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 firstSheet="3" activeTab="8"/>
  </bookViews>
  <sheets>
    <sheet name="S1 Ingredients" sheetId="1" r:id="rId1"/>
    <sheet name="S2 Targets" sheetId="5" r:id="rId2"/>
    <sheet name="S3 Targets DUP" sheetId="6" r:id="rId3"/>
    <sheet name="S4 uniprot.target" sheetId="7" r:id="rId4"/>
    <sheet name="S5 bone nonunion" sheetId="8" r:id="rId5"/>
    <sheet name="S6 bone defect" sheetId="9" r:id="rId6"/>
    <sheet name="S7 fracture" sheetId="10" r:id="rId7"/>
    <sheet name="S8 Diease " sheetId="11" r:id="rId8"/>
    <sheet name="S9" sheetId="12" r:id="rId9"/>
    <sheet name="S10（GO）" sheetId="13" r:id="rId10"/>
    <sheet name="S11（KEGG）" sheetId="14" r:id="rId11"/>
    <sheet name="S12(Reactome)" sheetId="15" r:id="rId12"/>
  </sheets>
  <calcPr calcId="144525"/>
</workbook>
</file>

<file path=xl/sharedStrings.xml><?xml version="1.0" encoding="utf-8"?>
<sst xmlns="http://schemas.openxmlformats.org/spreadsheetml/2006/main" count="118777" uniqueCount="62241">
  <si>
    <t>Mol ID</t>
  </si>
  <si>
    <t>Molecule Name</t>
  </si>
  <si>
    <t>MW</t>
  </si>
  <si>
    <t>AlogP</t>
  </si>
  <si>
    <t>Hdon</t>
  </si>
  <si>
    <t>Hacc</t>
  </si>
  <si>
    <t>OB (%)</t>
  </si>
  <si>
    <t>Caco-2</t>
  </si>
  <si>
    <t>BBB</t>
  </si>
  <si>
    <t>DL</t>
  </si>
  <si>
    <t>FASA-</t>
  </si>
  <si>
    <t>HL</t>
  </si>
  <si>
    <t>MOL000622</t>
  </si>
  <si>
    <t>Magnograndiolide</t>
  </si>
  <si>
    <t>MOL004367</t>
  </si>
  <si>
    <t>olivil</t>
  </si>
  <si>
    <t>MOL004388</t>
  </si>
  <si>
    <t>6-hydroxy-11,12-dimethoxy-2,2-dimethyl-1,8-dioxo-2,3,4,8-tetrahydro-1H-isochromeno[3,4-h]isoquinolin-2-ium</t>
  </si>
  <si>
    <t>MOL004382</t>
  </si>
  <si>
    <t>Yinyanghuo A</t>
  </si>
  <si>
    <t>MOL004396</t>
  </si>
  <si>
    <t>1,2-bis(4-hydroxy-3-methoxyphenyl)propan-1,3-diol</t>
  </si>
  <si>
    <t>MOL004386</t>
  </si>
  <si>
    <t>Yinyanghuo E</t>
  </si>
  <si>
    <t>MOL004391</t>
  </si>
  <si>
    <t>8-(3-methylbut-2-enyl)-2-phenyl-chromone</t>
  </si>
  <si>
    <t>MOL000098</t>
  </si>
  <si>
    <t>quercetin</t>
  </si>
  <si>
    <t>MOL004384</t>
  </si>
  <si>
    <t>Yinyanghuo C</t>
  </si>
  <si>
    <t>MOL004373</t>
  </si>
  <si>
    <t>Anhydroicaritin</t>
  </si>
  <si>
    <t>MOL001645</t>
  </si>
  <si>
    <t>Linoleyl acetate</t>
  </si>
  <si>
    <t>MOL000422</t>
  </si>
  <si>
    <t>kaempferol</t>
  </si>
  <si>
    <t>MOL004394</t>
  </si>
  <si>
    <t>Anhydroicaritin-3-O-alpha-L-rhamnoside</t>
  </si>
  <si>
    <t>MOL004425</t>
  </si>
  <si>
    <t>Icariin</t>
  </si>
  <si>
    <t>MOL004380</t>
  </si>
  <si>
    <t>C-Homoerythrinan, 1,6-didehydro-3,15,16-trimethoxy-, (3.beta.)-</t>
  </si>
  <si>
    <t>MOL003542</t>
  </si>
  <si>
    <t>8-Isopentenyl-kaempferol</t>
  </si>
  <si>
    <t>MOL001510</t>
  </si>
  <si>
    <t>24-epicampesterol</t>
  </si>
  <si>
    <t>MOL001771</t>
  </si>
  <si>
    <t>poriferast-5-en-3beta-ol</t>
  </si>
  <si>
    <t>MOL000359</t>
  </si>
  <si>
    <t>sitosterol</t>
  </si>
  <si>
    <t>MOL000006</t>
  </si>
  <si>
    <t>luteolin</t>
  </si>
  <si>
    <t>MOL003044</t>
  </si>
  <si>
    <t>Chryseriol</t>
  </si>
  <si>
    <t>MOL001792</t>
  </si>
  <si>
    <t>DFV</t>
  </si>
  <si>
    <t>MOL004427</t>
  </si>
  <si>
    <t>Icariside A7</t>
  </si>
  <si>
    <t>Target</t>
  </si>
  <si>
    <t>Gamma-aminobutyric-acid receptor alpha-2 subunit</t>
  </si>
  <si>
    <t>Gamma-aminobutyric acid receptor subunit alpha-1</t>
  </si>
  <si>
    <t>Glutamate receptor 2</t>
  </si>
  <si>
    <t>Gamma-aminobutyric-acid receptor subunit alpha-6</t>
  </si>
  <si>
    <t>Prostaglandin G/H synthase 2</t>
  </si>
  <si>
    <t>Heat shock protein HSP 90</t>
  </si>
  <si>
    <t>Nuclear receptor coactivator 2</t>
  </si>
  <si>
    <t>Calmodulin</t>
  </si>
  <si>
    <t>Prostaglandin G/H synthase 1</t>
  </si>
  <si>
    <t>Coagulation factor Xa</t>
  </si>
  <si>
    <t>DNA topoisomerase II</t>
  </si>
  <si>
    <t>Calcium-activated potassium channel subunit alpha 1</t>
  </si>
  <si>
    <t>Estrogen receptor</t>
  </si>
  <si>
    <t>Androgen receptor</t>
  </si>
  <si>
    <t>Trypsin-1</t>
  </si>
  <si>
    <t>Proto-oncogene serine/threonine-protein kinase Pim-1</t>
  </si>
  <si>
    <t>Sodium channel protein type 5 subunit alpha</t>
  </si>
  <si>
    <t>Alpha-1B adrenergic receptor</t>
  </si>
  <si>
    <t>Beta-2 adrenergic receptor</t>
  </si>
  <si>
    <t>Cell division protein kinase 2</t>
  </si>
  <si>
    <t>Cyclin-A2</t>
  </si>
  <si>
    <t>Nitric oxide synthase, inducible</t>
  </si>
  <si>
    <t>Acetylcholinesterase</t>
  </si>
  <si>
    <t>Dipeptidyl peptidase IV</t>
  </si>
  <si>
    <t>mRNA of PKA Catalytic Subunit C-alpha</t>
  </si>
  <si>
    <t>Muscarinic acetylcholine receptor M3</t>
  </si>
  <si>
    <t>Thrombin</t>
  </si>
  <si>
    <t>Muscarinic acetylcholine receptor M1</t>
  </si>
  <si>
    <t>Beta-1 adrenergic receptor</t>
  </si>
  <si>
    <t>Peroxisome proliferator activated receptor gamma</t>
  </si>
  <si>
    <t>Nitric-oxide synthase, endothelial</t>
  </si>
  <si>
    <t>Retinoic acid receptor RXR-alpha</t>
  </si>
  <si>
    <t>CGMP-inhibited 3',5'-cyclic phosphodiesterase A</t>
  </si>
  <si>
    <t>Sodium-dependent dopamine transporter</t>
  </si>
  <si>
    <t>Alpha-1D adrenergic receptor</t>
  </si>
  <si>
    <t>Sodium-dependent serotonin transporter</t>
  </si>
  <si>
    <t>Estrogen receptor beta</t>
  </si>
  <si>
    <t>Mitogen-activated protein kinase 14</t>
  </si>
  <si>
    <t>Glycogen synthase kinase-3 beta</t>
  </si>
  <si>
    <t>Serine/threonine-protein kinase Chk1</t>
  </si>
  <si>
    <t>Phosphatidylinositol-4,5-bisphosphate 3-kinase catalytic subunit, gamma isoform</t>
  </si>
  <si>
    <t>Aldose reductase</t>
  </si>
  <si>
    <t>Potassium voltage-gated channel subfamily H member 2</t>
  </si>
  <si>
    <t>Stromelysin-1</t>
  </si>
  <si>
    <t>Coagulation factor VII</t>
  </si>
  <si>
    <t>Amine oxidase [flavin-containing] B</t>
  </si>
  <si>
    <t>Transcription factor p65</t>
  </si>
  <si>
    <t>Epidermal growth factor receptor</t>
  </si>
  <si>
    <t>RAC-alpha serine/threonine-protein kinase</t>
  </si>
  <si>
    <t>Vascular endothelial growth factor A</t>
  </si>
  <si>
    <t>G1/S-specific cyclin-D1</t>
  </si>
  <si>
    <t>Apoptosis regulator Bcl-2</t>
  </si>
  <si>
    <t>Bcl-2-like protein 1</t>
  </si>
  <si>
    <t>Proto-oncogene c-Fos</t>
  </si>
  <si>
    <t>Cyclin-dependent kinase inhibitor 1</t>
  </si>
  <si>
    <t>Eukaryotic translation initiation factor 6</t>
  </si>
  <si>
    <t>Apoptosis regulator BAX</t>
  </si>
  <si>
    <t>Caspase-9</t>
  </si>
  <si>
    <t>Urokinase-type plasminogen activator</t>
  </si>
  <si>
    <t>72 kDa type IV collagenase</t>
  </si>
  <si>
    <t>Matrix metalloproteinase-9</t>
  </si>
  <si>
    <t>Mitogen-activated protein kinase 1</t>
  </si>
  <si>
    <t>Interleukin-10</t>
  </si>
  <si>
    <t>Pro-epidermal growth factor</t>
  </si>
  <si>
    <t>Retinoblastoma-associated protein</t>
  </si>
  <si>
    <t>Tumor necrosis factor</t>
  </si>
  <si>
    <t>Transcription factor AP-1</t>
  </si>
  <si>
    <t>Interleukin-6</t>
  </si>
  <si>
    <t>Cyclin-dependent kinase inhibitor 2A, isoforms 1/2/3</t>
  </si>
  <si>
    <t>Activator of 90 kDa heat shock protein ATPase homolog 1</t>
  </si>
  <si>
    <t>Caspase-3</t>
  </si>
  <si>
    <t>Cellular tumor antigen p53</t>
  </si>
  <si>
    <t>ETS domain-containing protein Elk-1</t>
  </si>
  <si>
    <t>NF-kappa-B inhibitor alpha</t>
  </si>
  <si>
    <t>NADPH--cytochrome P450 reductase</t>
  </si>
  <si>
    <t>Ornithine decarboxylase</t>
  </si>
  <si>
    <t>Xanthine dehydrogenase/oxidase</t>
  </si>
  <si>
    <t>Caspase-8</t>
  </si>
  <si>
    <t>DNA topoisomerase 1</t>
  </si>
  <si>
    <t>RAF proto-oncogene serine/threonine-protein kinase</t>
  </si>
  <si>
    <t>Superoxide dismutase [Cu-Zn]</t>
  </si>
  <si>
    <t>Protein kinase C alpha type</t>
  </si>
  <si>
    <t>Interstitial collagenase</t>
  </si>
  <si>
    <t>Hypoxia-inducible factor 1-alpha</t>
  </si>
  <si>
    <t>Signal transducer and activator of transcription 1-alpha/beta</t>
  </si>
  <si>
    <t>Protein CBFA2T1</t>
  </si>
  <si>
    <t>Probable E3 ubiquitin-protein ligase HERC5</t>
  </si>
  <si>
    <t>Cell division control protein 2 homolog</t>
  </si>
  <si>
    <t>78 kDa glucose-regulated protein</t>
  </si>
  <si>
    <t>Receptor tyrosine-protein kinase erbB-2</t>
  </si>
  <si>
    <t>Peroxisome proliferator-activated receptor gamma</t>
  </si>
  <si>
    <t>Acetyl-CoA carboxylase 1</t>
  </si>
  <si>
    <t>Heme oxygenase 1</t>
  </si>
  <si>
    <t>Cytochrome P450 3A4</t>
  </si>
  <si>
    <t>Cytochrome P450 1A2</t>
  </si>
  <si>
    <t>Caveolin-1</t>
  </si>
  <si>
    <t>Myc proto-oncogene protein</t>
  </si>
  <si>
    <t>Tissue factor</t>
  </si>
  <si>
    <t>Gap junction alpha-1 protein</t>
  </si>
  <si>
    <t>Cytochrome P450 1A1</t>
  </si>
  <si>
    <t>Intercellular adhesion molecule 1</t>
  </si>
  <si>
    <t>Interleukin-1 beta</t>
  </si>
  <si>
    <t>C-C motif chemokine 2</t>
  </si>
  <si>
    <t>E-selectin</t>
  </si>
  <si>
    <t>Vascular cell adhesion protein 1</t>
  </si>
  <si>
    <t>Prostaglandin E2 receptor EP3 subtype</t>
  </si>
  <si>
    <t>Interleukin-8</t>
  </si>
  <si>
    <t>Protein kinase C beta type</t>
  </si>
  <si>
    <t>Baculoviral IAP repeat-containing protein 5</t>
  </si>
  <si>
    <t>Dual oxidase 2</t>
  </si>
  <si>
    <t>Nitric oxide synthase, endothelial</t>
  </si>
  <si>
    <t>Heat shock protein beta-1</t>
  </si>
  <si>
    <t>Transforming growth factor beta-1</t>
  </si>
  <si>
    <t>Estrogen sulfotransferase</t>
  </si>
  <si>
    <t>Maltase-glucoamylase, intestinal</t>
  </si>
  <si>
    <t>Interleukin-2</t>
  </si>
  <si>
    <t>Nuclear receptor subfamily 1 group I member 2</t>
  </si>
  <si>
    <t>Cytochrome P450 1B1</t>
  </si>
  <si>
    <t>G2/mitotic-specific cyclin-B1</t>
  </si>
  <si>
    <t>Tissue-type plasminogen activator</t>
  </si>
  <si>
    <t>Thrombomodulin</t>
  </si>
  <si>
    <t>Plasminogen activator inhibitor 1</t>
  </si>
  <si>
    <t>Collagen alpha-1(I) chain</t>
  </si>
  <si>
    <t>Interferon gamma</t>
  </si>
  <si>
    <t>Arachidonate 5-lipoxygenase</t>
  </si>
  <si>
    <t>Phosphatidylinositol-3,4,5-trisphosphate 3-phosphatase and dual-specificity protein phosphatase PTEN</t>
  </si>
  <si>
    <t>Interleukin-1 alpha</t>
  </si>
  <si>
    <t>Myeloperoxidase</t>
  </si>
  <si>
    <t>DNA topoisomerase 2-alpha</t>
  </si>
  <si>
    <t>Neutrophil cytosol factor 1</t>
  </si>
  <si>
    <t>ATP-binding cassette sub-family G member 2</t>
  </si>
  <si>
    <t>Hyaluronan synthase 2</t>
  </si>
  <si>
    <t>Glutathione S-transferase P</t>
  </si>
  <si>
    <t>Nuclear factor erythroid 2-related factor 2</t>
  </si>
  <si>
    <t>NAD(P)H dehydrogenase [quinone] 1</t>
  </si>
  <si>
    <t>Poly [ADP-ribose] polymerase 1</t>
  </si>
  <si>
    <t>Aryl hydrocarbon receptor</t>
  </si>
  <si>
    <t>26S proteasome non-ATPase regulatory subunit 3</t>
  </si>
  <si>
    <t>Solute carrier family 2, facilitated glucose transporter member 4</t>
  </si>
  <si>
    <t>Collagen alpha-1(III) chain</t>
  </si>
  <si>
    <t>DNA gyrase subunit B</t>
  </si>
  <si>
    <t>C-X-C motif chemokine 11</t>
  </si>
  <si>
    <t>C-X-C motif chemokine 2</t>
  </si>
  <si>
    <t>DDB1- and CUL4-associated factor 5</t>
  </si>
  <si>
    <t>Nuclear receptor subfamily 1 group I member 3</t>
  </si>
  <si>
    <t>Serine/threonine-protein kinase Chk2</t>
  </si>
  <si>
    <t>Insulin receptor</t>
  </si>
  <si>
    <t>Claudin-4</t>
  </si>
  <si>
    <t>Peroxisome proliferator-activated receptor alpha</t>
  </si>
  <si>
    <t>Peroxisome proliferator-activated receptor delta</t>
  </si>
  <si>
    <t>Heat shock factor protein 1</t>
  </si>
  <si>
    <t>C-reactive protein</t>
  </si>
  <si>
    <t>C-X-C motif chemokine 10</t>
  </si>
  <si>
    <t>Inhibitor of nuclear factor kappa-B kinase subunit alpha</t>
  </si>
  <si>
    <t>Osteopontin</t>
  </si>
  <si>
    <t>Runt-related transcription factor 2</t>
  </si>
  <si>
    <t>Ras association domain-containing protein 1</t>
  </si>
  <si>
    <t>Transcription factor E2F1</t>
  </si>
  <si>
    <t>Transcription factor E2F2</t>
  </si>
  <si>
    <t>Prostatic acid phosphatase</t>
  </si>
  <si>
    <t>Cathepsin D</t>
  </si>
  <si>
    <t>Insulin-like growth factor-binding protein 3</t>
  </si>
  <si>
    <t>Insulin-like growth factor II</t>
  </si>
  <si>
    <t>CD40 ligand</t>
  </si>
  <si>
    <t>Interferon regulatory factor 1</t>
  </si>
  <si>
    <t>Receptor tyrosine-protein kinase erbB-3</t>
  </si>
  <si>
    <t>Serum paraoxonase/arylesterase 1</t>
  </si>
  <si>
    <t>Type I iodothyronine deiodinase</t>
  </si>
  <si>
    <t>Procollagen C-endopeptidase enhancer 1</t>
  </si>
  <si>
    <t>Puromycin-sensitive aminopeptidase</t>
  </si>
  <si>
    <t>Hexokinase-2</t>
  </si>
  <si>
    <t>Homeobox protein Nkx-3.1</t>
  </si>
  <si>
    <t>Ras GTPase-activating protein 1</t>
  </si>
  <si>
    <t>Peroxidase C1A</t>
  </si>
  <si>
    <t>Glutathione S-transferase Mu 1</t>
  </si>
  <si>
    <t>Glutathione S-transferase Mu 2</t>
  </si>
  <si>
    <t>Muscarinic acetylcholine receptor M5</t>
  </si>
  <si>
    <t>Retinoic acid receptor RXR-beta</t>
  </si>
  <si>
    <t>Vascular endothelial growth factor receptor 2</t>
  </si>
  <si>
    <t>Nuclear receptor coactivator 1</t>
  </si>
  <si>
    <t>Ig gamma-1 chain C region</t>
  </si>
  <si>
    <t>Progesterone receptor</t>
  </si>
  <si>
    <t>Sodium-dependent noradrenaline transporter</t>
  </si>
  <si>
    <t>Muscarinic acetylcholine receptor M2</t>
  </si>
  <si>
    <t>Inhibitor of nuclear factor kappa-B kinase subunit beta</t>
  </si>
  <si>
    <t>Mitogen-activated protein kinase 8</t>
  </si>
  <si>
    <t>Serine/threonine-protein phosphatase 2B catalytic subunit alpha isoform</t>
  </si>
  <si>
    <t>Aldo-keto reductase family 1 member C3</t>
  </si>
  <si>
    <t>Antileukoproteinase</t>
  </si>
  <si>
    <t>Dopamine D1 receptor</t>
  </si>
  <si>
    <t>D(1B) dopamine receptor</t>
  </si>
  <si>
    <t>Alpha-2A adrenergic receptor</t>
  </si>
  <si>
    <t>5-hydroxytryptamine 1A receptor</t>
  </si>
  <si>
    <t>5-hydroxytryptamine receptor 3A</t>
  </si>
  <si>
    <t>Muscarinic acetylcholine receptor M4</t>
  </si>
  <si>
    <t>Delta-type opioid receptor</t>
  </si>
  <si>
    <t>Histamine H1 receptor</t>
  </si>
  <si>
    <t>5-hydroxytryptamine 2A receptor</t>
  </si>
  <si>
    <t>Alpha-1A adrenergic receptor</t>
  </si>
  <si>
    <t>Gamma-aminobutyric-acid receptor alpha-3 subunit</t>
  </si>
  <si>
    <t>5-hydroxytryptamine 2C receptor</t>
  </si>
  <si>
    <t>Alpha-2B adrenergic receptor</t>
  </si>
  <si>
    <t>Neuronal acetylcholine receptor subunit alpha-2</t>
  </si>
  <si>
    <t>D(2) dopamine receptor</t>
  </si>
  <si>
    <t>Mu-type opioid receptor</t>
  </si>
  <si>
    <t>5-hydroxytryptamine 1B receptor</t>
  </si>
  <si>
    <t>Neuronal acetylcholine receptor protein, alpha-7 chain</t>
  </si>
  <si>
    <t>Gamma-aminobutyric acid receptor subunit gamma-3</t>
  </si>
  <si>
    <t>Gamma-aminobutyric acid receptor subunit epsilon</t>
  </si>
  <si>
    <t>Ferrichrome-iron receptor</t>
  </si>
  <si>
    <t>Glycogen phosphorylase, muscle form</t>
  </si>
  <si>
    <t>Mineralocorticoid receptor</t>
  </si>
  <si>
    <t>Cell division protein kinase 4</t>
  </si>
  <si>
    <t>E3 ubiquitin-protein ligase Mdm2</t>
  </si>
  <si>
    <t>Amyloid beta A4 protein</t>
  </si>
  <si>
    <t>Proliferating cell nuclear antigen</t>
  </si>
  <si>
    <t>Caspase-7</t>
  </si>
  <si>
    <t>Induced myeloid leukemia cell differentiation protein Mcl-1</t>
  </si>
  <si>
    <t>Tyrosinase</t>
  </si>
  <si>
    <t>Interleukin-4</t>
  </si>
  <si>
    <t>Baculoviral IAP repeat-containing protein 4</t>
  </si>
  <si>
    <t>Prostaglandin E synthase</t>
  </si>
  <si>
    <t>Kinetochore protein Nuf2</t>
  </si>
  <si>
    <t>Adenylate cyclase type 2</t>
  </si>
  <si>
    <t>Hepatocyte growth factor receptor</t>
  </si>
  <si>
    <t>Beta-lactamase</t>
  </si>
  <si>
    <t>cAMP-dependent protein kinase inhibitor alpha</t>
  </si>
  <si>
    <t>target</t>
  </si>
  <si>
    <t>GABRA1</t>
  </si>
  <si>
    <t>GRIA2</t>
  </si>
  <si>
    <t>PTGS2</t>
  </si>
  <si>
    <t>NCOA2</t>
  </si>
  <si>
    <t>PTGS1</t>
  </si>
  <si>
    <t>ESR1</t>
  </si>
  <si>
    <t>AR</t>
  </si>
  <si>
    <t>SCN5A</t>
  </si>
  <si>
    <t>ADRA1B</t>
  </si>
  <si>
    <t>ADRB2</t>
  </si>
  <si>
    <t>CCNA2</t>
  </si>
  <si>
    <t>NOS2</t>
  </si>
  <si>
    <t>ACHE</t>
  </si>
  <si>
    <t>CHRM3</t>
  </si>
  <si>
    <t>CHRM1</t>
  </si>
  <si>
    <t>ADRB1</t>
  </si>
  <si>
    <t>RXRA</t>
  </si>
  <si>
    <t>SLC6A3</t>
  </si>
  <si>
    <t>ADRA1D</t>
  </si>
  <si>
    <t>SLC6A4</t>
  </si>
  <si>
    <t>ESR2</t>
  </si>
  <si>
    <t>MAPK14</t>
  </si>
  <si>
    <t>GSK3B</t>
  </si>
  <si>
    <t>CHEK1</t>
  </si>
  <si>
    <t>KCNH2</t>
  </si>
  <si>
    <t>MMP3</t>
  </si>
  <si>
    <t>F7</t>
  </si>
  <si>
    <t>RELA</t>
  </si>
  <si>
    <t>EGFR</t>
  </si>
  <si>
    <t>AKT1</t>
  </si>
  <si>
    <t>VEGFA</t>
  </si>
  <si>
    <t>CCND1</t>
  </si>
  <si>
    <t>BCL2</t>
  </si>
  <si>
    <t>BCL2L1</t>
  </si>
  <si>
    <t>CDKN1A</t>
  </si>
  <si>
    <t>EIF6</t>
  </si>
  <si>
    <t>BAX</t>
  </si>
  <si>
    <t>CASP9</t>
  </si>
  <si>
    <t>PLAU</t>
  </si>
  <si>
    <t>MMP2</t>
  </si>
  <si>
    <t>MMP9</t>
  </si>
  <si>
    <t>MAPK1</t>
  </si>
  <si>
    <t>IL10</t>
  </si>
  <si>
    <t>EGF</t>
  </si>
  <si>
    <t>RB1</t>
  </si>
  <si>
    <t>TNF</t>
  </si>
  <si>
    <t>IL6</t>
  </si>
  <si>
    <t>AHSA1</t>
  </si>
  <si>
    <t>CASP3</t>
  </si>
  <si>
    <t>TP53</t>
  </si>
  <si>
    <t>ELK1</t>
  </si>
  <si>
    <t>NFKBIA</t>
  </si>
  <si>
    <t>POR</t>
  </si>
  <si>
    <t>ODC1</t>
  </si>
  <si>
    <t>XDH</t>
  </si>
  <si>
    <t>CASP8</t>
  </si>
  <si>
    <t>TOP1</t>
  </si>
  <si>
    <t>RAF1</t>
  </si>
  <si>
    <t>PRKCA</t>
  </si>
  <si>
    <t>MMP1</t>
  </si>
  <si>
    <t>HIF1A</t>
  </si>
  <si>
    <t>STAT1</t>
  </si>
  <si>
    <t>RUNX1T1</t>
  </si>
  <si>
    <t>ERBB2</t>
  </si>
  <si>
    <t>PPARG</t>
  </si>
  <si>
    <t>ACACA</t>
  </si>
  <si>
    <t>HMOX1</t>
  </si>
  <si>
    <t>CYP3A4</t>
  </si>
  <si>
    <t>CYP1A2</t>
  </si>
  <si>
    <t>CAV1</t>
  </si>
  <si>
    <t>MYC</t>
  </si>
  <si>
    <t>F3</t>
  </si>
  <si>
    <t>GJA1</t>
  </si>
  <si>
    <t>CYP1A1</t>
  </si>
  <si>
    <t>ICAM1</t>
  </si>
  <si>
    <t>IL1B</t>
  </si>
  <si>
    <t>CCL2</t>
  </si>
  <si>
    <t>SELE</t>
  </si>
  <si>
    <t>VCAM1</t>
  </si>
  <si>
    <t>PTGER3</t>
  </si>
  <si>
    <t>CXCL8</t>
  </si>
  <si>
    <t>PRKCB</t>
  </si>
  <si>
    <t>BIRC5</t>
  </si>
  <si>
    <t>DUOX2</t>
  </si>
  <si>
    <t>NOS3</t>
  </si>
  <si>
    <t>HSPB1</t>
  </si>
  <si>
    <t>IL2</t>
  </si>
  <si>
    <t>NR1I2</t>
  </si>
  <si>
    <t>CYP1B1</t>
  </si>
  <si>
    <t>CCNB1</t>
  </si>
  <si>
    <t>PLAT</t>
  </si>
  <si>
    <t>THBD</t>
  </si>
  <si>
    <t>SERPINE1</t>
  </si>
  <si>
    <t>IFNG</t>
  </si>
  <si>
    <t>IL1A</t>
  </si>
  <si>
    <t>MPO</t>
  </si>
  <si>
    <t>TOP2A</t>
  </si>
  <si>
    <t>NCF1</t>
  </si>
  <si>
    <t>HAS2</t>
  </si>
  <si>
    <t>GSTP1</t>
  </si>
  <si>
    <t>NFE2L2</t>
  </si>
  <si>
    <t>AHR</t>
  </si>
  <si>
    <t>PSMD3</t>
  </si>
  <si>
    <t>SLC2A4</t>
  </si>
  <si>
    <t>DCAF5</t>
  </si>
  <si>
    <t>NR1I3</t>
  </si>
  <si>
    <t>CHEK2</t>
  </si>
  <si>
    <t>INSR</t>
  </si>
  <si>
    <t>CLDN4</t>
  </si>
  <si>
    <t>PPARA</t>
  </si>
  <si>
    <t>PPARD</t>
  </si>
  <si>
    <t>HSF1</t>
  </si>
  <si>
    <t>CRP</t>
  </si>
  <si>
    <t>CXCL10</t>
  </si>
  <si>
    <t>CHUK</t>
  </si>
  <si>
    <t>SPP1</t>
  </si>
  <si>
    <t>RUNX2</t>
  </si>
  <si>
    <t>RASSF1</t>
  </si>
  <si>
    <t>E2F1</t>
  </si>
  <si>
    <t>E2F2</t>
  </si>
  <si>
    <t>ACP3</t>
  </si>
  <si>
    <t>CTSD</t>
  </si>
  <si>
    <t>IGFBP3</t>
  </si>
  <si>
    <t>IGF2</t>
  </si>
  <si>
    <t>CD40LG</t>
  </si>
  <si>
    <t>IRF1</t>
  </si>
  <si>
    <t>ERBB3</t>
  </si>
  <si>
    <t>PON1</t>
  </si>
  <si>
    <t>DIO1</t>
  </si>
  <si>
    <t>PCOLCE</t>
  </si>
  <si>
    <t>NPEPPS</t>
  </si>
  <si>
    <t>HK2</t>
  </si>
  <si>
    <t>NKX3-1</t>
  </si>
  <si>
    <t>RASA1</t>
  </si>
  <si>
    <t>GSTM2</t>
  </si>
  <si>
    <t>CHRM5</t>
  </si>
  <si>
    <t>KDR</t>
  </si>
  <si>
    <t>NCOA1</t>
  </si>
  <si>
    <t>PGR</t>
  </si>
  <si>
    <t>SLC6A2</t>
  </si>
  <si>
    <t>CHRM2</t>
  </si>
  <si>
    <t>IKBKB</t>
  </si>
  <si>
    <t>MAPK8</t>
  </si>
  <si>
    <t>AKR1C3</t>
  </si>
  <si>
    <t>SLPI</t>
  </si>
  <si>
    <t>ADRA2A</t>
  </si>
  <si>
    <t>HTR3A</t>
  </si>
  <si>
    <t>CHRM4</t>
  </si>
  <si>
    <t>OPRD1</t>
  </si>
  <si>
    <t>HRH1</t>
  </si>
  <si>
    <t>ADRA1A</t>
  </si>
  <si>
    <t>ADRA2B</t>
  </si>
  <si>
    <t>CHRNA2</t>
  </si>
  <si>
    <t>OPRM1</t>
  </si>
  <si>
    <t>GABRG3</t>
  </si>
  <si>
    <t>GABRE</t>
  </si>
  <si>
    <t>PYGM</t>
  </si>
  <si>
    <t>NR3C2</t>
  </si>
  <si>
    <t>MDM2</t>
  </si>
  <si>
    <t>PCNA</t>
  </si>
  <si>
    <t>CASP7</t>
  </si>
  <si>
    <t>MCL1</t>
  </si>
  <si>
    <t>TYR</t>
  </si>
  <si>
    <t>IL4</t>
  </si>
  <si>
    <t>PTGES</t>
  </si>
  <si>
    <t>NUF2</t>
  </si>
  <si>
    <t>ADCY2</t>
  </si>
  <si>
    <t>MET</t>
  </si>
  <si>
    <t>PKIA</t>
  </si>
  <si>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</si>
  <si>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</si>
  <si>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</si>
  <si>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</si>
  <si>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</si>
  <si>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</si>
  <si>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</si>
  <si>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MET Proto-Oncogene, Receptor Tyrosine Kinase</t>
  </si>
  <si>
    <t>Protein Coding</t>
  </si>
  <si>
    <t>GC07P116672</t>
  </si>
  <si>
    <t>https://www.genecards.org/cgi-bin/carddisp.pl?gene=MET</t>
  </si>
  <si>
    <t>BMP2</t>
  </si>
  <si>
    <t>Bone Morphogenetic Protein 2</t>
  </si>
  <si>
    <t>GC20P006767</t>
  </si>
  <si>
    <t>https://www.genecards.org/cgi-bin/carddisp.pl?gene=BMP2</t>
  </si>
  <si>
    <t>BMP7</t>
  </si>
  <si>
    <t>Bone Morphogenetic Protein 7</t>
  </si>
  <si>
    <t>GC20M057168</t>
  </si>
  <si>
    <t>https://www.genecards.org/cgi-bin/carddisp.pl?gene=BMP7</t>
  </si>
  <si>
    <t>BGLAP</t>
  </si>
  <si>
    <t>Bone Gamma-Carboxyglutamate Protein</t>
  </si>
  <si>
    <t>GC01P156242</t>
  </si>
  <si>
    <t>https://www.genecards.org/cgi-bin/carddisp.pl?gene=BGLAP</t>
  </si>
  <si>
    <t>NF1</t>
  </si>
  <si>
    <t>Neurofibromin 1</t>
  </si>
  <si>
    <t>GC17P031094</t>
  </si>
  <si>
    <t>https://www.genecards.org/cgi-bin/carddisp.pl?gene=NF1</t>
  </si>
  <si>
    <t>NOG</t>
  </si>
  <si>
    <t>Noggin</t>
  </si>
  <si>
    <t>GC17P056593</t>
  </si>
  <si>
    <t>https://www.genecards.org/cgi-bin/carddisp.pl?gene=NOG</t>
  </si>
  <si>
    <t>FST</t>
  </si>
  <si>
    <t>Follistatin</t>
  </si>
  <si>
    <t>GC05P053480</t>
  </si>
  <si>
    <t>https://www.genecards.org/cgi-bin/carddisp.pl?gene=FST</t>
  </si>
  <si>
    <t>GREM1</t>
  </si>
  <si>
    <t>Gremlin 1, DAN Family BMP Antagonist</t>
  </si>
  <si>
    <t>GC15P042276</t>
  </si>
  <si>
    <t>https://www.genecards.org/cgi-bin/carddisp.pl?gene=GREM1</t>
  </si>
  <si>
    <t>BMP4</t>
  </si>
  <si>
    <t>Bone Morphogenetic Protein 4</t>
  </si>
  <si>
    <t>GC14M053949</t>
  </si>
  <si>
    <t>https://www.genecards.org/cgi-bin/carddisp.pl?gene=BMP4</t>
  </si>
  <si>
    <t>GDF5</t>
  </si>
  <si>
    <t>Growth Differentiation Factor 5</t>
  </si>
  <si>
    <t>GC20M035433</t>
  </si>
  <si>
    <t>https://www.genecards.org/cgi-bin/carddisp.pl?gene=GDF5</t>
  </si>
  <si>
    <t>CHRD</t>
  </si>
  <si>
    <t>Chordin</t>
  </si>
  <si>
    <t>GC03P184380</t>
  </si>
  <si>
    <t>https://www.genecards.org/cgi-bin/carddisp.pl?gene=CHRD</t>
  </si>
  <si>
    <t>DCN</t>
  </si>
  <si>
    <t>Decorin</t>
  </si>
  <si>
    <t>GC12M091140</t>
  </si>
  <si>
    <t>https://www.genecards.org/cgi-bin/carddisp.pl?gene=DCN</t>
  </si>
  <si>
    <t>BMP6</t>
  </si>
  <si>
    <t>Bone Morphogenetic Protein 6</t>
  </si>
  <si>
    <t>GC06P007726</t>
  </si>
  <si>
    <t>https://www.genecards.org/cgi-bin/carddisp.pl?gene=BMP6</t>
  </si>
  <si>
    <t>BMP5</t>
  </si>
  <si>
    <t>Bone Morphogenetic Protein 5</t>
  </si>
  <si>
    <t>GC06M055753</t>
  </si>
  <si>
    <t>https://www.genecards.org/cgi-bin/carddisp.pl?gene=BMP5</t>
  </si>
  <si>
    <t>MMP7</t>
  </si>
  <si>
    <t>Matrix Metallopeptidase 7</t>
  </si>
  <si>
    <t>GC11M102425</t>
  </si>
  <si>
    <t>https://www.genecards.org/cgi-bin/carddisp.pl?gene=MMP7</t>
  </si>
  <si>
    <t>MMP12</t>
  </si>
  <si>
    <t>Matrix Metallopeptidase 12</t>
  </si>
  <si>
    <t>GC11M102862</t>
  </si>
  <si>
    <t>https://www.genecards.org/cgi-bin/carddisp.pl?gene=MMP12</t>
  </si>
  <si>
    <t>LTBP1</t>
  </si>
  <si>
    <t>Latent Transforming Growth Factor Beta Binding Protein 1</t>
  </si>
  <si>
    <t>GC02P032946</t>
  </si>
  <si>
    <t>https://www.genecards.org/cgi-bin/carddisp.pl?gene=LTBP1</t>
  </si>
  <si>
    <t>CD36</t>
  </si>
  <si>
    <t>CD36 Molecule</t>
  </si>
  <si>
    <t>GC07P080369</t>
  </si>
  <si>
    <t>https://www.genecards.org/cgi-bin/carddisp.pl?gene=CD36</t>
  </si>
  <si>
    <t>Secreted Phosphoprotein 1</t>
  </si>
  <si>
    <t>GC04P087975</t>
  </si>
  <si>
    <t>https://www.genecards.org/cgi-bin/carddisp.pl?gene=SPP1</t>
  </si>
  <si>
    <t>TLR4</t>
  </si>
  <si>
    <t>Toll Like Receptor 4</t>
  </si>
  <si>
    <t>GC09P117704</t>
  </si>
  <si>
    <t>https://www.genecards.org/cgi-bin/carddisp.pl?gene=TLR4</t>
  </si>
  <si>
    <t>BMPR2</t>
  </si>
  <si>
    <t>Bone Morphogenetic Protein Receptor Type 2</t>
  </si>
  <si>
    <t>GC02P202376</t>
  </si>
  <si>
    <t>https://www.genecards.org/cgi-bin/carddisp.pl?gene=BMPR2</t>
  </si>
  <si>
    <t>RUNX Family Transcription Factor 2</t>
  </si>
  <si>
    <t>GC06P083940</t>
  </si>
  <si>
    <t>https://www.genecards.org/cgi-bin/carddisp.pl?gene=RUNX2</t>
  </si>
  <si>
    <t>MIR140</t>
  </si>
  <si>
    <t>MicroRNA 140</t>
  </si>
  <si>
    <t>RNA Gene</t>
  </si>
  <si>
    <t>GC16P069934</t>
  </si>
  <si>
    <t>https://www.genecards.org/cgi-bin/carddisp.pl?gene=MIR140</t>
  </si>
  <si>
    <t>TGFB1</t>
  </si>
  <si>
    <t>Transforming Growth Factor Beta 1</t>
  </si>
  <si>
    <t>GC19M041301</t>
  </si>
  <si>
    <t>https://www.genecards.org/cgi-bin/carddisp.pl?gene=TGFB1</t>
  </si>
  <si>
    <t>ATR</t>
  </si>
  <si>
    <t>ATR Serine/Threonine Kinase</t>
  </si>
  <si>
    <t>GC03M142449</t>
  </si>
  <si>
    <t>https://www.genecards.org/cgi-bin/carddisp.pl?gene=ATR</t>
  </si>
  <si>
    <t>CTNNB1</t>
  </si>
  <si>
    <t>Catenin Beta 1</t>
  </si>
  <si>
    <t>GC03P041236</t>
  </si>
  <si>
    <t>https://www.genecards.org/cgi-bin/carddisp.pl?gene=CTNNB1</t>
  </si>
  <si>
    <t>RAD51</t>
  </si>
  <si>
    <t>RAD51 Recombinase</t>
  </si>
  <si>
    <t>GC15P040694</t>
  </si>
  <si>
    <t>https://www.genecards.org/cgi-bin/carddisp.pl?gene=RAD51</t>
  </si>
  <si>
    <t>DNMT1</t>
  </si>
  <si>
    <t>DNA Methyltransferase 1</t>
  </si>
  <si>
    <t>GC19M010133</t>
  </si>
  <si>
    <t>https://www.genecards.org/cgi-bin/carddisp.pl?gene=DNMT1</t>
  </si>
  <si>
    <t>EP300</t>
  </si>
  <si>
    <t>E1A Binding Protein P300</t>
  </si>
  <si>
    <t>GC22P041091</t>
  </si>
  <si>
    <t>https://www.genecards.org/cgi-bin/carddisp.pl?gene=EP300</t>
  </si>
  <si>
    <t>HDAC2</t>
  </si>
  <si>
    <t>Histone Deacetylase 2</t>
  </si>
  <si>
    <t>GC06M113933</t>
  </si>
  <si>
    <t>https://www.genecards.org/cgi-bin/carddisp.pl?gene=HDAC2</t>
  </si>
  <si>
    <t>NFKB1</t>
  </si>
  <si>
    <t>Nuclear Factor Kappa B Subunit 1</t>
  </si>
  <si>
    <t>GC04P102501</t>
  </si>
  <si>
    <t>https://www.genecards.org/cgi-bin/carddisp.pl?gene=NFKB1</t>
  </si>
  <si>
    <t>NFKB2</t>
  </si>
  <si>
    <t>Nuclear Factor Kappa B Subunit 2</t>
  </si>
  <si>
    <t>GC10P102394</t>
  </si>
  <si>
    <t>https://www.genecards.org/cgi-bin/carddisp.pl?gene=NFKB2</t>
  </si>
  <si>
    <t>RELA Proto-Oncogene, NF-KB Subunit</t>
  </si>
  <si>
    <t>GC11M065653</t>
  </si>
  <si>
    <t>https://www.genecards.org/cgi-bin/carddisp.pl?gene=RELA</t>
  </si>
  <si>
    <t>CBS</t>
  </si>
  <si>
    <t>Cystathionine Beta-Synthase</t>
  </si>
  <si>
    <t>GC21M043053</t>
  </si>
  <si>
    <t>https://www.genecards.org/cgi-bin/carddisp.pl?gene=CBS</t>
  </si>
  <si>
    <t>MAPK10</t>
  </si>
  <si>
    <t>Mitogen-Activated Protein Kinase 10</t>
  </si>
  <si>
    <t>GC04M085990</t>
  </si>
  <si>
    <t>https://www.genecards.org/cgi-bin/carddisp.pl?gene=MAPK10</t>
  </si>
  <si>
    <t>PHGDH</t>
  </si>
  <si>
    <t>Phosphoglycerate Dehydrogenase</t>
  </si>
  <si>
    <t>GC01P119660</t>
  </si>
  <si>
    <t>https://www.genecards.org/cgi-bin/carddisp.pl?gene=PHGDH</t>
  </si>
  <si>
    <t>PLK1</t>
  </si>
  <si>
    <t>Polo Like Kinase 1</t>
  </si>
  <si>
    <t>GC16P024283</t>
  </si>
  <si>
    <t>https://www.genecards.org/cgi-bin/carddisp.pl?gene=PLK1</t>
  </si>
  <si>
    <t>FBP1</t>
  </si>
  <si>
    <t>Fructose-Bisphosphatase 1</t>
  </si>
  <si>
    <t>GC09M094603</t>
  </si>
  <si>
    <t>https://www.genecards.org/cgi-bin/carddisp.pl?gene=FBP1</t>
  </si>
  <si>
    <t>GAPDH</t>
  </si>
  <si>
    <t>Glyceraldehyde-3-Phosphate Dehydrogenase</t>
  </si>
  <si>
    <t>GC12P021056</t>
  </si>
  <si>
    <t>https://www.genecards.org/cgi-bin/carddisp.pl?gene=GAPDH</t>
  </si>
  <si>
    <t>HDAC1</t>
  </si>
  <si>
    <t>Histone Deacetylase 1</t>
  </si>
  <si>
    <t>GC01P032292</t>
  </si>
  <si>
    <t>https://www.genecards.org/cgi-bin/carddisp.pl?gene=HDAC1</t>
  </si>
  <si>
    <t>Mitogen-Activated Protein Kinase 8</t>
  </si>
  <si>
    <t>GC10P048306</t>
  </si>
  <si>
    <t>https://www.genecards.org/cgi-bin/carddisp.pl?gene=MAPK8</t>
  </si>
  <si>
    <t>CTBP1</t>
  </si>
  <si>
    <t>C-Terminal Binding Protein 1</t>
  </si>
  <si>
    <t>GC04M001211</t>
  </si>
  <si>
    <t>https://www.genecards.org/cgi-bin/carddisp.pl?gene=CTBP1</t>
  </si>
  <si>
    <t>GALK1</t>
  </si>
  <si>
    <t>Galactokinase 1</t>
  </si>
  <si>
    <t>GC17M075751</t>
  </si>
  <si>
    <t>https://www.genecards.org/cgi-bin/carddisp.pl?gene=GALK1</t>
  </si>
  <si>
    <t>KAT2B</t>
  </si>
  <si>
    <t>Lysine Acetyltransferase 2B</t>
  </si>
  <si>
    <t>GC03P020043</t>
  </si>
  <si>
    <t>https://www.genecards.org/cgi-bin/carddisp.pl?gene=KAT2B</t>
  </si>
  <si>
    <t>KDM1A</t>
  </si>
  <si>
    <t>Lysine Demethylase 1A</t>
  </si>
  <si>
    <t>GC01P023019</t>
  </si>
  <si>
    <t>https://www.genecards.org/cgi-bin/carddisp.pl?gene=KDM1A</t>
  </si>
  <si>
    <t>PRDX1</t>
  </si>
  <si>
    <t>Peroxiredoxin 1</t>
  </si>
  <si>
    <t>GC01M045511</t>
  </si>
  <si>
    <t>https://www.genecards.org/cgi-bin/carddisp.pl?gene=PRDX1</t>
  </si>
  <si>
    <t>RUNX1</t>
  </si>
  <si>
    <t>RUNX Family Transcription Factor 1</t>
  </si>
  <si>
    <t>GC21M034787</t>
  </si>
  <si>
    <t>https://www.genecards.org/cgi-bin/carddisp.pl?gene=RUNX1</t>
  </si>
  <si>
    <t>TNFRSF11B</t>
  </si>
  <si>
    <t>TNF Receptor Superfamily Member 11b</t>
  </si>
  <si>
    <t>GC08M118923</t>
  </si>
  <si>
    <t>https://www.genecards.org/cgi-bin/carddisp.pl?gene=TNFRSF11B</t>
  </si>
  <si>
    <t>Baculoviral IAP Repeat Containing 5</t>
  </si>
  <si>
    <t>GC17P078214</t>
  </si>
  <si>
    <t>https://www.genecards.org/cgi-bin/carddisp.pl?gene=BIRC5</t>
  </si>
  <si>
    <t>HCFC1</t>
  </si>
  <si>
    <t>Host Cell Factor C1</t>
  </si>
  <si>
    <t>GC0XM153947</t>
  </si>
  <si>
    <t>https://www.genecards.org/cgi-bin/carddisp.pl?gene=HCFC1</t>
  </si>
  <si>
    <t>Hexokinase 2</t>
  </si>
  <si>
    <t>GC02P074833</t>
  </si>
  <si>
    <t>https://www.genecards.org/cgi-bin/carddisp.pl?gene=HK2</t>
  </si>
  <si>
    <t>POLD1</t>
  </si>
  <si>
    <t>DNA Polymerase Delta 1, Catalytic Subunit</t>
  </si>
  <si>
    <t>GC19P067164</t>
  </si>
  <si>
    <t>https://www.genecards.org/cgi-bin/carddisp.pl?gene=POLD1</t>
  </si>
  <si>
    <t>TCF7L2</t>
  </si>
  <si>
    <t>Transcription Factor 7 Like 2</t>
  </si>
  <si>
    <t>GC10P112950</t>
  </si>
  <si>
    <t>https://www.genecards.org/cgi-bin/carddisp.pl?gene=TCF7L2</t>
  </si>
  <si>
    <t>TNFSF11</t>
  </si>
  <si>
    <t>TNF Superfamily Member 11</t>
  </si>
  <si>
    <t>GC13P042562</t>
  </si>
  <si>
    <t>https://www.genecards.org/cgi-bin/carddisp.pl?gene=TNFSF11</t>
  </si>
  <si>
    <t>ACAT2</t>
  </si>
  <si>
    <t>Acetyl-CoA Acetyltransferase 2</t>
  </si>
  <si>
    <t>GC06P160552</t>
  </si>
  <si>
    <t>https://www.genecards.org/cgi-bin/carddisp.pl?gene=ACAT2</t>
  </si>
  <si>
    <t>FOXP1</t>
  </si>
  <si>
    <t>Forkhead Box P1</t>
  </si>
  <si>
    <t>GC03M070926</t>
  </si>
  <si>
    <t>https://www.genecards.org/cgi-bin/carddisp.pl?gene=FOXP1</t>
  </si>
  <si>
    <t>NQO2</t>
  </si>
  <si>
    <t>N-Ribosyldihydronicotinamide:Quinone Reductase 2</t>
  </si>
  <si>
    <t>GC06P003246</t>
  </si>
  <si>
    <t>https://www.genecards.org/cgi-bin/carddisp.pl?gene=NQO2</t>
  </si>
  <si>
    <t>PNPO</t>
  </si>
  <si>
    <t>Pyridoxamine 5'-Phosphate Oxidase</t>
  </si>
  <si>
    <t>GC17P047941</t>
  </si>
  <si>
    <t>https://www.genecards.org/cgi-bin/carddisp.pl?gene=PNPO</t>
  </si>
  <si>
    <t>POLA1</t>
  </si>
  <si>
    <t>DNA Polymerase Alpha 1, Catalytic Subunit</t>
  </si>
  <si>
    <t>GC0XP024693</t>
  </si>
  <si>
    <t>https://www.genecards.org/cgi-bin/carddisp.pl?gene=POLA1</t>
  </si>
  <si>
    <t>POLR2A</t>
  </si>
  <si>
    <t>RNA Polymerase II Subunit A</t>
  </si>
  <si>
    <t>GC17P011164</t>
  </si>
  <si>
    <t>https://www.genecards.org/cgi-bin/carddisp.pl?gene=POLR2A</t>
  </si>
  <si>
    <t>PRDX6</t>
  </si>
  <si>
    <t>Peroxiredoxin 6</t>
  </si>
  <si>
    <t>GC01P173477</t>
  </si>
  <si>
    <t>https://www.genecards.org/cgi-bin/carddisp.pl?gene=PRDX6</t>
  </si>
  <si>
    <t>USP1</t>
  </si>
  <si>
    <t>Ubiquitin Specific Peptidase 1</t>
  </si>
  <si>
    <t>GC01P062436</t>
  </si>
  <si>
    <t>https://www.genecards.org/cgi-bin/carddisp.pl?gene=USP1</t>
  </si>
  <si>
    <t>DDB1</t>
  </si>
  <si>
    <t>Damage Specific DNA Binding Protein 1</t>
  </si>
  <si>
    <t>GC11M089571</t>
  </si>
  <si>
    <t>https://www.genecards.org/cgi-bin/carddisp.pl?gene=DDB1</t>
  </si>
  <si>
    <t>HIPK2</t>
  </si>
  <si>
    <t>Homeodomain Interacting Protein Kinase 2</t>
  </si>
  <si>
    <t>GC07M139561</t>
  </si>
  <si>
    <t>https://www.genecards.org/cgi-bin/carddisp.pl?gene=HIPK2</t>
  </si>
  <si>
    <t>MAPK6</t>
  </si>
  <si>
    <t>Mitogen-Activated Protein Kinase 6</t>
  </si>
  <si>
    <t>GC15P051952</t>
  </si>
  <si>
    <t>https://www.genecards.org/cgi-bin/carddisp.pl?gene=MAPK6</t>
  </si>
  <si>
    <t>MCM7</t>
  </si>
  <si>
    <t>Minichromosome Maintenance Complex Component 7</t>
  </si>
  <si>
    <t>GC07M100092</t>
  </si>
  <si>
    <t>https://www.genecards.org/cgi-bin/carddisp.pl?gene=MCM7</t>
  </si>
  <si>
    <t>NDRG1</t>
  </si>
  <si>
    <t>N-Myc Downstream Regulated 1</t>
  </si>
  <si>
    <t>GC08M133237</t>
  </si>
  <si>
    <t>https://www.genecards.org/cgi-bin/carddisp.pl?gene=NDRG1</t>
  </si>
  <si>
    <t>UGT8</t>
  </si>
  <si>
    <t>UDP Glycosyltransferase 8</t>
  </si>
  <si>
    <t>GC04P114598</t>
  </si>
  <si>
    <t>https://www.genecards.org/cgi-bin/carddisp.pl?gene=UGT8</t>
  </si>
  <si>
    <t>CTBP2</t>
  </si>
  <si>
    <t>C-Terminal Binding Protein 2</t>
  </si>
  <si>
    <t>GC10M124984</t>
  </si>
  <si>
    <t>https://www.genecards.org/cgi-bin/carddisp.pl?gene=CTBP2</t>
  </si>
  <si>
    <t>DLG1</t>
  </si>
  <si>
    <t>Discs Large MAGUK Scaffold Protein 1</t>
  </si>
  <si>
    <t>GC03M197042</t>
  </si>
  <si>
    <t>https://www.genecards.org/cgi-bin/carddisp.pl?gene=DLG1</t>
  </si>
  <si>
    <t>FBXW11</t>
  </si>
  <si>
    <t>F-Box And WD Repeat Domain Containing 11</t>
  </si>
  <si>
    <t>GC05M171861</t>
  </si>
  <si>
    <t>https://www.genecards.org/cgi-bin/carddisp.pl?gene=FBXW11</t>
  </si>
  <si>
    <t>GDAP1</t>
  </si>
  <si>
    <t>Ganglioside Induced Differentiation Associated Protein 1</t>
  </si>
  <si>
    <t>GC08P074315</t>
  </si>
  <si>
    <t>https://www.genecards.org/cgi-bin/carddisp.pl?gene=GDAP1</t>
  </si>
  <si>
    <t>GDF6</t>
  </si>
  <si>
    <t>Growth Differentiation Factor 6</t>
  </si>
  <si>
    <t>GC08M096142</t>
  </si>
  <si>
    <t>https://www.genecards.org/cgi-bin/carddisp.pl?gene=GDF6</t>
  </si>
  <si>
    <t>Aminopeptidase Puromycin Sensitive</t>
  </si>
  <si>
    <t>GC17P047522</t>
  </si>
  <si>
    <t>https://www.genecards.org/cgi-bin/carddisp.pl?gene=NPEPPS</t>
  </si>
  <si>
    <t>SKP2</t>
  </si>
  <si>
    <t>S-Phase Kinase Associated Protein 2</t>
  </si>
  <si>
    <t>GC05P036151</t>
  </si>
  <si>
    <t>https://www.genecards.org/cgi-bin/carddisp.pl?gene=SKP2</t>
  </si>
  <si>
    <t>SOCS2</t>
  </si>
  <si>
    <t>Suppressor Of Cytokine Signaling 2</t>
  </si>
  <si>
    <t>GC12P093569</t>
  </si>
  <si>
    <t>https://www.genecards.org/cgi-bin/carddisp.pl?gene=SOCS2</t>
  </si>
  <si>
    <t>TCF7</t>
  </si>
  <si>
    <t>Transcription Factor 7</t>
  </si>
  <si>
    <t>GC05P134114</t>
  </si>
  <si>
    <t>https://www.genecards.org/cgi-bin/carddisp.pl?gene=TCF7</t>
  </si>
  <si>
    <t>COPA</t>
  </si>
  <si>
    <t>COPI Coat Complex Subunit Alpha</t>
  </si>
  <si>
    <t>GC01M160288</t>
  </si>
  <si>
    <t>https://www.genecards.org/cgi-bin/carddisp.pl?gene=COPA</t>
  </si>
  <si>
    <t>CUL4A</t>
  </si>
  <si>
    <t>Cullin 4A</t>
  </si>
  <si>
    <t>GC13P113208</t>
  </si>
  <si>
    <t>https://www.genecards.org/cgi-bin/carddisp.pl?gene=CUL4A</t>
  </si>
  <si>
    <t>CUL4B</t>
  </si>
  <si>
    <t>Cullin 4B</t>
  </si>
  <si>
    <t>GC0XM120524</t>
  </si>
  <si>
    <t>https://www.genecards.org/cgi-bin/carddisp.pl?gene=CUL4B</t>
  </si>
  <si>
    <t>ELOVL5</t>
  </si>
  <si>
    <t>ELOVL Fatty Acid Elongase 5</t>
  </si>
  <si>
    <t>GC06M053267</t>
  </si>
  <si>
    <t>https://www.genecards.org/cgi-bin/carddisp.pl?gene=ELOVL5</t>
  </si>
  <si>
    <t>RECQL4</t>
  </si>
  <si>
    <t>RecQ Like Helicase 4</t>
  </si>
  <si>
    <t>GC08M145425</t>
  </si>
  <si>
    <t>https://www.genecards.org/cgi-bin/carddisp.pl?gene=RECQL4</t>
  </si>
  <si>
    <t>SMN1</t>
  </si>
  <si>
    <t>Survival Of Motor Neuron 1, Telomeric</t>
  </si>
  <si>
    <t>GC05P070924</t>
  </si>
  <si>
    <t>https://www.genecards.org/cgi-bin/carddisp.pl?gene=SMN1</t>
  </si>
  <si>
    <t>SMN2</t>
  </si>
  <si>
    <t>Survival Of Motor Neuron 2, Centromeric</t>
  </si>
  <si>
    <t>GC05P070049</t>
  </si>
  <si>
    <t>https://www.genecards.org/cgi-bin/carddisp.pl?gene=SMN2</t>
  </si>
  <si>
    <t>AGXT2</t>
  </si>
  <si>
    <t>Alanine--Glyoxylate Aminotransferase 2</t>
  </si>
  <si>
    <t>GC05M034998</t>
  </si>
  <si>
    <t>https://www.genecards.org/cgi-bin/carddisp.pl?gene=AGXT2</t>
  </si>
  <si>
    <t>CUL7</t>
  </si>
  <si>
    <t>Cullin 7</t>
  </si>
  <si>
    <t>GC06M043037</t>
  </si>
  <si>
    <t>https://www.genecards.org/cgi-bin/carddisp.pl?gene=CUL7</t>
  </si>
  <si>
    <t>DPH1</t>
  </si>
  <si>
    <t>Diphthamide Biosynthesis 1</t>
  </si>
  <si>
    <t>GC17P002030</t>
  </si>
  <si>
    <t>https://www.genecards.org/cgi-bin/carddisp.pl?gene=DPH1</t>
  </si>
  <si>
    <t>GCNT1</t>
  </si>
  <si>
    <t>Glucosaminyl (N-Acetyl) Transferase 1</t>
  </si>
  <si>
    <t>GC09P076420</t>
  </si>
  <si>
    <t>https://www.genecards.org/cgi-bin/carddisp.pl?gene=GCNT1</t>
  </si>
  <si>
    <t>MSI2</t>
  </si>
  <si>
    <t>Musashi RNA Binding Protein 2</t>
  </si>
  <si>
    <t>GC17P057255</t>
  </si>
  <si>
    <t>https://www.genecards.org/cgi-bin/carddisp.pl?gene=MSI2</t>
  </si>
  <si>
    <t>NUDT2</t>
  </si>
  <si>
    <t>Nudix Hydrolase 2</t>
  </si>
  <si>
    <t>GC09P034329</t>
  </si>
  <si>
    <t>https://www.genecards.org/cgi-bin/carddisp.pl?gene=NUDT2</t>
  </si>
  <si>
    <t>SOX13</t>
  </si>
  <si>
    <t>SRY-Box Transcription Factor 13</t>
  </si>
  <si>
    <t>GC01P204074</t>
  </si>
  <si>
    <t>https://www.genecards.org/cgi-bin/carddisp.pl?gene=SOX13</t>
  </si>
  <si>
    <t>TCF7L1</t>
  </si>
  <si>
    <t>Transcription Factor 7 Like 1</t>
  </si>
  <si>
    <t>GC02P085133</t>
  </si>
  <si>
    <t>https://www.genecards.org/cgi-bin/carddisp.pl?gene=TCF7L1</t>
  </si>
  <si>
    <t>TMC1</t>
  </si>
  <si>
    <t>Transmembrane Channel Like 1</t>
  </si>
  <si>
    <t>GC09P072521</t>
  </si>
  <si>
    <t>https://www.genecards.org/cgi-bin/carddisp.pl?gene=TMC1</t>
  </si>
  <si>
    <t>TRAK1</t>
  </si>
  <si>
    <t>Trafficking Kinesin Protein 1</t>
  </si>
  <si>
    <t>GC03P042017</t>
  </si>
  <si>
    <t>https://www.genecards.org/cgi-bin/carddisp.pl?gene=TRAK1</t>
  </si>
  <si>
    <t>ERAP2</t>
  </si>
  <si>
    <t>Endoplasmic Reticulum Aminopeptidase 2</t>
  </si>
  <si>
    <t>GC05P096875</t>
  </si>
  <si>
    <t>https://www.genecards.org/cgi-bin/carddisp.pl?gene=ERAP2</t>
  </si>
  <si>
    <t>IL24</t>
  </si>
  <si>
    <t>Interleukin 24</t>
  </si>
  <si>
    <t>GC01P206897</t>
  </si>
  <si>
    <t>https://www.genecards.org/cgi-bin/carddisp.pl?gene=IL24</t>
  </si>
  <si>
    <t>OMG</t>
  </si>
  <si>
    <t>Oligodendrocyte Myelin Glycoprotein</t>
  </si>
  <si>
    <t>GC17M035240</t>
  </si>
  <si>
    <t>https://www.genecards.org/cgi-bin/carddisp.pl?gene=OMG</t>
  </si>
  <si>
    <t>THAP1</t>
  </si>
  <si>
    <t>THAP Domain Containing 1</t>
  </si>
  <si>
    <t>GC08M042836</t>
  </si>
  <si>
    <t>https://www.genecards.org/cgi-bin/carddisp.pl?gene=THAP1</t>
  </si>
  <si>
    <t>UBAP1</t>
  </si>
  <si>
    <t>Ubiquitin Associated Protein 1</t>
  </si>
  <si>
    <t>GC09P034179</t>
  </si>
  <si>
    <t>https://www.genecards.org/cgi-bin/carddisp.pl?gene=UBAP1</t>
  </si>
  <si>
    <t>CDC23</t>
  </si>
  <si>
    <t>Cell Division Cycle 23</t>
  </si>
  <si>
    <t>GC05M138198</t>
  </si>
  <si>
    <t>https://www.genecards.org/cgi-bin/carddisp.pl?gene=CDC23</t>
  </si>
  <si>
    <t>CDKAL1</t>
  </si>
  <si>
    <t>CDK5 Regulatory Subunit Associated Protein 1 Like 1</t>
  </si>
  <si>
    <t>GC06P020534</t>
  </si>
  <si>
    <t>https://www.genecards.org/cgi-bin/carddisp.pl?gene=CDKAL1</t>
  </si>
  <si>
    <t>GLCE</t>
  </si>
  <si>
    <t>Glucuronic Acid Epimerase</t>
  </si>
  <si>
    <t>GC15P117546</t>
  </si>
  <si>
    <t>https://www.genecards.org/cgi-bin/carddisp.pl?gene=GLCE</t>
  </si>
  <si>
    <t>IFI27</t>
  </si>
  <si>
    <t>Interferon Alpha Inducible Protein 27</t>
  </si>
  <si>
    <t>GC14P094104</t>
  </si>
  <si>
    <t>https://www.genecards.org/cgi-bin/carddisp.pl?gene=IFI27</t>
  </si>
  <si>
    <t>IPO7</t>
  </si>
  <si>
    <t>Importin 7</t>
  </si>
  <si>
    <t>GC11P009384</t>
  </si>
  <si>
    <t>https://www.genecards.org/cgi-bin/carddisp.pl?gene=IPO7</t>
  </si>
  <si>
    <t>ISCA1</t>
  </si>
  <si>
    <t>Iron-Sulfur Cluster Assembly 1</t>
  </si>
  <si>
    <t>GC09M086264</t>
  </si>
  <si>
    <t>https://www.genecards.org/cgi-bin/carddisp.pl?gene=ISCA1</t>
  </si>
  <si>
    <t>MTA2</t>
  </si>
  <si>
    <t>Metastasis Associated 1 Family Member 2</t>
  </si>
  <si>
    <t>GC11M089621</t>
  </si>
  <si>
    <t>https://www.genecards.org/cgi-bin/carddisp.pl?gene=MTA2</t>
  </si>
  <si>
    <t>STOML2</t>
  </si>
  <si>
    <t>Stomatin Like 2</t>
  </si>
  <si>
    <t>GC09M035099</t>
  </si>
  <si>
    <t>https://www.genecards.org/cgi-bin/carddisp.pl?gene=STOML2</t>
  </si>
  <si>
    <t>SYNJ2</t>
  </si>
  <si>
    <t>Synaptojanin 2</t>
  </si>
  <si>
    <t>GC06P157981</t>
  </si>
  <si>
    <t>https://www.genecards.org/cgi-bin/carddisp.pl?gene=SYNJ2</t>
  </si>
  <si>
    <t>TAAR1</t>
  </si>
  <si>
    <t>Trace Amine Associated Receptor 1</t>
  </si>
  <si>
    <t>GC06M132644</t>
  </si>
  <si>
    <t>https://www.genecards.org/cgi-bin/carddisp.pl?gene=TAAR1</t>
  </si>
  <si>
    <t>VPS25</t>
  </si>
  <si>
    <t>Vacuolar Protein Sorting 25 Homolog</t>
  </si>
  <si>
    <t>GC17P042773</t>
  </si>
  <si>
    <t>https://www.genecards.org/cgi-bin/carddisp.pl?gene=VPS25</t>
  </si>
  <si>
    <t>YBX2</t>
  </si>
  <si>
    <t>Y-Box Binding Protein 2</t>
  </si>
  <si>
    <t>GC17M007288</t>
  </si>
  <si>
    <t>https://www.genecards.org/cgi-bin/carddisp.pl?gene=YBX2</t>
  </si>
  <si>
    <t>ABI3</t>
  </si>
  <si>
    <t>ABI Family Member 3</t>
  </si>
  <si>
    <t>GC17P049210</t>
  </si>
  <si>
    <t>https://www.genecards.org/cgi-bin/carddisp.pl?gene=ABI3</t>
  </si>
  <si>
    <t>AMOTL1</t>
  </si>
  <si>
    <t>Angiomotin Like 1</t>
  </si>
  <si>
    <t>GC11P094686</t>
  </si>
  <si>
    <t>https://www.genecards.org/cgi-bin/carddisp.pl?gene=AMOTL1</t>
  </si>
  <si>
    <t>DDX31</t>
  </si>
  <si>
    <t>DEAD-Box Helicase 31</t>
  </si>
  <si>
    <t>GC09M132594</t>
  </si>
  <si>
    <t>https://www.genecards.org/cgi-bin/carddisp.pl?gene=DDX31</t>
  </si>
  <si>
    <t>GATAD2A</t>
  </si>
  <si>
    <t>GATA Zinc Finger Domain Containing 2A</t>
  </si>
  <si>
    <t>GC19P066252</t>
  </si>
  <si>
    <t>https://www.genecards.org/cgi-bin/carddisp.pl?gene=GATAD2A</t>
  </si>
  <si>
    <t>MKLN1</t>
  </si>
  <si>
    <t>Muskelin 1</t>
  </si>
  <si>
    <t>GC07P131110</t>
  </si>
  <si>
    <t>https://www.genecards.org/cgi-bin/carddisp.pl?gene=MKLN1</t>
  </si>
  <si>
    <t>MOXD1</t>
  </si>
  <si>
    <t>Monooxygenase DBH Like 1</t>
  </si>
  <si>
    <t>GC06M132296</t>
  </si>
  <si>
    <t>https://www.genecards.org/cgi-bin/carddisp.pl?gene=MOXD1</t>
  </si>
  <si>
    <t>NAPB</t>
  </si>
  <si>
    <t>NSF Attachment Protein Beta</t>
  </si>
  <si>
    <t>GC20M023374</t>
  </si>
  <si>
    <t>https://www.genecards.org/cgi-bin/carddisp.pl?gene=NAPB</t>
  </si>
  <si>
    <t>NRBP1</t>
  </si>
  <si>
    <t>Nuclear Receptor Binding Protein 1</t>
  </si>
  <si>
    <t>GC02P027427</t>
  </si>
  <si>
    <t>https://www.genecards.org/cgi-bin/carddisp.pl?gene=NRBP1</t>
  </si>
  <si>
    <t>PLXDC2</t>
  </si>
  <si>
    <t>Plexin Domain Containing 2</t>
  </si>
  <si>
    <t>GC10P019769</t>
  </si>
  <si>
    <t>https://www.genecards.org/cgi-bin/carddisp.pl?gene=PLXDC2</t>
  </si>
  <si>
    <t>SECTM1</t>
  </si>
  <si>
    <t>Secreted And Transmembrane 1</t>
  </si>
  <si>
    <t>GC17M082321</t>
  </si>
  <si>
    <t>https://www.genecards.org/cgi-bin/carddisp.pl?gene=SECTM1</t>
  </si>
  <si>
    <t>SLCO4C1</t>
  </si>
  <si>
    <t>Solute Carrier Organic Anion Transporter Family Member 4C1</t>
  </si>
  <si>
    <t>GC05M102233</t>
  </si>
  <si>
    <t>https://www.genecards.org/cgi-bin/carddisp.pl?gene=SLCO4C1</t>
  </si>
  <si>
    <t>SSX2IP</t>
  </si>
  <si>
    <t>SSX Family Member 2 Interacting Protein</t>
  </si>
  <si>
    <t>GC01M084643</t>
  </si>
  <si>
    <t>https://www.genecards.org/cgi-bin/carddisp.pl?gene=SSX2IP</t>
  </si>
  <si>
    <t>STAU1</t>
  </si>
  <si>
    <t>Staufen Double-Stranded RNA Binding Protein 1</t>
  </si>
  <si>
    <t>GC20M049113</t>
  </si>
  <si>
    <t>https://www.genecards.org/cgi-bin/carddisp.pl?gene=STAU1</t>
  </si>
  <si>
    <t>TASP1</t>
  </si>
  <si>
    <t>Taspase 1</t>
  </si>
  <si>
    <t>GC20M013105</t>
  </si>
  <si>
    <t>https://www.genecards.org/cgi-bin/carddisp.pl?gene=TASP1</t>
  </si>
  <si>
    <t>TCF19</t>
  </si>
  <si>
    <t>Transcription Factor 19</t>
  </si>
  <si>
    <t>GC06P083684</t>
  </si>
  <si>
    <t>https://www.genecards.org/cgi-bin/carddisp.pl?gene=TCF19</t>
  </si>
  <si>
    <t>XPO4</t>
  </si>
  <si>
    <t>Exportin 4</t>
  </si>
  <si>
    <t>GC13M020777</t>
  </si>
  <si>
    <t>https://www.genecards.org/cgi-bin/carddisp.pl?gene=XPO4</t>
  </si>
  <si>
    <t>YIPF5</t>
  </si>
  <si>
    <t>Yip1 Domain Family Member 5</t>
  </si>
  <si>
    <t>GC05M144158</t>
  </si>
  <si>
    <t>https://www.genecards.org/cgi-bin/carddisp.pl?gene=YIPF5</t>
  </si>
  <si>
    <t>ZNF79</t>
  </si>
  <si>
    <t>Zinc Finger Protein 79</t>
  </si>
  <si>
    <t>GC09P127424</t>
  </si>
  <si>
    <t>https://www.genecards.org/cgi-bin/carddisp.pl?gene=ZNF79</t>
  </si>
  <si>
    <t>ARHGAP44</t>
  </si>
  <si>
    <t>Rho GTPase Activating Protein 44</t>
  </si>
  <si>
    <t>GC17P012789</t>
  </si>
  <si>
    <t>https://www.genecards.org/cgi-bin/carddisp.pl?gene=ARHGAP44</t>
  </si>
  <si>
    <t>EAPP</t>
  </si>
  <si>
    <t>E2F Associated Phosphoprotein</t>
  </si>
  <si>
    <t>GC14M034516</t>
  </si>
  <si>
    <t>https://www.genecards.org/cgi-bin/carddisp.pl?gene=EAPP</t>
  </si>
  <si>
    <t>GPR107</t>
  </si>
  <si>
    <t>G Protein-Coupled Receptor 107</t>
  </si>
  <si>
    <t>GC09P130053</t>
  </si>
  <si>
    <t>https://www.genecards.org/cgi-bin/carddisp.pl?gene=GPR107</t>
  </si>
  <si>
    <t>INTS9</t>
  </si>
  <si>
    <t>Integrator Complex Subunit 9</t>
  </si>
  <si>
    <t>GC08M028767</t>
  </si>
  <si>
    <t>https://www.genecards.org/cgi-bin/carddisp.pl?gene=INTS9</t>
  </si>
  <si>
    <t>LCMT2</t>
  </si>
  <si>
    <t>Leucine Carboxyl Methyltransferase 2</t>
  </si>
  <si>
    <t>GC15M043323</t>
  </si>
  <si>
    <t>https://www.genecards.org/cgi-bin/carddisp.pl?gene=LCMT2</t>
  </si>
  <si>
    <t>LST1</t>
  </si>
  <si>
    <t>Leukocyte Specific Transcript 1</t>
  </si>
  <si>
    <t>GC06P083696</t>
  </si>
  <si>
    <t>https://www.genecards.org/cgi-bin/carddisp.pl?gene=LST1</t>
  </si>
  <si>
    <t>SIT1</t>
  </si>
  <si>
    <t>Signaling Threshold Regulating Transmembrane Adaptor 1</t>
  </si>
  <si>
    <t>GC09M035640</t>
  </si>
  <si>
    <t>https://www.genecards.org/cgi-bin/carddisp.pl?gene=SIT1</t>
  </si>
  <si>
    <t>TNFAIP8</t>
  </si>
  <si>
    <t>TNF Alpha Induced Protein 8</t>
  </si>
  <si>
    <t>GC05P119268</t>
  </si>
  <si>
    <t>https://www.genecards.org/cgi-bin/carddisp.pl?gene=TNFAIP8</t>
  </si>
  <si>
    <t>CARHSP1</t>
  </si>
  <si>
    <t>Calcium Regulated Heat Stable Protein 1</t>
  </si>
  <si>
    <t>GC16M008852</t>
  </si>
  <si>
    <t>https://www.genecards.org/cgi-bin/carddisp.pl?gene=CARHSP1</t>
  </si>
  <si>
    <t>HIC2</t>
  </si>
  <si>
    <t>HIC ZBTB Transcriptional Repressor 2</t>
  </si>
  <si>
    <t>GC22P035923</t>
  </si>
  <si>
    <t>https://www.genecards.org/cgi-bin/carddisp.pl?gene=HIC2</t>
  </si>
  <si>
    <t>KIZ</t>
  </si>
  <si>
    <t>Kizuna Centrosomal Protein</t>
  </si>
  <si>
    <t>GC20P021125</t>
  </si>
  <si>
    <t>https://www.genecards.org/cgi-bin/carddisp.pl?gene=KIZ</t>
  </si>
  <si>
    <t>MFAP1</t>
  </si>
  <si>
    <t>Microfibril Associated Protein 1</t>
  </si>
  <si>
    <t>GC15M043804</t>
  </si>
  <si>
    <t>https://www.genecards.org/cgi-bin/carddisp.pl?gene=MFAP1</t>
  </si>
  <si>
    <t>TTC39B</t>
  </si>
  <si>
    <t>Tetratricopeptide Repeat Domain 39B</t>
  </si>
  <si>
    <t>GC09M015170</t>
  </si>
  <si>
    <t>https://www.genecards.org/cgi-bin/carddisp.pl?gene=TTC39B</t>
  </si>
  <si>
    <t>UBAC1</t>
  </si>
  <si>
    <t>UBA Domain Containing 1</t>
  </si>
  <si>
    <t>GC09M135932</t>
  </si>
  <si>
    <t>https://www.genecards.org/cgi-bin/carddisp.pl?gene=UBAC1</t>
  </si>
  <si>
    <t>ARL15</t>
  </si>
  <si>
    <t>ADP Ribosylation Factor Like GTPase 15</t>
  </si>
  <si>
    <t>GC05M053883</t>
  </si>
  <si>
    <t>https://www.genecards.org/cgi-bin/carddisp.pl?gene=ARL15</t>
  </si>
  <si>
    <t>GGT6</t>
  </si>
  <si>
    <t>Gamma-Glutamyltransferase 6</t>
  </si>
  <si>
    <t>GC17M004559</t>
  </si>
  <si>
    <t>https://www.genecards.org/cgi-bin/carddisp.pl?gene=GGT6</t>
  </si>
  <si>
    <t>MMUT</t>
  </si>
  <si>
    <t>Methylmalonyl-CoA Mutase</t>
  </si>
  <si>
    <t>GC06M049430</t>
  </si>
  <si>
    <t>https://www.genecards.org/cgi-bin/carddisp.pl?gene=MMUT</t>
  </si>
  <si>
    <t>PHAX</t>
  </si>
  <si>
    <t>Phosphorylated Adaptor For RNA Export</t>
  </si>
  <si>
    <t>GC05P126600</t>
  </si>
  <si>
    <t>https://www.genecards.org/cgi-bin/carddisp.pl?gene=PHAX</t>
  </si>
  <si>
    <t>RCOR2</t>
  </si>
  <si>
    <t>REST Corepressor 2</t>
  </si>
  <si>
    <t>GC11M063911</t>
  </si>
  <si>
    <t>https://www.genecards.org/cgi-bin/carddisp.pl?gene=RCOR2</t>
  </si>
  <si>
    <t>SLFN11</t>
  </si>
  <si>
    <t>Schlafen Family Member 11</t>
  </si>
  <si>
    <t>GC17M035350</t>
  </si>
  <si>
    <t>https://www.genecards.org/cgi-bin/carddisp.pl?gene=SLFN11</t>
  </si>
  <si>
    <t>CEP131</t>
  </si>
  <si>
    <t>Centrosomal Protein 131</t>
  </si>
  <si>
    <t>GC17M081189</t>
  </si>
  <si>
    <t>https://www.genecards.org/cgi-bin/carddisp.pl?gene=CEP131</t>
  </si>
  <si>
    <t>UBAP2</t>
  </si>
  <si>
    <t>Ubiquitin Associated Protein 2</t>
  </si>
  <si>
    <t>GC09M033921</t>
  </si>
  <si>
    <t>https://www.genecards.org/cgi-bin/carddisp.pl?gene=UBAP2</t>
  </si>
  <si>
    <t>TTC27</t>
  </si>
  <si>
    <t>Tetratricopeptide Repeat Domain 27</t>
  </si>
  <si>
    <t>GC02P032628</t>
  </si>
  <si>
    <t>https://www.genecards.org/cgi-bin/carddisp.pl?gene=TTC27</t>
  </si>
  <si>
    <t>TTC28</t>
  </si>
  <si>
    <t>Tetratricopeptide Repeat Domain 28</t>
  </si>
  <si>
    <t>GC22M027978</t>
  </si>
  <si>
    <t>https://www.genecards.org/cgi-bin/carddisp.pl?gene=TTC28</t>
  </si>
  <si>
    <t>TMC3</t>
  </si>
  <si>
    <t>Transmembrane Channel Like 3</t>
  </si>
  <si>
    <t>GC15M081331</t>
  </si>
  <si>
    <t>https://www.genecards.org/cgi-bin/carddisp.pl?gene=TMC3</t>
  </si>
  <si>
    <t>CAAP1</t>
  </si>
  <si>
    <t>Caspase Activity And Apoptosis Inhibitor 1</t>
  </si>
  <si>
    <t>GC09M026840</t>
  </si>
  <si>
    <t>https://www.genecards.org/cgi-bin/carddisp.pl?gene=CAAP1</t>
  </si>
  <si>
    <t>CNOT9</t>
  </si>
  <si>
    <t>CCR4-NOT Transcription Complex Subunit 9</t>
  </si>
  <si>
    <t>GC02P218569</t>
  </si>
  <si>
    <t>https://www.genecards.org/cgi-bin/carddisp.pl?gene=CNOT9</t>
  </si>
  <si>
    <t>MRM3</t>
  </si>
  <si>
    <t>Mitochondrial RRNA Methyltransferase 3</t>
  </si>
  <si>
    <t>GC17P001547</t>
  </si>
  <si>
    <t>https://www.genecards.org/cgi-bin/carddisp.pl?gene=MRM3</t>
  </si>
  <si>
    <t>PBDC1</t>
  </si>
  <si>
    <t>Polysaccharide Biosynthesis Domain Containing 1</t>
  </si>
  <si>
    <t>GC0XP076172</t>
  </si>
  <si>
    <t>https://www.genecards.org/cgi-bin/carddisp.pl?gene=PBDC1</t>
  </si>
  <si>
    <t>POLR1H</t>
  </si>
  <si>
    <t>RNA Polymerase I Subunit H</t>
  </si>
  <si>
    <t>GC06P087186</t>
  </si>
  <si>
    <t>https://www.genecards.org/cgi-bin/carddisp.pl?gene=POLR1H</t>
  </si>
  <si>
    <t>PRCD</t>
  </si>
  <si>
    <t>Photoreceptor Disc Component</t>
  </si>
  <si>
    <t>GC17P076527</t>
  </si>
  <si>
    <t>https://www.genecards.org/cgi-bin/carddisp.pl?gene=PRCD</t>
  </si>
  <si>
    <t>CARD19</t>
  </si>
  <si>
    <t>Caspase Recruitment Domain Family Member 19</t>
  </si>
  <si>
    <t>GC09P093097</t>
  </si>
  <si>
    <t>https://www.genecards.org/cgi-bin/carddisp.pl?gene=CARD19</t>
  </si>
  <si>
    <t>PGAP6</t>
  </si>
  <si>
    <t>Post-GPI Attachment To Proteins 6</t>
  </si>
  <si>
    <t>GC16M000370</t>
  </si>
  <si>
    <t>https://www.genecards.org/cgi-bin/carddisp.pl?gene=PGAP6</t>
  </si>
  <si>
    <t>H3C15</t>
  </si>
  <si>
    <t>H3 Clustered Histone 15</t>
  </si>
  <si>
    <t>GC01P150152</t>
  </si>
  <si>
    <t>https://www.genecards.org/cgi-bin/carddisp.pl?gene=H3C15</t>
  </si>
  <si>
    <t>MIR381</t>
  </si>
  <si>
    <t>MicroRNA 381</t>
  </si>
  <si>
    <t>GC14P109986</t>
  </si>
  <si>
    <t>https://www.genecards.org/cgi-bin/carddisp.pl?gene=MIR381</t>
  </si>
  <si>
    <t>IGLJ3</t>
  </si>
  <si>
    <t>Immunoglobulin Lambda Joining 3</t>
  </si>
  <si>
    <t>GC22P036017</t>
  </si>
  <si>
    <t>https://www.genecards.org/cgi-bin/carddisp.pl?gene=IGLJ3</t>
  </si>
  <si>
    <t>IFN1@</t>
  </si>
  <si>
    <t>Interferon, Type 1, Cluster</t>
  </si>
  <si>
    <t>Gene Cluster</t>
  </si>
  <si>
    <t>GC09U990039</t>
  </si>
  <si>
    <t>https://www.genecards.org/cgi-bin/carddisp.pl?gene=IFN1%40</t>
  </si>
  <si>
    <t>IBD8</t>
  </si>
  <si>
    <t>Inflammatory Bowel Disease 8</t>
  </si>
  <si>
    <t>Genetic Locus</t>
  </si>
  <si>
    <t>GC16U990238</t>
  </si>
  <si>
    <t>https://www.genecards.org/cgi-bin/carddisp.pl?gene=IBD8</t>
  </si>
  <si>
    <t>RCD1</t>
  </si>
  <si>
    <t>Retinal Cone Dystrophy 1</t>
  </si>
  <si>
    <t>GC06U990105</t>
  </si>
  <si>
    <t>https://www.genecards.org/cgi-bin/carddisp.pl?gene=RCD1</t>
  </si>
  <si>
    <t>GNAS</t>
  </si>
  <si>
    <t>GNAS Complex Locus</t>
  </si>
  <si>
    <t>GC20P058839</t>
  </si>
  <si>
    <t>https://www.genecards.org/cgi-bin/carddisp.pl?gene=GNAS</t>
  </si>
  <si>
    <t>SPARC</t>
  </si>
  <si>
    <t>Secreted Protein Acidic And Cysteine Rich</t>
  </si>
  <si>
    <t>GC05M151661</t>
  </si>
  <si>
    <t>https://www.genecards.org/cgi-bin/carddisp.pl?gene=SPARC</t>
  </si>
  <si>
    <t>VIM</t>
  </si>
  <si>
    <t>Vimentin</t>
  </si>
  <si>
    <t>GC10P017227</t>
  </si>
  <si>
    <t>https://www.genecards.org/cgi-bin/carddisp.pl?gene=VIM</t>
  </si>
  <si>
    <t>MUC1</t>
  </si>
  <si>
    <t>Mucin 1, Cell Surface Associated</t>
  </si>
  <si>
    <t>GC01M155185</t>
  </si>
  <si>
    <t>https://www.genecards.org/cgi-bin/carddisp.pl?gene=MUC1</t>
  </si>
  <si>
    <t>KRT1</t>
  </si>
  <si>
    <t>Keratin 1</t>
  </si>
  <si>
    <t>GC12M052674</t>
  </si>
  <si>
    <t>https://www.genecards.org/cgi-bin/carddisp.pl?gene=KRT1</t>
  </si>
  <si>
    <t>KRT5</t>
  </si>
  <si>
    <t>Keratin 5</t>
  </si>
  <si>
    <t>GC12M052514</t>
  </si>
  <si>
    <t>https://www.genecards.org/cgi-bin/carddisp.pl?gene=KRT5</t>
  </si>
  <si>
    <t>FGFR1</t>
  </si>
  <si>
    <t>Fibroblast Growth Factor Receptor 1</t>
  </si>
  <si>
    <t>GC08M038400</t>
  </si>
  <si>
    <t>https://www.genecards.org/cgi-bin/carddisp.pl?gene=FGFR1</t>
  </si>
  <si>
    <t>WNT7A</t>
  </si>
  <si>
    <t>Wnt Family Member 7A</t>
  </si>
  <si>
    <t>GC03M020715</t>
  </si>
  <si>
    <t>https://www.genecards.org/cgi-bin/carddisp.pl?gene=WNT7A</t>
  </si>
  <si>
    <t>EFNB1</t>
  </si>
  <si>
    <t>Ephrin B1</t>
  </si>
  <si>
    <t>GC0XP068828</t>
  </si>
  <si>
    <t>https://www.genecards.org/cgi-bin/carddisp.pl?gene=EFNB1</t>
  </si>
  <si>
    <t>ZMPSTE24</t>
  </si>
  <si>
    <t>Zinc Metallopeptidase STE24</t>
  </si>
  <si>
    <t>GC01P040258</t>
  </si>
  <si>
    <t>https://www.genecards.org/cgi-bin/carddisp.pl?gene=ZMPSTE24</t>
  </si>
  <si>
    <t>MYF5</t>
  </si>
  <si>
    <t>Myogenic Factor 5</t>
  </si>
  <si>
    <t>GC12P080716</t>
  </si>
  <si>
    <t>https://www.genecards.org/cgi-bin/carddisp.pl?gene=MYF5</t>
  </si>
  <si>
    <t>MIR942</t>
  </si>
  <si>
    <t>MicroRNA 942</t>
  </si>
  <si>
    <t>GC01P117094</t>
  </si>
  <si>
    <t>https://www.genecards.org/cgi-bin/carddisp.pl?gene=MIR942</t>
  </si>
  <si>
    <t>ANGPT2</t>
  </si>
  <si>
    <t>Angiopoietin 2</t>
  </si>
  <si>
    <t>GC08M006499</t>
  </si>
  <si>
    <t>https://www.genecards.org/cgi-bin/carddisp.pl?gene=ANGPT2</t>
  </si>
  <si>
    <t>ANG</t>
  </si>
  <si>
    <t>Angiogenin</t>
  </si>
  <si>
    <t>GC14P032461</t>
  </si>
  <si>
    <t>https://www.genecards.org/cgi-bin/carddisp.pl?gene=ANG</t>
  </si>
  <si>
    <t>PTN</t>
  </si>
  <si>
    <t>Pleiotrophin</t>
  </si>
  <si>
    <t>GC07M137227</t>
  </si>
  <si>
    <t>https://www.genecards.org/cgi-bin/carddisp.pl?gene=PTN</t>
  </si>
  <si>
    <t>MIR205</t>
  </si>
  <si>
    <t>MicroRNA 205</t>
  </si>
  <si>
    <t>GC01P209432</t>
  </si>
  <si>
    <t>https://www.genecards.org/cgi-bin/carddisp.pl?gene=MIR205</t>
  </si>
  <si>
    <t>ADAMTS18</t>
  </si>
  <si>
    <t>ADAM Metallopeptidase With Thrombospondin Type 1 Motif 18</t>
  </si>
  <si>
    <t>GC16M077316</t>
  </si>
  <si>
    <t>https://www.genecards.org/cgi-bin/carddisp.pl?gene=ADAMTS18</t>
  </si>
  <si>
    <t>TGFBR3</t>
  </si>
  <si>
    <t>Transforming Growth Factor Beta Receptor 3</t>
  </si>
  <si>
    <t>GC01M091680</t>
  </si>
  <si>
    <t>https://www.genecards.org/cgi-bin/carddisp.pl?gene=TGFBR3</t>
  </si>
  <si>
    <t>FGF23</t>
  </si>
  <si>
    <t>Fibroblast Growth Factor 23</t>
  </si>
  <si>
    <t>GC12M004368</t>
  </si>
  <si>
    <t>https://www.genecards.org/cgi-bin/carddisp.pl?gene=FGF23</t>
  </si>
  <si>
    <t>MIR133A2</t>
  </si>
  <si>
    <t>MicroRNA 133a-2</t>
  </si>
  <si>
    <t>GC20P063355</t>
  </si>
  <si>
    <t>https://www.genecards.org/cgi-bin/carddisp.pl?gene=MIR133A2</t>
  </si>
  <si>
    <t>MIR133A1</t>
  </si>
  <si>
    <t>MicroRNA 133a-1</t>
  </si>
  <si>
    <t>GC18M024830</t>
  </si>
  <si>
    <t>https://www.genecards.org/cgi-bin/carddisp.pl?gene=MIR133A1</t>
  </si>
  <si>
    <t>STAT3</t>
  </si>
  <si>
    <t>Signal Transducer And Activator Of Transcription 3</t>
  </si>
  <si>
    <t>GC17M042313</t>
  </si>
  <si>
    <t>https://www.genecards.org/cgi-bin/carddisp.pl?gene=STAT3</t>
  </si>
  <si>
    <t>ALPL</t>
  </si>
  <si>
    <t>Alkaline Phosphatase, Biomineralization Associated</t>
  </si>
  <si>
    <t>GC01P021508</t>
  </si>
  <si>
    <t>https://www.genecards.org/cgi-bin/carddisp.pl?gene=ALPL</t>
  </si>
  <si>
    <t>Epidermal Growth Factor</t>
  </si>
  <si>
    <t>GC04P109912</t>
  </si>
  <si>
    <t>https://www.genecards.org/cgi-bin/carddisp.pl?gene=EGF</t>
  </si>
  <si>
    <t>Mitogen-Activated Protein Kinase 1</t>
  </si>
  <si>
    <t>GC22M021759</t>
  </si>
  <si>
    <t>https://www.genecards.org/cgi-bin/carddisp.pl?gene=MAPK1</t>
  </si>
  <si>
    <t>Mitogen-Activated Protein Kinase 14</t>
  </si>
  <si>
    <t>GC06P083841</t>
  </si>
  <si>
    <t>https://www.genecards.org/cgi-bin/carddisp.pl?gene=MAPK14</t>
  </si>
  <si>
    <t>MMP13</t>
  </si>
  <si>
    <t>Matrix Metallopeptidase 13</t>
  </si>
  <si>
    <t>GC11M102942</t>
  </si>
  <si>
    <t>https://www.genecards.org/cgi-bin/carddisp.pl?gene=MMP13</t>
  </si>
  <si>
    <t>NOTCH1</t>
  </si>
  <si>
    <t>Notch Receptor 1</t>
  </si>
  <si>
    <t>GC09M137524</t>
  </si>
  <si>
    <t>https://www.genecards.org/cgi-bin/carddisp.pl?gene=NOTCH1</t>
  </si>
  <si>
    <t>Tumor Necrosis Factor</t>
  </si>
  <si>
    <t>GC06P083695</t>
  </si>
  <si>
    <t>https://www.genecards.org/cgi-bin/carddisp.pl?gene=TNF</t>
  </si>
  <si>
    <t>CREB1</t>
  </si>
  <si>
    <t>CAMP Responsive Element Binding Protein 1</t>
  </si>
  <si>
    <t>GC02P207529</t>
  </si>
  <si>
    <t>https://www.genecards.org/cgi-bin/carddisp.pl?gene=CREB1</t>
  </si>
  <si>
    <t>Interleukin 6</t>
  </si>
  <si>
    <t>GC07P022725</t>
  </si>
  <si>
    <t>https://www.genecards.org/cgi-bin/carddisp.pl?gene=IL6</t>
  </si>
  <si>
    <t>Nitric Oxide Synthase 2</t>
  </si>
  <si>
    <t>GC17M027756</t>
  </si>
  <si>
    <t>https://www.genecards.org/cgi-bin/carddisp.pl?gene=NOS2</t>
  </si>
  <si>
    <t>PDGFB</t>
  </si>
  <si>
    <t>Platelet Derived Growth Factor Subunit B</t>
  </si>
  <si>
    <t>GC22M058085</t>
  </si>
  <si>
    <t>https://www.genecards.org/cgi-bin/carddisp.pl?gene=PDGFB</t>
  </si>
  <si>
    <t>Cyclin Dependent Kinase Inhibitor 1A</t>
  </si>
  <si>
    <t>GC06P083850</t>
  </si>
  <si>
    <t>https://www.genecards.org/cgi-bin/carddisp.pl?gene=CDKN1A</t>
  </si>
  <si>
    <t>P2RY12</t>
  </si>
  <si>
    <t>Purinergic Receptor P2Y12</t>
  </si>
  <si>
    <t>GC03M151336</t>
  </si>
  <si>
    <t>https://www.genecards.org/cgi-bin/carddisp.pl?gene=P2RY12</t>
  </si>
  <si>
    <t>Vascular Endothelial Growth Factor A</t>
  </si>
  <si>
    <t>GC06P043770</t>
  </si>
  <si>
    <t>https://www.genecards.org/cgi-bin/carddisp.pl?gene=VEGFA</t>
  </si>
  <si>
    <t>INS</t>
  </si>
  <si>
    <t>Insulin</t>
  </si>
  <si>
    <t>GC11M002159</t>
  </si>
  <si>
    <t>https://www.genecards.org/cgi-bin/carddisp.pl?gene=INS</t>
  </si>
  <si>
    <t>P2RX7</t>
  </si>
  <si>
    <t>Purinergic Receptor P2X 7</t>
  </si>
  <si>
    <t>GC12P126220</t>
  </si>
  <si>
    <t>https://www.genecards.org/cgi-bin/carddisp.pl?gene=P2RX7</t>
  </si>
  <si>
    <t>P2RY1</t>
  </si>
  <si>
    <t>Purinergic Receptor P2Y1</t>
  </si>
  <si>
    <t>GC03P152835</t>
  </si>
  <si>
    <t>https://www.genecards.org/cgi-bin/carddisp.pl?gene=P2RY1</t>
  </si>
  <si>
    <t>ALPP</t>
  </si>
  <si>
    <t>Alkaline Phosphatase, Placental</t>
  </si>
  <si>
    <t>GC02P232378</t>
  </si>
  <si>
    <t>https://www.genecards.org/cgi-bin/carddisp.pl?gene=ALPP</t>
  </si>
  <si>
    <t>P2RY2</t>
  </si>
  <si>
    <t>Purinergic Receptor P2Y2</t>
  </si>
  <si>
    <t>GC11P073202</t>
  </si>
  <si>
    <t>https://www.genecards.org/cgi-bin/carddisp.pl?gene=P2RY2</t>
  </si>
  <si>
    <t>P2RY11</t>
  </si>
  <si>
    <t>Purinergic Receptor P2Y11</t>
  </si>
  <si>
    <t>GC19P010454</t>
  </si>
  <si>
    <t>https://www.genecards.org/cgi-bin/carddisp.pl?gene=P2RY11</t>
  </si>
  <si>
    <t>SP7</t>
  </si>
  <si>
    <t>Sp7 Transcription Factor</t>
  </si>
  <si>
    <t>GC12M053326</t>
  </si>
  <si>
    <t>https://www.genecards.org/cgi-bin/carddisp.pl?gene=SP7</t>
  </si>
  <si>
    <t>CREB3L1</t>
  </si>
  <si>
    <t>CAMP Responsive Element Binding Protein 3 Like 1</t>
  </si>
  <si>
    <t>GC11P046514</t>
  </si>
  <si>
    <t>https://www.genecards.org/cgi-bin/carddisp.pl?gene=CREB3L1</t>
  </si>
  <si>
    <t>ASRGL1</t>
  </si>
  <si>
    <t>Asparaginase And Isoaspartyl Peptidase 1</t>
  </si>
  <si>
    <t>GC11P062337</t>
  </si>
  <si>
    <t>https://www.genecards.org/cgi-bin/carddisp.pl?gene=ASRGL1</t>
  </si>
  <si>
    <t>P2RY6</t>
  </si>
  <si>
    <t>Pyrimidinergic Receptor P2Y6</t>
  </si>
  <si>
    <t>GC11P073264</t>
  </si>
  <si>
    <t>https://www.genecards.org/cgi-bin/carddisp.pl?gene=P2RY6</t>
  </si>
  <si>
    <t>P2RY4</t>
  </si>
  <si>
    <t>Pyrimidinergic Receptor P2Y4</t>
  </si>
  <si>
    <t>GC0XM070258</t>
  </si>
  <si>
    <t>https://www.genecards.org/cgi-bin/carddisp.pl?gene=P2RY4</t>
  </si>
  <si>
    <t>BBC3</t>
  </si>
  <si>
    <t>BCL2 Binding Component 3</t>
  </si>
  <si>
    <t>GC19M047220</t>
  </si>
  <si>
    <t>https://www.genecards.org/cgi-bin/carddisp.pl?gene=BBC3</t>
  </si>
  <si>
    <t>CCDC134</t>
  </si>
  <si>
    <t>Coiled-Coil Domain Containing 134</t>
  </si>
  <si>
    <t>GC22P041800</t>
  </si>
  <si>
    <t>https://www.genecards.org/cgi-bin/carddisp.pl?gene=CCDC134</t>
  </si>
  <si>
    <t>MALAT1</t>
  </si>
  <si>
    <t>Metastasis Associated Lung Adenocarcinoma Transcript 1</t>
  </si>
  <si>
    <t>GC11P069984</t>
  </si>
  <si>
    <t>https://www.genecards.org/cgi-bin/carddisp.pl?gene=MALAT1</t>
  </si>
  <si>
    <t>MIR212</t>
  </si>
  <si>
    <t>MicroRNA 212</t>
  </si>
  <si>
    <t>GC17M002050</t>
  </si>
  <si>
    <t>https://www.genecards.org/cgi-bin/carddisp.pl?gene=MIR212</t>
  </si>
  <si>
    <t>MIR144</t>
  </si>
  <si>
    <t>MicroRNA 144</t>
  </si>
  <si>
    <t>GC17M035143</t>
  </si>
  <si>
    <t>https://www.genecards.org/cgi-bin/carddisp.pl?gene=MIR144</t>
  </si>
  <si>
    <t>RTEL1</t>
  </si>
  <si>
    <t>Regulator Of Telomere Elongation Helicase 1</t>
  </si>
  <si>
    <t>GC20P063658</t>
  </si>
  <si>
    <t>https://www.genecards.org/cgi-bin/carddisp.pl?gene=RTEL1</t>
  </si>
  <si>
    <t>COL1A1</t>
  </si>
  <si>
    <t>Collagen Type I Alpha 1 Chain</t>
  </si>
  <si>
    <t>GC17M050183</t>
  </si>
  <si>
    <t>https://www.genecards.org/cgi-bin/carddisp.pl?gene=COL1A1</t>
  </si>
  <si>
    <t>SQSTM1</t>
  </si>
  <si>
    <t>Sequestosome 1</t>
  </si>
  <si>
    <t>GC05P179806</t>
  </si>
  <si>
    <t>https://www.genecards.org/cgi-bin/carddisp.pl?gene=SQSTM1</t>
  </si>
  <si>
    <t>GATA4</t>
  </si>
  <si>
    <t>GATA Binding Protein 4</t>
  </si>
  <si>
    <t>GC08P011676</t>
  </si>
  <si>
    <t>https://www.genecards.org/cgi-bin/carddisp.pl?gene=GATA4</t>
  </si>
  <si>
    <t>NKX2-5</t>
  </si>
  <si>
    <t>NK2 Homeobox 5</t>
  </si>
  <si>
    <t>GC05M173232</t>
  </si>
  <si>
    <t>https://www.genecards.org/cgi-bin/carddisp.pl?gene=NKX2-5</t>
  </si>
  <si>
    <t>TNFRSF11A</t>
  </si>
  <si>
    <t>TNF Receptor Superfamily Member 11a</t>
  </si>
  <si>
    <t>GC18P062325</t>
  </si>
  <si>
    <t>https://www.genecards.org/cgi-bin/carddisp.pl?gene=TNFRSF11A</t>
  </si>
  <si>
    <t>RTEL1-TNFRSF6B</t>
  </si>
  <si>
    <t>RTEL1-TNFRSF6B Readthrough (NMD Candidate)</t>
  </si>
  <si>
    <t>GC20P063657</t>
  </si>
  <si>
    <t>https://www.genecards.org/cgi-bin/carddisp.pl?gene=RTEL1-TNFRSF6B</t>
  </si>
  <si>
    <t>Tumor Protein P53</t>
  </si>
  <si>
    <t>GC17M007661</t>
  </si>
  <si>
    <t>https://www.genecards.org/cgi-bin/carddisp.pl?gene=TP53</t>
  </si>
  <si>
    <t>LRP5</t>
  </si>
  <si>
    <t>LDL Receptor Related Protein 5</t>
  </si>
  <si>
    <t>GC11P068298</t>
  </si>
  <si>
    <t>https://www.genecards.org/cgi-bin/carddisp.pl?gene=LRP5</t>
  </si>
  <si>
    <t>COL1A2</t>
  </si>
  <si>
    <t>Collagen Type I Alpha 2 Chain</t>
  </si>
  <si>
    <t>GC07P094394</t>
  </si>
  <si>
    <t>https://www.genecards.org/cgi-bin/carddisp.pl?gene=COL1A2</t>
  </si>
  <si>
    <t>GATA6</t>
  </si>
  <si>
    <t>GATA Binding Protein 6</t>
  </si>
  <si>
    <t>GC18P022169</t>
  </si>
  <si>
    <t>https://www.genecards.org/cgi-bin/carddisp.pl?gene=GATA6</t>
  </si>
  <si>
    <t>VCP</t>
  </si>
  <si>
    <t>Valosin Containing Protein</t>
  </si>
  <si>
    <t>GC09M035056</t>
  </si>
  <si>
    <t>https://www.genecards.org/cgi-bin/carddisp.pl?gene=VCP</t>
  </si>
  <si>
    <t>COL2A1</t>
  </si>
  <si>
    <t>Collagen Type II Alpha 1 Chain</t>
  </si>
  <si>
    <t>GC12M047972</t>
  </si>
  <si>
    <t>https://www.genecards.org/cgi-bin/carddisp.pl?gene=COL2A1</t>
  </si>
  <si>
    <t>TERT</t>
  </si>
  <si>
    <t>Telomerase Reverse Transcriptase</t>
  </si>
  <si>
    <t>GC05M001253</t>
  </si>
  <si>
    <t>https://www.genecards.org/cgi-bin/carddisp.pl?gene=TERT</t>
  </si>
  <si>
    <t>FGFR2</t>
  </si>
  <si>
    <t>Fibroblast Growth Factor Receptor 2</t>
  </si>
  <si>
    <t>GC10M121478</t>
  </si>
  <si>
    <t>https://www.genecards.org/cgi-bin/carddisp.pl?gene=FGFR2</t>
  </si>
  <si>
    <t>DYSF</t>
  </si>
  <si>
    <t>Dysferlin</t>
  </si>
  <si>
    <t>GC02P071453</t>
  </si>
  <si>
    <t>https://www.genecards.org/cgi-bin/carddisp.pl?gene=DYSF</t>
  </si>
  <si>
    <t>BMP1</t>
  </si>
  <si>
    <t>Bone Morphogenetic Protein 1</t>
  </si>
  <si>
    <t>GC08P022164</t>
  </si>
  <si>
    <t>https://www.genecards.org/cgi-bin/carddisp.pl?gene=BMP1</t>
  </si>
  <si>
    <t>FGFR3</t>
  </si>
  <si>
    <t>Fibroblast Growth Factor Receptor 3</t>
  </si>
  <si>
    <t>GC04P001795</t>
  </si>
  <si>
    <t>https://www.genecards.org/cgi-bin/carddisp.pl?gene=FGFR3</t>
  </si>
  <si>
    <t>TBX5</t>
  </si>
  <si>
    <t>T-Box Transcription Factor 5</t>
  </si>
  <si>
    <t>GC12M114353</t>
  </si>
  <si>
    <t>https://www.genecards.org/cgi-bin/carddisp.pl?gene=TBX5</t>
  </si>
  <si>
    <t>SOST</t>
  </si>
  <si>
    <t>Sclerostin</t>
  </si>
  <si>
    <t>GC17M043753</t>
  </si>
  <si>
    <t>https://www.genecards.org/cgi-bin/carddisp.pl?gene=SOST</t>
  </si>
  <si>
    <t>BMPR1B</t>
  </si>
  <si>
    <t>Bone Morphogenetic Protein Receptor Type 1B</t>
  </si>
  <si>
    <t>GC04P094757</t>
  </si>
  <si>
    <t>https://www.genecards.org/cgi-bin/carddisp.pl?gene=BMPR1B</t>
  </si>
  <si>
    <t>MTHFR</t>
  </si>
  <si>
    <t>Methylenetetrahydrofolate Reductase</t>
  </si>
  <si>
    <t>GC01M011785</t>
  </si>
  <si>
    <t>https://www.genecards.org/cgi-bin/carddisp.pl?gene=MTHFR</t>
  </si>
  <si>
    <t>PTPN11</t>
  </si>
  <si>
    <t>Protein Tyrosine Phosphatase Non-Receptor Type 11</t>
  </si>
  <si>
    <t>GC12P112418</t>
  </si>
  <si>
    <t>https://www.genecards.org/cgi-bin/carddisp.pl?gene=PTPN11</t>
  </si>
  <si>
    <t>FBN1</t>
  </si>
  <si>
    <t>Fibrillin 1</t>
  </si>
  <si>
    <t>GC15M048408</t>
  </si>
  <si>
    <t>https://www.genecards.org/cgi-bin/carddisp.pl?gene=FBN1</t>
  </si>
  <si>
    <t>Gap Junction Protein Alpha 1</t>
  </si>
  <si>
    <t>GC06P121436</t>
  </si>
  <si>
    <t>https://www.genecards.org/cgi-bin/carddisp.pl?gene=GJA1</t>
  </si>
  <si>
    <t>IGF1</t>
  </si>
  <si>
    <t>Insulin Like Growth Factor 1</t>
  </si>
  <si>
    <t>GC12M102395</t>
  </si>
  <si>
    <t>https://www.genecards.org/cgi-bin/carddisp.pl?gene=IGF1</t>
  </si>
  <si>
    <t>PARN</t>
  </si>
  <si>
    <t>Poly(A)-Specific Ribonuclease</t>
  </si>
  <si>
    <t>GC16M014435</t>
  </si>
  <si>
    <t>https://www.genecards.org/cgi-bin/carddisp.pl?gene=PARN</t>
  </si>
  <si>
    <t>BMPR1A</t>
  </si>
  <si>
    <t>Bone Morphogenetic Protein Receptor Type 1A</t>
  </si>
  <si>
    <t>GC10P092414</t>
  </si>
  <si>
    <t>https://www.genecards.org/cgi-bin/carddisp.pl?gene=BMPR1A</t>
  </si>
  <si>
    <t>FLNA</t>
  </si>
  <si>
    <t>Filamin A</t>
  </si>
  <si>
    <t>GC0XM154348</t>
  </si>
  <si>
    <t>https://www.genecards.org/cgi-bin/carddisp.pl?gene=FLNA</t>
  </si>
  <si>
    <t>PTH1R</t>
  </si>
  <si>
    <t>Parathyroid Hormone 1 Receptor</t>
  </si>
  <si>
    <t>GC03P046877</t>
  </si>
  <si>
    <t>https://www.genecards.org/cgi-bin/carddisp.pl?gene=PTH1R</t>
  </si>
  <si>
    <t>ACTC1</t>
  </si>
  <si>
    <t>Actin Alpha Cardiac Muscle 1</t>
  </si>
  <si>
    <t>GC15M034790</t>
  </si>
  <si>
    <t>https://www.genecards.org/cgi-bin/carddisp.pl?gene=ACTC1</t>
  </si>
  <si>
    <t>LMNA</t>
  </si>
  <si>
    <t>Lamin A/C</t>
  </si>
  <si>
    <t>GC01P156082</t>
  </si>
  <si>
    <t>https://www.genecards.org/cgi-bin/carddisp.pl?gene=LMNA</t>
  </si>
  <si>
    <t>KRAS</t>
  </si>
  <si>
    <t>KRAS Proto-Oncogene, GTPase</t>
  </si>
  <si>
    <t>GC12M025204</t>
  </si>
  <si>
    <t>https://www.genecards.org/cgi-bin/carddisp.pl?gene=KRAS</t>
  </si>
  <si>
    <t>ACAN</t>
  </si>
  <si>
    <t>Aggrecan</t>
  </si>
  <si>
    <t>GC15P118102</t>
  </si>
  <si>
    <t>https://www.genecards.org/cgi-bin/carddisp.pl?gene=ACAN</t>
  </si>
  <si>
    <t>VDR</t>
  </si>
  <si>
    <t>Vitamin D Receptor</t>
  </si>
  <si>
    <t>GC12M047841</t>
  </si>
  <si>
    <t>https://www.genecards.org/cgi-bin/carddisp.pl?gene=VDR</t>
  </si>
  <si>
    <t>Checkpoint Kinase 2</t>
  </si>
  <si>
    <t>GC22M028687</t>
  </si>
  <si>
    <t>https://www.genecards.org/cgi-bin/carddisp.pl?gene=CHEK2</t>
  </si>
  <si>
    <t>VANGL1</t>
  </si>
  <si>
    <t>VANGL Planar Cell Polarity Protein 1</t>
  </si>
  <si>
    <t>GC01P115641</t>
  </si>
  <si>
    <t>https://www.genecards.org/cgi-bin/carddisp.pl?gene=VANGL1</t>
  </si>
  <si>
    <t>SLC37A4</t>
  </si>
  <si>
    <t>Solute Carrier Family 37 Member 4</t>
  </si>
  <si>
    <t>GC11M119024</t>
  </si>
  <si>
    <t>https://www.genecards.org/cgi-bin/carddisp.pl?gene=SLC37A4</t>
  </si>
  <si>
    <t>Estrogen Receptor 1</t>
  </si>
  <si>
    <t>GC06P151656</t>
  </si>
  <si>
    <t>https://www.genecards.org/cgi-bin/carddisp.pl?gene=ESR1</t>
  </si>
  <si>
    <t>IBSP</t>
  </si>
  <si>
    <t>Integrin Binding Sialoprotein</t>
  </si>
  <si>
    <t>GC04P087799</t>
  </si>
  <si>
    <t>https://www.genecards.org/cgi-bin/carddisp.pl?gene=IBSP</t>
  </si>
  <si>
    <t>POLR1C</t>
  </si>
  <si>
    <t>RNA Polymerase I And III Subunit C</t>
  </si>
  <si>
    <t>GC06P083925</t>
  </si>
  <si>
    <t>https://www.genecards.org/cgi-bin/carddisp.pl?gene=POLR1C</t>
  </si>
  <si>
    <t>CRELD1</t>
  </si>
  <si>
    <t>Cysteine Rich With EGF Like Domains 1</t>
  </si>
  <si>
    <t>GC03P012429</t>
  </si>
  <si>
    <t>https://www.genecards.org/cgi-bin/carddisp.pl?gene=CRELD1</t>
  </si>
  <si>
    <t>TBX1</t>
  </si>
  <si>
    <t>T-Box Transcription Factor 1</t>
  </si>
  <si>
    <t>GC22P035812</t>
  </si>
  <si>
    <t>https://www.genecards.org/cgi-bin/carddisp.pl?gene=TBX1</t>
  </si>
  <si>
    <t>CLCN7</t>
  </si>
  <si>
    <t>Chloride Voltage-Gated Channel 7</t>
  </si>
  <si>
    <t>GC16M001444</t>
  </si>
  <si>
    <t>https://www.genecards.org/cgi-bin/carddisp.pl?gene=CLCN7</t>
  </si>
  <si>
    <t>MTAP</t>
  </si>
  <si>
    <t>Methylthioadenosine Phosphorylase</t>
  </si>
  <si>
    <t>GC09P021792</t>
  </si>
  <si>
    <t>https://www.genecards.org/cgi-bin/carddisp.pl?gene=MTAP</t>
  </si>
  <si>
    <t>SLC22A5</t>
  </si>
  <si>
    <t>Solute Carrier Family 22 Member 5</t>
  </si>
  <si>
    <t>GC05P132369</t>
  </si>
  <si>
    <t>https://www.genecards.org/cgi-bin/carddisp.pl?gene=SLC22A5</t>
  </si>
  <si>
    <t>TCIRG1</t>
  </si>
  <si>
    <t>T Cell Immune Regulator 1, ATPase H+ Transporting V0 Subunit A3</t>
  </si>
  <si>
    <t>GC11P070194</t>
  </si>
  <si>
    <t>https://www.genecards.org/cgi-bin/carddisp.pl?gene=TCIRG1</t>
  </si>
  <si>
    <t>TERC</t>
  </si>
  <si>
    <t>Telomerase RNA Component</t>
  </si>
  <si>
    <t>GC03M169765</t>
  </si>
  <si>
    <t>https://www.genecards.org/cgi-bin/carddisp.pl?gene=TERC</t>
  </si>
  <si>
    <t>WNT1</t>
  </si>
  <si>
    <t>Wnt Family Member 1</t>
  </si>
  <si>
    <t>GC12P049348</t>
  </si>
  <si>
    <t>https://www.genecards.org/cgi-bin/carddisp.pl?gene=WNT1</t>
  </si>
  <si>
    <t>TRPV4</t>
  </si>
  <si>
    <t>Transient Receptor Potential Cation Channel Subfamily V Member 4</t>
  </si>
  <si>
    <t>GC12M109783</t>
  </si>
  <si>
    <t>https://www.genecards.org/cgi-bin/carddisp.pl?gene=TRPV4</t>
  </si>
  <si>
    <t>KIT</t>
  </si>
  <si>
    <t>KIT Proto-Oncogene, Receptor Tyrosine Kinase</t>
  </si>
  <si>
    <t>GC04P054657</t>
  </si>
  <si>
    <t>https://www.genecards.org/cgi-bin/carddisp.pl?gene=KIT</t>
  </si>
  <si>
    <t>CTSK</t>
  </si>
  <si>
    <t>Cathepsin K</t>
  </si>
  <si>
    <t>GC01M152112</t>
  </si>
  <si>
    <t>https://www.genecards.org/cgi-bin/carddisp.pl?gene=CTSK</t>
  </si>
  <si>
    <t>ACP5</t>
  </si>
  <si>
    <t>Acid Phosphatase 5, Tartrate Resistant</t>
  </si>
  <si>
    <t>GC19M011574</t>
  </si>
  <si>
    <t>https://www.genecards.org/cgi-bin/carddisp.pl?gene=ACP5</t>
  </si>
  <si>
    <t>ZIC3</t>
  </si>
  <si>
    <t>Zic Family Member 3</t>
  </si>
  <si>
    <t>GC0XP137566</t>
  </si>
  <si>
    <t>https://www.genecards.org/cgi-bin/carddisp.pl?gene=ZIC3</t>
  </si>
  <si>
    <t>ABL1</t>
  </si>
  <si>
    <t>ABL Proto-Oncogene 1, Non-Receptor Tyrosine Kinase</t>
  </si>
  <si>
    <t>GC09P130713</t>
  </si>
  <si>
    <t>https://www.genecards.org/cgi-bin/carddisp.pl?gene=ABL1</t>
  </si>
  <si>
    <t>RB Transcriptional Corepressor 1</t>
  </si>
  <si>
    <t>GC13P048303</t>
  </si>
  <si>
    <t>https://www.genecards.org/cgi-bin/carddisp.pl?gene=RB1</t>
  </si>
  <si>
    <t>JAG1</t>
  </si>
  <si>
    <t>Jagged Canonical Notch Ligand 1</t>
  </si>
  <si>
    <t>GC20M010637</t>
  </si>
  <si>
    <t>https://www.genecards.org/cgi-bin/carddisp.pl?gene=JAG1</t>
  </si>
  <si>
    <t>BRAF</t>
  </si>
  <si>
    <t>B-Raf Proto-Oncogene, Serine/Threonine Kinase</t>
  </si>
  <si>
    <t>GC07M140737</t>
  </si>
  <si>
    <t>https://www.genecards.org/cgi-bin/carddisp.pl?gene=BRAF</t>
  </si>
  <si>
    <t>PLS3</t>
  </si>
  <si>
    <t>Plastin 3</t>
  </si>
  <si>
    <t>GC0XP115560</t>
  </si>
  <si>
    <t>https://www.genecards.org/cgi-bin/carddisp.pl?gene=PLS3</t>
  </si>
  <si>
    <t>SOX9</t>
  </si>
  <si>
    <t>SRY-Box Transcription Factor 9</t>
  </si>
  <si>
    <t>GC17P072121</t>
  </si>
  <si>
    <t>https://www.genecards.org/cgi-bin/carddisp.pl?gene=SOX9</t>
  </si>
  <si>
    <t>SHH</t>
  </si>
  <si>
    <t>Sonic Hedgehog Signaling Molecule</t>
  </si>
  <si>
    <t>GC07M155799</t>
  </si>
  <si>
    <t>https://www.genecards.org/cgi-bin/carddisp.pl?gene=SHH</t>
  </si>
  <si>
    <t>CITED2</t>
  </si>
  <si>
    <t>Cbp/P300 Interacting Transactivator With Glu/Asp Rich Carboxy-Terminal Domain 2</t>
  </si>
  <si>
    <t>GC06M139371</t>
  </si>
  <si>
    <t>https://www.genecards.org/cgi-bin/carddisp.pl?gene=CITED2</t>
  </si>
  <si>
    <t>MSX2</t>
  </si>
  <si>
    <t>Msh Homeobox 2</t>
  </si>
  <si>
    <t>GC05P174724</t>
  </si>
  <si>
    <t>https://www.genecards.org/cgi-bin/carddisp.pl?gene=MSX2</t>
  </si>
  <si>
    <t>DNAJC21</t>
  </si>
  <si>
    <t>DnaJ Heat Shock Protein Family (Hsp40) Member C21</t>
  </si>
  <si>
    <t>GC05P034929</t>
  </si>
  <si>
    <t>https://www.genecards.org/cgi-bin/carddisp.pl?gene=DNAJC21</t>
  </si>
  <si>
    <t>TG</t>
  </si>
  <si>
    <t>Thyroglobulin</t>
  </si>
  <si>
    <t>GC08P132866</t>
  </si>
  <si>
    <t>https://www.genecards.org/cgi-bin/carddisp.pl?gene=TG</t>
  </si>
  <si>
    <t>P3H1</t>
  </si>
  <si>
    <t>Prolyl 3-Hydroxylase 1</t>
  </si>
  <si>
    <t>GC01M042746</t>
  </si>
  <si>
    <t>https://www.genecards.org/cgi-bin/carddisp.pl?gene=P3H1</t>
  </si>
  <si>
    <t>MAP2K1</t>
  </si>
  <si>
    <t>Mitogen-Activated Protein Kinase Kinase 1</t>
  </si>
  <si>
    <t>GC15P066386</t>
  </si>
  <si>
    <t>https://www.genecards.org/cgi-bin/carddisp.pl?gene=MAP2K1</t>
  </si>
  <si>
    <t>PTH</t>
  </si>
  <si>
    <t>Parathyroid Hormone</t>
  </si>
  <si>
    <t>GC11M013492</t>
  </si>
  <si>
    <t>https://www.genecards.org/cgi-bin/carddisp.pl?gene=PTH</t>
  </si>
  <si>
    <t>TBX20</t>
  </si>
  <si>
    <t>T-Box Transcription Factor 20</t>
  </si>
  <si>
    <t>GC07M035237</t>
  </si>
  <si>
    <t>https://www.genecards.org/cgi-bin/carddisp.pl?gene=TBX20</t>
  </si>
  <si>
    <t>GATA1</t>
  </si>
  <si>
    <t>GATA Binding Protein 1</t>
  </si>
  <si>
    <t>GC0XP048786</t>
  </si>
  <si>
    <t>https://www.genecards.org/cgi-bin/carddisp.pl?gene=GATA1</t>
  </si>
  <si>
    <t>RPL5</t>
  </si>
  <si>
    <t>Ribosomal Protein L5</t>
  </si>
  <si>
    <t>GC01P092832</t>
  </si>
  <si>
    <t>https://www.genecards.org/cgi-bin/carddisp.pl?gene=RPL5</t>
  </si>
  <si>
    <t>FLNB</t>
  </si>
  <si>
    <t>Filamin B</t>
  </si>
  <si>
    <t>GC03P058008</t>
  </si>
  <si>
    <t>https://www.genecards.org/cgi-bin/carddisp.pl?gene=FLNB</t>
  </si>
  <si>
    <t>EVC2</t>
  </si>
  <si>
    <t>EvC Ciliary Complex Subunit 2</t>
  </si>
  <si>
    <t>GC04M005534</t>
  </si>
  <si>
    <t>https://www.genecards.org/cgi-bin/carddisp.pl?gene=EVC2</t>
  </si>
  <si>
    <t>MYH6</t>
  </si>
  <si>
    <t>Myosin Heavy Chain 6</t>
  </si>
  <si>
    <t>GC14M023381</t>
  </si>
  <si>
    <t>https://www.genecards.org/cgi-bin/carddisp.pl?gene=MYH6</t>
  </si>
  <si>
    <t>PTHLH</t>
  </si>
  <si>
    <t>Parathyroid Hormone Like Hormone</t>
  </si>
  <si>
    <t>GC12M027959</t>
  </si>
  <si>
    <t>https://www.genecards.org/cgi-bin/carddisp.pl?gene=PTHLH</t>
  </si>
  <si>
    <t>Insulin Like Growth Factor 2</t>
  </si>
  <si>
    <t>GC11M003294</t>
  </si>
  <si>
    <t>https://www.genecards.org/cgi-bin/carddisp.pl?gene=IGF2</t>
  </si>
  <si>
    <t>F2</t>
  </si>
  <si>
    <t>Coagulation Factor II, Thrombin</t>
  </si>
  <si>
    <t>GC11P046720</t>
  </si>
  <si>
    <t>https://www.genecards.org/cgi-bin/carddisp.pl?gene=F2</t>
  </si>
  <si>
    <t>CHD7</t>
  </si>
  <si>
    <t>Chromodomain Helicase DNA Binding Protein 7</t>
  </si>
  <si>
    <t>GC08P060678</t>
  </si>
  <si>
    <t>https://www.genecards.org/cgi-bin/carddisp.pl?gene=CHD7</t>
  </si>
  <si>
    <t>JAK2</t>
  </si>
  <si>
    <t>Janus Kinase 2</t>
  </si>
  <si>
    <t>GC09P004985</t>
  </si>
  <si>
    <t>https://www.genecards.org/cgi-bin/carddisp.pl?gene=JAK2</t>
  </si>
  <si>
    <t>GHR</t>
  </si>
  <si>
    <t>Growth Hormone Receptor</t>
  </si>
  <si>
    <t>GC05P042429</t>
  </si>
  <si>
    <t>https://www.genecards.org/cgi-bin/carddisp.pl?gene=GHR</t>
  </si>
  <si>
    <t>F9</t>
  </si>
  <si>
    <t>Coagulation Factor IX</t>
  </si>
  <si>
    <t>GC0XP139530</t>
  </si>
  <si>
    <t>https://www.genecards.org/cgi-bin/carddisp.pl?gene=F9</t>
  </si>
  <si>
    <t>ATRX</t>
  </si>
  <si>
    <t>ATRX Chromatin Remodeler</t>
  </si>
  <si>
    <t>GC0XM077504</t>
  </si>
  <si>
    <t>https://www.genecards.org/cgi-bin/carddisp.pl?gene=ATRX</t>
  </si>
  <si>
    <t>CALCA</t>
  </si>
  <si>
    <t>Calcitonin Related Polypeptide Alpha</t>
  </si>
  <si>
    <t>GC11M014945</t>
  </si>
  <si>
    <t>https://www.genecards.org/cgi-bin/carddisp.pl?gene=CALCA</t>
  </si>
  <si>
    <t>EXT1</t>
  </si>
  <si>
    <t>Exostosin Glycosyltransferase 1</t>
  </si>
  <si>
    <t>GC08M117798</t>
  </si>
  <si>
    <t>https://www.genecards.org/cgi-bin/carddisp.pl?gene=EXT1</t>
  </si>
  <si>
    <t>THPO</t>
  </si>
  <si>
    <t>Thrombopoietin</t>
  </si>
  <si>
    <t>GC03M184371</t>
  </si>
  <si>
    <t>https://www.genecards.org/cgi-bin/carddisp.pl?gene=THPO</t>
  </si>
  <si>
    <t>Interferon Gamma</t>
  </si>
  <si>
    <t>GC12M068154</t>
  </si>
  <si>
    <t>https://www.genecards.org/cgi-bin/carddisp.pl?gene=IFNG</t>
  </si>
  <si>
    <t>FGF8</t>
  </si>
  <si>
    <t>Fibroblast Growth Factor 8</t>
  </si>
  <si>
    <t>GC10M101770</t>
  </si>
  <si>
    <t>https://www.genecards.org/cgi-bin/carddisp.pl?gene=FGF8</t>
  </si>
  <si>
    <t>EXT2</t>
  </si>
  <si>
    <t>Exostosin Glycosyltransferase 2</t>
  </si>
  <si>
    <t>GC11P044095</t>
  </si>
  <si>
    <t>https://www.genecards.org/cgi-bin/carddisp.pl?gene=EXT2</t>
  </si>
  <si>
    <t>GDF1</t>
  </si>
  <si>
    <t>Growth Differentiation Factor 1</t>
  </si>
  <si>
    <t>GC19M018843</t>
  </si>
  <si>
    <t>https://www.genecards.org/cgi-bin/carddisp.pl?gene=GDF1</t>
  </si>
  <si>
    <t>DMD</t>
  </si>
  <si>
    <t>Dystrophin</t>
  </si>
  <si>
    <t>GC0XM031097</t>
  </si>
  <si>
    <t>https://www.genecards.org/cgi-bin/carddisp.pl?gene=DMD</t>
  </si>
  <si>
    <t>TLL1</t>
  </si>
  <si>
    <t>Tolloid Like 1</t>
  </si>
  <si>
    <t>GC04P165873</t>
  </si>
  <si>
    <t>https://www.genecards.org/cgi-bin/carddisp.pl?gene=TLL1</t>
  </si>
  <si>
    <t>F5</t>
  </si>
  <si>
    <t>Coagulation Factor V</t>
  </si>
  <si>
    <t>GC01M169511</t>
  </si>
  <si>
    <t>https://www.genecards.org/cgi-bin/carddisp.pl?gene=F5</t>
  </si>
  <si>
    <t>MPL</t>
  </si>
  <si>
    <t>MPL Proto-Oncogene, Thrombopoietin Receptor</t>
  </si>
  <si>
    <t>GC01P043337</t>
  </si>
  <si>
    <t>https://www.genecards.org/cgi-bin/carddisp.pl?gene=MPL</t>
  </si>
  <si>
    <t>HRAS</t>
  </si>
  <si>
    <t>HRas Proto-Oncogene, GTPase</t>
  </si>
  <si>
    <t>GC11M003189</t>
  </si>
  <si>
    <t>https://www.genecards.org/cgi-bin/carddisp.pl?gene=HRAS</t>
  </si>
  <si>
    <t>GLI3</t>
  </si>
  <si>
    <t>GLI Family Zinc Finger 3</t>
  </si>
  <si>
    <t>GC07M041960</t>
  </si>
  <si>
    <t>https://www.genecards.org/cgi-bin/carddisp.pl?gene=GLI3</t>
  </si>
  <si>
    <t>PTEN</t>
  </si>
  <si>
    <t>Phosphatase And Tensin Homolog</t>
  </si>
  <si>
    <t>GC10P092487</t>
  </si>
  <si>
    <t>https://www.genecards.org/cgi-bin/carddisp.pl?gene=PTEN</t>
  </si>
  <si>
    <t>SLC26A2</t>
  </si>
  <si>
    <t>Solute Carrier Family 26 Member 2</t>
  </si>
  <si>
    <t>GC05P149944</t>
  </si>
  <si>
    <t>https://www.genecards.org/cgi-bin/carddisp.pl?gene=SLC26A2</t>
  </si>
  <si>
    <t>FAM20C</t>
  </si>
  <si>
    <t>FAM20C Golgi Associated Secretory Pathway Kinase</t>
  </si>
  <si>
    <t>GC07P000192</t>
  </si>
  <si>
    <t>https://www.genecards.org/cgi-bin/carddisp.pl?gene=FAM20C</t>
  </si>
  <si>
    <t>FAM111A</t>
  </si>
  <si>
    <t>FAM111 Trypsin Like Peptidase A</t>
  </si>
  <si>
    <t>GC11P059142</t>
  </si>
  <si>
    <t>https://www.genecards.org/cgi-bin/carddisp.pl?gene=FAM111A</t>
  </si>
  <si>
    <t>FLT3</t>
  </si>
  <si>
    <t>Fms Related Receptor Tyrosine Kinase 3</t>
  </si>
  <si>
    <t>GC13M028003</t>
  </si>
  <si>
    <t>https://www.genecards.org/cgi-bin/carddisp.pl?gene=FLT3</t>
  </si>
  <si>
    <t>BRCA2</t>
  </si>
  <si>
    <t>BRCA2 DNA Repair Associated</t>
  </si>
  <si>
    <t>GC13P032315</t>
  </si>
  <si>
    <t>https://www.genecards.org/cgi-bin/carddisp.pl?gene=BRCA2</t>
  </si>
  <si>
    <t>AKT Serine/Threonine Kinase 1</t>
  </si>
  <si>
    <t>GC14M104769</t>
  </si>
  <si>
    <t>https://www.genecards.org/cgi-bin/carddisp.pl?gene=AKT1</t>
  </si>
  <si>
    <t>DKK1</t>
  </si>
  <si>
    <t>Dickkopf WNT Signaling Pathway Inhibitor 1</t>
  </si>
  <si>
    <t>GC10P052314</t>
  </si>
  <si>
    <t>https://www.genecards.org/cgi-bin/carddisp.pl?gene=DKK1</t>
  </si>
  <si>
    <t>SETBP1</t>
  </si>
  <si>
    <t>SET Binding Protein 1</t>
  </si>
  <si>
    <t>GC18P044680</t>
  </si>
  <si>
    <t>https://www.genecards.org/cgi-bin/carddisp.pl?gene=SETBP1</t>
  </si>
  <si>
    <t>TBX4</t>
  </si>
  <si>
    <t>T-Box Transcription Factor 4</t>
  </si>
  <si>
    <t>GC17P061451</t>
  </si>
  <si>
    <t>https://www.genecards.org/cgi-bin/carddisp.pl?gene=TBX4</t>
  </si>
  <si>
    <t>DYNC2H1</t>
  </si>
  <si>
    <t>Dynein Cytoplasmic 2 Heavy Chain 1</t>
  </si>
  <si>
    <t>GC11P103109</t>
  </si>
  <si>
    <t>https://www.genecards.org/cgi-bin/carddisp.pl?gene=DYNC2H1</t>
  </si>
  <si>
    <t>BMP3</t>
  </si>
  <si>
    <t>Bone Morphogenetic Protein 3</t>
  </si>
  <si>
    <t>GC04P081030</t>
  </si>
  <si>
    <t>https://www.genecards.org/cgi-bin/carddisp.pl?gene=BMP3</t>
  </si>
  <si>
    <t>CYP19A1</t>
  </si>
  <si>
    <t>Cytochrome P450 Family 19 Subfamily A Member 1</t>
  </si>
  <si>
    <t>GC15M051208</t>
  </si>
  <si>
    <t>https://www.genecards.org/cgi-bin/carddisp.pl?gene=CYP19A1</t>
  </si>
  <si>
    <t>ELAC2</t>
  </si>
  <si>
    <t>ElaC Ribonuclease Z 2</t>
  </si>
  <si>
    <t>GC17M012991</t>
  </si>
  <si>
    <t>https://www.genecards.org/cgi-bin/carddisp.pl?gene=ELAC2</t>
  </si>
  <si>
    <t>PHEX</t>
  </si>
  <si>
    <t>Phosphate Regulating Endopeptidase Homolog X-Linked</t>
  </si>
  <si>
    <t>GC0XP022032</t>
  </si>
  <si>
    <t>https://www.genecards.org/cgi-bin/carddisp.pl?gene=PHEX</t>
  </si>
  <si>
    <t>NSD1</t>
  </si>
  <si>
    <t>Nuclear Receptor Binding SET Domain Protein 1</t>
  </si>
  <si>
    <t>GC05P177138</t>
  </si>
  <si>
    <t>https://www.genecards.org/cgi-bin/carddisp.pl?gene=NSD1</t>
  </si>
  <si>
    <t>ENG</t>
  </si>
  <si>
    <t>Endoglin</t>
  </si>
  <si>
    <t>GC09M127815</t>
  </si>
  <si>
    <t>https://www.genecards.org/cgi-bin/carddisp.pl?gene=ENG</t>
  </si>
  <si>
    <t>BMP15</t>
  </si>
  <si>
    <t>Bone Morphogenetic Protein 15</t>
  </si>
  <si>
    <t>GC0XP050910</t>
  </si>
  <si>
    <t>https://www.genecards.org/cgi-bin/carddisp.pl?gene=BMP15</t>
  </si>
  <si>
    <t>ERCC4</t>
  </si>
  <si>
    <t>ERCC Excision Repair 4, Endonuclease Catalytic Subunit</t>
  </si>
  <si>
    <t>GC16P013920</t>
  </si>
  <si>
    <t>https://www.genecards.org/cgi-bin/carddisp.pl?gene=ERCC4</t>
  </si>
  <si>
    <t>CALCR</t>
  </si>
  <si>
    <t>Calcitonin Receptor</t>
  </si>
  <si>
    <t>GC07M093424</t>
  </si>
  <si>
    <t>https://www.genecards.org/cgi-bin/carddisp.pl?gene=CALCR</t>
  </si>
  <si>
    <t>Matrix Metallopeptidase 2</t>
  </si>
  <si>
    <t>GC16P055390</t>
  </si>
  <si>
    <t>https://www.genecards.org/cgi-bin/carddisp.pl?gene=MMP2</t>
  </si>
  <si>
    <t>NOTCH2</t>
  </si>
  <si>
    <t>Notch Receptor 2</t>
  </si>
  <si>
    <t>GC01M119911</t>
  </si>
  <si>
    <t>https://www.genecards.org/cgi-bin/carddisp.pl?gene=NOTCH2</t>
  </si>
  <si>
    <t>IFITM5</t>
  </si>
  <si>
    <t>Interferon Induced Transmembrane Protein 5</t>
  </si>
  <si>
    <t>GC11M000298</t>
  </si>
  <si>
    <t>https://www.genecards.org/cgi-bin/carddisp.pl?gene=IFITM5</t>
  </si>
  <si>
    <t>BRCA1</t>
  </si>
  <si>
    <t>BRCA1 DNA Repair Associated</t>
  </si>
  <si>
    <t>GC17M043044</t>
  </si>
  <si>
    <t>https://www.genecards.org/cgi-bin/carddisp.pl?gene=BRCA1</t>
  </si>
  <si>
    <t>SMARCAL1</t>
  </si>
  <si>
    <t>SWI/SNF Related, Matrix Associated, Actin Dependent Regulator Of Chromatin, Subfamily A Like 1</t>
  </si>
  <si>
    <t>GC02P216412</t>
  </si>
  <si>
    <t>https://www.genecards.org/cgi-bin/carddisp.pl?gene=SMARCAL1</t>
  </si>
  <si>
    <t>SERPINF1</t>
  </si>
  <si>
    <t>Serpin Family F Member 1</t>
  </si>
  <si>
    <t>GC17P001761</t>
  </si>
  <si>
    <t>https://www.genecards.org/cgi-bin/carddisp.pl?gene=SERPINF1</t>
  </si>
  <si>
    <t>TGFBR2</t>
  </si>
  <si>
    <t>Transforming Growth Factor Beta Receptor 2</t>
  </si>
  <si>
    <t>GC03P030623</t>
  </si>
  <si>
    <t>https://www.genecards.org/cgi-bin/carddisp.pl?gene=TGFBR2</t>
  </si>
  <si>
    <t>NR2F2</t>
  </si>
  <si>
    <t>Nuclear Receptor Subfamily 2 Group F Member 2</t>
  </si>
  <si>
    <t>GC15P096325</t>
  </si>
  <si>
    <t>https://www.genecards.org/cgi-bin/carddisp.pl?gene=NR2F2</t>
  </si>
  <si>
    <t>LBR</t>
  </si>
  <si>
    <t>Lamin B Receptor</t>
  </si>
  <si>
    <t>GC01M225401</t>
  </si>
  <si>
    <t>https://www.genecards.org/cgi-bin/carddisp.pl?gene=LBR</t>
  </si>
  <si>
    <t>BCOR</t>
  </si>
  <si>
    <t>BCL6 Corepressor</t>
  </si>
  <si>
    <t>GC0XM040049</t>
  </si>
  <si>
    <t>https://www.genecards.org/cgi-bin/carddisp.pl?gene=BCOR</t>
  </si>
  <si>
    <t>Sodium Voltage-Gated Channel Alpha Subunit 5</t>
  </si>
  <si>
    <t>GC03M038549</t>
  </si>
  <si>
    <t>https://www.genecards.org/cgi-bin/carddisp.pl?gene=SCN5A</t>
  </si>
  <si>
    <t>SMAD4</t>
  </si>
  <si>
    <t>SMAD Family Member 4</t>
  </si>
  <si>
    <t>GC18P051028</t>
  </si>
  <si>
    <t>https://www.genecards.org/cgi-bin/carddisp.pl?gene=SMAD4</t>
  </si>
  <si>
    <t>VWF</t>
  </si>
  <si>
    <t>Von Willebrand Factor</t>
  </si>
  <si>
    <t>GC12M005917</t>
  </si>
  <si>
    <t>https://www.genecards.org/cgi-bin/carddisp.pl?gene=VWF</t>
  </si>
  <si>
    <t>Matrix Metallopeptidase 9</t>
  </si>
  <si>
    <t>GC20P046008</t>
  </si>
  <si>
    <t>https://www.genecards.org/cgi-bin/carddisp.pl?gene=MMP9</t>
  </si>
  <si>
    <t>Cyclin D1</t>
  </si>
  <si>
    <t>GC11P069641</t>
  </si>
  <si>
    <t>https://www.genecards.org/cgi-bin/carddisp.pl?gene=CCND1</t>
  </si>
  <si>
    <t>ELN</t>
  </si>
  <si>
    <t>Elastin</t>
  </si>
  <si>
    <t>GC07P074027</t>
  </si>
  <si>
    <t>https://www.genecards.org/cgi-bin/carddisp.pl?gene=ELN</t>
  </si>
  <si>
    <t>NRAS</t>
  </si>
  <si>
    <t>NRAS Proto-Oncogene, GTPase</t>
  </si>
  <si>
    <t>GC01M114704</t>
  </si>
  <si>
    <t>https://www.genecards.org/cgi-bin/carddisp.pl?gene=NRAS</t>
  </si>
  <si>
    <t>SBDS</t>
  </si>
  <si>
    <t>SBDS Ribosome Maturation Factor</t>
  </si>
  <si>
    <t>GC07M066987</t>
  </si>
  <si>
    <t>https://www.genecards.org/cgi-bin/carddisp.pl?gene=SBDS</t>
  </si>
  <si>
    <t>SALL4</t>
  </si>
  <si>
    <t>Spalt Like Transcription Factor 4</t>
  </si>
  <si>
    <t>GC20M051784</t>
  </si>
  <si>
    <t>https://www.genecards.org/cgi-bin/carddisp.pl?gene=SALL4</t>
  </si>
  <si>
    <t>FUZ</t>
  </si>
  <si>
    <t>Fuzzy Planar Cell Polarity Protein</t>
  </si>
  <si>
    <t>GC19M049806</t>
  </si>
  <si>
    <t>https://www.genecards.org/cgi-bin/carddisp.pl?gene=FUZ</t>
  </si>
  <si>
    <t>AFF4</t>
  </si>
  <si>
    <t>AF4/FMR2 Family Member 4</t>
  </si>
  <si>
    <t>GC05M132875</t>
  </si>
  <si>
    <t>https://www.genecards.org/cgi-bin/carddisp.pl?gene=AFF4</t>
  </si>
  <si>
    <t>AKR1D1</t>
  </si>
  <si>
    <t>Aldo-Keto Reductase Family 1 Member D1</t>
  </si>
  <si>
    <t>GC07P138005</t>
  </si>
  <si>
    <t>https://www.genecards.org/cgi-bin/carddisp.pl?gene=AKR1D1</t>
  </si>
  <si>
    <t>MTRR</t>
  </si>
  <si>
    <t>5-Methyltetrahydrofolate-Homocysteine Methyltransferase Reductase</t>
  </si>
  <si>
    <t>GC05P007851</t>
  </si>
  <si>
    <t>https://www.genecards.org/cgi-bin/carddisp.pl?gene=MTRR</t>
  </si>
  <si>
    <t>B3GAT3</t>
  </si>
  <si>
    <t>Beta-1,3-Glucuronyltransferase 3</t>
  </si>
  <si>
    <t>GC11M089626</t>
  </si>
  <si>
    <t>https://www.genecards.org/cgi-bin/carddisp.pl?gene=B3GAT3</t>
  </si>
  <si>
    <t>ZFPM2</t>
  </si>
  <si>
    <t>Zinc Finger Protein, FOG Family Member 2</t>
  </si>
  <si>
    <t>GC08P104590</t>
  </si>
  <si>
    <t>https://www.genecards.org/cgi-bin/carddisp.pl?gene=ZFPM2</t>
  </si>
  <si>
    <t>SRC</t>
  </si>
  <si>
    <t>SRC Proto-Oncogene, Non-Receptor Tyrosine Kinase</t>
  </si>
  <si>
    <t>GC20P037344</t>
  </si>
  <si>
    <t>https://www.genecards.org/cgi-bin/carddisp.pl?gene=SRC</t>
  </si>
  <si>
    <t>ALB</t>
  </si>
  <si>
    <t>Albumin</t>
  </si>
  <si>
    <t>GC04P073397</t>
  </si>
  <si>
    <t>https://www.genecards.org/cgi-bin/carddisp.pl?gene=ALB</t>
  </si>
  <si>
    <t>TINF2</t>
  </si>
  <si>
    <t>TERF1 Interacting Nuclear Factor 2</t>
  </si>
  <si>
    <t>GC14M024271</t>
  </si>
  <si>
    <t>https://www.genecards.org/cgi-bin/carddisp.pl?gene=TINF2</t>
  </si>
  <si>
    <t>COMP</t>
  </si>
  <si>
    <t>Cartilage Oligomeric Matrix Protein</t>
  </si>
  <si>
    <t>GC19M018783</t>
  </si>
  <si>
    <t>https://www.genecards.org/cgi-bin/carddisp.pl?gene=COMP</t>
  </si>
  <si>
    <t>FANCA</t>
  </si>
  <si>
    <t>FA Complementation Group A</t>
  </si>
  <si>
    <t>GC16M089727</t>
  </si>
  <si>
    <t>https://www.genecards.org/cgi-bin/carddisp.pl?gene=FANCA</t>
  </si>
  <si>
    <t>GATA5</t>
  </si>
  <si>
    <t>GATA Binding Protein 5</t>
  </si>
  <si>
    <t>GC20M062464</t>
  </si>
  <si>
    <t>https://www.genecards.org/cgi-bin/carddisp.pl?gene=GATA5</t>
  </si>
  <si>
    <t>TGFB2</t>
  </si>
  <si>
    <t>Transforming Growth Factor Beta 2</t>
  </si>
  <si>
    <t>GC01P218345</t>
  </si>
  <si>
    <t>https://www.genecards.org/cgi-bin/carddisp.pl?gene=TGFB2</t>
  </si>
  <si>
    <t>CRTAP</t>
  </si>
  <si>
    <t>Cartilage Associated Protein</t>
  </si>
  <si>
    <t>GC03P033113</t>
  </si>
  <si>
    <t>https://www.genecards.org/cgi-bin/carddisp.pl?gene=CRTAP</t>
  </si>
  <si>
    <t>C-C Motif Chemokine Ligand 2</t>
  </si>
  <si>
    <t>GC17P034255</t>
  </si>
  <si>
    <t>https://www.genecards.org/cgi-bin/carddisp.pl?gene=CCL2</t>
  </si>
  <si>
    <t>TWIST1</t>
  </si>
  <si>
    <t>Twist Family BHLH Transcription Factor 1</t>
  </si>
  <si>
    <t>GC07M019020</t>
  </si>
  <si>
    <t>https://www.genecards.org/cgi-bin/carddisp.pl?gene=TWIST1</t>
  </si>
  <si>
    <t>NIPBL</t>
  </si>
  <si>
    <t>NIPBL Cohesin Loading Factor</t>
  </si>
  <si>
    <t>GC05P036876</t>
  </si>
  <si>
    <t>https://www.genecards.org/cgi-bin/carddisp.pl?gene=NIPBL</t>
  </si>
  <si>
    <t>TET2</t>
  </si>
  <si>
    <t>Tet Methylcytosine Dioxygenase 2</t>
  </si>
  <si>
    <t>GC04P105145</t>
  </si>
  <si>
    <t>https://www.genecards.org/cgi-bin/carddisp.pl?gene=TET2</t>
  </si>
  <si>
    <t>MAGT1</t>
  </si>
  <si>
    <t>Magnesium Transporter 1</t>
  </si>
  <si>
    <t>GC0XM078008</t>
  </si>
  <si>
    <t>https://www.genecards.org/cgi-bin/carddisp.pl?gene=MAGT1</t>
  </si>
  <si>
    <t>CXCR4</t>
  </si>
  <si>
    <t>C-X-C Motif Chemokine Receptor 4</t>
  </si>
  <si>
    <t>GC02M136114</t>
  </si>
  <si>
    <t>https://www.genecards.org/cgi-bin/carddisp.pl?gene=CXCR4</t>
  </si>
  <si>
    <t>FANCC</t>
  </si>
  <si>
    <t>FA Complementation Group C</t>
  </si>
  <si>
    <t>GC09M095099</t>
  </si>
  <si>
    <t>https://www.genecards.org/cgi-bin/carddisp.pl?gene=FANCC</t>
  </si>
  <si>
    <t>ZNF687</t>
  </si>
  <si>
    <t>Zinc Finger Protein 687</t>
  </si>
  <si>
    <t>GC01P151281</t>
  </si>
  <si>
    <t>https://www.genecards.org/cgi-bin/carddisp.pl?gene=ZNF687</t>
  </si>
  <si>
    <t>TP63</t>
  </si>
  <si>
    <t>Tumor Protein P63</t>
  </si>
  <si>
    <t>GC03P189598</t>
  </si>
  <si>
    <t>https://www.genecards.org/cgi-bin/carddisp.pl?gene=TP63</t>
  </si>
  <si>
    <t>NODAL</t>
  </si>
  <si>
    <t>Nodal Growth Differentiation Factor</t>
  </si>
  <si>
    <t>GC10M070431</t>
  </si>
  <si>
    <t>https://www.genecards.org/cgi-bin/carddisp.pl?gene=NODAL</t>
  </si>
  <si>
    <t>DMP1</t>
  </si>
  <si>
    <t>Dentin Matrix Acidic Phosphoprotein 1</t>
  </si>
  <si>
    <t>GC04P087650</t>
  </si>
  <si>
    <t>https://www.genecards.org/cgi-bin/carddisp.pl?gene=DMP1</t>
  </si>
  <si>
    <t>IDH1</t>
  </si>
  <si>
    <t>Isocitrate Dehydrogenase (NADP(+)) 1</t>
  </si>
  <si>
    <t>GC02M208236</t>
  </si>
  <si>
    <t>https://www.genecards.org/cgi-bin/carddisp.pl?gene=IDH1</t>
  </si>
  <si>
    <t>PTCH1</t>
  </si>
  <si>
    <t>Patched 1</t>
  </si>
  <si>
    <t>GC09M095442</t>
  </si>
  <si>
    <t>https://www.genecards.org/cgi-bin/carddisp.pl?gene=PTCH1</t>
  </si>
  <si>
    <t>COL11A2</t>
  </si>
  <si>
    <t>Collagen Type XI Alpha 2 Chain</t>
  </si>
  <si>
    <t>GC06M033162</t>
  </si>
  <si>
    <t>https://www.genecards.org/cgi-bin/carddisp.pl?gene=COL11A2</t>
  </si>
  <si>
    <t>EVC</t>
  </si>
  <si>
    <t>EvC Ciliary Complex Subunit 1</t>
  </si>
  <si>
    <t>GC04P005712</t>
  </si>
  <si>
    <t>https://www.genecards.org/cgi-bin/carddisp.pl?gene=EVC</t>
  </si>
  <si>
    <t>CARS2</t>
  </si>
  <si>
    <t>Cysteinyl-TRNA Synthetase 2, Mitochondrial</t>
  </si>
  <si>
    <t>GC13M110641</t>
  </si>
  <si>
    <t>https://www.genecards.org/cgi-bin/carddisp.pl?gene=CARS2</t>
  </si>
  <si>
    <t>F8</t>
  </si>
  <si>
    <t>Coagulation Factor VIII</t>
  </si>
  <si>
    <t>GC0XM154835</t>
  </si>
  <si>
    <t>https://www.genecards.org/cgi-bin/carddisp.pl?gene=F8</t>
  </si>
  <si>
    <t>Kinase Insert Domain Receptor</t>
  </si>
  <si>
    <t>GC04M055078</t>
  </si>
  <si>
    <t>https://www.genecards.org/cgi-bin/carddisp.pl?gene=KDR</t>
  </si>
  <si>
    <t>FANCD2</t>
  </si>
  <si>
    <t>FA Complementation Group D2</t>
  </si>
  <si>
    <t>GC03P010026</t>
  </si>
  <si>
    <t>https://www.genecards.org/cgi-bin/carddisp.pl?gene=FANCD2</t>
  </si>
  <si>
    <t>IHH</t>
  </si>
  <si>
    <t>Indian Hedgehog Signaling Molecule</t>
  </si>
  <si>
    <t>GC02M219054</t>
  </si>
  <si>
    <t>https://www.genecards.org/cgi-bin/carddisp.pl?gene=IHH</t>
  </si>
  <si>
    <t>ROR2</t>
  </si>
  <si>
    <t>Receptor Tyrosine Kinase Like Orphan Receptor 2</t>
  </si>
  <si>
    <t>GC09M094165</t>
  </si>
  <si>
    <t>https://www.genecards.org/cgi-bin/carddisp.pl?gene=ROR2</t>
  </si>
  <si>
    <t>RYR1</t>
  </si>
  <si>
    <t>Ryanodine Receptor 1</t>
  </si>
  <si>
    <t>GC19P066612</t>
  </si>
  <si>
    <t>https://www.genecards.org/cgi-bin/carddisp.pl?gene=RYR1</t>
  </si>
  <si>
    <t>CASR</t>
  </si>
  <si>
    <t>Calcium Sensing Receptor</t>
  </si>
  <si>
    <t>GC03P122183</t>
  </si>
  <si>
    <t>https://www.genecards.org/cgi-bin/carddisp.pl?gene=CASR</t>
  </si>
  <si>
    <t>GBA</t>
  </si>
  <si>
    <t>Glucosylceramidase Beta</t>
  </si>
  <si>
    <t>GC01M155234</t>
  </si>
  <si>
    <t>https://www.genecards.org/cgi-bin/carddisp.pl?gene=GBA</t>
  </si>
  <si>
    <t>BGN</t>
  </si>
  <si>
    <t>Biglycan</t>
  </si>
  <si>
    <t>GC0XP153494</t>
  </si>
  <si>
    <t>https://www.genecards.org/cgi-bin/carddisp.pl?gene=BGN</t>
  </si>
  <si>
    <t>SMC1A</t>
  </si>
  <si>
    <t>Structural Maintenance Of Chromosomes 1A</t>
  </si>
  <si>
    <t>GC0XM053374</t>
  </si>
  <si>
    <t>https://www.genecards.org/cgi-bin/carddisp.pl?gene=SMC1A</t>
  </si>
  <si>
    <t>ERCC2</t>
  </si>
  <si>
    <t>ERCC Excision Repair 2, TFIIH Core Complex Helicase Subunit</t>
  </si>
  <si>
    <t>GC19M045349</t>
  </si>
  <si>
    <t>https://www.genecards.org/cgi-bin/carddisp.pl?gene=ERCC2</t>
  </si>
  <si>
    <t>ATM</t>
  </si>
  <si>
    <t>ATM Serine/Threonine Kinase</t>
  </si>
  <si>
    <t>GC11P108222</t>
  </si>
  <si>
    <t>https://www.genecards.org/cgi-bin/carddisp.pl?gene=ATM</t>
  </si>
  <si>
    <t>ANKH</t>
  </si>
  <si>
    <t>ANKH Inorganic Pyrophosphate Transport Regulator</t>
  </si>
  <si>
    <t>GC05M014720</t>
  </si>
  <si>
    <t>https://www.genecards.org/cgi-bin/carddisp.pl?gene=ANKH</t>
  </si>
  <si>
    <t>NBN</t>
  </si>
  <si>
    <t>Nibrin</t>
  </si>
  <si>
    <t>GC08M089933</t>
  </si>
  <si>
    <t>https://www.genecards.org/cgi-bin/carddisp.pl?gene=NBN</t>
  </si>
  <si>
    <t>IFT80</t>
  </si>
  <si>
    <t>Intraflagellar Transport 80</t>
  </si>
  <si>
    <t>GC03M160256</t>
  </si>
  <si>
    <t>https://www.genecards.org/cgi-bin/carddisp.pl?gene=IFT80</t>
  </si>
  <si>
    <t>FANCG</t>
  </si>
  <si>
    <t>FA Complementation Group G</t>
  </si>
  <si>
    <t>GC09M035073</t>
  </si>
  <si>
    <t>https://www.genecards.org/cgi-bin/carddisp.pl?gene=FANCG</t>
  </si>
  <si>
    <t>ALX4</t>
  </si>
  <si>
    <t>ALX Homeobox 4</t>
  </si>
  <si>
    <t>GC11M044238</t>
  </si>
  <si>
    <t>https://www.genecards.org/cgi-bin/carddisp.pl?gene=ALX4</t>
  </si>
  <si>
    <t>DOCK6</t>
  </si>
  <si>
    <t>Dedicator Of Cytokinesis 6</t>
  </si>
  <si>
    <t>GC19M011199</t>
  </si>
  <si>
    <t>https://www.genecards.org/cgi-bin/carddisp.pl?gene=DOCK6</t>
  </si>
  <si>
    <t>SHOX</t>
  </si>
  <si>
    <t>Short Stature Homeobox</t>
  </si>
  <si>
    <t>GC0XP000624</t>
  </si>
  <si>
    <t>https://www.genecards.org/cgi-bin/carddisp.pl?gene=SHOX</t>
  </si>
  <si>
    <t>TRIP4</t>
  </si>
  <si>
    <t>Thyroid Hormone Receptor Interactor 4</t>
  </si>
  <si>
    <t>GC15P117521</t>
  </si>
  <si>
    <t>https://www.genecards.org/cgi-bin/carddisp.pl?gene=TRIP4</t>
  </si>
  <si>
    <t>MTR</t>
  </si>
  <si>
    <t>5-Methyltetrahydrofolate-Homocysteine Methyltransferase</t>
  </si>
  <si>
    <t>GC01P236795</t>
  </si>
  <si>
    <t>https://www.genecards.org/cgi-bin/carddisp.pl?gene=MTR</t>
  </si>
  <si>
    <t>COL11A1</t>
  </si>
  <si>
    <t>Collagen Type XI Alpha 1 Chain</t>
  </si>
  <si>
    <t>GC01M102876</t>
  </si>
  <si>
    <t>https://www.genecards.org/cgi-bin/carddisp.pl?gene=COL11A1</t>
  </si>
  <si>
    <t>MPDU1</t>
  </si>
  <si>
    <t>Mannose-P-Dolichol Utilization Defect 1</t>
  </si>
  <si>
    <t>GC17P007583</t>
  </si>
  <si>
    <t>https://www.genecards.org/cgi-bin/carddisp.pl?gene=MPDU1</t>
  </si>
  <si>
    <t>CSF1</t>
  </si>
  <si>
    <t>Colony Stimulating Factor 1</t>
  </si>
  <si>
    <t>GC01P109911</t>
  </si>
  <si>
    <t>https://www.genecards.org/cgi-bin/carddisp.pl?gene=CSF1</t>
  </si>
  <si>
    <t>SOS1</t>
  </si>
  <si>
    <t>SOS Ras/Rac Guanine Nucleotide Exchange Factor 1</t>
  </si>
  <si>
    <t>GC02M039031</t>
  </si>
  <si>
    <t>https://www.genecards.org/cgi-bin/carddisp.pl?gene=SOS1</t>
  </si>
  <si>
    <t>FN1</t>
  </si>
  <si>
    <t>Fibronectin 1</t>
  </si>
  <si>
    <t>GC02M215360</t>
  </si>
  <si>
    <t>https://www.genecards.org/cgi-bin/carddisp.pl?gene=FN1</t>
  </si>
  <si>
    <t>MEPE</t>
  </si>
  <si>
    <t>Matrix Extracellular Phosphoglycoprotein</t>
  </si>
  <si>
    <t>GC04P087821</t>
  </si>
  <si>
    <t>https://www.genecards.org/cgi-bin/carddisp.pl?gene=MEPE</t>
  </si>
  <si>
    <t>DIPK1A</t>
  </si>
  <si>
    <t>Divergent Protein Kinase Domain 1A</t>
  </si>
  <si>
    <t>GC01M092833</t>
  </si>
  <si>
    <t>https://www.genecards.org/cgi-bin/carddisp.pl?gene=DIPK1A</t>
  </si>
  <si>
    <t>XRCC2</t>
  </si>
  <si>
    <t>X-Ray Repair Cross Complementing 2</t>
  </si>
  <si>
    <t>GC07M152644</t>
  </si>
  <si>
    <t>https://www.genecards.org/cgi-bin/carddisp.pl?gene=XRCC2</t>
  </si>
  <si>
    <t>ASCC1</t>
  </si>
  <si>
    <t>Activating Signal Cointegrator 1 Complex Subunit 1</t>
  </si>
  <si>
    <t>GC10M072096</t>
  </si>
  <si>
    <t>https://www.genecards.org/cgi-bin/carddisp.pl?gene=ASCC1</t>
  </si>
  <si>
    <t>MED13L</t>
  </si>
  <si>
    <t>Mediator Complex Subunit 13L</t>
  </si>
  <si>
    <t>GC12M115953</t>
  </si>
  <si>
    <t>https://www.genecards.org/cgi-bin/carddisp.pl?gene=MED13L</t>
  </si>
  <si>
    <t>HNRNPK</t>
  </si>
  <si>
    <t>Heterogeneous Nuclear Ribonucleoprotein K</t>
  </si>
  <si>
    <t>GC09M093950</t>
  </si>
  <si>
    <t>https://www.genecards.org/cgi-bin/carddisp.pl?gene=HNRNPK</t>
  </si>
  <si>
    <t>Interleukin 1 Beta</t>
  </si>
  <si>
    <t>GC02M112829</t>
  </si>
  <si>
    <t>https://www.genecards.org/cgi-bin/carddisp.pl?gene=IL1B</t>
  </si>
  <si>
    <t>LEMD3</t>
  </si>
  <si>
    <t>LEM Domain Containing 3</t>
  </si>
  <si>
    <t>GC12P065169</t>
  </si>
  <si>
    <t>https://www.genecards.org/cgi-bin/carddisp.pl?gene=LEMD3</t>
  </si>
  <si>
    <t>CYP27B1</t>
  </si>
  <si>
    <t>Cytochrome P450 Family 27 Subfamily B Member 1</t>
  </si>
  <si>
    <t>GC12M057757</t>
  </si>
  <si>
    <t>https://www.genecards.org/cgi-bin/carddisp.pl?gene=CYP27B1</t>
  </si>
  <si>
    <t>HCCS</t>
  </si>
  <si>
    <t>Holocytochrome C Synthase</t>
  </si>
  <si>
    <t>GC0XP011111</t>
  </si>
  <si>
    <t>https://www.genecards.org/cgi-bin/carddisp.pl?gene=HCCS</t>
  </si>
  <si>
    <t>FARS2</t>
  </si>
  <si>
    <t>Phenylalanyl-TRNA Synthetase 2, Mitochondrial</t>
  </si>
  <si>
    <t>GC06P005261</t>
  </si>
  <si>
    <t>https://www.genecards.org/cgi-bin/carddisp.pl?gene=FARS2</t>
  </si>
  <si>
    <t>Interleukin 10</t>
  </si>
  <si>
    <t>GC01M206767</t>
  </si>
  <si>
    <t>https://www.genecards.org/cgi-bin/carddisp.pl?gene=IL10</t>
  </si>
  <si>
    <t>RBPJ</t>
  </si>
  <si>
    <t>Recombination Signal Binding Protein For Immunoglobulin Kappa J Region</t>
  </si>
  <si>
    <t>GC04P026105</t>
  </si>
  <si>
    <t>https://www.genecards.org/cgi-bin/carddisp.pl?gene=RBPJ</t>
  </si>
  <si>
    <t>TYROBP</t>
  </si>
  <si>
    <t>Transmembrane Immune Signaling Adaptor TYROBP</t>
  </si>
  <si>
    <t>GC19M035904</t>
  </si>
  <si>
    <t>https://www.genecards.org/cgi-bin/carddisp.pl?gene=TYROBP</t>
  </si>
  <si>
    <t>RNU4ATAC</t>
  </si>
  <si>
    <t>RNA, U4atac Small Nuclear</t>
  </si>
  <si>
    <t>GC02P122580</t>
  </si>
  <si>
    <t>https://www.genecards.org/cgi-bin/carddisp.pl?gene=RNU4ATAC</t>
  </si>
  <si>
    <t>Peroxisome Proliferator Activated Receptor Gamma</t>
  </si>
  <si>
    <t>GC03P012287</t>
  </si>
  <si>
    <t>https://www.genecards.org/cgi-bin/carddisp.pl?gene=PPARG</t>
  </si>
  <si>
    <t>PRKAR1A</t>
  </si>
  <si>
    <t>Protein Kinase CAMP-Dependent Type I Regulatory Subunit Alpha</t>
  </si>
  <si>
    <t>GC17P069076</t>
  </si>
  <si>
    <t>https://www.genecards.org/cgi-bin/carddisp.pl?gene=PRKAR1A</t>
  </si>
  <si>
    <t>PLOD1</t>
  </si>
  <si>
    <t>Procollagen-Lysine,2-Oxoglutarate 5-Dioxygenase 1</t>
  </si>
  <si>
    <t>GC01P011934</t>
  </si>
  <si>
    <t>https://www.genecards.org/cgi-bin/carddisp.pl?gene=PLOD1</t>
  </si>
  <si>
    <t>HNRNPA2B1</t>
  </si>
  <si>
    <t>Heterogeneous Nuclear Ribonucleoprotein A2/B1</t>
  </si>
  <si>
    <t>GC07M026174</t>
  </si>
  <si>
    <t>https://www.genecards.org/cgi-bin/carddisp.pl?gene=HNRNPA2B1</t>
  </si>
  <si>
    <t>PDGFRB</t>
  </si>
  <si>
    <t>Platelet Derived Growth Factor Receptor Beta</t>
  </si>
  <si>
    <t>GC05M150113</t>
  </si>
  <si>
    <t>https://www.genecards.org/cgi-bin/carddisp.pl?gene=PDGFRB</t>
  </si>
  <si>
    <t>PARD3</t>
  </si>
  <si>
    <t>Par-3 Family Cell Polarity Regulator</t>
  </si>
  <si>
    <t>GC10M034110</t>
  </si>
  <si>
    <t>https://www.genecards.org/cgi-bin/carddisp.pl?gene=PARD3</t>
  </si>
  <si>
    <t>ERCC6L2</t>
  </si>
  <si>
    <t>ERCC Excision Repair 6 Like 2</t>
  </si>
  <si>
    <t>GC09P095871</t>
  </si>
  <si>
    <t>https://www.genecards.org/cgi-bin/carddisp.pl?gene=ERCC6L2</t>
  </si>
  <si>
    <t>WDR19</t>
  </si>
  <si>
    <t>WD Repeat Domain 19</t>
  </si>
  <si>
    <t>GC04P039184</t>
  </si>
  <si>
    <t>https://www.genecards.org/cgi-bin/carddisp.pl?gene=WDR19</t>
  </si>
  <si>
    <t>ENPP1</t>
  </si>
  <si>
    <t>Ectonucleotide Pyrophosphatase/Phosphodiesterase 1</t>
  </si>
  <si>
    <t>GC06P131808</t>
  </si>
  <si>
    <t>https://www.genecards.org/cgi-bin/carddisp.pl?gene=ENPP1</t>
  </si>
  <si>
    <t>EPO</t>
  </si>
  <si>
    <t>Erythropoietin</t>
  </si>
  <si>
    <t>GC07P100720</t>
  </si>
  <si>
    <t>https://www.genecards.org/cgi-bin/carddisp.pl?gene=EPO</t>
  </si>
  <si>
    <t>PIK3CA</t>
  </si>
  <si>
    <t>Phosphatidylinositol-4,5-Bisphosphate 3-Kinase Catalytic Subunit Alpha</t>
  </si>
  <si>
    <t>GC03P179148</t>
  </si>
  <si>
    <t>https://www.genecards.org/cgi-bin/carddisp.pl?gene=PIK3CA</t>
  </si>
  <si>
    <t>CSF3</t>
  </si>
  <si>
    <t>Colony Stimulating Factor 3</t>
  </si>
  <si>
    <t>GC17P040015</t>
  </si>
  <si>
    <t>https://www.genecards.org/cgi-bin/carddisp.pl?gene=CSF3</t>
  </si>
  <si>
    <t>DNMT3A</t>
  </si>
  <si>
    <t>DNA Methyltransferase 3 Alpha</t>
  </si>
  <si>
    <t>GC02M025228</t>
  </si>
  <si>
    <t>https://www.genecards.org/cgi-bin/carddisp.pl?gene=DNMT3A</t>
  </si>
  <si>
    <t>FANCL</t>
  </si>
  <si>
    <t>FA Complementation Group L</t>
  </si>
  <si>
    <t>GC02M058127</t>
  </si>
  <si>
    <t>https://www.genecards.org/cgi-bin/carddisp.pl?gene=FANCL</t>
  </si>
  <si>
    <t>NPM1</t>
  </si>
  <si>
    <t>Nucleophosmin 1</t>
  </si>
  <si>
    <t>GC05P171387</t>
  </si>
  <si>
    <t>https://www.genecards.org/cgi-bin/carddisp.pl?gene=NPM1</t>
  </si>
  <si>
    <t>BRIP1</t>
  </si>
  <si>
    <t>BRCA1 Interacting Helicase 1</t>
  </si>
  <si>
    <t>GC17M061679</t>
  </si>
  <si>
    <t>https://www.genecards.org/cgi-bin/carddisp.pl?gene=BRIP1</t>
  </si>
  <si>
    <t>FGF2</t>
  </si>
  <si>
    <t>Fibroblast Growth Factor 2</t>
  </si>
  <si>
    <t>GC04P122826</t>
  </si>
  <si>
    <t>https://www.genecards.org/cgi-bin/carddisp.pl?gene=FGF2</t>
  </si>
  <si>
    <t>RAG1</t>
  </si>
  <si>
    <t>Recombination Activating 1</t>
  </si>
  <si>
    <t>GC11P036538</t>
  </si>
  <si>
    <t>https://www.genecards.org/cgi-bin/carddisp.pl?gene=RAG1</t>
  </si>
  <si>
    <t>IGF1R</t>
  </si>
  <si>
    <t>Insulin Like Growth Factor 1 Receptor</t>
  </si>
  <si>
    <t>GC15P098648</t>
  </si>
  <si>
    <t>https://www.genecards.org/cgi-bin/carddisp.pl?gene=IGF1R</t>
  </si>
  <si>
    <t>PITX1</t>
  </si>
  <si>
    <t>Paired Like Homeodomain 1</t>
  </si>
  <si>
    <t>GC05M135027</t>
  </si>
  <si>
    <t>https://www.genecards.org/cgi-bin/carddisp.pl?gene=PITX1</t>
  </si>
  <si>
    <t>DLL4</t>
  </si>
  <si>
    <t>Delta Like Canonical Notch Ligand 4</t>
  </si>
  <si>
    <t>GC15P040929</t>
  </si>
  <si>
    <t>https://www.genecards.org/cgi-bin/carddisp.pl?gene=DLL4</t>
  </si>
  <si>
    <t>LEP</t>
  </si>
  <si>
    <t>Leptin</t>
  </si>
  <si>
    <t>GC07P128241</t>
  </si>
  <si>
    <t>https://www.genecards.org/cgi-bin/carddisp.pl?gene=LEP</t>
  </si>
  <si>
    <t>ACVR1</t>
  </si>
  <si>
    <t>Activin A Receptor Type 1</t>
  </si>
  <si>
    <t>GC02M157736</t>
  </si>
  <si>
    <t>https://www.genecards.org/cgi-bin/carddisp.pl?gene=ACVR1</t>
  </si>
  <si>
    <t>CEP290</t>
  </si>
  <si>
    <t>Centrosomal Protein 290</t>
  </si>
  <si>
    <t>GC12M088049</t>
  </si>
  <si>
    <t>https://www.genecards.org/cgi-bin/carddisp.pl?gene=CEP290</t>
  </si>
  <si>
    <t>FOXC1</t>
  </si>
  <si>
    <t>Forkhead Box C1</t>
  </si>
  <si>
    <t>GC06P001610</t>
  </si>
  <si>
    <t>https://www.genecards.org/cgi-bin/carddisp.pl?gene=FOXC1</t>
  </si>
  <si>
    <t>SLC34A3</t>
  </si>
  <si>
    <t>Solute Carrier Family 34 Member 3</t>
  </si>
  <si>
    <t>GC09P137230</t>
  </si>
  <si>
    <t>https://www.genecards.org/cgi-bin/carddisp.pl?gene=SLC34A3</t>
  </si>
  <si>
    <t>FLI1</t>
  </si>
  <si>
    <t>Fli-1 Proto-Oncogene, ETS Transcription Factor</t>
  </si>
  <si>
    <t>GC11P128686</t>
  </si>
  <si>
    <t>https://www.genecards.org/cgi-bin/carddisp.pl?gene=FLI1</t>
  </si>
  <si>
    <t>MYH7</t>
  </si>
  <si>
    <t>Myosin Heavy Chain 7</t>
  </si>
  <si>
    <t>GC14M023412</t>
  </si>
  <si>
    <t>https://www.genecards.org/cgi-bin/carddisp.pl?gene=MYH7</t>
  </si>
  <si>
    <t>SMAD6</t>
  </si>
  <si>
    <t>SMAD Family Member 6</t>
  </si>
  <si>
    <t>GC15P066702</t>
  </si>
  <si>
    <t>https://www.genecards.org/cgi-bin/carddisp.pl?gene=SMAD6</t>
  </si>
  <si>
    <t>APOE</t>
  </si>
  <si>
    <t>Apolipoprotein E</t>
  </si>
  <si>
    <t>GC19P066879</t>
  </si>
  <si>
    <t>https://www.genecards.org/cgi-bin/carddisp.pl?gene=APOE</t>
  </si>
  <si>
    <t>LHX4</t>
  </si>
  <si>
    <t>LIM Homeobox 4</t>
  </si>
  <si>
    <t>GC01P180230</t>
  </si>
  <si>
    <t>https://www.genecards.org/cgi-bin/carddisp.pl?gene=LHX4</t>
  </si>
  <si>
    <t>B3GALT6</t>
  </si>
  <si>
    <t>Beta-1,3-Galactosyltransferase 6</t>
  </si>
  <si>
    <t>GC01P001232</t>
  </si>
  <si>
    <t>https://www.genecards.org/cgi-bin/carddisp.pl?gene=B3GALT6</t>
  </si>
  <si>
    <t>CREBBP</t>
  </si>
  <si>
    <t>CREB Binding Protein</t>
  </si>
  <si>
    <t>GC16M007298</t>
  </si>
  <si>
    <t>https://www.genecards.org/cgi-bin/carddisp.pl?gene=CREBBP</t>
  </si>
  <si>
    <t>WNT5A</t>
  </si>
  <si>
    <t>Wnt Family Member 5A</t>
  </si>
  <si>
    <t>GC03M055465</t>
  </si>
  <si>
    <t>https://www.genecards.org/cgi-bin/carddisp.pl?gene=WNT5A</t>
  </si>
  <si>
    <t>WDR35</t>
  </si>
  <si>
    <t>WD Repeat Domain 35</t>
  </si>
  <si>
    <t>GC02M019910</t>
  </si>
  <si>
    <t>https://www.genecards.org/cgi-bin/carddisp.pl?gene=WDR35</t>
  </si>
  <si>
    <t>TREM2</t>
  </si>
  <si>
    <t>Triggering Receptor Expressed On Myeloid Cells 2</t>
  </si>
  <si>
    <t>GC06M066157</t>
  </si>
  <si>
    <t>https://www.genecards.org/cgi-bin/carddisp.pl?gene=TREM2</t>
  </si>
  <si>
    <t>SMAD2</t>
  </si>
  <si>
    <t>SMAD Family Member 2</t>
  </si>
  <si>
    <t>GC18M047809</t>
  </si>
  <si>
    <t>https://www.genecards.org/cgi-bin/carddisp.pl?gene=SMAD2</t>
  </si>
  <si>
    <t>HNRNPA1</t>
  </si>
  <si>
    <t>Heterogeneous Nuclear Ribonucleoprotein A1</t>
  </si>
  <si>
    <t>GC12P054280</t>
  </si>
  <si>
    <t>https://www.genecards.org/cgi-bin/carddisp.pl?gene=HNRNPA1</t>
  </si>
  <si>
    <t>HBB</t>
  </si>
  <si>
    <t>Hemoglobin Subunit Beta</t>
  </si>
  <si>
    <t>GC11M006446</t>
  </si>
  <si>
    <t>https://www.genecards.org/cgi-bin/carddisp.pl?gene=HBB</t>
  </si>
  <si>
    <t>MIR21</t>
  </si>
  <si>
    <t>MicroRNA 21</t>
  </si>
  <si>
    <t>GC17P059841</t>
  </si>
  <si>
    <t>https://www.genecards.org/cgi-bin/carddisp.pl?gene=MIR21</t>
  </si>
  <si>
    <t>APC</t>
  </si>
  <si>
    <t>APC Regulator Of WNT Signaling Pathway</t>
  </si>
  <si>
    <t>GC05P112707</t>
  </si>
  <si>
    <t>https://www.genecards.org/cgi-bin/carddisp.pl?gene=APC</t>
  </si>
  <si>
    <t>MAP3K7</t>
  </si>
  <si>
    <t>Mitogen-Activated Protein Kinase Kinase Kinase 7</t>
  </si>
  <si>
    <t>GC06M090513</t>
  </si>
  <si>
    <t>https://www.genecards.org/cgi-bin/carddisp.pl?gene=MAP3K7</t>
  </si>
  <si>
    <t>SEC24D</t>
  </si>
  <si>
    <t>SEC24 Homolog D, COPII Coat Complex Component</t>
  </si>
  <si>
    <t>GC04M118722</t>
  </si>
  <si>
    <t>https://www.genecards.org/cgi-bin/carddisp.pl?gene=SEC24D</t>
  </si>
  <si>
    <t>ERCC6</t>
  </si>
  <si>
    <t>ERCC Excision Repair 6, Chromatin Remodeling Factor</t>
  </si>
  <si>
    <t>GC10M049454</t>
  </si>
  <si>
    <t>https://www.genecards.org/cgi-bin/carddisp.pl?gene=ERCC6</t>
  </si>
  <si>
    <t>CSF1R</t>
  </si>
  <si>
    <t>Colony Stimulating Factor 1 Receptor</t>
  </si>
  <si>
    <t>GC05M150053</t>
  </si>
  <si>
    <t>https://www.genecards.org/cgi-bin/carddisp.pl?gene=CSF1R</t>
  </si>
  <si>
    <t>DYNC2LI1</t>
  </si>
  <si>
    <t>Dynein Cytoplasmic 2 Light Intermediate Chain 1</t>
  </si>
  <si>
    <t>GC02P043787</t>
  </si>
  <si>
    <t>https://www.genecards.org/cgi-bin/carddisp.pl?gene=DYNC2LI1</t>
  </si>
  <si>
    <t>ASXL1</t>
  </si>
  <si>
    <t>ASXL Transcriptional Regulator 1</t>
  </si>
  <si>
    <t>GC20P032661</t>
  </si>
  <si>
    <t>https://www.genecards.org/cgi-bin/carddisp.pl?gene=ASXL1</t>
  </si>
  <si>
    <t>VANGL2</t>
  </si>
  <si>
    <t>VANGL Planar Cell Polarity Protein 2</t>
  </si>
  <si>
    <t>GC01P160400</t>
  </si>
  <si>
    <t>https://www.genecards.org/cgi-bin/carddisp.pl?gene=VANGL2</t>
  </si>
  <si>
    <t>LMBR1</t>
  </si>
  <si>
    <t>Limb Development Membrane Protein 1</t>
  </si>
  <si>
    <t>GC07M156668</t>
  </si>
  <si>
    <t>https://www.genecards.org/cgi-bin/carddisp.pl?gene=LMBR1</t>
  </si>
  <si>
    <t>P4HB</t>
  </si>
  <si>
    <t>Prolyl 4-Hydroxylase Subunit Beta</t>
  </si>
  <si>
    <t>GC17M081843</t>
  </si>
  <si>
    <t>https://www.genecards.org/cgi-bin/carddisp.pl?gene=P4HB</t>
  </si>
  <si>
    <t>HSPG2</t>
  </si>
  <si>
    <t>Heparan Sulfate Proteoglycan 2</t>
  </si>
  <si>
    <t>GC01M021822</t>
  </si>
  <si>
    <t>https://www.genecards.org/cgi-bin/carddisp.pl?gene=HSPG2</t>
  </si>
  <si>
    <t>MMP14</t>
  </si>
  <si>
    <t>Matrix Metallopeptidase 14</t>
  </si>
  <si>
    <t>GC14P032700</t>
  </si>
  <si>
    <t>https://www.genecards.org/cgi-bin/carddisp.pl?gene=MMP14</t>
  </si>
  <si>
    <t>DKC1</t>
  </si>
  <si>
    <t>Dyskerin Pseudouridine Synthase 1</t>
  </si>
  <si>
    <t>GC0XP154762</t>
  </si>
  <si>
    <t>https://www.genecards.org/cgi-bin/carddisp.pl?gene=DKC1</t>
  </si>
  <si>
    <t>STAT5B</t>
  </si>
  <si>
    <t>Signal Transducer And Activator Of Transcription 5B</t>
  </si>
  <si>
    <t>GC17M042199</t>
  </si>
  <si>
    <t>https://www.genecards.org/cgi-bin/carddisp.pl?gene=STAT5B</t>
  </si>
  <si>
    <t>GLI2</t>
  </si>
  <si>
    <t>GLI Family Zinc Finger 2</t>
  </si>
  <si>
    <t>GC02P120735</t>
  </si>
  <si>
    <t>https://www.genecards.org/cgi-bin/carddisp.pl?gene=GLI2</t>
  </si>
  <si>
    <t>HSD3B7</t>
  </si>
  <si>
    <t>Hydroxy-Delta-5-Steroid Dehydrogenase, 3 Beta- And Steroid Delta-Isomerase 7</t>
  </si>
  <si>
    <t>GC16P030985</t>
  </si>
  <si>
    <t>https://www.genecards.org/cgi-bin/carddisp.pl?gene=HSD3B7</t>
  </si>
  <si>
    <t>FKBP10</t>
  </si>
  <si>
    <t>FKBP Prolyl Isomerase 10</t>
  </si>
  <si>
    <t>GC17P041812</t>
  </si>
  <si>
    <t>https://www.genecards.org/cgi-bin/carddisp.pl?gene=FKBP10</t>
  </si>
  <si>
    <t>FANCI</t>
  </si>
  <si>
    <t>FA Complementation Group I</t>
  </si>
  <si>
    <t>GC15P089243</t>
  </si>
  <si>
    <t>https://www.genecards.org/cgi-bin/carddisp.pl?gene=FANCI</t>
  </si>
  <si>
    <t>HOXD13</t>
  </si>
  <si>
    <t>Homeobox D13</t>
  </si>
  <si>
    <t>GC02P176092</t>
  </si>
  <si>
    <t>https://www.genecards.org/cgi-bin/carddisp.pl?gene=HOXD13</t>
  </si>
  <si>
    <t>FLT4</t>
  </si>
  <si>
    <t>Fms Related Receptor Tyrosine Kinase 4</t>
  </si>
  <si>
    <t>GC05M180607</t>
  </si>
  <si>
    <t>https://www.genecards.org/cgi-bin/carddisp.pl?gene=FLT4</t>
  </si>
  <si>
    <t>H19</t>
  </si>
  <si>
    <t>H19 Imprinted Maternally Expressed Transcript</t>
  </si>
  <si>
    <t>GC11M001995</t>
  </si>
  <si>
    <t>https://www.genecards.org/cgi-bin/carddisp.pl?gene=H19</t>
  </si>
  <si>
    <t>DVL1</t>
  </si>
  <si>
    <t>Dishevelled Segment Polarity Protein 1</t>
  </si>
  <si>
    <t>GC01M001335</t>
  </si>
  <si>
    <t>https://www.genecards.org/cgi-bin/carddisp.pl?gene=DVL1</t>
  </si>
  <si>
    <t>GLI1</t>
  </si>
  <si>
    <t>GLI Family Zinc Finger 1</t>
  </si>
  <si>
    <t>GC12P057460</t>
  </si>
  <si>
    <t>https://www.genecards.org/cgi-bin/carddisp.pl?gene=GLI1</t>
  </si>
  <si>
    <t>LIG4</t>
  </si>
  <si>
    <t>DNA Ligase 4</t>
  </si>
  <si>
    <t>GC13M108207</t>
  </si>
  <si>
    <t>https://www.genecards.org/cgi-bin/carddisp.pl?gene=LIG4</t>
  </si>
  <si>
    <t>LRP4</t>
  </si>
  <si>
    <t>LDL Receptor Related Protein 4</t>
  </si>
  <si>
    <t>GC11M089351</t>
  </si>
  <si>
    <t>https://www.genecards.org/cgi-bin/carddisp.pl?gene=LRP4</t>
  </si>
  <si>
    <t>LONP1</t>
  </si>
  <si>
    <t>Lon Peptidase 1, Mitochondrial</t>
  </si>
  <si>
    <t>GC19M005691</t>
  </si>
  <si>
    <t>https://www.genecards.org/cgi-bin/carddisp.pl?gene=LONP1</t>
  </si>
  <si>
    <t>CC2D2A</t>
  </si>
  <si>
    <t>Coiled-Coil And C2 Domain Containing 2A</t>
  </si>
  <si>
    <t>GC04P018185</t>
  </si>
  <si>
    <t>https://www.genecards.org/cgi-bin/carddisp.pl?gene=CC2D2A</t>
  </si>
  <si>
    <t>GATA2</t>
  </si>
  <si>
    <t>GATA Binding Protein 2</t>
  </si>
  <si>
    <t>GC03M128479</t>
  </si>
  <si>
    <t>https://www.genecards.org/cgi-bin/carddisp.pl?gene=GATA2</t>
  </si>
  <si>
    <t>PAX3</t>
  </si>
  <si>
    <t>Paired Box 3</t>
  </si>
  <si>
    <t>GC02M222199</t>
  </si>
  <si>
    <t>https://www.genecards.org/cgi-bin/carddisp.pl?gene=PAX3</t>
  </si>
  <si>
    <t>MYSM1</t>
  </si>
  <si>
    <t>Myb Like, SWIRM And MPN Domains 1</t>
  </si>
  <si>
    <t>GC01M058672</t>
  </si>
  <si>
    <t>https://www.genecards.org/cgi-bin/carddisp.pl?gene=MYSM1</t>
  </si>
  <si>
    <t>NPHP1</t>
  </si>
  <si>
    <t>Nephrocystin 1</t>
  </si>
  <si>
    <t>GC02M110122</t>
  </si>
  <si>
    <t>https://www.genecards.org/cgi-bin/carddisp.pl?gene=NPHP1</t>
  </si>
  <si>
    <t>CD34</t>
  </si>
  <si>
    <t>CD34 Molecule</t>
  </si>
  <si>
    <t>GC01M207880</t>
  </si>
  <si>
    <t>https://www.genecards.org/cgi-bin/carddisp.pl?gene=CD34</t>
  </si>
  <si>
    <t>CD320</t>
  </si>
  <si>
    <t>CD320 Molecule</t>
  </si>
  <si>
    <t>GC19M008302</t>
  </si>
  <si>
    <t>https://www.genecards.org/cgi-bin/carddisp.pl?gene=CD320</t>
  </si>
  <si>
    <t>TMEM67</t>
  </si>
  <si>
    <t>Transmembrane Protein 67</t>
  </si>
  <si>
    <t>GC08P093754</t>
  </si>
  <si>
    <t>https://www.genecards.org/cgi-bin/carddisp.pl?gene=TMEM67</t>
  </si>
  <si>
    <t>CALR</t>
  </si>
  <si>
    <t>Calreticulin</t>
  </si>
  <si>
    <t>GC19P012938</t>
  </si>
  <si>
    <t>https://www.genecards.org/cgi-bin/carddisp.pl?gene=CALR</t>
  </si>
  <si>
    <t>SATB2</t>
  </si>
  <si>
    <t>SATB Homeobox 2</t>
  </si>
  <si>
    <t>GC02M199269</t>
  </si>
  <si>
    <t>https://www.genecards.org/cgi-bin/carddisp.pl?gene=SATB2</t>
  </si>
  <si>
    <t>WT1</t>
  </si>
  <si>
    <t>WT1 Transcription Factor</t>
  </si>
  <si>
    <t>GC11M032365</t>
  </si>
  <si>
    <t>https://www.genecards.org/cgi-bin/carddisp.pl?gene=WT1</t>
  </si>
  <si>
    <t>RET</t>
  </si>
  <si>
    <t>Ret Proto-Oncogene</t>
  </si>
  <si>
    <t>GC10P043182</t>
  </si>
  <si>
    <t>https://www.genecards.org/cgi-bin/carddisp.pl?gene=RET</t>
  </si>
  <si>
    <t>TAB2</t>
  </si>
  <si>
    <t>TGF-Beta Activated Kinase 1 (MAP3K7) Binding Protein 2</t>
  </si>
  <si>
    <t>GC06P149218</t>
  </si>
  <si>
    <t>https://www.genecards.org/cgi-bin/carddisp.pl?gene=TAB2</t>
  </si>
  <si>
    <t>OFD1</t>
  </si>
  <si>
    <t>OFD1 Centriole And Centriolar Satellite Protein</t>
  </si>
  <si>
    <t>GC0XP013714</t>
  </si>
  <si>
    <t>https://www.genecards.org/cgi-bin/carddisp.pl?gene=OFD1</t>
  </si>
  <si>
    <t>CHST3</t>
  </si>
  <si>
    <t>Carbohydrate Sulfotransferase 3</t>
  </si>
  <si>
    <t>GC10P071964</t>
  </si>
  <si>
    <t>https://www.genecards.org/cgi-bin/carddisp.pl?gene=CHST3</t>
  </si>
  <si>
    <t>FANCF</t>
  </si>
  <si>
    <t>FA Complementation Group F</t>
  </si>
  <si>
    <t>GC11M022600</t>
  </si>
  <si>
    <t>https://www.genecards.org/cgi-bin/carddisp.pl?gene=FANCF</t>
  </si>
  <si>
    <t>ARHGAP31</t>
  </si>
  <si>
    <t>Rho GTPase Activating Protein 31</t>
  </si>
  <si>
    <t>GC03P119294</t>
  </si>
  <si>
    <t>https://www.genecards.org/cgi-bin/carddisp.pl?gene=ARHGAP31</t>
  </si>
  <si>
    <t>CBL</t>
  </si>
  <si>
    <t>Cbl Proto-Oncogene</t>
  </si>
  <si>
    <t>GC11P119206</t>
  </si>
  <si>
    <t>https://www.genecards.org/cgi-bin/carddisp.pl?gene=CBL</t>
  </si>
  <si>
    <t>TGFBR1</t>
  </si>
  <si>
    <t>Transforming Growth Factor Beta Receptor 1</t>
  </si>
  <si>
    <t>GC09P099104</t>
  </si>
  <si>
    <t>https://www.genecards.org/cgi-bin/carddisp.pl?gene=TGFBR1</t>
  </si>
  <si>
    <t>BCR</t>
  </si>
  <si>
    <t>BCR Activator Of RhoGEF And GTPase</t>
  </si>
  <si>
    <t>GC22P023179</t>
  </si>
  <si>
    <t>https://www.genecards.org/cgi-bin/carddisp.pl?gene=BCR</t>
  </si>
  <si>
    <t>GJA5</t>
  </si>
  <si>
    <t>Gap Junction Protein Alpha 5</t>
  </si>
  <si>
    <t>GC01M147756</t>
  </si>
  <si>
    <t>https://www.genecards.org/cgi-bin/carddisp.pl?gene=GJA5</t>
  </si>
  <si>
    <t>HLA-B</t>
  </si>
  <si>
    <t>Major Histocompatibility Complex, Class I, B</t>
  </si>
  <si>
    <t>GC06M065915</t>
  </si>
  <si>
    <t>https://www.genecards.org/cgi-bin/carddisp.pl?gene=HLA-B</t>
  </si>
  <si>
    <t>MGP</t>
  </si>
  <si>
    <t>Matrix Gla Protein</t>
  </si>
  <si>
    <t>GC12M021179</t>
  </si>
  <si>
    <t>https://www.genecards.org/cgi-bin/carddisp.pl?gene=MGP</t>
  </si>
  <si>
    <t>SLC46A1</t>
  </si>
  <si>
    <t>Solute Carrier Family 46 Member 1</t>
  </si>
  <si>
    <t>GC17M035136</t>
  </si>
  <si>
    <t>https://www.genecards.org/cgi-bin/carddisp.pl?gene=SLC46A1</t>
  </si>
  <si>
    <t>IL6ST</t>
  </si>
  <si>
    <t>Interleukin 6 Cytokine Family Signal Transducer</t>
  </si>
  <si>
    <t>GC05M055935</t>
  </si>
  <si>
    <t>https://www.genecards.org/cgi-bin/carddisp.pl?gene=IL6ST</t>
  </si>
  <si>
    <t>BMP10</t>
  </si>
  <si>
    <t>Bone Morphogenetic Protein 10</t>
  </si>
  <si>
    <t>GC02M068865</t>
  </si>
  <si>
    <t>https://www.genecards.org/cgi-bin/carddisp.pl?gene=BMP10</t>
  </si>
  <si>
    <t>MYC Proto-Oncogene, BHLH Transcription Factor</t>
  </si>
  <si>
    <t>GC08P127735</t>
  </si>
  <si>
    <t>https://www.genecards.org/cgi-bin/carddisp.pl?gene=MYC</t>
  </si>
  <si>
    <t>CDKN2A</t>
  </si>
  <si>
    <t>Cyclin Dependent Kinase Inhibitor 2A</t>
  </si>
  <si>
    <t>GC09M021967</t>
  </si>
  <si>
    <t>https://www.genecards.org/cgi-bin/carddisp.pl?gene=CDKN2A</t>
  </si>
  <si>
    <t>B4GALT7</t>
  </si>
  <si>
    <t>Beta-1,4-Galactosyltransferase 7</t>
  </si>
  <si>
    <t>GC05P177600</t>
  </si>
  <si>
    <t>https://www.genecards.org/cgi-bin/carddisp.pl?gene=B4GALT7</t>
  </si>
  <si>
    <t>IFT140</t>
  </si>
  <si>
    <t>Intraflagellar Transport 140</t>
  </si>
  <si>
    <t>GC16M007076</t>
  </si>
  <si>
    <t>https://www.genecards.org/cgi-bin/carddisp.pl?gene=IFT140</t>
  </si>
  <si>
    <t>SMARCA4</t>
  </si>
  <si>
    <t>SWI/SNF Related, Matrix Associated, Actin Dependent Regulator Of Chromatin, Subfamily A, Member 4</t>
  </si>
  <si>
    <t>GC19P010932</t>
  </si>
  <si>
    <t>https://www.genecards.org/cgi-bin/carddisp.pl?gene=SMARCA4</t>
  </si>
  <si>
    <t>RPS19</t>
  </si>
  <si>
    <t>Ribosomal Protein S19</t>
  </si>
  <si>
    <t>GC19P066764</t>
  </si>
  <si>
    <t>https://www.genecards.org/cgi-bin/carddisp.pl?gene=RPS19</t>
  </si>
  <si>
    <t>SRCAP</t>
  </si>
  <si>
    <t>Snf2 Related CREBBP Activator Protein</t>
  </si>
  <si>
    <t>GC16P041094</t>
  </si>
  <si>
    <t>https://www.genecards.org/cgi-bin/carddisp.pl?gene=SRCAP</t>
  </si>
  <si>
    <t>ERCC1</t>
  </si>
  <si>
    <t>ERCC Excision Repair 1, Endonuclease Non-Catalytic Subunit</t>
  </si>
  <si>
    <t>GC19M065924</t>
  </si>
  <si>
    <t>https://www.genecards.org/cgi-bin/carddisp.pl?gene=ERCC1</t>
  </si>
  <si>
    <t>IL3</t>
  </si>
  <si>
    <t>Interleukin 3</t>
  </si>
  <si>
    <t>GC05P132060</t>
  </si>
  <si>
    <t>https://www.genecards.org/cgi-bin/carddisp.pl?gene=IL3</t>
  </si>
  <si>
    <t>TNFRSF1A</t>
  </si>
  <si>
    <t>TNF Receptor Superfamily Member 1A</t>
  </si>
  <si>
    <t>GC12M006328</t>
  </si>
  <si>
    <t>https://www.genecards.org/cgi-bin/carddisp.pl?gene=TNFRSF1A</t>
  </si>
  <si>
    <t>Androgen Receptor</t>
  </si>
  <si>
    <t>GC0XP067544</t>
  </si>
  <si>
    <t>https://www.genecards.org/cgi-bin/carddisp.pl?gene=AR</t>
  </si>
  <si>
    <t>BMP8B</t>
  </si>
  <si>
    <t>Bone Morphogenetic Protein 8b</t>
  </si>
  <si>
    <t>GC01M039757</t>
  </si>
  <si>
    <t>https://www.genecards.org/cgi-bin/carddisp.pl?gene=BMP8B</t>
  </si>
  <si>
    <t>SFRP4</t>
  </si>
  <si>
    <t>Secreted Frizzled Related Protein 4</t>
  </si>
  <si>
    <t>GC07M037912</t>
  </si>
  <si>
    <t>https://www.genecards.org/cgi-bin/carddisp.pl?gene=SFRP4</t>
  </si>
  <si>
    <t>SGMS2</t>
  </si>
  <si>
    <t>Sphingomyelin Synthase 2</t>
  </si>
  <si>
    <t>GC04P107824</t>
  </si>
  <si>
    <t>https://www.genecards.org/cgi-bin/carddisp.pl?gene=SGMS2</t>
  </si>
  <si>
    <t>DNM1L</t>
  </si>
  <si>
    <t>Dynamin 1 Like</t>
  </si>
  <si>
    <t>GC12P032679</t>
  </si>
  <si>
    <t>https://www.genecards.org/cgi-bin/carddisp.pl?gene=DNM1L</t>
  </si>
  <si>
    <t>NEK1</t>
  </si>
  <si>
    <t>NIMA Related Kinase 1</t>
  </si>
  <si>
    <t>GC04M169393</t>
  </si>
  <si>
    <t>https://www.genecards.org/cgi-bin/carddisp.pl?gene=NEK1</t>
  </si>
  <si>
    <t>MAP2K2</t>
  </si>
  <si>
    <t>Mitogen-Activated Protein Kinase Kinase 2</t>
  </si>
  <si>
    <t>GC19M004090</t>
  </si>
  <si>
    <t>https://www.genecards.org/cgi-bin/carddisp.pl?gene=MAP2K2</t>
  </si>
  <si>
    <t>FANCB</t>
  </si>
  <si>
    <t>FA Complementation Group B</t>
  </si>
  <si>
    <t>GC0XM014690</t>
  </si>
  <si>
    <t>https://www.genecards.org/cgi-bin/carddisp.pl?gene=FANCB</t>
  </si>
  <si>
    <t>COL10A1</t>
  </si>
  <si>
    <t>Collagen Type X Alpha 1 Chain</t>
  </si>
  <si>
    <t>GC06M116118</t>
  </si>
  <si>
    <t>https://www.genecards.org/cgi-bin/carddisp.pl?gene=COL10A1</t>
  </si>
  <si>
    <t>CXCL12</t>
  </si>
  <si>
    <t>C-X-C Motif Chemokine Ligand 12</t>
  </si>
  <si>
    <t>GC10M044370</t>
  </si>
  <si>
    <t>https://www.genecards.org/cgi-bin/carddisp.pl?gene=CXCL12</t>
  </si>
  <si>
    <t>PITX2</t>
  </si>
  <si>
    <t>Paired Like Homeodomain 2</t>
  </si>
  <si>
    <t>GC04M110617</t>
  </si>
  <si>
    <t>https://www.genecards.org/cgi-bin/carddisp.pl?gene=PITX2</t>
  </si>
  <si>
    <t>IL1RN</t>
  </si>
  <si>
    <t>Interleukin 1 Receptor Antagonist</t>
  </si>
  <si>
    <t>GC02P122460</t>
  </si>
  <si>
    <t>https://www.genecards.org/cgi-bin/carddisp.pl?gene=IL1RN</t>
  </si>
  <si>
    <t>MESP2</t>
  </si>
  <si>
    <t>Mesoderm Posterior BHLH Transcription Factor 2</t>
  </si>
  <si>
    <t>GC15P118141</t>
  </si>
  <si>
    <t>https://www.genecards.org/cgi-bin/carddisp.pl?gene=MESP2</t>
  </si>
  <si>
    <t>KAT6B</t>
  </si>
  <si>
    <t>Lysine Acetyltransferase 6B</t>
  </si>
  <si>
    <t>GC10P074868</t>
  </si>
  <si>
    <t>https://www.genecards.org/cgi-bin/carddisp.pl?gene=KAT6B</t>
  </si>
  <si>
    <t>PALB2</t>
  </si>
  <si>
    <t>Partner And Localizer Of BRCA2</t>
  </si>
  <si>
    <t>GC16M023603</t>
  </si>
  <si>
    <t>https://www.genecards.org/cgi-bin/carddisp.pl?gene=PALB2</t>
  </si>
  <si>
    <t>HLA-DRB1</t>
  </si>
  <si>
    <t>Major Histocompatibility Complex, Class II, DR Beta 1</t>
  </si>
  <si>
    <t>GC06M066007</t>
  </si>
  <si>
    <t>https://www.genecards.org/cgi-bin/carddisp.pl?gene=HLA-DRB1</t>
  </si>
  <si>
    <t>CSGALNACT1</t>
  </si>
  <si>
    <t>Chondroitin Sulfate N-Acetylgalactosaminyltransferase 1</t>
  </si>
  <si>
    <t>GC08M019404</t>
  </si>
  <si>
    <t>https://www.genecards.org/cgi-bin/carddisp.pl?gene=CSGALNACT1</t>
  </si>
  <si>
    <t>HIRA</t>
  </si>
  <si>
    <t>Histone Cell Cycle Regulator</t>
  </si>
  <si>
    <t>GC22M019330</t>
  </si>
  <si>
    <t>https://www.genecards.org/cgi-bin/carddisp.pl?gene=HIRA</t>
  </si>
  <si>
    <t>TBXT</t>
  </si>
  <si>
    <t>T-Box Transcription Factor T</t>
  </si>
  <si>
    <t>GC06M166158</t>
  </si>
  <si>
    <t>https://www.genecards.org/cgi-bin/carddisp.pl?gene=TBXT</t>
  </si>
  <si>
    <t>MATN3</t>
  </si>
  <si>
    <t>Matrilin 3</t>
  </si>
  <si>
    <t>GC02M019992</t>
  </si>
  <si>
    <t>https://www.genecards.org/cgi-bin/carddisp.pl?gene=MATN3</t>
  </si>
  <si>
    <t>NOTCH3</t>
  </si>
  <si>
    <t>Notch Receptor 3</t>
  </si>
  <si>
    <t>GC19M015159</t>
  </si>
  <si>
    <t>https://www.genecards.org/cgi-bin/carddisp.pl?gene=NOTCH3</t>
  </si>
  <si>
    <t>KAT6A</t>
  </si>
  <si>
    <t>Lysine Acetyltransferase 6A</t>
  </si>
  <si>
    <t>GC08M041929</t>
  </si>
  <si>
    <t>https://www.genecards.org/cgi-bin/carddisp.pl?gene=KAT6A</t>
  </si>
  <si>
    <t>PAX6</t>
  </si>
  <si>
    <t>Paired Box 6</t>
  </si>
  <si>
    <t>GC11M031784</t>
  </si>
  <si>
    <t>https://www.genecards.org/cgi-bin/carddisp.pl?gene=PAX6</t>
  </si>
  <si>
    <t>PEX1</t>
  </si>
  <si>
    <t>Peroxisomal Biogenesis Factor 1</t>
  </si>
  <si>
    <t>GC07M092487</t>
  </si>
  <si>
    <t>https://www.genecards.org/cgi-bin/carddisp.pl?gene=PEX1</t>
  </si>
  <si>
    <t>ADA2</t>
  </si>
  <si>
    <t>Adenosine Deaminase 2</t>
  </si>
  <si>
    <t>GC22M017197</t>
  </si>
  <si>
    <t>https://www.genecards.org/cgi-bin/carddisp.pl?gene=ADA2</t>
  </si>
  <si>
    <t>MIR34A</t>
  </si>
  <si>
    <t>MicroRNA 34a</t>
  </si>
  <si>
    <t>GC01M009151</t>
  </si>
  <si>
    <t>https://www.genecards.org/cgi-bin/carddisp.pl?gene=MIR34A</t>
  </si>
  <si>
    <t>BST2</t>
  </si>
  <si>
    <t>Bone Marrow Stromal Cell Antigen 2</t>
  </si>
  <si>
    <t>GC19M017403</t>
  </si>
  <si>
    <t>https://www.genecards.org/cgi-bin/carddisp.pl?gene=BST2</t>
  </si>
  <si>
    <t>NDUFB11</t>
  </si>
  <si>
    <t>NADH:Ubiquinone Oxidoreductase Subunit B11</t>
  </si>
  <si>
    <t>GC0XM047142</t>
  </si>
  <si>
    <t>https://www.genecards.org/cgi-bin/carddisp.pl?gene=NDUFB11</t>
  </si>
  <si>
    <t>EZH2</t>
  </si>
  <si>
    <t>Enhancer Of Zeste 2 Polycomb Repressive Complex 2 Subunit</t>
  </si>
  <si>
    <t>GC07M148807</t>
  </si>
  <si>
    <t>https://www.genecards.org/cgi-bin/carddisp.pl?gene=EZH2</t>
  </si>
  <si>
    <t>MIR17</t>
  </si>
  <si>
    <t>MicroRNA 17</t>
  </si>
  <si>
    <t>GC13P091350</t>
  </si>
  <si>
    <t>https://www.genecards.org/cgi-bin/carddisp.pl?gene=MIR17</t>
  </si>
  <si>
    <t>FANCE</t>
  </si>
  <si>
    <t>FA Complementation Group E</t>
  </si>
  <si>
    <t>GC06P083825</t>
  </si>
  <si>
    <t>https://www.genecards.org/cgi-bin/carddisp.pl?gene=FANCE</t>
  </si>
  <si>
    <t>PRF1</t>
  </si>
  <si>
    <t>Perforin 1</t>
  </si>
  <si>
    <t>GC10M070597</t>
  </si>
  <si>
    <t>https://www.genecards.org/cgi-bin/carddisp.pl?gene=PRF1</t>
  </si>
  <si>
    <t>Raf-1 Proto-Oncogene, Serine/Threonine Kinase</t>
  </si>
  <si>
    <t>GC03M012583</t>
  </si>
  <si>
    <t>https://www.genecards.org/cgi-bin/carddisp.pl?gene=RAF1</t>
  </si>
  <si>
    <t>Caspase 8</t>
  </si>
  <si>
    <t>GC02P201233</t>
  </si>
  <si>
    <t>https://www.genecards.org/cgi-bin/carddisp.pl?gene=CASP8</t>
  </si>
  <si>
    <t>ELANE</t>
  </si>
  <si>
    <t>Elastase, Neutrophil Expressed</t>
  </si>
  <si>
    <t>GC19P002810</t>
  </si>
  <si>
    <t>https://www.genecards.org/cgi-bin/carddisp.pl?gene=ELANE</t>
  </si>
  <si>
    <t>B2M</t>
  </si>
  <si>
    <t>Beta-2-Microglobulin</t>
  </si>
  <si>
    <t>GC15P044711</t>
  </si>
  <si>
    <t>https://www.genecards.org/cgi-bin/carddisp.pl?gene=B2M</t>
  </si>
  <si>
    <t>FANCM</t>
  </si>
  <si>
    <t>FA Complementation Group M</t>
  </si>
  <si>
    <t>GC14P045135</t>
  </si>
  <si>
    <t>https://www.genecards.org/cgi-bin/carddisp.pl?gene=FANCM</t>
  </si>
  <si>
    <t>PEX6</t>
  </si>
  <si>
    <t>Peroxisomal Biogenesis Factor 6</t>
  </si>
  <si>
    <t>GC06M042963</t>
  </si>
  <si>
    <t>https://www.genecards.org/cgi-bin/carddisp.pl?gene=PEX6</t>
  </si>
  <si>
    <t>GH1</t>
  </si>
  <si>
    <t>Growth Hormone 1</t>
  </si>
  <si>
    <t>GC17M063917</t>
  </si>
  <si>
    <t>https://www.genecards.org/cgi-bin/carddisp.pl?gene=GH1</t>
  </si>
  <si>
    <t>FOS</t>
  </si>
  <si>
    <t>Fos Proto-Oncogene, AP-1 Transcription Factor Subunit</t>
  </si>
  <si>
    <t>GC14P075278</t>
  </si>
  <si>
    <t>https://www.genecards.org/cgi-bin/carddisp.pl?gene=FOS</t>
  </si>
  <si>
    <t>SMAD3</t>
  </si>
  <si>
    <t>SMAD Family Member 3</t>
  </si>
  <si>
    <t>GC15P067063</t>
  </si>
  <si>
    <t>https://www.genecards.org/cgi-bin/carddisp.pl?gene=SMAD3</t>
  </si>
  <si>
    <t>KL</t>
  </si>
  <si>
    <t>Klotho</t>
  </si>
  <si>
    <t>GC13P033016</t>
  </si>
  <si>
    <t>https://www.genecards.org/cgi-bin/carddisp.pl?gene=KL</t>
  </si>
  <si>
    <t>TTC21B</t>
  </si>
  <si>
    <t>Tetratricopeptide Repeat Domain 21B</t>
  </si>
  <si>
    <t>GC02M165905</t>
  </si>
  <si>
    <t>https://www.genecards.org/cgi-bin/carddisp.pl?gene=TTC21B</t>
  </si>
  <si>
    <t>GLB1</t>
  </si>
  <si>
    <t>Galactosidase Beta 1</t>
  </si>
  <si>
    <t>GC03M032963</t>
  </si>
  <si>
    <t>https://www.genecards.org/cgi-bin/carddisp.pl?gene=GLB1</t>
  </si>
  <si>
    <t>Cytochrome P450 Oxidoreductase</t>
  </si>
  <si>
    <t>GC07P075899</t>
  </si>
  <si>
    <t>https://www.genecards.org/cgi-bin/carddisp.pl?gene=POR</t>
  </si>
  <si>
    <t>PLEKHM1</t>
  </si>
  <si>
    <t>Pleckstrin Homology And RUN Domain Containing M1</t>
  </si>
  <si>
    <t>GC17M045435</t>
  </si>
  <si>
    <t>https://www.genecards.org/cgi-bin/carddisp.pl?gene=PLEKHM1</t>
  </si>
  <si>
    <t>ATP6V0A2</t>
  </si>
  <si>
    <t>ATPase H+ Transporting V0 Subunit A2</t>
  </si>
  <si>
    <t>GC12P123712</t>
  </si>
  <si>
    <t>https://www.genecards.org/cgi-bin/carddisp.pl?gene=ATP6V0A2</t>
  </si>
  <si>
    <t>Serpin Family E Member 1</t>
  </si>
  <si>
    <t>GC07P101127</t>
  </si>
  <si>
    <t>https://www.genecards.org/cgi-bin/carddisp.pl?gene=SERPINE1</t>
  </si>
  <si>
    <t>IFT172</t>
  </si>
  <si>
    <t>Intraflagellar Transport 172</t>
  </si>
  <si>
    <t>GC02M028146</t>
  </si>
  <si>
    <t>https://www.genecards.org/cgi-bin/carddisp.pl?gene=IFT172</t>
  </si>
  <si>
    <t>PEX5</t>
  </si>
  <si>
    <t>Peroxisomal Biogenesis Factor 5</t>
  </si>
  <si>
    <t>GC12P021103</t>
  </si>
  <si>
    <t>https://www.genecards.org/cgi-bin/carddisp.pl?gene=PEX5</t>
  </si>
  <si>
    <t>PPIB</t>
  </si>
  <si>
    <t>Peptidylprolyl Isomerase B</t>
  </si>
  <si>
    <t>GC15M064155</t>
  </si>
  <si>
    <t>https://www.genecards.org/cgi-bin/carddisp.pl?gene=PPIB</t>
  </si>
  <si>
    <t>MEG3</t>
  </si>
  <si>
    <t>Maternally Expressed 3</t>
  </si>
  <si>
    <t>GC14P109962</t>
  </si>
  <si>
    <t>https://www.genecards.org/cgi-bin/carddisp.pl?gene=MEG3</t>
  </si>
  <si>
    <t>TRMU</t>
  </si>
  <si>
    <t>TRNA Mitochondrial 2-Thiouridylase</t>
  </si>
  <si>
    <t>GC22P046330</t>
  </si>
  <si>
    <t>https://www.genecards.org/cgi-bin/carddisp.pl?gene=TRMU</t>
  </si>
  <si>
    <t>OSTM1</t>
  </si>
  <si>
    <t>Osteoclastogenesis Associated Transmembrane Protein 1</t>
  </si>
  <si>
    <t>GC06M108041</t>
  </si>
  <si>
    <t>https://www.genecards.org/cgi-bin/carddisp.pl?gene=OSTM1</t>
  </si>
  <si>
    <t>DLK1</t>
  </si>
  <si>
    <t>Delta Like Non-Canonical Notch Ligand 1</t>
  </si>
  <si>
    <t>GC14P109771</t>
  </si>
  <si>
    <t>https://www.genecards.org/cgi-bin/carddisp.pl?gene=DLK1</t>
  </si>
  <si>
    <t>ADA</t>
  </si>
  <si>
    <t>Adenosine Deaminase</t>
  </si>
  <si>
    <t>GC20M044620</t>
  </si>
  <si>
    <t>https://www.genecards.org/cgi-bin/carddisp.pl?gene=ADA</t>
  </si>
  <si>
    <t>G6PC3</t>
  </si>
  <si>
    <t>Glucose-6-Phosphatase Catalytic Subunit 3</t>
  </si>
  <si>
    <t>GC17P044070</t>
  </si>
  <si>
    <t>https://www.genecards.org/cgi-bin/carddisp.pl?gene=G6PC3</t>
  </si>
  <si>
    <t>LZTR1</t>
  </si>
  <si>
    <t>Leucine Zipper Like Transcription Regulator 1</t>
  </si>
  <si>
    <t>GC22P035893</t>
  </si>
  <si>
    <t>https://www.genecards.org/cgi-bin/carddisp.pl?gene=LZTR1</t>
  </si>
  <si>
    <t>DACT1</t>
  </si>
  <si>
    <t>Dishevelled Binding Antagonist Of Beta Catenin 1</t>
  </si>
  <si>
    <t>GC14P058633</t>
  </si>
  <si>
    <t>https://www.genecards.org/cgi-bin/carddisp.pl?gene=DACT1</t>
  </si>
  <si>
    <t>C-X-C Motif Chemokine Ligand 8</t>
  </si>
  <si>
    <t>GC04P073740</t>
  </si>
  <si>
    <t>https://www.genecards.org/cgi-bin/carddisp.pl?gene=CXCL8</t>
  </si>
  <si>
    <t>CLCN5</t>
  </si>
  <si>
    <t>Chloride Voltage-Gated Channel 5</t>
  </si>
  <si>
    <t>GC0XP049922</t>
  </si>
  <si>
    <t>https://www.genecards.org/cgi-bin/carddisp.pl?gene=CLCN5</t>
  </si>
  <si>
    <t>KMT2A</t>
  </si>
  <si>
    <t>Lysine Methyltransferase 2A</t>
  </si>
  <si>
    <t>GC11P118436</t>
  </si>
  <si>
    <t>https://www.genecards.org/cgi-bin/carddisp.pl?gene=KMT2A</t>
  </si>
  <si>
    <t>GC20M023026</t>
  </si>
  <si>
    <t>https://www.genecards.org/cgi-bin/carddisp.pl?gene=THBD</t>
  </si>
  <si>
    <t>MTHFD1</t>
  </si>
  <si>
    <t>Methylenetetrahydrofolate Dehydrogenase, Cyclohydrolase And Formyltetrahydrofolate Synthetase 1</t>
  </si>
  <si>
    <t>GC14P064388</t>
  </si>
  <si>
    <t>https://www.genecards.org/cgi-bin/carddisp.pl?gene=MTHFD1</t>
  </si>
  <si>
    <t>EWSR1</t>
  </si>
  <si>
    <t>EWS RNA Binding Protein 1</t>
  </si>
  <si>
    <t>GC22P036820</t>
  </si>
  <si>
    <t>https://www.genecards.org/cgi-bin/carddisp.pl?gene=EWSR1</t>
  </si>
  <si>
    <t>SLC19A1</t>
  </si>
  <si>
    <t>Solute Carrier Family 19 Member 1</t>
  </si>
  <si>
    <t>GC21M045493</t>
  </si>
  <si>
    <t>https://www.genecards.org/cgi-bin/carddisp.pl?gene=SLC19A1</t>
  </si>
  <si>
    <t>AMER1</t>
  </si>
  <si>
    <t>APC Membrane Recruitment Protein 1</t>
  </si>
  <si>
    <t>GC0XM064185</t>
  </si>
  <si>
    <t>https://www.genecards.org/cgi-bin/carddisp.pl?gene=AMER1</t>
  </si>
  <si>
    <t>ACE</t>
  </si>
  <si>
    <t>Angiotensin I Converting Enzyme</t>
  </si>
  <si>
    <t>GC17P063477</t>
  </si>
  <si>
    <t>https://www.genecards.org/cgi-bin/carddisp.pl?gene=ACE</t>
  </si>
  <si>
    <t>RPS26</t>
  </si>
  <si>
    <t>Ribosomal Protein S26</t>
  </si>
  <si>
    <t>GC12P056043</t>
  </si>
  <si>
    <t>https://www.genecards.org/cgi-bin/carddisp.pl?gene=RPS26</t>
  </si>
  <si>
    <t>RAD51C</t>
  </si>
  <si>
    <t>RAD51 Paralog C</t>
  </si>
  <si>
    <t>GC17P058692</t>
  </si>
  <si>
    <t>https://www.genecards.org/cgi-bin/carddisp.pl?gene=RAD51C</t>
  </si>
  <si>
    <t>NKX2-6</t>
  </si>
  <si>
    <t>NK2 Homeobox 6</t>
  </si>
  <si>
    <t>GC08M023702</t>
  </si>
  <si>
    <t>https://www.genecards.org/cgi-bin/carddisp.pl?gene=NKX2-6</t>
  </si>
  <si>
    <t>AARS2</t>
  </si>
  <si>
    <t>Alanyl-TRNA Synthetase 2, Mitochondrial</t>
  </si>
  <si>
    <t>GC06M066237</t>
  </si>
  <si>
    <t>https://www.genecards.org/cgi-bin/carddisp.pl?gene=AARS2</t>
  </si>
  <si>
    <t>LGR4</t>
  </si>
  <si>
    <t>Leucine Rich Repeat Containing G Protein-Coupled Receptor 4</t>
  </si>
  <si>
    <t>GC11M027365</t>
  </si>
  <si>
    <t>https://www.genecards.org/cgi-bin/carddisp.pl?gene=LGR4</t>
  </si>
  <si>
    <t>EOGT</t>
  </si>
  <si>
    <t>EGF Domain Specific O-Linked N-Acetylglucosamine Transferase</t>
  </si>
  <si>
    <t>GC03M068975</t>
  </si>
  <si>
    <t>https://www.genecards.org/cgi-bin/carddisp.pl?gene=EOGT</t>
  </si>
  <si>
    <t>NFATC1</t>
  </si>
  <si>
    <t>Nuclear Factor Of Activated T Cells 1</t>
  </si>
  <si>
    <t>GC18P079395</t>
  </si>
  <si>
    <t>https://www.genecards.org/cgi-bin/carddisp.pl?gene=NFATC1</t>
  </si>
  <si>
    <t>BST1</t>
  </si>
  <si>
    <t>Bone Marrow Stromal Cell Antigen 1</t>
  </si>
  <si>
    <t>GC04P018192</t>
  </si>
  <si>
    <t>https://www.genecards.org/cgi-bin/carddisp.pl?gene=BST1</t>
  </si>
  <si>
    <t>DYNC2I2</t>
  </si>
  <si>
    <t>Dynein 2 Intermediate Chain 2</t>
  </si>
  <si>
    <t>GC09M128636</t>
  </si>
  <si>
    <t>https://www.genecards.org/cgi-bin/carddisp.pl?gene=DYNC2I2</t>
  </si>
  <si>
    <t>KITLG</t>
  </si>
  <si>
    <t>KIT Ligand</t>
  </si>
  <si>
    <t>GC12M088492</t>
  </si>
  <si>
    <t>https://www.genecards.org/cgi-bin/carddisp.pl?gene=KITLG</t>
  </si>
  <si>
    <t>IDH2</t>
  </si>
  <si>
    <t>Isocitrate Dehydrogenase (NADP(+)) 2</t>
  </si>
  <si>
    <t>GC15M090083</t>
  </si>
  <si>
    <t>https://www.genecards.org/cgi-bin/carddisp.pl?gene=IDH2</t>
  </si>
  <si>
    <t>RAC2</t>
  </si>
  <si>
    <t>Rac Family Small GTPase 2</t>
  </si>
  <si>
    <t>GC22M057489</t>
  </si>
  <si>
    <t>https://www.genecards.org/cgi-bin/carddisp.pl?gene=RAC2</t>
  </si>
  <si>
    <t>DSPP</t>
  </si>
  <si>
    <t>Dentin Sialophosphoprotein</t>
  </si>
  <si>
    <t>GC04P087608</t>
  </si>
  <si>
    <t>https://www.genecards.org/cgi-bin/carddisp.pl?gene=DSPP</t>
  </si>
  <si>
    <t>GPC3</t>
  </si>
  <si>
    <t>Glypican 3</t>
  </si>
  <si>
    <t>GC0XM133535</t>
  </si>
  <si>
    <t>https://www.genecards.org/cgi-bin/carddisp.pl?gene=GPC3</t>
  </si>
  <si>
    <t>DYNC2I1</t>
  </si>
  <si>
    <t>Dynein 2 Intermediate Chain 1</t>
  </si>
  <si>
    <t>GC07P158839</t>
  </si>
  <si>
    <t>https://www.genecards.org/cgi-bin/carddisp.pl?gene=DYNC2I1</t>
  </si>
  <si>
    <t>COL3A1</t>
  </si>
  <si>
    <t>Collagen Type III Alpha 1 Chain</t>
  </si>
  <si>
    <t>GC02P188974</t>
  </si>
  <si>
    <t>https://www.genecards.org/cgi-bin/carddisp.pl?gene=COL3A1</t>
  </si>
  <si>
    <t>CD19</t>
  </si>
  <si>
    <t>CD19 Molecule</t>
  </si>
  <si>
    <t>GC16P040925</t>
  </si>
  <si>
    <t>https://www.genecards.org/cgi-bin/carddisp.pl?gene=CD19</t>
  </si>
  <si>
    <t>LRRC56</t>
  </si>
  <si>
    <t>Leucine Rich Repeat Containing 56</t>
  </si>
  <si>
    <t>GC11P000518</t>
  </si>
  <si>
    <t>https://www.genecards.org/cgi-bin/carddisp.pl?gene=LRRC56</t>
  </si>
  <si>
    <t>CDKN1C</t>
  </si>
  <si>
    <t>Cyclin Dependent Kinase Inhibitor 1C</t>
  </si>
  <si>
    <t>GC11M003318</t>
  </si>
  <si>
    <t>https://www.genecards.org/cgi-bin/carddisp.pl?gene=CDKN1C</t>
  </si>
  <si>
    <t>GJB2</t>
  </si>
  <si>
    <t>Gap Junction Protein Beta 2</t>
  </si>
  <si>
    <t>GC13M020187</t>
  </si>
  <si>
    <t>https://www.genecards.org/cgi-bin/carddisp.pl?gene=GJB2</t>
  </si>
  <si>
    <t>C-Reactive Protein</t>
  </si>
  <si>
    <t>GC01M159727</t>
  </si>
  <si>
    <t>https://www.genecards.org/cgi-bin/carddisp.pl?gene=CRP</t>
  </si>
  <si>
    <t>MT-CO1</t>
  </si>
  <si>
    <t>Mitochondrially Encoded Cytochrome C Oxidase I</t>
  </si>
  <si>
    <t>GCMTP005906</t>
  </si>
  <si>
    <t>https://www.genecards.org/cgi-bin/carddisp.pl?gene=MT-CO1</t>
  </si>
  <si>
    <t>GNPTAB</t>
  </si>
  <si>
    <t>N-Acetylglucosamine-1-Phosphate Transferase Subunits Alpha And Beta</t>
  </si>
  <si>
    <t>GC12M101745</t>
  </si>
  <si>
    <t>https://www.genecards.org/cgi-bin/carddisp.pl?gene=GNPTAB</t>
  </si>
  <si>
    <t>DDR2</t>
  </si>
  <si>
    <t>Discoidin Domain Receptor Tyrosine Kinase 2</t>
  </si>
  <si>
    <t>GC01P162631</t>
  </si>
  <si>
    <t>https://www.genecards.org/cgi-bin/carddisp.pl?gene=DDR2</t>
  </si>
  <si>
    <t>XYLT1</t>
  </si>
  <si>
    <t>Xylosyltransferase 1</t>
  </si>
  <si>
    <t>GC16M017101</t>
  </si>
  <si>
    <t>https://www.genecards.org/cgi-bin/carddisp.pl?gene=XYLT1</t>
  </si>
  <si>
    <t>MIR126</t>
  </si>
  <si>
    <t>MicroRNA 126</t>
  </si>
  <si>
    <t>GC09P136670</t>
  </si>
  <si>
    <t>https://www.genecards.org/cgi-bin/carddisp.pl?gene=MIR126</t>
  </si>
  <si>
    <t>CSF2</t>
  </si>
  <si>
    <t>Colony Stimulating Factor 2</t>
  </si>
  <si>
    <t>GC05P132073</t>
  </si>
  <si>
    <t>https://www.genecards.org/cgi-bin/carddisp.pl?gene=CSF2</t>
  </si>
  <si>
    <t>MIR155</t>
  </si>
  <si>
    <t>MicroRNA 155</t>
  </si>
  <si>
    <t>GC21P025573</t>
  </si>
  <si>
    <t>https://www.genecards.org/cgi-bin/carddisp.pl?gene=MIR155</t>
  </si>
  <si>
    <t>FBN2</t>
  </si>
  <si>
    <t>Fibrillin 2</t>
  </si>
  <si>
    <t>GC05M128257</t>
  </si>
  <si>
    <t>https://www.genecards.org/cgi-bin/carddisp.pl?gene=FBN2</t>
  </si>
  <si>
    <t>PLOD3</t>
  </si>
  <si>
    <t>Procollagen-Lysine,2-Oxoglutarate 5-Dioxygenase 3</t>
  </si>
  <si>
    <t>GC07M101205</t>
  </si>
  <si>
    <t>https://www.genecards.org/cgi-bin/carddisp.pl?gene=PLOD3</t>
  </si>
  <si>
    <t>LTBP3</t>
  </si>
  <si>
    <t>Latent Transforming Growth Factor Beta Binding Protein 3</t>
  </si>
  <si>
    <t>GC11M065538</t>
  </si>
  <si>
    <t>https://www.genecards.org/cgi-bin/carddisp.pl?gene=LTBP3</t>
  </si>
  <si>
    <t>RAD21</t>
  </si>
  <si>
    <t>RAD21 Cohesin Complex Component</t>
  </si>
  <si>
    <t>GC08M116846</t>
  </si>
  <si>
    <t>https://www.genecards.org/cgi-bin/carddisp.pl?gene=RAD21</t>
  </si>
  <si>
    <t>COMT</t>
  </si>
  <si>
    <t>Catechol-O-Methyltransferase</t>
  </si>
  <si>
    <t>GC22P019941</t>
  </si>
  <si>
    <t>https://www.genecards.org/cgi-bin/carddisp.pl?gene=COMT</t>
  </si>
  <si>
    <t>RAG2</t>
  </si>
  <si>
    <t>Recombination Activating 2</t>
  </si>
  <si>
    <t>GC11M036575</t>
  </si>
  <si>
    <t>https://www.genecards.org/cgi-bin/carddisp.pl?gene=RAG2</t>
  </si>
  <si>
    <t>FAS</t>
  </si>
  <si>
    <t>Fas Cell Surface Death Receptor</t>
  </si>
  <si>
    <t>GC10P092502</t>
  </si>
  <si>
    <t>https://www.genecards.org/cgi-bin/carddisp.pl?gene=FAS</t>
  </si>
  <si>
    <t>SH3PXD2B</t>
  </si>
  <si>
    <t>SH3 And PX Domains 2B</t>
  </si>
  <si>
    <t>GC05M172325</t>
  </si>
  <si>
    <t>https://www.genecards.org/cgi-bin/carddisp.pl?gene=SH3PXD2B</t>
  </si>
  <si>
    <t>MKS1</t>
  </si>
  <si>
    <t>MKS Transition Zone Complex Subunit 1</t>
  </si>
  <si>
    <t>GC17M058205</t>
  </si>
  <si>
    <t>https://www.genecards.org/cgi-bin/carddisp.pl?gene=MKS1</t>
  </si>
  <si>
    <t>Epidermal Growth Factor Receptor</t>
  </si>
  <si>
    <t>GC07P055019</t>
  </si>
  <si>
    <t>https://www.genecards.org/cgi-bin/carddisp.pl?gene=EGFR</t>
  </si>
  <si>
    <t>TGFB3</t>
  </si>
  <si>
    <t>Transforming Growth Factor Beta 3</t>
  </si>
  <si>
    <t>GC14M075958</t>
  </si>
  <si>
    <t>https://www.genecards.org/cgi-bin/carddisp.pl?gene=TGFB3</t>
  </si>
  <si>
    <t>TCOF1</t>
  </si>
  <si>
    <t>Treacle Ribosome Biogenesis Factor 1</t>
  </si>
  <si>
    <t>GC05P150358</t>
  </si>
  <si>
    <t>https://www.genecards.org/cgi-bin/carddisp.pl?gene=TCOF1</t>
  </si>
  <si>
    <t>RPL11</t>
  </si>
  <si>
    <t>Ribosomal Protein L11</t>
  </si>
  <si>
    <t>GC01P023691</t>
  </si>
  <si>
    <t>https://www.genecards.org/cgi-bin/carddisp.pl?gene=RPL11</t>
  </si>
  <si>
    <t>CBFB</t>
  </si>
  <si>
    <t>Core-Binding Factor Subunit Beta</t>
  </si>
  <si>
    <t>GC16P067063</t>
  </si>
  <si>
    <t>https://www.genecards.org/cgi-bin/carddisp.pl?gene=CBFB</t>
  </si>
  <si>
    <t>PPP1CB</t>
  </si>
  <si>
    <t>Protein Phosphatase 1 Catalytic Subunit Beta</t>
  </si>
  <si>
    <t>GC02P028752</t>
  </si>
  <si>
    <t>https://www.genecards.org/cgi-bin/carddisp.pl?gene=PPP1CB</t>
  </si>
  <si>
    <t>DVL3</t>
  </si>
  <si>
    <t>Dishevelled Segment Polarity Protein 3</t>
  </si>
  <si>
    <t>GC03P184155</t>
  </si>
  <si>
    <t>https://www.genecards.org/cgi-bin/carddisp.pl?gene=DVL3</t>
  </si>
  <si>
    <t>BCL2 Apoptosis Regulator</t>
  </si>
  <si>
    <t>GC18M063123</t>
  </si>
  <si>
    <t>https://www.genecards.org/cgi-bin/carddisp.pl?gene=BCL2</t>
  </si>
  <si>
    <t>Signal Transducer And Activator Of Transcription 1</t>
  </si>
  <si>
    <t>GC02M190908</t>
  </si>
  <si>
    <t>https://www.genecards.org/cgi-bin/carddisp.pl?gene=STAT1</t>
  </si>
  <si>
    <t>RPGRIP1L</t>
  </si>
  <si>
    <t>RPGRIP1 Like</t>
  </si>
  <si>
    <t>GC16M053597</t>
  </si>
  <si>
    <t>https://www.genecards.org/cgi-bin/carddisp.pl?gene=RPGRIP1L</t>
  </si>
  <si>
    <t>NADSYN1</t>
  </si>
  <si>
    <t>NAD Synthetase 1</t>
  </si>
  <si>
    <t>GC11P071454</t>
  </si>
  <si>
    <t>https://www.genecards.org/cgi-bin/carddisp.pl?gene=NADSYN1</t>
  </si>
  <si>
    <t>TENT5A</t>
  </si>
  <si>
    <t>Terminal Nucleotidyltransferase 5A</t>
  </si>
  <si>
    <t>GC06M081495</t>
  </si>
  <si>
    <t>https://www.genecards.org/cgi-bin/carddisp.pl?gene=TENT5A</t>
  </si>
  <si>
    <t>RBM10</t>
  </si>
  <si>
    <t>RNA Binding Motif Protein 10</t>
  </si>
  <si>
    <t>GC0XP047566</t>
  </si>
  <si>
    <t>https://www.genecards.org/cgi-bin/carddisp.pl?gene=RBM10</t>
  </si>
  <si>
    <t>CELSR1</t>
  </si>
  <si>
    <t>Cadherin EGF LAG Seven-Pass G-Type Receptor 1</t>
  </si>
  <si>
    <t>GC22M046360</t>
  </si>
  <si>
    <t>https://www.genecards.org/cgi-bin/carddisp.pl?gene=CELSR1</t>
  </si>
  <si>
    <t>CDK13</t>
  </si>
  <si>
    <t>Cyclin Dependent Kinase 13</t>
  </si>
  <si>
    <t>GC07P039950</t>
  </si>
  <si>
    <t>https://www.genecards.org/cgi-bin/carddisp.pl?gene=CDK13</t>
  </si>
  <si>
    <t>SF3B4</t>
  </si>
  <si>
    <t>Splicing Factor 3b Subunit 4</t>
  </si>
  <si>
    <t>GC01M149923</t>
  </si>
  <si>
    <t>https://www.genecards.org/cgi-bin/carddisp.pl?gene=SF3B4</t>
  </si>
  <si>
    <t>PAX5</t>
  </si>
  <si>
    <t>Paired Box 5</t>
  </si>
  <si>
    <t>GC09M036834</t>
  </si>
  <si>
    <t>https://www.genecards.org/cgi-bin/carddisp.pl?gene=PAX5</t>
  </si>
  <si>
    <t>SMAD1</t>
  </si>
  <si>
    <t>SMAD Family Member 1</t>
  </si>
  <si>
    <t>GC04P145481</t>
  </si>
  <si>
    <t>https://www.genecards.org/cgi-bin/carddisp.pl?gene=SMAD1</t>
  </si>
  <si>
    <t>ETV6</t>
  </si>
  <si>
    <t>ETS Variant Transcription Factor 6</t>
  </si>
  <si>
    <t>GC12P011649</t>
  </si>
  <si>
    <t>https://www.genecards.org/cgi-bin/carddisp.pl?gene=ETV6</t>
  </si>
  <si>
    <t>EBP</t>
  </si>
  <si>
    <t>EBP Cholestenol Delta-Isomerase</t>
  </si>
  <si>
    <t>GC0XP048521</t>
  </si>
  <si>
    <t>https://www.genecards.org/cgi-bin/carddisp.pl?gene=EBP</t>
  </si>
  <si>
    <t>DYM</t>
  </si>
  <si>
    <t>Dymeclin</t>
  </si>
  <si>
    <t>GC18M049041</t>
  </si>
  <si>
    <t>https://www.genecards.org/cgi-bin/carddisp.pl?gene=DYM</t>
  </si>
  <si>
    <t>CA2</t>
  </si>
  <si>
    <t>Carbonic Anhydrase 2</t>
  </si>
  <si>
    <t>GC08P085463</t>
  </si>
  <si>
    <t>https://www.genecards.org/cgi-bin/carddisp.pl?gene=CA2</t>
  </si>
  <si>
    <t>Secretory Leukocyte Peptidase Inhibitor</t>
  </si>
  <si>
    <t>GC20M045252</t>
  </si>
  <si>
    <t>https://www.genecards.org/cgi-bin/carddisp.pl?gene=SLPI</t>
  </si>
  <si>
    <t>MIR210</t>
  </si>
  <si>
    <t>MicroRNA 210</t>
  </si>
  <si>
    <t>GC11M003193</t>
  </si>
  <si>
    <t>https://www.genecards.org/cgi-bin/carddisp.pl?gene=MIR210</t>
  </si>
  <si>
    <t>TBX3</t>
  </si>
  <si>
    <t>T-Box Transcription Factor 3</t>
  </si>
  <si>
    <t>GC12M114670</t>
  </si>
  <si>
    <t>https://www.genecards.org/cgi-bin/carddisp.pl?gene=TBX3</t>
  </si>
  <si>
    <t>LOC110806306</t>
  </si>
  <si>
    <t>Telomerase RNA Component (TERC) Promoter</t>
  </si>
  <si>
    <t>Biological Region</t>
  </si>
  <si>
    <t>GC03P169764</t>
  </si>
  <si>
    <t>https://www.genecards.org/cgi-bin/carddisp.pl?gene=LOC110806306</t>
  </si>
  <si>
    <t>CTLA4</t>
  </si>
  <si>
    <t>Cytotoxic T-Lymphocyte Associated Protein 4</t>
  </si>
  <si>
    <t>GC02P203854</t>
  </si>
  <si>
    <t>https://www.genecards.org/cgi-bin/carddisp.pl?gene=CTLA4</t>
  </si>
  <si>
    <t>TRPS1</t>
  </si>
  <si>
    <t>Transcriptional Repressor GATA Binding 1</t>
  </si>
  <si>
    <t>GC08M115408</t>
  </si>
  <si>
    <t>https://www.genecards.org/cgi-bin/carddisp.pl?gene=TRPS1</t>
  </si>
  <si>
    <t>CANT1</t>
  </si>
  <si>
    <t>Calcium Activated Nucleotidase 1</t>
  </si>
  <si>
    <t>GC17M078992</t>
  </si>
  <si>
    <t>https://www.genecards.org/cgi-bin/carddisp.pl?gene=CANT1</t>
  </si>
  <si>
    <t>MTOR</t>
  </si>
  <si>
    <t>Mechanistic Target Of Rapamycin Kinase</t>
  </si>
  <si>
    <t>GC01M011106</t>
  </si>
  <si>
    <t>https://www.genecards.org/cgi-bin/carddisp.pl?gene=MTOR</t>
  </si>
  <si>
    <t>MBTPS2</t>
  </si>
  <si>
    <t>Membrane Bound Transcription Factor Peptidase, Site 2</t>
  </si>
  <si>
    <t>GC0XP021839</t>
  </si>
  <si>
    <t>https://www.genecards.org/cgi-bin/carddisp.pl?gene=MBTPS2</t>
  </si>
  <si>
    <t>ERCC3</t>
  </si>
  <si>
    <t>ERCC Excision Repair 3, TFIIH Core Complex Helicase Subunit</t>
  </si>
  <si>
    <t>GC02M127257</t>
  </si>
  <si>
    <t>https://www.genecards.org/cgi-bin/carddisp.pl?gene=ERCC3</t>
  </si>
  <si>
    <t>DDX41</t>
  </si>
  <si>
    <t>DEAD-Box Helicase 41</t>
  </si>
  <si>
    <t>GC05M177511</t>
  </si>
  <si>
    <t>https://www.genecards.org/cgi-bin/carddisp.pl?gene=DDX41</t>
  </si>
  <si>
    <t>SETD2</t>
  </si>
  <si>
    <t>SET Domain Containing 2, Histone Lysine Methyltransferase</t>
  </si>
  <si>
    <t>GC03M047033</t>
  </si>
  <si>
    <t>https://www.genecards.org/cgi-bin/carddisp.pl?gene=SETD2</t>
  </si>
  <si>
    <t>CEP120</t>
  </si>
  <si>
    <t>Centrosomal Protein 120</t>
  </si>
  <si>
    <t>GC05M123344</t>
  </si>
  <si>
    <t>https://www.genecards.org/cgi-bin/carddisp.pl?gene=CEP120</t>
  </si>
  <si>
    <t>SLC34A1</t>
  </si>
  <si>
    <t>Solute Carrier Family 34 Member 1</t>
  </si>
  <si>
    <t>GC05P177500</t>
  </si>
  <si>
    <t>https://www.genecards.org/cgi-bin/carddisp.pl?gene=SLC34A1</t>
  </si>
  <si>
    <t>APOB</t>
  </si>
  <si>
    <t>Apolipoprotein B</t>
  </si>
  <si>
    <t>GC02M020956</t>
  </si>
  <si>
    <t>https://www.genecards.org/cgi-bin/carddisp.pl?gene=APOB</t>
  </si>
  <si>
    <t>TPO</t>
  </si>
  <si>
    <t>Thyroid Peroxidase</t>
  </si>
  <si>
    <t>GC02P001374</t>
  </si>
  <si>
    <t>https://www.genecards.org/cgi-bin/carddisp.pl?gene=TPO</t>
  </si>
  <si>
    <t>Interleukin 2</t>
  </si>
  <si>
    <t>GC04M122451</t>
  </si>
  <si>
    <t>https://www.genecards.org/cgi-bin/carddisp.pl?gene=IL2</t>
  </si>
  <si>
    <t>UBE2T</t>
  </si>
  <si>
    <t>Ubiquitin Conjugating Enzyme E2 T</t>
  </si>
  <si>
    <t>GC01M202332</t>
  </si>
  <si>
    <t>https://www.genecards.org/cgi-bin/carddisp.pl?gene=UBE2T</t>
  </si>
  <si>
    <t>TTN</t>
  </si>
  <si>
    <t>Titin</t>
  </si>
  <si>
    <t>GC02M178525</t>
  </si>
  <si>
    <t>https://www.genecards.org/cgi-bin/carddisp.pl?gene=TTN</t>
  </si>
  <si>
    <t>LIFR</t>
  </si>
  <si>
    <t>LIF Receptor Subunit Alpha</t>
  </si>
  <si>
    <t>GC05M038475</t>
  </si>
  <si>
    <t>https://www.genecards.org/cgi-bin/carddisp.pl?gene=LIFR</t>
  </si>
  <si>
    <t>ESCO2</t>
  </si>
  <si>
    <t>Establishment Of Sister Chromatid Cohesion N-Acetyltransferase 2</t>
  </si>
  <si>
    <t>GC08P027771</t>
  </si>
  <si>
    <t>https://www.genecards.org/cgi-bin/carddisp.pl?gene=ESCO2</t>
  </si>
  <si>
    <t>KCNQ1</t>
  </si>
  <si>
    <t>Potassium Voltage-Gated Channel Subfamily Q Member 1</t>
  </si>
  <si>
    <t>GC11P002444</t>
  </si>
  <si>
    <t>https://www.genecards.org/cgi-bin/carddisp.pl?gene=KCNQ1</t>
  </si>
  <si>
    <t>SRP72</t>
  </si>
  <si>
    <t>Signal Recognition Particle 72</t>
  </si>
  <si>
    <t>GC04P056466</t>
  </si>
  <si>
    <t>https://www.genecards.org/cgi-bin/carddisp.pl?gene=SRP72</t>
  </si>
  <si>
    <t>SMC3</t>
  </si>
  <si>
    <t>Structural Maintenance Of Chromosomes 3</t>
  </si>
  <si>
    <t>GC10P110567</t>
  </si>
  <si>
    <t>https://www.genecards.org/cgi-bin/carddisp.pl?gene=SMC3</t>
  </si>
  <si>
    <t>SGCD</t>
  </si>
  <si>
    <t>Sarcoglycan Delta</t>
  </si>
  <si>
    <t>GC05P155686</t>
  </si>
  <si>
    <t>https://www.genecards.org/cgi-bin/carddisp.pl?gene=SGCD</t>
  </si>
  <si>
    <t>MLH1</t>
  </si>
  <si>
    <t>MutL Homolog 1</t>
  </si>
  <si>
    <t>GC03P036993</t>
  </si>
  <si>
    <t>https://www.genecards.org/cgi-bin/carddisp.pl?gene=MLH1</t>
  </si>
  <si>
    <t>ABCD1</t>
  </si>
  <si>
    <t>ATP Binding Cassette Subfamily D Member 1</t>
  </si>
  <si>
    <t>GC0XP153724</t>
  </si>
  <si>
    <t>https://www.genecards.org/cgi-bin/carddisp.pl?gene=ABCD1</t>
  </si>
  <si>
    <t>ZBTB16</t>
  </si>
  <si>
    <t>Zinc Finger And BTB Domain Containing 16</t>
  </si>
  <si>
    <t>GC11P114059</t>
  </si>
  <si>
    <t>https://www.genecards.org/cgi-bin/carddisp.pl?gene=ZBTB16</t>
  </si>
  <si>
    <t>PDGFRA</t>
  </si>
  <si>
    <t>Platelet Derived Growth Factor Receptor Alpha</t>
  </si>
  <si>
    <t>GC04P054229</t>
  </si>
  <si>
    <t>https://www.genecards.org/cgi-bin/carddisp.pl?gene=PDGFRA</t>
  </si>
  <si>
    <t>MED12</t>
  </si>
  <si>
    <t>Mediator Complex Subunit 12</t>
  </si>
  <si>
    <t>GC0XP071118</t>
  </si>
  <si>
    <t>https://www.genecards.org/cgi-bin/carddisp.pl?gene=MED12</t>
  </si>
  <si>
    <t>SLX4</t>
  </si>
  <si>
    <t>SLX4 Structure-Specific Endonuclease Subunit</t>
  </si>
  <si>
    <t>GC16M003581</t>
  </si>
  <si>
    <t>https://www.genecards.org/cgi-bin/carddisp.pl?gene=SLX4</t>
  </si>
  <si>
    <t>CERS1</t>
  </si>
  <si>
    <t>Ceramide Synthase 1</t>
  </si>
  <si>
    <t>GC19M018868</t>
  </si>
  <si>
    <t>https://www.genecards.org/cgi-bin/carddisp.pl?gene=CERS1</t>
  </si>
  <si>
    <t>EDN1</t>
  </si>
  <si>
    <t>Endothelin 1</t>
  </si>
  <si>
    <t>GC06P012256</t>
  </si>
  <si>
    <t>https://www.genecards.org/cgi-bin/carddisp.pl?gene=EDN1</t>
  </si>
  <si>
    <t>PRKACA</t>
  </si>
  <si>
    <t>Protein Kinase CAMP-Activated Catalytic Subunit Alpha</t>
  </si>
  <si>
    <t>GC19M014497</t>
  </si>
  <si>
    <t>https://www.genecards.org/cgi-bin/carddisp.pl?gene=PRKACA</t>
  </si>
  <si>
    <t>CD44</t>
  </si>
  <si>
    <t>CD44 Molecule (Indian Blood Group)</t>
  </si>
  <si>
    <t>GC11P035139</t>
  </si>
  <si>
    <t>https://www.genecards.org/cgi-bin/carddisp.pl?gene=CD44</t>
  </si>
  <si>
    <t>RPL26</t>
  </si>
  <si>
    <t>Ribosomal Protein L26</t>
  </si>
  <si>
    <t>GC17M008377</t>
  </si>
  <si>
    <t>https://www.genecards.org/cgi-bin/carddisp.pl?gene=RPL26</t>
  </si>
  <si>
    <t>NAGLU</t>
  </si>
  <si>
    <t>N-Acetyl-Alpha-Glucosaminidase</t>
  </si>
  <si>
    <t>GC17P055669</t>
  </si>
  <si>
    <t>https://www.genecards.org/cgi-bin/carddisp.pl?gene=NAGLU</t>
  </si>
  <si>
    <t>MAFB</t>
  </si>
  <si>
    <t>MAF BZIP Transcription Factor B</t>
  </si>
  <si>
    <t>GC20M040685</t>
  </si>
  <si>
    <t>https://www.genecards.org/cgi-bin/carddisp.pl?gene=MAFB</t>
  </si>
  <si>
    <t>GFM1</t>
  </si>
  <si>
    <t>G Elongation Factor Mitochondrial 1</t>
  </si>
  <si>
    <t>GC03P158644</t>
  </si>
  <si>
    <t>https://www.genecards.org/cgi-bin/carddisp.pl?gene=GFM1</t>
  </si>
  <si>
    <t>PTPRC</t>
  </si>
  <si>
    <t>Protein Tyrosine Phosphatase Receptor Type C</t>
  </si>
  <si>
    <t>GC01P198607</t>
  </si>
  <si>
    <t>https://www.genecards.org/cgi-bin/carddisp.pl?gene=PTPRC</t>
  </si>
  <si>
    <t>AMACR</t>
  </si>
  <si>
    <t>Alpha-Methylacyl-CoA Racemase</t>
  </si>
  <si>
    <t>GC05M033986</t>
  </si>
  <si>
    <t>https://www.genecards.org/cgi-bin/carddisp.pl?gene=AMACR</t>
  </si>
  <si>
    <t>MTRFR</t>
  </si>
  <si>
    <t>Mitochondrial Translation Release Factor In Rescue</t>
  </si>
  <si>
    <t>GC12P126254</t>
  </si>
  <si>
    <t>https://www.genecards.org/cgi-bin/carddisp.pl?gene=MTRFR</t>
  </si>
  <si>
    <t>CDH2</t>
  </si>
  <si>
    <t>Cadherin 2</t>
  </si>
  <si>
    <t>GC18M027950</t>
  </si>
  <si>
    <t>https://www.genecards.org/cgi-bin/carddisp.pl?gene=CDH2</t>
  </si>
  <si>
    <t>CFC1</t>
  </si>
  <si>
    <t>Cripto, FRL-1, Cryptic Family 1</t>
  </si>
  <si>
    <t>GC02M130592</t>
  </si>
  <si>
    <t>https://www.genecards.org/cgi-bin/carddisp.pl?gene=CFC1</t>
  </si>
  <si>
    <t>DSP</t>
  </si>
  <si>
    <t>Desmoplakin</t>
  </si>
  <si>
    <t>GC06P007541</t>
  </si>
  <si>
    <t>https://www.genecards.org/cgi-bin/carddisp.pl?gene=DSP</t>
  </si>
  <si>
    <t>LFNG</t>
  </si>
  <si>
    <t>LFNG O-Fucosylpeptide 3-Beta-N-Acetylglucosaminyltransferase</t>
  </si>
  <si>
    <t>GC07P002512</t>
  </si>
  <si>
    <t>https://www.genecards.org/cgi-bin/carddisp.pl?gene=LFNG</t>
  </si>
  <si>
    <t>XRCC4</t>
  </si>
  <si>
    <t>X-Ray Repair Cross Complementing 4</t>
  </si>
  <si>
    <t>GC05P083077</t>
  </si>
  <si>
    <t>https://www.genecards.org/cgi-bin/carddisp.pl?gene=XRCC4</t>
  </si>
  <si>
    <t>TMEM216</t>
  </si>
  <si>
    <t>Transmembrane Protein 216</t>
  </si>
  <si>
    <t>GC11P061391</t>
  </si>
  <si>
    <t>https://www.genecards.org/cgi-bin/carddisp.pl?gene=TMEM216</t>
  </si>
  <si>
    <t>LOC110806263</t>
  </si>
  <si>
    <t>TERT 5' Regulatory Region</t>
  </si>
  <si>
    <t>GC05P001294</t>
  </si>
  <si>
    <t>https://www.genecards.org/cgi-bin/carddisp.pl?gene=LOC110806263</t>
  </si>
  <si>
    <t>SUFU</t>
  </si>
  <si>
    <t>SUFU Negative Regulator Of Hedgehog Signaling</t>
  </si>
  <si>
    <t>GC10P102503</t>
  </si>
  <si>
    <t>https://www.genecards.org/cgi-bin/carddisp.pl?gene=SUFU</t>
  </si>
  <si>
    <t>Intercellular Adhesion Molecule 1</t>
  </si>
  <si>
    <t>GC19P010466</t>
  </si>
  <si>
    <t>https://www.genecards.org/cgi-bin/carddisp.pl?gene=ICAM1</t>
  </si>
  <si>
    <t>COX7B</t>
  </si>
  <si>
    <t>Cytochrome C Oxidase Subunit 7B</t>
  </si>
  <si>
    <t>GC0XP077899</t>
  </si>
  <si>
    <t>https://www.genecards.org/cgi-bin/carddisp.pl?gene=COX7B</t>
  </si>
  <si>
    <t>PLOD2</t>
  </si>
  <si>
    <t>Procollagen-Lysine,2-Oxoglutarate 5-Dioxygenase 2</t>
  </si>
  <si>
    <t>GC03M146069</t>
  </si>
  <si>
    <t>https://www.genecards.org/cgi-bin/carddisp.pl?gene=PLOD2</t>
  </si>
  <si>
    <t>ARSL</t>
  </si>
  <si>
    <t>Arylsulfatase L</t>
  </si>
  <si>
    <t>GC0XM002934</t>
  </si>
  <si>
    <t>https://www.genecards.org/cgi-bin/carddisp.pl?gene=ARSL</t>
  </si>
  <si>
    <t>MDM4</t>
  </si>
  <si>
    <t>MDM4 Regulator Of P53</t>
  </si>
  <si>
    <t>GC01P204516</t>
  </si>
  <si>
    <t>https://www.genecards.org/cgi-bin/carddisp.pl?gene=MDM4</t>
  </si>
  <si>
    <t>Interleukin 4</t>
  </si>
  <si>
    <t>GC05P132673</t>
  </si>
  <si>
    <t>https://www.genecards.org/cgi-bin/carddisp.pl?gene=IL4</t>
  </si>
  <si>
    <t>NHP2</t>
  </si>
  <si>
    <t>NHP2 Ribonucleoprotein</t>
  </si>
  <si>
    <t>GC05M178149</t>
  </si>
  <si>
    <t>https://www.genecards.org/cgi-bin/carddisp.pl?gene=NHP2</t>
  </si>
  <si>
    <t>POLG</t>
  </si>
  <si>
    <t>DNA Polymerase Gamma, Catalytic Subunit</t>
  </si>
  <si>
    <t>GC15M090834</t>
  </si>
  <si>
    <t>https://www.genecards.org/cgi-bin/carddisp.pl?gene=POLG</t>
  </si>
  <si>
    <t>FASLG</t>
  </si>
  <si>
    <t>Fas Ligand</t>
  </si>
  <si>
    <t>GC01P172628</t>
  </si>
  <si>
    <t>https://www.genecards.org/cgi-bin/carddisp.pl?gene=FASLG</t>
  </si>
  <si>
    <t>HES7</t>
  </si>
  <si>
    <t>Hes Family BHLH Transcription Factor 7</t>
  </si>
  <si>
    <t>GC17M008120</t>
  </si>
  <si>
    <t>https://www.genecards.org/cgi-bin/carddisp.pl?gene=HES7</t>
  </si>
  <si>
    <t>LTBP2</t>
  </si>
  <si>
    <t>Latent Transforming Growth Factor Beta Binding Protein 2</t>
  </si>
  <si>
    <t>GC14M074498</t>
  </si>
  <si>
    <t>https://www.genecards.org/cgi-bin/carddisp.pl?gene=LTBP2</t>
  </si>
  <si>
    <t>NFIX</t>
  </si>
  <si>
    <t>Nuclear Factor I X</t>
  </si>
  <si>
    <t>GC19P014284</t>
  </si>
  <si>
    <t>https://www.genecards.org/cgi-bin/carddisp.pl?gene=NFIX</t>
  </si>
  <si>
    <t>TUBB8</t>
  </si>
  <si>
    <t>Tubulin Beta 8 Class VIII</t>
  </si>
  <si>
    <t>GC10M000048</t>
  </si>
  <si>
    <t>https://www.genecards.org/cgi-bin/carddisp.pl?gene=TUBB8</t>
  </si>
  <si>
    <t>UFD1</t>
  </si>
  <si>
    <t>Ubiquitin Recognition Factor In ER Associated Degradation 1</t>
  </si>
  <si>
    <t>GC22M019450</t>
  </si>
  <si>
    <t>https://www.genecards.org/cgi-bin/carddisp.pl?gene=UFD1</t>
  </si>
  <si>
    <t>CYP2R1</t>
  </si>
  <si>
    <t>Cytochrome P450 Family 2 Subfamily R Member 1</t>
  </si>
  <si>
    <t>GC11M014877</t>
  </si>
  <si>
    <t>https://www.genecards.org/cgi-bin/carddisp.pl?gene=CYP2R1</t>
  </si>
  <si>
    <t>SOX4</t>
  </si>
  <si>
    <t>SRY-Box Transcription Factor 4</t>
  </si>
  <si>
    <t>GC06P021593</t>
  </si>
  <si>
    <t>https://www.genecards.org/cgi-bin/carddisp.pl?gene=SOX4</t>
  </si>
  <si>
    <t>TRPV6</t>
  </si>
  <si>
    <t>Transient Receptor Potential Cation Channel Subfamily V Member 6</t>
  </si>
  <si>
    <t>GC07M142871</t>
  </si>
  <si>
    <t>https://www.genecards.org/cgi-bin/carddisp.pl?gene=TRPV6</t>
  </si>
  <si>
    <t>ITGB3</t>
  </si>
  <si>
    <t>Integrin Subunit Beta 3</t>
  </si>
  <si>
    <t>GC17P055923</t>
  </si>
  <si>
    <t>https://www.genecards.org/cgi-bin/carddisp.pl?gene=ITGB3</t>
  </si>
  <si>
    <t>PIGW</t>
  </si>
  <si>
    <t>Phosphatidylinositol Glycan Anchor Biosynthesis Class W</t>
  </si>
  <si>
    <t>GC17P036534</t>
  </si>
  <si>
    <t>https://www.genecards.org/cgi-bin/carddisp.pl?gene=PIGW</t>
  </si>
  <si>
    <t>SERPINH1</t>
  </si>
  <si>
    <t>Serpin Family H Member 1</t>
  </si>
  <si>
    <t>GC11P075562</t>
  </si>
  <si>
    <t>https://www.genecards.org/cgi-bin/carddisp.pl?gene=SERPINH1</t>
  </si>
  <si>
    <t>BTK</t>
  </si>
  <si>
    <t>Bruton Tyrosine Kinase</t>
  </si>
  <si>
    <t>GC0XM101349</t>
  </si>
  <si>
    <t>https://www.genecards.org/cgi-bin/carddisp.pl?gene=BTK</t>
  </si>
  <si>
    <t>Interleukin 1 Alpha</t>
  </si>
  <si>
    <t>GC02M112773</t>
  </si>
  <si>
    <t>https://www.genecards.org/cgi-bin/carddisp.pl?gene=IL1A</t>
  </si>
  <si>
    <t>SHOC2</t>
  </si>
  <si>
    <t>SHOC2 Leucine Rich Repeat Scaffold Protein</t>
  </si>
  <si>
    <t>GC10P110919</t>
  </si>
  <si>
    <t>https://www.genecards.org/cgi-bin/carddisp.pl?gene=SHOC2</t>
  </si>
  <si>
    <t>PIGA</t>
  </si>
  <si>
    <t>Phosphatidylinositol Glycan Anchor Biosynthesis Class A</t>
  </si>
  <si>
    <t>GC0XM015319</t>
  </si>
  <si>
    <t>https://www.genecards.org/cgi-bin/carddisp.pl?gene=PIGA</t>
  </si>
  <si>
    <t>MAD2L2</t>
  </si>
  <si>
    <t>Mitotic Arrest Deficient 2 Like 2</t>
  </si>
  <si>
    <t>GC01M011674</t>
  </si>
  <si>
    <t>https://www.genecards.org/cgi-bin/carddisp.pl?gene=MAD2L2</t>
  </si>
  <si>
    <t>SNX10</t>
  </si>
  <si>
    <t>Sorting Nexin 10</t>
  </si>
  <si>
    <t>GC07P026291</t>
  </si>
  <si>
    <t>https://www.genecards.org/cgi-bin/carddisp.pl?gene=SNX10</t>
  </si>
  <si>
    <t>PIK3R1</t>
  </si>
  <si>
    <t>Phosphoinositide-3-Kinase Regulatory Subunit 1</t>
  </si>
  <si>
    <t>GC05P068215</t>
  </si>
  <si>
    <t>https://www.genecards.org/cgi-bin/carddisp.pl?gene=PIK3R1</t>
  </si>
  <si>
    <t>BAAT</t>
  </si>
  <si>
    <t>Bile Acid-CoA:Amino Acid N-Acyltransferase</t>
  </si>
  <si>
    <t>GC09M101354</t>
  </si>
  <si>
    <t>https://www.genecards.org/cgi-bin/carddisp.pl?gene=BAAT</t>
  </si>
  <si>
    <t>SALL1</t>
  </si>
  <si>
    <t>Spalt Like Transcription Factor 1</t>
  </si>
  <si>
    <t>GC16M051135</t>
  </si>
  <si>
    <t>https://www.genecards.org/cgi-bin/carddisp.pl?gene=SALL1</t>
  </si>
  <si>
    <t>ARID1B</t>
  </si>
  <si>
    <t>AT-Rich Interaction Domain 1B</t>
  </si>
  <si>
    <t>GC06P156777</t>
  </si>
  <si>
    <t>https://www.genecards.org/cgi-bin/carddisp.pl?gene=ARID1B</t>
  </si>
  <si>
    <t>NOP10</t>
  </si>
  <si>
    <t>NOP10 Ribonucleoprotein</t>
  </si>
  <si>
    <t>GC15M034341</t>
  </si>
  <si>
    <t>https://www.genecards.org/cgi-bin/carddisp.pl?gene=NOP10</t>
  </si>
  <si>
    <t>Insulin Like Growth Factor Binding Protein 3</t>
  </si>
  <si>
    <t>GC07M045912</t>
  </si>
  <si>
    <t>https://www.genecards.org/cgi-bin/carddisp.pl?gene=IGFBP3</t>
  </si>
  <si>
    <t>IFT122</t>
  </si>
  <si>
    <t>Intraflagellar Transport 122</t>
  </si>
  <si>
    <t>GC03P134214</t>
  </si>
  <si>
    <t>https://www.genecards.org/cgi-bin/carddisp.pl?gene=IFT122</t>
  </si>
  <si>
    <t>MEF2C</t>
  </si>
  <si>
    <t>Myocyte Enhancer Factor 2C</t>
  </si>
  <si>
    <t>GC05M088718</t>
  </si>
  <si>
    <t>https://www.genecards.org/cgi-bin/carddisp.pl?gene=MEF2C</t>
  </si>
  <si>
    <t>ECE1</t>
  </si>
  <si>
    <t>Endothelin Converting Enzyme 1</t>
  </si>
  <si>
    <t>GC01M021217</t>
  </si>
  <si>
    <t>https://www.genecards.org/cgi-bin/carddisp.pl?gene=ECE1</t>
  </si>
  <si>
    <t>SERPINC1</t>
  </si>
  <si>
    <t>Serpin Family C Member 1</t>
  </si>
  <si>
    <t>GC01M174559</t>
  </si>
  <si>
    <t>https://www.genecards.org/cgi-bin/carddisp.pl?gene=SERPINC1</t>
  </si>
  <si>
    <t>GP1BB</t>
  </si>
  <si>
    <t>Glycoprotein Ib Platelet Subunit Beta</t>
  </si>
  <si>
    <t>GC22P035810</t>
  </si>
  <si>
    <t>https://www.genecards.org/cgi-bin/carddisp.pl?gene=GP1BB</t>
  </si>
  <si>
    <t>FLNC</t>
  </si>
  <si>
    <t>Filamin C</t>
  </si>
  <si>
    <t>GC07P128830</t>
  </si>
  <si>
    <t>https://www.genecards.org/cgi-bin/carddisp.pl?gene=FLNC</t>
  </si>
  <si>
    <t>DES</t>
  </si>
  <si>
    <t>Desmin</t>
  </si>
  <si>
    <t>GC02P219418</t>
  </si>
  <si>
    <t>https://www.genecards.org/cgi-bin/carddisp.pl?gene=DES</t>
  </si>
  <si>
    <t>YY1AP1</t>
  </si>
  <si>
    <t>YY1 Associated Protein 1</t>
  </si>
  <si>
    <t>GC01M155659</t>
  </si>
  <si>
    <t>https://www.genecards.org/cgi-bin/carddisp.pl?gene=YY1AP1</t>
  </si>
  <si>
    <t>H2AC18</t>
  </si>
  <si>
    <t>H2A Clustered Histone 18</t>
  </si>
  <si>
    <t>GC01M152015</t>
  </si>
  <si>
    <t>https://www.genecards.org/cgi-bin/carddisp.pl?gene=H2AC18</t>
  </si>
  <si>
    <t>TXNL4A</t>
  </si>
  <si>
    <t>Thioredoxin Like 4A</t>
  </si>
  <si>
    <t>GC18M079970</t>
  </si>
  <si>
    <t>https://www.genecards.org/cgi-bin/carddisp.pl?gene=TXNL4A</t>
  </si>
  <si>
    <t>RMRP</t>
  </si>
  <si>
    <t>RNA Component Of Mitochondrial RNA Processing Endoribonuclease</t>
  </si>
  <si>
    <t>GC09M035655</t>
  </si>
  <si>
    <t>https://www.genecards.org/cgi-bin/carddisp.pl?gene=RMRP</t>
  </si>
  <si>
    <t>SLC2A1</t>
  </si>
  <si>
    <t>Solute Carrier Family 2 Member 1</t>
  </si>
  <si>
    <t>GC01M042925</t>
  </si>
  <si>
    <t>https://www.genecards.org/cgi-bin/carddisp.pl?gene=SLC2A1</t>
  </si>
  <si>
    <t>MYOD1</t>
  </si>
  <si>
    <t>Myogenic Differentiation 1</t>
  </si>
  <si>
    <t>GC11P017741</t>
  </si>
  <si>
    <t>https://www.genecards.org/cgi-bin/carddisp.pl?gene=MYOD1</t>
  </si>
  <si>
    <t>KMT2D</t>
  </si>
  <si>
    <t>Lysine Methyltransferase 2D</t>
  </si>
  <si>
    <t>GC12M049018</t>
  </si>
  <si>
    <t>https://www.genecards.org/cgi-bin/carddisp.pl?gene=KMT2D</t>
  </si>
  <si>
    <t>MYCN</t>
  </si>
  <si>
    <t>MYCN Proto-Oncogene, BHLH Transcription Factor</t>
  </si>
  <si>
    <t>GC02P015949</t>
  </si>
  <si>
    <t>https://www.genecards.org/cgi-bin/carddisp.pl?gene=MYCN</t>
  </si>
  <si>
    <t>Insulin Receptor</t>
  </si>
  <si>
    <t>GC19M007112</t>
  </si>
  <si>
    <t>https://www.genecards.org/cgi-bin/carddisp.pl?gene=INSR</t>
  </si>
  <si>
    <t>SOX6</t>
  </si>
  <si>
    <t>SRY-Box Transcription Factor 6</t>
  </si>
  <si>
    <t>GC11M015949</t>
  </si>
  <si>
    <t>https://www.genecards.org/cgi-bin/carddisp.pl?gene=SOX6</t>
  </si>
  <si>
    <t>FGF10</t>
  </si>
  <si>
    <t>Fibroblast Growth Factor 10</t>
  </si>
  <si>
    <t>GC05M044340</t>
  </si>
  <si>
    <t>https://www.genecards.org/cgi-bin/carddisp.pl?gene=FGF10</t>
  </si>
  <si>
    <t>SF3B2</t>
  </si>
  <si>
    <t>Splicing Factor 3b Subunit 2</t>
  </si>
  <si>
    <t>GC11P066050</t>
  </si>
  <si>
    <t>https://www.genecards.org/cgi-bin/carddisp.pl?gene=SF3B2</t>
  </si>
  <si>
    <t>NPR2</t>
  </si>
  <si>
    <t>Natriuretic Peptide Receptor 2</t>
  </si>
  <si>
    <t>GC09P047173</t>
  </si>
  <si>
    <t>https://www.genecards.org/cgi-bin/carddisp.pl?gene=NPR2</t>
  </si>
  <si>
    <t>SOX10</t>
  </si>
  <si>
    <t>SRY-Box Transcription Factor 10</t>
  </si>
  <si>
    <t>GC22M058893</t>
  </si>
  <si>
    <t>https://www.genecards.org/cgi-bin/carddisp.pl?gene=SOX10</t>
  </si>
  <si>
    <t>SHFL1</t>
  </si>
  <si>
    <t>Split-Hand/Foot Malformation With Long Bone Deficiency 1</t>
  </si>
  <si>
    <t>GC01U901584</t>
  </si>
  <si>
    <t>https://www.genecards.org/cgi-bin/carddisp.pl?gene=SHFL1</t>
  </si>
  <si>
    <t>COL9A1</t>
  </si>
  <si>
    <t>Collagen Type IX Alpha 1 Chain</t>
  </si>
  <si>
    <t>GC06M070215</t>
  </si>
  <si>
    <t>https://www.genecards.org/cgi-bin/carddisp.pl?gene=COL9A1</t>
  </si>
  <si>
    <t>MSX1</t>
  </si>
  <si>
    <t>Msh Homeobox 1</t>
  </si>
  <si>
    <t>GC04P004861</t>
  </si>
  <si>
    <t>https://www.genecards.org/cgi-bin/carddisp.pl?gene=MSX1</t>
  </si>
  <si>
    <t>LOC107988032</t>
  </si>
  <si>
    <t>Xq28 Proximal FLNA-EMD Recombination Region</t>
  </si>
  <si>
    <t>GC0XP154335</t>
  </si>
  <si>
    <t>https://www.genecards.org/cgi-bin/carddisp.pl?gene=LOC107988032</t>
  </si>
  <si>
    <t>MDM2 Proto-Oncogene</t>
  </si>
  <si>
    <t>GC12P068808</t>
  </si>
  <si>
    <t>https://www.genecards.org/cgi-bin/carddisp.pl?gene=MDM2</t>
  </si>
  <si>
    <t>PRKD1</t>
  </si>
  <si>
    <t>Protein Kinase D1</t>
  </si>
  <si>
    <t>GC14M029576</t>
  </si>
  <si>
    <t>https://www.genecards.org/cgi-bin/carddisp.pl?gene=PRKD1</t>
  </si>
  <si>
    <t>SMPD1</t>
  </si>
  <si>
    <t>Sphingomyelin Phosphodiesterase 1</t>
  </si>
  <si>
    <t>GC11P006390</t>
  </si>
  <si>
    <t>https://www.genecards.org/cgi-bin/carddisp.pl?gene=SMPD1</t>
  </si>
  <si>
    <t>SAMD9L</t>
  </si>
  <si>
    <t>Sterile Alpha Motif Domain Containing 9 Like</t>
  </si>
  <si>
    <t>GC07M093130</t>
  </si>
  <si>
    <t>https://www.genecards.org/cgi-bin/carddisp.pl?gene=SAMD9L</t>
  </si>
  <si>
    <t>COL9A3</t>
  </si>
  <si>
    <t>Collagen Type IX Alpha 3 Chain</t>
  </si>
  <si>
    <t>GC20P062816</t>
  </si>
  <si>
    <t>https://www.genecards.org/cgi-bin/carddisp.pl?gene=COL9A3</t>
  </si>
  <si>
    <t>FZD2</t>
  </si>
  <si>
    <t>Frizzled Class Receptor 2</t>
  </si>
  <si>
    <t>GC17P044557</t>
  </si>
  <si>
    <t>https://www.genecards.org/cgi-bin/carddisp.pl?gene=FZD2</t>
  </si>
  <si>
    <t>CSF3R</t>
  </si>
  <si>
    <t>Colony Stimulating Factor 3 Receptor</t>
  </si>
  <si>
    <t>GC01M036466</t>
  </si>
  <si>
    <t>https://www.genecards.org/cgi-bin/carddisp.pl?gene=CSF3R</t>
  </si>
  <si>
    <t>WRN</t>
  </si>
  <si>
    <t>WRN RecQ Like Helicase</t>
  </si>
  <si>
    <t>GC08P031033</t>
  </si>
  <si>
    <t>https://www.genecards.org/cgi-bin/carddisp.pl?gene=WRN</t>
  </si>
  <si>
    <t>BMPER</t>
  </si>
  <si>
    <t>BMP Binding Endothelial Regulator</t>
  </si>
  <si>
    <t>GC07P033944</t>
  </si>
  <si>
    <t>https://www.genecards.org/cgi-bin/carddisp.pl?gene=BMPER</t>
  </si>
  <si>
    <t>TCTN3</t>
  </si>
  <si>
    <t>Tectonic Family Member 3</t>
  </si>
  <si>
    <t>GC10M095663</t>
  </si>
  <si>
    <t>https://www.genecards.org/cgi-bin/carddisp.pl?gene=TCTN3</t>
  </si>
  <si>
    <t>HFE</t>
  </si>
  <si>
    <t>Homeostatic Iron Regulator</t>
  </si>
  <si>
    <t>GC06P026087</t>
  </si>
  <si>
    <t>https://www.genecards.org/cgi-bin/carddisp.pl?gene=HFE</t>
  </si>
  <si>
    <t>NT5E</t>
  </si>
  <si>
    <t>5'-Nucleotidase Ecto</t>
  </si>
  <si>
    <t>GC06P085449</t>
  </si>
  <si>
    <t>https://www.genecards.org/cgi-bin/carddisp.pl?gene=NT5E</t>
  </si>
  <si>
    <t>PAX1</t>
  </si>
  <si>
    <t>Paired Box 1</t>
  </si>
  <si>
    <t>GC20P021705</t>
  </si>
  <si>
    <t>https://www.genecards.org/cgi-bin/carddisp.pl?gene=PAX1</t>
  </si>
  <si>
    <t>GPAA1</t>
  </si>
  <si>
    <t>Glycosylphosphatidylinositol Anchor Attachment 1</t>
  </si>
  <si>
    <t>GC08P144082</t>
  </si>
  <si>
    <t>https://www.genecards.org/cgi-bin/carddisp.pl?gene=GPAA1</t>
  </si>
  <si>
    <t>Caspase 3</t>
  </si>
  <si>
    <t>GC04M184627</t>
  </si>
  <si>
    <t>https://www.genecards.org/cgi-bin/carddisp.pl?gene=CASP3</t>
  </si>
  <si>
    <t>SLC4A1</t>
  </si>
  <si>
    <t>Solute Carrier Family 4 Member 1 (Diego Blood Group)</t>
  </si>
  <si>
    <t>GC17M044913</t>
  </si>
  <si>
    <t>https://www.genecards.org/cgi-bin/carddisp.pl?gene=SLC4A1</t>
  </si>
  <si>
    <t>ALG2</t>
  </si>
  <si>
    <t>ALG2 Alpha-1,3/1,6-Mannosyltransferase</t>
  </si>
  <si>
    <t>GC09M099216</t>
  </si>
  <si>
    <t>https://www.genecards.org/cgi-bin/carddisp.pl?gene=ALG2</t>
  </si>
  <si>
    <t>ANO5</t>
  </si>
  <si>
    <t>Anoctamin 5</t>
  </si>
  <si>
    <t>GC11P021799</t>
  </si>
  <si>
    <t>https://www.genecards.org/cgi-bin/carddisp.pl?gene=ANO5</t>
  </si>
  <si>
    <t>TRIP13</t>
  </si>
  <si>
    <t>Thyroid Hormone Receptor Interactor 13</t>
  </si>
  <si>
    <t>GC05P000892</t>
  </si>
  <si>
    <t>https://www.genecards.org/cgi-bin/carddisp.pl?gene=TRIP13</t>
  </si>
  <si>
    <t>NSD2</t>
  </si>
  <si>
    <t>Nuclear Receptor Binding SET Domain Protein 2</t>
  </si>
  <si>
    <t>GC04P001872</t>
  </si>
  <si>
    <t>https://www.genecards.org/cgi-bin/carddisp.pl?gene=NSD2</t>
  </si>
  <si>
    <t>Matrix Metallopeptidase 1</t>
  </si>
  <si>
    <t>GC11M102810</t>
  </si>
  <si>
    <t>https://www.genecards.org/cgi-bin/carddisp.pl?gene=MMP1</t>
  </si>
  <si>
    <t>MAF</t>
  </si>
  <si>
    <t>MAF BZIP Transcription Factor</t>
  </si>
  <si>
    <t>GC16M079204</t>
  </si>
  <si>
    <t>https://www.genecards.org/cgi-bin/carddisp.pl?gene=MAF</t>
  </si>
  <si>
    <t>IL11</t>
  </si>
  <si>
    <t>Interleukin 11</t>
  </si>
  <si>
    <t>GC19M055364</t>
  </si>
  <si>
    <t>https://www.genecards.org/cgi-bin/carddisp.pl?gene=IL11</t>
  </si>
  <si>
    <t>GPC4</t>
  </si>
  <si>
    <t>Glypican 4</t>
  </si>
  <si>
    <t>GC0XM133300</t>
  </si>
  <si>
    <t>https://www.genecards.org/cgi-bin/carddisp.pl?gene=GPC4</t>
  </si>
  <si>
    <t>DLX5</t>
  </si>
  <si>
    <t>Distal-Less Homeobox 5</t>
  </si>
  <si>
    <t>GC07M097020</t>
  </si>
  <si>
    <t>https://www.genecards.org/cgi-bin/carddisp.pl?gene=DLX5</t>
  </si>
  <si>
    <t>BMS1</t>
  </si>
  <si>
    <t>BMS1 Ribosome Biogenesis Factor</t>
  </si>
  <si>
    <t>GC10P042782</t>
  </si>
  <si>
    <t>https://www.genecards.org/cgi-bin/carddisp.pl?gene=BMS1</t>
  </si>
  <si>
    <t>HDAC8</t>
  </si>
  <si>
    <t>Histone Deacetylase 8</t>
  </si>
  <si>
    <t>GC0XM072329</t>
  </si>
  <si>
    <t>https://www.genecards.org/cgi-bin/carddisp.pl?gene=HDAC8</t>
  </si>
  <si>
    <t>TRIP11</t>
  </si>
  <si>
    <t>Thyroid Hormone Receptor Interactor 11</t>
  </si>
  <si>
    <t>GC14M091965</t>
  </si>
  <si>
    <t>https://www.genecards.org/cgi-bin/carddisp.pl?gene=TRIP11</t>
  </si>
  <si>
    <t>SAMD9</t>
  </si>
  <si>
    <t>Sterile Alpha Motif Domain Containing 9</t>
  </si>
  <si>
    <t>GC07M093099</t>
  </si>
  <si>
    <t>https://www.genecards.org/cgi-bin/carddisp.pl?gene=SAMD9</t>
  </si>
  <si>
    <t>FOXH1</t>
  </si>
  <si>
    <t>Forkhead Box H1</t>
  </si>
  <si>
    <t>GC08M144473</t>
  </si>
  <si>
    <t>https://www.genecards.org/cgi-bin/carddisp.pl?gene=FOXH1</t>
  </si>
  <si>
    <t>INPP5E</t>
  </si>
  <si>
    <t>Inositol Polyphosphate-5-Phosphatase E</t>
  </si>
  <si>
    <t>GC09M136428</t>
  </si>
  <si>
    <t>https://www.genecards.org/cgi-bin/carddisp.pl?gene=INPP5E</t>
  </si>
  <si>
    <t>TFAP2B</t>
  </si>
  <si>
    <t>Transcription Factor AP-2 Beta</t>
  </si>
  <si>
    <t>GC06P083992</t>
  </si>
  <si>
    <t>https://www.genecards.org/cgi-bin/carddisp.pl?gene=TFAP2B</t>
  </si>
  <si>
    <t>PLEC</t>
  </si>
  <si>
    <t>Plectin</t>
  </si>
  <si>
    <t>GC08M144188</t>
  </si>
  <si>
    <t>https://www.genecards.org/cgi-bin/carddisp.pl?gene=PLEC</t>
  </si>
  <si>
    <t>GALNS</t>
  </si>
  <si>
    <t>Galactosamine (N-Acetyl)-6-Sulfatase</t>
  </si>
  <si>
    <t>GC16M088813</t>
  </si>
  <si>
    <t>https://www.genecards.org/cgi-bin/carddisp.pl?gene=GALNS</t>
  </si>
  <si>
    <t>HAND2</t>
  </si>
  <si>
    <t>Heart And Neural Crest Derivatives Expressed 2</t>
  </si>
  <si>
    <t>GC04M173524</t>
  </si>
  <si>
    <t>https://www.genecards.org/cgi-bin/carddisp.pl?gene=HAND2</t>
  </si>
  <si>
    <t>LDLR</t>
  </si>
  <si>
    <t>Low Density Lipoprotein Receptor</t>
  </si>
  <si>
    <t>GC19P011091</t>
  </si>
  <si>
    <t>https://www.genecards.org/cgi-bin/carddisp.pl?gene=LDLR</t>
  </si>
  <si>
    <t>SCN1B</t>
  </si>
  <si>
    <t>Sodium Voltage-Gated Channel Beta Subunit 1</t>
  </si>
  <si>
    <t>GC19P035030</t>
  </si>
  <si>
    <t>https://www.genecards.org/cgi-bin/carddisp.pl?gene=SCN1B</t>
  </si>
  <si>
    <t>IDUA</t>
  </si>
  <si>
    <t>Alpha-L-Iduronidase</t>
  </si>
  <si>
    <t>GC04P000986</t>
  </si>
  <si>
    <t>https://www.genecards.org/cgi-bin/carddisp.pl?gene=IDUA</t>
  </si>
  <si>
    <t>CDH1</t>
  </si>
  <si>
    <t>Cadherin 1</t>
  </si>
  <si>
    <t>GC16P068737</t>
  </si>
  <si>
    <t>https://www.genecards.org/cgi-bin/carddisp.pl?gene=CDH1</t>
  </si>
  <si>
    <t>ITGB4</t>
  </si>
  <si>
    <t>Integrin Subunit Beta 4</t>
  </si>
  <si>
    <t>GC17P075721</t>
  </si>
  <si>
    <t>https://www.genecards.org/cgi-bin/carddisp.pl?gene=ITGB4</t>
  </si>
  <si>
    <t>SLC35D1</t>
  </si>
  <si>
    <t>Solute Carrier Family 35 Member D1</t>
  </si>
  <si>
    <t>GC01M066999</t>
  </si>
  <si>
    <t>https://www.genecards.org/cgi-bin/carddisp.pl?gene=SLC35D1</t>
  </si>
  <si>
    <t>RARB</t>
  </si>
  <si>
    <t>Retinoic Acid Receptor Beta</t>
  </si>
  <si>
    <t>GC03P024689</t>
  </si>
  <si>
    <t>https://www.genecards.org/cgi-bin/carddisp.pl?gene=RARB</t>
  </si>
  <si>
    <t>FOXP3</t>
  </si>
  <si>
    <t>Forkhead Box P3</t>
  </si>
  <si>
    <t>GC0XM049250</t>
  </si>
  <si>
    <t>https://www.genecards.org/cgi-bin/carddisp.pl?gene=FOXP3</t>
  </si>
  <si>
    <t>PIGG</t>
  </si>
  <si>
    <t>Phosphatidylinositol Glycan Anchor Biosynthesis Class G</t>
  </si>
  <si>
    <t>GC04P000797</t>
  </si>
  <si>
    <t>https://www.genecards.org/cgi-bin/carddisp.pl?gene=PIGG</t>
  </si>
  <si>
    <t>IL2RA</t>
  </si>
  <si>
    <t>Interleukin 2 Receptor Subunit Alpha</t>
  </si>
  <si>
    <t>GC10M006010</t>
  </si>
  <si>
    <t>https://www.genecards.org/cgi-bin/carddisp.pl?gene=IL2RA</t>
  </si>
  <si>
    <t>RPS24</t>
  </si>
  <si>
    <t>Ribosomal Protein S24</t>
  </si>
  <si>
    <t>GC10P078033</t>
  </si>
  <si>
    <t>https://www.genecards.org/cgi-bin/carddisp.pl?gene=RPS24</t>
  </si>
  <si>
    <t>LRP6</t>
  </si>
  <si>
    <t>LDL Receptor Related Protein 6</t>
  </si>
  <si>
    <t>GC12M021134</t>
  </si>
  <si>
    <t>https://www.genecards.org/cgi-bin/carddisp.pl?gene=LRP6</t>
  </si>
  <si>
    <t>ADAMTSL2</t>
  </si>
  <si>
    <t>ADAMTS Like 2</t>
  </si>
  <si>
    <t>GC09P134257</t>
  </si>
  <si>
    <t>https://www.genecards.org/cgi-bin/carddisp.pl?gene=ADAMTSL2</t>
  </si>
  <si>
    <t>ABCC8</t>
  </si>
  <si>
    <t>ATP Binding Cassette Subfamily C Member 8</t>
  </si>
  <si>
    <t>GC11M017392</t>
  </si>
  <si>
    <t>https://www.genecards.org/cgi-bin/carddisp.pl?gene=ABCC8</t>
  </si>
  <si>
    <t>COG4</t>
  </si>
  <si>
    <t>Component Of Oligomeric Golgi Complex 4</t>
  </si>
  <si>
    <t>GC16M070737</t>
  </si>
  <si>
    <t>https://www.genecards.org/cgi-bin/carddisp.pl?gene=COG4</t>
  </si>
  <si>
    <t>ITGB1</t>
  </si>
  <si>
    <t>Integrin Subunit Beta 1</t>
  </si>
  <si>
    <t>GC10M033116</t>
  </si>
  <si>
    <t>https://www.genecards.org/cgi-bin/carddisp.pl?gene=ITGB1</t>
  </si>
  <si>
    <t>MYH3</t>
  </si>
  <si>
    <t>Myosin Heavy Chain 3</t>
  </si>
  <si>
    <t>GC17M010628</t>
  </si>
  <si>
    <t>https://www.genecards.org/cgi-bin/carddisp.pl?gene=MYH3</t>
  </si>
  <si>
    <t>PLXND1</t>
  </si>
  <si>
    <t>Plexin D1</t>
  </si>
  <si>
    <t>GC03M129555</t>
  </si>
  <si>
    <t>https://www.genecards.org/cgi-bin/carddisp.pl?gene=PLXND1</t>
  </si>
  <si>
    <t>TKT</t>
  </si>
  <si>
    <t>Transketolase</t>
  </si>
  <si>
    <t>GC03M053224</t>
  </si>
  <si>
    <t>https://www.genecards.org/cgi-bin/carddisp.pl?gene=TKT</t>
  </si>
  <si>
    <t>ATP7A</t>
  </si>
  <si>
    <t>ATPase Copper Transporting Alpha</t>
  </si>
  <si>
    <t>GC0XP077993</t>
  </si>
  <si>
    <t>https://www.genecards.org/cgi-bin/carddisp.pl?gene=ATP7A</t>
  </si>
  <si>
    <t>GC17M058269</t>
  </si>
  <si>
    <t>https://www.genecards.org/cgi-bin/carddisp.pl?gene=MPO</t>
  </si>
  <si>
    <t>CTNS</t>
  </si>
  <si>
    <t>Cystinosin, Lysosomal Cystine Transporter</t>
  </si>
  <si>
    <t>GC17P003636</t>
  </si>
  <si>
    <t>https://www.genecards.org/cgi-bin/carddisp.pl?gene=CTNS</t>
  </si>
  <si>
    <t>STRA6</t>
  </si>
  <si>
    <t>Signaling Receptor And Transporter Of Retinol STRA6</t>
  </si>
  <si>
    <t>GC15M074179</t>
  </si>
  <si>
    <t>https://www.genecards.org/cgi-bin/carddisp.pl?gene=STRA6</t>
  </si>
  <si>
    <t>SARM1</t>
  </si>
  <si>
    <t>Sterile Alpha And TIR Motif Containing 1</t>
  </si>
  <si>
    <t>GC17P028364</t>
  </si>
  <si>
    <t>https://www.genecards.org/cgi-bin/carddisp.pl?gene=SARM1</t>
  </si>
  <si>
    <t>Hypoxia Inducible Factor 1 Subunit Alpha</t>
  </si>
  <si>
    <t>GC14P061695</t>
  </si>
  <si>
    <t>https://www.genecards.org/cgi-bin/carddisp.pl?gene=HIF1A</t>
  </si>
  <si>
    <t>DLX3</t>
  </si>
  <si>
    <t>Distal-Less Homeobox 3</t>
  </si>
  <si>
    <t>GC17M049990</t>
  </si>
  <si>
    <t>https://www.genecards.org/cgi-bin/carddisp.pl?gene=DLX3</t>
  </si>
  <si>
    <t>NLRP3</t>
  </si>
  <si>
    <t>NLR Family Pyrin Domain Containing 3</t>
  </si>
  <si>
    <t>GC01P247415</t>
  </si>
  <si>
    <t>https://www.genecards.org/cgi-bin/carddisp.pl?gene=NLRP3</t>
  </si>
  <si>
    <t>FIG4</t>
  </si>
  <si>
    <t>FIG4 Phosphoinositide 5-Phosphatase</t>
  </si>
  <si>
    <t>GC06P109691</t>
  </si>
  <si>
    <t>https://www.genecards.org/cgi-bin/carddisp.pl?gene=FIG4</t>
  </si>
  <si>
    <t>NR2E3</t>
  </si>
  <si>
    <t>Nuclear Receptor Subfamily 2 Group E Member 3</t>
  </si>
  <si>
    <t>GC15P071792</t>
  </si>
  <si>
    <t>https://www.genecards.org/cgi-bin/carddisp.pl?gene=NR2E3</t>
  </si>
  <si>
    <t>RBM8A</t>
  </si>
  <si>
    <t>RNA Binding Motif Protein 8A</t>
  </si>
  <si>
    <t>GC01M145921</t>
  </si>
  <si>
    <t>https://www.genecards.org/cgi-bin/carddisp.pl?gene=RBM8A</t>
  </si>
  <si>
    <t>NKX3-2</t>
  </si>
  <si>
    <t>NK3 Homeobox 2</t>
  </si>
  <si>
    <t>GC04M013542</t>
  </si>
  <si>
    <t>https://www.genecards.org/cgi-bin/carddisp.pl?gene=NKX3-2</t>
  </si>
  <si>
    <t>SLC5A5</t>
  </si>
  <si>
    <t>Solute Carrier Family 5 Member 5</t>
  </si>
  <si>
    <t>GC19P066233</t>
  </si>
  <si>
    <t>https://www.genecards.org/cgi-bin/carddisp.pl?gene=SLC5A5</t>
  </si>
  <si>
    <t>RFWD3</t>
  </si>
  <si>
    <t>Ring Finger And WD Repeat Domain 3</t>
  </si>
  <si>
    <t>GC16M074621</t>
  </si>
  <si>
    <t>https://www.genecards.org/cgi-bin/carddisp.pl?gene=RFWD3</t>
  </si>
  <si>
    <t>IFIH1</t>
  </si>
  <si>
    <t>Interferon Induced With Helicase C Domain 1</t>
  </si>
  <si>
    <t>GC02M162267</t>
  </si>
  <si>
    <t>https://www.genecards.org/cgi-bin/carddisp.pl?gene=IFIH1</t>
  </si>
  <si>
    <t>CTC1</t>
  </si>
  <si>
    <t>CST Telomere Replication Complex Component 1</t>
  </si>
  <si>
    <t>GC17M010450</t>
  </si>
  <si>
    <t>https://www.genecards.org/cgi-bin/carddisp.pl?gene=CTC1</t>
  </si>
  <si>
    <t>KYNU</t>
  </si>
  <si>
    <t>Kynureninase</t>
  </si>
  <si>
    <t>GC02P142877</t>
  </si>
  <si>
    <t>https://www.genecards.org/cgi-bin/carddisp.pl?gene=KYNU</t>
  </si>
  <si>
    <t>ALG9</t>
  </si>
  <si>
    <t>ALG9 Alpha-1,2-Mannosyltransferase</t>
  </si>
  <si>
    <t>GC11M112437</t>
  </si>
  <si>
    <t>https://www.genecards.org/cgi-bin/carddisp.pl?gene=ALG9</t>
  </si>
  <si>
    <t>MIR145</t>
  </si>
  <si>
    <t>MicroRNA 145</t>
  </si>
  <si>
    <t>GC05P149430</t>
  </si>
  <si>
    <t>https://www.genecards.org/cgi-bin/carddisp.pl?gene=MIR145</t>
  </si>
  <si>
    <t>TBCE</t>
  </si>
  <si>
    <t>Tubulin Folding Cofactor E</t>
  </si>
  <si>
    <t>GC01P235367</t>
  </si>
  <si>
    <t>https://www.genecards.org/cgi-bin/carddisp.pl?gene=TBCE</t>
  </si>
  <si>
    <t>TJP2</t>
  </si>
  <si>
    <t>Tight Junction Protein 2</t>
  </si>
  <si>
    <t>GC09P069121</t>
  </si>
  <si>
    <t>https://www.genecards.org/cgi-bin/carddisp.pl?gene=TJP2</t>
  </si>
  <si>
    <t>PEX3</t>
  </si>
  <si>
    <t>Peroxisomal Biogenesis Factor 3</t>
  </si>
  <si>
    <t>GC06P143450</t>
  </si>
  <si>
    <t>https://www.genecards.org/cgi-bin/carddisp.pl?gene=PEX3</t>
  </si>
  <si>
    <t>MSH2</t>
  </si>
  <si>
    <t>MutS Homolog 2</t>
  </si>
  <si>
    <t>GC02P047403</t>
  </si>
  <si>
    <t>https://www.genecards.org/cgi-bin/carddisp.pl?gene=MSH2</t>
  </si>
  <si>
    <t>SEMA3E</t>
  </si>
  <si>
    <t>Semaphorin 3E</t>
  </si>
  <si>
    <t>GC07M083363</t>
  </si>
  <si>
    <t>https://www.genecards.org/cgi-bin/carddisp.pl?gene=SEMA3E</t>
  </si>
  <si>
    <t>IL7</t>
  </si>
  <si>
    <t>Interleukin 7</t>
  </si>
  <si>
    <t>GC08M078689</t>
  </si>
  <si>
    <t>https://www.genecards.org/cgi-bin/carddisp.pl?gene=IL7</t>
  </si>
  <si>
    <t>ZP2</t>
  </si>
  <si>
    <t>Zona Pellucida Glycoprotein 2</t>
  </si>
  <si>
    <t>GC16M021198</t>
  </si>
  <si>
    <t>https://www.genecards.org/cgi-bin/carddisp.pl?gene=ZP2</t>
  </si>
  <si>
    <t>KIF7</t>
  </si>
  <si>
    <t>Kinesin Family Member 7</t>
  </si>
  <si>
    <t>GC15M089608</t>
  </si>
  <si>
    <t>https://www.genecards.org/cgi-bin/carddisp.pl?gene=KIF7</t>
  </si>
  <si>
    <t>OBSL1</t>
  </si>
  <si>
    <t>Obscurin Like Cytoskeletal Adaptor 1</t>
  </si>
  <si>
    <t>GC02M219551</t>
  </si>
  <si>
    <t>https://www.genecards.org/cgi-bin/carddisp.pl?gene=OBSL1</t>
  </si>
  <si>
    <t>MITF</t>
  </si>
  <si>
    <t>Melanocyte Inducing Transcription Factor</t>
  </si>
  <si>
    <t>GC03P069788</t>
  </si>
  <si>
    <t>https://www.genecards.org/cgi-bin/carddisp.pl?gene=MITF</t>
  </si>
  <si>
    <t>AHI1</t>
  </si>
  <si>
    <t>Abelson Helper Integration Site 1</t>
  </si>
  <si>
    <t>GC06M135283</t>
  </si>
  <si>
    <t>https://www.genecards.org/cgi-bin/carddisp.pl?gene=AHI1</t>
  </si>
  <si>
    <t>PMS2</t>
  </si>
  <si>
    <t>PMS1 Homolog 2, Mismatch Repair System Component</t>
  </si>
  <si>
    <t>GC07M005973</t>
  </si>
  <si>
    <t>https://www.genecards.org/cgi-bin/carddisp.pl?gene=PMS2</t>
  </si>
  <si>
    <t>CD40 Ligand</t>
  </si>
  <si>
    <t>GC0XP136649</t>
  </si>
  <si>
    <t>https://www.genecards.org/cgi-bin/carddisp.pl?gene=CD40LG</t>
  </si>
  <si>
    <t>ZNF469</t>
  </si>
  <si>
    <t>Zinc Finger Protein 469</t>
  </si>
  <si>
    <t>GC16P088101</t>
  </si>
  <si>
    <t>https://www.genecards.org/cgi-bin/carddisp.pl?gene=ZNF469</t>
  </si>
  <si>
    <t>NR5A1</t>
  </si>
  <si>
    <t>Nuclear Receptor Subfamily 5 Group A Member 1</t>
  </si>
  <si>
    <t>GC09M124481</t>
  </si>
  <si>
    <t>https://www.genecards.org/cgi-bin/carddisp.pl?gene=NR5A1</t>
  </si>
  <si>
    <t>BHLHA9</t>
  </si>
  <si>
    <t>Basic Helix-Loop-Helix Family Member A9</t>
  </si>
  <si>
    <t>GC17P001270</t>
  </si>
  <si>
    <t>https://www.genecards.org/cgi-bin/carddisp.pl?gene=BHLHA9</t>
  </si>
  <si>
    <t>MKKS</t>
  </si>
  <si>
    <t>MKKS Centrosomal Shuttling Protein</t>
  </si>
  <si>
    <t>GC20M010424</t>
  </si>
  <si>
    <t>https://www.genecards.org/cgi-bin/carddisp.pl?gene=MKKS</t>
  </si>
  <si>
    <t>IL17A</t>
  </si>
  <si>
    <t>Interleukin 17A</t>
  </si>
  <si>
    <t>GC06P052186</t>
  </si>
  <si>
    <t>https://www.genecards.org/cgi-bin/carddisp.pl?gene=IL17A</t>
  </si>
  <si>
    <t>INTU</t>
  </si>
  <si>
    <t>Inturned Planar Cell Polarity Protein</t>
  </si>
  <si>
    <t>GC04P127623</t>
  </si>
  <si>
    <t>https://www.genecards.org/cgi-bin/carddisp.pl?gene=INTU</t>
  </si>
  <si>
    <t>TBX2</t>
  </si>
  <si>
    <t>T-Box Transcription Factor 2</t>
  </si>
  <si>
    <t>GC17P061399</t>
  </si>
  <si>
    <t>https://www.genecards.org/cgi-bin/carddisp.pl?gene=TBX2</t>
  </si>
  <si>
    <t>IFT43</t>
  </si>
  <si>
    <t>Intraflagellar Transport 43</t>
  </si>
  <si>
    <t>GC14P075902</t>
  </si>
  <si>
    <t>https://www.genecards.org/cgi-bin/carddisp.pl?gene=IFT43</t>
  </si>
  <si>
    <t>POLR1D</t>
  </si>
  <si>
    <t>RNA Polymerase I And III Subunit D</t>
  </si>
  <si>
    <t>GC13P027620</t>
  </si>
  <si>
    <t>https://www.genecards.org/cgi-bin/carddisp.pl?gene=POLR1D</t>
  </si>
  <si>
    <t>CYP7B1</t>
  </si>
  <si>
    <t>Cytochrome P450 Family 7 Subfamily B Member 1</t>
  </si>
  <si>
    <t>GC08M064587</t>
  </si>
  <si>
    <t>https://www.genecards.org/cgi-bin/carddisp.pl?gene=CYP7B1</t>
  </si>
  <si>
    <t>PEX19</t>
  </si>
  <si>
    <t>Peroxisomal Biogenesis Factor 19</t>
  </si>
  <si>
    <t>GC01M160276</t>
  </si>
  <si>
    <t>https://www.genecards.org/cgi-bin/carddisp.pl?gene=PEX19</t>
  </si>
  <si>
    <t>RBP4</t>
  </si>
  <si>
    <t>Retinol Binding Protein 4</t>
  </si>
  <si>
    <t>GC10M093591</t>
  </si>
  <si>
    <t>https://www.genecards.org/cgi-bin/carddisp.pl?gene=RBP4</t>
  </si>
  <si>
    <t>SNRPB</t>
  </si>
  <si>
    <t>Small Nuclear Ribonucleoprotein Polypeptides B And B1</t>
  </si>
  <si>
    <t>GC20M002461</t>
  </si>
  <si>
    <t>https://www.genecards.org/cgi-bin/carddisp.pl?gene=SNRPB</t>
  </si>
  <si>
    <t>PCNT</t>
  </si>
  <si>
    <t>Pericentrin</t>
  </si>
  <si>
    <t>GC21P046324</t>
  </si>
  <si>
    <t>https://www.genecards.org/cgi-bin/carddisp.pl?gene=PCNT</t>
  </si>
  <si>
    <t>SMO</t>
  </si>
  <si>
    <t>Smoothened, Frizzled Class Receptor</t>
  </si>
  <si>
    <t>GC07P131934</t>
  </si>
  <si>
    <t>https://www.genecards.org/cgi-bin/carddisp.pl?gene=SMO</t>
  </si>
  <si>
    <t>INPPL1</t>
  </si>
  <si>
    <t>Inositol Polyphosphate Phosphatase Like 1</t>
  </si>
  <si>
    <t>GC11P072223</t>
  </si>
  <si>
    <t>https://www.genecards.org/cgi-bin/carddisp.pl?gene=INPPL1</t>
  </si>
  <si>
    <t>EIF2AK3</t>
  </si>
  <si>
    <t>Eukaryotic Translation Initiation Factor 2 Alpha Kinase 3</t>
  </si>
  <si>
    <t>GC02M088556</t>
  </si>
  <si>
    <t>https://www.genecards.org/cgi-bin/carddisp.pl?gene=EIF2AK3</t>
  </si>
  <si>
    <t>NSDHL</t>
  </si>
  <si>
    <t>NAD(P) Dependent Steroid Dehydrogenase-Like</t>
  </si>
  <si>
    <t>GC0XP152830</t>
  </si>
  <si>
    <t>https://www.genecards.org/cgi-bin/carddisp.pl?gene=NSDHL</t>
  </si>
  <si>
    <t>PROM1</t>
  </si>
  <si>
    <t>Prominin 1</t>
  </si>
  <si>
    <t>GC04M015965</t>
  </si>
  <si>
    <t>https://www.genecards.org/cgi-bin/carddisp.pl?gene=PROM1</t>
  </si>
  <si>
    <t>RPS20</t>
  </si>
  <si>
    <t>Ribosomal Protein S20</t>
  </si>
  <si>
    <t>GC08M056067</t>
  </si>
  <si>
    <t>https://www.genecards.org/cgi-bin/carddisp.pl?gene=RPS20</t>
  </si>
  <si>
    <t>PEX7</t>
  </si>
  <si>
    <t>Peroxisomal Biogenesis Factor 7</t>
  </si>
  <si>
    <t>GC06P136822</t>
  </si>
  <si>
    <t>https://www.genecards.org/cgi-bin/carddisp.pl?gene=PEX7</t>
  </si>
  <si>
    <t>MIR223</t>
  </si>
  <si>
    <t>MicroRNA 223</t>
  </si>
  <si>
    <t>GC0XP066018</t>
  </si>
  <si>
    <t>https://www.genecards.org/cgi-bin/carddisp.pl?gene=MIR223</t>
  </si>
  <si>
    <t>CDH23</t>
  </si>
  <si>
    <t>Cadherin Related 23</t>
  </si>
  <si>
    <t>GC10P071396</t>
  </si>
  <si>
    <t>https://www.genecards.org/cgi-bin/carddisp.pl?gene=CDH23</t>
  </si>
  <si>
    <t>STAG2</t>
  </si>
  <si>
    <t>Stromal Antigen 2</t>
  </si>
  <si>
    <t>GC0XP123960</t>
  </si>
  <si>
    <t>https://www.genecards.org/cgi-bin/carddisp.pl?gene=STAG2</t>
  </si>
  <si>
    <t>ENO2</t>
  </si>
  <si>
    <t>Enolase 2</t>
  </si>
  <si>
    <t>GC12P006913</t>
  </si>
  <si>
    <t>https://www.genecards.org/cgi-bin/carddisp.pl?gene=ENO2</t>
  </si>
  <si>
    <t>PORCN</t>
  </si>
  <si>
    <t>Porcupine O-Acyltransferase</t>
  </si>
  <si>
    <t>GC0XP050700</t>
  </si>
  <si>
    <t>https://www.genecards.org/cgi-bin/carddisp.pl?gene=PORCN</t>
  </si>
  <si>
    <t>COL9A2</t>
  </si>
  <si>
    <t>Collagen Type IX Alpha 2 Chain</t>
  </si>
  <si>
    <t>GC01M040300</t>
  </si>
  <si>
    <t>https://www.genecards.org/cgi-bin/carddisp.pl?gene=COL9A2</t>
  </si>
  <si>
    <t>GPHN</t>
  </si>
  <si>
    <t>Gephyrin</t>
  </si>
  <si>
    <t>GC14P066507</t>
  </si>
  <si>
    <t>https://www.genecards.org/cgi-bin/carddisp.pl?gene=GPHN</t>
  </si>
  <si>
    <t>IFT52</t>
  </si>
  <si>
    <t>Intraflagellar Transport 52</t>
  </si>
  <si>
    <t>GC20P043590</t>
  </si>
  <si>
    <t>https://www.genecards.org/cgi-bin/carddisp.pl?gene=IFT52</t>
  </si>
  <si>
    <t>GFI1B</t>
  </si>
  <si>
    <t>Growth Factor Independent 1B Transcriptional Repressor</t>
  </si>
  <si>
    <t>GC09P132945</t>
  </si>
  <si>
    <t>https://www.genecards.org/cgi-bin/carddisp.pl?gene=GFI1B</t>
  </si>
  <si>
    <t>MIR143</t>
  </si>
  <si>
    <t>MicroRNA 143</t>
  </si>
  <si>
    <t>GC05P149410</t>
  </si>
  <si>
    <t>https://www.genecards.org/cgi-bin/carddisp.pl?gene=MIR143</t>
  </si>
  <si>
    <t>PUF60</t>
  </si>
  <si>
    <t>Poly(U) Binding Splicing Factor 60</t>
  </si>
  <si>
    <t>GC08M143816</t>
  </si>
  <si>
    <t>https://www.genecards.org/cgi-bin/carddisp.pl?gene=PUF60</t>
  </si>
  <si>
    <t>RPS10</t>
  </si>
  <si>
    <t>Ribosomal Protein S10</t>
  </si>
  <si>
    <t>GC06M066090</t>
  </si>
  <si>
    <t>https://www.genecards.org/cgi-bin/carddisp.pl?gene=RPS10</t>
  </si>
  <si>
    <t>RPL35A</t>
  </si>
  <si>
    <t>Ribosomal Protein L35a</t>
  </si>
  <si>
    <t>GC03P197949</t>
  </si>
  <si>
    <t>https://www.genecards.org/cgi-bin/carddisp.pl?gene=RPL35A</t>
  </si>
  <si>
    <t>RTL1</t>
  </si>
  <si>
    <t>Retrotransposon Gag Like 1</t>
  </si>
  <si>
    <t>GC14M101290</t>
  </si>
  <si>
    <t>https://www.genecards.org/cgi-bin/carddisp.pl?gene=RTL1</t>
  </si>
  <si>
    <t>RPA1</t>
  </si>
  <si>
    <t>Replication Protein A1</t>
  </si>
  <si>
    <t>GC17P001829</t>
  </si>
  <si>
    <t>https://www.genecards.org/cgi-bin/carddisp.pl?gene=RPA1</t>
  </si>
  <si>
    <t>WRAP53</t>
  </si>
  <si>
    <t>WD Repeat Containing Antisense To TP53</t>
  </si>
  <si>
    <t>GC17P011176</t>
  </si>
  <si>
    <t>https://www.genecards.org/cgi-bin/carddisp.pl?gene=WRAP53</t>
  </si>
  <si>
    <t>MEN1</t>
  </si>
  <si>
    <t>Menin 1</t>
  </si>
  <si>
    <t>GC11M064803</t>
  </si>
  <si>
    <t>https://www.genecards.org/cgi-bin/carddisp.pl?gene=MEN1</t>
  </si>
  <si>
    <t>RPGR</t>
  </si>
  <si>
    <t>Retinitis Pigmentosa GTPase Regulator</t>
  </si>
  <si>
    <t>GC0XM038269</t>
  </si>
  <si>
    <t>https://www.genecards.org/cgi-bin/carddisp.pl?gene=RPGR</t>
  </si>
  <si>
    <t>MESD</t>
  </si>
  <si>
    <t>Mesoderm Development LRP Chaperone</t>
  </si>
  <si>
    <t>GC15M090476</t>
  </si>
  <si>
    <t>https://www.genecards.org/cgi-bin/carddisp.pl?gene=MESD</t>
  </si>
  <si>
    <t>CCDC22</t>
  </si>
  <si>
    <t>Coiled-Coil Domain Containing 22</t>
  </si>
  <si>
    <t>GC0XP050747</t>
  </si>
  <si>
    <t>https://www.genecards.org/cgi-bin/carddisp.pl?gene=CCDC22</t>
  </si>
  <si>
    <t>ABCD3</t>
  </si>
  <si>
    <t>ATP Binding Cassette Subfamily D Member 3</t>
  </si>
  <si>
    <t>GC01P094385</t>
  </si>
  <si>
    <t>https://www.genecards.org/cgi-bin/carddisp.pl?gene=ABCD3</t>
  </si>
  <si>
    <t>TRAF3IP1</t>
  </si>
  <si>
    <t>TRAF3 Interacting Protein 1</t>
  </si>
  <si>
    <t>GC02P238320</t>
  </si>
  <si>
    <t>https://www.genecards.org/cgi-bin/carddisp.pl?gene=TRAF3IP1</t>
  </si>
  <si>
    <t>PIGO</t>
  </si>
  <si>
    <t>Phosphatidylinositol Glycan Anchor Biosynthesis Class O</t>
  </si>
  <si>
    <t>GC09M035088</t>
  </si>
  <si>
    <t>https://www.genecards.org/cgi-bin/carddisp.pl?gene=PIGO</t>
  </si>
  <si>
    <t>MSH6</t>
  </si>
  <si>
    <t>MutS Homolog 6</t>
  </si>
  <si>
    <t>GC02P047695</t>
  </si>
  <si>
    <t>https://www.genecards.org/cgi-bin/carddisp.pl?gene=MSH6</t>
  </si>
  <si>
    <t>ALG12</t>
  </si>
  <si>
    <t>ALG12 Alpha-1,6-Mannosyltransferase</t>
  </si>
  <si>
    <t>GC22M049859</t>
  </si>
  <si>
    <t>https://www.genecards.org/cgi-bin/carddisp.pl?gene=ALG12</t>
  </si>
  <si>
    <t>HOXA13</t>
  </si>
  <si>
    <t>Homeobox A13</t>
  </si>
  <si>
    <t>GC07M027594</t>
  </si>
  <si>
    <t>https://www.genecards.org/cgi-bin/carddisp.pl?gene=HOXA13</t>
  </si>
  <si>
    <t>F13A1</t>
  </si>
  <si>
    <t>Coagulation Factor XIII A Chain</t>
  </si>
  <si>
    <t>GC06M006144</t>
  </si>
  <si>
    <t>https://www.genecards.org/cgi-bin/carddisp.pl?gene=F13A1</t>
  </si>
  <si>
    <t>MAN2B1</t>
  </si>
  <si>
    <t>Mannosidase Alpha Class 2B Member 1</t>
  </si>
  <si>
    <t>GC19M012663</t>
  </si>
  <si>
    <t>https://www.genecards.org/cgi-bin/carddisp.pl?gene=MAN2B1</t>
  </si>
  <si>
    <t>TFRC</t>
  </si>
  <si>
    <t>Transferrin Receptor</t>
  </si>
  <si>
    <t>GC03M196027</t>
  </si>
  <si>
    <t>https://www.genecards.org/cgi-bin/carddisp.pl?gene=TFRC</t>
  </si>
  <si>
    <t>PLD1</t>
  </si>
  <si>
    <t>Phospholipase D1</t>
  </si>
  <si>
    <t>GC03M171600</t>
  </si>
  <si>
    <t>https://www.genecards.org/cgi-bin/carddisp.pl?gene=PLD1</t>
  </si>
  <si>
    <t>TMEM260</t>
  </si>
  <si>
    <t>Transmembrane Protein 260</t>
  </si>
  <si>
    <t>GC14P056488</t>
  </si>
  <si>
    <t>https://www.genecards.org/cgi-bin/carddisp.pl?gene=TMEM260</t>
  </si>
  <si>
    <t>Cytochrome P450 Family 1 Subfamily B Member 1</t>
  </si>
  <si>
    <t>GC02M038066</t>
  </si>
  <si>
    <t>https://www.genecards.org/cgi-bin/carddisp.pl?gene=CYP1B1</t>
  </si>
  <si>
    <t>TBXAS1</t>
  </si>
  <si>
    <t>Thromboxane A Synthase 1</t>
  </si>
  <si>
    <t>GC07P139777</t>
  </si>
  <si>
    <t>https://www.genecards.org/cgi-bin/carddisp.pl?gene=TBXAS1</t>
  </si>
  <si>
    <t>XRCC3</t>
  </si>
  <si>
    <t>X-Ray Repair Cross Complementing 3</t>
  </si>
  <si>
    <t>GC14M103697</t>
  </si>
  <si>
    <t>https://www.genecards.org/cgi-bin/carddisp.pl?gene=XRCC3</t>
  </si>
  <si>
    <t>HDAC4</t>
  </si>
  <si>
    <t>Histone Deacetylase 4</t>
  </si>
  <si>
    <t>GC02M239048</t>
  </si>
  <si>
    <t>https://www.genecards.org/cgi-bin/carddisp.pl?gene=HDAC4</t>
  </si>
  <si>
    <t>ALDH2</t>
  </si>
  <si>
    <t>Aldehyde Dehydrogenase 2 Family Member</t>
  </si>
  <si>
    <t>GC12P111766</t>
  </si>
  <si>
    <t>https://www.genecards.org/cgi-bin/carddisp.pl?gene=ALDH2</t>
  </si>
  <si>
    <t>MECP2</t>
  </si>
  <si>
    <t>Methyl-CpG Binding Protein 2</t>
  </si>
  <si>
    <t>GC0XM154021</t>
  </si>
  <si>
    <t>https://www.genecards.org/cgi-bin/carddisp.pl?gene=MECP2</t>
  </si>
  <si>
    <t>TRAPPC2</t>
  </si>
  <si>
    <t>Trafficking Protein Particle Complex Subunit 2</t>
  </si>
  <si>
    <t>GC0XM013712</t>
  </si>
  <si>
    <t>https://www.genecards.org/cgi-bin/carddisp.pl?gene=TRAPPC2</t>
  </si>
  <si>
    <t>ADIPOQ</t>
  </si>
  <si>
    <t>Adiponectin, C1Q And Collagen Domain Containing</t>
  </si>
  <si>
    <t>GC03P186842</t>
  </si>
  <si>
    <t>https://www.genecards.org/cgi-bin/carddisp.pl?gene=ADIPOQ</t>
  </si>
  <si>
    <t>CRKL</t>
  </si>
  <si>
    <t>CRK Like Proto-Oncogene, Adaptor Protein</t>
  </si>
  <si>
    <t>GC22P020917</t>
  </si>
  <si>
    <t>https://www.genecards.org/cgi-bin/carddisp.pl?gene=CRKL</t>
  </si>
  <si>
    <t>CYP27A1</t>
  </si>
  <si>
    <t>Cytochrome P450 Family 27 Subfamily A Member 1</t>
  </si>
  <si>
    <t>GC02P218781</t>
  </si>
  <si>
    <t>https://www.genecards.org/cgi-bin/carddisp.pl?gene=CYP27A1</t>
  </si>
  <si>
    <t>Erb-B2 Receptor Tyrosine Kinase 2</t>
  </si>
  <si>
    <t>GC17P039687</t>
  </si>
  <si>
    <t>https://www.genecards.org/cgi-bin/carddisp.pl?gene=ERBB2</t>
  </si>
  <si>
    <t>HLA-A</t>
  </si>
  <si>
    <t>Major Histocompatibility Complex, Class I, A</t>
  </si>
  <si>
    <t>GC06P083654</t>
  </si>
  <si>
    <t>https://www.genecards.org/cgi-bin/carddisp.pl?gene=HLA-A</t>
  </si>
  <si>
    <t>ACD</t>
  </si>
  <si>
    <t>ACD Shelterin Complex Subunit And Telomerase Recruitment Factor</t>
  </si>
  <si>
    <t>GC16M067658</t>
  </si>
  <si>
    <t>https://www.genecards.org/cgi-bin/carddisp.pl?gene=ACD</t>
  </si>
  <si>
    <t>ZCCHC8</t>
  </si>
  <si>
    <t>Zinc Finger CCHC-Type Containing 8</t>
  </si>
  <si>
    <t>GC12M122472</t>
  </si>
  <si>
    <t>https://www.genecards.org/cgi-bin/carddisp.pl?gene=ZCCHC8</t>
  </si>
  <si>
    <t>HGF</t>
  </si>
  <si>
    <t>Hepatocyte Growth Factor</t>
  </si>
  <si>
    <t>GC07M081699</t>
  </si>
  <si>
    <t>https://www.genecards.org/cgi-bin/carddisp.pl?gene=HGF</t>
  </si>
  <si>
    <t>TBX6</t>
  </si>
  <si>
    <t>T-Box Transcription Factor 6</t>
  </si>
  <si>
    <t>GC16M030085</t>
  </si>
  <si>
    <t>https://www.genecards.org/cgi-bin/carddisp.pl?gene=TBX6</t>
  </si>
  <si>
    <t>KIAA0586</t>
  </si>
  <si>
    <t>GC14P058427</t>
  </si>
  <si>
    <t>https://www.genecards.org/cgi-bin/carddisp.pl?gene=KIAA0586</t>
  </si>
  <si>
    <t>ABCC9</t>
  </si>
  <si>
    <t>ATP Binding Cassette Subfamily C Member 9</t>
  </si>
  <si>
    <t>GC12M021797</t>
  </si>
  <si>
    <t>https://www.genecards.org/cgi-bin/carddisp.pl?gene=ABCC9</t>
  </si>
  <si>
    <t>SGCB</t>
  </si>
  <si>
    <t>Sarcoglycan Beta</t>
  </si>
  <si>
    <t>GC04M052019</t>
  </si>
  <si>
    <t>https://www.genecards.org/cgi-bin/carddisp.pl?gene=SGCB</t>
  </si>
  <si>
    <t>TMEM237</t>
  </si>
  <si>
    <t>Transmembrane Protein 237</t>
  </si>
  <si>
    <t>GC02M201620</t>
  </si>
  <si>
    <t>https://www.genecards.org/cgi-bin/carddisp.pl?gene=TMEM237</t>
  </si>
  <si>
    <t>PEX12</t>
  </si>
  <si>
    <t>Peroxisomal Biogenesis Factor 12</t>
  </si>
  <si>
    <t>GC17M035574</t>
  </si>
  <si>
    <t>https://www.genecards.org/cgi-bin/carddisp.pl?gene=PEX12</t>
  </si>
  <si>
    <t>DHCR7</t>
  </si>
  <si>
    <t>7-Dehydrocholesterol Reductase</t>
  </si>
  <si>
    <t>GC11M071428</t>
  </si>
  <si>
    <t>https://www.genecards.org/cgi-bin/carddisp.pl?gene=DHCR7</t>
  </si>
  <si>
    <t>MBL2</t>
  </si>
  <si>
    <t>Mannose Binding Lectin 2</t>
  </si>
  <si>
    <t>GC10M052760</t>
  </si>
  <si>
    <t>https://www.genecards.org/cgi-bin/carddisp.pl?gene=MBL2</t>
  </si>
  <si>
    <t>NPC1</t>
  </si>
  <si>
    <t>NPC Intracellular Cholesterol Transporter 1</t>
  </si>
  <si>
    <t>GC18M023506</t>
  </si>
  <si>
    <t>https://www.genecards.org/cgi-bin/carddisp.pl?gene=NPC1</t>
  </si>
  <si>
    <t>COL18A1</t>
  </si>
  <si>
    <t>Collagen Type XVIII Alpha 1 Chain</t>
  </si>
  <si>
    <t>GC21P045405</t>
  </si>
  <si>
    <t>https://www.genecards.org/cgi-bin/carddisp.pl?gene=COL18A1</t>
  </si>
  <si>
    <t>ERVFRD-3</t>
  </si>
  <si>
    <t>Endogenous Retrovirus Group FRD Member 3</t>
  </si>
  <si>
    <t>Pseudogene</t>
  </si>
  <si>
    <t>GC09P021931</t>
  </si>
  <si>
    <t>https://www.genecards.org/cgi-bin/carddisp.pl?gene=ERVFRD-3</t>
  </si>
  <si>
    <t>RPS17</t>
  </si>
  <si>
    <t>Ribosomal Protein S17</t>
  </si>
  <si>
    <t>GC15M082536</t>
  </si>
  <si>
    <t>https://www.genecards.org/cgi-bin/carddisp.pl?gene=RPS17</t>
  </si>
  <si>
    <t>CCR6</t>
  </si>
  <si>
    <t>C-C Motif Chemokine Receptor 6</t>
  </si>
  <si>
    <t>GC06P167111</t>
  </si>
  <si>
    <t>https://www.genecards.org/cgi-bin/carddisp.pl?gene=CCR6</t>
  </si>
  <si>
    <t>U2AF1</t>
  </si>
  <si>
    <t>U2 Small Nuclear RNA Auxiliary Factor 1</t>
  </si>
  <si>
    <t>GC21M043092</t>
  </si>
  <si>
    <t>https://www.genecards.org/cgi-bin/carddisp.pl?gene=U2AF1</t>
  </si>
  <si>
    <t>PTDSS1</t>
  </si>
  <si>
    <t>Phosphatidylserine Synthase 1</t>
  </si>
  <si>
    <t>GC08P096261</t>
  </si>
  <si>
    <t>https://www.genecards.org/cgi-bin/carddisp.pl?gene=PTDSS1</t>
  </si>
  <si>
    <t>CFTR</t>
  </si>
  <si>
    <t>CF Transmembrane Conductance Regulator</t>
  </si>
  <si>
    <t>GC07P117287</t>
  </si>
  <si>
    <t>https://www.genecards.org/cgi-bin/carddisp.pl?gene=CFTR</t>
  </si>
  <si>
    <t>MT-TL1</t>
  </si>
  <si>
    <t>Mitochondrially Encoded TRNA-Leu (UUA/G) 1</t>
  </si>
  <si>
    <t>GCMTP003232</t>
  </si>
  <si>
    <t>https://www.genecards.org/cgi-bin/carddisp.pl?gene=MT-TL1</t>
  </si>
  <si>
    <t>TFAP2A</t>
  </si>
  <si>
    <t>Transcription Factor AP-2 Alpha</t>
  </si>
  <si>
    <t>GC06M010393</t>
  </si>
  <si>
    <t>https://www.genecards.org/cgi-bin/carddisp.pl?gene=TFAP2A</t>
  </si>
  <si>
    <t>CD4</t>
  </si>
  <si>
    <t>CD4 Molecule</t>
  </si>
  <si>
    <t>GC12P006786</t>
  </si>
  <si>
    <t>https://www.genecards.org/cgi-bin/carddisp.pl?gene=CD4</t>
  </si>
  <si>
    <t>SH2B3</t>
  </si>
  <si>
    <t>SH2B Adaptor Protein 3</t>
  </si>
  <si>
    <t>GC12P111405</t>
  </si>
  <si>
    <t>https://www.genecards.org/cgi-bin/carddisp.pl?gene=SH2B3</t>
  </si>
  <si>
    <t>NXN</t>
  </si>
  <si>
    <t>Nucleoredoxin</t>
  </si>
  <si>
    <t>GC17M000799</t>
  </si>
  <si>
    <t>https://www.genecards.org/cgi-bin/carddisp.pl?gene=NXN</t>
  </si>
  <si>
    <t>LEPR</t>
  </si>
  <si>
    <t>Leptin Receptor</t>
  </si>
  <si>
    <t>GC01P065421</t>
  </si>
  <si>
    <t>https://www.genecards.org/cgi-bin/carddisp.pl?gene=LEPR</t>
  </si>
  <si>
    <t>CDK8</t>
  </si>
  <si>
    <t>Cyclin Dependent Kinase 8</t>
  </si>
  <si>
    <t>GC13P026254</t>
  </si>
  <si>
    <t>https://www.genecards.org/cgi-bin/carddisp.pl?gene=CDK8</t>
  </si>
  <si>
    <t>MECOM</t>
  </si>
  <si>
    <t>MDS1 And EVI1 Complex Locus</t>
  </si>
  <si>
    <t>GC03M169083</t>
  </si>
  <si>
    <t>https://www.genecards.org/cgi-bin/carddisp.pl?gene=MECOM</t>
  </si>
  <si>
    <t>NEU1</t>
  </si>
  <si>
    <t>Neuraminidase 1</t>
  </si>
  <si>
    <t>GC06M031857</t>
  </si>
  <si>
    <t>https://www.genecards.org/cgi-bin/carddisp.pl?gene=NEU1</t>
  </si>
  <si>
    <t>Nitric Oxide Synthase 3</t>
  </si>
  <si>
    <t>GC07P150990</t>
  </si>
  <si>
    <t>https://www.genecards.org/cgi-bin/carddisp.pl?gene=NOS3</t>
  </si>
  <si>
    <t>XRCC5</t>
  </si>
  <si>
    <t>X-Ray Repair Cross Complementing 5</t>
  </si>
  <si>
    <t>GC02P216107</t>
  </si>
  <si>
    <t>https://www.genecards.org/cgi-bin/carddisp.pl?gene=XRCC5</t>
  </si>
  <si>
    <t>PIGL</t>
  </si>
  <si>
    <t>Phosphatidylinositol Glycan Anchor Biosynthesis Class L</t>
  </si>
  <si>
    <t>GC17P016217</t>
  </si>
  <si>
    <t>https://www.genecards.org/cgi-bin/carddisp.pl?gene=PIGL</t>
  </si>
  <si>
    <t>HDAC6</t>
  </si>
  <si>
    <t>Histone Deacetylase 6</t>
  </si>
  <si>
    <t>GC0XP048801</t>
  </si>
  <si>
    <t>https://www.genecards.org/cgi-bin/carddisp.pl?gene=HDAC6</t>
  </si>
  <si>
    <t>SLC29A3</t>
  </si>
  <si>
    <t>Solute Carrier Family 29 Member 3</t>
  </si>
  <si>
    <t>GC10P071320</t>
  </si>
  <si>
    <t>https://www.genecards.org/cgi-bin/carddisp.pl?gene=SLC29A3</t>
  </si>
  <si>
    <t>CYP17A1</t>
  </si>
  <si>
    <t>Cytochrome P450 Family 17 Subfamily A Member 1</t>
  </si>
  <si>
    <t>GC10M102830</t>
  </si>
  <si>
    <t>https://www.genecards.org/cgi-bin/carddisp.pl?gene=CYP17A1</t>
  </si>
  <si>
    <t>RPL15</t>
  </si>
  <si>
    <t>Ribosomal Protein L15</t>
  </si>
  <si>
    <t>GC03P023916</t>
  </si>
  <si>
    <t>https://www.genecards.org/cgi-bin/carddisp.pl?gene=RPL15</t>
  </si>
  <si>
    <t>SPTBN1</t>
  </si>
  <si>
    <t>Spectrin Beta, Non-Erythrocytic 1</t>
  </si>
  <si>
    <t>GC02P054456</t>
  </si>
  <si>
    <t>https://www.genecards.org/cgi-bin/carddisp.pl?gene=SPTBN1</t>
  </si>
  <si>
    <t>Vascular Cell Adhesion Molecule 1</t>
  </si>
  <si>
    <t>GC01P100719</t>
  </si>
  <si>
    <t>https://www.genecards.org/cgi-bin/carddisp.pl?gene=VCAM1</t>
  </si>
  <si>
    <t>Component Of Inhibitor Of Nuclear Factor Kappa B Kinase Complex</t>
  </si>
  <si>
    <t>GC10M100188</t>
  </si>
  <si>
    <t>https://www.genecards.org/cgi-bin/carddisp.pl?gene=CHUK</t>
  </si>
  <si>
    <t>PEX2</t>
  </si>
  <si>
    <t>Peroxisomal Biogenesis Factor 2</t>
  </si>
  <si>
    <t>GC08M076980</t>
  </si>
  <si>
    <t>https://www.genecards.org/cgi-bin/carddisp.pl?gene=PEX2</t>
  </si>
  <si>
    <t>TGDS</t>
  </si>
  <si>
    <t>TDP-Glucose 4,6-Dehydratase</t>
  </si>
  <si>
    <t>GC13M094574</t>
  </si>
  <si>
    <t>https://www.genecards.org/cgi-bin/carddisp.pl?gene=TGDS</t>
  </si>
  <si>
    <t>ERCC5</t>
  </si>
  <si>
    <t>ERCC Excision Repair 5, Endonuclease</t>
  </si>
  <si>
    <t>GC13P102845</t>
  </si>
  <si>
    <t>https://www.genecards.org/cgi-bin/carddisp.pl?gene=ERCC5</t>
  </si>
  <si>
    <t>IL7R</t>
  </si>
  <si>
    <t>Interleukin 7 Receptor</t>
  </si>
  <si>
    <t>GC05P035852</t>
  </si>
  <si>
    <t>https://www.genecards.org/cgi-bin/carddisp.pl?gene=IL7R</t>
  </si>
  <si>
    <t>ZIC2</t>
  </si>
  <si>
    <t>Zic Family Member 2</t>
  </si>
  <si>
    <t>GC13P099981</t>
  </si>
  <si>
    <t>https://www.genecards.org/cgi-bin/carddisp.pl?gene=ZIC2</t>
  </si>
  <si>
    <t>CCL3</t>
  </si>
  <si>
    <t>C-C Motif Chemokine Ligand 3</t>
  </si>
  <si>
    <t>GC17M036088</t>
  </si>
  <si>
    <t>https://www.genecards.org/cgi-bin/carddisp.pl?gene=CCL3</t>
  </si>
  <si>
    <t>TSHR</t>
  </si>
  <si>
    <t>Thyroid Stimulating Hormone Receptor</t>
  </si>
  <si>
    <t>GC14P080954</t>
  </si>
  <si>
    <t>https://www.genecards.org/cgi-bin/carddisp.pl?gene=TSHR</t>
  </si>
  <si>
    <t>AHSG</t>
  </si>
  <si>
    <t>Alpha 2-HS Glycoprotein</t>
  </si>
  <si>
    <t>GC03P186629</t>
  </si>
  <si>
    <t>https://www.genecards.org/cgi-bin/carddisp.pl?gene=AHSG</t>
  </si>
  <si>
    <t>WNT3A</t>
  </si>
  <si>
    <t>Wnt Family Member 3A</t>
  </si>
  <si>
    <t>GC01P229293</t>
  </si>
  <si>
    <t>https://www.genecards.org/cgi-bin/carddisp.pl?gene=WNT3A</t>
  </si>
  <si>
    <t>Matrix Metallopeptidase 3</t>
  </si>
  <si>
    <t>GC11M102835</t>
  </si>
  <si>
    <t>https://www.genecards.org/cgi-bin/carddisp.pl?gene=MMP3</t>
  </si>
  <si>
    <t>SH3BP2</t>
  </si>
  <si>
    <t>SH3 Domain Binding Protein 2</t>
  </si>
  <si>
    <t>GC04P002794</t>
  </si>
  <si>
    <t>https://www.genecards.org/cgi-bin/carddisp.pl?gene=SH3BP2</t>
  </si>
  <si>
    <t>CDC45</t>
  </si>
  <si>
    <t>Cell Division Cycle 45</t>
  </si>
  <si>
    <t>GC22P019479</t>
  </si>
  <si>
    <t>https://www.genecards.org/cgi-bin/carddisp.pl?gene=CDC45</t>
  </si>
  <si>
    <t>RPGRIP1</t>
  </si>
  <si>
    <t>RPGR Interacting Protein 1</t>
  </si>
  <si>
    <t>GC14P032523</t>
  </si>
  <si>
    <t>https://www.genecards.org/cgi-bin/carddisp.pl?gene=RPGRIP1</t>
  </si>
  <si>
    <t>FGF9</t>
  </si>
  <si>
    <t>Fibroblast Growth Factor 9</t>
  </si>
  <si>
    <t>GC13P021671</t>
  </si>
  <si>
    <t>https://www.genecards.org/cgi-bin/carddisp.pl?gene=FGF9</t>
  </si>
  <si>
    <t>ABCA4</t>
  </si>
  <si>
    <t>ATP Binding Cassette Subfamily A Member 4</t>
  </si>
  <si>
    <t>GC01M093992</t>
  </si>
  <si>
    <t>https://www.genecards.org/cgi-bin/carddisp.pl?gene=ABCA4</t>
  </si>
  <si>
    <t>USH2A</t>
  </si>
  <si>
    <t>Usherin</t>
  </si>
  <si>
    <t>GC01M215622</t>
  </si>
  <si>
    <t>https://www.genecards.org/cgi-bin/carddisp.pl?gene=USH2A</t>
  </si>
  <si>
    <t>TMEM38B</t>
  </si>
  <si>
    <t>Transmembrane Protein 38B</t>
  </si>
  <si>
    <t>GC09P105694</t>
  </si>
  <si>
    <t>https://www.genecards.org/cgi-bin/carddisp.pl?gene=TMEM38B</t>
  </si>
  <si>
    <t>BDNF</t>
  </si>
  <si>
    <t>Brain Derived Neurotrophic Factor</t>
  </si>
  <si>
    <t>GC11M027654</t>
  </si>
  <si>
    <t>https://www.genecards.org/cgi-bin/carddisp.pl?gene=BDNF</t>
  </si>
  <si>
    <t>ANKRD11</t>
  </si>
  <si>
    <t>Ankyrin Repeat Domain Containing 11</t>
  </si>
  <si>
    <t>GC16M089267</t>
  </si>
  <si>
    <t>https://www.genecards.org/cgi-bin/carddisp.pl?gene=ANKRD11</t>
  </si>
  <si>
    <t>CEBPA</t>
  </si>
  <si>
    <t>CCAAT Enhancer Binding Protein Alpha</t>
  </si>
  <si>
    <t>GC19M033299</t>
  </si>
  <si>
    <t>https://www.genecards.org/cgi-bin/carddisp.pl?gene=CEBPA</t>
  </si>
  <si>
    <t>CR2</t>
  </si>
  <si>
    <t>Complement C3d Receptor 2</t>
  </si>
  <si>
    <t>GC01P207454</t>
  </si>
  <si>
    <t>https://www.genecards.org/cgi-bin/carddisp.pl?gene=CR2</t>
  </si>
  <si>
    <t>IFNA1</t>
  </si>
  <si>
    <t>Interferon Alpha 1</t>
  </si>
  <si>
    <t>GC09P021593</t>
  </si>
  <si>
    <t>https://www.genecards.org/cgi-bin/carddisp.pl?gene=IFNA1</t>
  </si>
  <si>
    <t>SRSF2</t>
  </si>
  <si>
    <t>Serine And Arginine Rich Splicing Factor 2</t>
  </si>
  <si>
    <t>GC17M076734</t>
  </si>
  <si>
    <t>https://www.genecards.org/cgi-bin/carddisp.pl?gene=SRSF2</t>
  </si>
  <si>
    <t>SMARCB1</t>
  </si>
  <si>
    <t>SWI/SNF Related, Matrix Associated, Actin Dependent Regulator Of Chromatin, Subfamily B, Member 1</t>
  </si>
  <si>
    <t>GC22P023786</t>
  </si>
  <si>
    <t>https://www.genecards.org/cgi-bin/carddisp.pl?gene=SMARCB1</t>
  </si>
  <si>
    <t>ACBD6</t>
  </si>
  <si>
    <t>Acyl-CoA Binding Domain Containing 6</t>
  </si>
  <si>
    <t>GC01M183572</t>
  </si>
  <si>
    <t>https://www.genecards.org/cgi-bin/carddisp.pl?gene=ACBD6</t>
  </si>
  <si>
    <t>SRP54</t>
  </si>
  <si>
    <t>Signal Recognition Particle 54</t>
  </si>
  <si>
    <t>GC14P034981</t>
  </si>
  <si>
    <t>https://www.genecards.org/cgi-bin/carddisp.pl?gene=SRP54</t>
  </si>
  <si>
    <t>RHO</t>
  </si>
  <si>
    <t>Rhodopsin</t>
  </si>
  <si>
    <t>GC03P134215</t>
  </si>
  <si>
    <t>https://www.genecards.org/cgi-bin/carddisp.pl?gene=RHO</t>
  </si>
  <si>
    <t>DNAH5</t>
  </si>
  <si>
    <t>Dynein Axonemal Heavy Chain 5</t>
  </si>
  <si>
    <t>GC05M013693</t>
  </si>
  <si>
    <t>https://www.genecards.org/cgi-bin/carddisp.pl?gene=DNAH5</t>
  </si>
  <si>
    <t>KIAA0753</t>
  </si>
  <si>
    <t>GC17M006578</t>
  </si>
  <si>
    <t>https://www.genecards.org/cgi-bin/carddisp.pl?gene=KIAA0753</t>
  </si>
  <si>
    <t>SOS2</t>
  </si>
  <si>
    <t>SOS Ras/Rho Guanine Nucleotide Exchange Factor 2</t>
  </si>
  <si>
    <t>GC14M050117</t>
  </si>
  <si>
    <t>https://www.genecards.org/cgi-bin/carddisp.pl?gene=SOS2</t>
  </si>
  <si>
    <t>Estrogen Receptor 2</t>
  </si>
  <si>
    <t>GC14M064084</t>
  </si>
  <si>
    <t>https://www.genecards.org/cgi-bin/carddisp.pl?gene=ESR2</t>
  </si>
  <si>
    <t>LGI4</t>
  </si>
  <si>
    <t>Leucine Rich Repeat LGI Family Member 4</t>
  </si>
  <si>
    <t>GC19M035124</t>
  </si>
  <si>
    <t>https://www.genecards.org/cgi-bin/carddisp.pl?gene=LGI4</t>
  </si>
  <si>
    <t>TTC7A</t>
  </si>
  <si>
    <t>Tetratricopeptide Repeat Domain 7A</t>
  </si>
  <si>
    <t>GC02P046906</t>
  </si>
  <si>
    <t>https://www.genecards.org/cgi-bin/carddisp.pl?gene=TTC7A</t>
  </si>
  <si>
    <t>RAB23</t>
  </si>
  <si>
    <t>RAB23, Member RAS Oncogene Family</t>
  </si>
  <si>
    <t>GC06M066403</t>
  </si>
  <si>
    <t>https://www.genecards.org/cgi-bin/carddisp.pl?gene=RAB23</t>
  </si>
  <si>
    <t>HGSNAT</t>
  </si>
  <si>
    <t>Heparan-Alpha-Glucosaminide N-Acetyltransferase</t>
  </si>
  <si>
    <t>GC08P043140</t>
  </si>
  <si>
    <t>https://www.genecards.org/cgi-bin/carddisp.pl?gene=HGSNAT</t>
  </si>
  <si>
    <t>ITGA2B</t>
  </si>
  <si>
    <t>Integrin Subunit Alpha 2b</t>
  </si>
  <si>
    <t>GC17M044926</t>
  </si>
  <si>
    <t>https://www.genecards.org/cgi-bin/carddisp.pl?gene=ITGA2B</t>
  </si>
  <si>
    <t>IRX5</t>
  </si>
  <si>
    <t>Iroquois Homeobox 5</t>
  </si>
  <si>
    <t>GC16P054930</t>
  </si>
  <si>
    <t>https://www.genecards.org/cgi-bin/carddisp.pl?gene=IRX5</t>
  </si>
  <si>
    <t>RPS28</t>
  </si>
  <si>
    <t>Ribosomal Protein S28</t>
  </si>
  <si>
    <t>GC19P008402</t>
  </si>
  <si>
    <t>https://www.genecards.org/cgi-bin/carddisp.pl?gene=RPS28</t>
  </si>
  <si>
    <t>PIGV</t>
  </si>
  <si>
    <t>Phosphatidylinositol Glycan Anchor Biosynthesis Class V</t>
  </si>
  <si>
    <t>GC01P026787</t>
  </si>
  <si>
    <t>https://www.genecards.org/cgi-bin/carddisp.pl?gene=PIGV</t>
  </si>
  <si>
    <t>WASHC5</t>
  </si>
  <si>
    <t>WASH Complex Subunit 5</t>
  </si>
  <si>
    <t>GC08M132157</t>
  </si>
  <si>
    <t>https://www.genecards.org/cgi-bin/carddisp.pl?gene=WASHC5</t>
  </si>
  <si>
    <t>ACVR2B</t>
  </si>
  <si>
    <t>Activin A Receptor Type 2B</t>
  </si>
  <si>
    <t>GC03P038453</t>
  </si>
  <si>
    <t>https://www.genecards.org/cgi-bin/carddisp.pl?gene=ACVR2B</t>
  </si>
  <si>
    <t>CSPP1</t>
  </si>
  <si>
    <t>Centrosome And Spindle Pole Associated Protein 1</t>
  </si>
  <si>
    <t>GC08P067062</t>
  </si>
  <si>
    <t>https://www.genecards.org/cgi-bin/carddisp.pl?gene=CSPP1</t>
  </si>
  <si>
    <t>MIR27A</t>
  </si>
  <si>
    <t>MicroRNA 27a</t>
  </si>
  <si>
    <t>GC19M014484</t>
  </si>
  <si>
    <t>https://www.genecards.org/cgi-bin/carddisp.pl?gene=MIR27A</t>
  </si>
  <si>
    <t>STN1</t>
  </si>
  <si>
    <t>STN1 Subunit Of CST Complex</t>
  </si>
  <si>
    <t>GC10M103926</t>
  </si>
  <si>
    <t>https://www.genecards.org/cgi-bin/carddisp.pl?gene=STN1</t>
  </si>
  <si>
    <t>HEY2</t>
  </si>
  <si>
    <t>Hes Related Family BHLH Transcription Factor With YRPW Motif 2</t>
  </si>
  <si>
    <t>GC06P125730</t>
  </si>
  <si>
    <t>https://www.genecards.org/cgi-bin/carddisp.pl?gene=HEY2</t>
  </si>
  <si>
    <t>SHFLD3</t>
  </si>
  <si>
    <t>Split-Hand/Foot Malformation With Long Bone Deficiency 3</t>
  </si>
  <si>
    <t>GC17U901144</t>
  </si>
  <si>
    <t>https://www.genecards.org/cgi-bin/carddisp.pl?gene=SHFLD3</t>
  </si>
  <si>
    <t>COL4A1</t>
  </si>
  <si>
    <t>Collagen Type IV Alpha 1 Chain</t>
  </si>
  <si>
    <t>GC13M110148</t>
  </si>
  <si>
    <t>https://www.genecards.org/cgi-bin/carddisp.pl?gene=COL4A1</t>
  </si>
  <si>
    <t>UNC13D</t>
  </si>
  <si>
    <t>Unc-13 Homolog D</t>
  </si>
  <si>
    <t>GC17M075827</t>
  </si>
  <si>
    <t>https://www.genecards.org/cgi-bin/carddisp.pl?gene=UNC13D</t>
  </si>
  <si>
    <t>SPECC1L</t>
  </si>
  <si>
    <t>Sperm Antigen With Calponin Homology And Coiled-Coil Domains 1 Like</t>
  </si>
  <si>
    <t>GC22P036098</t>
  </si>
  <si>
    <t>https://www.genecards.org/cgi-bin/carddisp.pl?gene=SPECC1L</t>
  </si>
  <si>
    <t>VPS13B</t>
  </si>
  <si>
    <t>Vacuolar Protein Sorting 13 Homolog B</t>
  </si>
  <si>
    <t>GC08P099011</t>
  </si>
  <si>
    <t>https://www.genecards.org/cgi-bin/carddisp.pl?gene=VPS13B</t>
  </si>
  <si>
    <t>TMEM231</t>
  </si>
  <si>
    <t>Transmembrane Protein 231</t>
  </si>
  <si>
    <t>GC16M075536</t>
  </si>
  <si>
    <t>https://www.genecards.org/cgi-bin/carddisp.pl?gene=TMEM231</t>
  </si>
  <si>
    <t>TSR2</t>
  </si>
  <si>
    <t>TSR2 Ribosome Maturation Factor</t>
  </si>
  <si>
    <t>GC0XP054627</t>
  </si>
  <si>
    <t>https://www.genecards.org/cgi-bin/carddisp.pl?gene=TSR2</t>
  </si>
  <si>
    <t>MMACHC</t>
  </si>
  <si>
    <t>Metabolism Of Cobalamin Associated C</t>
  </si>
  <si>
    <t>GC01P045500</t>
  </si>
  <si>
    <t>https://www.genecards.org/cgi-bin/carddisp.pl?gene=MMACHC</t>
  </si>
  <si>
    <t>WDR72</t>
  </si>
  <si>
    <t>WD Repeat Domain 72</t>
  </si>
  <si>
    <t>GC15M117264</t>
  </si>
  <si>
    <t>https://www.genecards.org/cgi-bin/carddisp.pl?gene=WDR72</t>
  </si>
  <si>
    <t>SLC26A4</t>
  </si>
  <si>
    <t>Solute Carrier Family 26 Member 4</t>
  </si>
  <si>
    <t>GC07P107660</t>
  </si>
  <si>
    <t>https://www.genecards.org/cgi-bin/carddisp.pl?gene=SLC26A4</t>
  </si>
  <si>
    <t>TMCO1</t>
  </si>
  <si>
    <t>Transmembrane And Coiled-Coil Domains 1</t>
  </si>
  <si>
    <t>GC01M165724</t>
  </si>
  <si>
    <t>https://www.genecards.org/cgi-bin/carddisp.pl?gene=TMCO1</t>
  </si>
  <si>
    <t>FCGR3A</t>
  </si>
  <si>
    <t>Fc Gamma Receptor IIIa</t>
  </si>
  <si>
    <t>GC01M161541</t>
  </si>
  <si>
    <t>https://www.genecards.org/cgi-bin/carddisp.pl?gene=FCGR3A</t>
  </si>
  <si>
    <t>HK1</t>
  </si>
  <si>
    <t>Hexokinase 1</t>
  </si>
  <si>
    <t>GC10P069269</t>
  </si>
  <si>
    <t>https://www.genecards.org/cgi-bin/carddisp.pl?gene=HK1</t>
  </si>
  <si>
    <t>MYH11</t>
  </si>
  <si>
    <t>Myosin Heavy Chain 11</t>
  </si>
  <si>
    <t>GC16M015705</t>
  </si>
  <si>
    <t>https://www.genecards.org/cgi-bin/carddisp.pl?gene=MYH11</t>
  </si>
  <si>
    <t>ERCC8</t>
  </si>
  <si>
    <t>ERCC Excision Repair 8, CSA Ubiquitin Ligase Complex Subunit</t>
  </si>
  <si>
    <t>GC05M060894</t>
  </si>
  <si>
    <t>https://www.genecards.org/cgi-bin/carddisp.pl?gene=ERCC8</t>
  </si>
  <si>
    <t>PIGT</t>
  </si>
  <si>
    <t>Phosphatidylinositol Glycan Anchor Biosynthesis Class T</t>
  </si>
  <si>
    <t>GC20P045416</t>
  </si>
  <si>
    <t>https://www.genecards.org/cgi-bin/carddisp.pl?gene=PIGT</t>
  </si>
  <si>
    <t>TUFM</t>
  </si>
  <si>
    <t>Tu Translation Elongation Factor, Mitochondrial</t>
  </si>
  <si>
    <t>GC16M036978</t>
  </si>
  <si>
    <t>https://www.genecards.org/cgi-bin/carddisp.pl?gene=TUFM</t>
  </si>
  <si>
    <t>SMOC1</t>
  </si>
  <si>
    <t>SPARC Related Modular Calcium Binding 1</t>
  </si>
  <si>
    <t>GC14P069854</t>
  </si>
  <si>
    <t>https://www.genecards.org/cgi-bin/carddisp.pl?gene=SMOC1</t>
  </si>
  <si>
    <t>SCRIB</t>
  </si>
  <si>
    <t>Scribble Planar Cell Polarity Protein</t>
  </si>
  <si>
    <t>GC08M144146</t>
  </si>
  <si>
    <t>https://www.genecards.org/cgi-bin/carddisp.pl?gene=SCRIB</t>
  </si>
  <si>
    <t>SDHD</t>
  </si>
  <si>
    <t>Succinate Dehydrogenase Complex Subunit D</t>
  </si>
  <si>
    <t>GC11P112087</t>
  </si>
  <si>
    <t>https://www.genecards.org/cgi-bin/carddisp.pl?gene=SDHD</t>
  </si>
  <si>
    <t>SGSH</t>
  </si>
  <si>
    <t>N-Sulfoglucosamine Sulfohydrolase</t>
  </si>
  <si>
    <t>GC17M080206</t>
  </si>
  <si>
    <t>https://www.genecards.org/cgi-bin/carddisp.pl?gene=SGSH</t>
  </si>
  <si>
    <t>SOD1</t>
  </si>
  <si>
    <t>Superoxide Dismutase 1</t>
  </si>
  <si>
    <t>GC21P031659</t>
  </si>
  <si>
    <t>https://www.genecards.org/cgi-bin/carddisp.pl?gene=SOD1</t>
  </si>
  <si>
    <t>KDM6A</t>
  </si>
  <si>
    <t>Lysine Demethylase 6A</t>
  </si>
  <si>
    <t>GC0XP044873</t>
  </si>
  <si>
    <t>https://www.genecards.org/cgi-bin/carddisp.pl?gene=KDM6A</t>
  </si>
  <si>
    <t>FKRP</t>
  </si>
  <si>
    <t>Fukutin Related Protein</t>
  </si>
  <si>
    <t>GC19P066940</t>
  </si>
  <si>
    <t>https://www.genecards.org/cgi-bin/carddisp.pl?gene=FKRP</t>
  </si>
  <si>
    <t>POMGNT1</t>
  </si>
  <si>
    <t>Protein O-Linked Mannose N-Acetylglucosaminyltransferase 1 (Beta 1,2-)</t>
  </si>
  <si>
    <t>GC01M046188</t>
  </si>
  <si>
    <t>https://www.genecards.org/cgi-bin/carddisp.pl?gene=POMGNT1</t>
  </si>
  <si>
    <t>VPS33A</t>
  </si>
  <si>
    <t>VPS33A Core Subunit Of CORVET And HOPS Complexes</t>
  </si>
  <si>
    <t>GC12M122229</t>
  </si>
  <si>
    <t>https://www.genecards.org/cgi-bin/carddisp.pl?gene=VPS33A</t>
  </si>
  <si>
    <t>TSFM</t>
  </si>
  <si>
    <t>Ts Translation Elongation Factor, Mitochondrial</t>
  </si>
  <si>
    <t>GC12P057778</t>
  </si>
  <si>
    <t>https://www.genecards.org/cgi-bin/carddisp.pl?gene=TSFM</t>
  </si>
  <si>
    <t>XRCC1</t>
  </si>
  <si>
    <t>X-Ray Repair Cross Complementing 1</t>
  </si>
  <si>
    <t>GC19M043543</t>
  </si>
  <si>
    <t>https://www.genecards.org/cgi-bin/carddisp.pl?gene=XRCC1</t>
  </si>
  <si>
    <t>SERPINA3</t>
  </si>
  <si>
    <t>Serpin Family A Member 3</t>
  </si>
  <si>
    <t>GC14P094612</t>
  </si>
  <si>
    <t>https://www.genecards.org/cgi-bin/carddisp.pl?gene=SERPINA3</t>
  </si>
  <si>
    <t>RPS29</t>
  </si>
  <si>
    <t>Ribosomal Protein S29</t>
  </si>
  <si>
    <t>GC14M049570</t>
  </si>
  <si>
    <t>https://www.genecards.org/cgi-bin/carddisp.pl?gene=RPS29</t>
  </si>
  <si>
    <t>THY1</t>
  </si>
  <si>
    <t>Thy-1 Cell Surface Antigen</t>
  </si>
  <si>
    <t>GC11M119417</t>
  </si>
  <si>
    <t>https://www.genecards.org/cgi-bin/carddisp.pl?gene=THY1</t>
  </si>
  <si>
    <t>LOX</t>
  </si>
  <si>
    <t>Lysyl Oxidase</t>
  </si>
  <si>
    <t>GC05M122063</t>
  </si>
  <si>
    <t>https://www.genecards.org/cgi-bin/carddisp.pl?gene=LOX</t>
  </si>
  <si>
    <t>GNRH1</t>
  </si>
  <si>
    <t>Gonadotropin Releasing Hormone 1</t>
  </si>
  <si>
    <t>GC08M025419</t>
  </si>
  <si>
    <t>https://www.genecards.org/cgi-bin/carddisp.pl?gene=GNRH1</t>
  </si>
  <si>
    <t>PRKCD</t>
  </si>
  <si>
    <t>Protein Kinase C Delta</t>
  </si>
  <si>
    <t>GC03P053156</t>
  </si>
  <si>
    <t>https://www.genecards.org/cgi-bin/carddisp.pl?gene=PRKCD</t>
  </si>
  <si>
    <t>DYRK1A</t>
  </si>
  <si>
    <t>Dual Specificity Tyrosine Phosphorylation Regulated Kinase 1A</t>
  </si>
  <si>
    <t>GC21P037365</t>
  </si>
  <si>
    <t>https://www.genecards.org/cgi-bin/carddisp.pl?gene=DYRK1A</t>
  </si>
  <si>
    <t>MYBPC3</t>
  </si>
  <si>
    <t>Myosin Binding Protein C3</t>
  </si>
  <si>
    <t>GC11M089363</t>
  </si>
  <si>
    <t>https://www.genecards.org/cgi-bin/carddisp.pl?gene=MYBPC3</t>
  </si>
  <si>
    <t>RPL27</t>
  </si>
  <si>
    <t>Ribosomal Protein L27</t>
  </si>
  <si>
    <t>GC17P042998</t>
  </si>
  <si>
    <t>https://www.genecards.org/cgi-bin/carddisp.pl?gene=RPL27</t>
  </si>
  <si>
    <t>RIT1</t>
  </si>
  <si>
    <t>Ras Like Without CAAX 1</t>
  </si>
  <si>
    <t>GC01M155897</t>
  </si>
  <si>
    <t>https://www.genecards.org/cgi-bin/carddisp.pl?gene=RIT1</t>
  </si>
  <si>
    <t>RPL18</t>
  </si>
  <si>
    <t>Ribosomal Protein L18</t>
  </si>
  <si>
    <t>GC19M048615</t>
  </si>
  <si>
    <t>https://www.genecards.org/cgi-bin/carddisp.pl?gene=RPL18</t>
  </si>
  <si>
    <t>POLR1A</t>
  </si>
  <si>
    <t>RNA Polymerase I Subunit A</t>
  </si>
  <si>
    <t>GC02M086021</t>
  </si>
  <si>
    <t>https://www.genecards.org/cgi-bin/carddisp.pl?gene=POLR1A</t>
  </si>
  <si>
    <t>MIR320A</t>
  </si>
  <si>
    <t>MicroRNA 320a</t>
  </si>
  <si>
    <t>GC08M022268</t>
  </si>
  <si>
    <t>https://www.genecards.org/cgi-bin/carddisp.pl?gene=MIR320A</t>
  </si>
  <si>
    <t>SYK</t>
  </si>
  <si>
    <t>Spleen Associated Tyrosine Kinase</t>
  </si>
  <si>
    <t>GC09P092021</t>
  </si>
  <si>
    <t>https://www.genecards.org/cgi-bin/carddisp.pl?gene=SYK</t>
  </si>
  <si>
    <t>CYP2U1-AS1</t>
  </si>
  <si>
    <t>CYP2U1 And SGMS2 Antisense RNA 1</t>
  </si>
  <si>
    <t>GC04M107866</t>
  </si>
  <si>
    <t>https://www.genecards.org/cgi-bin/carddisp.pl?gene=CYP2U1-AS1</t>
  </si>
  <si>
    <t>SLCO2A1</t>
  </si>
  <si>
    <t>Solute Carrier Organic Anion Transporter Family Member 2A1</t>
  </si>
  <si>
    <t>GC03M133932</t>
  </si>
  <si>
    <t>https://www.genecards.org/cgi-bin/carddisp.pl?gene=SLCO2A1</t>
  </si>
  <si>
    <t>REN</t>
  </si>
  <si>
    <t>Renin</t>
  </si>
  <si>
    <t>GC01M204154</t>
  </si>
  <si>
    <t>https://www.genecards.org/cgi-bin/carddisp.pl?gene=REN</t>
  </si>
  <si>
    <t>MT-CO3</t>
  </si>
  <si>
    <t>Mitochondrially Encoded Cytochrome C Oxidase III</t>
  </si>
  <si>
    <t>GCMTP009209</t>
  </si>
  <si>
    <t>https://www.genecards.org/cgi-bin/carddisp.pl?gene=MT-CO3</t>
  </si>
  <si>
    <t>EFL1</t>
  </si>
  <si>
    <t>Elongation Factor Like GTPase 1</t>
  </si>
  <si>
    <t>GC15M090495</t>
  </si>
  <si>
    <t>https://www.genecards.org/cgi-bin/carddisp.pl?gene=EFL1</t>
  </si>
  <si>
    <t>FOXF1</t>
  </si>
  <si>
    <t>Forkhead Box F1</t>
  </si>
  <si>
    <t>GC16P086510</t>
  </si>
  <si>
    <t>https://www.genecards.org/cgi-bin/carddisp.pl?gene=FOXF1</t>
  </si>
  <si>
    <t>FKTN</t>
  </si>
  <si>
    <t>Fukutin</t>
  </si>
  <si>
    <t>GC09P105558</t>
  </si>
  <si>
    <t>https://www.genecards.org/cgi-bin/carddisp.pl?gene=FKTN</t>
  </si>
  <si>
    <t>WDPCP</t>
  </si>
  <si>
    <t>WD Repeat Containing Planar Cell Polarity Effector</t>
  </si>
  <si>
    <t>GC02M063121</t>
  </si>
  <si>
    <t>https://www.genecards.org/cgi-bin/carddisp.pl?gene=WDPCP</t>
  </si>
  <si>
    <t>NTRK1</t>
  </si>
  <si>
    <t>Neurotrophic Receptor Tyrosine Kinase 1</t>
  </si>
  <si>
    <t>GC01P156815</t>
  </si>
  <si>
    <t>https://www.genecards.org/cgi-bin/carddisp.pl?gene=NTRK1</t>
  </si>
  <si>
    <t>LMX1B</t>
  </si>
  <si>
    <t>LIM Homeobox Transcription Factor 1 Beta</t>
  </si>
  <si>
    <t>GC09P126614</t>
  </si>
  <si>
    <t>https://www.genecards.org/cgi-bin/carddisp.pl?gene=LMX1B</t>
  </si>
  <si>
    <t>RASA2</t>
  </si>
  <si>
    <t>RAS P21 Protein Activator 2</t>
  </si>
  <si>
    <t>GC03P141487</t>
  </si>
  <si>
    <t>https://www.genecards.org/cgi-bin/carddisp.pl?gene=RASA2</t>
  </si>
  <si>
    <t>MIR20A</t>
  </si>
  <si>
    <t>MicroRNA 20a</t>
  </si>
  <si>
    <t>GC13P091555</t>
  </si>
  <si>
    <t>https://www.genecards.org/cgi-bin/carddisp.pl?gene=MIR20A</t>
  </si>
  <si>
    <t>PMM2</t>
  </si>
  <si>
    <t>Phosphomannomutase 2</t>
  </si>
  <si>
    <t>GC16P008788</t>
  </si>
  <si>
    <t>https://www.genecards.org/cgi-bin/carddisp.pl?gene=PMM2</t>
  </si>
  <si>
    <t>TCTN2</t>
  </si>
  <si>
    <t>Tectonic Family Member 2</t>
  </si>
  <si>
    <t>GC12P123671</t>
  </si>
  <si>
    <t>https://www.genecards.org/cgi-bin/carddisp.pl?gene=TCTN2</t>
  </si>
  <si>
    <t>COL5A1</t>
  </si>
  <si>
    <t>Collagen Type V Alpha 1 Chain</t>
  </si>
  <si>
    <t>GC09P134641</t>
  </si>
  <si>
    <t>https://www.genecards.org/cgi-bin/carddisp.pl?gene=COL5A1</t>
  </si>
  <si>
    <t>ITGAM</t>
  </si>
  <si>
    <t>Integrin Subunit Alpha M</t>
  </si>
  <si>
    <t>GC16P041126</t>
  </si>
  <si>
    <t>https://www.genecards.org/cgi-bin/carddisp.pl?gene=ITGAM</t>
  </si>
  <si>
    <t>KCNQ1OT1</t>
  </si>
  <si>
    <t>KCNQ1 Opposite Strand/Antisense Transcript 1</t>
  </si>
  <si>
    <t>GC11M003314</t>
  </si>
  <si>
    <t>https://www.genecards.org/cgi-bin/carddisp.pl?gene=KCNQ1OT1</t>
  </si>
  <si>
    <t>WBP11</t>
  </si>
  <si>
    <t>WW Domain Binding Protein 11</t>
  </si>
  <si>
    <t>GC12M014784</t>
  </si>
  <si>
    <t>https://www.genecards.org/cgi-bin/carddisp.pl?gene=WBP11</t>
  </si>
  <si>
    <t>EXOC6B</t>
  </si>
  <si>
    <t>Exocyst Complex Component 6B</t>
  </si>
  <si>
    <t>GC02M072175</t>
  </si>
  <si>
    <t>https://www.genecards.org/cgi-bin/carddisp.pl?gene=EXOC6B</t>
  </si>
  <si>
    <t>PI4KA</t>
  </si>
  <si>
    <t>Phosphatidylinositol 4-Kinase Alpha</t>
  </si>
  <si>
    <t>GC22M020707</t>
  </si>
  <si>
    <t>https://www.genecards.org/cgi-bin/carddisp.pl?gene=PI4KA</t>
  </si>
  <si>
    <t>SETD5</t>
  </si>
  <si>
    <t>SET Domain Containing 5</t>
  </si>
  <si>
    <t>GC03P009402</t>
  </si>
  <si>
    <t>https://www.genecards.org/cgi-bin/carddisp.pl?gene=SETD5</t>
  </si>
  <si>
    <t>SLC2A2</t>
  </si>
  <si>
    <t>Solute Carrier Family 2 Member 2</t>
  </si>
  <si>
    <t>GC03M170996</t>
  </si>
  <si>
    <t>https://www.genecards.org/cgi-bin/carddisp.pl?gene=SLC2A2</t>
  </si>
  <si>
    <t>ISL1</t>
  </si>
  <si>
    <t>ISL LIM Homeobox 1</t>
  </si>
  <si>
    <t>GC05P051383</t>
  </si>
  <si>
    <t>https://www.genecards.org/cgi-bin/carddisp.pl?gene=ISL1</t>
  </si>
  <si>
    <t>Prostaglandin-Endoperoxide Synthase 2</t>
  </si>
  <si>
    <t>GC01M186640</t>
  </si>
  <si>
    <t>https://www.genecards.org/cgi-bin/carddisp.pl?gene=PTGS2</t>
  </si>
  <si>
    <t>INSL6</t>
  </si>
  <si>
    <t>Insulin Like 6</t>
  </si>
  <si>
    <t>GC09M004991</t>
  </si>
  <si>
    <t>https://www.genecards.org/cgi-bin/carddisp.pl?gene=INSL6</t>
  </si>
  <si>
    <t>SOX2</t>
  </si>
  <si>
    <t>SRY-Box Transcription Factor 2</t>
  </si>
  <si>
    <t>GC03P181711</t>
  </si>
  <si>
    <t>https://www.genecards.org/cgi-bin/carddisp.pl?gene=SOX2</t>
  </si>
  <si>
    <t>MEGF8</t>
  </si>
  <si>
    <t>Multiple EGF Like Domains 8</t>
  </si>
  <si>
    <t>GC19P042325</t>
  </si>
  <si>
    <t>https://www.genecards.org/cgi-bin/carddisp.pl?gene=MEGF8</t>
  </si>
  <si>
    <t>PRKACB</t>
  </si>
  <si>
    <t>Protein Kinase CAMP-Activated Catalytic Subunit Beta</t>
  </si>
  <si>
    <t>GC01P084078</t>
  </si>
  <si>
    <t>https://www.genecards.org/cgi-bin/carddisp.pl?gene=PRKACB</t>
  </si>
  <si>
    <t>COL5A2</t>
  </si>
  <si>
    <t>Collagen Type V Alpha 2 Chain</t>
  </si>
  <si>
    <t>GC02M189031</t>
  </si>
  <si>
    <t>https://www.genecards.org/cgi-bin/carddisp.pl?gene=COL5A2</t>
  </si>
  <si>
    <t>CDC73</t>
  </si>
  <si>
    <t>Cell Division Cycle 73</t>
  </si>
  <si>
    <t>GC01P193121</t>
  </si>
  <si>
    <t>https://www.genecards.org/cgi-bin/carddisp.pl?gene=CDC73</t>
  </si>
  <si>
    <t>SLC10A7</t>
  </si>
  <si>
    <t>Solute Carrier Family 10 Member 7</t>
  </si>
  <si>
    <t>GC04M146253</t>
  </si>
  <si>
    <t>https://www.genecards.org/cgi-bin/carddisp.pl?gene=SLC10A7</t>
  </si>
  <si>
    <t>TMEM94</t>
  </si>
  <si>
    <t>Transmembrane Protein 94</t>
  </si>
  <si>
    <t>GC17P075624</t>
  </si>
  <si>
    <t>https://www.genecards.org/cgi-bin/carddisp.pl?gene=TMEM94</t>
  </si>
  <si>
    <t>LRBA</t>
  </si>
  <si>
    <t>LPS Responsive Beige-Like Anchor Protein</t>
  </si>
  <si>
    <t>GC04M150264</t>
  </si>
  <si>
    <t>https://www.genecards.org/cgi-bin/carddisp.pl?gene=LRBA</t>
  </si>
  <si>
    <t>OTX2</t>
  </si>
  <si>
    <t>Orthodenticle Homeobox 2</t>
  </si>
  <si>
    <t>GC14M056799</t>
  </si>
  <si>
    <t>https://www.genecards.org/cgi-bin/carddisp.pl?gene=OTX2</t>
  </si>
  <si>
    <t>CHD4</t>
  </si>
  <si>
    <t>Chromodomain Helicase DNA Binding Protein 4</t>
  </si>
  <si>
    <t>GC12M006570</t>
  </si>
  <si>
    <t>https://www.genecards.org/cgi-bin/carddisp.pl?gene=CHD4</t>
  </si>
  <si>
    <t>SEMA3A</t>
  </si>
  <si>
    <t>Semaphorin 3A</t>
  </si>
  <si>
    <t>GC07M083955</t>
  </si>
  <si>
    <t>https://www.genecards.org/cgi-bin/carddisp.pl?gene=SEMA3A</t>
  </si>
  <si>
    <t>RPL31</t>
  </si>
  <si>
    <t>Ribosomal Protein L31</t>
  </si>
  <si>
    <t>GC02P100985</t>
  </si>
  <si>
    <t>https://www.genecards.org/cgi-bin/carddisp.pl?gene=RPL31</t>
  </si>
  <si>
    <t>REV3L</t>
  </si>
  <si>
    <t>REV3 Like, DNA Directed Polymerase Zeta Catalytic Subunit</t>
  </si>
  <si>
    <t>GC06M111299</t>
  </si>
  <si>
    <t>https://www.genecards.org/cgi-bin/carddisp.pl?gene=REV3L</t>
  </si>
  <si>
    <t>DNAH9</t>
  </si>
  <si>
    <t>Dynein Axonemal Heavy Chain 9</t>
  </si>
  <si>
    <t>GC17P011598</t>
  </si>
  <si>
    <t>https://www.genecards.org/cgi-bin/carddisp.pl?gene=DNAH9</t>
  </si>
  <si>
    <t>ITGB2</t>
  </si>
  <si>
    <t>Integrin Subunit Beta 2</t>
  </si>
  <si>
    <t>GC21M044885</t>
  </si>
  <si>
    <t>https://www.genecards.org/cgi-bin/carddisp.pl?gene=ITGB2</t>
  </si>
  <si>
    <t>HMGA2</t>
  </si>
  <si>
    <t>High Mobility Group AT-Hook 2</t>
  </si>
  <si>
    <t>GC12P065824</t>
  </si>
  <si>
    <t>https://www.genecards.org/cgi-bin/carddisp.pl?gene=HMGA2</t>
  </si>
  <si>
    <t>CDKN1B</t>
  </si>
  <si>
    <t>Cyclin Dependent Kinase Inhibitor 1B</t>
  </si>
  <si>
    <t>GC12P021339</t>
  </si>
  <si>
    <t>https://www.genecards.org/cgi-bin/carddisp.pl?gene=CDKN1B</t>
  </si>
  <si>
    <t>MT-CO2</t>
  </si>
  <si>
    <t>Mitochondrially Encoded Cytochrome C Oxidase II</t>
  </si>
  <si>
    <t>GCMTP007587</t>
  </si>
  <si>
    <t>https://www.genecards.org/cgi-bin/carddisp.pl?gene=MT-CO2</t>
  </si>
  <si>
    <t>EYA1</t>
  </si>
  <si>
    <t>EYA Transcriptional Coactivator And Phosphatase 1</t>
  </si>
  <si>
    <t>GC08M071210</t>
  </si>
  <si>
    <t>https://www.genecards.org/cgi-bin/carddisp.pl?gene=EYA1</t>
  </si>
  <si>
    <t>ZAP70</t>
  </si>
  <si>
    <t>Zeta Chain Of T Cell Receptor Associated Protein Kinase 70</t>
  </si>
  <si>
    <t>GC02P097753</t>
  </si>
  <si>
    <t>https://www.genecards.org/cgi-bin/carddisp.pl?gene=ZAP70</t>
  </si>
  <si>
    <t>RPS14</t>
  </si>
  <si>
    <t>Ribosomal Protein S14</t>
  </si>
  <si>
    <t>GC05M150443</t>
  </si>
  <si>
    <t>https://www.genecards.org/cgi-bin/carddisp.pl?gene=RPS14</t>
  </si>
  <si>
    <t>PIGN</t>
  </si>
  <si>
    <t>Phosphatidylinositol Glycan Anchor Biosynthesis Class N</t>
  </si>
  <si>
    <t>GC18M061905</t>
  </si>
  <si>
    <t>https://www.genecards.org/cgi-bin/carddisp.pl?gene=PIGN</t>
  </si>
  <si>
    <t>MGAT2</t>
  </si>
  <si>
    <t>Alpha-1,6-Mannosyl-Glycoprotein 2-Beta-N-Acetylglucosaminyltransferase</t>
  </si>
  <si>
    <t>GC14P049620</t>
  </si>
  <si>
    <t>https://www.genecards.org/cgi-bin/carddisp.pl?gene=MGAT2</t>
  </si>
  <si>
    <t>COG1</t>
  </si>
  <si>
    <t>Component Of Oligomeric Golgi Complex 1</t>
  </si>
  <si>
    <t>GC17P073193</t>
  </si>
  <si>
    <t>https://www.genecards.org/cgi-bin/carddisp.pl?gene=COG1</t>
  </si>
  <si>
    <t>RPS27</t>
  </si>
  <si>
    <t>Ribosomal Protein S27</t>
  </si>
  <si>
    <t>GC01P153991</t>
  </si>
  <si>
    <t>https://www.genecards.org/cgi-bin/carddisp.pl?gene=RPS27</t>
  </si>
  <si>
    <t>PGAP3</t>
  </si>
  <si>
    <t>Post-GPI Attachment To Proteins Phospholipase 3</t>
  </si>
  <si>
    <t>GC17M042350</t>
  </si>
  <si>
    <t>https://www.genecards.org/cgi-bin/carddisp.pl?gene=PGAP3</t>
  </si>
  <si>
    <t>SLC7A7</t>
  </si>
  <si>
    <t>Solute Carrier Family 7 Member 7</t>
  </si>
  <si>
    <t>GC14M022773</t>
  </si>
  <si>
    <t>https://www.genecards.org/cgi-bin/carddisp.pl?gene=SLC7A7</t>
  </si>
  <si>
    <t>SF3B1</t>
  </si>
  <si>
    <t>Splicing Factor 3b Subunit 1</t>
  </si>
  <si>
    <t>GC02M197427</t>
  </si>
  <si>
    <t>https://www.genecards.org/cgi-bin/carddisp.pl?gene=SF3B1</t>
  </si>
  <si>
    <t>LRRK1</t>
  </si>
  <si>
    <t>Leucine Rich Repeat Kinase 1</t>
  </si>
  <si>
    <t>GC15P100919</t>
  </si>
  <si>
    <t>https://www.genecards.org/cgi-bin/carddisp.pl?gene=LRRK1</t>
  </si>
  <si>
    <t>RRAS2</t>
  </si>
  <si>
    <t>RAS Related 2</t>
  </si>
  <si>
    <t>GC11M014299</t>
  </si>
  <si>
    <t>https://www.genecards.org/cgi-bin/carddisp.pl?gene=RRAS2</t>
  </si>
  <si>
    <t>OTULIN</t>
  </si>
  <si>
    <t>OTU Deubiquitinase With Linear Linkage Specificity</t>
  </si>
  <si>
    <t>GC05P014667</t>
  </si>
  <si>
    <t>https://www.genecards.org/cgi-bin/carddisp.pl?gene=OTULIN</t>
  </si>
  <si>
    <t>POLE</t>
  </si>
  <si>
    <t>DNA Polymerase Epsilon, Catalytic Subunit</t>
  </si>
  <si>
    <t>GC12M132689</t>
  </si>
  <si>
    <t>https://www.genecards.org/cgi-bin/carddisp.pl?gene=POLE</t>
  </si>
  <si>
    <t>PYCR1</t>
  </si>
  <si>
    <t>Pyrroline-5-Carboxylate Reductase 1</t>
  </si>
  <si>
    <t>GC17M081932</t>
  </si>
  <si>
    <t>https://www.genecards.org/cgi-bin/carddisp.pl?gene=PYCR1</t>
  </si>
  <si>
    <t>NPPB</t>
  </si>
  <si>
    <t>Natriuretic Peptide B</t>
  </si>
  <si>
    <t>GC01M011858</t>
  </si>
  <si>
    <t>https://www.genecards.org/cgi-bin/carddisp.pl?gene=NPPB</t>
  </si>
  <si>
    <t>COL27A1</t>
  </si>
  <si>
    <t>Collagen Type XXVII Alpha 1 Chain</t>
  </si>
  <si>
    <t>GC09P118936</t>
  </si>
  <si>
    <t>https://www.genecards.org/cgi-bin/carddisp.pl?gene=COL27A1</t>
  </si>
  <si>
    <t>GUSB</t>
  </si>
  <si>
    <t>Glucuronidase Beta</t>
  </si>
  <si>
    <t>GC07M065960</t>
  </si>
  <si>
    <t>https://www.genecards.org/cgi-bin/carddisp.pl?gene=GUSB</t>
  </si>
  <si>
    <t>LARGE1</t>
  </si>
  <si>
    <t>LARGE Xylosyl- And Glucuronyltransferase 1</t>
  </si>
  <si>
    <t>GC22M057272</t>
  </si>
  <si>
    <t>https://www.genecards.org/cgi-bin/carddisp.pl?gene=LARGE1</t>
  </si>
  <si>
    <t>RPS6KA3</t>
  </si>
  <si>
    <t>Ribosomal Protein S6 Kinase A3</t>
  </si>
  <si>
    <t>GC0XM020149</t>
  </si>
  <si>
    <t>https://www.genecards.org/cgi-bin/carddisp.pl?gene=RPS6KA3</t>
  </si>
  <si>
    <t>TNFRSF1B</t>
  </si>
  <si>
    <t>TNF Receptor Superfamily Member 1B</t>
  </si>
  <si>
    <t>GC01P012235</t>
  </si>
  <si>
    <t>https://www.genecards.org/cgi-bin/carddisp.pl?gene=TNFRSF1B</t>
  </si>
  <si>
    <t>TIMP1</t>
  </si>
  <si>
    <t>TIMP Metallopeptidase Inhibitor 1</t>
  </si>
  <si>
    <t>GC0XP047596</t>
  </si>
  <si>
    <t>https://www.genecards.org/cgi-bin/carddisp.pl?gene=TIMP1</t>
  </si>
  <si>
    <t>CDC42</t>
  </si>
  <si>
    <t>Cell Division Cycle 42</t>
  </si>
  <si>
    <t>GC01P022052</t>
  </si>
  <si>
    <t>https://www.genecards.org/cgi-bin/carddisp.pl?gene=CDC42</t>
  </si>
  <si>
    <t>CD40</t>
  </si>
  <si>
    <t>CD40 Molecule</t>
  </si>
  <si>
    <t>GC20P046118</t>
  </si>
  <si>
    <t>https://www.genecards.org/cgi-bin/carddisp.pl?gene=CD40</t>
  </si>
  <si>
    <t>PRL</t>
  </si>
  <si>
    <t>Prolactin</t>
  </si>
  <si>
    <t>GC06M022287</t>
  </si>
  <si>
    <t>https://www.genecards.org/cgi-bin/carddisp.pl?gene=PRL</t>
  </si>
  <si>
    <t>MID1</t>
  </si>
  <si>
    <t>Midline 1</t>
  </si>
  <si>
    <t>GC0XM010445</t>
  </si>
  <si>
    <t>https://www.genecards.org/cgi-bin/carddisp.pl?gene=MID1</t>
  </si>
  <si>
    <t>IKBKG</t>
  </si>
  <si>
    <t>Inhibitor Of Nuclear Factor Kappa B Kinase Regulatory Subunit Gamma</t>
  </si>
  <si>
    <t>GC0XP154541</t>
  </si>
  <si>
    <t>https://www.genecards.org/cgi-bin/carddisp.pl?gene=IKBKG</t>
  </si>
  <si>
    <t>HESX1</t>
  </si>
  <si>
    <t>HESX Homeobox 1</t>
  </si>
  <si>
    <t>GC03M057207</t>
  </si>
  <si>
    <t>https://www.genecards.org/cgi-bin/carddisp.pl?gene=HESX1</t>
  </si>
  <si>
    <t>AGRN</t>
  </si>
  <si>
    <t>Agrin</t>
  </si>
  <si>
    <t>GC01P001020</t>
  </si>
  <si>
    <t>https://www.genecards.org/cgi-bin/carddisp.pl?gene=AGRN</t>
  </si>
  <si>
    <t>CCDC40</t>
  </si>
  <si>
    <t>Coiled-Coil Domain Containing 40</t>
  </si>
  <si>
    <t>GC17P080037</t>
  </si>
  <si>
    <t>https://www.genecards.org/cgi-bin/carddisp.pl?gene=CCDC40</t>
  </si>
  <si>
    <t>XIAP</t>
  </si>
  <si>
    <t>X-Linked Inhibitor Of Apoptosis</t>
  </si>
  <si>
    <t>GC0XP123859</t>
  </si>
  <si>
    <t>https://www.genecards.org/cgi-bin/carddisp.pl?gene=XIAP</t>
  </si>
  <si>
    <t>NCAM1</t>
  </si>
  <si>
    <t>Neural Cell Adhesion Molecule 1</t>
  </si>
  <si>
    <t>GC11P112961</t>
  </si>
  <si>
    <t>https://www.genecards.org/cgi-bin/carddisp.pl?gene=NCAM1</t>
  </si>
  <si>
    <t>B9D2</t>
  </si>
  <si>
    <t>B9 Domain Containing 2</t>
  </si>
  <si>
    <t>GC19M041354</t>
  </si>
  <si>
    <t>https://www.genecards.org/cgi-bin/carddisp.pl?gene=B9D2</t>
  </si>
  <si>
    <t>PGM3</t>
  </si>
  <si>
    <t>Phosphoglucomutase 3</t>
  </si>
  <si>
    <t>GC06M083161</t>
  </si>
  <si>
    <t>https://www.genecards.org/cgi-bin/carddisp.pl?gene=PGM3</t>
  </si>
  <si>
    <t>RAPSN</t>
  </si>
  <si>
    <t>Receptor Associated Protein Of The Synapse</t>
  </si>
  <si>
    <t>GC11M089370</t>
  </si>
  <si>
    <t>https://www.genecards.org/cgi-bin/carddisp.pl?gene=RAPSN</t>
  </si>
  <si>
    <t>MEIS2</t>
  </si>
  <si>
    <t>Meis Homeobox 2</t>
  </si>
  <si>
    <t>GC15M036889</t>
  </si>
  <si>
    <t>https://www.genecards.org/cgi-bin/carddisp.pl?gene=MEIS2</t>
  </si>
  <si>
    <t>GPX4</t>
  </si>
  <si>
    <t>Glutathione Peroxidase 4</t>
  </si>
  <si>
    <t>GC19P001103</t>
  </si>
  <si>
    <t>https://www.genecards.org/cgi-bin/carddisp.pl?gene=GPX4</t>
  </si>
  <si>
    <t>MIR146A</t>
  </si>
  <si>
    <t>MicroRNA 146a</t>
  </si>
  <si>
    <t>GC05P160485</t>
  </si>
  <si>
    <t>https://www.genecards.org/cgi-bin/carddisp.pl?gene=MIR146A</t>
  </si>
  <si>
    <t>PQBP1</t>
  </si>
  <si>
    <t>Polyglutamine Binding Protein 1</t>
  </si>
  <si>
    <t>GC0XP048890</t>
  </si>
  <si>
    <t>https://www.genecards.org/cgi-bin/carddisp.pl?gene=PQBP1</t>
  </si>
  <si>
    <t>IL18</t>
  </si>
  <si>
    <t>Interleukin 18</t>
  </si>
  <si>
    <t>GC11M112143</t>
  </si>
  <si>
    <t>https://www.genecards.org/cgi-bin/carddisp.pl?gene=IL18</t>
  </si>
  <si>
    <t>LHX4-AS1</t>
  </si>
  <si>
    <t>LHX4 Antisense RNA 1</t>
  </si>
  <si>
    <t>GC01M180269</t>
  </si>
  <si>
    <t>https://www.genecards.org/cgi-bin/carddisp.pl?gene=LHX4-AS1</t>
  </si>
  <si>
    <t>POMT1</t>
  </si>
  <si>
    <t>Protein O-Mannosyltransferase 1</t>
  </si>
  <si>
    <t>GC09P131502</t>
  </si>
  <si>
    <t>https://www.genecards.org/cgi-bin/carddisp.pl?gene=POMT1</t>
  </si>
  <si>
    <t>POMT2</t>
  </si>
  <si>
    <t>Protein O-Mannosyltransferase 2</t>
  </si>
  <si>
    <t>GC14M077274</t>
  </si>
  <si>
    <t>https://www.genecards.org/cgi-bin/carddisp.pl?gene=POMT2</t>
  </si>
  <si>
    <t>SCN9A</t>
  </si>
  <si>
    <t>Sodium Voltage-Gated Channel Alpha Subunit 9</t>
  </si>
  <si>
    <t>GC02M166195</t>
  </si>
  <si>
    <t>https://www.genecards.org/cgi-bin/carddisp.pl?gene=SCN9A</t>
  </si>
  <si>
    <t>KCNJ11</t>
  </si>
  <si>
    <t>Potassium Inwardly Rectifying Channel Subfamily J Member 11</t>
  </si>
  <si>
    <t>GC11M017592</t>
  </si>
  <si>
    <t>https://www.genecards.org/cgi-bin/carddisp.pl?gene=KCNJ11</t>
  </si>
  <si>
    <t>DCC</t>
  </si>
  <si>
    <t>DCC Netrin 1 Receptor</t>
  </si>
  <si>
    <t>GC18P052340</t>
  </si>
  <si>
    <t>https://www.genecards.org/cgi-bin/carddisp.pl?gene=DCC</t>
  </si>
  <si>
    <t>LPL</t>
  </si>
  <si>
    <t>Lipoprotein Lipase</t>
  </si>
  <si>
    <t>GC08P019901</t>
  </si>
  <si>
    <t>https://www.genecards.org/cgi-bin/carddisp.pl?gene=LPL</t>
  </si>
  <si>
    <t>PECAM1</t>
  </si>
  <si>
    <t>Platelet And Endothelial Cell Adhesion Molecule 1</t>
  </si>
  <si>
    <t>GC17M064319</t>
  </si>
  <si>
    <t>https://www.genecards.org/cgi-bin/carddisp.pl?gene=PECAM1</t>
  </si>
  <si>
    <t>RRAS</t>
  </si>
  <si>
    <t>RAS Related</t>
  </si>
  <si>
    <t>GC19M049635</t>
  </si>
  <si>
    <t>https://www.genecards.org/cgi-bin/carddisp.pl?gene=RRAS</t>
  </si>
  <si>
    <t>SOX18</t>
  </si>
  <si>
    <t>SRY-Box Transcription Factor 18</t>
  </si>
  <si>
    <t>GC20M064047</t>
  </si>
  <si>
    <t>https://www.genecards.org/cgi-bin/carddisp.pl?gene=SOX18</t>
  </si>
  <si>
    <t>EFTUD2</t>
  </si>
  <si>
    <t>Elongation Factor Tu GTP Binding Domain Containing 2</t>
  </si>
  <si>
    <t>GC17M044952</t>
  </si>
  <si>
    <t>https://www.genecards.org/cgi-bin/carddisp.pl?gene=EFTUD2</t>
  </si>
  <si>
    <t>IKZF1</t>
  </si>
  <si>
    <t>IKAROS Family Zinc Finger 1</t>
  </si>
  <si>
    <t>GC07P050303</t>
  </si>
  <si>
    <t>https://www.genecards.org/cgi-bin/carddisp.pl?gene=IKZF1</t>
  </si>
  <si>
    <t>RMND1</t>
  </si>
  <si>
    <t>Required For Meiotic Nuclear Division 1 Homolog</t>
  </si>
  <si>
    <t>GC06M151404</t>
  </si>
  <si>
    <t>https://www.genecards.org/cgi-bin/carddisp.pl?gene=RMND1</t>
  </si>
  <si>
    <t>B3GLCT</t>
  </si>
  <si>
    <t>Beta 3-Glucosyltransferase</t>
  </si>
  <si>
    <t>GC13P031200</t>
  </si>
  <si>
    <t>https://www.genecards.org/cgi-bin/carddisp.pl?gene=B3GLCT</t>
  </si>
  <si>
    <t>CD8A</t>
  </si>
  <si>
    <t>CD8a Molecule</t>
  </si>
  <si>
    <t>GC02M086784</t>
  </si>
  <si>
    <t>https://www.genecards.org/cgi-bin/carddisp.pl?gene=CD8A</t>
  </si>
  <si>
    <t>GNE</t>
  </si>
  <si>
    <t>Glucosamine (UDP-N-Acetyl)-2-Epimerase/N-Acetylmannosamine Kinase</t>
  </si>
  <si>
    <t>GC09M036214</t>
  </si>
  <si>
    <t>https://www.genecards.org/cgi-bin/carddisp.pl?gene=GNE</t>
  </si>
  <si>
    <t>TGIF1</t>
  </si>
  <si>
    <t>TGFB Induced Factor Homeobox 1</t>
  </si>
  <si>
    <t>GC18P003411</t>
  </si>
  <si>
    <t>https://www.genecards.org/cgi-bin/carddisp.pl?gene=TGIF1</t>
  </si>
  <si>
    <t>MIR10A</t>
  </si>
  <si>
    <t>MicroRNA 10a</t>
  </si>
  <si>
    <t>GC17M048579</t>
  </si>
  <si>
    <t>https://www.genecards.org/cgi-bin/carddisp.pl?gene=MIR10A</t>
  </si>
  <si>
    <t>DCLRE1C</t>
  </si>
  <si>
    <t>DNA Cross-Link Repair 1C</t>
  </si>
  <si>
    <t>GC10M014897</t>
  </si>
  <si>
    <t>https://www.genecards.org/cgi-bin/carddisp.pl?gene=DCLRE1C</t>
  </si>
  <si>
    <t>TLR2</t>
  </si>
  <si>
    <t>Toll Like Receptor 2</t>
  </si>
  <si>
    <t>GC04P153684</t>
  </si>
  <si>
    <t>https://www.genecards.org/cgi-bin/carddisp.pl?gene=TLR2</t>
  </si>
  <si>
    <t>DLL1</t>
  </si>
  <si>
    <t>Delta Like Canonical Notch Ligand 1</t>
  </si>
  <si>
    <t>GC06M170282</t>
  </si>
  <si>
    <t>https://www.genecards.org/cgi-bin/carddisp.pl?gene=DLL1</t>
  </si>
  <si>
    <t>SLC16A1</t>
  </si>
  <si>
    <t>Solute Carrier Family 16 Member 1</t>
  </si>
  <si>
    <t>GC01M112973</t>
  </si>
  <si>
    <t>https://www.genecards.org/cgi-bin/carddisp.pl?gene=SLC16A1</t>
  </si>
  <si>
    <t>PIGQ</t>
  </si>
  <si>
    <t>Phosphatidylinositol Glycan Anchor Biosynthesis Class Q</t>
  </si>
  <si>
    <t>GC16P011615</t>
  </si>
  <si>
    <t>https://www.genecards.org/cgi-bin/carddisp.pl?gene=PIGQ</t>
  </si>
  <si>
    <t>LIMK1</t>
  </si>
  <si>
    <t>LIM Domain Kinase 1</t>
  </si>
  <si>
    <t>GC07P074082</t>
  </si>
  <si>
    <t>https://www.genecards.org/cgi-bin/carddisp.pl?gene=LIMK1</t>
  </si>
  <si>
    <t>KMT5B</t>
  </si>
  <si>
    <t>Lysine Methyltransferase 5B</t>
  </si>
  <si>
    <t>GC11M090188</t>
  </si>
  <si>
    <t>https://www.genecards.org/cgi-bin/carddisp.pl?gene=KMT5B</t>
  </si>
  <si>
    <t>AIFM1</t>
  </si>
  <si>
    <t>Apoptosis Inducing Factor Mitochondria Associated 1</t>
  </si>
  <si>
    <t>GC0XM130129</t>
  </si>
  <si>
    <t>https://www.genecards.org/cgi-bin/carddisp.pl?gene=AIFM1</t>
  </si>
  <si>
    <t>EED</t>
  </si>
  <si>
    <t>Embryonic Ectoderm Development</t>
  </si>
  <si>
    <t>GC11P086244</t>
  </si>
  <si>
    <t>https://www.genecards.org/cgi-bin/carddisp.pl?gene=EED</t>
  </si>
  <si>
    <t>IFT81</t>
  </si>
  <si>
    <t>Intraflagellar Transport 81</t>
  </si>
  <si>
    <t>GC12P110124</t>
  </si>
  <si>
    <t>https://www.genecards.org/cgi-bin/carddisp.pl?gene=IFT81</t>
  </si>
  <si>
    <t>CDK6</t>
  </si>
  <si>
    <t>Cyclin Dependent Kinase 6</t>
  </si>
  <si>
    <t>GC07M092604</t>
  </si>
  <si>
    <t>https://www.genecards.org/cgi-bin/carddisp.pl?gene=CDK6</t>
  </si>
  <si>
    <t>USB1</t>
  </si>
  <si>
    <t>U6 SnRNA Biogenesis Phosphodiesterase 1</t>
  </si>
  <si>
    <t>GC16P057999</t>
  </si>
  <si>
    <t>https://www.genecards.org/cgi-bin/carddisp.pl?gene=USB1</t>
  </si>
  <si>
    <t>FXR1</t>
  </si>
  <si>
    <t>FMR1 Autosomal Homolog 1</t>
  </si>
  <si>
    <t>GC03P180868</t>
  </si>
  <si>
    <t>https://www.genecards.org/cgi-bin/carddisp.pl?gene=FXR1</t>
  </si>
  <si>
    <t>Neutrophil Cytosolic Factor 1</t>
  </si>
  <si>
    <t>GC07P075454</t>
  </si>
  <si>
    <t>https://www.genecards.org/cgi-bin/carddisp.pl?gene=NCF1</t>
  </si>
  <si>
    <t>ACOX2</t>
  </si>
  <si>
    <t>Acyl-CoA Oxidase 2</t>
  </si>
  <si>
    <t>GC03M058490</t>
  </si>
  <si>
    <t>https://www.genecards.org/cgi-bin/carddisp.pl?gene=ACOX2</t>
  </si>
  <si>
    <t>FOXE3</t>
  </si>
  <si>
    <t>Forkhead Box E3</t>
  </si>
  <si>
    <t>GC01P047416</t>
  </si>
  <si>
    <t>https://www.genecards.org/cgi-bin/carddisp.pl?gene=FOXE3</t>
  </si>
  <si>
    <t>GUCY2D</t>
  </si>
  <si>
    <t>Guanylate Cyclase 2D, Retinal</t>
  </si>
  <si>
    <t>GC17P008002</t>
  </si>
  <si>
    <t>https://www.genecards.org/cgi-bin/carddisp.pl?gene=GUCY2D</t>
  </si>
  <si>
    <t>NPPA</t>
  </si>
  <si>
    <t>Natriuretic Peptide A</t>
  </si>
  <si>
    <t>GC01M011846</t>
  </si>
  <si>
    <t>https://www.genecards.org/cgi-bin/carddisp.pl?gene=NPPA</t>
  </si>
  <si>
    <t>OPN1LW</t>
  </si>
  <si>
    <t>Opsin 1, Long Wave Sensitive</t>
  </si>
  <si>
    <t>GC0XP154144</t>
  </si>
  <si>
    <t>https://www.genecards.org/cgi-bin/carddisp.pl?gene=OPN1LW</t>
  </si>
  <si>
    <t>HAAO</t>
  </si>
  <si>
    <t>3-Hydroxyanthranilate 3,4-Dioxygenase</t>
  </si>
  <si>
    <t>GC02M042767</t>
  </si>
  <si>
    <t>https://www.genecards.org/cgi-bin/carddisp.pl?gene=HAAO</t>
  </si>
  <si>
    <t>MTX2</t>
  </si>
  <si>
    <t>Metaxin 2</t>
  </si>
  <si>
    <t>GC02P176269</t>
  </si>
  <si>
    <t>https://www.genecards.org/cgi-bin/carddisp.pl?gene=MTX2</t>
  </si>
  <si>
    <t>MRAS</t>
  </si>
  <si>
    <t>Muscle RAS Oncogene Homolog</t>
  </si>
  <si>
    <t>GC03P138347</t>
  </si>
  <si>
    <t>https://www.genecards.org/cgi-bin/carddisp.pl?gene=MRAS</t>
  </si>
  <si>
    <t>AOPEP</t>
  </si>
  <si>
    <t>Aminopeptidase O (Putative)</t>
  </si>
  <si>
    <t>GC09P094728</t>
  </si>
  <si>
    <t>https://www.genecards.org/cgi-bin/carddisp.pl?gene=AOPEP</t>
  </si>
  <si>
    <t>UROS</t>
  </si>
  <si>
    <t>Uroporphyrinogen III Synthase</t>
  </si>
  <si>
    <t>GC10M125784</t>
  </si>
  <si>
    <t>https://www.genecards.org/cgi-bin/carddisp.pl?gene=UROS</t>
  </si>
  <si>
    <t>GALNT3</t>
  </si>
  <si>
    <t>Polypeptide N-Acetylgalactosaminyltransferase 3</t>
  </si>
  <si>
    <t>GC02M165747</t>
  </si>
  <si>
    <t>https://www.genecards.org/cgi-bin/carddisp.pl?gene=GALNT3</t>
  </si>
  <si>
    <t>XPA</t>
  </si>
  <si>
    <t>XPA, DNA Damage Recognition And Repair Factor</t>
  </si>
  <si>
    <t>GC09M097654</t>
  </si>
  <si>
    <t>https://www.genecards.org/cgi-bin/carddisp.pl?gene=XPA</t>
  </si>
  <si>
    <t>RAD9B</t>
  </si>
  <si>
    <t>RAD9 Checkpoint Clamp Component B</t>
  </si>
  <si>
    <t>GC12P110502</t>
  </si>
  <si>
    <t>https://www.genecards.org/cgi-bin/carddisp.pl?gene=RAD9B</t>
  </si>
  <si>
    <t>Caveolin 1</t>
  </si>
  <si>
    <t>GC07P116524</t>
  </si>
  <si>
    <t>https://www.genecards.org/cgi-bin/carddisp.pl?gene=CAV1</t>
  </si>
  <si>
    <t>SMAD9</t>
  </si>
  <si>
    <t>SMAD Family Member 9</t>
  </si>
  <si>
    <t>GC13M036844</t>
  </si>
  <si>
    <t>https://www.genecards.org/cgi-bin/carddisp.pl?gene=SMAD9</t>
  </si>
  <si>
    <t>IL2RG</t>
  </si>
  <si>
    <t>Interleukin 2 Receptor Subunit Gamma</t>
  </si>
  <si>
    <t>GC0XM071108</t>
  </si>
  <si>
    <t>https://www.genecards.org/cgi-bin/carddisp.pl?gene=IL2RG</t>
  </si>
  <si>
    <t>CYP26B1</t>
  </si>
  <si>
    <t>Cytochrome P450 Family 26 Subfamily B Member 1</t>
  </si>
  <si>
    <t>GC02M072129</t>
  </si>
  <si>
    <t>https://www.genecards.org/cgi-bin/carddisp.pl?gene=CYP26B1</t>
  </si>
  <si>
    <t>RPS7</t>
  </si>
  <si>
    <t>Ribosomal Protein S7</t>
  </si>
  <si>
    <t>GC02P003575</t>
  </si>
  <si>
    <t>https://www.genecards.org/cgi-bin/carddisp.pl?gene=RPS7</t>
  </si>
  <si>
    <t>SCUBE3</t>
  </si>
  <si>
    <t>Signal Peptide, CUB Domain And EGF Like Domain Containing 3</t>
  </si>
  <si>
    <t>GC06P083821</t>
  </si>
  <si>
    <t>https://www.genecards.org/cgi-bin/carddisp.pl?gene=SCUBE3</t>
  </si>
  <si>
    <t>KLF1</t>
  </si>
  <si>
    <t>Kruppel Like Factor 1</t>
  </si>
  <si>
    <t>GC19M012884</t>
  </si>
  <si>
    <t>https://www.genecards.org/cgi-bin/carddisp.pl?gene=KLF1</t>
  </si>
  <si>
    <t>BBS10</t>
  </si>
  <si>
    <t>Bardet-Biedl Syndrome 10</t>
  </si>
  <si>
    <t>GC12M076344</t>
  </si>
  <si>
    <t>https://www.genecards.org/cgi-bin/carddisp.pl?gene=BBS10</t>
  </si>
  <si>
    <t>SH2D1A</t>
  </si>
  <si>
    <t>SH2 Domain Containing 1A</t>
  </si>
  <si>
    <t>GC0XP124227</t>
  </si>
  <si>
    <t>https://www.genecards.org/cgi-bin/carddisp.pl?gene=SH2D1A</t>
  </si>
  <si>
    <t>ABCD4</t>
  </si>
  <si>
    <t>ATP Binding Cassette Subfamily D Member 4</t>
  </si>
  <si>
    <t>GC14M074285</t>
  </si>
  <si>
    <t>https://www.genecards.org/cgi-bin/carddisp.pl?gene=ABCD4</t>
  </si>
  <si>
    <t>PNPT1</t>
  </si>
  <si>
    <t>Polyribonucleotide Nucleotidyltransferase 1</t>
  </si>
  <si>
    <t>GC02M055634</t>
  </si>
  <si>
    <t>https://www.genecards.org/cgi-bin/carddisp.pl?gene=PNPT1</t>
  </si>
  <si>
    <t>AIP</t>
  </si>
  <si>
    <t>Aryl Hydrocarbon Receptor Interacting Protein</t>
  </si>
  <si>
    <t>GC11P067468</t>
  </si>
  <si>
    <t>https://www.genecards.org/cgi-bin/carddisp.pl?gene=AIP</t>
  </si>
  <si>
    <t>SHBG</t>
  </si>
  <si>
    <t>Sex Hormone Binding Globulin</t>
  </si>
  <si>
    <t>GC17P007613</t>
  </si>
  <si>
    <t>https://www.genecards.org/cgi-bin/carddisp.pl?gene=SHBG</t>
  </si>
  <si>
    <t>MIR221</t>
  </si>
  <si>
    <t>MicroRNA 221</t>
  </si>
  <si>
    <t>GC0XM045746</t>
  </si>
  <si>
    <t>https://www.genecards.org/cgi-bin/carddisp.pl?gene=MIR221</t>
  </si>
  <si>
    <t>NFKB Inhibitor Alpha</t>
  </si>
  <si>
    <t>GC14M035401</t>
  </si>
  <si>
    <t>https://www.genecards.org/cgi-bin/carddisp.pl?gene=NFKBIA</t>
  </si>
  <si>
    <t>HNF4A</t>
  </si>
  <si>
    <t>Hepatocyte Nuclear Factor 4 Alpha</t>
  </si>
  <si>
    <t>GC20P044355</t>
  </si>
  <si>
    <t>https://www.genecards.org/cgi-bin/carddisp.pl?gene=HNF4A</t>
  </si>
  <si>
    <t>TRAF7</t>
  </si>
  <si>
    <t>TNF Receptor Associated Factor 7</t>
  </si>
  <si>
    <t>GC16P011702</t>
  </si>
  <si>
    <t>https://www.genecards.org/cgi-bin/carddisp.pl?gene=TRAF7</t>
  </si>
  <si>
    <t>DDX11</t>
  </si>
  <si>
    <t>DEAD/H-Box Helicase 11</t>
  </si>
  <si>
    <t>GC12P031073</t>
  </si>
  <si>
    <t>https://www.genecards.org/cgi-bin/carddisp.pl?gene=DDX11</t>
  </si>
  <si>
    <t>PTK2B</t>
  </si>
  <si>
    <t>Protein Tyrosine Kinase 2 Beta</t>
  </si>
  <si>
    <t>GC08P027311</t>
  </si>
  <si>
    <t>https://www.genecards.org/cgi-bin/carddisp.pl?gene=PTK2B</t>
  </si>
  <si>
    <t>NUP214</t>
  </si>
  <si>
    <t>Nucleoporin 214</t>
  </si>
  <si>
    <t>GC09P131125</t>
  </si>
  <si>
    <t>https://www.genecards.org/cgi-bin/carddisp.pl?gene=NUP214</t>
  </si>
  <si>
    <t>TAPT1</t>
  </si>
  <si>
    <t>Transmembrane Anterior Posterior Transformation 1</t>
  </si>
  <si>
    <t>GC04M016162</t>
  </si>
  <si>
    <t>https://www.genecards.org/cgi-bin/carddisp.pl?gene=TAPT1</t>
  </si>
  <si>
    <t>CD247</t>
  </si>
  <si>
    <t>CD247 Molecule</t>
  </si>
  <si>
    <t>GC01M167399</t>
  </si>
  <si>
    <t>https://www.genecards.org/cgi-bin/carddisp.pl?gene=CD247</t>
  </si>
  <si>
    <t>SKI</t>
  </si>
  <si>
    <t>SKI Proto-Oncogene</t>
  </si>
  <si>
    <t>GC01P002228</t>
  </si>
  <si>
    <t>https://www.genecards.org/cgi-bin/carddisp.pl?gene=SKI</t>
  </si>
  <si>
    <t>EPHB4</t>
  </si>
  <si>
    <t>EPH Receptor B4</t>
  </si>
  <si>
    <t>GC07M101954</t>
  </si>
  <si>
    <t>https://www.genecards.org/cgi-bin/carddisp.pl?gene=EPHB4</t>
  </si>
  <si>
    <t>BCL2 Like 1</t>
  </si>
  <si>
    <t>GC20M031664</t>
  </si>
  <si>
    <t>https://www.genecards.org/cgi-bin/carddisp.pl?gene=BCL2L1</t>
  </si>
  <si>
    <t>HBA2</t>
  </si>
  <si>
    <t>Hemoglobin Subunit Alpha 2</t>
  </si>
  <si>
    <t>GC16P011600</t>
  </si>
  <si>
    <t>https://www.genecards.org/cgi-bin/carddisp.pl?gene=HBA2</t>
  </si>
  <si>
    <t>EXTL3</t>
  </si>
  <si>
    <t>Exostosin Like Glycosyltransferase 3</t>
  </si>
  <si>
    <t>GC08P028619</t>
  </si>
  <si>
    <t>https://www.genecards.org/cgi-bin/carddisp.pl?gene=EXTL3</t>
  </si>
  <si>
    <t>SIX3</t>
  </si>
  <si>
    <t>SIX Homeobox 3</t>
  </si>
  <si>
    <t>GC02P044941</t>
  </si>
  <si>
    <t>https://www.genecards.org/cgi-bin/carddisp.pl?gene=SIX3</t>
  </si>
  <si>
    <t>STAT5A</t>
  </si>
  <si>
    <t>Signal Transducer And Activator Of Transcription 5A</t>
  </si>
  <si>
    <t>GC17P042287</t>
  </si>
  <si>
    <t>https://www.genecards.org/cgi-bin/carddisp.pl?gene=STAT5A</t>
  </si>
  <si>
    <t>C1QTNF3-AMACR</t>
  </si>
  <si>
    <t>C1QTNF3-AMACR Readthrough (NMD Candidate)</t>
  </si>
  <si>
    <t>GC05M033989</t>
  </si>
  <si>
    <t>https://www.genecards.org/cgi-bin/carddisp.pl?gene=C1QTNF3-AMACR</t>
  </si>
  <si>
    <t>VAC14</t>
  </si>
  <si>
    <t>VAC14 Component Of PIKFYVE Complex</t>
  </si>
  <si>
    <t>GC16M070690</t>
  </si>
  <si>
    <t>https://www.genecards.org/cgi-bin/carddisp.pl?gene=VAC14</t>
  </si>
  <si>
    <t>CCDC8</t>
  </si>
  <si>
    <t>Coiled-Coil Domain Containing 8</t>
  </si>
  <si>
    <t>GC19M046410</t>
  </si>
  <si>
    <t>https://www.genecards.org/cgi-bin/carddisp.pl?gene=CCDC8</t>
  </si>
  <si>
    <t>JUN</t>
  </si>
  <si>
    <t>Jun Proto-Oncogene, AP-1 Transcription Factor Subunit</t>
  </si>
  <si>
    <t>GC01M058780</t>
  </si>
  <si>
    <t>https://www.genecards.org/cgi-bin/carddisp.pl?gene=JUN</t>
  </si>
  <si>
    <t>ALDH18A1</t>
  </si>
  <si>
    <t>Aldehyde Dehydrogenase 18 Family Member A1</t>
  </si>
  <si>
    <t>GC10M095605</t>
  </si>
  <si>
    <t>https://www.genecards.org/cgi-bin/carddisp.pl?gene=ALDH18A1</t>
  </si>
  <si>
    <t>MTFMT</t>
  </si>
  <si>
    <t>Mitochondrial Methionyl-TRNA Formyltransferase</t>
  </si>
  <si>
    <t>GC15M065001</t>
  </si>
  <si>
    <t>https://www.genecards.org/cgi-bin/carddisp.pl?gene=MTFMT</t>
  </si>
  <si>
    <t>RAS P21 Protein Activator 1</t>
  </si>
  <si>
    <t>GC05P087267</t>
  </si>
  <si>
    <t>https://www.genecards.org/cgi-bin/carddisp.pl?gene=RASA1</t>
  </si>
  <si>
    <t>RIPPLY2</t>
  </si>
  <si>
    <t>Ripply Transcriptional Repressor 2</t>
  </si>
  <si>
    <t>GC06P084775</t>
  </si>
  <si>
    <t>https://www.genecards.org/cgi-bin/carddisp.pl?gene=RIPPLY2</t>
  </si>
  <si>
    <t>B9D1</t>
  </si>
  <si>
    <t>B9 Domain Containing 1</t>
  </si>
  <si>
    <t>GC17M019334</t>
  </si>
  <si>
    <t>https://www.genecards.org/cgi-bin/carddisp.pl?gene=B9D1</t>
  </si>
  <si>
    <t>FBLN5</t>
  </si>
  <si>
    <t>Fibulin 5</t>
  </si>
  <si>
    <t>GC14M091869</t>
  </si>
  <si>
    <t>https://www.genecards.org/cgi-bin/carddisp.pl?gene=FBLN5</t>
  </si>
  <si>
    <t>HLA-DQB1</t>
  </si>
  <si>
    <t>Major Histocompatibility Complex, Class II, DQ Beta 1</t>
  </si>
  <si>
    <t>GC06M066016</t>
  </si>
  <si>
    <t>https://www.genecards.org/cgi-bin/carddisp.pl?gene=HLA-DQB1</t>
  </si>
  <si>
    <t>TTR</t>
  </si>
  <si>
    <t>Transthyretin</t>
  </si>
  <si>
    <t>GC18P031557</t>
  </si>
  <si>
    <t>https://www.genecards.org/cgi-bin/carddisp.pl?gene=TTR</t>
  </si>
  <si>
    <t>PROKR2</t>
  </si>
  <si>
    <t>Prokineticin Receptor 2</t>
  </si>
  <si>
    <t>GC20M005409</t>
  </si>
  <si>
    <t>https://www.genecards.org/cgi-bin/carddisp.pl?gene=PROKR2</t>
  </si>
  <si>
    <t>TPM1</t>
  </si>
  <si>
    <t>Tropomyosin 1</t>
  </si>
  <si>
    <t>GC15P120433</t>
  </si>
  <si>
    <t>https://www.genecards.org/cgi-bin/carddisp.pl?gene=TPM1</t>
  </si>
  <si>
    <t>SPRED2</t>
  </si>
  <si>
    <t>Sprouty Related EVH1 Domain Containing 2</t>
  </si>
  <si>
    <t>GC02M065307</t>
  </si>
  <si>
    <t>https://www.genecards.org/cgi-bin/carddisp.pl?gene=SPRED2</t>
  </si>
  <si>
    <t>BRD4</t>
  </si>
  <si>
    <t>Bromodomain Containing 4</t>
  </si>
  <si>
    <t>GC19M015236</t>
  </si>
  <si>
    <t>https://www.genecards.org/cgi-bin/carddisp.pl?gene=BRD4</t>
  </si>
  <si>
    <t>NAA10</t>
  </si>
  <si>
    <t>N-Alpha-Acetyltransferase 10, NatA Catalytic Subunit</t>
  </si>
  <si>
    <t>GC0XM153929</t>
  </si>
  <si>
    <t>https://www.genecards.org/cgi-bin/carddisp.pl?gene=NAA10</t>
  </si>
  <si>
    <t>LOC107133510</t>
  </si>
  <si>
    <t>Origin Of Replication At HBB</t>
  </si>
  <si>
    <t>GC11P005222</t>
  </si>
  <si>
    <t>https://www.genecards.org/cgi-bin/carddisp.pl?gene=LOC107133510</t>
  </si>
  <si>
    <t>DNMT3B</t>
  </si>
  <si>
    <t>DNA Methyltransferase 3 Beta</t>
  </si>
  <si>
    <t>GC20P032762</t>
  </si>
  <si>
    <t>https://www.genecards.org/cgi-bin/carddisp.pl?gene=DNMT3B</t>
  </si>
  <si>
    <t>PEX16</t>
  </si>
  <si>
    <t>Peroxisomal Biogenesis Factor 16</t>
  </si>
  <si>
    <t>GC11M089340</t>
  </si>
  <si>
    <t>https://www.genecards.org/cgi-bin/carddisp.pl?gene=PEX16</t>
  </si>
  <si>
    <t>ABCB1</t>
  </si>
  <si>
    <t>ATP Binding Cassette Subfamily B Member 1</t>
  </si>
  <si>
    <t>GC07M087504</t>
  </si>
  <si>
    <t>https://www.genecards.org/cgi-bin/carddisp.pl?gene=ABCB1</t>
  </si>
  <si>
    <t>RERE</t>
  </si>
  <si>
    <t>Arginine-Glutamic Acid Dipeptide Repeats</t>
  </si>
  <si>
    <t>GC01M008364</t>
  </si>
  <si>
    <t>https://www.genecards.org/cgi-bin/carddisp.pl?gene=RERE</t>
  </si>
  <si>
    <t>RPL35</t>
  </si>
  <si>
    <t>Ribosomal Protein L35</t>
  </si>
  <si>
    <t>GC09M124857</t>
  </si>
  <si>
    <t>https://www.genecards.org/cgi-bin/carddisp.pl?gene=RPL35</t>
  </si>
  <si>
    <t>SNRPN</t>
  </si>
  <si>
    <t>Small Nuclear Ribonucleoprotein Polypeptide N</t>
  </si>
  <si>
    <t>GC15P024823</t>
  </si>
  <si>
    <t>https://www.genecards.org/cgi-bin/carddisp.pl?gene=SNRPN</t>
  </si>
  <si>
    <t>PRKG2</t>
  </si>
  <si>
    <t>Protein Kinase CGMP-Dependent 2</t>
  </si>
  <si>
    <t>GC04M081087</t>
  </si>
  <si>
    <t>https://www.genecards.org/cgi-bin/carddisp.pl?gene=PRKG2</t>
  </si>
  <si>
    <t>DHODH</t>
  </si>
  <si>
    <t>Dihydroorotate Dehydrogenase (Quinone)</t>
  </si>
  <si>
    <t>GC16P072008</t>
  </si>
  <si>
    <t>https://www.genecards.org/cgi-bin/carddisp.pl?gene=DHODH</t>
  </si>
  <si>
    <t>BCL6</t>
  </si>
  <si>
    <t>BCL6 Transcription Repressor</t>
  </si>
  <si>
    <t>GC03M187721</t>
  </si>
  <si>
    <t>https://www.genecards.org/cgi-bin/carddisp.pl?gene=BCL6</t>
  </si>
  <si>
    <t>CDK4</t>
  </si>
  <si>
    <t>Cyclin Dependent Kinase 4</t>
  </si>
  <si>
    <t>GC12M057743</t>
  </si>
  <si>
    <t>https://www.genecards.org/cgi-bin/carddisp.pl?gene=CDK4</t>
  </si>
  <si>
    <t>TNFRSF13B</t>
  </si>
  <si>
    <t>TNF Receptor Superfamily Member 13B</t>
  </si>
  <si>
    <t>GC17M016929</t>
  </si>
  <si>
    <t>https://www.genecards.org/cgi-bin/carddisp.pl?gene=TNFRSF13B</t>
  </si>
  <si>
    <t>PTPN22</t>
  </si>
  <si>
    <t>Protein Tyrosine Phosphatase Non-Receptor Type 22</t>
  </si>
  <si>
    <t>GC01M113813</t>
  </si>
  <si>
    <t>https://www.genecards.org/cgi-bin/carddisp.pl?gene=PTPN22</t>
  </si>
  <si>
    <t>RPS15A</t>
  </si>
  <si>
    <t>Ribosomal Protein S15a</t>
  </si>
  <si>
    <t>GC16M018781</t>
  </si>
  <si>
    <t>https://www.genecards.org/cgi-bin/carddisp.pl?gene=RPS15A</t>
  </si>
  <si>
    <t>SUZ12</t>
  </si>
  <si>
    <t>SUZ12 Polycomb Repressive Complex 2 Subunit</t>
  </si>
  <si>
    <t>GC17P031937</t>
  </si>
  <si>
    <t>https://www.genecards.org/cgi-bin/carddisp.pl?gene=SUZ12</t>
  </si>
  <si>
    <t>PEX26</t>
  </si>
  <si>
    <t>Peroxisomal Biogenesis Factor 26</t>
  </si>
  <si>
    <t>GC22P018780</t>
  </si>
  <si>
    <t>https://www.genecards.org/cgi-bin/carddisp.pl?gene=PEX26</t>
  </si>
  <si>
    <t>GATAD1</t>
  </si>
  <si>
    <t>GATA Zinc Finger Domain Containing 1</t>
  </si>
  <si>
    <t>GC07P092447</t>
  </si>
  <si>
    <t>https://www.genecards.org/cgi-bin/carddisp.pl?gene=GATAD1</t>
  </si>
  <si>
    <t>ERG</t>
  </si>
  <si>
    <t>ETS Transcription Factor ERG</t>
  </si>
  <si>
    <t>GC21M038367</t>
  </si>
  <si>
    <t>https://www.genecards.org/cgi-bin/carddisp.pl?gene=ERG</t>
  </si>
  <si>
    <t>GDF11</t>
  </si>
  <si>
    <t>Growth Differentiation Factor 11</t>
  </si>
  <si>
    <t>GC12P055743</t>
  </si>
  <si>
    <t>https://www.genecards.org/cgi-bin/carddisp.pl?gene=GDF11</t>
  </si>
  <si>
    <t>PIK3C2A</t>
  </si>
  <si>
    <t>Phosphatidylinositol-4-Phosphate 3-Kinase Catalytic Subunit Type 2 Alpha</t>
  </si>
  <si>
    <t>GC11M017580</t>
  </si>
  <si>
    <t>https://www.genecards.org/cgi-bin/carddisp.pl?gene=PIK3C2A</t>
  </si>
  <si>
    <t>Erb-B2 Receptor Tyrosine Kinase 3</t>
  </si>
  <si>
    <t>GC12P057264</t>
  </si>
  <si>
    <t>https://www.genecards.org/cgi-bin/carddisp.pl?gene=ERBB3</t>
  </si>
  <si>
    <t>MMAA</t>
  </si>
  <si>
    <t>Metabolism Of Cobalamin Associated A</t>
  </si>
  <si>
    <t>GC04P145607</t>
  </si>
  <si>
    <t>https://www.genecards.org/cgi-bin/carddisp.pl?gene=MMAA</t>
  </si>
  <si>
    <t>PIEZO2</t>
  </si>
  <si>
    <t>Piezo Type Mechanosensitive Ion Channel Component 2</t>
  </si>
  <si>
    <t>GC18M010670</t>
  </si>
  <si>
    <t>https://www.genecards.org/cgi-bin/carddisp.pl?gene=PIEZO2</t>
  </si>
  <si>
    <t>BRF1</t>
  </si>
  <si>
    <t>BRF1 RNA Polymerase III Transcription Initiation Factor Subunit</t>
  </si>
  <si>
    <t>GC14M112701</t>
  </si>
  <si>
    <t>https://www.genecards.org/cgi-bin/carddisp.pl?gene=BRF1</t>
  </si>
  <si>
    <t>CD79A</t>
  </si>
  <si>
    <t>CD79a Molecule</t>
  </si>
  <si>
    <t>GC19P041877</t>
  </si>
  <si>
    <t>https://www.genecards.org/cgi-bin/carddisp.pl?gene=CD79A</t>
  </si>
  <si>
    <t>Dual Oxidase 2</t>
  </si>
  <si>
    <t>GC15M045092</t>
  </si>
  <si>
    <t>https://www.genecards.org/cgi-bin/carddisp.pl?gene=DUOX2</t>
  </si>
  <si>
    <t>MC4R</t>
  </si>
  <si>
    <t>Melanocortin 4 Receptor</t>
  </si>
  <si>
    <t>GC18M060371</t>
  </si>
  <si>
    <t>https://www.genecards.org/cgi-bin/carddisp.pl?gene=MC4R</t>
  </si>
  <si>
    <t>CTCF</t>
  </si>
  <si>
    <t>CCCTC-Binding Factor</t>
  </si>
  <si>
    <t>GC16P067563</t>
  </si>
  <si>
    <t>https://www.genecards.org/cgi-bin/carddisp.pl?gene=CTCF</t>
  </si>
  <si>
    <t>SLC17A5</t>
  </si>
  <si>
    <t>Solute Carrier Family 17 Member 5</t>
  </si>
  <si>
    <t>GC06M073593</t>
  </si>
  <si>
    <t>https://www.genecards.org/cgi-bin/carddisp.pl?gene=SLC17A5</t>
  </si>
  <si>
    <t>EHMT1</t>
  </si>
  <si>
    <t>Euchromatic Histone Lysine Methyltransferase 1</t>
  </si>
  <si>
    <t>GC09P137618</t>
  </si>
  <si>
    <t>https://www.genecards.org/cgi-bin/carddisp.pl?gene=EHMT1</t>
  </si>
  <si>
    <t>OPN1MW</t>
  </si>
  <si>
    <t>Opsin 1, Medium Wave Sensitive</t>
  </si>
  <si>
    <t>GC0XP154182</t>
  </si>
  <si>
    <t>https://www.genecards.org/cgi-bin/carddisp.pl?gene=OPN1MW</t>
  </si>
  <si>
    <t>MIR15A</t>
  </si>
  <si>
    <t>MicroRNA 15a</t>
  </si>
  <si>
    <t>GC13M050049</t>
  </si>
  <si>
    <t>https://www.genecards.org/cgi-bin/carddisp.pl?gene=MIR15A</t>
  </si>
  <si>
    <t>GNAQ</t>
  </si>
  <si>
    <t>G Protein Subunit Alpha Q</t>
  </si>
  <si>
    <t>GC09M077716</t>
  </si>
  <si>
    <t>https://www.genecards.org/cgi-bin/carddisp.pl?gene=GNAQ</t>
  </si>
  <si>
    <t>CD28</t>
  </si>
  <si>
    <t>CD28 Molecule</t>
  </si>
  <si>
    <t>GC02P203706</t>
  </si>
  <si>
    <t>https://www.genecards.org/cgi-bin/carddisp.pl?gene=CD28</t>
  </si>
  <si>
    <t>SLC25A24</t>
  </si>
  <si>
    <t>Solute Carrier Family 25 Member 24</t>
  </si>
  <si>
    <t>GC01M108134</t>
  </si>
  <si>
    <t>https://www.genecards.org/cgi-bin/carddisp.pl?gene=SLC25A24</t>
  </si>
  <si>
    <t>SDHB</t>
  </si>
  <si>
    <t>Succinate Dehydrogenase Complex Iron Sulfur Subunit B</t>
  </si>
  <si>
    <t>GC01M018063</t>
  </si>
  <si>
    <t>https://www.genecards.org/cgi-bin/carddisp.pl?gene=SDHB</t>
  </si>
  <si>
    <t>ADAMTS2</t>
  </si>
  <si>
    <t>ADAM Metallopeptidase With Thrombospondin Type 1 Motif 2</t>
  </si>
  <si>
    <t>GC05M179110</t>
  </si>
  <si>
    <t>https://www.genecards.org/cgi-bin/carddisp.pl?gene=ADAMTS2</t>
  </si>
  <si>
    <t>MYB</t>
  </si>
  <si>
    <t>MYB Proto-Oncogene, Transcription Factor</t>
  </si>
  <si>
    <t>GC06P135180</t>
  </si>
  <si>
    <t>https://www.genecards.org/cgi-bin/carddisp.pl?gene=MYB</t>
  </si>
  <si>
    <t>FRAS1</t>
  </si>
  <si>
    <t>Fraser Extracellular Matrix Complex Subunit 1</t>
  </si>
  <si>
    <t>GC04P078057</t>
  </si>
  <si>
    <t>https://www.genecards.org/cgi-bin/carddisp.pl?gene=FRAS1</t>
  </si>
  <si>
    <t>FRZB</t>
  </si>
  <si>
    <t>Frizzled Related Protein</t>
  </si>
  <si>
    <t>GC02M182833</t>
  </si>
  <si>
    <t>https://www.genecards.org/cgi-bin/carddisp.pl?gene=FRZB</t>
  </si>
  <si>
    <t>CYP21A2</t>
  </si>
  <si>
    <t>Cytochrome P450 Family 21 Subfamily A Member 2</t>
  </si>
  <si>
    <t>GC06P083719</t>
  </si>
  <si>
    <t>https://www.genecards.org/cgi-bin/carddisp.pl?gene=CYP21A2</t>
  </si>
  <si>
    <t>OCRL</t>
  </si>
  <si>
    <t>OCRL Inositol Polyphosphate-5-Phosphatase</t>
  </si>
  <si>
    <t>GC0XP129539</t>
  </si>
  <si>
    <t>https://www.genecards.org/cgi-bin/carddisp.pl?gene=OCRL</t>
  </si>
  <si>
    <t>LRP2</t>
  </si>
  <si>
    <t>LDL Receptor Related Protein 2</t>
  </si>
  <si>
    <t>GC02M169127</t>
  </si>
  <si>
    <t>https://www.genecards.org/cgi-bin/carddisp.pl?gene=LRP2</t>
  </si>
  <si>
    <t>TSC2</t>
  </si>
  <si>
    <t>TSC Complex Subunit 2</t>
  </si>
  <si>
    <t>GC16P011696</t>
  </si>
  <si>
    <t>https://www.genecards.org/cgi-bin/carddisp.pl?gene=TSC2</t>
  </si>
  <si>
    <t>Coagulation Factor III, Tissue Factor</t>
  </si>
  <si>
    <t>GC01M094590</t>
  </si>
  <si>
    <t>https://www.genecards.org/cgi-bin/carddisp.pl?gene=F3</t>
  </si>
  <si>
    <t>JAK3</t>
  </si>
  <si>
    <t>Janus Kinase 3</t>
  </si>
  <si>
    <t>GC19M017824</t>
  </si>
  <si>
    <t>https://www.genecards.org/cgi-bin/carddisp.pl?gene=JAK3</t>
  </si>
  <si>
    <t>FUT8</t>
  </si>
  <si>
    <t>Fucosyltransferase 8</t>
  </si>
  <si>
    <t>GC14P065411</t>
  </si>
  <si>
    <t>https://www.genecards.org/cgi-bin/carddisp.pl?gene=FUT8</t>
  </si>
  <si>
    <t>MIR127</t>
  </si>
  <si>
    <t>MicroRNA 127</t>
  </si>
  <si>
    <t>GC14P109654</t>
  </si>
  <si>
    <t>https://www.genecards.org/cgi-bin/carddisp.pl?gene=MIR127</t>
  </si>
  <si>
    <t>HNF1A</t>
  </si>
  <si>
    <t>HNF1 Homeobox A</t>
  </si>
  <si>
    <t>GC12P120978</t>
  </si>
  <si>
    <t>https://www.genecards.org/cgi-bin/carddisp.pl?gene=HNF1A</t>
  </si>
  <si>
    <t>RAB27A</t>
  </si>
  <si>
    <t>RAB27A, Member RAS Oncogene Family</t>
  </si>
  <si>
    <t>GC15M055202</t>
  </si>
  <si>
    <t>https://www.genecards.org/cgi-bin/carddisp.pl?gene=RAB27A</t>
  </si>
  <si>
    <t>PEX10</t>
  </si>
  <si>
    <t>Peroxisomal Biogenesis Factor 10</t>
  </si>
  <si>
    <t>GC01M002403</t>
  </si>
  <si>
    <t>https://www.genecards.org/cgi-bin/carddisp.pl?gene=PEX10</t>
  </si>
  <si>
    <t>MT-CYB</t>
  </si>
  <si>
    <t>Mitochondrially Encoded Cytochrome B</t>
  </si>
  <si>
    <t>GCMTP014749</t>
  </si>
  <si>
    <t>https://www.genecards.org/cgi-bin/carddisp.pl?gene=MT-CYB</t>
  </si>
  <si>
    <t>ETS1</t>
  </si>
  <si>
    <t>ETS Proto-Oncogene 1, Transcription Factor</t>
  </si>
  <si>
    <t>GC11M128458</t>
  </si>
  <si>
    <t>https://www.genecards.org/cgi-bin/carddisp.pl?gene=ETS1</t>
  </si>
  <si>
    <t>CCN2</t>
  </si>
  <si>
    <t>Cellular Communication Network Factor 2</t>
  </si>
  <si>
    <t>GC06M131948</t>
  </si>
  <si>
    <t>https://www.genecards.org/cgi-bin/carddisp.pl?gene=CCN2</t>
  </si>
  <si>
    <t>MIR125A</t>
  </si>
  <si>
    <t>MicroRNA 125a</t>
  </si>
  <si>
    <t>GC19P067235</t>
  </si>
  <si>
    <t>https://www.genecards.org/cgi-bin/carddisp.pl?gene=MIR125A</t>
  </si>
  <si>
    <t>MYD88</t>
  </si>
  <si>
    <t>MYD88 Innate Immune Signal Transduction Adaptor</t>
  </si>
  <si>
    <t>GC03P038139</t>
  </si>
  <si>
    <t>https://www.genecards.org/cgi-bin/carddisp.pl?gene=MYD88</t>
  </si>
  <si>
    <t>KCNJ2</t>
  </si>
  <si>
    <t>Potassium Inwardly Rectifying Channel Subfamily J Member 2</t>
  </si>
  <si>
    <t>GC17P070168</t>
  </si>
  <si>
    <t>https://www.genecards.org/cgi-bin/carddisp.pl?gene=KCNJ2</t>
  </si>
  <si>
    <t>XPC</t>
  </si>
  <si>
    <t>XPC Complex Subunit, DNA Damage Recognition And Repair Factor</t>
  </si>
  <si>
    <t>GC03M020719</t>
  </si>
  <si>
    <t>https://www.genecards.org/cgi-bin/carddisp.pl?gene=XPC</t>
  </si>
  <si>
    <t>SMARCD2</t>
  </si>
  <si>
    <t>SWI/SNF Related, Matrix Associated, Actin Dependent Regulator Of Chromatin, Subfamily D, Member 2</t>
  </si>
  <si>
    <t>GC17M063832</t>
  </si>
  <si>
    <t>https://www.genecards.org/cgi-bin/carddisp.pl?gene=SMARCD2</t>
  </si>
  <si>
    <t>CACNA1F</t>
  </si>
  <si>
    <t>Calcium Voltage-Gated Channel Subunit Alpha1 F</t>
  </si>
  <si>
    <t>GC0XM049205</t>
  </si>
  <si>
    <t>https://www.genecards.org/cgi-bin/carddisp.pl?gene=CACNA1F</t>
  </si>
  <si>
    <t>RARA</t>
  </si>
  <si>
    <t>Retinoic Acid Receptor Alpha</t>
  </si>
  <si>
    <t>GC17P040309</t>
  </si>
  <si>
    <t>https://www.genecards.org/cgi-bin/carddisp.pl?gene=RARA</t>
  </si>
  <si>
    <t>RPE65</t>
  </si>
  <si>
    <t>Retinoid Isomerohydrolase RPE65</t>
  </si>
  <si>
    <t>GC01M068428</t>
  </si>
  <si>
    <t>https://www.genecards.org/cgi-bin/carddisp.pl?gene=RPE65</t>
  </si>
  <si>
    <t>CD38</t>
  </si>
  <si>
    <t>CD38 Molecule</t>
  </si>
  <si>
    <t>GC04P018197</t>
  </si>
  <si>
    <t>https://www.genecards.org/cgi-bin/carddisp.pl?gene=CD38</t>
  </si>
  <si>
    <t>ZP3</t>
  </si>
  <si>
    <t>Zona Pellucida Glycoprotein 3</t>
  </si>
  <si>
    <t>GC07P076412</t>
  </si>
  <si>
    <t>https://www.genecards.org/cgi-bin/carddisp.pl?gene=ZP3</t>
  </si>
  <si>
    <t>LOC106627981</t>
  </si>
  <si>
    <t>GBA Recombination Region</t>
  </si>
  <si>
    <t>GC01P155233</t>
  </si>
  <si>
    <t>https://www.genecards.org/cgi-bin/carddisp.pl?gene=LOC106627981</t>
  </si>
  <si>
    <t>TCTN1</t>
  </si>
  <si>
    <t>Tectonic Family Member 1</t>
  </si>
  <si>
    <t>GC12P110614</t>
  </si>
  <si>
    <t>https://www.genecards.org/cgi-bin/carddisp.pl?gene=TCTN1</t>
  </si>
  <si>
    <t>MPV17</t>
  </si>
  <si>
    <t>Mitochondrial Inner Membrane Protein MPV17</t>
  </si>
  <si>
    <t>GC02M027309</t>
  </si>
  <si>
    <t>https://www.genecards.org/cgi-bin/carddisp.pl?gene=MPV17</t>
  </si>
  <si>
    <t>HPGD</t>
  </si>
  <si>
    <t>15-Hydroxyprostaglandin Dehydrogenase</t>
  </si>
  <si>
    <t>GC04M174490</t>
  </si>
  <si>
    <t>https://www.genecards.org/cgi-bin/carddisp.pl?gene=HPGD</t>
  </si>
  <si>
    <t>DHFR</t>
  </si>
  <si>
    <t>Dihydrofolate Reductase</t>
  </si>
  <si>
    <t>GC05M080626</t>
  </si>
  <si>
    <t>https://www.genecards.org/cgi-bin/carddisp.pl?gene=DHFR</t>
  </si>
  <si>
    <t>MVK</t>
  </si>
  <si>
    <t>Mevalonate Kinase</t>
  </si>
  <si>
    <t>GC12P109573</t>
  </si>
  <si>
    <t>https://www.genecards.org/cgi-bin/carddisp.pl?gene=MVK</t>
  </si>
  <si>
    <t>CEP57</t>
  </si>
  <si>
    <t>Centrosomal Protein 57</t>
  </si>
  <si>
    <t>GC11P095789</t>
  </si>
  <si>
    <t>https://www.genecards.org/cgi-bin/carddisp.pl?gene=CEP57</t>
  </si>
  <si>
    <t>FOXC2</t>
  </si>
  <si>
    <t>Forkhead Box C2</t>
  </si>
  <si>
    <t>GC16P086585</t>
  </si>
  <si>
    <t>https://www.genecards.org/cgi-bin/carddisp.pl?gene=FOXC2</t>
  </si>
  <si>
    <t>ERF</t>
  </si>
  <si>
    <t>ETS2 Repressor Factor</t>
  </si>
  <si>
    <t>GC19M042247</t>
  </si>
  <si>
    <t>https://www.genecards.org/cgi-bin/carddisp.pl?gene=ERF</t>
  </si>
  <si>
    <t>SRY</t>
  </si>
  <si>
    <t>Sex Determining Region Y</t>
  </si>
  <si>
    <t>GC0YM002698</t>
  </si>
  <si>
    <t>https://www.genecards.org/cgi-bin/carddisp.pl?gene=SRY</t>
  </si>
  <si>
    <t>GH-LCR</t>
  </si>
  <si>
    <t>Growth Hormone Locus Control Region</t>
  </si>
  <si>
    <t>GC17P063917</t>
  </si>
  <si>
    <t>https://www.genecards.org/cgi-bin/carddisp.pl?gene=GH-LCR</t>
  </si>
  <si>
    <t>EMD</t>
  </si>
  <si>
    <t>Emerin</t>
  </si>
  <si>
    <t>GC0XP154379</t>
  </si>
  <si>
    <t>https://www.genecards.org/cgi-bin/carddisp.pl?gene=EMD</t>
  </si>
  <si>
    <t>CP</t>
  </si>
  <si>
    <t>Ceruloplasmin</t>
  </si>
  <si>
    <t>GC03M149162</t>
  </si>
  <si>
    <t>https://www.genecards.org/cgi-bin/carddisp.pl?gene=CP</t>
  </si>
  <si>
    <t>DLL3</t>
  </si>
  <si>
    <t>Delta Like Canonical Notch Ligand 3</t>
  </si>
  <si>
    <t>GC19P039498</t>
  </si>
  <si>
    <t>https://www.genecards.org/cgi-bin/carddisp.pl?gene=DLL3</t>
  </si>
  <si>
    <t>TRAF6</t>
  </si>
  <si>
    <t>TNF Receptor Associated Factor 6</t>
  </si>
  <si>
    <t>GC11M036467</t>
  </si>
  <si>
    <t>https://www.genecards.org/cgi-bin/carddisp.pl?gene=TRAF6</t>
  </si>
  <si>
    <t>S100B</t>
  </si>
  <si>
    <t>S100 Calcium Binding Protein B</t>
  </si>
  <si>
    <t>GC21M050764</t>
  </si>
  <si>
    <t>https://www.genecards.org/cgi-bin/carddisp.pl?gene=S100B</t>
  </si>
  <si>
    <t>VHL</t>
  </si>
  <si>
    <t>Von Hippel-Lindau Tumor Suppressor</t>
  </si>
  <si>
    <t>GC03P012458</t>
  </si>
  <si>
    <t>https://www.genecards.org/cgi-bin/carddisp.pl?gene=VHL</t>
  </si>
  <si>
    <t>LETM1</t>
  </si>
  <si>
    <t>Leucine Zipper And EF-Hand Containing Transmembrane Protein 1</t>
  </si>
  <si>
    <t>GC04M001811</t>
  </si>
  <si>
    <t>https://www.genecards.org/cgi-bin/carddisp.pl?gene=LETM1</t>
  </si>
  <si>
    <t>CRB1</t>
  </si>
  <si>
    <t>Crumbs Cell Polarity Complex Component 1</t>
  </si>
  <si>
    <t>GC01P197170</t>
  </si>
  <si>
    <t>https://www.genecards.org/cgi-bin/carddisp.pl?gene=CRB1</t>
  </si>
  <si>
    <t>TNFRSF13C</t>
  </si>
  <si>
    <t>TNF Receptor Superfamily Member 13C</t>
  </si>
  <si>
    <t>GC22M057604</t>
  </si>
  <si>
    <t>https://www.genecards.org/cgi-bin/carddisp.pl?gene=TNFRSF13C</t>
  </si>
  <si>
    <t>NBAS</t>
  </si>
  <si>
    <t>NBAS Subunit Of NRZ Tethering Complex</t>
  </si>
  <si>
    <t>GC02M014783</t>
  </si>
  <si>
    <t>https://www.genecards.org/cgi-bin/carddisp.pl?gene=NBAS</t>
  </si>
  <si>
    <t>H3-3A</t>
  </si>
  <si>
    <t>H3.3 Histone A</t>
  </si>
  <si>
    <t>GC01P226062</t>
  </si>
  <si>
    <t>https://www.genecards.org/cgi-bin/carddisp.pl?gene=H3-3A</t>
  </si>
  <si>
    <t>GTPBP3</t>
  </si>
  <si>
    <t>GTP Binding Protein 3, Mitochondrial</t>
  </si>
  <si>
    <t>GC19P066224</t>
  </si>
  <si>
    <t>https://www.genecards.org/cgi-bin/carddisp.pl?gene=GTPBP3</t>
  </si>
  <si>
    <t>BCL2 Associated X, Apoptosis Regulator</t>
  </si>
  <si>
    <t>GC19P048954</t>
  </si>
  <si>
    <t>https://www.genecards.org/cgi-bin/carddisp.pl?gene=BAX</t>
  </si>
  <si>
    <t>SIX1</t>
  </si>
  <si>
    <t>SIX Homeobox 1</t>
  </si>
  <si>
    <t>GC14M060643</t>
  </si>
  <si>
    <t>https://www.genecards.org/cgi-bin/carddisp.pl?gene=SIX1</t>
  </si>
  <si>
    <t>WNT3</t>
  </si>
  <si>
    <t>Wnt Family Member 3</t>
  </si>
  <si>
    <t>GC17M046762</t>
  </si>
  <si>
    <t>https://www.genecards.org/cgi-bin/carddisp.pl?gene=WNT3</t>
  </si>
  <si>
    <t>FKBP6</t>
  </si>
  <si>
    <t>FKBP Prolyl Isomerase Family Member 6 (Inactive)</t>
  </si>
  <si>
    <t>GC07P073328</t>
  </si>
  <si>
    <t>https://www.genecards.org/cgi-bin/carddisp.pl?gene=FKBP6</t>
  </si>
  <si>
    <t>STX11</t>
  </si>
  <si>
    <t>Syntaxin 11</t>
  </si>
  <si>
    <t>GC06P144182</t>
  </si>
  <si>
    <t>https://www.genecards.org/cgi-bin/carddisp.pl?gene=STX11</t>
  </si>
  <si>
    <t>PAH</t>
  </si>
  <si>
    <t>Phenylalanine Hydroxylase</t>
  </si>
  <si>
    <t>GC12M102836</t>
  </si>
  <si>
    <t>https://www.genecards.org/cgi-bin/carddisp.pl?gene=PAH</t>
  </si>
  <si>
    <t>CACNA1C</t>
  </si>
  <si>
    <t>Calcium Voltage-Gated Channel Subunit Alpha1 C</t>
  </si>
  <si>
    <t>GC12P001970</t>
  </si>
  <si>
    <t>https://www.genecards.org/cgi-bin/carddisp.pl?gene=CACNA1C</t>
  </si>
  <si>
    <t>SIL1</t>
  </si>
  <si>
    <t>SIL1 Nucleotide Exchange Factor</t>
  </si>
  <si>
    <t>GC05M138957</t>
  </si>
  <si>
    <t>https://www.genecards.org/cgi-bin/carddisp.pl?gene=SIL1</t>
  </si>
  <si>
    <t>DYNLT2B</t>
  </si>
  <si>
    <t>Dynein Light Chain Tctex-Type 2B</t>
  </si>
  <si>
    <t>GC03M196293</t>
  </si>
  <si>
    <t>https://www.genecards.org/cgi-bin/carddisp.pl?gene=DYNLT2B</t>
  </si>
  <si>
    <t>MT-ATP6</t>
  </si>
  <si>
    <t>Mitochondrially Encoded ATP Synthase Membrane Subunit 6</t>
  </si>
  <si>
    <t>GCMTP008531</t>
  </si>
  <si>
    <t>https://www.genecards.org/cgi-bin/carddisp.pl?gene=MT-ATP6</t>
  </si>
  <si>
    <t>CUBN</t>
  </si>
  <si>
    <t>Cubilin</t>
  </si>
  <si>
    <t>GC10M016824</t>
  </si>
  <si>
    <t>https://www.genecards.org/cgi-bin/carddisp.pl?gene=CUBN</t>
  </si>
  <si>
    <t>STXBP2</t>
  </si>
  <si>
    <t>Syntaxin Binding Protein 2</t>
  </si>
  <si>
    <t>GC19P007856</t>
  </si>
  <si>
    <t>https://www.genecards.org/cgi-bin/carddisp.pl?gene=STXBP2</t>
  </si>
  <si>
    <t>MIR93</t>
  </si>
  <si>
    <t>MicroRNA 93</t>
  </si>
  <si>
    <t>GC07M101891</t>
  </si>
  <si>
    <t>https://www.genecards.org/cgi-bin/carddisp.pl?gene=MIR93</t>
  </si>
  <si>
    <t>TNFSF10</t>
  </si>
  <si>
    <t>TNF Superfamily Member 10</t>
  </si>
  <si>
    <t>GC03M172505</t>
  </si>
  <si>
    <t>https://www.genecards.org/cgi-bin/carddisp.pl?gene=TNFSF10</t>
  </si>
  <si>
    <t>DPAGT1</t>
  </si>
  <si>
    <t>Dolichyl-Phosphate N-Acetylglucosaminephosphotransferase 1</t>
  </si>
  <si>
    <t>GC11M119186</t>
  </si>
  <si>
    <t>https://www.genecards.org/cgi-bin/carddisp.pl?gene=DPAGT1</t>
  </si>
  <si>
    <t>ARSA</t>
  </si>
  <si>
    <t>Arylsulfatase A</t>
  </si>
  <si>
    <t>GC22M050622</t>
  </si>
  <si>
    <t>https://www.genecards.org/cgi-bin/carddisp.pl?gene=ARSA</t>
  </si>
  <si>
    <t>TWIST2</t>
  </si>
  <si>
    <t>Twist Family BHLH Transcription Factor 2</t>
  </si>
  <si>
    <t>GC02P238848</t>
  </si>
  <si>
    <t>https://www.genecards.org/cgi-bin/carddisp.pl?gene=TWIST2</t>
  </si>
  <si>
    <t>DUOXA2</t>
  </si>
  <si>
    <t>Dual Oxidase Maturation Factor 2</t>
  </si>
  <si>
    <t>GC15P045114</t>
  </si>
  <si>
    <t>https://www.genecards.org/cgi-bin/carddisp.pl?gene=DUOXA2</t>
  </si>
  <si>
    <t>MMADHC</t>
  </si>
  <si>
    <t>Metabolism Of Cobalamin Associated D</t>
  </si>
  <si>
    <t>GC02M149569</t>
  </si>
  <si>
    <t>https://www.genecards.org/cgi-bin/carddisp.pl?gene=MMADHC</t>
  </si>
  <si>
    <t>CHAT</t>
  </si>
  <si>
    <t>Choline O-Acetyltransferase</t>
  </si>
  <si>
    <t>GC10P049609</t>
  </si>
  <si>
    <t>https://www.genecards.org/cgi-bin/carddisp.pl?gene=CHAT</t>
  </si>
  <si>
    <t>ARVCF</t>
  </si>
  <si>
    <t>ARVCF Delta Catenin Family Member</t>
  </si>
  <si>
    <t>GC22M019966</t>
  </si>
  <si>
    <t>https://www.genecards.org/cgi-bin/carddisp.pl?gene=ARVCF</t>
  </si>
  <si>
    <t>CFAP410</t>
  </si>
  <si>
    <t>Cilia And Flagella Associated Protein 410</t>
  </si>
  <si>
    <t>GC21M044330</t>
  </si>
  <si>
    <t>https://www.genecards.org/cgi-bin/carddisp.pl?gene=CFAP410</t>
  </si>
  <si>
    <t>LEFTY2</t>
  </si>
  <si>
    <t>Left-Right Determination Factor 2</t>
  </si>
  <si>
    <t>GC01M225937</t>
  </si>
  <si>
    <t>https://www.genecards.org/cgi-bin/carddisp.pl?gene=LEFTY2</t>
  </si>
  <si>
    <t>PRPH2</t>
  </si>
  <si>
    <t>Peripherin 2</t>
  </si>
  <si>
    <t>GC06M066190</t>
  </si>
  <si>
    <t>https://www.genecards.org/cgi-bin/carddisp.pl?gene=PRPH2</t>
  </si>
  <si>
    <t>LOC106099062</t>
  </si>
  <si>
    <t>HBB Recombination Region</t>
  </si>
  <si>
    <t>GC11P005358</t>
  </si>
  <si>
    <t>https://www.genecards.org/cgi-bin/carddisp.pl?gene=LOC106099062</t>
  </si>
  <si>
    <t>MYO7A</t>
  </si>
  <si>
    <t>Myosin VIIA</t>
  </si>
  <si>
    <t>GC11P077128</t>
  </si>
  <si>
    <t>https://www.genecards.org/cgi-bin/carddisp.pl?gene=MYO7A</t>
  </si>
  <si>
    <t>WAS</t>
  </si>
  <si>
    <t>WASP Actin Nucleation Promoting Factor</t>
  </si>
  <si>
    <t>GC0XP048676</t>
  </si>
  <si>
    <t>https://www.genecards.org/cgi-bin/carddisp.pl?gene=WAS</t>
  </si>
  <si>
    <t>RRM2B</t>
  </si>
  <si>
    <t>Ribonucleotide Reductase Regulatory TP53 Inducible Subunit M2B</t>
  </si>
  <si>
    <t>GC08M102204</t>
  </si>
  <si>
    <t>https://www.genecards.org/cgi-bin/carddisp.pl?gene=RRM2B</t>
  </si>
  <si>
    <t>MRE11</t>
  </si>
  <si>
    <t>MRE11 Homolog, Double Strand Break Repair Nuclease</t>
  </si>
  <si>
    <t>GC11M096553</t>
  </si>
  <si>
    <t>https://www.genecards.org/cgi-bin/carddisp.pl?gene=MRE11</t>
  </si>
  <si>
    <t>CDKN2B</t>
  </si>
  <si>
    <t>Cyclin Dependent Kinase Inhibitor 2B</t>
  </si>
  <si>
    <t>GC09M022002</t>
  </si>
  <si>
    <t>https://www.genecards.org/cgi-bin/carddisp.pl?gene=CDKN2B</t>
  </si>
  <si>
    <t>MIR16-1</t>
  </si>
  <si>
    <t>MicroRNA 16-1</t>
  </si>
  <si>
    <t>GC13M050048</t>
  </si>
  <si>
    <t>https://www.genecards.org/cgi-bin/carddisp.pl?gene=MIR16-1</t>
  </si>
  <si>
    <t>GCK</t>
  </si>
  <si>
    <t>Glucokinase</t>
  </si>
  <si>
    <t>GC07M044467</t>
  </si>
  <si>
    <t>https://www.genecards.org/cgi-bin/carddisp.pl?gene=GCK</t>
  </si>
  <si>
    <t>Cytochrome P450 Family 3 Subfamily A Member 4</t>
  </si>
  <si>
    <t>GC07M099759</t>
  </si>
  <si>
    <t>https://www.genecards.org/cgi-bin/carddisp.pl?gene=CYP3A4</t>
  </si>
  <si>
    <t>PEX13</t>
  </si>
  <si>
    <t>Peroxisomal Biogenesis Factor 13</t>
  </si>
  <si>
    <t>GC02P061017</t>
  </si>
  <si>
    <t>https://www.genecards.org/cgi-bin/carddisp.pl?gene=PEX13</t>
  </si>
  <si>
    <t>AGTR1</t>
  </si>
  <si>
    <t>Angiotensin II Receptor Type 1</t>
  </si>
  <si>
    <t>GC03P148697</t>
  </si>
  <si>
    <t>https://www.genecards.org/cgi-bin/carddisp.pl?gene=AGTR1</t>
  </si>
  <si>
    <t>GFPT1</t>
  </si>
  <si>
    <t>Glutamine--Fructose-6-Phosphate Transaminase 1</t>
  </si>
  <si>
    <t>GC02M069283</t>
  </si>
  <si>
    <t>https://www.genecards.org/cgi-bin/carddisp.pl?gene=GFPT1</t>
  </si>
  <si>
    <t>PIGY</t>
  </si>
  <si>
    <t>Phosphatidylinositol Glycan Anchor Biosynthesis Class Y</t>
  </si>
  <si>
    <t>GC04M088520</t>
  </si>
  <si>
    <t>https://www.genecards.org/cgi-bin/carddisp.pl?gene=PIGY</t>
  </si>
  <si>
    <t>COL7A1</t>
  </si>
  <si>
    <t>Collagen Type VII Alpha 1 Chain</t>
  </si>
  <si>
    <t>GC03M048564</t>
  </si>
  <si>
    <t>https://www.genecards.org/cgi-bin/carddisp.pl?gene=COL7A1</t>
  </si>
  <si>
    <t>LIF</t>
  </si>
  <si>
    <t>LIF Interleukin 6 Family Cytokine</t>
  </si>
  <si>
    <t>GC22M030240</t>
  </si>
  <si>
    <t>https://www.genecards.org/cgi-bin/carddisp.pl?gene=LIF</t>
  </si>
  <si>
    <t>CTSC</t>
  </si>
  <si>
    <t>Cathepsin C</t>
  </si>
  <si>
    <t>GC11M090619</t>
  </si>
  <si>
    <t>https://www.genecards.org/cgi-bin/carddisp.pl?gene=CTSC</t>
  </si>
  <si>
    <t>Caspase 9</t>
  </si>
  <si>
    <t>GC01M015491</t>
  </si>
  <si>
    <t>https://www.genecards.org/cgi-bin/carddisp.pl?gene=CASP9</t>
  </si>
  <si>
    <t>TMEM107</t>
  </si>
  <si>
    <t>Transmembrane Protein 107</t>
  </si>
  <si>
    <t>GC17M010442</t>
  </si>
  <si>
    <t>https://www.genecards.org/cgi-bin/carddisp.pl?gene=TMEM107</t>
  </si>
  <si>
    <t>RIPK4</t>
  </si>
  <si>
    <t>Receptor Interacting Serine/Threonine Kinase 4</t>
  </si>
  <si>
    <t>GC21M041739</t>
  </si>
  <si>
    <t>https://www.genecards.org/cgi-bin/carddisp.pl?gene=RIPK4</t>
  </si>
  <si>
    <t>ZIC1</t>
  </si>
  <si>
    <t>Zic Family Member 1</t>
  </si>
  <si>
    <t>GC03P147393</t>
  </si>
  <si>
    <t>https://www.genecards.org/cgi-bin/carddisp.pl?gene=ZIC1</t>
  </si>
  <si>
    <t>VARS2</t>
  </si>
  <si>
    <t>Valyl-TRNA Synthetase 2, Mitochondrial</t>
  </si>
  <si>
    <t>GC06P083680</t>
  </si>
  <si>
    <t>https://www.genecards.org/cgi-bin/carddisp.pl?gene=VARS2</t>
  </si>
  <si>
    <t>MIR204</t>
  </si>
  <si>
    <t>MicroRNA 204</t>
  </si>
  <si>
    <t>GC09M070809</t>
  </si>
  <si>
    <t>https://www.genecards.org/cgi-bin/carddisp.pl?gene=MIR204</t>
  </si>
  <si>
    <t>HBA1</t>
  </si>
  <si>
    <t>Hemoglobin Subunit Alpha 1</t>
  </si>
  <si>
    <t>GC16P011598</t>
  </si>
  <si>
    <t>https://www.genecards.org/cgi-bin/carddisp.pl?gene=HBA1</t>
  </si>
  <si>
    <t>CHST11</t>
  </si>
  <si>
    <t>Carbohydrate Sulfotransferase 11</t>
  </si>
  <si>
    <t>GC12P104455</t>
  </si>
  <si>
    <t>https://www.genecards.org/cgi-bin/carddisp.pl?gene=CHST11</t>
  </si>
  <si>
    <t>NEK9</t>
  </si>
  <si>
    <t>NIMA Related Kinase 9</t>
  </si>
  <si>
    <t>GC14M075079</t>
  </si>
  <si>
    <t>https://www.genecards.org/cgi-bin/carddisp.pl?gene=NEK9</t>
  </si>
  <si>
    <t>RELN</t>
  </si>
  <si>
    <t>Reelin</t>
  </si>
  <si>
    <t>GC07M103471</t>
  </si>
  <si>
    <t>https://www.genecards.org/cgi-bin/carddisp.pl?gene=RELN</t>
  </si>
  <si>
    <t>MAPK3</t>
  </si>
  <si>
    <t>Mitogen-Activated Protein Kinase 3</t>
  </si>
  <si>
    <t>GC16M037120</t>
  </si>
  <si>
    <t>https://www.genecards.org/cgi-bin/carddisp.pl?gene=MAPK3</t>
  </si>
  <si>
    <t>ARX</t>
  </si>
  <si>
    <t>Aristaless Related Homeobox</t>
  </si>
  <si>
    <t>GC0XM025003</t>
  </si>
  <si>
    <t>https://www.genecards.org/cgi-bin/carddisp.pl?gene=ARX</t>
  </si>
  <si>
    <t>GHRL</t>
  </si>
  <si>
    <t>Ghrelin And Obestatin Prepropeptide</t>
  </si>
  <si>
    <t>GC03M010285</t>
  </si>
  <si>
    <t>https://www.genecards.org/cgi-bin/carddisp.pl?gene=GHRL</t>
  </si>
  <si>
    <t>TRIM59-IFT80</t>
  </si>
  <si>
    <t>TRIM59-IFT80 Protein</t>
  </si>
  <si>
    <t>GC03M160229</t>
  </si>
  <si>
    <t>https://www.genecards.org/cgi-bin/carddisp.pl?gene=TRIM59-IFT80</t>
  </si>
  <si>
    <t>SPTAN1</t>
  </si>
  <si>
    <t>Spectrin Alpha, Non-Erythrocytic 1</t>
  </si>
  <si>
    <t>GC09P128552</t>
  </si>
  <si>
    <t>https://www.genecards.org/cgi-bin/carddisp.pl?gene=SPTAN1</t>
  </si>
  <si>
    <t>Plasminogen Activator, Tissue Type</t>
  </si>
  <si>
    <t>GC08M042174</t>
  </si>
  <si>
    <t>https://www.genecards.org/cgi-bin/carddisp.pl?gene=PLAT</t>
  </si>
  <si>
    <t>PANX1</t>
  </si>
  <si>
    <t>Pannexin 1</t>
  </si>
  <si>
    <t>GC11P094128</t>
  </si>
  <si>
    <t>https://www.genecards.org/cgi-bin/carddisp.pl?gene=PANX1</t>
  </si>
  <si>
    <t>H19-ICR</t>
  </si>
  <si>
    <t>H19/IGF2 Imprinting Control Region</t>
  </si>
  <si>
    <t>GC11P002014</t>
  </si>
  <si>
    <t>https://www.genecards.org/cgi-bin/carddisp.pl?gene=H19-ICR</t>
  </si>
  <si>
    <t>TACR3</t>
  </si>
  <si>
    <t>Tachykinin Receptor 3</t>
  </si>
  <si>
    <t>GC04M103586</t>
  </si>
  <si>
    <t>https://www.genecards.org/cgi-bin/carddisp.pl?gene=TACR3</t>
  </si>
  <si>
    <t>HSPA9</t>
  </si>
  <si>
    <t>Heat Shock Protein Family A (Hsp70) Member 9</t>
  </si>
  <si>
    <t>GC05M138554</t>
  </si>
  <si>
    <t>https://www.genecards.org/cgi-bin/carddisp.pl?gene=HSPA9</t>
  </si>
  <si>
    <t>EFEMP2</t>
  </si>
  <si>
    <t>EGF Containing Fibulin Extracellular Matrix Protein 2</t>
  </si>
  <si>
    <t>GC11M089827</t>
  </si>
  <si>
    <t>https://www.genecards.org/cgi-bin/carddisp.pl?gene=EFEMP2</t>
  </si>
  <si>
    <t>WNT7B</t>
  </si>
  <si>
    <t>Wnt Family Member 7B</t>
  </si>
  <si>
    <t>GC22M045920</t>
  </si>
  <si>
    <t>https://www.genecards.org/cgi-bin/carddisp.pl?gene=WNT7B</t>
  </si>
  <si>
    <t>RBM28</t>
  </si>
  <si>
    <t>RNA Binding Motif Protein 28</t>
  </si>
  <si>
    <t>GC07M128442</t>
  </si>
  <si>
    <t>https://www.genecards.org/cgi-bin/carddisp.pl?gene=RBM28</t>
  </si>
  <si>
    <t>GLA</t>
  </si>
  <si>
    <t>Galactosidase Alpha</t>
  </si>
  <si>
    <t>GC0XM101393</t>
  </si>
  <si>
    <t>https://www.genecards.org/cgi-bin/carddisp.pl?gene=GLA</t>
  </si>
  <si>
    <t>CDH11</t>
  </si>
  <si>
    <t>Cadherin 11</t>
  </si>
  <si>
    <t>GC16M064943</t>
  </si>
  <si>
    <t>https://www.genecards.org/cgi-bin/carddisp.pl?gene=CDH11</t>
  </si>
  <si>
    <t>PCYT1A</t>
  </si>
  <si>
    <t>Phosphate Cytidylyltransferase 1A, Choline</t>
  </si>
  <si>
    <t>GC03M196214</t>
  </si>
  <si>
    <t>https://www.genecards.org/cgi-bin/carddisp.pl?gene=PCYT1A</t>
  </si>
  <si>
    <t>ATP6V1B2</t>
  </si>
  <si>
    <t>ATPase H+ Transporting V1 Subunit B2</t>
  </si>
  <si>
    <t>GC08P020197</t>
  </si>
  <si>
    <t>https://www.genecards.org/cgi-bin/carddisp.pl?gene=ATP6V1B2</t>
  </si>
  <si>
    <t>BCL7B</t>
  </si>
  <si>
    <t>BAF Chromatin Remodeling Complex Subunit BCL7B</t>
  </si>
  <si>
    <t>GC07M073536</t>
  </si>
  <si>
    <t>https://www.genecards.org/cgi-bin/carddisp.pl?gene=BCL7B</t>
  </si>
  <si>
    <t>IL1R1</t>
  </si>
  <si>
    <t>Interleukin 1 Receptor Type 1</t>
  </si>
  <si>
    <t>GC02P102136</t>
  </si>
  <si>
    <t>https://www.genecards.org/cgi-bin/carddisp.pl?gene=IL1R1</t>
  </si>
  <si>
    <t>PDX1</t>
  </si>
  <si>
    <t>Pancreatic And Duodenal Homeobox 1</t>
  </si>
  <si>
    <t>GC13P027921</t>
  </si>
  <si>
    <t>https://www.genecards.org/cgi-bin/carddisp.pl?gene=PDX1</t>
  </si>
  <si>
    <t>TAFAZZIN</t>
  </si>
  <si>
    <t>Tafazzin, Phospholipid-Lysophospholipid Transacylase</t>
  </si>
  <si>
    <t>GC0XP154413</t>
  </si>
  <si>
    <t>https://www.genecards.org/cgi-bin/carddisp.pl?gene=TAFAZZIN</t>
  </si>
  <si>
    <t>BBS1</t>
  </si>
  <si>
    <t>Bardet-Biedl Syndrome 1</t>
  </si>
  <si>
    <t>GC11P070089</t>
  </si>
  <si>
    <t>https://www.genecards.org/cgi-bin/carddisp.pl?gene=BBS1</t>
  </si>
  <si>
    <t>SYNE1</t>
  </si>
  <si>
    <t>Spectrin Repeat Containing Nuclear Envelope Protein 1</t>
  </si>
  <si>
    <t>GC06M152121</t>
  </si>
  <si>
    <t>https://www.genecards.org/cgi-bin/carddisp.pl?gene=SYNE1</t>
  </si>
  <si>
    <t>SERPINA1</t>
  </si>
  <si>
    <t>Serpin Family A Member 1</t>
  </si>
  <si>
    <t>GC14M094376</t>
  </si>
  <si>
    <t>https://www.genecards.org/cgi-bin/carddisp.pl?gene=SERPINA1</t>
  </si>
  <si>
    <t>FGFRL1</t>
  </si>
  <si>
    <t>Fibroblast Growth Factor Receptor Like 1</t>
  </si>
  <si>
    <t>GC04P001276</t>
  </si>
  <si>
    <t>https://www.genecards.org/cgi-bin/carddisp.pl?gene=FGFRL1</t>
  </si>
  <si>
    <t>LMNB1</t>
  </si>
  <si>
    <t>Lamin B1</t>
  </si>
  <si>
    <t>GC05P126776</t>
  </si>
  <si>
    <t>https://www.genecards.org/cgi-bin/carddisp.pl?gene=LMNB1</t>
  </si>
  <si>
    <t>ZNF276</t>
  </si>
  <si>
    <t>Zinc Finger Protein 276</t>
  </si>
  <si>
    <t>GC16P089720</t>
  </si>
  <si>
    <t>https://www.genecards.org/cgi-bin/carddisp.pl?gene=ZNF276</t>
  </si>
  <si>
    <t>POSTN</t>
  </si>
  <si>
    <t>Periostin</t>
  </si>
  <si>
    <t>GC13M037562</t>
  </si>
  <si>
    <t>https://www.genecards.org/cgi-bin/carddisp.pl?gene=POSTN</t>
  </si>
  <si>
    <t>LPP</t>
  </si>
  <si>
    <t>LIM Domain Containing Preferred Translocation Partner In Lipoma</t>
  </si>
  <si>
    <t>GC03P188153</t>
  </si>
  <si>
    <t>https://www.genecards.org/cgi-bin/carddisp.pl?gene=LPP</t>
  </si>
  <si>
    <t>GAA</t>
  </si>
  <si>
    <t>Alpha Glucosidase</t>
  </si>
  <si>
    <t>GC17P080101</t>
  </si>
  <si>
    <t>https://www.genecards.org/cgi-bin/carddisp.pl?gene=GAA</t>
  </si>
  <si>
    <t>PEPD</t>
  </si>
  <si>
    <t>Peptidase D</t>
  </si>
  <si>
    <t>GC19M033386</t>
  </si>
  <si>
    <t>https://www.genecards.org/cgi-bin/carddisp.pl?gene=PEPD</t>
  </si>
  <si>
    <t>DPM1</t>
  </si>
  <si>
    <t>Dolichyl-Phosphate Mannosyltransferase Subunit 1, Catalytic</t>
  </si>
  <si>
    <t>GC20M050934</t>
  </si>
  <si>
    <t>https://www.genecards.org/cgi-bin/carddisp.pl?gene=DPM1</t>
  </si>
  <si>
    <t>DNAJC30</t>
  </si>
  <si>
    <t>DnaJ Heat Shock Protein Family (Hsp40) Member C30</t>
  </si>
  <si>
    <t>GC07M073680</t>
  </si>
  <si>
    <t>https://www.genecards.org/cgi-bin/carddisp.pl?gene=DNAJC30</t>
  </si>
  <si>
    <t>KANSL1</t>
  </si>
  <si>
    <t>KAT8 Regulatory NSL Complex Subunit 1</t>
  </si>
  <si>
    <t>GC17M046132</t>
  </si>
  <si>
    <t>https://www.genecards.org/cgi-bin/carddisp.pl?gene=KANSL1</t>
  </si>
  <si>
    <t>GMPPB</t>
  </si>
  <si>
    <t>GDP-Mannose Pyrophosphorylase B</t>
  </si>
  <si>
    <t>GC03M049716</t>
  </si>
  <si>
    <t>https://www.genecards.org/cgi-bin/carddisp.pl?gene=GMPPB</t>
  </si>
  <si>
    <t>PIK3CD</t>
  </si>
  <si>
    <t>Phosphatidylinositol-4,5-Bisphosphate 3-Kinase Catalytic Subunit Delta</t>
  </si>
  <si>
    <t>GC01P009629</t>
  </si>
  <si>
    <t>https://www.genecards.org/cgi-bin/carddisp.pl?gene=PIK3CD</t>
  </si>
  <si>
    <t>PIK3CG</t>
  </si>
  <si>
    <t>Phosphatidylinositol-4,5-Bisphosphate 3-Kinase Catalytic Subunit Gamma</t>
  </si>
  <si>
    <t>GC07P106865</t>
  </si>
  <si>
    <t>https://www.genecards.org/cgi-bin/carddisp.pl?gene=PIK3CG</t>
  </si>
  <si>
    <t>ATP6V0A4</t>
  </si>
  <si>
    <t>ATPase H+ Transporting V0 Subunit A4</t>
  </si>
  <si>
    <t>GC07M138710</t>
  </si>
  <si>
    <t>https://www.genecards.org/cgi-bin/carddisp.pl?gene=ATP6V0A4</t>
  </si>
  <si>
    <t>SYP</t>
  </si>
  <si>
    <t>Synaptophysin</t>
  </si>
  <si>
    <t>GC0XM049187</t>
  </si>
  <si>
    <t>https://www.genecards.org/cgi-bin/carddisp.pl?gene=SYP</t>
  </si>
  <si>
    <t>NFE2 Like BZIP Transcription Factor 2</t>
  </si>
  <si>
    <t>GC02M177227</t>
  </si>
  <si>
    <t>https://www.genecards.org/cgi-bin/carddisp.pl?gene=NFE2L2</t>
  </si>
  <si>
    <t>KIF22</t>
  </si>
  <si>
    <t>Kinesin Family Member 22</t>
  </si>
  <si>
    <t>GC16P041013</t>
  </si>
  <si>
    <t>https://www.genecards.org/cgi-bin/carddisp.pl?gene=KIF22</t>
  </si>
  <si>
    <t>BLM</t>
  </si>
  <si>
    <t>BLM RecQ Like Helicase</t>
  </si>
  <si>
    <t>GC15P090717</t>
  </si>
  <si>
    <t>https://www.genecards.org/cgi-bin/carddisp.pl?gene=BLM</t>
  </si>
  <si>
    <t>HUWE1</t>
  </si>
  <si>
    <t>HECT, UBA And WWE Domain Containing E3 Ubiquitin Protein Ligase 1</t>
  </si>
  <si>
    <t>GC0XM053532</t>
  </si>
  <si>
    <t>https://www.genecards.org/cgi-bin/carddisp.pl?gene=HUWE1</t>
  </si>
  <si>
    <t>TONSL</t>
  </si>
  <si>
    <t>Tonsoku Like, DNA Repair Protein</t>
  </si>
  <si>
    <t>GC08M144428</t>
  </si>
  <si>
    <t>https://www.genecards.org/cgi-bin/carddisp.pl?gene=TONSL</t>
  </si>
  <si>
    <t>SLC38A8</t>
  </si>
  <si>
    <t>Solute Carrier Family 38 Member 8</t>
  </si>
  <si>
    <t>GC16M084009</t>
  </si>
  <si>
    <t>https://www.genecards.org/cgi-bin/carddisp.pl?gene=SLC38A8</t>
  </si>
  <si>
    <t>PIGH</t>
  </si>
  <si>
    <t>Phosphatidylinositol Glycan Anchor Biosynthesis Class H</t>
  </si>
  <si>
    <t>GC14M067581</t>
  </si>
  <si>
    <t>https://www.genecards.org/cgi-bin/carddisp.pl?gene=PIGH</t>
  </si>
  <si>
    <t>MFN2</t>
  </si>
  <si>
    <t>Mitofusin 2</t>
  </si>
  <si>
    <t>GC01P011980</t>
  </si>
  <si>
    <t>https://www.genecards.org/cgi-bin/carddisp.pl?gene=MFN2</t>
  </si>
  <si>
    <t>SLC35A2</t>
  </si>
  <si>
    <t>Solute Carrier Family 35 Member A2</t>
  </si>
  <si>
    <t>GC0XM048903</t>
  </si>
  <si>
    <t>https://www.genecards.org/cgi-bin/carddisp.pl?gene=SLC35A2</t>
  </si>
  <si>
    <t>WNT10B</t>
  </si>
  <si>
    <t>Wnt Family Member 10B</t>
  </si>
  <si>
    <t>GC12M048965</t>
  </si>
  <si>
    <t>https://www.genecards.org/cgi-bin/carddisp.pl?gene=WNT10B</t>
  </si>
  <si>
    <t>ARSB</t>
  </si>
  <si>
    <t>Arylsulfatase B</t>
  </si>
  <si>
    <t>GC05M078777</t>
  </si>
  <si>
    <t>https://www.genecards.org/cgi-bin/carddisp.pl?gene=ARSB</t>
  </si>
  <si>
    <t>ATP6V1B1</t>
  </si>
  <si>
    <t>ATPase H+ Transporting V1 Subunit B1</t>
  </si>
  <si>
    <t>GC02P070935</t>
  </si>
  <si>
    <t>https://www.genecards.org/cgi-bin/carddisp.pl?gene=ATP6V1B1</t>
  </si>
  <si>
    <t>ODAD2</t>
  </si>
  <si>
    <t>Outer Dynein Arm Docking Complex Subunit 2</t>
  </si>
  <si>
    <t>GC10M027882</t>
  </si>
  <si>
    <t>https://www.genecards.org/cgi-bin/carddisp.pl?gene=ODAD2</t>
  </si>
  <si>
    <t>ANOS1</t>
  </si>
  <si>
    <t>Anosmin 1</t>
  </si>
  <si>
    <t>GC0XM008528</t>
  </si>
  <si>
    <t>https://www.genecards.org/cgi-bin/carddisp.pl?gene=ANOS1</t>
  </si>
  <si>
    <t>HYLS1</t>
  </si>
  <si>
    <t>HYLS1 Centriolar And Ciliogenesis Associated</t>
  </si>
  <si>
    <t>GC11P125883</t>
  </si>
  <si>
    <t>https://www.genecards.org/cgi-bin/carddisp.pl?gene=HYLS1</t>
  </si>
  <si>
    <t>ABCG5</t>
  </si>
  <si>
    <t>ATP Binding Cassette Subfamily G Member 5</t>
  </si>
  <si>
    <t>GC02M043806</t>
  </si>
  <si>
    <t>https://www.genecards.org/cgi-bin/carddisp.pl?gene=ABCG5</t>
  </si>
  <si>
    <t>IMPDH1</t>
  </si>
  <si>
    <t>Inosine Monophosphate Dehydrogenase 1</t>
  </si>
  <si>
    <t>GC07M128392</t>
  </si>
  <si>
    <t>https://www.genecards.org/cgi-bin/carddisp.pl?gene=IMPDH1</t>
  </si>
  <si>
    <t>CHRNG</t>
  </si>
  <si>
    <t>Cholinergic Receptor Nicotinic Gamma Subunit</t>
  </si>
  <si>
    <t>GC02P232539</t>
  </si>
  <si>
    <t>https://www.genecards.org/cgi-bin/carddisp.pl?gene=CHRNG</t>
  </si>
  <si>
    <t>PIGS</t>
  </si>
  <si>
    <t>Phosphatidylinositol Glycan Anchor Biosynthesis Class S</t>
  </si>
  <si>
    <t>GC17M028553</t>
  </si>
  <si>
    <t>https://www.genecards.org/cgi-bin/carddisp.pl?gene=PIGS</t>
  </si>
  <si>
    <t>SEC23A</t>
  </si>
  <si>
    <t>SEC23 Homolog A, COPII Coat Complex Component</t>
  </si>
  <si>
    <t>GC14M039031</t>
  </si>
  <si>
    <t>https://www.genecards.org/cgi-bin/carddisp.pl?gene=SEC23A</t>
  </si>
  <si>
    <t>PRODH</t>
  </si>
  <si>
    <t>Proline Dehydrogenase 1</t>
  </si>
  <si>
    <t>GC22M018912</t>
  </si>
  <si>
    <t>https://www.genecards.org/cgi-bin/carddisp.pl?gene=PRODH</t>
  </si>
  <si>
    <t>CDK1</t>
  </si>
  <si>
    <t>Cyclin Dependent Kinase 1</t>
  </si>
  <si>
    <t>GC10P060772</t>
  </si>
  <si>
    <t>https://www.genecards.org/cgi-bin/carddisp.pl?gene=CDK1</t>
  </si>
  <si>
    <t>WNK1</t>
  </si>
  <si>
    <t>WNK Lysine Deficient Protein Kinase 1</t>
  </si>
  <si>
    <t>GC12P000733</t>
  </si>
  <si>
    <t>https://www.genecards.org/cgi-bin/carddisp.pl?gene=WNK1</t>
  </si>
  <si>
    <t>CCND2</t>
  </si>
  <si>
    <t>Cyclin D2</t>
  </si>
  <si>
    <t>GC12P021011</t>
  </si>
  <si>
    <t>https://www.genecards.org/cgi-bin/carddisp.pl?gene=CCND2</t>
  </si>
  <si>
    <t>MUSK</t>
  </si>
  <si>
    <t>Muscle Associated Receptor Tyrosine Kinase</t>
  </si>
  <si>
    <t>GC09P110668</t>
  </si>
  <si>
    <t>https://www.genecards.org/cgi-bin/carddisp.pl?gene=MUSK</t>
  </si>
  <si>
    <t>PDE4D</t>
  </si>
  <si>
    <t>Phosphodiesterase 4D</t>
  </si>
  <si>
    <t>GC05M058969</t>
  </si>
  <si>
    <t>https://www.genecards.org/cgi-bin/carddisp.pl?gene=PDE4D</t>
  </si>
  <si>
    <t>BSCL2</t>
  </si>
  <si>
    <t>BSCL2 Lipid Droplet Biogenesis Associated, Seipin</t>
  </si>
  <si>
    <t>GC11M089635</t>
  </si>
  <si>
    <t>https://www.genecards.org/cgi-bin/carddisp.pl?gene=BSCL2</t>
  </si>
  <si>
    <t>SEC23B</t>
  </si>
  <si>
    <t>SEC23 Homolog B, COPII Coat Complex Component</t>
  </si>
  <si>
    <t>GC20P018507</t>
  </si>
  <si>
    <t>https://www.genecards.org/cgi-bin/carddisp.pl?gene=SEC23B</t>
  </si>
  <si>
    <t>CPLANE1</t>
  </si>
  <si>
    <t>Ciliogenesis And Planar Polarity Effector Complex Subunit 1</t>
  </si>
  <si>
    <t>GC05M037313</t>
  </si>
  <si>
    <t>https://www.genecards.org/cgi-bin/carddisp.pl?gene=CPLANE1</t>
  </si>
  <si>
    <t>THRA</t>
  </si>
  <si>
    <t>Thyroid Hormone Receptor Alpha</t>
  </si>
  <si>
    <t>GC17P040058</t>
  </si>
  <si>
    <t>https://www.genecards.org/cgi-bin/carddisp.pl?gene=THRA</t>
  </si>
  <si>
    <t>MIR29A</t>
  </si>
  <si>
    <t>MicroRNA 29a</t>
  </si>
  <si>
    <t>GC07M130876</t>
  </si>
  <si>
    <t>https://www.genecards.org/cgi-bin/carddisp.pl?gene=MIR29A</t>
  </si>
  <si>
    <t>CHRNA1</t>
  </si>
  <si>
    <t>Cholinergic Receptor Nicotinic Alpha 1 Subunit</t>
  </si>
  <si>
    <t>GC02M174747</t>
  </si>
  <si>
    <t>https://www.genecards.org/cgi-bin/carddisp.pl?gene=CHRNA1</t>
  </si>
  <si>
    <t>VPS45</t>
  </si>
  <si>
    <t>Vacuolar Protein Sorting 45 Homolog</t>
  </si>
  <si>
    <t>GC01P150252</t>
  </si>
  <si>
    <t>https://www.genecards.org/cgi-bin/carddisp.pl?gene=VPS45</t>
  </si>
  <si>
    <t>NR3C1</t>
  </si>
  <si>
    <t>Nuclear Receptor Subfamily 3 Group C Member 1</t>
  </si>
  <si>
    <t>GC05M143277</t>
  </si>
  <si>
    <t>https://www.genecards.org/cgi-bin/carddisp.pl?gene=NR3C1</t>
  </si>
  <si>
    <t>PROK2</t>
  </si>
  <si>
    <t>Prokineticin 2</t>
  </si>
  <si>
    <t>GC03M071771</t>
  </si>
  <si>
    <t>https://www.genecards.org/cgi-bin/carddisp.pl?gene=PROK2</t>
  </si>
  <si>
    <t>PKD1L1</t>
  </si>
  <si>
    <t>Polycystin 1 Like 1, Transient Receptor Potential Channel Interacting</t>
  </si>
  <si>
    <t>GC07M047740</t>
  </si>
  <si>
    <t>https://www.genecards.org/cgi-bin/carddisp.pl?gene=PKD1L1</t>
  </si>
  <si>
    <t>G6PD</t>
  </si>
  <si>
    <t>Glucose-6-Phosphate Dehydrogenase</t>
  </si>
  <si>
    <t>GC0XM154551</t>
  </si>
  <si>
    <t>https://www.genecards.org/cgi-bin/carddisp.pl?gene=G6PD</t>
  </si>
  <si>
    <t>ALAS2</t>
  </si>
  <si>
    <t>5'-Aminolevulinate Synthase 2</t>
  </si>
  <si>
    <t>GC0XM055009</t>
  </si>
  <si>
    <t>https://www.genecards.org/cgi-bin/carddisp.pl?gene=ALAS2</t>
  </si>
  <si>
    <t>IYD</t>
  </si>
  <si>
    <t>Iodotyrosine Deiodinase</t>
  </si>
  <si>
    <t>GC06P150368</t>
  </si>
  <si>
    <t>https://www.genecards.org/cgi-bin/carddisp.pl?gene=IYD</t>
  </si>
  <si>
    <t>CYBB</t>
  </si>
  <si>
    <t>Cytochrome B-245 Beta Chain</t>
  </si>
  <si>
    <t>GC0XP037780</t>
  </si>
  <si>
    <t>https://www.genecards.org/cgi-bin/carddisp.pl?gene=CYBB</t>
  </si>
  <si>
    <t>TEK</t>
  </si>
  <si>
    <t>TEK Receptor Tyrosine Kinase</t>
  </si>
  <si>
    <t>GC09P027109</t>
  </si>
  <si>
    <t>https://www.genecards.org/cgi-bin/carddisp.pl?gene=TEK</t>
  </si>
  <si>
    <t>MS4A1</t>
  </si>
  <si>
    <t>Membrane Spanning 4-Domains A1</t>
  </si>
  <si>
    <t>GC11P060512</t>
  </si>
  <si>
    <t>https://www.genecards.org/cgi-bin/carddisp.pl?gene=MS4A1</t>
  </si>
  <si>
    <t>ACTA1</t>
  </si>
  <si>
    <t>Actin Alpha 1, Skeletal Muscle</t>
  </si>
  <si>
    <t>GC01M229515</t>
  </si>
  <si>
    <t>https://www.genecards.org/cgi-bin/carddisp.pl?gene=ACTA1</t>
  </si>
  <si>
    <t>SECISBP2</t>
  </si>
  <si>
    <t>SECIS Binding Protein 2</t>
  </si>
  <si>
    <t>GC09P089318</t>
  </si>
  <si>
    <t>https://www.genecards.org/cgi-bin/carddisp.pl?gene=SECISBP2</t>
  </si>
  <si>
    <t>GDF15</t>
  </si>
  <si>
    <t>Growth Differentiation Factor 15</t>
  </si>
  <si>
    <t>GC19P066244</t>
  </si>
  <si>
    <t>https://www.genecards.org/cgi-bin/carddisp.pl?gene=GDF15</t>
  </si>
  <si>
    <t>ITGA4</t>
  </si>
  <si>
    <t>Integrin Subunit Alpha 4</t>
  </si>
  <si>
    <t>GC02P181456</t>
  </si>
  <si>
    <t>https://www.genecards.org/cgi-bin/carddisp.pl?gene=ITGA4</t>
  </si>
  <si>
    <t>TXNDC15</t>
  </si>
  <si>
    <t>Thioredoxin Domain Containing 15</t>
  </si>
  <si>
    <t>GC05P134873</t>
  </si>
  <si>
    <t>https://www.genecards.org/cgi-bin/carddisp.pl?gene=TXNDC15</t>
  </si>
  <si>
    <t>MYL2</t>
  </si>
  <si>
    <t>Myosin Light Chain 2</t>
  </si>
  <si>
    <t>GC12M110910</t>
  </si>
  <si>
    <t>https://www.genecards.org/cgi-bin/carddisp.pl?gene=MYL2</t>
  </si>
  <si>
    <t>FHL1</t>
  </si>
  <si>
    <t>Four And A Half LIM Domains 1</t>
  </si>
  <si>
    <t>GC0XP136146</t>
  </si>
  <si>
    <t>https://www.genecards.org/cgi-bin/carddisp.pl?gene=FHL1</t>
  </si>
  <si>
    <t>SCN4A</t>
  </si>
  <si>
    <t>Sodium Voltage-Gated Channel Alpha Subunit 4</t>
  </si>
  <si>
    <t>GC17M063938</t>
  </si>
  <si>
    <t>https://www.genecards.org/cgi-bin/carddisp.pl?gene=SCN4A</t>
  </si>
  <si>
    <t>PRTN3</t>
  </si>
  <si>
    <t>Proteinase 3</t>
  </si>
  <si>
    <t>GC19P000840</t>
  </si>
  <si>
    <t>https://www.genecards.org/cgi-bin/carddisp.pl?gene=PRTN3</t>
  </si>
  <si>
    <t>FOXO1</t>
  </si>
  <si>
    <t>Forkhead Box O1</t>
  </si>
  <si>
    <t>GC13M040555</t>
  </si>
  <si>
    <t>https://www.genecards.org/cgi-bin/carddisp.pl?gene=FOXO1</t>
  </si>
  <si>
    <t>MIR203A</t>
  </si>
  <si>
    <t>MicroRNA 203a</t>
  </si>
  <si>
    <t>GC14P109723</t>
  </si>
  <si>
    <t>https://www.genecards.org/cgi-bin/carddisp.pl?gene=MIR203A</t>
  </si>
  <si>
    <t>HBG2</t>
  </si>
  <si>
    <t>Hemoglobin Subunit Gamma 2</t>
  </si>
  <si>
    <t>GC11M006460</t>
  </si>
  <si>
    <t>https://www.genecards.org/cgi-bin/carddisp.pl?gene=HBG2</t>
  </si>
  <si>
    <t>NPHP3</t>
  </si>
  <si>
    <t>Nephrocystin 3</t>
  </si>
  <si>
    <t>GC03M132683</t>
  </si>
  <si>
    <t>https://www.genecards.org/cgi-bin/carddisp.pl?gene=NPHP3</t>
  </si>
  <si>
    <t>AGT</t>
  </si>
  <si>
    <t>Angiotensinogen</t>
  </si>
  <si>
    <t>GC01M230702</t>
  </si>
  <si>
    <t>https://www.genecards.org/cgi-bin/carddisp.pl?gene=AGT</t>
  </si>
  <si>
    <t>PICALM</t>
  </si>
  <si>
    <t>Phosphatidylinositol Binding Clathrin Assembly Protein</t>
  </si>
  <si>
    <t>GC11M085957</t>
  </si>
  <si>
    <t>https://www.genecards.org/cgi-bin/carddisp.pl?gene=PICALM</t>
  </si>
  <si>
    <t>MFF</t>
  </si>
  <si>
    <t>Mitochondrial Fission Factor</t>
  </si>
  <si>
    <t>GC02P227325</t>
  </si>
  <si>
    <t>https://www.genecards.org/cgi-bin/carddisp.pl?gene=MFF</t>
  </si>
  <si>
    <t>C2CD3</t>
  </si>
  <si>
    <t>C2 Domain Containing 3 Centriole Elongation Regulator</t>
  </si>
  <si>
    <t>GC11M074012</t>
  </si>
  <si>
    <t>https://www.genecards.org/cgi-bin/carddisp.pl?gene=C2CD3</t>
  </si>
  <si>
    <t>Inhibitor Of Nuclear Factor Kappa B Kinase Subunit Beta</t>
  </si>
  <si>
    <t>GC08P042271</t>
  </si>
  <si>
    <t>https://www.genecards.org/cgi-bin/carddisp.pl?gene=IKBKB</t>
  </si>
  <si>
    <t>PTCHD1-AS</t>
  </si>
  <si>
    <t>PTCHD1 Antisense RNA (Head To Head)</t>
  </si>
  <si>
    <t>GC0XM022191</t>
  </si>
  <si>
    <t>https://www.genecards.org/cgi-bin/carddisp.pl?gene=PTCHD1-AS</t>
  </si>
  <si>
    <t>VIPAS39</t>
  </si>
  <si>
    <t>VPS33B Interacting Protein, Apical-Basolateral Polarity Regulator, Spe-39 Homolog</t>
  </si>
  <si>
    <t>GC14M077426</t>
  </si>
  <si>
    <t>https://www.genecards.org/cgi-bin/carddisp.pl?gene=VIPAS39</t>
  </si>
  <si>
    <t>ZEB2</t>
  </si>
  <si>
    <t>Zinc Finger E-Box Binding Homeobox 2</t>
  </si>
  <si>
    <t>GC02M144384</t>
  </si>
  <si>
    <t>https://www.genecards.org/cgi-bin/carddisp.pl?gene=ZEB2</t>
  </si>
  <si>
    <t>CYCS</t>
  </si>
  <si>
    <t>Cytochrome C, Somatic</t>
  </si>
  <si>
    <t>GC07M025118</t>
  </si>
  <si>
    <t>https://www.genecards.org/cgi-bin/carddisp.pl?gene=CYCS</t>
  </si>
  <si>
    <t>FZD4</t>
  </si>
  <si>
    <t>Frizzled Class Receptor 4</t>
  </si>
  <si>
    <t>GC11M086945</t>
  </si>
  <si>
    <t>https://www.genecards.org/cgi-bin/carddisp.pl?gene=FZD4</t>
  </si>
  <si>
    <t>SOX3</t>
  </si>
  <si>
    <t>SRY-Box Transcription Factor 3</t>
  </si>
  <si>
    <t>GC0XM140502</t>
  </si>
  <si>
    <t>https://www.genecards.org/cgi-bin/carddisp.pl?gene=SOX3</t>
  </si>
  <si>
    <t>BBS2</t>
  </si>
  <si>
    <t>Bardet-Biedl Syndrome 2</t>
  </si>
  <si>
    <t>GC16M056467</t>
  </si>
  <si>
    <t>https://www.genecards.org/cgi-bin/carddisp.pl?gene=BBS2</t>
  </si>
  <si>
    <t>TRB</t>
  </si>
  <si>
    <t>T Cell Receptor Beta Locus</t>
  </si>
  <si>
    <t>GC07P148690</t>
  </si>
  <si>
    <t>https://www.genecards.org/cgi-bin/carddisp.pl?gene=TRB</t>
  </si>
  <si>
    <t>PAM16</t>
  </si>
  <si>
    <t>Presequence Translocase Associated Motor 16</t>
  </si>
  <si>
    <t>GC16M007311</t>
  </si>
  <si>
    <t>https://www.genecards.org/cgi-bin/carddisp.pl?gene=PAM16</t>
  </si>
  <si>
    <t>LTA</t>
  </si>
  <si>
    <t>Lymphotoxin Alpha</t>
  </si>
  <si>
    <t>GC06P083693</t>
  </si>
  <si>
    <t>https://www.genecards.org/cgi-bin/carddisp.pl?gene=LTA</t>
  </si>
  <si>
    <t>BUB1B</t>
  </si>
  <si>
    <t>BUB1 Mitotic Checkpoint Serine/Threonine Kinase B</t>
  </si>
  <si>
    <t>GC15P040161</t>
  </si>
  <si>
    <t>https://www.genecards.org/cgi-bin/carddisp.pl?gene=BUB1B</t>
  </si>
  <si>
    <t>VSX2</t>
  </si>
  <si>
    <t>Visual System Homeobox 2</t>
  </si>
  <si>
    <t>GC14P074239</t>
  </si>
  <si>
    <t>https://www.genecards.org/cgi-bin/carddisp.pl?gene=VSX2</t>
  </si>
  <si>
    <t>IDS</t>
  </si>
  <si>
    <t>Iduronate 2-Sulfatase</t>
  </si>
  <si>
    <t>GC0XM149476</t>
  </si>
  <si>
    <t>https://www.genecards.org/cgi-bin/carddisp.pl?gene=IDS</t>
  </si>
  <si>
    <t>STIM1</t>
  </si>
  <si>
    <t>Stromal Interaction Molecule 1</t>
  </si>
  <si>
    <t>GC11P003855</t>
  </si>
  <si>
    <t>https://www.genecards.org/cgi-bin/carddisp.pl?gene=STIM1</t>
  </si>
  <si>
    <t>WFS1</t>
  </si>
  <si>
    <t>Wolframin ER Transmembrane Glycoprotein</t>
  </si>
  <si>
    <t>GC04P006260</t>
  </si>
  <si>
    <t>https://www.genecards.org/cgi-bin/carddisp.pl?gene=WFS1</t>
  </si>
  <si>
    <t>PHF21A</t>
  </si>
  <si>
    <t>PHD Finger Protein 21A</t>
  </si>
  <si>
    <t>GC11M089341</t>
  </si>
  <si>
    <t>https://www.genecards.org/cgi-bin/carddisp.pl?gene=PHF21A</t>
  </si>
  <si>
    <t>ENAM</t>
  </si>
  <si>
    <t>Enamelin</t>
  </si>
  <si>
    <t>GC04P070628</t>
  </si>
  <si>
    <t>https://www.genecards.org/cgi-bin/carddisp.pl?gene=ENAM</t>
  </si>
  <si>
    <t>TUBB3</t>
  </si>
  <si>
    <t>Tubulin Beta 3 Class III</t>
  </si>
  <si>
    <t>GC16P091332</t>
  </si>
  <si>
    <t>https://www.genecards.org/cgi-bin/carddisp.pl?gene=TUBB3</t>
  </si>
  <si>
    <t>SMAD5</t>
  </si>
  <si>
    <t>SMAD Family Member 5</t>
  </si>
  <si>
    <t>GC05P136132</t>
  </si>
  <si>
    <t>https://www.genecards.org/cgi-bin/carddisp.pl?gene=SMAD5</t>
  </si>
  <si>
    <t>POMC</t>
  </si>
  <si>
    <t>Proopiomelanocortin</t>
  </si>
  <si>
    <t>GC02M025160</t>
  </si>
  <si>
    <t>https://www.genecards.org/cgi-bin/carddisp.pl?gene=POMC</t>
  </si>
  <si>
    <t>TOPORS</t>
  </si>
  <si>
    <t>TOP1 Binding Arginine/Serine Rich Protein, E3 Ubiquitin Ligase</t>
  </si>
  <si>
    <t>GC09M032540</t>
  </si>
  <si>
    <t>https://www.genecards.org/cgi-bin/carddisp.pl?gene=TOPORS</t>
  </si>
  <si>
    <t>EIF4H</t>
  </si>
  <si>
    <t>Eukaryotic Translation Initiation Factor 4H</t>
  </si>
  <si>
    <t>GC07P074174</t>
  </si>
  <si>
    <t>https://www.genecards.org/cgi-bin/carddisp.pl?gene=EIF4H</t>
  </si>
  <si>
    <t>HPRT1</t>
  </si>
  <si>
    <t>Hypoxanthine Phosphoribosyltransferase 1</t>
  </si>
  <si>
    <t>GC0XP134460</t>
  </si>
  <si>
    <t>https://www.genecards.org/cgi-bin/carddisp.pl?gene=HPRT1</t>
  </si>
  <si>
    <t>CD3E</t>
  </si>
  <si>
    <t>CD3 Epsilon Subunit Of T-Cell Receptor Complex</t>
  </si>
  <si>
    <t>GC11P118304</t>
  </si>
  <si>
    <t>https://www.genecards.org/cgi-bin/carddisp.pl?gene=CD3E</t>
  </si>
  <si>
    <t>DDX3X</t>
  </si>
  <si>
    <t>DEAD-Box Helicase 3 X-Linked</t>
  </si>
  <si>
    <t>GC0XP041333</t>
  </si>
  <si>
    <t>https://www.genecards.org/cgi-bin/carddisp.pl?gene=DDX3X</t>
  </si>
  <si>
    <t>BANF1</t>
  </si>
  <si>
    <t>BAF Nuclear Assembly Factor 1</t>
  </si>
  <si>
    <t>GC11P066002</t>
  </si>
  <si>
    <t>https://www.genecards.org/cgi-bin/carddisp.pl?gene=BANF1</t>
  </si>
  <si>
    <t>NBEAL2</t>
  </si>
  <si>
    <t>Neurobeachin Like 2</t>
  </si>
  <si>
    <t>GC03P046979</t>
  </si>
  <si>
    <t>https://www.genecards.org/cgi-bin/carddisp.pl?gene=NBEAL2</t>
  </si>
  <si>
    <t>ACTA2</t>
  </si>
  <si>
    <t>Actin Alpha 2, Smooth Muscle</t>
  </si>
  <si>
    <t>GC10M088935</t>
  </si>
  <si>
    <t>https://www.genecards.org/cgi-bin/carddisp.pl?gene=ACTA2</t>
  </si>
  <si>
    <t>CYP2C19</t>
  </si>
  <si>
    <t>Cytochrome P450 Family 2 Subfamily C Member 19</t>
  </si>
  <si>
    <t>GC10P094762</t>
  </si>
  <si>
    <t>https://www.genecards.org/cgi-bin/carddisp.pl?gene=CYP2C19</t>
  </si>
  <si>
    <t>ASXL2</t>
  </si>
  <si>
    <t>ASXL Transcriptional Regulator 2</t>
  </si>
  <si>
    <t>GC02M025733</t>
  </si>
  <si>
    <t>https://www.genecards.org/cgi-bin/carddisp.pl?gene=ASXL2</t>
  </si>
  <si>
    <t>HNF1B</t>
  </si>
  <si>
    <t>HNF1 Homeobox B</t>
  </si>
  <si>
    <t>GC17M037686</t>
  </si>
  <si>
    <t>https://www.genecards.org/cgi-bin/carddisp.pl?gene=HNF1B</t>
  </si>
  <si>
    <t>AGO2</t>
  </si>
  <si>
    <t>Argonaute RISC Catalytic Component 2</t>
  </si>
  <si>
    <t>GC08M140522</t>
  </si>
  <si>
    <t>https://www.genecards.org/cgi-bin/carddisp.pl?gene=AGO2</t>
  </si>
  <si>
    <t>GFI1</t>
  </si>
  <si>
    <t>Growth Factor Independent 1 Transcriptional Repressor</t>
  </si>
  <si>
    <t>GC01M092474</t>
  </si>
  <si>
    <t>https://www.genecards.org/cgi-bin/carddisp.pl?gene=GFI1</t>
  </si>
  <si>
    <t>PML</t>
  </si>
  <si>
    <t>PML Nuclear Body Scaffold</t>
  </si>
  <si>
    <t>GC15P073994</t>
  </si>
  <si>
    <t>https://www.genecards.org/cgi-bin/carddisp.pl?gene=PML</t>
  </si>
  <si>
    <t>RSPO2</t>
  </si>
  <si>
    <t>R-Spondin 2</t>
  </si>
  <si>
    <t>GC08M107899</t>
  </si>
  <si>
    <t>https://www.genecards.org/cgi-bin/carddisp.pl?gene=RSPO2</t>
  </si>
  <si>
    <t>YARS2</t>
  </si>
  <si>
    <t>Tyrosyl-TRNA Synthetase 2</t>
  </si>
  <si>
    <t>GC12M032801</t>
  </si>
  <si>
    <t>https://www.genecards.org/cgi-bin/carddisp.pl?gene=YARS2</t>
  </si>
  <si>
    <t>ADH5</t>
  </si>
  <si>
    <t>Alcohol Dehydrogenase 5 (Class III), Chi Polypeptide</t>
  </si>
  <si>
    <t>GC04M099070</t>
  </si>
  <si>
    <t>https://www.genecards.org/cgi-bin/carddisp.pl?gene=ADH5</t>
  </si>
  <si>
    <t>MASP1</t>
  </si>
  <si>
    <t>MBL Associated Serine Protease 1</t>
  </si>
  <si>
    <t>GC03M187216</t>
  </si>
  <si>
    <t>https://www.genecards.org/cgi-bin/carddisp.pl?gene=MASP1</t>
  </si>
  <si>
    <t>PBX1</t>
  </si>
  <si>
    <t>PBX Homeobox 1</t>
  </si>
  <si>
    <t>GC01P164524</t>
  </si>
  <si>
    <t>https://www.genecards.org/cgi-bin/carddisp.pl?gene=PBX1</t>
  </si>
  <si>
    <t>SDHA</t>
  </si>
  <si>
    <t>Succinate Dehydrogenase Complex Flavoprotein Subunit A</t>
  </si>
  <si>
    <t>GC05P000208</t>
  </si>
  <si>
    <t>https://www.genecards.org/cgi-bin/carddisp.pl?gene=SDHA</t>
  </si>
  <si>
    <t>NONO</t>
  </si>
  <si>
    <t>Non-POU Domain Containing Octamer Binding</t>
  </si>
  <si>
    <t>GC0XP071255</t>
  </si>
  <si>
    <t>https://www.genecards.org/cgi-bin/carddisp.pl?gene=NONO</t>
  </si>
  <si>
    <t>ALG3</t>
  </si>
  <si>
    <t>ALG3 Alpha-1,3- Mannosyltransferase</t>
  </si>
  <si>
    <t>GC03M184244</t>
  </si>
  <si>
    <t>https://www.genecards.org/cgi-bin/carddisp.pl?gene=ALG3</t>
  </si>
  <si>
    <t>CCBE1</t>
  </si>
  <si>
    <t>Collagen And Calcium Binding EGF Domains 1</t>
  </si>
  <si>
    <t>GC18M059430</t>
  </si>
  <si>
    <t>https://www.genecards.org/cgi-bin/carddisp.pl?gene=CCBE1</t>
  </si>
  <si>
    <t>SEC24C</t>
  </si>
  <si>
    <t>SEC24 Homolog C, COPII Coat Complex Component</t>
  </si>
  <si>
    <t>GC10P073744</t>
  </si>
  <si>
    <t>https://www.genecards.org/cgi-bin/carddisp.pl?gene=SEC24C</t>
  </si>
  <si>
    <t>MAPT</t>
  </si>
  <si>
    <t>Microtubule Associated Protein Tau</t>
  </si>
  <si>
    <t>GC17P045894</t>
  </si>
  <si>
    <t>https://www.genecards.org/cgi-bin/carddisp.pl?gene=MAPT</t>
  </si>
  <si>
    <t>YAP1</t>
  </si>
  <si>
    <t>Yes1 Associated Transcriptional Regulator</t>
  </si>
  <si>
    <t>GC11P102110</t>
  </si>
  <si>
    <t>https://www.genecards.org/cgi-bin/carddisp.pl?gene=YAP1</t>
  </si>
  <si>
    <t>LMBRD1</t>
  </si>
  <si>
    <t>LMBR1 Domain Containing 1</t>
  </si>
  <si>
    <t>GC06M069675</t>
  </si>
  <si>
    <t>https://www.genecards.org/cgi-bin/carddisp.pl?gene=LMBRD1</t>
  </si>
  <si>
    <t>POLR1B</t>
  </si>
  <si>
    <t>RNA Polymerase I Subunit B</t>
  </si>
  <si>
    <t>GC02P122448</t>
  </si>
  <si>
    <t>https://www.genecards.org/cgi-bin/carddisp.pl?gene=POLR1B</t>
  </si>
  <si>
    <t>C12orf60</t>
  </si>
  <si>
    <t>Chromosome 12 Open Reading Frame 60</t>
  </si>
  <si>
    <t>GC12P021405</t>
  </si>
  <si>
    <t>https://www.genecards.org/cgi-bin/carddisp.pl?gene=C12orf60</t>
  </si>
  <si>
    <t>GNB1</t>
  </si>
  <si>
    <t>G Protein Subunit Beta 1</t>
  </si>
  <si>
    <t>GC01M001785</t>
  </si>
  <si>
    <t>https://www.genecards.org/cgi-bin/carddisp.pl?gene=GNB1</t>
  </si>
  <si>
    <t>NARS2</t>
  </si>
  <si>
    <t>Asparaginyl-TRNA Synthetase 2, Mitochondrial</t>
  </si>
  <si>
    <t>GC11M078435</t>
  </si>
  <si>
    <t>https://www.genecards.org/cgi-bin/carddisp.pl?gene=NARS2</t>
  </si>
  <si>
    <t>SLC19A2</t>
  </si>
  <si>
    <t>Solute Carrier Family 19 Member 2</t>
  </si>
  <si>
    <t>GC01M169463</t>
  </si>
  <si>
    <t>https://www.genecards.org/cgi-bin/carddisp.pl?gene=SLC19A2</t>
  </si>
  <si>
    <t>GTF2I</t>
  </si>
  <si>
    <t>General Transcription Factor IIi</t>
  </si>
  <si>
    <t>GC07P075448</t>
  </si>
  <si>
    <t>https://www.genecards.org/cgi-bin/carddisp.pl?gene=GTF2I</t>
  </si>
  <si>
    <t>ALMS1</t>
  </si>
  <si>
    <t>ALMS1 Centrosome And Basal Body Associated Protein</t>
  </si>
  <si>
    <t>GC02P073385</t>
  </si>
  <si>
    <t>https://www.genecards.org/cgi-bin/carddisp.pl?gene=ALMS1</t>
  </si>
  <si>
    <t>ANPEP</t>
  </si>
  <si>
    <t>Alanyl Aminopeptidase, Membrane</t>
  </si>
  <si>
    <t>GC15M089784</t>
  </si>
  <si>
    <t>https://www.genecards.org/cgi-bin/carddisp.pl?gene=ANPEP</t>
  </si>
  <si>
    <t>BRKS1</t>
  </si>
  <si>
    <t>Telopeptide Lysyl Hydroxylase, Bone-Specific</t>
  </si>
  <si>
    <t>GC00U936430</t>
  </si>
  <si>
    <t>https://www.genecards.org/cgi-bin/carddisp.pl?gene=BRKS1</t>
  </si>
  <si>
    <t>DCSTAMP</t>
  </si>
  <si>
    <t>Dendrocyte Expressed Seven Transmembrane Protein</t>
  </si>
  <si>
    <t>GC08P104339</t>
  </si>
  <si>
    <t>https://www.genecards.org/cgi-bin/carddisp.pl?gene=DCSTAMP</t>
  </si>
  <si>
    <t>HOXA11</t>
  </si>
  <si>
    <t>Homeobox A11</t>
  </si>
  <si>
    <t>GC07M027590</t>
  </si>
  <si>
    <t>https://www.genecards.org/cgi-bin/carddisp.pl?gene=HOXA11</t>
  </si>
  <si>
    <t>FGD1</t>
  </si>
  <si>
    <t>FYVE, RhoGEF And PH Domain Containing 1</t>
  </si>
  <si>
    <t>GC0XM054488</t>
  </si>
  <si>
    <t>https://www.genecards.org/cgi-bin/carddisp.pl?gene=FGD1</t>
  </si>
  <si>
    <t>MNX1</t>
  </si>
  <si>
    <t>Motor Neuron And Pancreas Homeobox 1</t>
  </si>
  <si>
    <t>GC07M156994</t>
  </si>
  <si>
    <t>https://www.genecards.org/cgi-bin/carddisp.pl?gene=MNX1</t>
  </si>
  <si>
    <t>SUPT3H</t>
  </si>
  <si>
    <t>SPT3 Homolog, SAGA And STAGA Complex Component</t>
  </si>
  <si>
    <t>GC06M066240</t>
  </si>
  <si>
    <t>https://www.genecards.org/cgi-bin/carddisp.pl?gene=SUPT3H</t>
  </si>
  <si>
    <t>SMARCA2</t>
  </si>
  <si>
    <t>SWI/SNF Related, Matrix Associated, Actin Dependent Regulator Of Chromatin, Subfamily A, Member 2</t>
  </si>
  <si>
    <t>GC09P001980</t>
  </si>
  <si>
    <t>https://www.genecards.org/cgi-bin/carddisp.pl?gene=SMARCA2</t>
  </si>
  <si>
    <t>CRX</t>
  </si>
  <si>
    <t>Cone-Rod Homeobox</t>
  </si>
  <si>
    <t>GC19P047819</t>
  </si>
  <si>
    <t>https://www.genecards.org/cgi-bin/carddisp.pl?gene=CRX</t>
  </si>
  <si>
    <t>MIR181A2</t>
  </si>
  <si>
    <t>MicroRNA 181a-2</t>
  </si>
  <si>
    <t>GC09P124692</t>
  </si>
  <si>
    <t>https://www.genecards.org/cgi-bin/carddisp.pl?gene=MIR181A2</t>
  </si>
  <si>
    <t>IGFBP5</t>
  </si>
  <si>
    <t>Insulin Like Growth Factor Binding Protein 5</t>
  </si>
  <si>
    <t>GC02M216672</t>
  </si>
  <si>
    <t>https://www.genecards.org/cgi-bin/carddisp.pl?gene=IGFBP5</t>
  </si>
  <si>
    <t>XRCC6</t>
  </si>
  <si>
    <t>X-Ray Repair Cross Complementing 6</t>
  </si>
  <si>
    <t>GC22P041622</t>
  </si>
  <si>
    <t>https://www.genecards.org/cgi-bin/carddisp.pl?gene=XRCC6</t>
  </si>
  <si>
    <t>NR0B1</t>
  </si>
  <si>
    <t>Nuclear Receptor Subfamily 0 Group B Member 1</t>
  </si>
  <si>
    <t>GC0XM030304</t>
  </si>
  <si>
    <t>https://www.genecards.org/cgi-bin/carddisp.pl?gene=NR0B1</t>
  </si>
  <si>
    <t>POMGNT2</t>
  </si>
  <si>
    <t>Protein O-Linked Mannose N-Acetylglucosaminyltransferase 2 (Beta 1,4-)</t>
  </si>
  <si>
    <t>GC03M043121</t>
  </si>
  <si>
    <t>https://www.genecards.org/cgi-bin/carddisp.pl?gene=POMGNT2</t>
  </si>
  <si>
    <t>Progesterone Receptor</t>
  </si>
  <si>
    <t>GC11M101030</t>
  </si>
  <si>
    <t>https://www.genecards.org/cgi-bin/carddisp.pl?gene=PGR</t>
  </si>
  <si>
    <t>DNAAF1</t>
  </si>
  <si>
    <t>Dynein Axonemal Assembly Factor 1</t>
  </si>
  <si>
    <t>GC16P084145</t>
  </si>
  <si>
    <t>https://www.genecards.org/cgi-bin/carddisp.pl?gene=DNAAF1</t>
  </si>
  <si>
    <t>AMELX</t>
  </si>
  <si>
    <t>Amelogenin X-Linked</t>
  </si>
  <si>
    <t>GC0XP011293</t>
  </si>
  <si>
    <t>https://www.genecards.org/cgi-bin/carddisp.pl?gene=AMELX</t>
  </si>
  <si>
    <t>MGMT</t>
  </si>
  <si>
    <t>O-6-Methylguanine-DNA Methyltransferase</t>
  </si>
  <si>
    <t>GC10P129467</t>
  </si>
  <si>
    <t>https://www.genecards.org/cgi-bin/carddisp.pl?gene=MGMT</t>
  </si>
  <si>
    <t>Proliferating Cell Nuclear Antigen</t>
  </si>
  <si>
    <t>GC20M005114</t>
  </si>
  <si>
    <t>https://www.genecards.org/cgi-bin/carddisp.pl?gene=PCNA</t>
  </si>
  <si>
    <t>RFC2</t>
  </si>
  <si>
    <t>Replication Factor C Subunit 2</t>
  </si>
  <si>
    <t>GC07M074231</t>
  </si>
  <si>
    <t>https://www.genecards.org/cgi-bin/carddisp.pl?gene=RFC2</t>
  </si>
  <si>
    <t>XYLT2</t>
  </si>
  <si>
    <t>Xylosyltransferase 2</t>
  </si>
  <si>
    <t>GC17P056040</t>
  </si>
  <si>
    <t>https://www.genecards.org/cgi-bin/carddisp.pl?gene=XYLT2</t>
  </si>
  <si>
    <t>THBS1</t>
  </si>
  <si>
    <t>Thrombospondin 1</t>
  </si>
  <si>
    <t>GC15P039581</t>
  </si>
  <si>
    <t>https://www.genecards.org/cgi-bin/carddisp.pl?gene=THBS1</t>
  </si>
  <si>
    <t>STX16</t>
  </si>
  <si>
    <t>Syntaxin 16</t>
  </si>
  <si>
    <t>GC20P058652</t>
  </si>
  <si>
    <t>https://www.genecards.org/cgi-bin/carddisp.pl?gene=STX16</t>
  </si>
  <si>
    <t>MIR222</t>
  </si>
  <si>
    <t>MicroRNA 222</t>
  </si>
  <si>
    <t>GC0XM045747</t>
  </si>
  <si>
    <t>https://www.genecards.org/cgi-bin/carddisp.pl?gene=MIR222</t>
  </si>
  <si>
    <t>GTF2IRD1</t>
  </si>
  <si>
    <t>GTF2I Repeat Domain Containing 1</t>
  </si>
  <si>
    <t>GC07P075437</t>
  </si>
  <si>
    <t>https://www.genecards.org/cgi-bin/carddisp.pl?gene=GTF2IRD1</t>
  </si>
  <si>
    <t>DOCK8</t>
  </si>
  <si>
    <t>Dedicator Of Cytokinesis 8</t>
  </si>
  <si>
    <t>GC09P000214</t>
  </si>
  <si>
    <t>https://www.genecards.org/cgi-bin/carddisp.pl?gene=DOCK8</t>
  </si>
  <si>
    <t>APC2</t>
  </si>
  <si>
    <t>APC Regulator Of WNT Signaling Pathway 2</t>
  </si>
  <si>
    <t>GC19P002884</t>
  </si>
  <si>
    <t>https://www.genecards.org/cgi-bin/carddisp.pl?gene=APC2</t>
  </si>
  <si>
    <t>TULP1</t>
  </si>
  <si>
    <t>TUB Like Protein 1</t>
  </si>
  <si>
    <t>GC06M066104</t>
  </si>
  <si>
    <t>https://www.genecards.org/cgi-bin/carddisp.pl?gene=TULP1</t>
  </si>
  <si>
    <t>TTN-AS1</t>
  </si>
  <si>
    <t>TTN Antisense RNA 1</t>
  </si>
  <si>
    <t>GC02P178521</t>
  </si>
  <si>
    <t>https://www.genecards.org/cgi-bin/carddisp.pl?gene=TTN-AS1</t>
  </si>
  <si>
    <t>ICOS</t>
  </si>
  <si>
    <t>Inducible T Cell Costimulator</t>
  </si>
  <si>
    <t>GC02P203937</t>
  </si>
  <si>
    <t>https://www.genecards.org/cgi-bin/carddisp.pl?gene=ICOS</t>
  </si>
  <si>
    <t>UROD</t>
  </si>
  <si>
    <t>Uroporphyrinogen Decarboxylase</t>
  </si>
  <si>
    <t>GC01P045353</t>
  </si>
  <si>
    <t>https://www.genecards.org/cgi-bin/carddisp.pl?gene=UROD</t>
  </si>
  <si>
    <t>SST</t>
  </si>
  <si>
    <t>Somatostatin</t>
  </si>
  <si>
    <t>GC03M187668</t>
  </si>
  <si>
    <t>https://www.genecards.org/cgi-bin/carddisp.pl?gene=SST</t>
  </si>
  <si>
    <t>PNP</t>
  </si>
  <si>
    <t>Purine Nucleoside Phosphorylase</t>
  </si>
  <si>
    <t>GC14P020468</t>
  </si>
  <si>
    <t>https://www.genecards.org/cgi-bin/carddisp.pl?gene=PNP</t>
  </si>
  <si>
    <t>CHRND</t>
  </si>
  <si>
    <t>Cholinergic Receptor Nicotinic Delta Subunit</t>
  </si>
  <si>
    <t>GC02P232525</t>
  </si>
  <si>
    <t>https://www.genecards.org/cgi-bin/carddisp.pl?gene=CHRND</t>
  </si>
  <si>
    <t>KCNJ8</t>
  </si>
  <si>
    <t>Potassium Inwardly Rectifying Channel Subfamily J Member 8</t>
  </si>
  <si>
    <t>GC12M021764</t>
  </si>
  <si>
    <t>https://www.genecards.org/cgi-bin/carddisp.pl?gene=KCNJ8</t>
  </si>
  <si>
    <t>RAC1</t>
  </si>
  <si>
    <t>Rac Family Small GTPase 1</t>
  </si>
  <si>
    <t>GC07P006377</t>
  </si>
  <si>
    <t>https://www.genecards.org/cgi-bin/carddisp.pl?gene=RAC1</t>
  </si>
  <si>
    <t>LOXL3</t>
  </si>
  <si>
    <t>Lysyl Oxidase Like 3</t>
  </si>
  <si>
    <t>GC02M074532</t>
  </si>
  <si>
    <t>https://www.genecards.org/cgi-bin/carddisp.pl?gene=LOXL3</t>
  </si>
  <si>
    <t>FAT4</t>
  </si>
  <si>
    <t>FAT Atypical Cadherin 4</t>
  </si>
  <si>
    <t>GC04P125315</t>
  </si>
  <si>
    <t>https://www.genecards.org/cgi-bin/carddisp.pl?gene=FAT4</t>
  </si>
  <si>
    <t>PIGC</t>
  </si>
  <si>
    <t>Phosphatidylinositol Glycan Anchor Biosynthesis Class C</t>
  </si>
  <si>
    <t>GC01M172339</t>
  </si>
  <si>
    <t>https://www.genecards.org/cgi-bin/carddisp.pl?gene=PIGC</t>
  </si>
  <si>
    <t>FEZF1</t>
  </si>
  <si>
    <t>FEZ Family Zinc Finger 1</t>
  </si>
  <si>
    <t>GC07M122301</t>
  </si>
  <si>
    <t>https://www.genecards.org/cgi-bin/carddisp.pl?gene=FEZF1</t>
  </si>
  <si>
    <t>CDC6</t>
  </si>
  <si>
    <t>Cell Division Cycle 6</t>
  </si>
  <si>
    <t>GC17P040287</t>
  </si>
  <si>
    <t>https://www.genecards.org/cgi-bin/carddisp.pl?gene=CDC6</t>
  </si>
  <si>
    <t>POC1A</t>
  </si>
  <si>
    <t>POC1 Centriolar Protein A</t>
  </si>
  <si>
    <t>GC03M052109</t>
  </si>
  <si>
    <t>https://www.genecards.org/cgi-bin/carddisp.pl?gene=POC1A</t>
  </si>
  <si>
    <t>MACROH2A1</t>
  </si>
  <si>
    <t>MacroH2A.1 Histone</t>
  </si>
  <si>
    <t>GC05M135334</t>
  </si>
  <si>
    <t>https://www.genecards.org/cgi-bin/carddisp.pl?gene=MACROH2A1</t>
  </si>
  <si>
    <t>CFH</t>
  </si>
  <si>
    <t>Complement Factor H</t>
  </si>
  <si>
    <t>GC01P196621</t>
  </si>
  <si>
    <t>https://www.genecards.org/cgi-bin/carddisp.pl?gene=CFH</t>
  </si>
  <si>
    <t>NGF</t>
  </si>
  <si>
    <t>Nerve Growth Factor</t>
  </si>
  <si>
    <t>GC01M115285</t>
  </si>
  <si>
    <t>https://www.genecards.org/cgi-bin/carddisp.pl?gene=NGF</t>
  </si>
  <si>
    <t>DOK7</t>
  </si>
  <si>
    <t>Docking Protein 7</t>
  </si>
  <si>
    <t>GC04P003465</t>
  </si>
  <si>
    <t>https://www.genecards.org/cgi-bin/carddisp.pl?gene=DOK7</t>
  </si>
  <si>
    <t>ADAMTS10</t>
  </si>
  <si>
    <t>ADAM Metallopeptidase With Thrombospondin Type 1 Motif 10</t>
  </si>
  <si>
    <t>GC19M008580</t>
  </si>
  <si>
    <t>https://www.genecards.org/cgi-bin/carddisp.pl?gene=ADAMTS10</t>
  </si>
  <si>
    <t>MEFV</t>
  </si>
  <si>
    <t>MEFV Innate Immuity Regulator, Pyrin</t>
  </si>
  <si>
    <t>GC16M007269</t>
  </si>
  <si>
    <t>https://www.genecards.org/cgi-bin/carddisp.pl?gene=MEFV</t>
  </si>
  <si>
    <t>TFE3</t>
  </si>
  <si>
    <t>Transcription Factor Binding To IGHM Enhancer 3</t>
  </si>
  <si>
    <t>GC0XM049028</t>
  </si>
  <si>
    <t>https://www.genecards.org/cgi-bin/carddisp.pl?gene=TFE3</t>
  </si>
  <si>
    <t>GGCX</t>
  </si>
  <si>
    <t>Gamma-Glutamyl Carboxylase</t>
  </si>
  <si>
    <t>GC02M085544</t>
  </si>
  <si>
    <t>https://www.genecards.org/cgi-bin/carddisp.pl?gene=GGCX</t>
  </si>
  <si>
    <t>ALX3</t>
  </si>
  <si>
    <t>ALX Homeobox 3</t>
  </si>
  <si>
    <t>GC01M110059</t>
  </si>
  <si>
    <t>https://www.genecards.org/cgi-bin/carddisp.pl?gene=ALX3</t>
  </si>
  <si>
    <t>MEOX1</t>
  </si>
  <si>
    <t>Mesenchyme Homeobox 1</t>
  </si>
  <si>
    <t>GC17M043640</t>
  </si>
  <si>
    <t>https://www.genecards.org/cgi-bin/carddisp.pl?gene=MEOX1</t>
  </si>
  <si>
    <t>GMNN</t>
  </si>
  <si>
    <t>Geminin DNA Replication Inhibitor</t>
  </si>
  <si>
    <t>GC06P024779</t>
  </si>
  <si>
    <t>https://www.genecards.org/cgi-bin/carddisp.pl?gene=GMNN</t>
  </si>
  <si>
    <t>KIF1A</t>
  </si>
  <si>
    <t>Kinesin Family Member 1A</t>
  </si>
  <si>
    <t>GC02M240713</t>
  </si>
  <si>
    <t>https://www.genecards.org/cgi-bin/carddisp.pl?gene=KIF1A</t>
  </si>
  <si>
    <t>HJV</t>
  </si>
  <si>
    <t>Hemojuvelin BMP Co-Receptor</t>
  </si>
  <si>
    <t>GC01M146846</t>
  </si>
  <si>
    <t>https://www.genecards.org/cgi-bin/carddisp.pl?gene=HJV</t>
  </si>
  <si>
    <t>FMR1</t>
  </si>
  <si>
    <t>Fragile X Messenger Ribonucleoprotein 1</t>
  </si>
  <si>
    <t>GC0XP147943</t>
  </si>
  <si>
    <t>https://www.genecards.org/cgi-bin/carddisp.pl?gene=FMR1</t>
  </si>
  <si>
    <t>OPA1</t>
  </si>
  <si>
    <t>OPA1 Mitochondrial Dynamin Like GTPase</t>
  </si>
  <si>
    <t>GC03P193594</t>
  </si>
  <si>
    <t>https://www.genecards.org/cgi-bin/carddisp.pl?gene=OPA1</t>
  </si>
  <si>
    <t>CYP24A1</t>
  </si>
  <si>
    <t>Cytochrome P450 Family 24 Subfamily A Member 1</t>
  </si>
  <si>
    <t>GC20M054153</t>
  </si>
  <si>
    <t>https://www.genecards.org/cgi-bin/carddisp.pl?gene=CYP24A1</t>
  </si>
  <si>
    <t>AKT3</t>
  </si>
  <si>
    <t>AKT Serine/Threonine Kinase 3</t>
  </si>
  <si>
    <t>GC01M243488</t>
  </si>
  <si>
    <t>https://www.genecards.org/cgi-bin/carddisp.pl?gene=AKT3</t>
  </si>
  <si>
    <t>HLA-DQA1</t>
  </si>
  <si>
    <t>Major Histocompatibility Complex, Class II, DQ Alpha 1</t>
  </si>
  <si>
    <t>GC06P083727</t>
  </si>
  <si>
    <t>https://www.genecards.org/cgi-bin/carddisp.pl?gene=HLA-DQA1</t>
  </si>
  <si>
    <t>ALK</t>
  </si>
  <si>
    <t>ALK Receptor Tyrosine Kinase</t>
  </si>
  <si>
    <t>GC02M029190</t>
  </si>
  <si>
    <t>https://www.genecards.org/cgi-bin/carddisp.pl?gene=ALK</t>
  </si>
  <si>
    <t>DNAH11</t>
  </si>
  <si>
    <t>Dynein Axonemal Heavy Chain 11</t>
  </si>
  <si>
    <t>GC07P021543</t>
  </si>
  <si>
    <t>https://www.genecards.org/cgi-bin/carddisp.pl?gene=DNAH11</t>
  </si>
  <si>
    <t>ADAMTSL1</t>
  </si>
  <si>
    <t>ADAMTS Like 1</t>
  </si>
  <si>
    <t>GC09P017906</t>
  </si>
  <si>
    <t>https://www.genecards.org/cgi-bin/carddisp.pl?gene=ADAMTSL1</t>
  </si>
  <si>
    <t>SELP</t>
  </si>
  <si>
    <t>Selectin P</t>
  </si>
  <si>
    <t>GC01M169558</t>
  </si>
  <si>
    <t>https://www.genecards.org/cgi-bin/carddisp.pl?gene=SELP</t>
  </si>
  <si>
    <t>FXN</t>
  </si>
  <si>
    <t>Frataxin</t>
  </si>
  <si>
    <t>GC09P069035</t>
  </si>
  <si>
    <t>https://www.genecards.org/cgi-bin/carddisp.pl?gene=FXN</t>
  </si>
  <si>
    <t>FDPS</t>
  </si>
  <si>
    <t>Farnesyl Diphosphate Synthase</t>
  </si>
  <si>
    <t>GC01P155308</t>
  </si>
  <si>
    <t>https://www.genecards.org/cgi-bin/carddisp.pl?gene=FDPS</t>
  </si>
  <si>
    <t>CYP11B2</t>
  </si>
  <si>
    <t>Cytochrome P450 Family 11 Subfamily B Member 2</t>
  </si>
  <si>
    <t>GC08M142910</t>
  </si>
  <si>
    <t>https://www.genecards.org/cgi-bin/carddisp.pl?gene=CYP11B2</t>
  </si>
  <si>
    <t>CCL4</t>
  </si>
  <si>
    <t>C-C Motif Chemokine Ligand 4</t>
  </si>
  <si>
    <t>GC17P036103</t>
  </si>
  <si>
    <t>https://www.genecards.org/cgi-bin/carddisp.pl?gene=CCL4</t>
  </si>
  <si>
    <t>SLC6A19</t>
  </si>
  <si>
    <t>Solute Carrier Family 6 Member 19</t>
  </si>
  <si>
    <t>GC05P001201</t>
  </si>
  <si>
    <t>https://www.genecards.org/cgi-bin/carddisp.pl?gene=SLC6A19</t>
  </si>
  <si>
    <t>NALCN</t>
  </si>
  <si>
    <t>Sodium Leak Channel, Non-Selective</t>
  </si>
  <si>
    <t>GC13M101053</t>
  </si>
  <si>
    <t>https://www.genecards.org/cgi-bin/carddisp.pl?gene=NALCN</t>
  </si>
  <si>
    <t>PTCH2</t>
  </si>
  <si>
    <t>Patched 2</t>
  </si>
  <si>
    <t>GC01M044819</t>
  </si>
  <si>
    <t>https://www.genecards.org/cgi-bin/carddisp.pl?gene=PTCH2</t>
  </si>
  <si>
    <t>SP1</t>
  </si>
  <si>
    <t>Sp1 Transcription Factor</t>
  </si>
  <si>
    <t>GC12P053380</t>
  </si>
  <si>
    <t>https://www.genecards.org/cgi-bin/carddisp.pl?gene=SP1</t>
  </si>
  <si>
    <t>PGAP2</t>
  </si>
  <si>
    <t>Post-GPI Attachment To Proteins 2</t>
  </si>
  <si>
    <t>GC11P003797</t>
  </si>
  <si>
    <t>https://www.genecards.org/cgi-bin/carddisp.pl?gene=PGAP2</t>
  </si>
  <si>
    <t>ACVRL1</t>
  </si>
  <si>
    <t>Activin A Receptor Like Type 1</t>
  </si>
  <si>
    <t>GC12P051906</t>
  </si>
  <si>
    <t>https://www.genecards.org/cgi-bin/carddisp.pl?gene=ACVRL1</t>
  </si>
  <si>
    <t>ATRIP</t>
  </si>
  <si>
    <t>ATR Interacting Protein</t>
  </si>
  <si>
    <t>GC03P048964</t>
  </si>
  <si>
    <t>https://www.genecards.org/cgi-bin/carddisp.pl?gene=ATRIP</t>
  </si>
  <si>
    <t>TNXB</t>
  </si>
  <si>
    <t>Tenascin XB</t>
  </si>
  <si>
    <t>GC06M065977</t>
  </si>
  <si>
    <t>https://www.genecards.org/cgi-bin/carddisp.pl?gene=TNXB</t>
  </si>
  <si>
    <t>GDF2</t>
  </si>
  <si>
    <t>Growth Differentiation Factor 2</t>
  </si>
  <si>
    <t>GC10P047322</t>
  </si>
  <si>
    <t>https://www.genecards.org/cgi-bin/carddisp.pl?gene=GDF2</t>
  </si>
  <si>
    <t>RHOA</t>
  </si>
  <si>
    <t>Ras Homolog Family Member A</t>
  </si>
  <si>
    <t>GC03M049359</t>
  </si>
  <si>
    <t>https://www.genecards.org/cgi-bin/carddisp.pl?gene=RHOA</t>
  </si>
  <si>
    <t>FOXO3</t>
  </si>
  <si>
    <t>Forkhead Box O3</t>
  </si>
  <si>
    <t>GC06P108559</t>
  </si>
  <si>
    <t>https://www.genecards.org/cgi-bin/carddisp.pl?gene=FOXO3</t>
  </si>
  <si>
    <t>SCARF2</t>
  </si>
  <si>
    <t>Scavenger Receptor Class F Member 2</t>
  </si>
  <si>
    <t>GC22M020424</t>
  </si>
  <si>
    <t>https://www.genecards.org/cgi-bin/carddisp.pl?gene=SCARF2</t>
  </si>
  <si>
    <t>PEX14</t>
  </si>
  <si>
    <t>Peroxisomal Biogenesis Factor 14</t>
  </si>
  <si>
    <t>GC01P010472</t>
  </si>
  <si>
    <t>https://www.genecards.org/cgi-bin/carddisp.pl?gene=PEX14</t>
  </si>
  <si>
    <t>EPOR</t>
  </si>
  <si>
    <t>Erythropoietin Receptor</t>
  </si>
  <si>
    <t>GC19M011377</t>
  </si>
  <si>
    <t>https://www.genecards.org/cgi-bin/carddisp.pl?gene=EPOR</t>
  </si>
  <si>
    <t>IQCB1</t>
  </si>
  <si>
    <t>IQ Motif Containing B1</t>
  </si>
  <si>
    <t>GC03M121769</t>
  </si>
  <si>
    <t>https://www.genecards.org/cgi-bin/carddisp.pl?gene=IQCB1</t>
  </si>
  <si>
    <t>AMH</t>
  </si>
  <si>
    <t>Anti-Mullerian Hormone</t>
  </si>
  <si>
    <t>GC19P002938</t>
  </si>
  <si>
    <t>https://www.genecards.org/cgi-bin/carddisp.pl?gene=AMH</t>
  </si>
  <si>
    <t>PF4</t>
  </si>
  <si>
    <t>Platelet Factor 4</t>
  </si>
  <si>
    <t>GC04M073980</t>
  </si>
  <si>
    <t>https://www.genecards.org/cgi-bin/carddisp.pl?gene=PF4</t>
  </si>
  <si>
    <t>PIEZO1</t>
  </si>
  <si>
    <t>Piezo Type Mechanosensitive Ion Channel Component 1</t>
  </si>
  <si>
    <t>GC16M088715</t>
  </si>
  <si>
    <t>https://www.genecards.org/cgi-bin/carddisp.pl?gene=PIEZO1</t>
  </si>
  <si>
    <t>TSC1</t>
  </si>
  <si>
    <t>TSC Complex Subunit 1</t>
  </si>
  <si>
    <t>GC09M132891</t>
  </si>
  <si>
    <t>https://www.genecards.org/cgi-bin/carddisp.pl?gene=TSC1</t>
  </si>
  <si>
    <t>GP1BA</t>
  </si>
  <si>
    <t>Glycoprotein Ib Platelet Subunit Alpha</t>
  </si>
  <si>
    <t>GC17P004932</t>
  </si>
  <si>
    <t>https://www.genecards.org/cgi-bin/carddisp.pl?gene=GP1BA</t>
  </si>
  <si>
    <t>RAI1</t>
  </si>
  <si>
    <t>Retinoic Acid Induced 1</t>
  </si>
  <si>
    <t>GC17P017722</t>
  </si>
  <si>
    <t>https://www.genecards.org/cgi-bin/carddisp.pl?gene=RAI1</t>
  </si>
  <si>
    <t>CST3</t>
  </si>
  <si>
    <t>Cystatin C</t>
  </si>
  <si>
    <t>GC20M023667</t>
  </si>
  <si>
    <t>https://www.genecards.org/cgi-bin/carddisp.pl?gene=CST3</t>
  </si>
  <si>
    <t>DDB2</t>
  </si>
  <si>
    <t>Damage Specific DNA Binding Protein 2</t>
  </si>
  <si>
    <t>GC11P047237</t>
  </si>
  <si>
    <t>https://www.genecards.org/cgi-bin/carddisp.pl?gene=DDB2</t>
  </si>
  <si>
    <t>LOC110006319</t>
  </si>
  <si>
    <t>Beta-Globin Gene 3' Regulatory Region</t>
  </si>
  <si>
    <t>GC11P005223</t>
  </si>
  <si>
    <t>https://www.genecards.org/cgi-bin/carddisp.pl?gene=LOC110006319</t>
  </si>
  <si>
    <t>GORAB</t>
  </si>
  <si>
    <t>Golgin, RAB6 Interacting</t>
  </si>
  <si>
    <t>GC01P170501</t>
  </si>
  <si>
    <t>https://www.genecards.org/cgi-bin/carddisp.pl?gene=GORAB</t>
  </si>
  <si>
    <t>EDNRB</t>
  </si>
  <si>
    <t>Endothelin Receptor Type B</t>
  </si>
  <si>
    <t>GC13M077895</t>
  </si>
  <si>
    <t>https://www.genecards.org/cgi-bin/carddisp.pl?gene=EDNRB</t>
  </si>
  <si>
    <t>EIF4A3</t>
  </si>
  <si>
    <t>Eukaryotic Translation Initiation Factor 4A3</t>
  </si>
  <si>
    <t>GC17M080135</t>
  </si>
  <si>
    <t>https://www.genecards.org/cgi-bin/carddisp.pl?gene=EIF4A3</t>
  </si>
  <si>
    <t>MIR106B</t>
  </si>
  <si>
    <t>MicroRNA 106b</t>
  </si>
  <si>
    <t>GC07M101892</t>
  </si>
  <si>
    <t>https://www.genecards.org/cgi-bin/carddisp.pl?gene=MIR106B</t>
  </si>
  <si>
    <t>SNAI2</t>
  </si>
  <si>
    <t>Snail Family Transcriptional Repressor 2</t>
  </si>
  <si>
    <t>GC08M048917</t>
  </si>
  <si>
    <t>https://www.genecards.org/cgi-bin/carddisp.pl?gene=SNAI2</t>
  </si>
  <si>
    <t>HSD11B1</t>
  </si>
  <si>
    <t>Hydroxysteroid 11-Beta Dehydrogenase 1</t>
  </si>
  <si>
    <t>GC01P209686</t>
  </si>
  <si>
    <t>https://www.genecards.org/cgi-bin/carddisp.pl?gene=HSD11B1</t>
  </si>
  <si>
    <t>AXIN1</t>
  </si>
  <si>
    <t>Axin 1</t>
  </si>
  <si>
    <t>GC16M000287</t>
  </si>
  <si>
    <t>https://www.genecards.org/cgi-bin/carddisp.pl?gene=AXIN1</t>
  </si>
  <si>
    <t>OPTN</t>
  </si>
  <si>
    <t>Optineurin</t>
  </si>
  <si>
    <t>GC10P013099</t>
  </si>
  <si>
    <t>https://www.genecards.org/cgi-bin/carddisp.pl?gene=OPTN</t>
  </si>
  <si>
    <t>C1S</t>
  </si>
  <si>
    <t>Complement C1s</t>
  </si>
  <si>
    <t>GC12P021098</t>
  </si>
  <si>
    <t>https://www.genecards.org/cgi-bin/carddisp.pl?gene=C1S</t>
  </si>
  <si>
    <t>TPMT</t>
  </si>
  <si>
    <t>Thiopurine S-Methyltransferase</t>
  </si>
  <si>
    <t>GC06M018128</t>
  </si>
  <si>
    <t>https://www.genecards.org/cgi-bin/carddisp.pl?gene=TPMT</t>
  </si>
  <si>
    <t>KMT2C</t>
  </si>
  <si>
    <t>Lysine Methyltransferase 2C</t>
  </si>
  <si>
    <t>GC07M152134</t>
  </si>
  <si>
    <t>https://www.genecards.org/cgi-bin/carddisp.pl?gene=KMT2C</t>
  </si>
  <si>
    <t>UBE3A</t>
  </si>
  <si>
    <t>Ubiquitin Protein Ligase E3A</t>
  </si>
  <si>
    <t>GC15M025333</t>
  </si>
  <si>
    <t>https://www.genecards.org/cgi-bin/carddisp.pl?gene=UBE3A</t>
  </si>
  <si>
    <t>IGFBP2</t>
  </si>
  <si>
    <t>Insulin Like Growth Factor Binding Protein 2</t>
  </si>
  <si>
    <t>GC02P216632</t>
  </si>
  <si>
    <t>https://www.genecards.org/cgi-bin/carddisp.pl?gene=IGFBP2</t>
  </si>
  <si>
    <t>TDGF1</t>
  </si>
  <si>
    <t>Teratocarcinoma-Derived Growth Factor 1</t>
  </si>
  <si>
    <t>GC03P046853</t>
  </si>
  <si>
    <t>https://www.genecards.org/cgi-bin/carddisp.pl?gene=TDGF1</t>
  </si>
  <si>
    <t>CBLIF</t>
  </si>
  <si>
    <t>Cobalamin Binding Intrinsic Factor</t>
  </si>
  <si>
    <t>GC11M059829</t>
  </si>
  <si>
    <t>https://www.genecards.org/cgi-bin/carddisp.pl?gene=CBLIF</t>
  </si>
  <si>
    <t>IL2RB</t>
  </si>
  <si>
    <t>Interleukin 2 Receptor Subunit Beta</t>
  </si>
  <si>
    <t>GC22M037125</t>
  </si>
  <si>
    <t>https://www.genecards.org/cgi-bin/carddisp.pl?gene=IL2RB</t>
  </si>
  <si>
    <t>NKX2-1</t>
  </si>
  <si>
    <t>NK2 Homeobox 1</t>
  </si>
  <si>
    <t>GC14M036516</t>
  </si>
  <si>
    <t>https://www.genecards.org/cgi-bin/carddisp.pl?gene=NKX2-1</t>
  </si>
  <si>
    <t>EHHADH</t>
  </si>
  <si>
    <t>Enoyl-CoA Hydratase And 3-Hydroxyacyl CoA Dehydrogenase</t>
  </si>
  <si>
    <t>GC03M185190</t>
  </si>
  <si>
    <t>https://www.genecards.org/cgi-bin/carddisp.pl?gene=EHHADH</t>
  </si>
  <si>
    <t>TMEM70</t>
  </si>
  <si>
    <t>Transmembrane Protein 70</t>
  </si>
  <si>
    <t>GC08P073972</t>
  </si>
  <si>
    <t>https://www.genecards.org/cgi-bin/carddisp.pl?gene=TMEM70</t>
  </si>
  <si>
    <t>SAG</t>
  </si>
  <si>
    <t>S-Antigen Visual Arrestin</t>
  </si>
  <si>
    <t>GC02P233393</t>
  </si>
  <si>
    <t>https://www.genecards.org/cgi-bin/carddisp.pl?gene=SAG</t>
  </si>
  <si>
    <t>MIR19A</t>
  </si>
  <si>
    <t>MicroRNA 19a</t>
  </si>
  <si>
    <t>GC13P091554</t>
  </si>
  <si>
    <t>https://www.genecards.org/cgi-bin/carddisp.pl?gene=MIR19A</t>
  </si>
  <si>
    <t>SCO2</t>
  </si>
  <si>
    <t>Synthesis Of Cytochrome C Oxidase 2</t>
  </si>
  <si>
    <t>GC22M050523</t>
  </si>
  <si>
    <t>https://www.genecards.org/cgi-bin/carddisp.pl?gene=SCO2</t>
  </si>
  <si>
    <t>STIL</t>
  </si>
  <si>
    <t>STIL Centriolar Assembly Protein</t>
  </si>
  <si>
    <t>GC01M047250</t>
  </si>
  <si>
    <t>https://www.genecards.org/cgi-bin/carddisp.pl?gene=STIL</t>
  </si>
  <si>
    <t>ALG14</t>
  </si>
  <si>
    <t>ALG14 UDP-N-Acetylglucosaminyltransferase Subunit</t>
  </si>
  <si>
    <t>GC01M094974</t>
  </si>
  <si>
    <t>https://www.genecards.org/cgi-bin/carddisp.pl?gene=ALG14</t>
  </si>
  <si>
    <t>KDM4C</t>
  </si>
  <si>
    <t>Lysine Demethylase 4C</t>
  </si>
  <si>
    <t>GC09P006720</t>
  </si>
  <si>
    <t>https://www.genecards.org/cgi-bin/carddisp.pl?gene=KDM4C</t>
  </si>
  <si>
    <t>LOC105371046</t>
  </si>
  <si>
    <t>Uncharacterized LOC105371046</t>
  </si>
  <si>
    <t>GC16P011651</t>
  </si>
  <si>
    <t>https://www.genecards.org/cgi-bin/carddisp.pl?gene=LOC105371046</t>
  </si>
  <si>
    <t>CTSA</t>
  </si>
  <si>
    <t>Cathepsin A</t>
  </si>
  <si>
    <t>GC20P045890</t>
  </si>
  <si>
    <t>https://www.genecards.org/cgi-bin/carddisp.pl?gene=CTSA</t>
  </si>
  <si>
    <t>SLC35C1</t>
  </si>
  <si>
    <t>Solute Carrier Family 35 Member C1</t>
  </si>
  <si>
    <t>GC11P046498</t>
  </si>
  <si>
    <t>https://www.genecards.org/cgi-bin/carddisp.pl?gene=SLC35C1</t>
  </si>
  <si>
    <t>PAPPA</t>
  </si>
  <si>
    <t>Pappalysin 1</t>
  </si>
  <si>
    <t>GC09P118958</t>
  </si>
  <si>
    <t>https://www.genecards.org/cgi-bin/carddisp.pl?gene=PAPPA</t>
  </si>
  <si>
    <t>ALX1</t>
  </si>
  <si>
    <t>ALX Homeobox 1</t>
  </si>
  <si>
    <t>GC12P085279</t>
  </si>
  <si>
    <t>https://www.genecards.org/cgi-bin/carddisp.pl?gene=ALX1</t>
  </si>
  <si>
    <t>CNGB3</t>
  </si>
  <si>
    <t>Cyclic Nucleotide Gated Channel Subunit Beta 3</t>
  </si>
  <si>
    <t>GC08M086553</t>
  </si>
  <si>
    <t>https://www.genecards.org/cgi-bin/carddisp.pl?gene=CNGB3</t>
  </si>
  <si>
    <t>CYP11A1</t>
  </si>
  <si>
    <t>Cytochrome P450 Family 11 Subfamily A Member 1</t>
  </si>
  <si>
    <t>GC15M074337</t>
  </si>
  <si>
    <t>https://www.genecards.org/cgi-bin/carddisp.pl?gene=CYP11A1</t>
  </si>
  <si>
    <t>GP6</t>
  </si>
  <si>
    <t>Glycoprotein VI Platelet</t>
  </si>
  <si>
    <t>GC19M055013</t>
  </si>
  <si>
    <t>https://www.genecards.org/cgi-bin/carddisp.pl?gene=GP6</t>
  </si>
  <si>
    <t>ANXA5</t>
  </si>
  <si>
    <t>Annexin A5</t>
  </si>
  <si>
    <t>GC04M121667</t>
  </si>
  <si>
    <t>https://www.genecards.org/cgi-bin/carddisp.pl?gene=ANXA5</t>
  </si>
  <si>
    <t>Plasminogen Activator, Urokinase</t>
  </si>
  <si>
    <t>GC10P073909</t>
  </si>
  <si>
    <t>https://www.genecards.org/cgi-bin/carddisp.pl?gene=PLAU</t>
  </si>
  <si>
    <t>LPIN2</t>
  </si>
  <si>
    <t>Lipin 2</t>
  </si>
  <si>
    <t>GC18M002916</t>
  </si>
  <si>
    <t>https://www.genecards.org/cgi-bin/carddisp.pl?gene=LPIN2</t>
  </si>
  <si>
    <t>LOC109611589</t>
  </si>
  <si>
    <t>Runt Related Transcription Factor 2 Polyalanine Expansion Region</t>
  </si>
  <si>
    <t>GC06P085251</t>
  </si>
  <si>
    <t>https://www.genecards.org/cgi-bin/carddisp.pl?gene=LOC109611589</t>
  </si>
  <si>
    <t>ARID1A</t>
  </si>
  <si>
    <t>AT-Rich Interaction Domain 1A</t>
  </si>
  <si>
    <t>GC01P026693</t>
  </si>
  <si>
    <t>https://www.genecards.org/cgi-bin/carddisp.pl?gene=ARID1A</t>
  </si>
  <si>
    <t>CCDC115</t>
  </si>
  <si>
    <t>Coiled-Coil Domain Containing 115</t>
  </si>
  <si>
    <t>GC02M133985</t>
  </si>
  <si>
    <t>https://www.genecards.org/cgi-bin/carddisp.pl?gene=CCDC115</t>
  </si>
  <si>
    <t>ASPN</t>
  </si>
  <si>
    <t>Asporin</t>
  </si>
  <si>
    <t>GC09M094207</t>
  </si>
  <si>
    <t>https://www.genecards.org/cgi-bin/carddisp.pl?gene=ASPN</t>
  </si>
  <si>
    <t>BAZ1B</t>
  </si>
  <si>
    <t>Bromodomain Adjacent To Zinc Finger Domain 1B</t>
  </si>
  <si>
    <t>GC07M073440</t>
  </si>
  <si>
    <t>https://www.genecards.org/cgi-bin/carddisp.pl?gene=BAZ1B</t>
  </si>
  <si>
    <t>EXOSC5</t>
  </si>
  <si>
    <t>Exosome Component 5</t>
  </si>
  <si>
    <t>GC19M065802</t>
  </si>
  <si>
    <t>https://www.genecards.org/cgi-bin/carddisp.pl?gene=EXOSC5</t>
  </si>
  <si>
    <t>FSHR</t>
  </si>
  <si>
    <t>Follicle Stimulating Hormone Receptor</t>
  </si>
  <si>
    <t>GC02M048962</t>
  </si>
  <si>
    <t>https://www.genecards.org/cgi-bin/carddisp.pl?gene=FSHR</t>
  </si>
  <si>
    <t>RASGRP1</t>
  </si>
  <si>
    <t>RAS Guanyl Releasing Protein 1</t>
  </si>
  <si>
    <t>GC15M038488</t>
  </si>
  <si>
    <t>https://www.genecards.org/cgi-bin/carddisp.pl?gene=RASGRP1</t>
  </si>
  <si>
    <t>GNPTG</t>
  </si>
  <si>
    <t>N-Acetylglucosamine-1-Phosphate Transferase Subunit Gamma</t>
  </si>
  <si>
    <t>GC16P001351</t>
  </si>
  <si>
    <t>https://www.genecards.org/cgi-bin/carddisp.pl?gene=GNPTG</t>
  </si>
  <si>
    <t>RETREG1</t>
  </si>
  <si>
    <t>Reticulophagy Regulator 1</t>
  </si>
  <si>
    <t>GC05M016472</t>
  </si>
  <si>
    <t>https://www.genecards.org/cgi-bin/carddisp.pl?gene=RETREG1</t>
  </si>
  <si>
    <t>Nuclear Receptor Subfamily 3 Group C Member 2</t>
  </si>
  <si>
    <t>GC04M148078</t>
  </si>
  <si>
    <t>https://www.genecards.org/cgi-bin/carddisp.pl?gene=NR3C2</t>
  </si>
  <si>
    <t>TCF4</t>
  </si>
  <si>
    <t>Transcription Factor 4</t>
  </si>
  <si>
    <t>GC18M055222</t>
  </si>
  <si>
    <t>https://www.genecards.org/cgi-bin/carddisp.pl?gene=TCF4</t>
  </si>
  <si>
    <t>GNAS-AS1</t>
  </si>
  <si>
    <t>GNAS Antisense RNA 1</t>
  </si>
  <si>
    <t>GC20M058811</t>
  </si>
  <si>
    <t>https://www.genecards.org/cgi-bin/carddisp.pl?gene=GNAS-AS1</t>
  </si>
  <si>
    <t>MN1</t>
  </si>
  <si>
    <t>MN1 Proto-Oncogene, Transcriptional Regulator</t>
  </si>
  <si>
    <t>GC22M027748</t>
  </si>
  <si>
    <t>https://www.genecards.org/cgi-bin/carddisp.pl?gene=MN1</t>
  </si>
  <si>
    <t>GTF2IRD2</t>
  </si>
  <si>
    <t>GTF2I Repeat Domain Containing 2</t>
  </si>
  <si>
    <t>GC07M074796</t>
  </si>
  <si>
    <t>https://www.genecards.org/cgi-bin/carddisp.pl?gene=GTF2IRD2</t>
  </si>
  <si>
    <t>ANTXR1</t>
  </si>
  <si>
    <t>ANTXR Cell Adhesion Molecule 1</t>
  </si>
  <si>
    <t>GC02P068977</t>
  </si>
  <si>
    <t>https://www.genecards.org/cgi-bin/carddisp.pl?gene=ANTXR1</t>
  </si>
  <si>
    <t>ACTG1</t>
  </si>
  <si>
    <t>Actin Gamma 1</t>
  </si>
  <si>
    <t>GC17M081509</t>
  </si>
  <si>
    <t>https://www.genecards.org/cgi-bin/carddisp.pl?gene=ACTG1</t>
  </si>
  <si>
    <t>BUD23</t>
  </si>
  <si>
    <t>BUD23 RRNA Methyltransferase And Ribosome Maturation Factor</t>
  </si>
  <si>
    <t>GC07P075390</t>
  </si>
  <si>
    <t>https://www.genecards.org/cgi-bin/carddisp.pl?gene=BUD23</t>
  </si>
  <si>
    <t>WNT4</t>
  </si>
  <si>
    <t>Wnt Family Member 4</t>
  </si>
  <si>
    <t>GC01M022190</t>
  </si>
  <si>
    <t>https://www.genecards.org/cgi-bin/carddisp.pl?gene=WNT4</t>
  </si>
  <si>
    <t>MT-ND1</t>
  </si>
  <si>
    <t>Mitochondrially Encoded NADH:Ubiquinone Oxidoreductase Core Subunit 1</t>
  </si>
  <si>
    <t>GCMTP003309</t>
  </si>
  <si>
    <t>https://www.genecards.org/cgi-bin/carddisp.pl?gene=MT-ND1</t>
  </si>
  <si>
    <t>HSD17B4</t>
  </si>
  <si>
    <t>Hydroxysteroid 17-Beta Dehydrogenase 4</t>
  </si>
  <si>
    <t>GC05P119452</t>
  </si>
  <si>
    <t>https://www.genecards.org/cgi-bin/carddisp.pl?gene=HSD17B4</t>
  </si>
  <si>
    <t>SLC39A14</t>
  </si>
  <si>
    <t>Solute Carrier Family 39 Member 14</t>
  </si>
  <si>
    <t>GC08P022367</t>
  </si>
  <si>
    <t>https://www.genecards.org/cgi-bin/carddisp.pl?gene=SLC39A14</t>
  </si>
  <si>
    <t>FADD</t>
  </si>
  <si>
    <t>Fas Associated Via Death Domain</t>
  </si>
  <si>
    <t>GC11P070203</t>
  </si>
  <si>
    <t>https://www.genecards.org/cgi-bin/carddisp.pl?gene=FADD</t>
  </si>
  <si>
    <t>COLEC10</t>
  </si>
  <si>
    <t>Collectin Subfamily Member 10</t>
  </si>
  <si>
    <t>GC08P118952</t>
  </si>
  <si>
    <t>https://www.genecards.org/cgi-bin/carddisp.pl?gene=COLEC10</t>
  </si>
  <si>
    <t>HAMP</t>
  </si>
  <si>
    <t>Hepcidin Antimicrobial Peptide</t>
  </si>
  <si>
    <t>GC19P066535</t>
  </si>
  <si>
    <t>https://www.genecards.org/cgi-bin/carddisp.pl?gene=HAMP</t>
  </si>
  <si>
    <t>JMJD1C</t>
  </si>
  <si>
    <t>Jumonji Domain Containing 1C</t>
  </si>
  <si>
    <t>GC10M063167</t>
  </si>
  <si>
    <t>https://www.genecards.org/cgi-bin/carddisp.pl?gene=JMJD1C</t>
  </si>
  <si>
    <t>GFAP</t>
  </si>
  <si>
    <t>Glial Fibrillary Acidic Protein</t>
  </si>
  <si>
    <t>GC17M044917</t>
  </si>
  <si>
    <t>https://www.genecards.org/cgi-bin/carddisp.pl?gene=GFAP</t>
  </si>
  <si>
    <t>EDA</t>
  </si>
  <si>
    <t>Ectodysplasin A</t>
  </si>
  <si>
    <t>GC0XP069618</t>
  </si>
  <si>
    <t>https://www.genecards.org/cgi-bin/carddisp.pl?gene=EDA</t>
  </si>
  <si>
    <t>NDP</t>
  </si>
  <si>
    <t>Norrin Cystine Knot Growth Factor NDP</t>
  </si>
  <si>
    <t>GC0XM043948</t>
  </si>
  <si>
    <t>https://www.genecards.org/cgi-bin/carddisp.pl?gene=NDP</t>
  </si>
  <si>
    <t>TBC1D24</t>
  </si>
  <si>
    <t>TBC1 Domain Family Member 24</t>
  </si>
  <si>
    <t>GC16P002475</t>
  </si>
  <si>
    <t>https://www.genecards.org/cgi-bin/carddisp.pl?gene=TBC1D24</t>
  </si>
  <si>
    <t>TCN2</t>
  </si>
  <si>
    <t>Transcobalamin 2</t>
  </si>
  <si>
    <t>GC22P036867</t>
  </si>
  <si>
    <t>https://www.genecards.org/cgi-bin/carddisp.pl?gene=TCN2</t>
  </si>
  <si>
    <t>IL17RD</t>
  </si>
  <si>
    <t>Interleukin 17 Receptor D</t>
  </si>
  <si>
    <t>GC03M057089</t>
  </si>
  <si>
    <t>https://www.genecards.org/cgi-bin/carddisp.pl?gene=IL17RD</t>
  </si>
  <si>
    <t>PEX11B</t>
  </si>
  <si>
    <t>Peroxisomal Biogenesis Factor 11 Beta</t>
  </si>
  <si>
    <t>GC01M145911</t>
  </si>
  <si>
    <t>https://www.genecards.org/cgi-bin/carddisp.pl?gene=PEX11B</t>
  </si>
  <si>
    <t>HELLS</t>
  </si>
  <si>
    <t>Helicase, Lymphoid Specific</t>
  </si>
  <si>
    <t>GC10P094501</t>
  </si>
  <si>
    <t>https://www.genecards.org/cgi-bin/carddisp.pl?gene=HELLS</t>
  </si>
  <si>
    <t>ALAD</t>
  </si>
  <si>
    <t>Aminolevulinate Dehydratase</t>
  </si>
  <si>
    <t>GC09M113386</t>
  </si>
  <si>
    <t>https://www.genecards.org/cgi-bin/carddisp.pl?gene=ALAD</t>
  </si>
  <si>
    <t>PACS1</t>
  </si>
  <si>
    <t>Phosphofurin Acidic Cluster Sorting Protein 1</t>
  </si>
  <si>
    <t>GC11P070031</t>
  </si>
  <si>
    <t>https://www.genecards.org/cgi-bin/carddisp.pl?gene=PACS1</t>
  </si>
  <si>
    <t>SATB1</t>
  </si>
  <si>
    <t>SATB Homeobox 1</t>
  </si>
  <si>
    <t>GC03M020812</t>
  </si>
  <si>
    <t>https://www.genecards.org/cgi-bin/carddisp.pl?gene=SATB1</t>
  </si>
  <si>
    <t>PDCD1</t>
  </si>
  <si>
    <t>Programmed Cell Death 1</t>
  </si>
  <si>
    <t>GC02M241849</t>
  </si>
  <si>
    <t>https://www.genecards.org/cgi-bin/carddisp.pl?gene=PDCD1</t>
  </si>
  <si>
    <t>FUCA1</t>
  </si>
  <si>
    <t>Alpha-L-Fucosidase 1</t>
  </si>
  <si>
    <t>GC01M023845</t>
  </si>
  <si>
    <t>https://www.genecards.org/cgi-bin/carddisp.pl?gene=FUCA1</t>
  </si>
  <si>
    <t>DNAAF11</t>
  </si>
  <si>
    <t>Dynein Axonemal Assembly Factor 11</t>
  </si>
  <si>
    <t>GC08M132571</t>
  </si>
  <si>
    <t>https://www.genecards.org/cgi-bin/carddisp.pl?gene=DNAAF11</t>
  </si>
  <si>
    <t>CPLX1</t>
  </si>
  <si>
    <t>Complexin 1</t>
  </si>
  <si>
    <t>GC04M000784</t>
  </si>
  <si>
    <t>https://www.genecards.org/cgi-bin/carddisp.pl?gene=CPLX1</t>
  </si>
  <si>
    <t>ITGAL</t>
  </si>
  <si>
    <t>Integrin Subunit Alpha L</t>
  </si>
  <si>
    <t>GC16P030472</t>
  </si>
  <si>
    <t>https://www.genecards.org/cgi-bin/carddisp.pl?gene=ITGAL</t>
  </si>
  <si>
    <t>GJB6</t>
  </si>
  <si>
    <t>Gap Junction Protein Beta 6</t>
  </si>
  <si>
    <t>GC13M020221</t>
  </si>
  <si>
    <t>https://www.genecards.org/cgi-bin/carddisp.pl?gene=GJB6</t>
  </si>
  <si>
    <t>APP</t>
  </si>
  <si>
    <t>Amyloid Beta Precursor Protein</t>
  </si>
  <si>
    <t>GC21M025880</t>
  </si>
  <si>
    <t>https://www.genecards.org/cgi-bin/carddisp.pl?gene=APP</t>
  </si>
  <si>
    <t>FANCD2OS</t>
  </si>
  <si>
    <t>FANCD2 Opposite Strand</t>
  </si>
  <si>
    <t>GC03M010433</t>
  </si>
  <si>
    <t>https://www.genecards.org/cgi-bin/carddisp.pl?gene=FANCD2OS</t>
  </si>
  <si>
    <t>SNCA</t>
  </si>
  <si>
    <t>Synuclein Alpha</t>
  </si>
  <si>
    <t>GC04M089724</t>
  </si>
  <si>
    <t>https://www.genecards.org/cgi-bin/carddisp.pl?gene=SNCA</t>
  </si>
  <si>
    <t>CTNS-AS1</t>
  </si>
  <si>
    <t>CTNS Antisense RNA 1</t>
  </si>
  <si>
    <t>GC17U903039</t>
  </si>
  <si>
    <t>https://www.genecards.org/cgi-bin/carddisp.pl?gene=CTNS-AS1</t>
  </si>
  <si>
    <t>EBF3</t>
  </si>
  <si>
    <t>EBF Transcription Factor 3</t>
  </si>
  <si>
    <t>GC10M129835</t>
  </si>
  <si>
    <t>https://www.genecards.org/cgi-bin/carddisp.pl?gene=EBF3</t>
  </si>
  <si>
    <t>DUSP6</t>
  </si>
  <si>
    <t>Dual Specificity Phosphatase 6</t>
  </si>
  <si>
    <t>GC12M089347</t>
  </si>
  <si>
    <t>https://www.genecards.org/cgi-bin/carddisp.pl?gene=DUSP6</t>
  </si>
  <si>
    <t>HS6ST1</t>
  </si>
  <si>
    <t>Heparan Sulfate 6-O-Sulfotransferase 1</t>
  </si>
  <si>
    <t>GC02M128236</t>
  </si>
  <si>
    <t>https://www.genecards.org/cgi-bin/carddisp.pl?gene=HS6ST1</t>
  </si>
  <si>
    <t>CIITA</t>
  </si>
  <si>
    <t>Class II Major Histocompatibility Complex Transactivator</t>
  </si>
  <si>
    <t>GC16P012093</t>
  </si>
  <si>
    <t>https://www.genecards.org/cgi-bin/carddisp.pl?gene=CIITA</t>
  </si>
  <si>
    <t>SDC1</t>
  </si>
  <si>
    <t>Syndecan 1</t>
  </si>
  <si>
    <t>GC02M020200</t>
  </si>
  <si>
    <t>https://www.genecards.org/cgi-bin/carddisp.pl?gene=SDC1</t>
  </si>
  <si>
    <t>ZMYM2</t>
  </si>
  <si>
    <t>Zinc Finger MYM-Type Containing 2</t>
  </si>
  <si>
    <t>GC13P020087</t>
  </si>
  <si>
    <t>https://www.genecards.org/cgi-bin/carddisp.pl?gene=ZMYM2</t>
  </si>
  <si>
    <t>MIR199A1</t>
  </si>
  <si>
    <t>MicroRNA 199a-1</t>
  </si>
  <si>
    <t>GC19M010817</t>
  </si>
  <si>
    <t>https://www.genecards.org/cgi-bin/carddisp.pl?gene=MIR199A1</t>
  </si>
  <si>
    <t>KNG1</t>
  </si>
  <si>
    <t>Kininogen 1</t>
  </si>
  <si>
    <t>GC03P186717</t>
  </si>
  <si>
    <t>https://www.genecards.org/cgi-bin/carddisp.pl?gene=KNG1</t>
  </si>
  <si>
    <t>DAG1</t>
  </si>
  <si>
    <t>Dystroglycan 1</t>
  </si>
  <si>
    <t>GC03P049645</t>
  </si>
  <si>
    <t>https://www.genecards.org/cgi-bin/carddisp.pl?gene=DAG1</t>
  </si>
  <si>
    <t>IFT57</t>
  </si>
  <si>
    <t>Intraflagellar Transport 57</t>
  </si>
  <si>
    <t>GC03M108160</t>
  </si>
  <si>
    <t>https://www.genecards.org/cgi-bin/carddisp.pl?gene=IFT57</t>
  </si>
  <si>
    <t>CFAP298</t>
  </si>
  <si>
    <t>Cilia And Flagella Associated Protein 298</t>
  </si>
  <si>
    <t>GC21M032593</t>
  </si>
  <si>
    <t>https://www.genecards.org/cgi-bin/carddisp.pl?gene=CFAP298</t>
  </si>
  <si>
    <t>DNAI1</t>
  </si>
  <si>
    <t>Dynein Axonemal Intermediate Chain 1</t>
  </si>
  <si>
    <t>GC09P034457</t>
  </si>
  <si>
    <t>https://www.genecards.org/cgi-bin/carddisp.pl?gene=DNAI1</t>
  </si>
  <si>
    <t>SCN1A</t>
  </si>
  <si>
    <t>Sodium Voltage-Gated Channel Alpha Subunit 1</t>
  </si>
  <si>
    <t>GC02M165989</t>
  </si>
  <si>
    <t>https://www.genecards.org/cgi-bin/carddisp.pl?gene=SCN1A</t>
  </si>
  <si>
    <t>ORC4</t>
  </si>
  <si>
    <t>Origin Recognition Complex Subunit 4</t>
  </si>
  <si>
    <t>GC02M147930</t>
  </si>
  <si>
    <t>https://www.genecards.org/cgi-bin/carddisp.pl?gene=ORC4</t>
  </si>
  <si>
    <t>ACTB</t>
  </si>
  <si>
    <t>Actin Beta</t>
  </si>
  <si>
    <t>GC07M005527</t>
  </si>
  <si>
    <t>https://www.genecards.org/cgi-bin/carddisp.pl?gene=ACTB</t>
  </si>
  <si>
    <t>GC11P089177</t>
  </si>
  <si>
    <t>https://www.genecards.org/cgi-bin/carddisp.pl?gene=TYR</t>
  </si>
  <si>
    <t>MBTPS1</t>
  </si>
  <si>
    <t>Membrane Bound Transcription Factor Peptidase, Site 1</t>
  </si>
  <si>
    <t>GC16M084053</t>
  </si>
  <si>
    <t>https://www.genecards.org/cgi-bin/carddisp.pl?gene=MBTPS1</t>
  </si>
  <si>
    <t>CTSB</t>
  </si>
  <si>
    <t>Cathepsin B</t>
  </si>
  <si>
    <t>GC08M011842</t>
  </si>
  <si>
    <t>https://www.genecards.org/cgi-bin/carddisp.pl?gene=CTSB</t>
  </si>
  <si>
    <t>BUB1</t>
  </si>
  <si>
    <t>BUB1 Mitotic Checkpoint Serine/Threonine Kinase</t>
  </si>
  <si>
    <t>GC02M110637</t>
  </si>
  <si>
    <t>https://www.genecards.org/cgi-bin/carddisp.pl?gene=BUB1</t>
  </si>
  <si>
    <t>NUP107</t>
  </si>
  <si>
    <t>Nucleoporin 107</t>
  </si>
  <si>
    <t>GC12P068686</t>
  </si>
  <si>
    <t>https://www.genecards.org/cgi-bin/carddisp.pl?gene=NUP107</t>
  </si>
  <si>
    <t>PHOX2B</t>
  </si>
  <si>
    <t>Paired Like Homeobox 2B</t>
  </si>
  <si>
    <t>GC04M041746</t>
  </si>
  <si>
    <t>https://www.genecards.org/cgi-bin/carddisp.pl?gene=PHOX2B</t>
  </si>
  <si>
    <t>FREM2</t>
  </si>
  <si>
    <t>FRAS1 Related Extracellular Matrix 2</t>
  </si>
  <si>
    <t>GC13P038687</t>
  </si>
  <si>
    <t>https://www.genecards.org/cgi-bin/carddisp.pl?gene=FREM2</t>
  </si>
  <si>
    <t>ASAH1</t>
  </si>
  <si>
    <t>N-Acylsphingosine Amidohydrolase 1</t>
  </si>
  <si>
    <t>GC08M018055</t>
  </si>
  <si>
    <t>https://www.genecards.org/cgi-bin/carddisp.pl?gene=ASAH1</t>
  </si>
  <si>
    <t>IRF6</t>
  </si>
  <si>
    <t>Interferon Regulatory Factor 6</t>
  </si>
  <si>
    <t>GC01M209785</t>
  </si>
  <si>
    <t>https://www.genecards.org/cgi-bin/carddisp.pl?gene=IRF6</t>
  </si>
  <si>
    <t>UBA1</t>
  </si>
  <si>
    <t>Ubiquitin Like Modifier Activating Enzyme 1</t>
  </si>
  <si>
    <t>GC0XP047190</t>
  </si>
  <si>
    <t>https://www.genecards.org/cgi-bin/carddisp.pl?gene=UBA1</t>
  </si>
  <si>
    <t>H3-3B</t>
  </si>
  <si>
    <t>H3.3 Histone B</t>
  </si>
  <si>
    <t>GC17M075809</t>
  </si>
  <si>
    <t>https://www.genecards.org/cgi-bin/carddisp.pl?gene=H3-3B</t>
  </si>
  <si>
    <t>LTBP4</t>
  </si>
  <si>
    <t>Latent Transforming Growth Factor Beta Binding Protein 4</t>
  </si>
  <si>
    <t>GC19P040592</t>
  </si>
  <si>
    <t>https://www.genecards.org/cgi-bin/carddisp.pl?gene=LTBP4</t>
  </si>
  <si>
    <t>KCNH1</t>
  </si>
  <si>
    <t>Potassium Voltage-Gated Channel Subfamily H Member 1</t>
  </si>
  <si>
    <t>GC01M210678</t>
  </si>
  <si>
    <t>https://www.genecards.org/cgi-bin/carddisp.pl?gene=KCNH1</t>
  </si>
  <si>
    <t>TF</t>
  </si>
  <si>
    <t>Transferrin</t>
  </si>
  <si>
    <t>GC03P134296</t>
  </si>
  <si>
    <t>https://www.genecards.org/cgi-bin/carddisp.pl?gene=TF</t>
  </si>
  <si>
    <t>WLS</t>
  </si>
  <si>
    <t>Wnt Ligand Secretion Mediator</t>
  </si>
  <si>
    <t>GC01M068098</t>
  </si>
  <si>
    <t>https://www.genecards.org/cgi-bin/carddisp.pl?gene=WLS</t>
  </si>
  <si>
    <t>IRS1</t>
  </si>
  <si>
    <t>Insulin Receptor Substrate 1</t>
  </si>
  <si>
    <t>GC02M226731</t>
  </si>
  <si>
    <t>https://www.genecards.org/cgi-bin/carddisp.pl?gene=IRS1</t>
  </si>
  <si>
    <t>AXIN2</t>
  </si>
  <si>
    <t>Axin 2</t>
  </si>
  <si>
    <t>GC17M065528</t>
  </si>
  <si>
    <t>https://www.genecards.org/cgi-bin/carddisp.pl?gene=AXIN2</t>
  </si>
  <si>
    <t>H2AX</t>
  </si>
  <si>
    <t>H2A.X Variant Histone</t>
  </si>
  <si>
    <t>GC11M119223</t>
  </si>
  <si>
    <t>https://www.genecards.org/cgi-bin/carddisp.pl?gene=H2AX</t>
  </si>
  <si>
    <t>PRKDC</t>
  </si>
  <si>
    <t>Protein Kinase, DNA-Activated, Catalytic Subunit</t>
  </si>
  <si>
    <t>GC08M047773</t>
  </si>
  <si>
    <t>https://www.genecards.org/cgi-bin/carddisp.pl?gene=PRKDC</t>
  </si>
  <si>
    <t>Glycogen Synthase Kinase 3 Beta</t>
  </si>
  <si>
    <t>GC03M119821</t>
  </si>
  <si>
    <t>https://www.genecards.org/cgi-bin/carddisp.pl?gene=GSK3B</t>
  </si>
  <si>
    <t>IGFBP1</t>
  </si>
  <si>
    <t>Insulin Like Growth Factor Binding Protein 1</t>
  </si>
  <si>
    <t>GC07P047770</t>
  </si>
  <si>
    <t>https://www.genecards.org/cgi-bin/carddisp.pl?gene=IGFBP1</t>
  </si>
  <si>
    <t>MIR214</t>
  </si>
  <si>
    <t>MicroRNA 214</t>
  </si>
  <si>
    <t>GC01M172234</t>
  </si>
  <si>
    <t>https://www.genecards.org/cgi-bin/carddisp.pl?gene=MIR214</t>
  </si>
  <si>
    <t>LYST</t>
  </si>
  <si>
    <t>Lysosomal Trafficking Regulator</t>
  </si>
  <si>
    <t>GC01M235661</t>
  </si>
  <si>
    <t>https://www.genecards.org/cgi-bin/carddisp.pl?gene=LYST</t>
  </si>
  <si>
    <t>NELFA</t>
  </si>
  <si>
    <t>Negative Elongation Factor Complex Member A</t>
  </si>
  <si>
    <t>GC04M002192</t>
  </si>
  <si>
    <t>https://www.genecards.org/cgi-bin/carddisp.pl?gene=NELFA</t>
  </si>
  <si>
    <t>PSAP</t>
  </si>
  <si>
    <t>Prosaposin</t>
  </si>
  <si>
    <t>GC10M071816</t>
  </si>
  <si>
    <t>https://www.genecards.org/cgi-bin/carddisp.pl?gene=PSAP</t>
  </si>
  <si>
    <t>A4GALT</t>
  </si>
  <si>
    <t>Alpha 1,4-Galactosyltransferase (P Blood Group)</t>
  </si>
  <si>
    <t>GC22M042692</t>
  </si>
  <si>
    <t>https://www.genecards.org/cgi-bin/carddisp.pl?gene=A4GALT</t>
  </si>
  <si>
    <t>RPL13</t>
  </si>
  <si>
    <t>Ribosomal Protein L13</t>
  </si>
  <si>
    <t>GC16P091315</t>
  </si>
  <si>
    <t>https://www.genecards.org/cgi-bin/carddisp.pl?gene=RPL13</t>
  </si>
  <si>
    <t>CD274</t>
  </si>
  <si>
    <t>CD274 Molecule</t>
  </si>
  <si>
    <t>GC09P005450</t>
  </si>
  <si>
    <t>https://www.genecards.org/cgi-bin/carddisp.pl?gene=CD274</t>
  </si>
  <si>
    <t>SHFLD2</t>
  </si>
  <si>
    <t>Split-Hand/Foot Malformation With Long Deficiency 2</t>
  </si>
  <si>
    <t>GC06U901042</t>
  </si>
  <si>
    <t>https://www.genecards.org/cgi-bin/carddisp.pl?gene=SHFLD2</t>
  </si>
  <si>
    <t>GNPAT</t>
  </si>
  <si>
    <t>Glyceronephosphate O-Acyltransferase</t>
  </si>
  <si>
    <t>GC01P231241</t>
  </si>
  <si>
    <t>https://www.genecards.org/cgi-bin/carddisp.pl?gene=GNPAT</t>
  </si>
  <si>
    <t>CCR1</t>
  </si>
  <si>
    <t>C-C Motif Chemokine Receptor 1</t>
  </si>
  <si>
    <t>GC03M046218</t>
  </si>
  <si>
    <t>https://www.genecards.org/cgi-bin/carddisp.pl?gene=CCR1</t>
  </si>
  <si>
    <t>ICOSLG</t>
  </si>
  <si>
    <t>Inducible T Cell Costimulator Ligand</t>
  </si>
  <si>
    <t>GC21M044222</t>
  </si>
  <si>
    <t>https://www.genecards.org/cgi-bin/carddisp.pl?gene=ICOSLG</t>
  </si>
  <si>
    <t>ORC6</t>
  </si>
  <si>
    <t>Origin Recognition Complex Subunit 6</t>
  </si>
  <si>
    <t>GC16P046689</t>
  </si>
  <si>
    <t>https://www.genecards.org/cgi-bin/carddisp.pl?gene=ORC6</t>
  </si>
  <si>
    <t>CLPB</t>
  </si>
  <si>
    <t>Caseinolytic Mitochondrial Matrix Peptidase Chaperone Subunit B</t>
  </si>
  <si>
    <t>GC11M090311</t>
  </si>
  <si>
    <t>https://www.genecards.org/cgi-bin/carddisp.pl?gene=CLPB</t>
  </si>
  <si>
    <t>PHYH</t>
  </si>
  <si>
    <t>Phytanoyl-CoA 2-Hydroxylase</t>
  </si>
  <si>
    <t>GC10M013277</t>
  </si>
  <si>
    <t>https://www.genecards.org/cgi-bin/carddisp.pl?gene=PHYH</t>
  </si>
  <si>
    <t>PGM1</t>
  </si>
  <si>
    <t>Phosphoglucomutase 1</t>
  </si>
  <si>
    <t>GC01P063593</t>
  </si>
  <si>
    <t>https://www.genecards.org/cgi-bin/carddisp.pl?gene=PGM1</t>
  </si>
  <si>
    <t>CD81</t>
  </si>
  <si>
    <t>CD81 Molecule</t>
  </si>
  <si>
    <t>GC11P002532</t>
  </si>
  <si>
    <t>https://www.genecards.org/cgi-bin/carddisp.pl?gene=CD81</t>
  </si>
  <si>
    <t>GDF5-AS1</t>
  </si>
  <si>
    <t>GDF5 Antisense RNA 1</t>
  </si>
  <si>
    <t>GC20P035435</t>
  </si>
  <si>
    <t>https://www.genecards.org/cgi-bin/carddisp.pl?gene=GDF5-AS1</t>
  </si>
  <si>
    <t>GPC6</t>
  </si>
  <si>
    <t>Glypican 6</t>
  </si>
  <si>
    <t>GC13P093226</t>
  </si>
  <si>
    <t>https://www.genecards.org/cgi-bin/carddisp.pl?gene=GPC6</t>
  </si>
  <si>
    <t>LOC107303338</t>
  </si>
  <si>
    <t>3p25 FANCD2 Alu-Mediated Recombination Region</t>
  </si>
  <si>
    <t>GC03P012439</t>
  </si>
  <si>
    <t>https://www.genecards.org/cgi-bin/carddisp.pl?gene=LOC107303338</t>
  </si>
  <si>
    <t>AEBP1</t>
  </si>
  <si>
    <t>AE Binding Protein 1</t>
  </si>
  <si>
    <t>GC07P044106</t>
  </si>
  <si>
    <t>https://www.genecards.org/cgi-bin/carddisp.pl?gene=AEBP1</t>
  </si>
  <si>
    <t>MLLT10</t>
  </si>
  <si>
    <t>MLLT10 Histone Lysine Methyltransferase DOT1L Cofactor</t>
  </si>
  <si>
    <t>GC10P021524</t>
  </si>
  <si>
    <t>https://www.genecards.org/cgi-bin/carddisp.pl?gene=MLLT10</t>
  </si>
  <si>
    <t>SPRY4</t>
  </si>
  <si>
    <t>Sprouty RTK Signaling Antagonist 4</t>
  </si>
  <si>
    <t>GC05M142310</t>
  </si>
  <si>
    <t>https://www.genecards.org/cgi-bin/carddisp.pl?gene=SPRY4</t>
  </si>
  <si>
    <t>CNGA3</t>
  </si>
  <si>
    <t>Cyclic Nucleotide Gated Channel Subunit Alpha 3</t>
  </si>
  <si>
    <t>GC02P098329</t>
  </si>
  <si>
    <t>https://www.genecards.org/cgi-bin/carddisp.pl?gene=CNGA3</t>
  </si>
  <si>
    <t>CDKN3</t>
  </si>
  <si>
    <t>Cyclin Dependent Kinase Inhibitor 3</t>
  </si>
  <si>
    <t>GC14P054398</t>
  </si>
  <si>
    <t>https://www.genecards.org/cgi-bin/carddisp.pl?gene=CDKN3</t>
  </si>
  <si>
    <t>MME</t>
  </si>
  <si>
    <t>Membrane Metalloendopeptidase</t>
  </si>
  <si>
    <t>GC03P155024</t>
  </si>
  <si>
    <t>https://www.genecards.org/cgi-bin/carddisp.pl?gene=MME</t>
  </si>
  <si>
    <t>MED12L</t>
  </si>
  <si>
    <t>Mediator Complex Subunit 12L</t>
  </si>
  <si>
    <t>GC03P151085</t>
  </si>
  <si>
    <t>https://www.genecards.org/cgi-bin/carddisp.pl?gene=MED12L</t>
  </si>
  <si>
    <t>ADCY10</t>
  </si>
  <si>
    <t>Adenylate Cyclase 10</t>
  </si>
  <si>
    <t>GC01M167809</t>
  </si>
  <si>
    <t>https://www.genecards.org/cgi-bin/carddisp.pl?gene=ADCY10</t>
  </si>
  <si>
    <t>CASP10</t>
  </si>
  <si>
    <t>Caspase 10</t>
  </si>
  <si>
    <t>GC02P201182</t>
  </si>
  <si>
    <t>https://www.genecards.org/cgi-bin/carddisp.pl?gene=CASP10</t>
  </si>
  <si>
    <t>SMAD7</t>
  </si>
  <si>
    <t>SMAD Family Member 7</t>
  </si>
  <si>
    <t>GC18M048919</t>
  </si>
  <si>
    <t>https://www.genecards.org/cgi-bin/carddisp.pl?gene=SMAD7</t>
  </si>
  <si>
    <t>TYMS</t>
  </si>
  <si>
    <t>Thymidylate Synthetase</t>
  </si>
  <si>
    <t>GC18P000657</t>
  </si>
  <si>
    <t>https://www.genecards.org/cgi-bin/carddisp.pl?gene=TYMS</t>
  </si>
  <si>
    <t>POGZ</t>
  </si>
  <si>
    <t>Pogo Transposable Element Derived With ZNF Domain</t>
  </si>
  <si>
    <t>GC01M151402</t>
  </si>
  <si>
    <t>https://www.genecards.org/cgi-bin/carddisp.pl?gene=POGZ</t>
  </si>
  <si>
    <t>CD33</t>
  </si>
  <si>
    <t>CD33 Molecule</t>
  </si>
  <si>
    <t>GC19P067199</t>
  </si>
  <si>
    <t>https://www.genecards.org/cgi-bin/carddisp.pl?gene=CD33</t>
  </si>
  <si>
    <t>KIF11</t>
  </si>
  <si>
    <t>Kinesin Family Member 11</t>
  </si>
  <si>
    <t>GC10P092574</t>
  </si>
  <si>
    <t>https://www.genecards.org/cgi-bin/carddisp.pl?gene=KIF11</t>
  </si>
  <si>
    <t>AIRE</t>
  </si>
  <si>
    <t>Autoimmune Regulator</t>
  </si>
  <si>
    <t>GC21P044285</t>
  </si>
  <si>
    <t>https://www.genecards.org/cgi-bin/carddisp.pl?gene=AIRE</t>
  </si>
  <si>
    <t>WWOX</t>
  </si>
  <si>
    <t>WW Domain Containing Oxidoreductase</t>
  </si>
  <si>
    <t>GC16P078099</t>
  </si>
  <si>
    <t>https://www.genecards.org/cgi-bin/carddisp.pl?gene=WWOX</t>
  </si>
  <si>
    <t>ACTL6B</t>
  </si>
  <si>
    <t>Actin Like 6B</t>
  </si>
  <si>
    <t>GC07M100643</t>
  </si>
  <si>
    <t>https://www.genecards.org/cgi-bin/carddisp.pl?gene=ACTL6B</t>
  </si>
  <si>
    <t>TCF3</t>
  </si>
  <si>
    <t>Transcription Factor 3</t>
  </si>
  <si>
    <t>GC19M001609</t>
  </si>
  <si>
    <t>https://www.genecards.org/cgi-bin/carddisp.pl?gene=TCF3</t>
  </si>
  <si>
    <t>SON</t>
  </si>
  <si>
    <t>SON DNA And RNA Binding Protein</t>
  </si>
  <si>
    <t>GC21P033542</t>
  </si>
  <si>
    <t>https://www.genecards.org/cgi-bin/carddisp.pl?gene=SON</t>
  </si>
  <si>
    <t>CD3D</t>
  </si>
  <si>
    <t>CD3 Delta Subunit Of T-Cell Receptor Complex</t>
  </si>
  <si>
    <t>GC11M118338</t>
  </si>
  <si>
    <t>https://www.genecards.org/cgi-bin/carddisp.pl?gene=CD3D</t>
  </si>
  <si>
    <t>DONSON</t>
  </si>
  <si>
    <t>DNA Replication Fork Stabilization Factor DONSON</t>
  </si>
  <si>
    <t>GC21M033559</t>
  </si>
  <si>
    <t>https://www.genecards.org/cgi-bin/carddisp.pl?gene=DONSON</t>
  </si>
  <si>
    <t>GSTM1</t>
  </si>
  <si>
    <t>Glutathione S-Transferase Mu 1</t>
  </si>
  <si>
    <t>GC01P109687</t>
  </si>
  <si>
    <t>https://www.genecards.org/cgi-bin/carddisp.pl?gene=GSTM1</t>
  </si>
  <si>
    <t>NR2F1</t>
  </si>
  <si>
    <t>Nuclear Receptor Subfamily 2 Group F Member 1</t>
  </si>
  <si>
    <t>GC05P093583</t>
  </si>
  <si>
    <t>https://www.genecards.org/cgi-bin/carddisp.pl?gene=NR2F1</t>
  </si>
  <si>
    <t>SOX11</t>
  </si>
  <si>
    <t>SRY-Box Transcription Factor 11</t>
  </si>
  <si>
    <t>GC02P005703</t>
  </si>
  <si>
    <t>https://www.genecards.org/cgi-bin/carddisp.pl?gene=SOX11</t>
  </si>
  <si>
    <t>SPEN</t>
  </si>
  <si>
    <t>Spen Family Transcriptional Repressor</t>
  </si>
  <si>
    <t>GC01P015839</t>
  </si>
  <si>
    <t>https://www.genecards.org/cgi-bin/carddisp.pl?gene=SPEN</t>
  </si>
  <si>
    <t>TREX1</t>
  </si>
  <si>
    <t>Three Prime Repair Exonuclease 1</t>
  </si>
  <si>
    <t>GC03P048977</t>
  </si>
  <si>
    <t>https://www.genecards.org/cgi-bin/carddisp.pl?gene=TREX1</t>
  </si>
  <si>
    <t>NDUFAF2</t>
  </si>
  <si>
    <t>NADH:Ubiquinone Oxidoreductase Complex Assembly Factor 2</t>
  </si>
  <si>
    <t>GC05P060945</t>
  </si>
  <si>
    <t>https://www.genecards.org/cgi-bin/carddisp.pl?gene=NDUFAF2</t>
  </si>
  <si>
    <t>PRPF8</t>
  </si>
  <si>
    <t>Pre-MRNA Processing Factor 8</t>
  </si>
  <si>
    <t>GC17M001650</t>
  </si>
  <si>
    <t>https://www.genecards.org/cgi-bin/carddisp.pl?gene=PRPF8</t>
  </si>
  <si>
    <t>IL15</t>
  </si>
  <si>
    <t>Interleukin 15</t>
  </si>
  <si>
    <t>GC04P141636</t>
  </si>
  <si>
    <t>https://www.genecards.org/cgi-bin/carddisp.pl?gene=IL15</t>
  </si>
  <si>
    <t>SPTB</t>
  </si>
  <si>
    <t>Spectrin Beta, Erythrocytic</t>
  </si>
  <si>
    <t>GC14M064746</t>
  </si>
  <si>
    <t>https://www.genecards.org/cgi-bin/carddisp.pl?gene=SPTB</t>
  </si>
  <si>
    <t>COL4A5</t>
  </si>
  <si>
    <t>Collagen Type IV Alpha 5 Chain</t>
  </si>
  <si>
    <t>GC0XP108439</t>
  </si>
  <si>
    <t>https://www.genecards.org/cgi-bin/carddisp.pl?gene=COL4A5</t>
  </si>
  <si>
    <t>RREB1</t>
  </si>
  <si>
    <t>Ras Responsive Element Binding Protein 1</t>
  </si>
  <si>
    <t>GC06P007107</t>
  </si>
  <si>
    <t>https://www.genecards.org/cgi-bin/carddisp.pl?gene=RREB1</t>
  </si>
  <si>
    <t>TTC26</t>
  </si>
  <si>
    <t>Tetratricopeptide Repeat Domain 26</t>
  </si>
  <si>
    <t>GC07P139135</t>
  </si>
  <si>
    <t>https://www.genecards.org/cgi-bin/carddisp.pl?gene=TTC26</t>
  </si>
  <si>
    <t>EN1</t>
  </si>
  <si>
    <t>Engrailed Homeobox 1</t>
  </si>
  <si>
    <t>GC02M118842</t>
  </si>
  <si>
    <t>https://www.genecards.org/cgi-bin/carddisp.pl?gene=EN1</t>
  </si>
  <si>
    <t>ALG1</t>
  </si>
  <si>
    <t>ALG1 Chitobiosyldiphosphodolichol Beta-Mannosyltransferase</t>
  </si>
  <si>
    <t>GC16P005033</t>
  </si>
  <si>
    <t>https://www.genecards.org/cgi-bin/carddisp.pl?gene=ALG1</t>
  </si>
  <si>
    <t>ITGAV</t>
  </si>
  <si>
    <t>Integrin Subunit Alpha V</t>
  </si>
  <si>
    <t>GC02P186589</t>
  </si>
  <si>
    <t>https://www.genecards.org/cgi-bin/carddisp.pl?gene=ITGAV</t>
  </si>
  <si>
    <t>CD96</t>
  </si>
  <si>
    <t>CD96 Molecule</t>
  </si>
  <si>
    <t>GC03P111292</t>
  </si>
  <si>
    <t>https://www.genecards.org/cgi-bin/carddisp.pl?gene=CD96</t>
  </si>
  <si>
    <t>DICER1</t>
  </si>
  <si>
    <t>Dicer 1, Ribonuclease III</t>
  </si>
  <si>
    <t>GC14M095086</t>
  </si>
  <si>
    <t>https://www.genecards.org/cgi-bin/carddisp.pl?gene=DICER1</t>
  </si>
  <si>
    <t>ODAD4</t>
  </si>
  <si>
    <t>Outer Dynein Arm Docking Complex Subunit 4</t>
  </si>
  <si>
    <t>GC17P055623</t>
  </si>
  <si>
    <t>https://www.genecards.org/cgi-bin/carddisp.pl?gene=ODAD4</t>
  </si>
  <si>
    <t>GHRHR</t>
  </si>
  <si>
    <t>Growth Hormone Releasing Hormone Receptor</t>
  </si>
  <si>
    <t>GC07P030938</t>
  </si>
  <si>
    <t>https://www.genecards.org/cgi-bin/carddisp.pl?gene=GHRHR</t>
  </si>
  <si>
    <t>FTO</t>
  </si>
  <si>
    <t>FTO Alpha-Ketoglutarate Dependent Dioxygenase</t>
  </si>
  <si>
    <t>GC16P053832</t>
  </si>
  <si>
    <t>https://www.genecards.org/cgi-bin/carddisp.pl?gene=FTO</t>
  </si>
  <si>
    <t>TCF12</t>
  </si>
  <si>
    <t>Transcription Factor 12</t>
  </si>
  <si>
    <t>GC15P056918</t>
  </si>
  <si>
    <t>https://www.genecards.org/cgi-bin/carddisp.pl?gene=TCF12</t>
  </si>
  <si>
    <t>TBL1XR1</t>
  </si>
  <si>
    <t>TBL1X/Y Related 1</t>
  </si>
  <si>
    <t>GC03M177019</t>
  </si>
  <si>
    <t>https://www.genecards.org/cgi-bin/carddisp.pl?gene=TBL1XR1</t>
  </si>
  <si>
    <t>STX1A</t>
  </si>
  <si>
    <t>Syntaxin 1A</t>
  </si>
  <si>
    <t>GC07M073700</t>
  </si>
  <si>
    <t>https://www.genecards.org/cgi-bin/carddisp.pl?gene=STX1A</t>
  </si>
  <si>
    <t>UFSP2</t>
  </si>
  <si>
    <t>UFM1 Specific Peptidase 2</t>
  </si>
  <si>
    <t>GC04M185399</t>
  </si>
  <si>
    <t>https://www.genecards.org/cgi-bin/carddisp.pl?gene=UFSP2</t>
  </si>
  <si>
    <t>Cytochrome P450 Family 1 Subfamily A Member 1</t>
  </si>
  <si>
    <t>GC15M074719</t>
  </si>
  <si>
    <t>https://www.genecards.org/cgi-bin/carddisp.pl?gene=CYP1A1</t>
  </si>
  <si>
    <t>CDT1</t>
  </si>
  <si>
    <t>Chromatin Licensing And DNA Replication Factor 1</t>
  </si>
  <si>
    <t>GC16P088803</t>
  </si>
  <si>
    <t>https://www.genecards.org/cgi-bin/carddisp.pl?gene=CDT1</t>
  </si>
  <si>
    <t>CFAP300</t>
  </si>
  <si>
    <t>Cilia And Flagella Associated Protein 300</t>
  </si>
  <si>
    <t>GC11P102048</t>
  </si>
  <si>
    <t>https://www.genecards.org/cgi-bin/carddisp.pl?gene=CFAP300</t>
  </si>
  <si>
    <t>VEGFC</t>
  </si>
  <si>
    <t>Vascular Endothelial Growth Factor C</t>
  </si>
  <si>
    <t>GC04M176683</t>
  </si>
  <si>
    <t>https://www.genecards.org/cgi-bin/carddisp.pl?gene=VEGFC</t>
  </si>
  <si>
    <t>PRDM16</t>
  </si>
  <si>
    <t>PR/SET Domain 16</t>
  </si>
  <si>
    <t>GC01P003946</t>
  </si>
  <si>
    <t>https://www.genecards.org/cgi-bin/carddisp.pl?gene=PRDM16</t>
  </si>
  <si>
    <t>PDPN</t>
  </si>
  <si>
    <t>Podoplanin</t>
  </si>
  <si>
    <t>GC01P013583</t>
  </si>
  <si>
    <t>https://www.genecards.org/cgi-bin/carddisp.pl?gene=PDPN</t>
  </si>
  <si>
    <t>SCARB2</t>
  </si>
  <si>
    <t>Scavenger Receptor Class B Member 2</t>
  </si>
  <si>
    <t>GC04M076158</t>
  </si>
  <si>
    <t>https://www.genecards.org/cgi-bin/carddisp.pl?gene=SCARB2</t>
  </si>
  <si>
    <t>KCNMA1</t>
  </si>
  <si>
    <t>Potassium Calcium-Activated Channel Subfamily M Alpha 1</t>
  </si>
  <si>
    <t>GC10M076869</t>
  </si>
  <si>
    <t>https://www.genecards.org/cgi-bin/carddisp.pl?gene=KCNMA1</t>
  </si>
  <si>
    <t>DPM2</t>
  </si>
  <si>
    <t>Dolichyl-Phosphate Mannosyltransferase Subunit 2, Regulatory</t>
  </si>
  <si>
    <t>GC09M127935</t>
  </si>
  <si>
    <t>https://www.genecards.org/cgi-bin/carddisp.pl?gene=DPM2</t>
  </si>
  <si>
    <t>BBS9</t>
  </si>
  <si>
    <t>Bardet-Biedl Syndrome 9</t>
  </si>
  <si>
    <t>GC07P033255</t>
  </si>
  <si>
    <t>https://www.genecards.org/cgi-bin/carddisp.pl?gene=BBS9</t>
  </si>
  <si>
    <t>RETN</t>
  </si>
  <si>
    <t>Resistin</t>
  </si>
  <si>
    <t>GC19P007669</t>
  </si>
  <si>
    <t>https://www.genecards.org/cgi-bin/carddisp.pl?gene=RETN</t>
  </si>
  <si>
    <t>ARL3</t>
  </si>
  <si>
    <t>ADP Ribosylation Factor Like GTPase 3</t>
  </si>
  <si>
    <t>GC10M102673</t>
  </si>
  <si>
    <t>https://www.genecards.org/cgi-bin/carddisp.pl?gene=ARL3</t>
  </si>
  <si>
    <t>SLC12A3</t>
  </si>
  <si>
    <t>Solute Carrier Family 12 Member 3</t>
  </si>
  <si>
    <t>GC16P056865</t>
  </si>
  <si>
    <t>https://www.genecards.org/cgi-bin/carddisp.pl?gene=SLC12A3</t>
  </si>
  <si>
    <t>LEF1</t>
  </si>
  <si>
    <t>Lymphoid Enhancer Binding Factor 1</t>
  </si>
  <si>
    <t>GC04M108047</t>
  </si>
  <si>
    <t>https://www.genecards.org/cgi-bin/carddisp.pl?gene=LEF1</t>
  </si>
  <si>
    <t>GC</t>
  </si>
  <si>
    <t>GC Vitamin D Binding Protein</t>
  </si>
  <si>
    <t>GC04M071741</t>
  </si>
  <si>
    <t>https://www.genecards.org/cgi-bin/carddisp.pl?gene=GC</t>
  </si>
  <si>
    <t>AFP</t>
  </si>
  <si>
    <t>Alpha Fetoprotein</t>
  </si>
  <si>
    <t>GC04P073431</t>
  </si>
  <si>
    <t>https://www.genecards.org/cgi-bin/carddisp.pl?gene=AFP</t>
  </si>
  <si>
    <t>CCDC174</t>
  </si>
  <si>
    <t>Coiled-Coil Domain Containing 174</t>
  </si>
  <si>
    <t>GC03P014657</t>
  </si>
  <si>
    <t>https://www.genecards.org/cgi-bin/carddisp.pl?gene=CCDC174</t>
  </si>
  <si>
    <t>GALT</t>
  </si>
  <si>
    <t>Galactose-1-Phosphate Uridylyltransferase</t>
  </si>
  <si>
    <t>GC09P047114</t>
  </si>
  <si>
    <t>https://www.genecards.org/cgi-bin/carddisp.pl?gene=GALT</t>
  </si>
  <si>
    <t>THRB</t>
  </si>
  <si>
    <t>Thyroid Hormone Receptor Beta</t>
  </si>
  <si>
    <t>GC03M024117</t>
  </si>
  <si>
    <t>https://www.genecards.org/cgi-bin/carddisp.pl?gene=THRB</t>
  </si>
  <si>
    <t>PKDCC</t>
  </si>
  <si>
    <t>Protein Kinase Domain Containing, Cytoplasmic</t>
  </si>
  <si>
    <t>GC02P042051</t>
  </si>
  <si>
    <t>https://www.genecards.org/cgi-bin/carddisp.pl?gene=PKDCC</t>
  </si>
  <si>
    <t>MOGS</t>
  </si>
  <si>
    <t>Mannosyl-Oligosaccharide Glucosidase</t>
  </si>
  <si>
    <t>GC02M074461</t>
  </si>
  <si>
    <t>https://www.genecards.org/cgi-bin/carddisp.pl?gene=MOGS</t>
  </si>
  <si>
    <t>SMCHD1</t>
  </si>
  <si>
    <t>Structural Maintenance Of Chromosomes Flexible Hinge Domain Containing 1</t>
  </si>
  <si>
    <t>GC18P002649</t>
  </si>
  <si>
    <t>https://www.genecards.org/cgi-bin/carddisp.pl?gene=SMCHD1</t>
  </si>
  <si>
    <t>CLIP2</t>
  </si>
  <si>
    <t>CAP-Gly Domain Containing Linker Protein 2</t>
  </si>
  <si>
    <t>GC07P074289</t>
  </si>
  <si>
    <t>https://www.genecards.org/cgi-bin/carddisp.pl?gene=CLIP2</t>
  </si>
  <si>
    <t>RDH12</t>
  </si>
  <si>
    <t>Retinol Dehydrogenase 12</t>
  </si>
  <si>
    <t>GC14P067701</t>
  </si>
  <si>
    <t>https://www.genecards.org/cgi-bin/carddisp.pl?gene=RDH12</t>
  </si>
  <si>
    <t>ANAPC1</t>
  </si>
  <si>
    <t>Anaphase Promoting Complex Subunit 1</t>
  </si>
  <si>
    <t>GC02M111611</t>
  </si>
  <si>
    <t>https://www.genecards.org/cgi-bin/carddisp.pl?gene=ANAPC1</t>
  </si>
  <si>
    <t>GC11M001752</t>
  </si>
  <si>
    <t>https://www.genecards.org/cgi-bin/carddisp.pl?gene=CTSD</t>
  </si>
  <si>
    <t>CLASP1</t>
  </si>
  <si>
    <t>Cytoplasmic Linker Associated Protein 1</t>
  </si>
  <si>
    <t>GC02M121337</t>
  </si>
  <si>
    <t>https://www.genecards.org/cgi-bin/carddisp.pl?gene=CLASP1</t>
  </si>
  <si>
    <t>USP9X</t>
  </si>
  <si>
    <t>Ubiquitin Specific Peptidase 9 X-Linked</t>
  </si>
  <si>
    <t>GC0XP041085</t>
  </si>
  <si>
    <t>https://www.genecards.org/cgi-bin/carddisp.pl?gene=USP9X</t>
  </si>
  <si>
    <t>FOLH1</t>
  </si>
  <si>
    <t>Folate Hydrolase 1</t>
  </si>
  <si>
    <t>GC11M089398</t>
  </si>
  <si>
    <t>https://www.genecards.org/cgi-bin/carddisp.pl?gene=FOLH1</t>
  </si>
  <si>
    <t>TNFSF13B</t>
  </si>
  <si>
    <t>TNF Superfamily Member 13b</t>
  </si>
  <si>
    <t>GC13P108251</t>
  </si>
  <si>
    <t>https://www.genecards.org/cgi-bin/carddisp.pl?gene=TNFSF13B</t>
  </si>
  <si>
    <t>SALL2</t>
  </si>
  <si>
    <t>Spalt Like Transcription Factor 2</t>
  </si>
  <si>
    <t>GC14M021521</t>
  </si>
  <si>
    <t>https://www.genecards.org/cgi-bin/carddisp.pl?gene=SALL2</t>
  </si>
  <si>
    <t>USP6</t>
  </si>
  <si>
    <t>Ubiquitin Specific Peptidase 6</t>
  </si>
  <si>
    <t>GC17P005116</t>
  </si>
  <si>
    <t>https://www.genecards.org/cgi-bin/carddisp.pl?gene=USP6</t>
  </si>
  <si>
    <t>ETFA</t>
  </si>
  <si>
    <t>Electron Transfer Flavoprotein Subunit Alpha</t>
  </si>
  <si>
    <t>GC15M090338</t>
  </si>
  <si>
    <t>https://www.genecards.org/cgi-bin/carddisp.pl?gene=ETFA</t>
  </si>
  <si>
    <t>MCL1 Apoptosis Regulator, BCL2 Family Member</t>
  </si>
  <si>
    <t>GC01M152066</t>
  </si>
  <si>
    <t>https://www.genecards.org/cgi-bin/carddisp.pl?gene=MCL1</t>
  </si>
  <si>
    <t>PRG2</t>
  </si>
  <si>
    <t>Proteoglycan 2, Pro Eosinophil Major Basic Protein</t>
  </si>
  <si>
    <t>GC11M057386</t>
  </si>
  <si>
    <t>https://www.genecards.org/cgi-bin/carddisp.pl?gene=PRG2</t>
  </si>
  <si>
    <t>HAX1</t>
  </si>
  <si>
    <t>HCLS1 Associated Protein X-1</t>
  </si>
  <si>
    <t>GC01P154273</t>
  </si>
  <si>
    <t>https://www.genecards.org/cgi-bin/carddisp.pl?gene=HAX1</t>
  </si>
  <si>
    <t>NUP188</t>
  </si>
  <si>
    <t>Nucleoporin 188</t>
  </si>
  <si>
    <t>GC09P128947</t>
  </si>
  <si>
    <t>https://www.genecards.org/cgi-bin/carddisp.pl?gene=NUP188</t>
  </si>
  <si>
    <t>CFAP418</t>
  </si>
  <si>
    <t>Cilia And Flagella Associated Protein 418</t>
  </si>
  <si>
    <t>GC08M095245</t>
  </si>
  <si>
    <t>https://www.genecards.org/cgi-bin/carddisp.pl?gene=CFAP418</t>
  </si>
  <si>
    <t>PRMT7</t>
  </si>
  <si>
    <t>Protein Arginine Methyltransferase 7</t>
  </si>
  <si>
    <t>GC16P068495</t>
  </si>
  <si>
    <t>https://www.genecards.org/cgi-bin/carddisp.pl?gene=PRMT7</t>
  </si>
  <si>
    <t>SIRT1</t>
  </si>
  <si>
    <t>Sirtuin 1</t>
  </si>
  <si>
    <t>GC10P067884</t>
  </si>
  <si>
    <t>https://www.genecards.org/cgi-bin/carddisp.pl?gene=SIRT1</t>
  </si>
  <si>
    <t>YY1</t>
  </si>
  <si>
    <t>YY1 Transcription Factor</t>
  </si>
  <si>
    <t>GC14P100238</t>
  </si>
  <si>
    <t>https://www.genecards.org/cgi-bin/carddisp.pl?gene=YY1</t>
  </si>
  <si>
    <t>GTF2H5</t>
  </si>
  <si>
    <t>General Transcription Factor IIH Subunit 5</t>
  </si>
  <si>
    <t>GC06P158168</t>
  </si>
  <si>
    <t>https://www.genecards.org/cgi-bin/carddisp.pl?gene=GTF2H5</t>
  </si>
  <si>
    <t>FECH</t>
  </si>
  <si>
    <t>Ferrochelatase</t>
  </si>
  <si>
    <t>GC18M057544</t>
  </si>
  <si>
    <t>https://www.genecards.org/cgi-bin/carddisp.pl?gene=FECH</t>
  </si>
  <si>
    <t>IGH</t>
  </si>
  <si>
    <t>Immunoglobulin Heavy Locus</t>
  </si>
  <si>
    <t>GC14M112706</t>
  </si>
  <si>
    <t>https://www.genecards.org/cgi-bin/carddisp.pl?gene=IGH</t>
  </si>
  <si>
    <t>IL6R</t>
  </si>
  <si>
    <t>Interleukin 6 Receptor</t>
  </si>
  <si>
    <t>GC01P154405</t>
  </si>
  <si>
    <t>https://www.genecards.org/cgi-bin/carddisp.pl?gene=IL6R</t>
  </si>
  <si>
    <t>CAT</t>
  </si>
  <si>
    <t>Catalase</t>
  </si>
  <si>
    <t>GC11P034460</t>
  </si>
  <si>
    <t>https://www.genecards.org/cgi-bin/carddisp.pl?gene=CAT</t>
  </si>
  <si>
    <t>COL6A1</t>
  </si>
  <si>
    <t>Collagen Type VI Alpha 1 Chain</t>
  </si>
  <si>
    <t>GC21P045981</t>
  </si>
  <si>
    <t>https://www.genecards.org/cgi-bin/carddisp.pl?gene=COL6A1</t>
  </si>
  <si>
    <t>BCL11B</t>
  </si>
  <si>
    <t>BAF Chromatin Remodeling Complex Subunit BCL11B</t>
  </si>
  <si>
    <t>GC14M099169</t>
  </si>
  <si>
    <t>https://www.genecards.org/cgi-bin/carddisp.pl?gene=BCL11B</t>
  </si>
  <si>
    <t>OGN</t>
  </si>
  <si>
    <t>Osteoglycin</t>
  </si>
  <si>
    <t>GC09M092383</t>
  </si>
  <si>
    <t>https://www.genecards.org/cgi-bin/carddisp.pl?gene=OGN</t>
  </si>
  <si>
    <t>CRYAA</t>
  </si>
  <si>
    <t>Crystallin Alpha A</t>
  </si>
  <si>
    <t>GC21P043169</t>
  </si>
  <si>
    <t>https://www.genecards.org/cgi-bin/carddisp.pl?gene=CRYAA</t>
  </si>
  <si>
    <t>OTUD5</t>
  </si>
  <si>
    <t>OTU Deubiquitinase 5</t>
  </si>
  <si>
    <t>GC0XM048922</t>
  </si>
  <si>
    <t>https://www.genecards.org/cgi-bin/carddisp.pl?gene=OTUD5</t>
  </si>
  <si>
    <t>TMEM53</t>
  </si>
  <si>
    <t>Transmembrane Protein 53</t>
  </si>
  <si>
    <t>GC01M044635</t>
  </si>
  <si>
    <t>https://www.genecards.org/cgi-bin/carddisp.pl?gene=TMEM53</t>
  </si>
  <si>
    <t>CCNH</t>
  </si>
  <si>
    <t>Cyclin H</t>
  </si>
  <si>
    <t>GC05M087311</t>
  </si>
  <si>
    <t>https://www.genecards.org/cgi-bin/carddisp.pl?gene=CCNH</t>
  </si>
  <si>
    <t>CPT2</t>
  </si>
  <si>
    <t>Carnitine Palmitoyltransferase 2</t>
  </si>
  <si>
    <t>GC01P053196</t>
  </si>
  <si>
    <t>https://www.genecards.org/cgi-bin/carddisp.pl?gene=CPT2</t>
  </si>
  <si>
    <t>MYOT</t>
  </si>
  <si>
    <t>Myotilin</t>
  </si>
  <si>
    <t>GC05P137867</t>
  </si>
  <si>
    <t>https://www.genecards.org/cgi-bin/carddisp.pl?gene=MYOT</t>
  </si>
  <si>
    <t>TPM2</t>
  </si>
  <si>
    <t>Tropomyosin 2</t>
  </si>
  <si>
    <t>GC09M035672</t>
  </si>
  <si>
    <t>https://www.genecards.org/cgi-bin/carddisp.pl?gene=TPM2</t>
  </si>
  <si>
    <t>COL6A2</t>
  </si>
  <si>
    <t>Collagen Type VI Alpha 2 Chain</t>
  </si>
  <si>
    <t>GC21P046098</t>
  </si>
  <si>
    <t>https://www.genecards.org/cgi-bin/carddisp.pl?gene=COL6A2</t>
  </si>
  <si>
    <t>NDUFAF6</t>
  </si>
  <si>
    <t>NADH:Ubiquinone Oxidoreductase Complex Assembly Factor 6</t>
  </si>
  <si>
    <t>GC08P094895</t>
  </si>
  <si>
    <t>https://www.genecards.org/cgi-bin/carddisp.pl?gene=NDUFAF6</t>
  </si>
  <si>
    <t>ORC1</t>
  </si>
  <si>
    <t>Origin Recognition Complex Subunit 1</t>
  </si>
  <si>
    <t>GC01M052372</t>
  </si>
  <si>
    <t>https://www.genecards.org/cgi-bin/carddisp.pl?gene=ORC1</t>
  </si>
  <si>
    <t>PPP3CA</t>
  </si>
  <si>
    <t>Protein Phosphatase 3 Catalytic Subunit Alpha</t>
  </si>
  <si>
    <t>GC04M101024</t>
  </si>
  <si>
    <t>https://www.genecards.org/cgi-bin/carddisp.pl?gene=PPP3CA</t>
  </si>
  <si>
    <t>PNPLA6</t>
  </si>
  <si>
    <t>Patatin Like Phospholipase Domain Containing 6</t>
  </si>
  <si>
    <t>GC19P007534</t>
  </si>
  <si>
    <t>https://www.genecards.org/cgi-bin/carddisp.pl?gene=PNPLA6</t>
  </si>
  <si>
    <t>MLXIPL</t>
  </si>
  <si>
    <t>MLX Interacting Protein Like</t>
  </si>
  <si>
    <t>GC07M073593</t>
  </si>
  <si>
    <t>https://www.genecards.org/cgi-bin/carddisp.pl?gene=MLXIPL</t>
  </si>
  <si>
    <t>CD27</t>
  </si>
  <si>
    <t>CD27 Molecule</t>
  </si>
  <si>
    <t>GC12P021037</t>
  </si>
  <si>
    <t>https://www.genecards.org/cgi-bin/carddisp.pl?gene=CD27</t>
  </si>
  <si>
    <t>SPRED1</t>
  </si>
  <si>
    <t>Sprouty Related EVH1 Domain Containing 1</t>
  </si>
  <si>
    <t>GC15P038252</t>
  </si>
  <si>
    <t>https://www.genecards.org/cgi-bin/carddisp.pl?gene=SPRED1</t>
  </si>
  <si>
    <t>NPC2</t>
  </si>
  <si>
    <t>NPC Intracellular Cholesterol Transporter 2</t>
  </si>
  <si>
    <t>GC14M074476</t>
  </si>
  <si>
    <t>https://www.genecards.org/cgi-bin/carddisp.pl?gene=NPC2</t>
  </si>
  <si>
    <t>IRF2BP2</t>
  </si>
  <si>
    <t>Interferon Regulatory Factor 2 Binding Protein 2</t>
  </si>
  <si>
    <t>GC01M234604</t>
  </si>
  <si>
    <t>https://www.genecards.org/cgi-bin/carddisp.pl?gene=IRF2BP2</t>
  </si>
  <si>
    <t>PKD1</t>
  </si>
  <si>
    <t>Polycystin 1, Transient Receptor Potential Channel Interacting</t>
  </si>
  <si>
    <t>GC16M007106</t>
  </si>
  <si>
    <t>https://www.genecards.org/cgi-bin/carddisp.pl?gene=PKD1</t>
  </si>
  <si>
    <t>BEST1</t>
  </si>
  <si>
    <t>Bestrophin 1</t>
  </si>
  <si>
    <t>GC11P061949</t>
  </si>
  <si>
    <t>https://www.genecards.org/cgi-bin/carddisp.pl?gene=BEST1</t>
  </si>
  <si>
    <t>CCDC39</t>
  </si>
  <si>
    <t>Coiled-Coil Domain Containing 39</t>
  </si>
  <si>
    <t>GC03M180602</t>
  </si>
  <si>
    <t>https://www.genecards.org/cgi-bin/carddisp.pl?gene=CCDC39</t>
  </si>
  <si>
    <t>LTF</t>
  </si>
  <si>
    <t>Lactotransferrin</t>
  </si>
  <si>
    <t>GC03M046435</t>
  </si>
  <si>
    <t>https://www.genecards.org/cgi-bin/carddisp.pl?gene=LTF</t>
  </si>
  <si>
    <t>RLBP1</t>
  </si>
  <si>
    <t>Retinaldehyde Binding Protein 1</t>
  </si>
  <si>
    <t>GC15M089209</t>
  </si>
  <si>
    <t>https://www.genecards.org/cgi-bin/carddisp.pl?gene=RLBP1</t>
  </si>
  <si>
    <t>TNNT2</t>
  </si>
  <si>
    <t>Troponin T2, Cardiac Type</t>
  </si>
  <si>
    <t>GC01M201359</t>
  </si>
  <si>
    <t>https://www.genecards.org/cgi-bin/carddisp.pl?gene=TNNT2</t>
  </si>
  <si>
    <t>IL21R</t>
  </si>
  <si>
    <t>Interleukin 21 Receptor</t>
  </si>
  <si>
    <t>GC16P027995</t>
  </si>
  <si>
    <t>https://www.genecards.org/cgi-bin/carddisp.pl?gene=IL21R</t>
  </si>
  <si>
    <t>F10</t>
  </si>
  <si>
    <t>Coagulation Factor X</t>
  </si>
  <si>
    <t>GC13P113122</t>
  </si>
  <si>
    <t>https://www.genecards.org/cgi-bin/carddisp.pl?gene=F10</t>
  </si>
  <si>
    <t>BBS4</t>
  </si>
  <si>
    <t>Bardet-Biedl Syndrome 4</t>
  </si>
  <si>
    <t>GC15P072686</t>
  </si>
  <si>
    <t>https://www.genecards.org/cgi-bin/carddisp.pl?gene=BBS4</t>
  </si>
  <si>
    <t>WNT16</t>
  </si>
  <si>
    <t>Wnt Family Member 16</t>
  </si>
  <si>
    <t>GC07P121325</t>
  </si>
  <si>
    <t>https://www.genecards.org/cgi-bin/carddisp.pl?gene=WNT16</t>
  </si>
  <si>
    <t>NEUROD1</t>
  </si>
  <si>
    <t>Neuronal Differentiation 1</t>
  </si>
  <si>
    <t>GC02M181673</t>
  </si>
  <si>
    <t>https://www.genecards.org/cgi-bin/carddisp.pl?gene=NEUROD1</t>
  </si>
  <si>
    <t>SELL</t>
  </si>
  <si>
    <t>Selectin L</t>
  </si>
  <si>
    <t>GC01M169690</t>
  </si>
  <si>
    <t>https://www.genecards.org/cgi-bin/carddisp.pl?gene=SELL</t>
  </si>
  <si>
    <t>NELL1</t>
  </si>
  <si>
    <t>Neural EGFL Like 1</t>
  </si>
  <si>
    <t>GC11P020669</t>
  </si>
  <si>
    <t>https://www.genecards.org/cgi-bin/carddisp.pl?gene=NELL1</t>
  </si>
  <si>
    <t>CLCN1</t>
  </si>
  <si>
    <t>Chloride Voltage-Gated Channel 1</t>
  </si>
  <si>
    <t>GC07P143316</t>
  </si>
  <si>
    <t>https://www.genecards.org/cgi-bin/carddisp.pl?gene=CLCN1</t>
  </si>
  <si>
    <t>SLC35A1</t>
  </si>
  <si>
    <t>Solute Carrier Family 35 Member A1</t>
  </si>
  <si>
    <t>GC06P087470</t>
  </si>
  <si>
    <t>https://www.genecards.org/cgi-bin/carddisp.pl?gene=SLC35A1</t>
  </si>
  <si>
    <t>GLRX5</t>
  </si>
  <si>
    <t>Glutaredoxin 5</t>
  </si>
  <si>
    <t>GC14P095533</t>
  </si>
  <si>
    <t>https://www.genecards.org/cgi-bin/carddisp.pl?gene=GLRX5</t>
  </si>
  <si>
    <t>KAT5</t>
  </si>
  <si>
    <t>Lysine Acetyltransferase 5</t>
  </si>
  <si>
    <t>GC11P065711</t>
  </si>
  <si>
    <t>https://www.genecards.org/cgi-bin/carddisp.pl?gene=KAT5</t>
  </si>
  <si>
    <t>INO80</t>
  </si>
  <si>
    <t>INO80 Complex ATPase Subunit</t>
  </si>
  <si>
    <t>GC15M040979</t>
  </si>
  <si>
    <t>https://www.genecards.org/cgi-bin/carddisp.pl?gene=INO80</t>
  </si>
  <si>
    <t>MIR335</t>
  </si>
  <si>
    <t>MicroRNA 335</t>
  </si>
  <si>
    <t>GC07P130496</t>
  </si>
  <si>
    <t>https://www.genecards.org/cgi-bin/carddisp.pl?gene=MIR335</t>
  </si>
  <si>
    <t>BBS7</t>
  </si>
  <si>
    <t>Bardet-Biedl Syndrome 7</t>
  </si>
  <si>
    <t>GC04M121824</t>
  </si>
  <si>
    <t>https://www.genecards.org/cgi-bin/carddisp.pl?gene=BBS7</t>
  </si>
  <si>
    <t>CDON</t>
  </si>
  <si>
    <t>Cell Adhesion Associated, Oncogene Regulated</t>
  </si>
  <si>
    <t>GC11M125955</t>
  </si>
  <si>
    <t>https://www.genecards.org/cgi-bin/carddisp.pl?gene=CDON</t>
  </si>
  <si>
    <t>RSPRY1</t>
  </si>
  <si>
    <t>Ring Finger And SPRY Domain Containing 1</t>
  </si>
  <si>
    <t>GC16P057187</t>
  </si>
  <si>
    <t>https://www.genecards.org/cgi-bin/carddisp.pl?gene=RSPRY1</t>
  </si>
  <si>
    <t>KCNJ10</t>
  </si>
  <si>
    <t>Potassium Inwardly Rectifying Channel Subfamily J Member 10</t>
  </si>
  <si>
    <t>GC01M159998</t>
  </si>
  <si>
    <t>https://www.genecards.org/cgi-bin/carddisp.pl?gene=KCNJ10</t>
  </si>
  <si>
    <t>CA4</t>
  </si>
  <si>
    <t>Carbonic Anhydrase 4</t>
  </si>
  <si>
    <t>GC17P060149</t>
  </si>
  <si>
    <t>https://www.genecards.org/cgi-bin/carddisp.pl?gene=CA4</t>
  </si>
  <si>
    <t>IFNB1</t>
  </si>
  <si>
    <t>Interferon Beta 1</t>
  </si>
  <si>
    <t>GC09M021077</t>
  </si>
  <si>
    <t>https://www.genecards.org/cgi-bin/carddisp.pl?gene=IFNB1</t>
  </si>
  <si>
    <t>PAPSS2</t>
  </si>
  <si>
    <t>3'-Phosphoadenosine 5'-Phosphosulfate Synthase 2</t>
  </si>
  <si>
    <t>GC10P087659</t>
  </si>
  <si>
    <t>https://www.genecards.org/cgi-bin/carddisp.pl?gene=PAPSS2</t>
  </si>
  <si>
    <t>CCDC103</t>
  </si>
  <si>
    <t>Coiled-Coil Domain Containing 103</t>
  </si>
  <si>
    <t>GC17P055755</t>
  </si>
  <si>
    <t>https://www.genecards.org/cgi-bin/carddisp.pl?gene=CCDC103</t>
  </si>
  <si>
    <t>CFAP53</t>
  </si>
  <si>
    <t>Cilia And Flagella Associated Protein 53</t>
  </si>
  <si>
    <t>GC18M050227</t>
  </si>
  <si>
    <t>https://www.genecards.org/cgi-bin/carddisp.pl?gene=CFAP53</t>
  </si>
  <si>
    <t>CLCN3</t>
  </si>
  <si>
    <t>Chloride Voltage-Gated Channel 3</t>
  </si>
  <si>
    <t>GC04P169612</t>
  </si>
  <si>
    <t>https://www.genecards.org/cgi-bin/carddisp.pl?gene=CLCN3</t>
  </si>
  <si>
    <t>PAPPA2</t>
  </si>
  <si>
    <t>Pappalysin 2</t>
  </si>
  <si>
    <t>GC01P176463</t>
  </si>
  <si>
    <t>https://www.genecards.org/cgi-bin/carddisp.pl?gene=PAPPA2</t>
  </si>
  <si>
    <t>POLR3A</t>
  </si>
  <si>
    <t>RNA Polymerase III Subunit A</t>
  </si>
  <si>
    <t>GC10M078577</t>
  </si>
  <si>
    <t>https://www.genecards.org/cgi-bin/carddisp.pl?gene=POLR3A</t>
  </si>
  <si>
    <t>MIR34B</t>
  </si>
  <si>
    <t>MicroRNA 34b</t>
  </si>
  <si>
    <t>GC11P111907</t>
  </si>
  <si>
    <t>https://www.genecards.org/cgi-bin/carddisp.pl?gene=MIR34B</t>
  </si>
  <si>
    <t>EPG5</t>
  </si>
  <si>
    <t>Ectopic P-Granules 5 Autophagy Tethering Factor</t>
  </si>
  <si>
    <t>GC18M045800</t>
  </si>
  <si>
    <t>https://www.genecards.org/cgi-bin/carddisp.pl?gene=EPG5</t>
  </si>
  <si>
    <t>PLCG2</t>
  </si>
  <si>
    <t>Phospholipase C Gamma 2</t>
  </si>
  <si>
    <t>GC16P081773</t>
  </si>
  <si>
    <t>https://www.genecards.org/cgi-bin/carddisp.pl?gene=PLCG2</t>
  </si>
  <si>
    <t>HARS1</t>
  </si>
  <si>
    <t>Histidyl-TRNA Synthetase 1</t>
  </si>
  <si>
    <t>GC05M140673</t>
  </si>
  <si>
    <t>https://www.genecards.org/cgi-bin/carddisp.pl?gene=HARS1</t>
  </si>
  <si>
    <t>IPO8</t>
  </si>
  <si>
    <t>Importin 8</t>
  </si>
  <si>
    <t>GC12M030628</t>
  </si>
  <si>
    <t>https://www.genecards.org/cgi-bin/carddisp.pl?gene=IPO8</t>
  </si>
  <si>
    <t>KLRK1</t>
  </si>
  <si>
    <t>Killer Cell Lectin Like Receptor K1</t>
  </si>
  <si>
    <t>GC12M021107</t>
  </si>
  <si>
    <t>https://www.genecards.org/cgi-bin/carddisp.pl?gene=KLRK1</t>
  </si>
  <si>
    <t>ALCAM</t>
  </si>
  <si>
    <t>Activated Leukocyte Cell Adhesion Molecule</t>
  </si>
  <si>
    <t>GC03P105366</t>
  </si>
  <si>
    <t>https://www.genecards.org/cgi-bin/carddisp.pl?gene=ALCAM</t>
  </si>
  <si>
    <t>RAB7A</t>
  </si>
  <si>
    <t>RAB7A, Member RAS Oncogene Family</t>
  </si>
  <si>
    <t>GC03P134197</t>
  </si>
  <si>
    <t>https://www.genecards.org/cgi-bin/carddisp.pl?gene=RAB7A</t>
  </si>
  <si>
    <t>IFNGR1</t>
  </si>
  <si>
    <t>Interferon Gamma Receptor 1</t>
  </si>
  <si>
    <t>GC06M137197</t>
  </si>
  <si>
    <t>https://www.genecards.org/cgi-bin/carddisp.pl?gene=IFNGR1</t>
  </si>
  <si>
    <t>WDR11</t>
  </si>
  <si>
    <t>WD Repeat Domain 11</t>
  </si>
  <si>
    <t>GC10P120851</t>
  </si>
  <si>
    <t>https://www.genecards.org/cgi-bin/carddisp.pl?gene=WDR11</t>
  </si>
  <si>
    <t>CDAN1</t>
  </si>
  <si>
    <t>Codanin 1</t>
  </si>
  <si>
    <t>GC15M042723</t>
  </si>
  <si>
    <t>https://www.genecards.org/cgi-bin/carddisp.pl?gene=CDAN1</t>
  </si>
  <si>
    <t>AMN</t>
  </si>
  <si>
    <t>Amnion Associated Transmembrane Protein</t>
  </si>
  <si>
    <t>GC14P102922</t>
  </si>
  <si>
    <t>https://www.genecards.org/cgi-bin/carddisp.pl?gene=AMN</t>
  </si>
  <si>
    <t>MIR499A</t>
  </si>
  <si>
    <t>MicroRNA 499a</t>
  </si>
  <si>
    <t>GC20P034990</t>
  </si>
  <si>
    <t>https://www.genecards.org/cgi-bin/carddisp.pl?gene=MIR499A</t>
  </si>
  <si>
    <t>C1orf105</t>
  </si>
  <si>
    <t>Chromosome 1 Open Reading Frame 105</t>
  </si>
  <si>
    <t>GC01P172419</t>
  </si>
  <si>
    <t>https://www.genecards.org/cgi-bin/carddisp.pl?gene=C1orf105</t>
  </si>
  <si>
    <t>FGA</t>
  </si>
  <si>
    <t>Fibrinogen Alpha Chain</t>
  </si>
  <si>
    <t>GC04M154583</t>
  </si>
  <si>
    <t>https://www.genecards.org/cgi-bin/carddisp.pl?gene=FGA</t>
  </si>
  <si>
    <t>CHN1</t>
  </si>
  <si>
    <t>Chimerin 1</t>
  </si>
  <si>
    <t>GC02M174799</t>
  </si>
  <si>
    <t>https://www.genecards.org/cgi-bin/carddisp.pl?gene=CHN1</t>
  </si>
  <si>
    <t>APOA1</t>
  </si>
  <si>
    <t>Apolipoprotein A1</t>
  </si>
  <si>
    <t>GC11M116835</t>
  </si>
  <si>
    <t>https://www.genecards.org/cgi-bin/carddisp.pl?gene=APOA1</t>
  </si>
  <si>
    <t>MACF1</t>
  </si>
  <si>
    <t>Microtubule Actin Crosslinking Factor 1</t>
  </si>
  <si>
    <t>GC01P039082</t>
  </si>
  <si>
    <t>https://www.genecards.org/cgi-bin/carddisp.pl?gene=MACF1</t>
  </si>
  <si>
    <t>METTL27</t>
  </si>
  <si>
    <t>Methyltransferase Like 27</t>
  </si>
  <si>
    <t>GC07M073977</t>
  </si>
  <si>
    <t>https://www.genecards.org/cgi-bin/carddisp.pl?gene=METTL27</t>
  </si>
  <si>
    <t>FOXI1</t>
  </si>
  <si>
    <t>Forkhead Box I1</t>
  </si>
  <si>
    <t>GC05P170105</t>
  </si>
  <si>
    <t>https://www.genecards.org/cgi-bin/carddisp.pl?gene=FOXI1</t>
  </si>
  <si>
    <t>UBE4B</t>
  </si>
  <si>
    <t>Ubiquitination Factor E4B</t>
  </si>
  <si>
    <t>GC01P010032</t>
  </si>
  <si>
    <t>https://www.genecards.org/cgi-bin/carddisp.pl?gene=UBE4B</t>
  </si>
  <si>
    <t>MC2R</t>
  </si>
  <si>
    <t>Melanocortin 2 Receptor</t>
  </si>
  <si>
    <t>GC18M024785</t>
  </si>
  <si>
    <t>https://www.genecards.org/cgi-bin/carddisp.pl?gene=MC2R</t>
  </si>
  <si>
    <t>PHEX-AS1</t>
  </si>
  <si>
    <t>PHEX Antisense RNA 1</t>
  </si>
  <si>
    <t>GC0XM022181</t>
  </si>
  <si>
    <t>https://www.genecards.org/cgi-bin/carddisp.pl?gene=PHEX-AS1</t>
  </si>
  <si>
    <t>SMARCA5</t>
  </si>
  <si>
    <t>SWI/SNF Related, Matrix Associated, Actin Dependent Regulator Of Chromatin, Subfamily A, Member 5</t>
  </si>
  <si>
    <t>GC04P143513</t>
  </si>
  <si>
    <t>https://www.genecards.org/cgi-bin/carddisp.pl?gene=SMARCA5</t>
  </si>
  <si>
    <t>LRAT</t>
  </si>
  <si>
    <t>Lecithin Retinol Acyltransferase</t>
  </si>
  <si>
    <t>GC04P154626</t>
  </si>
  <si>
    <t>https://www.genecards.org/cgi-bin/carddisp.pl?gene=LRAT</t>
  </si>
  <si>
    <t>VPS4B</t>
  </si>
  <si>
    <t>Vacuolar Protein Sorting 4 Homolog B</t>
  </si>
  <si>
    <t>GC18M063389</t>
  </si>
  <si>
    <t>https://www.genecards.org/cgi-bin/carddisp.pl?gene=VPS4B</t>
  </si>
  <si>
    <t>RBBP8</t>
  </si>
  <si>
    <t>RB Binding Protein 8, Endonuclease</t>
  </si>
  <si>
    <t>GC18P022798</t>
  </si>
  <si>
    <t>https://www.genecards.org/cgi-bin/carddisp.pl?gene=RBBP8</t>
  </si>
  <si>
    <t>RAD50</t>
  </si>
  <si>
    <t>RAD50 Double Strand Break Repair Protein</t>
  </si>
  <si>
    <t>GC05P132556</t>
  </si>
  <si>
    <t>https://www.genecards.org/cgi-bin/carddisp.pl?gene=RAD50</t>
  </si>
  <si>
    <t>SPAG1</t>
  </si>
  <si>
    <t>Sperm Associated Antigen 1</t>
  </si>
  <si>
    <t>GC08P100157</t>
  </si>
  <si>
    <t>https://www.genecards.org/cgi-bin/carddisp.pl?gene=SPAG1</t>
  </si>
  <si>
    <t>SLFN14</t>
  </si>
  <si>
    <t>Schlafen Family Member 14</t>
  </si>
  <si>
    <t>GC17M035891</t>
  </si>
  <si>
    <t>https://www.genecards.org/cgi-bin/carddisp.pl?gene=SLFN14</t>
  </si>
  <si>
    <t>SLC34A2</t>
  </si>
  <si>
    <t>Solute Carrier Family 34 Member 2</t>
  </si>
  <si>
    <t>GC04P025657</t>
  </si>
  <si>
    <t>https://www.genecards.org/cgi-bin/carddisp.pl?gene=SLC34A2</t>
  </si>
  <si>
    <t>FLVCR1</t>
  </si>
  <si>
    <t>FLVCR Heme Transporter 1</t>
  </si>
  <si>
    <t>GC01P212858</t>
  </si>
  <si>
    <t>https://www.genecards.org/cgi-bin/carddisp.pl?gene=FLVCR1</t>
  </si>
  <si>
    <t>SMPD3</t>
  </si>
  <si>
    <t>Sphingomyelin Phosphodiesterase 3</t>
  </si>
  <si>
    <t>GC16M068358</t>
  </si>
  <si>
    <t>https://www.genecards.org/cgi-bin/carddisp.pl?gene=SMPD3</t>
  </si>
  <si>
    <t>RUNX3</t>
  </si>
  <si>
    <t>RUNX Family Transcription Factor 3</t>
  </si>
  <si>
    <t>GC01M024899</t>
  </si>
  <si>
    <t>https://www.genecards.org/cgi-bin/carddisp.pl?gene=RUNX3</t>
  </si>
  <si>
    <t>ORAI1</t>
  </si>
  <si>
    <t>ORAI Calcium Release-Activated Calcium Modulator 1</t>
  </si>
  <si>
    <t>GC12P126225</t>
  </si>
  <si>
    <t>https://www.genecards.org/cgi-bin/carddisp.pl?gene=ORAI1</t>
  </si>
  <si>
    <t>SLC12A2</t>
  </si>
  <si>
    <t>Solute Carrier Family 12 Member 2</t>
  </si>
  <si>
    <t>GC05P128083</t>
  </si>
  <si>
    <t>https://www.genecards.org/cgi-bin/carddisp.pl?gene=SLC12A2</t>
  </si>
  <si>
    <t>GLE1</t>
  </si>
  <si>
    <t>GLE1 RNA Export Mediator</t>
  </si>
  <si>
    <t>GC09P128504</t>
  </si>
  <si>
    <t>https://www.genecards.org/cgi-bin/carddisp.pl?gene=GLE1</t>
  </si>
  <si>
    <t>EYS</t>
  </si>
  <si>
    <t>Eyes Shut Homolog</t>
  </si>
  <si>
    <t>GC06M063719</t>
  </si>
  <si>
    <t>https://www.genecards.org/cgi-bin/carddisp.pl?gene=EYS</t>
  </si>
  <si>
    <t>FLT1</t>
  </si>
  <si>
    <t>Fms Related Receptor Tyrosine Kinase 1</t>
  </si>
  <si>
    <t>GC13M028300</t>
  </si>
  <si>
    <t>https://www.genecards.org/cgi-bin/carddisp.pl?gene=FLT1</t>
  </si>
  <si>
    <t>AP3B1</t>
  </si>
  <si>
    <t>Adaptor Related Protein Complex 3 Subunit Beta 1</t>
  </si>
  <si>
    <t>GC05M078000</t>
  </si>
  <si>
    <t>https://www.genecards.org/cgi-bin/carddisp.pl?gene=AP3B1</t>
  </si>
  <si>
    <t>FGF17</t>
  </si>
  <si>
    <t>Fibroblast Growth Factor 17</t>
  </si>
  <si>
    <t>GC08P022042</t>
  </si>
  <si>
    <t>https://www.genecards.org/cgi-bin/carddisp.pl?gene=FGF17</t>
  </si>
  <si>
    <t>TBL2</t>
  </si>
  <si>
    <t>Transducin Beta Like 2</t>
  </si>
  <si>
    <t>GC07M073579</t>
  </si>
  <si>
    <t>https://www.genecards.org/cgi-bin/carddisp.pl?gene=TBL2</t>
  </si>
  <si>
    <t>TNNI3</t>
  </si>
  <si>
    <t>Troponin I3, Cardiac Type</t>
  </si>
  <si>
    <t>GC19M055151</t>
  </si>
  <si>
    <t>https://www.genecards.org/cgi-bin/carddisp.pl?gene=TNNI3</t>
  </si>
  <si>
    <t>PROP1</t>
  </si>
  <si>
    <t>PROP Paired-Like Homeobox 1</t>
  </si>
  <si>
    <t>GC05M177992</t>
  </si>
  <si>
    <t>https://www.genecards.org/cgi-bin/carddisp.pl?gene=PROP1</t>
  </si>
  <si>
    <t>PTF1A</t>
  </si>
  <si>
    <t>Pancreas Associated Transcription Factor 1a</t>
  </si>
  <si>
    <t>GC10P023194</t>
  </si>
  <si>
    <t>https://www.genecards.org/cgi-bin/carddisp.pl?gene=PTF1A</t>
  </si>
  <si>
    <t>SOD2</t>
  </si>
  <si>
    <t>Superoxide Dismutase 2</t>
  </si>
  <si>
    <t>GC06M159669</t>
  </si>
  <si>
    <t>https://www.genecards.org/cgi-bin/carddisp.pl?gene=SOD2</t>
  </si>
  <si>
    <t>PDE11A</t>
  </si>
  <si>
    <t>Phosphodiesterase 11A</t>
  </si>
  <si>
    <t>GC02M177624</t>
  </si>
  <si>
    <t>https://www.genecards.org/cgi-bin/carddisp.pl?gene=PDE11A</t>
  </si>
  <si>
    <t>IRF4</t>
  </si>
  <si>
    <t>Interferon Regulatory Factor 4</t>
  </si>
  <si>
    <t>GC06P000391</t>
  </si>
  <si>
    <t>https://www.genecards.org/cgi-bin/carddisp.pl?gene=IRF4</t>
  </si>
  <si>
    <t>SMS</t>
  </si>
  <si>
    <t>Spermine Synthase</t>
  </si>
  <si>
    <t>GC0XP021958</t>
  </si>
  <si>
    <t>https://www.genecards.org/cgi-bin/carddisp.pl?gene=SMS</t>
  </si>
  <si>
    <t>LOC107652445</t>
  </si>
  <si>
    <t>Meiotic Recombination Hotspot SHOX</t>
  </si>
  <si>
    <t>GC0XP000633</t>
  </si>
  <si>
    <t>https://www.genecards.org/cgi-bin/carddisp.pl?gene=LOC107652445</t>
  </si>
  <si>
    <t>ODAD1</t>
  </si>
  <si>
    <t>Outer Dynein Arm Docking Complex Subunit 1</t>
  </si>
  <si>
    <t>GC19M066035</t>
  </si>
  <si>
    <t>https://www.genecards.org/cgi-bin/carddisp.pl?gene=ODAD1</t>
  </si>
  <si>
    <t>DNAH8</t>
  </si>
  <si>
    <t>Dynein Axonemal Heavy Chain 8</t>
  </si>
  <si>
    <t>GC06P083874</t>
  </si>
  <si>
    <t>https://www.genecards.org/cgi-bin/carddisp.pl?gene=DNAH8</t>
  </si>
  <si>
    <t>CCR5</t>
  </si>
  <si>
    <t>C-C Motif Chemokine Receptor 5</t>
  </si>
  <si>
    <t>GC03P046776</t>
  </si>
  <si>
    <t>https://www.genecards.org/cgi-bin/carddisp.pl?gene=CCR5</t>
  </si>
  <si>
    <t>FIP1L1</t>
  </si>
  <si>
    <t>Factor Interacting With PAPOLA And CPSF1</t>
  </si>
  <si>
    <t>GC04P053427</t>
  </si>
  <si>
    <t>https://www.genecards.org/cgi-bin/carddisp.pl?gene=FIP1L1</t>
  </si>
  <si>
    <t>EDNRA</t>
  </si>
  <si>
    <t>Endothelin Receptor Type A</t>
  </si>
  <si>
    <t>GC04P147480</t>
  </si>
  <si>
    <t>https://www.genecards.org/cgi-bin/carddisp.pl?gene=EDNRA</t>
  </si>
  <si>
    <t>PIGF</t>
  </si>
  <si>
    <t>Phosphatidylinositol Glycan Anchor Biosynthesis Class F</t>
  </si>
  <si>
    <t>GC02M046580</t>
  </si>
  <si>
    <t>https://www.genecards.org/cgi-bin/carddisp.pl?gene=PIGF</t>
  </si>
  <si>
    <t>Coagulation Factor VII</t>
  </si>
  <si>
    <t>GC13P113105</t>
  </si>
  <si>
    <t>https://www.genecards.org/cgi-bin/carddisp.pl?gene=F7</t>
  </si>
  <si>
    <t>GNA11</t>
  </si>
  <si>
    <t>G Protein Subunit Alpha 11</t>
  </si>
  <si>
    <t>GC19P003094</t>
  </si>
  <si>
    <t>https://www.genecards.org/cgi-bin/carddisp.pl?gene=GNA11</t>
  </si>
  <si>
    <t>AVP</t>
  </si>
  <si>
    <t>Arginine Vasopressin</t>
  </si>
  <si>
    <t>GC20M003082</t>
  </si>
  <si>
    <t>https://www.genecards.org/cgi-bin/carddisp.pl?gene=AVP</t>
  </si>
  <si>
    <t>CTNND2</t>
  </si>
  <si>
    <t>Catenin Delta 2</t>
  </si>
  <si>
    <t>GC05M010971</t>
  </si>
  <si>
    <t>https://www.genecards.org/cgi-bin/carddisp.pl?gene=CTNND2</t>
  </si>
  <si>
    <t>CFAP47</t>
  </si>
  <si>
    <t>Cilia And Flagella Associated Protein 47</t>
  </si>
  <si>
    <t>GC0XP035919</t>
  </si>
  <si>
    <t>https://www.genecards.org/cgi-bin/carddisp.pl?gene=CFAP47</t>
  </si>
  <si>
    <t>FLII</t>
  </si>
  <si>
    <t>FLII Actin Remodeling Protein</t>
  </si>
  <si>
    <t>GC17M018244</t>
  </si>
  <si>
    <t>https://www.genecards.org/cgi-bin/carddisp.pl?gene=FLII</t>
  </si>
  <si>
    <t>NOD2</t>
  </si>
  <si>
    <t>Nucleotide Binding Oligomerization Domain Containing 2</t>
  </si>
  <si>
    <t>GC16P050693</t>
  </si>
  <si>
    <t>https://www.genecards.org/cgi-bin/carddisp.pl?gene=NOD2</t>
  </si>
  <si>
    <t>GRN</t>
  </si>
  <si>
    <t>Granulin Precursor</t>
  </si>
  <si>
    <t>GC17P044345</t>
  </si>
  <si>
    <t>https://www.genecards.org/cgi-bin/carddisp.pl?gene=GRN</t>
  </si>
  <si>
    <t>ALG8</t>
  </si>
  <si>
    <t>ALG8 Alpha-1,3-Glucosyltransferase</t>
  </si>
  <si>
    <t>GC11M090496</t>
  </si>
  <si>
    <t>https://www.genecards.org/cgi-bin/carddisp.pl?gene=ALG8</t>
  </si>
  <si>
    <t>NPHP4</t>
  </si>
  <si>
    <t>Nephrocystin 4</t>
  </si>
  <si>
    <t>GC01M006197</t>
  </si>
  <si>
    <t>https://www.genecards.org/cgi-bin/carddisp.pl?gene=NPHP4</t>
  </si>
  <si>
    <t>MPLKIP</t>
  </si>
  <si>
    <t>M-Phase Specific PLK1 Interacting Protein</t>
  </si>
  <si>
    <t>GC07M040126</t>
  </si>
  <si>
    <t>https://www.genecards.org/cgi-bin/carddisp.pl?gene=MPLKIP</t>
  </si>
  <si>
    <t>CARD11</t>
  </si>
  <si>
    <t>Caspase Recruitment Domain Family Member 11</t>
  </si>
  <si>
    <t>GC07M002906</t>
  </si>
  <si>
    <t>https://www.genecards.org/cgi-bin/carddisp.pl?gene=CARD11</t>
  </si>
  <si>
    <t>INVS</t>
  </si>
  <si>
    <t>Inversin</t>
  </si>
  <si>
    <t>GC09P100099</t>
  </si>
  <si>
    <t>https://www.genecards.org/cgi-bin/carddisp.pl?gene=INVS</t>
  </si>
  <si>
    <t>CD80</t>
  </si>
  <si>
    <t>CD80 Molecule</t>
  </si>
  <si>
    <t>GC03M119524</t>
  </si>
  <si>
    <t>https://www.genecards.org/cgi-bin/carddisp.pl?gene=CD80</t>
  </si>
  <si>
    <t>MT-ND5</t>
  </si>
  <si>
    <t>Mitochondrially Encoded NADH:Ubiquinone Oxidoreductase Core Subunit 5</t>
  </si>
  <si>
    <t>GCMTP012339</t>
  </si>
  <si>
    <t>https://www.genecards.org/cgi-bin/carddisp.pl?gene=MT-ND5</t>
  </si>
  <si>
    <t>P3H2</t>
  </si>
  <si>
    <t>Prolyl 3-Hydroxylase 2</t>
  </si>
  <si>
    <t>GC03M189956</t>
  </si>
  <si>
    <t>https://www.genecards.org/cgi-bin/carddisp.pl?gene=P3H2</t>
  </si>
  <si>
    <t>DNAAF4</t>
  </si>
  <si>
    <t>Dynein Axonemal Assembly Factor 4</t>
  </si>
  <si>
    <t>GC15M090886</t>
  </si>
  <si>
    <t>https://www.genecards.org/cgi-bin/carddisp.pl?gene=DNAAF4</t>
  </si>
  <si>
    <t>AIPL1</t>
  </si>
  <si>
    <t>Aryl Hydrocarbon Receptor Interacting Protein Like 1</t>
  </si>
  <si>
    <t>GC17M006393</t>
  </si>
  <si>
    <t>https://www.genecards.org/cgi-bin/carddisp.pl?gene=AIPL1</t>
  </si>
  <si>
    <t>PDE6B</t>
  </si>
  <si>
    <t>Phosphodiesterase 6B</t>
  </si>
  <si>
    <t>GC04P000799</t>
  </si>
  <si>
    <t>https://www.genecards.org/cgi-bin/carddisp.pl?gene=PDE6B</t>
  </si>
  <si>
    <t>ADAMTS13</t>
  </si>
  <si>
    <t>ADAM Metallopeptidase With Thrombospondin Type 1 Motif 13</t>
  </si>
  <si>
    <t>GC09P133414</t>
  </si>
  <si>
    <t>https://www.genecards.org/cgi-bin/carddisp.pl?gene=ADAMTS13</t>
  </si>
  <si>
    <t>PHOSPHO1</t>
  </si>
  <si>
    <t>Phosphoethanolamine/Phosphocholine Phosphatase 1</t>
  </si>
  <si>
    <t>GC17M049223</t>
  </si>
  <si>
    <t>https://www.genecards.org/cgi-bin/carddisp.pl?gene=PHOSPHO1</t>
  </si>
  <si>
    <t>CHST14</t>
  </si>
  <si>
    <t>Carbohydrate Sulfotransferase 14</t>
  </si>
  <si>
    <t>GC15P040470</t>
  </si>
  <si>
    <t>https://www.genecards.org/cgi-bin/carddisp.pl?gene=CHST14</t>
  </si>
  <si>
    <t>DNAH1</t>
  </si>
  <si>
    <t>Dynein Axonemal Heavy Chain 1</t>
  </si>
  <si>
    <t>GC03P052318</t>
  </si>
  <si>
    <t>https://www.genecards.org/cgi-bin/carddisp.pl?gene=DNAH1</t>
  </si>
  <si>
    <t>TMEM165</t>
  </si>
  <si>
    <t>Transmembrane Protein 165</t>
  </si>
  <si>
    <t>GC04P055395</t>
  </si>
  <si>
    <t>https://www.genecards.org/cgi-bin/carddisp.pl?gene=TMEM165</t>
  </si>
  <si>
    <t>CHI3L1</t>
  </si>
  <si>
    <t>Chitinase 3 Like 1</t>
  </si>
  <si>
    <t>GC01M203148</t>
  </si>
  <si>
    <t>https://www.genecards.org/cgi-bin/carddisp.pl?gene=CHI3L1</t>
  </si>
  <si>
    <t>LEPQTL1</t>
  </si>
  <si>
    <t>Leptin, Serum Levels Of</t>
  </si>
  <si>
    <t>GC02U903086</t>
  </si>
  <si>
    <t>https://www.genecards.org/cgi-bin/carddisp.pl?gene=LEPQTL1</t>
  </si>
  <si>
    <t>ELP4</t>
  </si>
  <si>
    <t>Elongator Acetyltransferase Complex Subunit 4</t>
  </si>
  <si>
    <t>GC11P031509</t>
  </si>
  <si>
    <t>https://www.genecards.org/cgi-bin/carddisp.pl?gene=ELP4</t>
  </si>
  <si>
    <t>SLC40A1</t>
  </si>
  <si>
    <t>Solute Carrier Family 40 Member 1</t>
  </si>
  <si>
    <t>GC02M189560</t>
  </si>
  <si>
    <t>https://www.genecards.org/cgi-bin/carddisp.pl?gene=SLC40A1</t>
  </si>
  <si>
    <t>TUBB</t>
  </si>
  <si>
    <t>Tubulin Beta Class I</t>
  </si>
  <si>
    <t>GC06P083675</t>
  </si>
  <si>
    <t>https://www.genecards.org/cgi-bin/carddisp.pl?gene=TUBB</t>
  </si>
  <si>
    <t>HLA-DPB1</t>
  </si>
  <si>
    <t>Major Histocompatibility Complex, Class II, DP Beta 1</t>
  </si>
  <si>
    <t>GC06P083734</t>
  </si>
  <si>
    <t>https://www.genecards.org/cgi-bin/carddisp.pl?gene=HLA-DPB1</t>
  </si>
  <si>
    <t>MRPS22</t>
  </si>
  <si>
    <t>Mitochondrial Ribosomal Protein S22</t>
  </si>
  <si>
    <t>GC03P139005</t>
  </si>
  <si>
    <t>https://www.genecards.org/cgi-bin/carddisp.pl?gene=MRPS22</t>
  </si>
  <si>
    <t>FOXN1</t>
  </si>
  <si>
    <t>Forkhead Box N1</t>
  </si>
  <si>
    <t>GC17P028506</t>
  </si>
  <si>
    <t>https://www.genecards.org/cgi-bin/carddisp.pl?gene=FOXN1</t>
  </si>
  <si>
    <t>PLA2G6</t>
  </si>
  <si>
    <t>Phospholipase A2 Group VI</t>
  </si>
  <si>
    <t>GC22M058815</t>
  </si>
  <si>
    <t>https://www.genecards.org/cgi-bin/carddisp.pl?gene=PLA2G6</t>
  </si>
  <si>
    <t>TBX22</t>
  </si>
  <si>
    <t>T-Box Transcription Factor 22</t>
  </si>
  <si>
    <t>GC0XP080014</t>
  </si>
  <si>
    <t>https://www.genecards.org/cgi-bin/carddisp.pl?gene=TBX22</t>
  </si>
  <si>
    <t>GNRHR</t>
  </si>
  <si>
    <t>Gonadotropin Releasing Hormone Receptor</t>
  </si>
  <si>
    <t>GC04M067737</t>
  </si>
  <si>
    <t>https://www.genecards.org/cgi-bin/carddisp.pl?gene=GNRHR</t>
  </si>
  <si>
    <t>HABP2</t>
  </si>
  <si>
    <t>Hyaluronan Binding Protein 2</t>
  </si>
  <si>
    <t>GC10P113550</t>
  </si>
  <si>
    <t>https://www.genecards.org/cgi-bin/carddisp.pl?gene=HABP2</t>
  </si>
  <si>
    <t>MERTK</t>
  </si>
  <si>
    <t>MER Proto-Oncogene, Tyrosine Kinase</t>
  </si>
  <si>
    <t>GC02P111898</t>
  </si>
  <si>
    <t>https://www.genecards.org/cgi-bin/carddisp.pl?gene=MERTK</t>
  </si>
  <si>
    <t>CDK2</t>
  </si>
  <si>
    <t>Cyclin Dependent Kinase 2</t>
  </si>
  <si>
    <t>GC12P055966</t>
  </si>
  <si>
    <t>https://www.genecards.org/cgi-bin/carddisp.pl?gene=CDK2</t>
  </si>
  <si>
    <t>Heme Oxygenase 1</t>
  </si>
  <si>
    <t>GC22P035380</t>
  </si>
  <si>
    <t>https://www.genecards.org/cgi-bin/carddisp.pl?gene=HMOX1</t>
  </si>
  <si>
    <t>AK2</t>
  </si>
  <si>
    <t>Adenylate Kinase 2</t>
  </si>
  <si>
    <t>GC01M033007</t>
  </si>
  <si>
    <t>https://www.genecards.org/cgi-bin/carddisp.pl?gene=AK2</t>
  </si>
  <si>
    <t>DHCR24</t>
  </si>
  <si>
    <t>24-Dehydrocholesterol Reductase</t>
  </si>
  <si>
    <t>GC01M054849</t>
  </si>
  <si>
    <t>https://www.genecards.org/cgi-bin/carddisp.pl?gene=DHCR24</t>
  </si>
  <si>
    <t>PARP1</t>
  </si>
  <si>
    <t>Poly(ADP-Ribose) Polymerase 1</t>
  </si>
  <si>
    <t>GC01M226360</t>
  </si>
  <si>
    <t>https://www.genecards.org/cgi-bin/carddisp.pl?gene=PARP1</t>
  </si>
  <si>
    <t>TH</t>
  </si>
  <si>
    <t>Tyrosine Hydroxylase</t>
  </si>
  <si>
    <t>GC11M002163</t>
  </si>
  <si>
    <t>https://www.genecards.org/cgi-bin/carddisp.pl?gene=TH</t>
  </si>
  <si>
    <t>ATL3</t>
  </si>
  <si>
    <t>Atlastin GTPase 3</t>
  </si>
  <si>
    <t>GC11M063624</t>
  </si>
  <si>
    <t>https://www.genecards.org/cgi-bin/carddisp.pl?gene=ATL3</t>
  </si>
  <si>
    <t>IMPG2</t>
  </si>
  <si>
    <t>Interphotoreceptor Matrix Proteoglycan 2</t>
  </si>
  <si>
    <t>GC03M101222</t>
  </si>
  <si>
    <t>https://www.genecards.org/cgi-bin/carddisp.pl?gene=IMPG2</t>
  </si>
  <si>
    <t>DLX6</t>
  </si>
  <si>
    <t>Distal-Less Homeobox 6</t>
  </si>
  <si>
    <t>GC07P097005</t>
  </si>
  <si>
    <t>https://www.genecards.org/cgi-bin/carddisp.pl?gene=DLX6</t>
  </si>
  <si>
    <t>SPECC1L-ADORA2A</t>
  </si>
  <si>
    <t>SPECC1L-ADORA2A Readthrough (NMD Candidate)</t>
  </si>
  <si>
    <t>GC22P036097</t>
  </si>
  <si>
    <t>https://www.genecards.org/cgi-bin/carddisp.pl?gene=SPECC1L-ADORA2A</t>
  </si>
  <si>
    <t>ARID2</t>
  </si>
  <si>
    <t>AT-Rich Interaction Domain 2</t>
  </si>
  <si>
    <t>GC12P045729</t>
  </si>
  <si>
    <t>https://www.genecards.org/cgi-bin/carddisp.pl?gene=ARID2</t>
  </si>
  <si>
    <t>FLRT3</t>
  </si>
  <si>
    <t>Fibronectin Leucine Rich Transmembrane Protein 3</t>
  </si>
  <si>
    <t>GC20M014322</t>
  </si>
  <si>
    <t>https://www.genecards.org/cgi-bin/carddisp.pl?gene=FLRT3</t>
  </si>
  <si>
    <t>MRC2</t>
  </si>
  <si>
    <t>Mannose Receptor C Type 2</t>
  </si>
  <si>
    <t>GC17P062627</t>
  </si>
  <si>
    <t>https://www.genecards.org/cgi-bin/carddisp.pl?gene=MRC2</t>
  </si>
  <si>
    <t>MIR31</t>
  </si>
  <si>
    <t>MicroRNA 31</t>
  </si>
  <si>
    <t>GC09M021761</t>
  </si>
  <si>
    <t>https://www.genecards.org/cgi-bin/carddisp.pl?gene=MIR31</t>
  </si>
  <si>
    <t>ZNF462</t>
  </si>
  <si>
    <t>Zinc Finger Protein 462</t>
  </si>
  <si>
    <t>GC09P106860</t>
  </si>
  <si>
    <t>https://www.genecards.org/cgi-bin/carddisp.pl?gene=ZNF462</t>
  </si>
  <si>
    <t>PIK3R2</t>
  </si>
  <si>
    <t>Phosphoinositide-3-Kinase Regulatory Subunit 2</t>
  </si>
  <si>
    <t>GC19P018153</t>
  </si>
  <si>
    <t>https://www.genecards.org/cgi-bin/carddisp.pl?gene=PIK3R2</t>
  </si>
  <si>
    <t>FGF4</t>
  </si>
  <si>
    <t>Fibroblast Growth Factor 4</t>
  </si>
  <si>
    <t>GC11M090235</t>
  </si>
  <si>
    <t>https://www.genecards.org/cgi-bin/carddisp.pl?gene=FGF4</t>
  </si>
  <si>
    <t>POT1</t>
  </si>
  <si>
    <t>Protection Of Telomeres 1</t>
  </si>
  <si>
    <t>GC07M124822</t>
  </si>
  <si>
    <t>https://www.genecards.org/cgi-bin/carddisp.pl?gene=POT1</t>
  </si>
  <si>
    <t>ELP1</t>
  </si>
  <si>
    <t>Elongator Acetyltransferase Complex Subunit 1</t>
  </si>
  <si>
    <t>GC09M108868</t>
  </si>
  <si>
    <t>https://www.genecards.org/cgi-bin/carddisp.pl?gene=ELP1</t>
  </si>
  <si>
    <t>AGK</t>
  </si>
  <si>
    <t>Acylglycerol Kinase</t>
  </si>
  <si>
    <t>GC07P141551</t>
  </si>
  <si>
    <t>https://www.genecards.org/cgi-bin/carddisp.pl?gene=AGK</t>
  </si>
  <si>
    <t>LOC112486223</t>
  </si>
  <si>
    <t>Sharpr-MPRA Regulatory Region 3988</t>
  </si>
  <si>
    <t>GC16P091328</t>
  </si>
  <si>
    <t>https://www.genecards.org/cgi-bin/carddisp.pl?gene=LOC112486223</t>
  </si>
  <si>
    <t>DTNA</t>
  </si>
  <si>
    <t>Dystrobrevin Alpha</t>
  </si>
  <si>
    <t>GC18P034493</t>
  </si>
  <si>
    <t>https://www.genecards.org/cgi-bin/carddisp.pl?gene=DTNA</t>
  </si>
  <si>
    <t>MIR9-1</t>
  </si>
  <si>
    <t>MicroRNA 9-1</t>
  </si>
  <si>
    <t>GC01M156420</t>
  </si>
  <si>
    <t>https://www.genecards.org/cgi-bin/carddisp.pl?gene=MIR9-1</t>
  </si>
  <si>
    <t>FUS</t>
  </si>
  <si>
    <t>FUS RNA Binding Protein</t>
  </si>
  <si>
    <t>GC16P031180</t>
  </si>
  <si>
    <t>https://www.genecards.org/cgi-bin/carddisp.pl?gene=FUS</t>
  </si>
  <si>
    <t>FREM1</t>
  </si>
  <si>
    <t>FRAS1 Related Extracellular Matrix 1</t>
  </si>
  <si>
    <t>GC09M014734</t>
  </si>
  <si>
    <t>https://www.genecards.org/cgi-bin/carddisp.pl?gene=FREM1</t>
  </si>
  <si>
    <t>SERAC1</t>
  </si>
  <si>
    <t>Serine Active Site Containing 1</t>
  </si>
  <si>
    <t>GC06M158109</t>
  </si>
  <si>
    <t>https://www.genecards.org/cgi-bin/carddisp.pl?gene=SERAC1</t>
  </si>
  <si>
    <t>C4A</t>
  </si>
  <si>
    <t>Complement C4A (Rodgers Blood Group)</t>
  </si>
  <si>
    <t>GC06P083718</t>
  </si>
  <si>
    <t>https://www.genecards.org/cgi-bin/carddisp.pl?gene=C4A</t>
  </si>
  <si>
    <t>TNFRSF8</t>
  </si>
  <si>
    <t>TNF Receptor Superfamily Member 8</t>
  </si>
  <si>
    <t>GC01P012063</t>
  </si>
  <si>
    <t>https://www.genecards.org/cgi-bin/carddisp.pl?gene=TNFRSF8</t>
  </si>
  <si>
    <t>OPN1SW</t>
  </si>
  <si>
    <t>Opsin 1, Short Wave Sensitive</t>
  </si>
  <si>
    <t>GC07M128772</t>
  </si>
  <si>
    <t>https://www.genecards.org/cgi-bin/carddisp.pl?gene=OPN1SW</t>
  </si>
  <si>
    <t>GP9</t>
  </si>
  <si>
    <t>Glycoprotein IX Platelet</t>
  </si>
  <si>
    <t>GC03P134210</t>
  </si>
  <si>
    <t>https://www.genecards.org/cgi-bin/carddisp.pl?gene=GP9</t>
  </si>
  <si>
    <t>STAMBP</t>
  </si>
  <si>
    <t>STAM Binding Protein</t>
  </si>
  <si>
    <t>GC02P073828</t>
  </si>
  <si>
    <t>https://www.genecards.org/cgi-bin/carddisp.pl?gene=STAMBP</t>
  </si>
  <si>
    <t>ANKRD26</t>
  </si>
  <si>
    <t>Ankyrin Repeat Domain Containing 26</t>
  </si>
  <si>
    <t>GC10M026938</t>
  </si>
  <si>
    <t>https://www.genecards.org/cgi-bin/carddisp.pl?gene=ANKRD26</t>
  </si>
  <si>
    <t>TYK2</t>
  </si>
  <si>
    <t>Tyrosine Kinase 2</t>
  </si>
  <si>
    <t>GC19M010350</t>
  </si>
  <si>
    <t>https://www.genecards.org/cgi-bin/carddisp.pl?gene=TYK2</t>
  </si>
  <si>
    <t>CAVIN1</t>
  </si>
  <si>
    <t>Caveolae Associated Protein 1</t>
  </si>
  <si>
    <t>GC17M042490</t>
  </si>
  <si>
    <t>https://www.genecards.org/cgi-bin/carddisp.pl?gene=CAVIN1</t>
  </si>
  <si>
    <t>PPP1R12A</t>
  </si>
  <si>
    <t>Protein Phosphatase 1 Regulatory Subunit 12A</t>
  </si>
  <si>
    <t>GC12M079773</t>
  </si>
  <si>
    <t>https://www.genecards.org/cgi-bin/carddisp.pl?gene=PPP1R12A</t>
  </si>
  <si>
    <t>CASP1</t>
  </si>
  <si>
    <t>Caspase 1</t>
  </si>
  <si>
    <t>GC11M105025</t>
  </si>
  <si>
    <t>https://www.genecards.org/cgi-bin/carddisp.pl?gene=CASP1</t>
  </si>
  <si>
    <t>LCN2</t>
  </si>
  <si>
    <t>Lipocalin 2</t>
  </si>
  <si>
    <t>GC09P128149</t>
  </si>
  <si>
    <t>https://www.genecards.org/cgi-bin/carddisp.pl?gene=LCN2</t>
  </si>
  <si>
    <t>CCDC65</t>
  </si>
  <si>
    <t>Coiled-Coil Domain Containing 65</t>
  </si>
  <si>
    <t>GC12P048904</t>
  </si>
  <si>
    <t>https://www.genecards.org/cgi-bin/carddisp.pl?gene=CCDC65</t>
  </si>
  <si>
    <t>SYNE2</t>
  </si>
  <si>
    <t>Spectrin Repeat Containing Nuclear Envelope Protein 2</t>
  </si>
  <si>
    <t>GC14P063761</t>
  </si>
  <si>
    <t>https://www.genecards.org/cgi-bin/carddisp.pl?gene=SYNE2</t>
  </si>
  <si>
    <t>HCN1</t>
  </si>
  <si>
    <t>Hyperpolarization Activated Cyclic Nucleotide Gated Potassium Channel 1</t>
  </si>
  <si>
    <t>GC05M045260</t>
  </si>
  <si>
    <t>https://www.genecards.org/cgi-bin/carddisp.pl?gene=HCN1</t>
  </si>
  <si>
    <t>NES</t>
  </si>
  <si>
    <t>Nestin</t>
  </si>
  <si>
    <t>GC01M156668</t>
  </si>
  <si>
    <t>https://www.genecards.org/cgi-bin/carddisp.pl?gene=NES</t>
  </si>
  <si>
    <t>ABCC6</t>
  </si>
  <si>
    <t>ATP Binding Cassette Subfamily C Member 6</t>
  </si>
  <si>
    <t>GC16M016148</t>
  </si>
  <si>
    <t>https://www.genecards.org/cgi-bin/carddisp.pl?gene=ABCC6</t>
  </si>
  <si>
    <t>MYOC</t>
  </si>
  <si>
    <t>Myocilin</t>
  </si>
  <si>
    <t>GC01M171604</t>
  </si>
  <si>
    <t>https://www.genecards.org/cgi-bin/carddisp.pl?gene=MYOC</t>
  </si>
  <si>
    <t>Selectin E</t>
  </si>
  <si>
    <t>GC01M169722</t>
  </si>
  <si>
    <t>https://www.genecards.org/cgi-bin/carddisp.pl?gene=SELE</t>
  </si>
  <si>
    <t>GCM2</t>
  </si>
  <si>
    <t>Glial Cells Missing Transcription Factor 2</t>
  </si>
  <si>
    <t>GC06M010873</t>
  </si>
  <si>
    <t>https://www.genecards.org/cgi-bin/carddisp.pl?gene=GCM2</t>
  </si>
  <si>
    <t>MIR23A</t>
  </si>
  <si>
    <t>MicroRNA 23a</t>
  </si>
  <si>
    <t>GC19M014485</t>
  </si>
  <si>
    <t>https://www.genecards.org/cgi-bin/carddisp.pl?gene=MIR23A</t>
  </si>
  <si>
    <t>CD86</t>
  </si>
  <si>
    <t>CD86 Molecule</t>
  </si>
  <si>
    <t>GC03P122055</t>
  </si>
  <si>
    <t>https://www.genecards.org/cgi-bin/carddisp.pl?gene=CD86</t>
  </si>
  <si>
    <t>SOX5</t>
  </si>
  <si>
    <t>SRY-Box Transcription Factor 5</t>
  </si>
  <si>
    <t>GC12M023529</t>
  </si>
  <si>
    <t>https://www.genecards.org/cgi-bin/carddisp.pl?gene=SOX5</t>
  </si>
  <si>
    <t>TARS2</t>
  </si>
  <si>
    <t>Threonyl-TRNA Synthetase 2, Mitochondrial</t>
  </si>
  <si>
    <t>GC01P150568</t>
  </si>
  <si>
    <t>https://www.genecards.org/cgi-bin/carddisp.pl?gene=TARS2</t>
  </si>
  <si>
    <t>LARS2</t>
  </si>
  <si>
    <t>Leucyl-TRNA Synthetase 2, Mitochondrial</t>
  </si>
  <si>
    <t>GC03P046752</t>
  </si>
  <si>
    <t>https://www.genecards.org/cgi-bin/carddisp.pl?gene=LARS2</t>
  </si>
  <si>
    <t>CARD14</t>
  </si>
  <si>
    <t>Caspase Recruitment Domain Family Member 14</t>
  </si>
  <si>
    <t>GC17P080170</t>
  </si>
  <si>
    <t>https://www.genecards.org/cgi-bin/carddisp.pl?gene=CARD14</t>
  </si>
  <si>
    <t>GSC</t>
  </si>
  <si>
    <t>Goosecoid Homeobox</t>
  </si>
  <si>
    <t>GC14M094768</t>
  </si>
  <si>
    <t>https://www.genecards.org/cgi-bin/carddisp.pl?gene=GSC</t>
  </si>
  <si>
    <t>SCN2A</t>
  </si>
  <si>
    <t>Sodium Voltage-Gated Channel Alpha Subunit 2</t>
  </si>
  <si>
    <t>GC02P165194</t>
  </si>
  <si>
    <t>https://www.genecards.org/cgi-bin/carddisp.pl?gene=SCN2A</t>
  </si>
  <si>
    <t>DISP1</t>
  </si>
  <si>
    <t>Dispatched RND Transporter Family Member 1</t>
  </si>
  <si>
    <t>GC01P222814</t>
  </si>
  <si>
    <t>https://www.genecards.org/cgi-bin/carddisp.pl?gene=DISP1</t>
  </si>
  <si>
    <t>CFI</t>
  </si>
  <si>
    <t>Complement Factor I</t>
  </si>
  <si>
    <t>GC04M109732</t>
  </si>
  <si>
    <t>https://www.genecards.org/cgi-bin/carddisp.pl?gene=CFI</t>
  </si>
  <si>
    <t>CD59</t>
  </si>
  <si>
    <t>CD59 Molecule (CD59 Blood Group)</t>
  </si>
  <si>
    <t>GC11M033704</t>
  </si>
  <si>
    <t>https://www.genecards.org/cgi-bin/carddisp.pl?gene=CD59</t>
  </si>
  <si>
    <t>TIMM8A</t>
  </si>
  <si>
    <t>Translocase Of Inner Mitochondrial Membrane 8A</t>
  </si>
  <si>
    <t>GC0XM101345</t>
  </si>
  <si>
    <t>https://www.genecards.org/cgi-bin/carddisp.pl?gene=TIMM8A</t>
  </si>
  <si>
    <t>AGPAT2</t>
  </si>
  <si>
    <t>1-Acylglycerol-3-Phosphate O-Acyltransferase 2</t>
  </si>
  <si>
    <t>GC09M136673</t>
  </si>
  <si>
    <t>https://www.genecards.org/cgi-bin/carddisp.pl?gene=AGPAT2</t>
  </si>
  <si>
    <t>TOP3A</t>
  </si>
  <si>
    <t>DNA Topoisomerase III Alpha</t>
  </si>
  <si>
    <t>GC17M018271</t>
  </si>
  <si>
    <t>https://www.genecards.org/cgi-bin/carddisp.pl?gene=TOP3A</t>
  </si>
  <si>
    <t>FCGR3B</t>
  </si>
  <si>
    <t>Fc Gamma Receptor IIIb</t>
  </si>
  <si>
    <t>GC01M161623</t>
  </si>
  <si>
    <t>https://www.genecards.org/cgi-bin/carddisp.pl?gene=FCGR3B</t>
  </si>
  <si>
    <t>ABCB6</t>
  </si>
  <si>
    <t>ATP Binding Cassette Subfamily B Member 6 (Langereis Blood Group)</t>
  </si>
  <si>
    <t>GC02M219209</t>
  </si>
  <si>
    <t>https://www.genecards.org/cgi-bin/carddisp.pl?gene=ABCB6</t>
  </si>
  <si>
    <t>MYOCD</t>
  </si>
  <si>
    <t>Myocardin</t>
  </si>
  <si>
    <t>GC17P012665</t>
  </si>
  <si>
    <t>https://www.genecards.org/cgi-bin/carddisp.pl?gene=MYOCD</t>
  </si>
  <si>
    <t>RSPH1</t>
  </si>
  <si>
    <t>Radial Spoke Head Component 1</t>
  </si>
  <si>
    <t>GC21M042472</t>
  </si>
  <si>
    <t>https://www.genecards.org/cgi-bin/carddisp.pl?gene=RSPH1</t>
  </si>
  <si>
    <t>GATA3</t>
  </si>
  <si>
    <t>GATA Binding Protein 3</t>
  </si>
  <si>
    <t>GC10P008045</t>
  </si>
  <si>
    <t>https://www.genecards.org/cgi-bin/carddisp.pl?gene=GATA3</t>
  </si>
  <si>
    <t>EPCAM</t>
  </si>
  <si>
    <t>Epithelial Cell Adhesion Molecule</t>
  </si>
  <si>
    <t>GC02P047345</t>
  </si>
  <si>
    <t>https://www.genecards.org/cgi-bin/carddisp.pl?gene=EPCAM</t>
  </si>
  <si>
    <t>SPATA7</t>
  </si>
  <si>
    <t>Spermatogenesis Associated 7</t>
  </si>
  <si>
    <t>GC14P088384</t>
  </si>
  <si>
    <t>https://www.genecards.org/cgi-bin/carddisp.pl?gene=SPATA7</t>
  </si>
  <si>
    <t>CCL5</t>
  </si>
  <si>
    <t>C-C Motif Chemokine Ligand 5</t>
  </si>
  <si>
    <t>GC17M035871</t>
  </si>
  <si>
    <t>https://www.genecards.org/cgi-bin/carddisp.pl?gene=CCL5</t>
  </si>
  <si>
    <t>GNB2</t>
  </si>
  <si>
    <t>G Protein Subunit Beta 2</t>
  </si>
  <si>
    <t>GC07P100673</t>
  </si>
  <si>
    <t>https://www.genecards.org/cgi-bin/carddisp.pl?gene=GNB2</t>
  </si>
  <si>
    <t>GDNF</t>
  </si>
  <si>
    <t>Glial Cell Derived Neurotrophic Factor</t>
  </si>
  <si>
    <t>GC05M037812</t>
  </si>
  <si>
    <t>https://www.genecards.org/cgi-bin/carddisp.pl?gene=GDNF</t>
  </si>
  <si>
    <t>GJC1</t>
  </si>
  <si>
    <t>Gap Junction Protein Gamma 1</t>
  </si>
  <si>
    <t>GC17M044949</t>
  </si>
  <si>
    <t>https://www.genecards.org/cgi-bin/carddisp.pl?gene=GJC1</t>
  </si>
  <si>
    <t>USH1C</t>
  </si>
  <si>
    <t>USH1 Protein Network Component Harmonin</t>
  </si>
  <si>
    <t>GC11M017594</t>
  </si>
  <si>
    <t>https://www.genecards.org/cgi-bin/carddisp.pl?gene=USH1C</t>
  </si>
  <si>
    <t>C3</t>
  </si>
  <si>
    <t>Complement C3</t>
  </si>
  <si>
    <t>GC19M006677</t>
  </si>
  <si>
    <t>https://www.genecards.org/cgi-bin/carddisp.pl?gene=C3</t>
  </si>
  <si>
    <t>TUBG1</t>
  </si>
  <si>
    <t>Tubulin Gamma 1</t>
  </si>
  <si>
    <t>GC17P042609</t>
  </si>
  <si>
    <t>https://www.genecards.org/cgi-bin/carddisp.pl?gene=TUBG1</t>
  </si>
  <si>
    <t>MIRLET7C</t>
  </si>
  <si>
    <t>MicroRNA Let-7c</t>
  </si>
  <si>
    <t>GC21P016551</t>
  </si>
  <si>
    <t>https://www.genecards.org/cgi-bin/carddisp.pl?gene=MIRLET7C</t>
  </si>
  <si>
    <t>VPS33B</t>
  </si>
  <si>
    <t>VPS33B Late Endosome And Lysosome Associated</t>
  </si>
  <si>
    <t>GC15M090998</t>
  </si>
  <si>
    <t>https://www.genecards.org/cgi-bin/carddisp.pl?gene=VPS33B</t>
  </si>
  <si>
    <t>SDHC</t>
  </si>
  <si>
    <t>Succinate Dehydrogenase Complex Subunit C</t>
  </si>
  <si>
    <t>GC01P161314</t>
  </si>
  <si>
    <t>https://www.genecards.org/cgi-bin/carddisp.pl?gene=SDHC</t>
  </si>
  <si>
    <t>CYBA</t>
  </si>
  <si>
    <t>Cytochrome B-245 Alpha Chain</t>
  </si>
  <si>
    <t>GC16M088643</t>
  </si>
  <si>
    <t>https://www.genecards.org/cgi-bin/carddisp.pl?gene=CYBA</t>
  </si>
  <si>
    <t>CD3G</t>
  </si>
  <si>
    <t>CD3 Gamma Subunit Of T-Cell Receptor Complex</t>
  </si>
  <si>
    <t>GC11P118344</t>
  </si>
  <si>
    <t>https://www.genecards.org/cgi-bin/carddisp.pl?gene=CD3G</t>
  </si>
  <si>
    <t>HSP90AA1</t>
  </si>
  <si>
    <t>Heat Shock Protein 90 Alpha Family Class A Member 1</t>
  </si>
  <si>
    <t>GC14M102080</t>
  </si>
  <si>
    <t>https://www.genecards.org/cgi-bin/carddisp.pl?gene=HSP90AA1</t>
  </si>
  <si>
    <t>PUS1</t>
  </si>
  <si>
    <t>Pseudouridine Synthase 1</t>
  </si>
  <si>
    <t>GC12P131929</t>
  </si>
  <si>
    <t>https://www.genecards.org/cgi-bin/carddisp.pl?gene=PUS1</t>
  </si>
  <si>
    <t>TMEM199</t>
  </si>
  <si>
    <t>Transmembrane Protein 199</t>
  </si>
  <si>
    <t>GC17P054885</t>
  </si>
  <si>
    <t>https://www.genecards.org/cgi-bin/carddisp.pl?gene=TMEM199</t>
  </si>
  <si>
    <t>TTC21B-AS1</t>
  </si>
  <si>
    <t>TTC21B Antisense RNA 1</t>
  </si>
  <si>
    <t>GC02P165933</t>
  </si>
  <si>
    <t>https://www.genecards.org/cgi-bin/carddisp.pl?gene=TTC21B-AS1</t>
  </si>
  <si>
    <t>STAT4</t>
  </si>
  <si>
    <t>Signal Transducer And Activator Of Transcription 4</t>
  </si>
  <si>
    <t>GC02M191029</t>
  </si>
  <si>
    <t>https://www.genecards.org/cgi-bin/carddisp.pl?gene=STAT4</t>
  </si>
  <si>
    <t>ACADVL</t>
  </si>
  <si>
    <t>Acyl-CoA Dehydrogenase Very Long Chain</t>
  </si>
  <si>
    <t>GC17P007219</t>
  </si>
  <si>
    <t>https://www.genecards.org/cgi-bin/carddisp.pl?gene=ACADVL</t>
  </si>
  <si>
    <t>APAF1</t>
  </si>
  <si>
    <t>Apoptotic Peptidase Activating Factor 1</t>
  </si>
  <si>
    <t>GC12P098645</t>
  </si>
  <si>
    <t>https://www.genecards.org/cgi-bin/carddisp.pl?gene=APAF1</t>
  </si>
  <si>
    <t>CNGB1</t>
  </si>
  <si>
    <t>Cyclic Nucleotide Gated Channel Subunit Beta 1</t>
  </si>
  <si>
    <t>GC16M057884</t>
  </si>
  <si>
    <t>https://www.genecards.org/cgi-bin/carddisp.pl?gene=CNGB1</t>
  </si>
  <si>
    <t>VPS37D</t>
  </si>
  <si>
    <t>VPS37D Subunit Of ESCRT-I</t>
  </si>
  <si>
    <t>GC07P075388</t>
  </si>
  <si>
    <t>https://www.genecards.org/cgi-bin/carddisp.pl?gene=VPS37D</t>
  </si>
  <si>
    <t>TMEM270</t>
  </si>
  <si>
    <t>Transmembrane Protein 270</t>
  </si>
  <si>
    <t>GC07P075415</t>
  </si>
  <si>
    <t>https://www.genecards.org/cgi-bin/carddisp.pl?gene=TMEM270</t>
  </si>
  <si>
    <t>MT-ND6</t>
  </si>
  <si>
    <t>Mitochondrially Encoded NADH:Ubiquinone Oxidoreductase Core Subunit 6</t>
  </si>
  <si>
    <t>GCMTM014151</t>
  </si>
  <si>
    <t>https://www.genecards.org/cgi-bin/carddisp.pl?gene=MT-ND6</t>
  </si>
  <si>
    <t>ITGA2</t>
  </si>
  <si>
    <t>Integrin Subunit Alpha 2</t>
  </si>
  <si>
    <t>GC05P052989</t>
  </si>
  <si>
    <t>https://www.genecards.org/cgi-bin/carddisp.pl?gene=ITGA2</t>
  </si>
  <si>
    <t>FCGR2A</t>
  </si>
  <si>
    <t>Fc Gamma Receptor IIa</t>
  </si>
  <si>
    <t>GC01P161505</t>
  </si>
  <si>
    <t>https://www.genecards.org/cgi-bin/carddisp.pl?gene=FCGR2A</t>
  </si>
  <si>
    <t>SUMF1</t>
  </si>
  <si>
    <t>Sulfatase Modifying Factor 1</t>
  </si>
  <si>
    <t>GC03M003700</t>
  </si>
  <si>
    <t>https://www.genecards.org/cgi-bin/carddisp.pl?gene=SUMF1</t>
  </si>
  <si>
    <t>MCTP2</t>
  </si>
  <si>
    <t>Multiple C2 And Transmembrane Domain Containing 2</t>
  </si>
  <si>
    <t>GC15P118888</t>
  </si>
  <si>
    <t>https://www.genecards.org/cgi-bin/carddisp.pl?gene=MCTP2</t>
  </si>
  <si>
    <t>AMBN</t>
  </si>
  <si>
    <t>Ameloblastin</t>
  </si>
  <si>
    <t>GC04P070593</t>
  </si>
  <si>
    <t>https://www.genecards.org/cgi-bin/carddisp.pl?gene=AMBN</t>
  </si>
  <si>
    <t>NFATC2</t>
  </si>
  <si>
    <t>Nuclear Factor Of Activated T Cells 2</t>
  </si>
  <si>
    <t>GC20M051386</t>
  </si>
  <si>
    <t>https://www.genecards.org/cgi-bin/carddisp.pl?gene=NFATC2</t>
  </si>
  <si>
    <t>PSMB8</t>
  </si>
  <si>
    <t>Proteasome 20S Subunit Beta 8</t>
  </si>
  <si>
    <t>GC06M032840</t>
  </si>
  <si>
    <t>https://www.genecards.org/cgi-bin/carddisp.pl?gene=PSMB8</t>
  </si>
  <si>
    <t>FIBP</t>
  </si>
  <si>
    <t>FGF1 Intracellular Binding Protein</t>
  </si>
  <si>
    <t>GC11M089826</t>
  </si>
  <si>
    <t>https://www.genecards.org/cgi-bin/carddisp.pl?gene=FIBP</t>
  </si>
  <si>
    <t>MT-ND4</t>
  </si>
  <si>
    <t>Mitochondrially Encoded NADH:Ubiquinone Oxidoreductase Core Subunit 4</t>
  </si>
  <si>
    <t>GCMTP010762</t>
  </si>
  <si>
    <t>https://www.genecards.org/cgi-bin/carddisp.pl?gene=MT-ND4</t>
  </si>
  <si>
    <t>MRTFA</t>
  </si>
  <si>
    <t>Myocardin Related Transcription Factor A</t>
  </si>
  <si>
    <t>GC22M058080</t>
  </si>
  <si>
    <t>https://www.genecards.org/cgi-bin/carddisp.pl?gene=MRTFA</t>
  </si>
  <si>
    <t>ZNF408</t>
  </si>
  <si>
    <t>Zinc Finger Protein 408</t>
  </si>
  <si>
    <t>GC11P046700</t>
  </si>
  <si>
    <t>https://www.genecards.org/cgi-bin/carddisp.pl?gene=ZNF408</t>
  </si>
  <si>
    <t>TGM2</t>
  </si>
  <si>
    <t>Transglutaminase 2</t>
  </si>
  <si>
    <t>GC20M038127</t>
  </si>
  <si>
    <t>https://www.genecards.org/cgi-bin/carddisp.pl?gene=TGM2</t>
  </si>
  <si>
    <t>FBXL4</t>
  </si>
  <si>
    <t>F-Box And Leucine Rich Repeat Protein 4</t>
  </si>
  <si>
    <t>GC06M098868</t>
  </si>
  <si>
    <t>https://www.genecards.org/cgi-bin/carddisp.pl?gene=FBXL4</t>
  </si>
  <si>
    <t>NFIA</t>
  </si>
  <si>
    <t>Nuclear Factor I A</t>
  </si>
  <si>
    <t>GC01P060865</t>
  </si>
  <si>
    <t>https://www.genecards.org/cgi-bin/carddisp.pl?gene=NFIA</t>
  </si>
  <si>
    <t>DNAJC19</t>
  </si>
  <si>
    <t>DnaJ Heat Shock Protein Family (Hsp40) Member C19</t>
  </si>
  <si>
    <t>GC03M180983</t>
  </si>
  <si>
    <t>https://www.genecards.org/cgi-bin/carddisp.pl?gene=DNAJC19</t>
  </si>
  <si>
    <t>CD68</t>
  </si>
  <si>
    <t>CD68 Molecule</t>
  </si>
  <si>
    <t>GC17P007579</t>
  </si>
  <si>
    <t>https://www.genecards.org/cgi-bin/carddisp.pl?gene=CD68</t>
  </si>
  <si>
    <t>PIGU</t>
  </si>
  <si>
    <t>Phosphatidylinositol Glycan Anchor Biosynthesis Class U</t>
  </si>
  <si>
    <t>GC20M034560</t>
  </si>
  <si>
    <t>https://www.genecards.org/cgi-bin/carddisp.pl?gene=PIGU</t>
  </si>
  <si>
    <t>CNGA1</t>
  </si>
  <si>
    <t>Cyclic Nucleotide Gated Channel Subunit Alpha 1</t>
  </si>
  <si>
    <t>GC04M047935</t>
  </si>
  <si>
    <t>https://www.genecards.org/cgi-bin/carddisp.pl?gene=CNGA1</t>
  </si>
  <si>
    <t>PGAP1</t>
  </si>
  <si>
    <t>Post-GPI Attachment To Proteins Inositol Deacylase 1</t>
  </si>
  <si>
    <t>GC02M196833</t>
  </si>
  <si>
    <t>https://www.genecards.org/cgi-bin/carddisp.pl?gene=PGAP1</t>
  </si>
  <si>
    <t>SH3GL1</t>
  </si>
  <si>
    <t>SH3 Domain Containing GRB2 Like 1, Endophilin A2</t>
  </si>
  <si>
    <t>GC19M004360</t>
  </si>
  <si>
    <t>https://www.genecards.org/cgi-bin/carddisp.pl?gene=SH3GL1</t>
  </si>
  <si>
    <t>SSR4</t>
  </si>
  <si>
    <t>Signal Sequence Receptor Subunit 4</t>
  </si>
  <si>
    <t>GC0XP153793</t>
  </si>
  <si>
    <t>https://www.genecards.org/cgi-bin/carddisp.pl?gene=SSR4</t>
  </si>
  <si>
    <t>COG6</t>
  </si>
  <si>
    <t>Component Of Oligomeric Golgi Complex 6</t>
  </si>
  <si>
    <t>GC13P039655</t>
  </si>
  <si>
    <t>https://www.genecards.org/cgi-bin/carddisp.pl?gene=COG6</t>
  </si>
  <si>
    <t>SPI1</t>
  </si>
  <si>
    <t>Spi-1 Proto-Oncogene</t>
  </si>
  <si>
    <t>GC11M089364</t>
  </si>
  <si>
    <t>https://www.genecards.org/cgi-bin/carddisp.pl?gene=SPI1</t>
  </si>
  <si>
    <t>FGF18</t>
  </si>
  <si>
    <t>Fibroblast Growth Factor 18</t>
  </si>
  <si>
    <t>GC05P171419</t>
  </si>
  <si>
    <t>https://www.genecards.org/cgi-bin/carddisp.pl?gene=FGF18</t>
  </si>
  <si>
    <t>CASQ2</t>
  </si>
  <si>
    <t>Calsequestrin 2</t>
  </si>
  <si>
    <t>GC01M115700</t>
  </si>
  <si>
    <t>https://www.genecards.org/cgi-bin/carddisp.pl?gene=CASQ2</t>
  </si>
  <si>
    <t>RPS15</t>
  </si>
  <si>
    <t>Ribosomal Protein S15</t>
  </si>
  <si>
    <t>GC19P001438</t>
  </si>
  <si>
    <t>https://www.genecards.org/cgi-bin/carddisp.pl?gene=RPS15</t>
  </si>
  <si>
    <t>POU1F1</t>
  </si>
  <si>
    <t>POU Class 1 Homeobox 1</t>
  </si>
  <si>
    <t>GC03M087259</t>
  </si>
  <si>
    <t>https://www.genecards.org/cgi-bin/carddisp.pl?gene=POU1F1</t>
  </si>
  <si>
    <t>PDHA1</t>
  </si>
  <si>
    <t>Pyruvate Dehydrogenase E1 Subunit Alpha 1</t>
  </si>
  <si>
    <t>GC0XP019343</t>
  </si>
  <si>
    <t>https://www.genecards.org/cgi-bin/carddisp.pl?gene=PDHA1</t>
  </si>
  <si>
    <t>CHSY1</t>
  </si>
  <si>
    <t>Chondroitin Sulfate Synthase 1</t>
  </si>
  <si>
    <t>GC15M101175</t>
  </si>
  <si>
    <t>https://www.genecards.org/cgi-bin/carddisp.pl?gene=CHSY1</t>
  </si>
  <si>
    <t>SIX6</t>
  </si>
  <si>
    <t>SIX Homeobox 6</t>
  </si>
  <si>
    <t>GC14P060508</t>
  </si>
  <si>
    <t>https://www.genecards.org/cgi-bin/carddisp.pl?gene=SIX6</t>
  </si>
  <si>
    <t>SRP19</t>
  </si>
  <si>
    <t>Signal Recognition Particle 19</t>
  </si>
  <si>
    <t>GC05P112862</t>
  </si>
  <si>
    <t>https://www.genecards.org/cgi-bin/carddisp.pl?gene=SRP19</t>
  </si>
  <si>
    <t>WIPF1</t>
  </si>
  <si>
    <t>WAS/WASL Interacting Protein Family Member 1</t>
  </si>
  <si>
    <t>GC02M174559</t>
  </si>
  <si>
    <t>https://www.genecards.org/cgi-bin/carddisp.pl?gene=WIPF1</t>
  </si>
  <si>
    <t>LOC108021846</t>
  </si>
  <si>
    <t>SOX9 Promoter Region</t>
  </si>
  <si>
    <t>GC17P072120</t>
  </si>
  <si>
    <t>https://www.genecards.org/cgi-bin/carddisp.pl?gene=LOC108021846</t>
  </si>
  <si>
    <t>JAK1</t>
  </si>
  <si>
    <t>Janus Kinase 1</t>
  </si>
  <si>
    <t>GC01M064833</t>
  </si>
  <si>
    <t>https://www.genecards.org/cgi-bin/carddisp.pl?gene=JAK1</t>
  </si>
  <si>
    <t>RSPH3</t>
  </si>
  <si>
    <t>Radial Spoke Head 3</t>
  </si>
  <si>
    <t>GC06M158962</t>
  </si>
  <si>
    <t>https://www.genecards.org/cgi-bin/carddisp.pl?gene=RSPH3</t>
  </si>
  <si>
    <t>CXCR2</t>
  </si>
  <si>
    <t>C-X-C Motif Chemokine Receptor 2</t>
  </si>
  <si>
    <t>GC02P218125</t>
  </si>
  <si>
    <t>https://www.genecards.org/cgi-bin/carddisp.pl?gene=CXCR2</t>
  </si>
  <si>
    <t>CPOX</t>
  </si>
  <si>
    <t>Coproporphyrinogen Oxidase</t>
  </si>
  <si>
    <t>GC03M098576</t>
  </si>
  <si>
    <t>https://www.genecards.org/cgi-bin/carddisp.pl?gene=CPOX</t>
  </si>
  <si>
    <t>MT-ND2</t>
  </si>
  <si>
    <t>Mitochondrially Encoded NADH:Ubiquinone Oxidoreductase Core Subunit 2</t>
  </si>
  <si>
    <t>GCMTP004472</t>
  </si>
  <si>
    <t>https://www.genecards.org/cgi-bin/carddisp.pl?gene=MT-ND2</t>
  </si>
  <si>
    <t>ABCB11</t>
  </si>
  <si>
    <t>ATP Binding Cassette Subfamily B Member 11</t>
  </si>
  <si>
    <t>GC02M168922</t>
  </si>
  <si>
    <t>https://www.genecards.org/cgi-bin/carddisp.pl?gene=ABCB11</t>
  </si>
  <si>
    <t>RPS27A</t>
  </si>
  <si>
    <t>Ribosomal Protein S27a</t>
  </si>
  <si>
    <t>GC02P055231</t>
  </si>
  <si>
    <t>https://www.genecards.org/cgi-bin/carddisp.pl?gene=RPS27A</t>
  </si>
  <si>
    <t>HTT</t>
  </si>
  <si>
    <t>Huntingtin</t>
  </si>
  <si>
    <t>GC04P003041</t>
  </si>
  <si>
    <t>https://www.genecards.org/cgi-bin/carddisp.pl?gene=HTT</t>
  </si>
  <si>
    <t>MT-ND3</t>
  </si>
  <si>
    <t>Mitochondrially Encoded NADH:Ubiquinone Oxidoreductase Core Subunit 3</t>
  </si>
  <si>
    <t>GCMTP010061</t>
  </si>
  <si>
    <t>https://www.genecards.org/cgi-bin/carddisp.pl?gene=MT-ND3</t>
  </si>
  <si>
    <t>LAMA2</t>
  </si>
  <si>
    <t>Laminin Subunit Alpha 2</t>
  </si>
  <si>
    <t>GC06P128863</t>
  </si>
  <si>
    <t>https://www.genecards.org/cgi-bin/carddisp.pl?gene=LAMA2</t>
  </si>
  <si>
    <t>ETFDH</t>
  </si>
  <si>
    <t>Electron Transfer Flavoprotein Dehydrogenase</t>
  </si>
  <si>
    <t>GC04P158672</t>
  </si>
  <si>
    <t>https://www.genecards.org/cgi-bin/carddisp.pl?gene=ETFDH</t>
  </si>
  <si>
    <t>PDE6D</t>
  </si>
  <si>
    <t>Phosphodiesterase 6D</t>
  </si>
  <si>
    <t>GC02M231732</t>
  </si>
  <si>
    <t>https://www.genecards.org/cgi-bin/carddisp.pl?gene=PDE6D</t>
  </si>
  <si>
    <t>ITGA5</t>
  </si>
  <si>
    <t>Integrin Subunit Alpha 5</t>
  </si>
  <si>
    <t>GC12M054899</t>
  </si>
  <si>
    <t>https://www.genecards.org/cgi-bin/carddisp.pl?gene=ITGA5</t>
  </si>
  <si>
    <t>LHCGR</t>
  </si>
  <si>
    <t>Luteinizing Hormone/Choriogonadotropin Receptor</t>
  </si>
  <si>
    <t>GC02M048686</t>
  </si>
  <si>
    <t>https://www.genecards.org/cgi-bin/carddisp.pl?gene=LHCGR</t>
  </si>
  <si>
    <t>PCSK9</t>
  </si>
  <si>
    <t>Proprotein Convertase Subtilisin/Kexin Type 9</t>
  </si>
  <si>
    <t>GC01P055039</t>
  </si>
  <si>
    <t>https://www.genecards.org/cgi-bin/carddisp.pl?gene=PCSK9</t>
  </si>
  <si>
    <t>SURF1</t>
  </si>
  <si>
    <t>SURF1 Cytochrome C Oxidase Assembly Factor</t>
  </si>
  <si>
    <t>GC09M133351</t>
  </si>
  <si>
    <t>https://www.genecards.org/cgi-bin/carddisp.pl?gene=SURF1</t>
  </si>
  <si>
    <t>PLG</t>
  </si>
  <si>
    <t>Plasminogen</t>
  </si>
  <si>
    <t>GC06P160702</t>
  </si>
  <si>
    <t>https://www.genecards.org/cgi-bin/carddisp.pl?gene=PLG</t>
  </si>
  <si>
    <t>ID1</t>
  </si>
  <si>
    <t>Inhibitor Of DNA Binding 1, HLH Protein</t>
  </si>
  <si>
    <t>GC20P031605</t>
  </si>
  <si>
    <t>https://www.genecards.org/cgi-bin/carddisp.pl?gene=ID1</t>
  </si>
  <si>
    <t>GRK2</t>
  </si>
  <si>
    <t>G Protein-Coupled Receptor Kinase 2</t>
  </si>
  <si>
    <t>GC11P067266</t>
  </si>
  <si>
    <t>https://www.genecards.org/cgi-bin/carddisp.pl?gene=GRK2</t>
  </si>
  <si>
    <t>MIR4713HG</t>
  </si>
  <si>
    <t>MIR4713 Host Gene</t>
  </si>
  <si>
    <t>GC15P051039</t>
  </si>
  <si>
    <t>https://www.genecards.org/cgi-bin/carddisp.pl?gene=MIR4713HG</t>
  </si>
  <si>
    <t>KIAA1549</t>
  </si>
  <si>
    <t>GC07M138831</t>
  </si>
  <si>
    <t>https://www.genecards.org/cgi-bin/carddisp.pl?gene=KIAA1549</t>
  </si>
  <si>
    <t>FBLN1</t>
  </si>
  <si>
    <t>Fibulin 1</t>
  </si>
  <si>
    <t>GC22P045502</t>
  </si>
  <si>
    <t>https://www.genecards.org/cgi-bin/carddisp.pl?gene=FBLN1</t>
  </si>
  <si>
    <t>TBX15</t>
  </si>
  <si>
    <t>T-Box Transcription Factor 15</t>
  </si>
  <si>
    <t>GC01M118883</t>
  </si>
  <si>
    <t>https://www.genecards.org/cgi-bin/carddisp.pl?gene=TBX15</t>
  </si>
  <si>
    <t>SKIV2L</t>
  </si>
  <si>
    <t>Ski2 Like RNA Helicase</t>
  </si>
  <si>
    <t>GC06P083717</t>
  </si>
  <si>
    <t>https://www.genecards.org/cgi-bin/carddisp.pl?gene=SKIV2L</t>
  </si>
  <si>
    <t>ANTXR2</t>
  </si>
  <si>
    <t>ANTXR Cell Adhesion Molecule 2</t>
  </si>
  <si>
    <t>GC04M079901</t>
  </si>
  <si>
    <t>https://www.genecards.org/cgi-bin/carddisp.pl?gene=ANTXR2</t>
  </si>
  <si>
    <t>LEMD2</t>
  </si>
  <si>
    <t>LEM Domain Nuclear Envelope Protein 2</t>
  </si>
  <si>
    <t>GC06M066083</t>
  </si>
  <si>
    <t>https://www.genecards.org/cgi-bin/carddisp.pl?gene=LEMD2</t>
  </si>
  <si>
    <t>DDX58</t>
  </si>
  <si>
    <t>DExD/H-Box Helicase 58</t>
  </si>
  <si>
    <t>GC09M032455</t>
  </si>
  <si>
    <t>https://www.genecards.org/cgi-bin/carddisp.pl?gene=DDX58</t>
  </si>
  <si>
    <t>DARS2</t>
  </si>
  <si>
    <t>Aspartyl-TRNA Synthetase 2, Mitochondrial</t>
  </si>
  <si>
    <t>GC01P173824</t>
  </si>
  <si>
    <t>https://www.genecards.org/cgi-bin/carddisp.pl?gene=DARS2</t>
  </si>
  <si>
    <t>HEY1</t>
  </si>
  <si>
    <t>Hes Related Family BHLH Transcription Factor With YRPW Motif 1</t>
  </si>
  <si>
    <t>GC08M079764</t>
  </si>
  <si>
    <t>https://www.genecards.org/cgi-bin/carddisp.pl?gene=HEY1</t>
  </si>
  <si>
    <t>LRRK2</t>
  </si>
  <si>
    <t>Leucine Rich Repeat Kinase 2</t>
  </si>
  <si>
    <t>GC12P040196</t>
  </si>
  <si>
    <t>https://www.genecards.org/cgi-bin/carddisp.pl?gene=LRRK2</t>
  </si>
  <si>
    <t>ALG13</t>
  </si>
  <si>
    <t>ALG13 UDP-N-Acetylglucosaminyltransferase Subunit</t>
  </si>
  <si>
    <t>GC0XP111665</t>
  </si>
  <si>
    <t>https://www.genecards.org/cgi-bin/carddisp.pl?gene=ALG13</t>
  </si>
  <si>
    <t>TAL1</t>
  </si>
  <si>
    <t>TAL BHLH Transcription Factor 1, Erythroid Differentiation Factor</t>
  </si>
  <si>
    <t>GC01M047216</t>
  </si>
  <si>
    <t>https://www.genecards.org/cgi-bin/carddisp.pl?gene=TAL1</t>
  </si>
  <si>
    <t>SIRT6</t>
  </si>
  <si>
    <t>Sirtuin 6</t>
  </si>
  <si>
    <t>GC19M004174</t>
  </si>
  <si>
    <t>https://www.genecards.org/cgi-bin/carddisp.pl?gene=SIRT6</t>
  </si>
  <si>
    <t>SEC31A</t>
  </si>
  <si>
    <t>SEC31 Homolog A, COPII Coat Complex Component</t>
  </si>
  <si>
    <t>GC04M082818</t>
  </si>
  <si>
    <t>https://www.genecards.org/cgi-bin/carddisp.pl?gene=SEC31A</t>
  </si>
  <si>
    <t>IL5</t>
  </si>
  <si>
    <t>Interleukin 5</t>
  </si>
  <si>
    <t>GC05M132541</t>
  </si>
  <si>
    <t>https://www.genecards.org/cgi-bin/carddisp.pl?gene=IL5</t>
  </si>
  <si>
    <t>DEAF1</t>
  </si>
  <si>
    <t>DEAF1 Transcription Factor</t>
  </si>
  <si>
    <t>GC11M000644</t>
  </si>
  <si>
    <t>https://www.genecards.org/cgi-bin/carddisp.pl?gene=DEAF1</t>
  </si>
  <si>
    <t>CWC27</t>
  </si>
  <si>
    <t>CWC27 Spliceosome Associated Cyclophilin</t>
  </si>
  <si>
    <t>GC05P064768</t>
  </si>
  <si>
    <t>https://www.genecards.org/cgi-bin/carddisp.pl?gene=CWC27</t>
  </si>
  <si>
    <t>CCN1</t>
  </si>
  <si>
    <t>Cellular Communication Network Factor 1</t>
  </si>
  <si>
    <t>GC01P085581</t>
  </si>
  <si>
    <t>https://www.genecards.org/cgi-bin/carddisp.pl?gene=CCN1</t>
  </si>
  <si>
    <t>NSUN2</t>
  </si>
  <si>
    <t>NOP2/Sun RNA Methyltransferase 2</t>
  </si>
  <si>
    <t>GC05M006599</t>
  </si>
  <si>
    <t>https://www.genecards.org/cgi-bin/carddisp.pl?gene=NSUN2</t>
  </si>
  <si>
    <t>AGXT</t>
  </si>
  <si>
    <t>Alanine--Glyoxylate And Serine--Pyruvate Aminotransferase</t>
  </si>
  <si>
    <t>GC02P240868</t>
  </si>
  <si>
    <t>https://www.genecards.org/cgi-bin/carddisp.pl?gene=AGXT</t>
  </si>
  <si>
    <t>EMG1</t>
  </si>
  <si>
    <t>EMG1 N1-Specific Pseudouridine Methyltransferase</t>
  </si>
  <si>
    <t>GC12P006970</t>
  </si>
  <si>
    <t>https://www.genecards.org/cgi-bin/carddisp.pl?gene=EMG1</t>
  </si>
  <si>
    <t>ADAMTS3</t>
  </si>
  <si>
    <t>ADAM Metallopeptidase With Thrombospondin Type 1 Motif 3</t>
  </si>
  <si>
    <t>GC04M072280</t>
  </si>
  <si>
    <t>https://www.genecards.org/cgi-bin/carddisp.pl?gene=ADAMTS3</t>
  </si>
  <si>
    <t>DYNC1H1</t>
  </si>
  <si>
    <t>Dynein Cytoplasmic 1 Heavy Chain 1</t>
  </si>
  <si>
    <t>GC14P109704</t>
  </si>
  <si>
    <t>https://www.genecards.org/cgi-bin/carddisp.pl?gene=DYNC1H1</t>
  </si>
  <si>
    <t>NEB</t>
  </si>
  <si>
    <t>Nebulin</t>
  </si>
  <si>
    <t>GC02M151485</t>
  </si>
  <si>
    <t>https://www.genecards.org/cgi-bin/carddisp.pl?gene=NEB</t>
  </si>
  <si>
    <t>PSMD12</t>
  </si>
  <si>
    <t>Proteasome 26S Subunit, Non-ATPase 12</t>
  </si>
  <si>
    <t>GC17M067337</t>
  </si>
  <si>
    <t>https://www.genecards.org/cgi-bin/carddisp.pl?gene=PSMD12</t>
  </si>
  <si>
    <t>TUBA1A</t>
  </si>
  <si>
    <t>Tubulin Alpha 1a</t>
  </si>
  <si>
    <t>GC12M049184</t>
  </si>
  <si>
    <t>https://www.genecards.org/cgi-bin/carddisp.pl?gene=TUBA1A</t>
  </si>
  <si>
    <t>TRMT5</t>
  </si>
  <si>
    <t>TRNA Methyltransferase 5</t>
  </si>
  <si>
    <t>GC14M060971</t>
  </si>
  <si>
    <t>https://www.genecards.org/cgi-bin/carddisp.pl?gene=TRMT5</t>
  </si>
  <si>
    <t>Nuclear Receptor Subfamily 1 Group I Member 3</t>
  </si>
  <si>
    <t>GC01M161229</t>
  </si>
  <si>
    <t>https://www.genecards.org/cgi-bin/carddisp.pl?gene=NR1I3</t>
  </si>
  <si>
    <t>GDF3</t>
  </si>
  <si>
    <t>Growth Differentiation Factor 3</t>
  </si>
  <si>
    <t>GC12M007689</t>
  </si>
  <si>
    <t>https://www.genecards.org/cgi-bin/carddisp.pl?gene=GDF3</t>
  </si>
  <si>
    <t>HBB-LCR</t>
  </si>
  <si>
    <t>Beta-Globin Locus Control Region</t>
  </si>
  <si>
    <t>GC11P005373</t>
  </si>
  <si>
    <t>https://www.genecards.org/cgi-bin/carddisp.pl?gene=HBB-LCR</t>
  </si>
  <si>
    <t>GTF2E2</t>
  </si>
  <si>
    <t>General Transcription Factor IIE Subunit 2</t>
  </si>
  <si>
    <t>GC08M030578</t>
  </si>
  <si>
    <t>https://www.genecards.org/cgi-bin/carddisp.pl?gene=GTF2E2</t>
  </si>
  <si>
    <t>PFM3</t>
  </si>
  <si>
    <t>Parietal Foramina 3</t>
  </si>
  <si>
    <t>GC04U900484</t>
  </si>
  <si>
    <t>https://www.genecards.org/cgi-bin/carddisp.pl?gene=PFM3</t>
  </si>
  <si>
    <t>GFM2</t>
  </si>
  <si>
    <t>GTP Dependent Ribosome Recycling Factor Mitochondrial 2</t>
  </si>
  <si>
    <t>GC05M074721</t>
  </si>
  <si>
    <t>https://www.genecards.org/cgi-bin/carddisp.pl?gene=GFM2</t>
  </si>
  <si>
    <t>ABCB7</t>
  </si>
  <si>
    <t>ATP Binding Cassette Subfamily B Member 7</t>
  </si>
  <si>
    <t>GC0XM075053</t>
  </si>
  <si>
    <t>https://www.genecards.org/cgi-bin/carddisp.pl?gene=ABCB7</t>
  </si>
  <si>
    <t>EXOSC3</t>
  </si>
  <si>
    <t>Exosome Component 3</t>
  </si>
  <si>
    <t>GC09M037772</t>
  </si>
  <si>
    <t>https://www.genecards.org/cgi-bin/carddisp.pl?gene=EXOSC3</t>
  </si>
  <si>
    <t>AP4E1</t>
  </si>
  <si>
    <t>Adaptor Related Protein Complex 4 Subunit Epsilon 1</t>
  </si>
  <si>
    <t>GC15P050908</t>
  </si>
  <si>
    <t>https://www.genecards.org/cgi-bin/carddisp.pl?gene=AP4E1</t>
  </si>
  <si>
    <t>FLCN</t>
  </si>
  <si>
    <t>Folliculin</t>
  </si>
  <si>
    <t>GC17M017212</t>
  </si>
  <si>
    <t>https://www.genecards.org/cgi-bin/carddisp.pl?gene=FLCN</t>
  </si>
  <si>
    <t>CDKL5</t>
  </si>
  <si>
    <t>Cyclin Dependent Kinase Like 5</t>
  </si>
  <si>
    <t>GC0XP018425</t>
  </si>
  <si>
    <t>https://www.genecards.org/cgi-bin/carddisp.pl?gene=CDKL5</t>
  </si>
  <si>
    <t>TGM1</t>
  </si>
  <si>
    <t>Transglutaminase 1</t>
  </si>
  <si>
    <t>GC14M024249</t>
  </si>
  <si>
    <t>https://www.genecards.org/cgi-bin/carddisp.pl?gene=TGM1</t>
  </si>
  <si>
    <t>SLC10A1</t>
  </si>
  <si>
    <t>Solute Carrier Family 10 Member 1</t>
  </si>
  <si>
    <t>GC14M069775</t>
  </si>
  <si>
    <t>https://www.genecards.org/cgi-bin/carddisp.pl?gene=SLC10A1</t>
  </si>
  <si>
    <t>TGFA</t>
  </si>
  <si>
    <t>Transforming Growth Factor Alpha</t>
  </si>
  <si>
    <t>GC02M070447</t>
  </si>
  <si>
    <t>https://www.genecards.org/cgi-bin/carddisp.pl?gene=TGFA</t>
  </si>
  <si>
    <t>FERMT3</t>
  </si>
  <si>
    <t>FERM Domain Containing Kindlin 3</t>
  </si>
  <si>
    <t>GC11P064383</t>
  </si>
  <si>
    <t>https://www.genecards.org/cgi-bin/carddisp.pl?gene=FERMT3</t>
  </si>
  <si>
    <t>UBR1</t>
  </si>
  <si>
    <t>Ubiquitin Protein Ligase E3 Component N-Recognin 1</t>
  </si>
  <si>
    <t>GC15M042942</t>
  </si>
  <si>
    <t>https://www.genecards.org/cgi-bin/carddisp.pl?gene=UBR1</t>
  </si>
  <si>
    <t>SERPINF2</t>
  </si>
  <si>
    <t>Serpin Family F Member 2</t>
  </si>
  <si>
    <t>GC17P001742</t>
  </si>
  <si>
    <t>https://www.genecards.org/cgi-bin/carddisp.pl?gene=SERPINF2</t>
  </si>
  <si>
    <t>NDNF</t>
  </si>
  <si>
    <t>Neuron Derived Neurotrophic Factor</t>
  </si>
  <si>
    <t>GC04M121035</t>
  </si>
  <si>
    <t>https://www.genecards.org/cgi-bin/carddisp.pl?gene=NDNF</t>
  </si>
  <si>
    <t>SRPRA</t>
  </si>
  <si>
    <t>SRP Receptor Subunit Alpha</t>
  </si>
  <si>
    <t>GC11M126255</t>
  </si>
  <si>
    <t>https://www.genecards.org/cgi-bin/carddisp.pl?gene=SRPRA</t>
  </si>
  <si>
    <t>LIX1L-AS1</t>
  </si>
  <si>
    <t>LIX1L Antisense RNA 1</t>
  </si>
  <si>
    <t>GC01P145981</t>
  </si>
  <si>
    <t>https://www.genecards.org/cgi-bin/carddisp.pl?gene=LIX1L-AS1</t>
  </si>
  <si>
    <t>PKD2</t>
  </si>
  <si>
    <t>Polycystin 2, Transient Receptor Potential Cation Channel</t>
  </si>
  <si>
    <t>GC04P088007</t>
  </si>
  <si>
    <t>https://www.genecards.org/cgi-bin/carddisp.pl?gene=PKD2</t>
  </si>
  <si>
    <t>BPNT2</t>
  </si>
  <si>
    <t>3'(2'), 5'-Bisphosphate Nucleotidase 2</t>
  </si>
  <si>
    <t>GC08M056958</t>
  </si>
  <si>
    <t>https://www.genecards.org/cgi-bin/carddisp.pl?gene=BPNT2</t>
  </si>
  <si>
    <t>MYOM2</t>
  </si>
  <si>
    <t>Myomesin 2</t>
  </si>
  <si>
    <t>GC08P002045</t>
  </si>
  <si>
    <t>https://www.genecards.org/cgi-bin/carddisp.pl?gene=MYOM2</t>
  </si>
  <si>
    <t>TMEM43</t>
  </si>
  <si>
    <t>Transmembrane Protein 43</t>
  </si>
  <si>
    <t>GC03P014124</t>
  </si>
  <si>
    <t>https://www.genecards.org/cgi-bin/carddisp.pl?gene=TMEM43</t>
  </si>
  <si>
    <t>DGCR2</t>
  </si>
  <si>
    <t>DiGeorge Syndrome Critical Region Gene 2</t>
  </si>
  <si>
    <t>GC22M019339</t>
  </si>
  <si>
    <t>https://www.genecards.org/cgi-bin/carddisp.pl?gene=DGCR2</t>
  </si>
  <si>
    <t>PANK2</t>
  </si>
  <si>
    <t>Pantothenate Kinase 2</t>
  </si>
  <si>
    <t>GC20P004269</t>
  </si>
  <si>
    <t>https://www.genecards.org/cgi-bin/carddisp.pl?gene=PANK2</t>
  </si>
  <si>
    <t>SEM1</t>
  </si>
  <si>
    <t>SEM1 26S Proteasome Subunit</t>
  </si>
  <si>
    <t>GC07M096483</t>
  </si>
  <si>
    <t>https://www.genecards.org/cgi-bin/carddisp.pl?gene=SEM1</t>
  </si>
  <si>
    <t>SLC25A4</t>
  </si>
  <si>
    <t>Solute Carrier Family 25 Member 4</t>
  </si>
  <si>
    <t>GC04P185143</t>
  </si>
  <si>
    <t>https://www.genecards.org/cgi-bin/carddisp.pl?gene=SLC25A4</t>
  </si>
  <si>
    <t>PARD3B</t>
  </si>
  <si>
    <t>Par-3 Family Cell Polarity Regulator Beta</t>
  </si>
  <si>
    <t>GC02P204545</t>
  </si>
  <si>
    <t>https://www.genecards.org/cgi-bin/carddisp.pl?gene=PARD3B</t>
  </si>
  <si>
    <t>Cyclin A2</t>
  </si>
  <si>
    <t>GC04M121816</t>
  </si>
  <si>
    <t>https://www.genecards.org/cgi-bin/carddisp.pl?gene=CCNA2</t>
  </si>
  <si>
    <t>PLCB3</t>
  </si>
  <si>
    <t>Phospholipase C Beta 3</t>
  </si>
  <si>
    <t>GC11P064251</t>
  </si>
  <si>
    <t>https://www.genecards.org/cgi-bin/carddisp.pl?gene=PLCB3</t>
  </si>
  <si>
    <t>C11orf65</t>
  </si>
  <si>
    <t>Chromosome 11 Open Reading Frame 65</t>
  </si>
  <si>
    <t>GC11M108308</t>
  </si>
  <si>
    <t>https://www.genecards.org/cgi-bin/carddisp.pl?gene=C11orf65</t>
  </si>
  <si>
    <t>CAMP</t>
  </si>
  <si>
    <t>Cathelicidin Antimicrobial Peptide</t>
  </si>
  <si>
    <t>GC03P048954</t>
  </si>
  <si>
    <t>https://www.genecards.org/cgi-bin/carddisp.pl?gene=CAMP</t>
  </si>
  <si>
    <t>CDIN1</t>
  </si>
  <si>
    <t>CDAN1 Interacting Nuclease 1</t>
  </si>
  <si>
    <t>GC15P042401</t>
  </si>
  <si>
    <t>https://www.genecards.org/cgi-bin/carddisp.pl?gene=CDIN1</t>
  </si>
  <si>
    <t>TLR9</t>
  </si>
  <si>
    <t>Toll Like Receptor 9</t>
  </si>
  <si>
    <t>GC03M052222</t>
  </si>
  <si>
    <t>https://www.genecards.org/cgi-bin/carddisp.pl?gene=TLR9</t>
  </si>
  <si>
    <t>SELENON</t>
  </si>
  <si>
    <t>Selenoprotein N</t>
  </si>
  <si>
    <t>GC01P025800</t>
  </si>
  <si>
    <t>https://www.genecards.org/cgi-bin/carddisp.pl?gene=SELENON</t>
  </si>
  <si>
    <t>ELMO2</t>
  </si>
  <si>
    <t>Engulfment And Cell Motility 2</t>
  </si>
  <si>
    <t>GC20M046366</t>
  </si>
  <si>
    <t>https://www.genecards.org/cgi-bin/carddisp.pl?gene=ELMO2</t>
  </si>
  <si>
    <t>KLK3</t>
  </si>
  <si>
    <t>Kallikrein Related Peptidase 3</t>
  </si>
  <si>
    <t>GC19P050854</t>
  </si>
  <si>
    <t>https://www.genecards.org/cgi-bin/carddisp.pl?gene=KLK3</t>
  </si>
  <si>
    <t>NUMA1</t>
  </si>
  <si>
    <t>Nuclear Mitotic Apparatus Protein 1</t>
  </si>
  <si>
    <t>GC11M072002</t>
  </si>
  <si>
    <t>https://www.genecards.org/cgi-bin/carddisp.pl?gene=NUMA1</t>
  </si>
  <si>
    <t>NEK8</t>
  </si>
  <si>
    <t>NIMA Related Kinase 8</t>
  </si>
  <si>
    <t>GC17P028725</t>
  </si>
  <si>
    <t>https://www.genecards.org/cgi-bin/carddisp.pl?gene=NEK8</t>
  </si>
  <si>
    <t>NDUFV1</t>
  </si>
  <si>
    <t>NADH:Ubiquinone Oxidoreductase Core Subunit V1</t>
  </si>
  <si>
    <t>GC11P070169</t>
  </si>
  <si>
    <t>https://www.genecards.org/cgi-bin/carddisp.pl?gene=NDUFV1</t>
  </si>
  <si>
    <t>RTTN</t>
  </si>
  <si>
    <t>Rotatin</t>
  </si>
  <si>
    <t>GC18M070003</t>
  </si>
  <si>
    <t>https://www.genecards.org/cgi-bin/carddisp.pl?gene=RTTN</t>
  </si>
  <si>
    <t>IL13</t>
  </si>
  <si>
    <t>Interleukin 13</t>
  </si>
  <si>
    <t>GC05P132656</t>
  </si>
  <si>
    <t>https://www.genecards.org/cgi-bin/carddisp.pl?gene=IL13</t>
  </si>
  <si>
    <t>GSTT1</t>
  </si>
  <si>
    <t>Glutathione S-Transferase Theta 1</t>
  </si>
  <si>
    <t>GC22Mi00270</t>
  </si>
  <si>
    <t>https://www.genecards.org/cgi-bin/carddisp.pl?gene=GSTT1</t>
  </si>
  <si>
    <t>MMAB</t>
  </si>
  <si>
    <t>Metabolism Of Cobalamin Associated B</t>
  </si>
  <si>
    <t>GC12M109553</t>
  </si>
  <si>
    <t>https://www.genecards.org/cgi-bin/carddisp.pl?gene=MMAB</t>
  </si>
  <si>
    <t>HERC2</t>
  </si>
  <si>
    <t>HECT And RLD Domain Containing E3 Ubiquitin Protein Ligase 2</t>
  </si>
  <si>
    <t>GC15M028111</t>
  </si>
  <si>
    <t>https://www.genecards.org/cgi-bin/carddisp.pl?gene=HERC2</t>
  </si>
  <si>
    <t>ODAD3</t>
  </si>
  <si>
    <t>Outer Dynein Arm Docking Complex Subunit 3</t>
  </si>
  <si>
    <t>GC19M011421</t>
  </si>
  <si>
    <t>https://www.genecards.org/cgi-bin/carddisp.pl?gene=ODAD3</t>
  </si>
  <si>
    <t>CD46</t>
  </si>
  <si>
    <t>CD46 Molecule</t>
  </si>
  <si>
    <t>GC01P207752</t>
  </si>
  <si>
    <t>https://www.genecards.org/cgi-bin/carddisp.pl?gene=CD46</t>
  </si>
  <si>
    <t>MIF</t>
  </si>
  <si>
    <t>Macrophage Migration Inhibitory Factor</t>
  </si>
  <si>
    <t>GC22P023894</t>
  </si>
  <si>
    <t>https://www.genecards.org/cgi-bin/carddisp.pl?gene=MIF</t>
  </si>
  <si>
    <t>MIR30A</t>
  </si>
  <si>
    <t>MicroRNA 30a</t>
  </si>
  <si>
    <t>GC06M071403</t>
  </si>
  <si>
    <t>https://www.genecards.org/cgi-bin/carddisp.pl?gene=MIR30A</t>
  </si>
  <si>
    <t>IGFALS</t>
  </si>
  <si>
    <t>Insulin Like Growth Factor Binding Protein Acid Labile Subunit</t>
  </si>
  <si>
    <t>GC16M001790</t>
  </si>
  <si>
    <t>https://www.genecards.org/cgi-bin/carddisp.pl?gene=IGFALS</t>
  </si>
  <si>
    <t>COG7</t>
  </si>
  <si>
    <t>Component Of Oligomeric Golgi Complex 7</t>
  </si>
  <si>
    <t>GC16M023388</t>
  </si>
  <si>
    <t>https://www.genecards.org/cgi-bin/carddisp.pl?gene=COG7</t>
  </si>
  <si>
    <t>RBM20</t>
  </si>
  <si>
    <t>RNA Binding Motif Protein 20</t>
  </si>
  <si>
    <t>GC10P110644</t>
  </si>
  <si>
    <t>https://www.genecards.org/cgi-bin/carddisp.pl?gene=RBM20</t>
  </si>
  <si>
    <t>RFXANK</t>
  </si>
  <si>
    <t>Regulatory Factor X Associated Ankyrin Containing Protein</t>
  </si>
  <si>
    <t>GC19P019192</t>
  </si>
  <si>
    <t>https://www.genecards.org/cgi-bin/carddisp.pl?gene=RFXANK</t>
  </si>
  <si>
    <t>CLN3</t>
  </si>
  <si>
    <t>CLN3 Lysosomal/Endosomal Transmembrane Protein, Battenin</t>
  </si>
  <si>
    <t>GC16M028466</t>
  </si>
  <si>
    <t>https://www.genecards.org/cgi-bin/carddisp.pl?gene=CLN3</t>
  </si>
  <si>
    <t>GRIP1</t>
  </si>
  <si>
    <t>Glutamate Receptor Interacting Protein 1</t>
  </si>
  <si>
    <t>GC12M066347</t>
  </si>
  <si>
    <t>https://www.genecards.org/cgi-bin/carddisp.pl?gene=GRIP1</t>
  </si>
  <si>
    <t>ANK1</t>
  </si>
  <si>
    <t>Ankyrin 1</t>
  </si>
  <si>
    <t>GC08M041653</t>
  </si>
  <si>
    <t>https://www.genecards.org/cgi-bin/carddisp.pl?gene=ANK1</t>
  </si>
  <si>
    <t>PMP22</t>
  </si>
  <si>
    <t>Peripheral Myelin Protein 22</t>
  </si>
  <si>
    <t>GC17M015229</t>
  </si>
  <si>
    <t>https://www.genecards.org/cgi-bin/carddisp.pl?gene=PMP22</t>
  </si>
  <si>
    <t>HAVCR2</t>
  </si>
  <si>
    <t>Hepatitis A Virus Cellular Receptor 2</t>
  </si>
  <si>
    <t>GC05M157063</t>
  </si>
  <si>
    <t>https://www.genecards.org/cgi-bin/carddisp.pl?gene=HAVCR2</t>
  </si>
  <si>
    <t>CLDN16</t>
  </si>
  <si>
    <t>Claudin 16</t>
  </si>
  <si>
    <t>GC03P190290</t>
  </si>
  <si>
    <t>https://www.genecards.org/cgi-bin/carddisp.pl?gene=CLDN16</t>
  </si>
  <si>
    <t>CRPPA</t>
  </si>
  <si>
    <t>CDP-L-Ribitol Pyrophosphorylase A</t>
  </si>
  <si>
    <t>GC07M016088</t>
  </si>
  <si>
    <t>https://www.genecards.org/cgi-bin/carddisp.pl?gene=CRPPA</t>
  </si>
  <si>
    <t>PRKAR1B</t>
  </si>
  <si>
    <t>Protein Kinase CAMP-Dependent Type I Regulatory Subunit Beta</t>
  </si>
  <si>
    <t>GC07M000549</t>
  </si>
  <si>
    <t>https://www.genecards.org/cgi-bin/carddisp.pl?gene=PRKAR1B</t>
  </si>
  <si>
    <t>PISD</t>
  </si>
  <si>
    <t>Phosphatidylserine Decarboxylase</t>
  </si>
  <si>
    <t>GC22M057239</t>
  </si>
  <si>
    <t>https://www.genecards.org/cgi-bin/carddisp.pl?gene=PISD</t>
  </si>
  <si>
    <t>KIF24</t>
  </si>
  <si>
    <t>Kinesin Family Member 24</t>
  </si>
  <si>
    <t>GC09M034252</t>
  </si>
  <si>
    <t>https://www.genecards.org/cgi-bin/carddisp.pl?gene=KIF24</t>
  </si>
  <si>
    <t>CSF2RA</t>
  </si>
  <si>
    <t>Colony Stimulating Factor 2 Receptor Subunit Alpha</t>
  </si>
  <si>
    <t>GC0XP001676</t>
  </si>
  <si>
    <t>https://www.genecards.org/cgi-bin/carddisp.pl?gene=CSF2RA</t>
  </si>
  <si>
    <t>HMBS</t>
  </si>
  <si>
    <t>Hydroxymethylbilane Synthase</t>
  </si>
  <si>
    <t>GC11P119084</t>
  </si>
  <si>
    <t>https://www.genecards.org/cgi-bin/carddisp.pl?gene=HMBS</t>
  </si>
  <si>
    <t>MIR196A2</t>
  </si>
  <si>
    <t>MicroRNA 196a-2</t>
  </si>
  <si>
    <t>GC12P055043</t>
  </si>
  <si>
    <t>https://www.genecards.org/cgi-bin/carddisp.pl?gene=MIR196A2</t>
  </si>
  <si>
    <t>NPY</t>
  </si>
  <si>
    <t>Neuropeptide Y</t>
  </si>
  <si>
    <t>GC07P024290</t>
  </si>
  <si>
    <t>https://www.genecards.org/cgi-bin/carddisp.pl?gene=NPY</t>
  </si>
  <si>
    <t>SRD5A2</t>
  </si>
  <si>
    <t>Steroid 5 Alpha-Reductase 2</t>
  </si>
  <si>
    <t>GC02M031522</t>
  </si>
  <si>
    <t>https://www.genecards.org/cgi-bin/carddisp.pl?gene=SRD5A2</t>
  </si>
  <si>
    <t>PIGP</t>
  </si>
  <si>
    <t>Phosphatidylinositol Glycan Anchor Biosynthesis Class P</t>
  </si>
  <si>
    <t>GC21M037059</t>
  </si>
  <si>
    <t>https://www.genecards.org/cgi-bin/carddisp.pl?gene=PIGP</t>
  </si>
  <si>
    <t>FKBP14</t>
  </si>
  <si>
    <t>FKBP Prolyl Isomerase 14</t>
  </si>
  <si>
    <t>GC07M030611</t>
  </si>
  <si>
    <t>https://www.genecards.org/cgi-bin/carddisp.pl?gene=FKBP14</t>
  </si>
  <si>
    <t>CASK</t>
  </si>
  <si>
    <t>Calcium/Calmodulin Dependent Serine Protein Kinase</t>
  </si>
  <si>
    <t>GC0XM041514</t>
  </si>
  <si>
    <t>https://www.genecards.org/cgi-bin/carddisp.pl?gene=CASK</t>
  </si>
  <si>
    <t>PTS</t>
  </si>
  <si>
    <t>6-Pyruvoyltetrahydropterin Synthase</t>
  </si>
  <si>
    <t>GC11P112226</t>
  </si>
  <si>
    <t>https://www.genecards.org/cgi-bin/carddisp.pl?gene=PTS</t>
  </si>
  <si>
    <t>P3H4</t>
  </si>
  <si>
    <t>Prolyl 3-Hydroxylase Family Member 4 (Inactive)</t>
  </si>
  <si>
    <t>GC17M041801</t>
  </si>
  <si>
    <t>https://www.genecards.org/cgi-bin/carddisp.pl?gene=P3H4</t>
  </si>
  <si>
    <t>PFAS</t>
  </si>
  <si>
    <t>Phosphoribosylformylglycinamidine Synthase</t>
  </si>
  <si>
    <t>GC17P008247</t>
  </si>
  <si>
    <t>https://www.genecards.org/cgi-bin/carddisp.pl?gene=PFAS</t>
  </si>
  <si>
    <t>AUTS2</t>
  </si>
  <si>
    <t>Activator Of Transcription And Developmental Regulator AUTS2</t>
  </si>
  <si>
    <t>GC07P069598</t>
  </si>
  <si>
    <t>https://www.genecards.org/cgi-bin/carddisp.pl?gene=AUTS2</t>
  </si>
  <si>
    <t>RYR2</t>
  </si>
  <si>
    <t>Ryanodine Receptor 2</t>
  </si>
  <si>
    <t>GC01P237042</t>
  </si>
  <si>
    <t>https://www.genecards.org/cgi-bin/carddisp.pl?gene=RYR2</t>
  </si>
  <si>
    <t>IFNA2</t>
  </si>
  <si>
    <t>Interferon Alpha 2</t>
  </si>
  <si>
    <t>GC09M021384</t>
  </si>
  <si>
    <t>https://www.genecards.org/cgi-bin/carddisp.pl?gene=IFNA2</t>
  </si>
  <si>
    <t>IGFBP4</t>
  </si>
  <si>
    <t>Insulin Like Growth Factor Binding Protein 4</t>
  </si>
  <si>
    <t>GC17P040443</t>
  </si>
  <si>
    <t>https://www.genecards.org/cgi-bin/carddisp.pl?gene=IGFBP4</t>
  </si>
  <si>
    <t>PIGB</t>
  </si>
  <si>
    <t>Phosphatidylinositol Glycan Anchor Biosynthesis Class B</t>
  </si>
  <si>
    <t>GC15P055318</t>
  </si>
  <si>
    <t>https://www.genecards.org/cgi-bin/carddisp.pl?gene=PIGB</t>
  </si>
  <si>
    <t>MYH9</t>
  </si>
  <si>
    <t>Myosin Heavy Chain 9</t>
  </si>
  <si>
    <t>GC22M036281</t>
  </si>
  <si>
    <t>https://www.genecards.org/cgi-bin/carddisp.pl?gene=MYH9</t>
  </si>
  <si>
    <t>TGFBI</t>
  </si>
  <si>
    <t>Transforming Growth Factor Beta Induced</t>
  </si>
  <si>
    <t>GC05P136027</t>
  </si>
  <si>
    <t>https://www.genecards.org/cgi-bin/carddisp.pl?gene=TGFBI</t>
  </si>
  <si>
    <t>AGGF1</t>
  </si>
  <si>
    <t>Angiogenic Factor With G-Patch And FHA Domains 1</t>
  </si>
  <si>
    <t>GC05P077029</t>
  </si>
  <si>
    <t>https://www.genecards.org/cgi-bin/carddisp.pl?gene=AGGF1</t>
  </si>
  <si>
    <t>SHROOM3</t>
  </si>
  <si>
    <t>Shroom Family Member 3</t>
  </si>
  <si>
    <t>GC04P076435</t>
  </si>
  <si>
    <t>https://www.genecards.org/cgi-bin/carddisp.pl?gene=SHROOM3</t>
  </si>
  <si>
    <t>PPT1</t>
  </si>
  <si>
    <t>Palmitoyl-Protein Thioesterase 1</t>
  </si>
  <si>
    <t>GC01M040074</t>
  </si>
  <si>
    <t>https://www.genecards.org/cgi-bin/carddisp.pl?gene=PPT1</t>
  </si>
  <si>
    <t>CNMD</t>
  </si>
  <si>
    <t>Chondromodulin</t>
  </si>
  <si>
    <t>GC13M052704</t>
  </si>
  <si>
    <t>https://www.genecards.org/cgi-bin/carddisp.pl?gene=CNMD</t>
  </si>
  <si>
    <t>CD5</t>
  </si>
  <si>
    <t>CD5 Molecule</t>
  </si>
  <si>
    <t>GC11P061114</t>
  </si>
  <si>
    <t>https://www.genecards.org/cgi-bin/carddisp.pl?gene=CD5</t>
  </si>
  <si>
    <t>DNM2</t>
  </si>
  <si>
    <t>Dynamin 2</t>
  </si>
  <si>
    <t>GC19P010718</t>
  </si>
  <si>
    <t>https://www.genecards.org/cgi-bin/carddisp.pl?gene=DNM2</t>
  </si>
  <si>
    <t>CCDC32</t>
  </si>
  <si>
    <t>Coiled-Coil Domain Containing 32</t>
  </si>
  <si>
    <t>GC15M040529</t>
  </si>
  <si>
    <t>https://www.genecards.org/cgi-bin/carddisp.pl?gene=CCDC32</t>
  </si>
  <si>
    <t>C1R</t>
  </si>
  <si>
    <t>Complement C1r</t>
  </si>
  <si>
    <t>GC12M007750</t>
  </si>
  <si>
    <t>https://www.genecards.org/cgi-bin/carddisp.pl?gene=C1R</t>
  </si>
  <si>
    <t>PLAGL1</t>
  </si>
  <si>
    <t>PLAG1 Like Zinc Finger 1</t>
  </si>
  <si>
    <t>GC06M143940</t>
  </si>
  <si>
    <t>https://www.genecards.org/cgi-bin/carddisp.pl?gene=PLAGL1</t>
  </si>
  <si>
    <t>GAS1</t>
  </si>
  <si>
    <t>Growth Arrest Specific 1</t>
  </si>
  <si>
    <t>GC09M086944</t>
  </si>
  <si>
    <t>https://www.genecards.org/cgi-bin/carddisp.pl?gene=GAS1</t>
  </si>
  <si>
    <t>MIR152</t>
  </si>
  <si>
    <t>MicroRNA 152</t>
  </si>
  <si>
    <t>GC17M048037</t>
  </si>
  <si>
    <t>https://www.genecards.org/cgi-bin/carddisp.pl?gene=MIR152</t>
  </si>
  <si>
    <t>KCNJ1</t>
  </si>
  <si>
    <t>Potassium Inwardly Rectifying Channel Subfamily J Member 1</t>
  </si>
  <si>
    <t>GC11M128741</t>
  </si>
  <si>
    <t>https://www.genecards.org/cgi-bin/carddisp.pl?gene=KCNJ1</t>
  </si>
  <si>
    <t>TFR2</t>
  </si>
  <si>
    <t>Transferrin Receptor 2</t>
  </si>
  <si>
    <t>GC07M100620</t>
  </si>
  <si>
    <t>https://www.genecards.org/cgi-bin/carddisp.pl?gene=TFR2</t>
  </si>
  <si>
    <t>MIR486-1</t>
  </si>
  <si>
    <t>MicroRNA 486-1</t>
  </si>
  <si>
    <t>GC08M041660</t>
  </si>
  <si>
    <t>https://www.genecards.org/cgi-bin/carddisp.pl?gene=MIR486-1</t>
  </si>
  <si>
    <t>LUC7L2</t>
  </si>
  <si>
    <t>LUC7 Like 2, Pre-MRNA Splicing Factor</t>
  </si>
  <si>
    <t>GC07P139344</t>
  </si>
  <si>
    <t>https://www.genecards.org/cgi-bin/carddisp.pl?gene=LUC7L2</t>
  </si>
  <si>
    <t>SCAPER</t>
  </si>
  <si>
    <t>S-Phase Cyclin A Associated Protein In The ER</t>
  </si>
  <si>
    <t>GC15M076347</t>
  </si>
  <si>
    <t>https://www.genecards.org/cgi-bin/carddisp.pl?gene=SCAPER</t>
  </si>
  <si>
    <t>PRKN</t>
  </si>
  <si>
    <t>Parkin RBR E3 Ubiquitin Protein Ligase</t>
  </si>
  <si>
    <t>GC06M161348</t>
  </si>
  <si>
    <t>https://www.genecards.org/cgi-bin/carddisp.pl?gene=PRKN</t>
  </si>
  <si>
    <t>TBX18</t>
  </si>
  <si>
    <t>T-Box Transcription Factor 18</t>
  </si>
  <si>
    <t>GC06M084687</t>
  </si>
  <si>
    <t>https://www.genecards.org/cgi-bin/carddisp.pl?gene=TBX18</t>
  </si>
  <si>
    <t>DNTT</t>
  </si>
  <si>
    <t>DNA Nucleotidylexotransferase</t>
  </si>
  <si>
    <t>GC10P096304</t>
  </si>
  <si>
    <t>https://www.genecards.org/cgi-bin/carddisp.pl?gene=DNTT</t>
  </si>
  <si>
    <t>Glutathione S-Transferase Pi 1</t>
  </si>
  <si>
    <t>GC11P067583</t>
  </si>
  <si>
    <t>https://www.genecards.org/cgi-bin/carddisp.pl?gene=GSTP1</t>
  </si>
  <si>
    <t>HMGCR</t>
  </si>
  <si>
    <t>3-Hydroxy-3-Methylglutaryl-CoA Reductase</t>
  </si>
  <si>
    <t>GC05P075336</t>
  </si>
  <si>
    <t>https://www.genecards.org/cgi-bin/carddisp.pl?gene=HMGCR</t>
  </si>
  <si>
    <t>OSM</t>
  </si>
  <si>
    <t>Oncostatin M</t>
  </si>
  <si>
    <t>GC22M030262</t>
  </si>
  <si>
    <t>https://www.genecards.org/cgi-bin/carddisp.pl?gene=OSM</t>
  </si>
  <si>
    <t>TNNI2</t>
  </si>
  <si>
    <t>Troponin I2, Fast Skeletal Type</t>
  </si>
  <si>
    <t>GC11P001865</t>
  </si>
  <si>
    <t>https://www.genecards.org/cgi-bin/carddisp.pl?gene=TNNI2</t>
  </si>
  <si>
    <t>PDE6A</t>
  </si>
  <si>
    <t>Phosphodiesterase 6A</t>
  </si>
  <si>
    <t>GC05M149857</t>
  </si>
  <si>
    <t>https://www.genecards.org/cgi-bin/carddisp.pl?gene=PDE6A</t>
  </si>
  <si>
    <t>CCND3</t>
  </si>
  <si>
    <t>Cyclin D3</t>
  </si>
  <si>
    <t>GC06M041934</t>
  </si>
  <si>
    <t>https://www.genecards.org/cgi-bin/carddisp.pl?gene=CCND3</t>
  </si>
  <si>
    <t>Heat Shock Protein Family B (Small) Member 1</t>
  </si>
  <si>
    <t>GC07P076302</t>
  </si>
  <si>
    <t>https://www.genecards.org/cgi-bin/carddisp.pl?gene=HSPB1</t>
  </si>
  <si>
    <t>RNASEH2C</t>
  </si>
  <si>
    <t>Ribonuclease H2 Subunit C</t>
  </si>
  <si>
    <t>GC11M065714</t>
  </si>
  <si>
    <t>https://www.genecards.org/cgi-bin/carddisp.pl?gene=RNASEH2C</t>
  </si>
  <si>
    <t>RNF113A</t>
  </si>
  <si>
    <t>Ring Finger Protein 113A</t>
  </si>
  <si>
    <t>GC0XM119870</t>
  </si>
  <si>
    <t>https://www.genecards.org/cgi-bin/carddisp.pl?gene=RNF113A</t>
  </si>
  <si>
    <t>COL13A1</t>
  </si>
  <si>
    <t>Collagen Type XIII Alpha 1 Chain</t>
  </si>
  <si>
    <t>GC10P069801</t>
  </si>
  <si>
    <t>https://www.genecards.org/cgi-bin/carddisp.pl?gene=COL13A1</t>
  </si>
  <si>
    <t>SHMT2</t>
  </si>
  <si>
    <t>Serine Hydroxymethyltransferase 2</t>
  </si>
  <si>
    <t>GC12P057229</t>
  </si>
  <si>
    <t>https://www.genecards.org/cgi-bin/carddisp.pl?gene=SHMT2</t>
  </si>
  <si>
    <t>G6PC1</t>
  </si>
  <si>
    <t>Glucose-6-Phosphatase Catalytic Subunit 1</t>
  </si>
  <si>
    <t>GC17P056158</t>
  </si>
  <si>
    <t>https://www.genecards.org/cgi-bin/carddisp.pl?gene=G6PC1</t>
  </si>
  <si>
    <t>SMARCE1</t>
  </si>
  <si>
    <t>SWI/SNF Related, Matrix Associated, Actin Dependent Regulator Of Chromatin, Subfamily E, Member 1</t>
  </si>
  <si>
    <t>GC17M040624</t>
  </si>
  <si>
    <t>https://www.genecards.org/cgi-bin/carddisp.pl?gene=SMARCE1</t>
  </si>
  <si>
    <t>TGM6</t>
  </si>
  <si>
    <t>Transglutaminase 6</t>
  </si>
  <si>
    <t>GC20P002380</t>
  </si>
  <si>
    <t>https://www.genecards.org/cgi-bin/carddisp.pl?gene=TGM6</t>
  </si>
  <si>
    <t>VKORC1</t>
  </si>
  <si>
    <t>Vitamin K Epoxide Reductase Complex Subunit 1</t>
  </si>
  <si>
    <t>GC16M037224</t>
  </si>
  <si>
    <t>https://www.genecards.org/cgi-bin/carddisp.pl?gene=VKORC1</t>
  </si>
  <si>
    <t>IL12A</t>
  </si>
  <si>
    <t>Interleukin 12A</t>
  </si>
  <si>
    <t>GC03P159988</t>
  </si>
  <si>
    <t>https://www.genecards.org/cgi-bin/carddisp.pl?gene=IL12A</t>
  </si>
  <si>
    <t>GREB1L</t>
  </si>
  <si>
    <t>GREB1 Like Retinoic Acid Receptor Coactivator</t>
  </si>
  <si>
    <t>GC18P021242</t>
  </si>
  <si>
    <t>https://www.genecards.org/cgi-bin/carddisp.pl?gene=GREB1L</t>
  </si>
  <si>
    <t>PLCG1</t>
  </si>
  <si>
    <t>Phospholipase C Gamma 1</t>
  </si>
  <si>
    <t>GC20P041136</t>
  </si>
  <si>
    <t>https://www.genecards.org/cgi-bin/carddisp.pl?gene=PLCG1</t>
  </si>
  <si>
    <t>DHDDS</t>
  </si>
  <si>
    <t>Dehydrodolichyl Diphosphate Synthase Subunit</t>
  </si>
  <si>
    <t>GC01P026432</t>
  </si>
  <si>
    <t>https://www.genecards.org/cgi-bin/carddisp.pl?gene=DHDDS</t>
  </si>
  <si>
    <t>SLC25A13</t>
  </si>
  <si>
    <t>Solute Carrier Family 25 Member 13</t>
  </si>
  <si>
    <t>GC07M096120</t>
  </si>
  <si>
    <t>https://www.genecards.org/cgi-bin/carddisp.pl?gene=SLC25A13</t>
  </si>
  <si>
    <t>CDK5</t>
  </si>
  <si>
    <t>Cyclin Dependent Kinase 5</t>
  </si>
  <si>
    <t>GC07M151053</t>
  </si>
  <si>
    <t>https://www.genecards.org/cgi-bin/carddisp.pl?gene=CDK5</t>
  </si>
  <si>
    <t>HYDIN</t>
  </si>
  <si>
    <t>HYDIN Axonemal Central Pair Apparatus Protein</t>
  </si>
  <si>
    <t>GC16M070920</t>
  </si>
  <si>
    <t>https://www.genecards.org/cgi-bin/carddisp.pl?gene=HYDIN</t>
  </si>
  <si>
    <t>ATP4A</t>
  </si>
  <si>
    <t>ATPase H+/K+ Transporting Subunit Alpha</t>
  </si>
  <si>
    <t>GC19M066540</t>
  </si>
  <si>
    <t>https://www.genecards.org/cgi-bin/carddisp.pl?gene=ATP4A</t>
  </si>
  <si>
    <t>CUL3</t>
  </si>
  <si>
    <t>Cullin 3</t>
  </si>
  <si>
    <t>GC02M224470</t>
  </si>
  <si>
    <t>https://www.genecards.org/cgi-bin/carddisp.pl?gene=CUL3</t>
  </si>
  <si>
    <t>DGCR8</t>
  </si>
  <si>
    <t>DGCR8 Microprocessor Complex Subunit</t>
  </si>
  <si>
    <t>GC22P020080</t>
  </si>
  <si>
    <t>https://www.genecards.org/cgi-bin/carddisp.pl?gene=DGCR8</t>
  </si>
  <si>
    <t>FCSK</t>
  </si>
  <si>
    <t>Fucose Kinase</t>
  </si>
  <si>
    <t>GC16P070454</t>
  </si>
  <si>
    <t>https://www.genecards.org/cgi-bin/carddisp.pl?gene=FCSK</t>
  </si>
  <si>
    <t>KRT14</t>
  </si>
  <si>
    <t>Keratin 14</t>
  </si>
  <si>
    <t>GC17M041582</t>
  </si>
  <si>
    <t>https://www.genecards.org/cgi-bin/carddisp.pl?gene=KRT14</t>
  </si>
  <si>
    <t>TARDBP</t>
  </si>
  <si>
    <t>TAR DNA Binding Protein</t>
  </si>
  <si>
    <t>GC01P011013</t>
  </si>
  <si>
    <t>https://www.genecards.org/cgi-bin/carddisp.pl?gene=TARDBP</t>
  </si>
  <si>
    <t>MMP8</t>
  </si>
  <si>
    <t>Matrix Metallopeptidase 8</t>
  </si>
  <si>
    <t>GC11M102617</t>
  </si>
  <si>
    <t>https://www.genecards.org/cgi-bin/carddisp.pl?gene=MMP8</t>
  </si>
  <si>
    <t>PDLIM7</t>
  </si>
  <si>
    <t>PDZ And LIM Domain 7</t>
  </si>
  <si>
    <t>GC05M177483</t>
  </si>
  <si>
    <t>https://www.genecards.org/cgi-bin/carddisp.pl?gene=PDLIM7</t>
  </si>
  <si>
    <t>ADAMTS4</t>
  </si>
  <si>
    <t>ADAM Metallopeptidase With Thrombospondin Type 1 Motif 4</t>
  </si>
  <si>
    <t>GC01M161184</t>
  </si>
  <si>
    <t>https://www.genecards.org/cgi-bin/carddisp.pl?gene=ADAMTS4</t>
  </si>
  <si>
    <t>DPYSL5</t>
  </si>
  <si>
    <t>Dihydropyrimidinase Like 5</t>
  </si>
  <si>
    <t>GC02P026847</t>
  </si>
  <si>
    <t>https://www.genecards.org/cgi-bin/carddisp.pl?gene=DPYSL5</t>
  </si>
  <si>
    <t>NDUFS2</t>
  </si>
  <si>
    <t>NADH:Ubiquinone Oxidoreductase Core Subunit S2</t>
  </si>
  <si>
    <t>GC01P161197</t>
  </si>
  <si>
    <t>https://www.genecards.org/cgi-bin/carddisp.pl?gene=NDUFS2</t>
  </si>
  <si>
    <t>CTBP1-AS</t>
  </si>
  <si>
    <t>CTBP1 Antisense RNA</t>
  </si>
  <si>
    <t>GC04P001210</t>
  </si>
  <si>
    <t>https://www.genecards.org/cgi-bin/carddisp.pl?gene=CTBP1-AS</t>
  </si>
  <si>
    <t>NR1H4</t>
  </si>
  <si>
    <t>Nuclear Receptor Subfamily 1 Group H Member 4</t>
  </si>
  <si>
    <t>GC12P100473</t>
  </si>
  <si>
    <t>https://www.genecards.org/cgi-bin/carddisp.pl?gene=NR1H4</t>
  </si>
  <si>
    <t>SPN</t>
  </si>
  <si>
    <t>Sialophorin</t>
  </si>
  <si>
    <t>GC16P029662</t>
  </si>
  <si>
    <t>https://www.genecards.org/cgi-bin/carddisp.pl?gene=SPN</t>
  </si>
  <si>
    <t>MIR181A1</t>
  </si>
  <si>
    <t>MicroRNA 181a-1</t>
  </si>
  <si>
    <t>GC01M198860</t>
  </si>
  <si>
    <t>https://www.genecards.org/cgi-bin/carddisp.pl?gene=MIR181A1</t>
  </si>
  <si>
    <t>DDRGK1</t>
  </si>
  <si>
    <t>DDRGK Domain Containing 1</t>
  </si>
  <si>
    <t>GC20M003344</t>
  </si>
  <si>
    <t>https://www.genecards.org/cgi-bin/carddisp.pl?gene=DDRGK1</t>
  </si>
  <si>
    <t>Potassium Voltage-Gated Channel Subfamily H Member 2</t>
  </si>
  <si>
    <t>GC07M150944</t>
  </si>
  <si>
    <t>https://www.genecards.org/cgi-bin/carddisp.pl?gene=KCNH2</t>
  </si>
  <si>
    <t>TRPM7</t>
  </si>
  <si>
    <t>Transient Receptor Potential Cation Channel Subfamily M Member 7</t>
  </si>
  <si>
    <t>GC15M050552</t>
  </si>
  <si>
    <t>https://www.genecards.org/cgi-bin/carddisp.pl?gene=TRPM7</t>
  </si>
  <si>
    <t>PIRC66</t>
  </si>
  <si>
    <t>Piwi-Interacting RNA Cluster 66</t>
  </si>
  <si>
    <t>GC15U901108</t>
  </si>
  <si>
    <t>https://www.genecards.org/cgi-bin/carddisp.pl?gene=PIRC66</t>
  </si>
  <si>
    <t>CD79B</t>
  </si>
  <si>
    <t>CD79b Molecule</t>
  </si>
  <si>
    <t>GC17M063928</t>
  </si>
  <si>
    <t>https://www.genecards.org/cgi-bin/carddisp.pl?gene=CD79B</t>
  </si>
  <si>
    <t>CCN6</t>
  </si>
  <si>
    <t>Cellular Communication Network Factor 6</t>
  </si>
  <si>
    <t>GC06P112053</t>
  </si>
  <si>
    <t>https://www.genecards.org/cgi-bin/carddisp.pl?gene=CCN6</t>
  </si>
  <si>
    <t>MCOLN1</t>
  </si>
  <si>
    <t>Mucolipin TRP Cation Channel 1</t>
  </si>
  <si>
    <t>GC19P007523</t>
  </si>
  <si>
    <t>https://www.genecards.org/cgi-bin/carddisp.pl?gene=MCOLN1</t>
  </si>
  <si>
    <t>ADGRV1</t>
  </si>
  <si>
    <t>Adhesion G Protein-Coupled Receptor V1</t>
  </si>
  <si>
    <t>GC05P090529</t>
  </si>
  <si>
    <t>https://www.genecards.org/cgi-bin/carddisp.pl?gene=ADGRV1</t>
  </si>
  <si>
    <t>KREMEN1</t>
  </si>
  <si>
    <t>Kringle Containing Transmembrane Protein 1</t>
  </si>
  <si>
    <t>GC22P029073</t>
  </si>
  <si>
    <t>https://www.genecards.org/cgi-bin/carddisp.pl?gene=KREMEN1</t>
  </si>
  <si>
    <t>RPL10</t>
  </si>
  <si>
    <t>Ribosomal Protein L10</t>
  </si>
  <si>
    <t>GC0XP154389</t>
  </si>
  <si>
    <t>https://www.genecards.org/cgi-bin/carddisp.pl?gene=RPL10</t>
  </si>
  <si>
    <t>CDKN2C</t>
  </si>
  <si>
    <t>Cyclin Dependent Kinase Inhibitor 2C</t>
  </si>
  <si>
    <t>GC01P050960</t>
  </si>
  <si>
    <t>https://www.genecards.org/cgi-bin/carddisp.pl?gene=CDKN2C</t>
  </si>
  <si>
    <t>NECTIN1</t>
  </si>
  <si>
    <t>Nectin Cell Adhesion Molecule 1</t>
  </si>
  <si>
    <t>GC11M119624</t>
  </si>
  <si>
    <t>https://www.genecards.org/cgi-bin/carddisp.pl?gene=NECTIN1</t>
  </si>
  <si>
    <t>CPS1</t>
  </si>
  <si>
    <t>Carbamoyl-Phosphate Synthase 1</t>
  </si>
  <si>
    <t>GC02P210477</t>
  </si>
  <si>
    <t>https://www.genecards.org/cgi-bin/carddisp.pl?gene=CPS1</t>
  </si>
  <si>
    <t>CD55</t>
  </si>
  <si>
    <t>CD55 Molecule (Cromer Blood Group)</t>
  </si>
  <si>
    <t>GC01P207321</t>
  </si>
  <si>
    <t>https://www.genecards.org/cgi-bin/carddisp.pl?gene=CD55</t>
  </si>
  <si>
    <t>CTSL</t>
  </si>
  <si>
    <t>Cathepsin L</t>
  </si>
  <si>
    <t>GC09P087725</t>
  </si>
  <si>
    <t>https://www.genecards.org/cgi-bin/carddisp.pl?gene=CTSL</t>
  </si>
  <si>
    <t>IMPG1</t>
  </si>
  <si>
    <t>Interphotoreceptor Matrix Proteoglycan 1</t>
  </si>
  <si>
    <t>GC06M075921</t>
  </si>
  <si>
    <t>https://www.genecards.org/cgi-bin/carddisp.pl?gene=IMPG1</t>
  </si>
  <si>
    <t>PFN1</t>
  </si>
  <si>
    <t>Profilin 1</t>
  </si>
  <si>
    <t>GC17M004945</t>
  </si>
  <si>
    <t>https://www.genecards.org/cgi-bin/carddisp.pl?gene=PFN1</t>
  </si>
  <si>
    <t>RSPH4A</t>
  </si>
  <si>
    <t>Radial Spoke Head Component 4A</t>
  </si>
  <si>
    <t>GC06P116616</t>
  </si>
  <si>
    <t>https://www.genecards.org/cgi-bin/carddisp.pl?gene=RSPH4A</t>
  </si>
  <si>
    <t>SPG7</t>
  </si>
  <si>
    <t>SPG7 Matrix AAA Peptidase Subunit, Paraplegin</t>
  </si>
  <si>
    <t>GC16P091303</t>
  </si>
  <si>
    <t>https://www.genecards.org/cgi-bin/carddisp.pl?gene=SPG7</t>
  </si>
  <si>
    <t>SFTPC</t>
  </si>
  <si>
    <t>Surfactant Protein C</t>
  </si>
  <si>
    <t>GC08P022156</t>
  </si>
  <si>
    <t>https://www.genecards.org/cgi-bin/carddisp.pl?gene=SFTPC</t>
  </si>
  <si>
    <t>FZD6</t>
  </si>
  <si>
    <t>Frizzled Class Receptor 6</t>
  </si>
  <si>
    <t>GC08P103298</t>
  </si>
  <si>
    <t>https://www.genecards.org/cgi-bin/carddisp.pl?gene=FZD6</t>
  </si>
  <si>
    <t>ALG6</t>
  </si>
  <si>
    <t>ALG6 Alpha-1,3-Glucosyltransferase</t>
  </si>
  <si>
    <t>GC01P063367</t>
  </si>
  <si>
    <t>https://www.genecards.org/cgi-bin/carddisp.pl?gene=ALG6</t>
  </si>
  <si>
    <t>MIR25</t>
  </si>
  <si>
    <t>MicroRNA 25</t>
  </si>
  <si>
    <t>GC07M100093</t>
  </si>
  <si>
    <t>https://www.genecards.org/cgi-bin/carddisp.pl?gene=MIR25</t>
  </si>
  <si>
    <t>F11</t>
  </si>
  <si>
    <t>Coagulation Factor XI</t>
  </si>
  <si>
    <t>GC04P186265</t>
  </si>
  <si>
    <t>https://www.genecards.org/cgi-bin/carddisp.pl?gene=F11</t>
  </si>
  <si>
    <t>HOXD10</t>
  </si>
  <si>
    <t>Homeobox D10</t>
  </si>
  <si>
    <t>GC02P176108</t>
  </si>
  <si>
    <t>https://www.genecards.org/cgi-bin/carddisp.pl?gene=HOXD10</t>
  </si>
  <si>
    <t>GHRH</t>
  </si>
  <si>
    <t>Growth Hormone Releasing Hormone</t>
  </si>
  <si>
    <t>GC20M037251</t>
  </si>
  <si>
    <t>https://www.genecards.org/cgi-bin/carddisp.pl?gene=GHRH</t>
  </si>
  <si>
    <t>B4GALT1</t>
  </si>
  <si>
    <t>Beta-1,4-Galactosyltransferase 1</t>
  </si>
  <si>
    <t>GC09M033100</t>
  </si>
  <si>
    <t>https://www.genecards.org/cgi-bin/carddisp.pl?gene=B4GALT1</t>
  </si>
  <si>
    <t>LGALS3</t>
  </si>
  <si>
    <t>Galectin 3</t>
  </si>
  <si>
    <t>GC14P055124</t>
  </si>
  <si>
    <t>https://www.genecards.org/cgi-bin/carddisp.pl?gene=LGALS3</t>
  </si>
  <si>
    <t>C9orf72</t>
  </si>
  <si>
    <t>C9orf72-SMCR8 Complex Subunit</t>
  </si>
  <si>
    <t>GC09M028335</t>
  </si>
  <si>
    <t>https://www.genecards.org/cgi-bin/carddisp.pl?gene=C9orf72</t>
  </si>
  <si>
    <t>VTN</t>
  </si>
  <si>
    <t>Vitronectin</t>
  </si>
  <si>
    <t>GC17M035135</t>
  </si>
  <si>
    <t>https://www.genecards.org/cgi-bin/carddisp.pl?gene=VTN</t>
  </si>
  <si>
    <t>KCNJ5</t>
  </si>
  <si>
    <t>Potassium Inwardly Rectifying Channel Subfamily J Member 5</t>
  </si>
  <si>
    <t>GC11P128891</t>
  </si>
  <si>
    <t>https://www.genecards.org/cgi-bin/carddisp.pl?gene=KCNJ5</t>
  </si>
  <si>
    <t>NDUFS8</t>
  </si>
  <si>
    <t>NADH:Ubiquinone Oxidoreductase Core Subunit S8</t>
  </si>
  <si>
    <t>GC11P068030</t>
  </si>
  <si>
    <t>https://www.genecards.org/cgi-bin/carddisp.pl?gene=NDUFS8</t>
  </si>
  <si>
    <t>TCF20</t>
  </si>
  <si>
    <t>Transcription Factor 20</t>
  </si>
  <si>
    <t>GC22M042160</t>
  </si>
  <si>
    <t>https://www.genecards.org/cgi-bin/carddisp.pl?gene=TCF20</t>
  </si>
  <si>
    <t>NCF4</t>
  </si>
  <si>
    <t>Neutrophil Cytosolic Factor 4</t>
  </si>
  <si>
    <t>GC22P036860</t>
  </si>
  <si>
    <t>https://www.genecards.org/cgi-bin/carddisp.pl?gene=NCF4</t>
  </si>
  <si>
    <t>AGPS</t>
  </si>
  <si>
    <t>Alkylglycerone Phosphate Synthase</t>
  </si>
  <si>
    <t>GC02P177392</t>
  </si>
  <si>
    <t>https://www.genecards.org/cgi-bin/carddisp.pl?gene=AGPS</t>
  </si>
  <si>
    <t>HP</t>
  </si>
  <si>
    <t>Haptoglobin</t>
  </si>
  <si>
    <t>GC16P072086</t>
  </si>
  <si>
    <t>https://www.genecards.org/cgi-bin/carddisp.pl?gene=HP</t>
  </si>
  <si>
    <t>CD200</t>
  </si>
  <si>
    <t>CD200 Molecule</t>
  </si>
  <si>
    <t>GC03P112332</t>
  </si>
  <si>
    <t>https://www.genecards.org/cgi-bin/carddisp.pl?gene=CD200</t>
  </si>
  <si>
    <t>IFT74</t>
  </si>
  <si>
    <t>Intraflagellar Transport 74</t>
  </si>
  <si>
    <t>GC09P026947</t>
  </si>
  <si>
    <t>https://www.genecards.org/cgi-bin/carddisp.pl?gene=IFT74</t>
  </si>
  <si>
    <t>MIR142</t>
  </si>
  <si>
    <t>MicroRNA 142</t>
  </si>
  <si>
    <t>GC17M058331</t>
  </si>
  <si>
    <t>https://www.genecards.org/cgi-bin/carddisp.pl?gene=MIR142</t>
  </si>
  <si>
    <t>TRIM37</t>
  </si>
  <si>
    <t>Tripartite Motif Containing 37</t>
  </si>
  <si>
    <t>GC17M058982</t>
  </si>
  <si>
    <t>https://www.genecards.org/cgi-bin/carddisp.pl?gene=TRIM37</t>
  </si>
  <si>
    <t>AGA</t>
  </si>
  <si>
    <t>Aspartylglucosaminidase</t>
  </si>
  <si>
    <t>GC04M177430</t>
  </si>
  <si>
    <t>https://www.genecards.org/cgi-bin/carddisp.pl?gene=AGA</t>
  </si>
  <si>
    <t>BARD1</t>
  </si>
  <si>
    <t>BRCA1 Associated RING Domain 1</t>
  </si>
  <si>
    <t>GC02M214725</t>
  </si>
  <si>
    <t>https://www.genecards.org/cgi-bin/carddisp.pl?gene=BARD1</t>
  </si>
  <si>
    <t>GCH1</t>
  </si>
  <si>
    <t>GTP Cyclohydrolase 1</t>
  </si>
  <si>
    <t>GC14M054842</t>
  </si>
  <si>
    <t>https://www.genecards.org/cgi-bin/carddisp.pl?gene=GCH1</t>
  </si>
  <si>
    <t>ATP12A</t>
  </si>
  <si>
    <t>ATPase H+/K+ Transporting Non-Gastric Alpha2 Subunit</t>
  </si>
  <si>
    <t>GC13P024680</t>
  </si>
  <si>
    <t>https://www.genecards.org/cgi-bin/carddisp.pl?gene=ATP12A</t>
  </si>
  <si>
    <t>CHRDL1</t>
  </si>
  <si>
    <t>Chordin Like 1</t>
  </si>
  <si>
    <t>GC0XM110674</t>
  </si>
  <si>
    <t>https://www.genecards.org/cgi-bin/carddisp.pl?gene=CHRDL1</t>
  </si>
  <si>
    <t>PRDM5</t>
  </si>
  <si>
    <t>PR/SET Domain 5</t>
  </si>
  <si>
    <t>GC04M120686</t>
  </si>
  <si>
    <t>https://www.genecards.org/cgi-bin/carddisp.pl?gene=PRDM5</t>
  </si>
  <si>
    <t>GAS8</t>
  </si>
  <si>
    <t>Growth Arrest Specific 8</t>
  </si>
  <si>
    <t>GC16P090019</t>
  </si>
  <si>
    <t>https://www.genecards.org/cgi-bin/carddisp.pl?gene=GAS8</t>
  </si>
  <si>
    <t>CTTN</t>
  </si>
  <si>
    <t>Cortactin</t>
  </si>
  <si>
    <t>GC11P070398</t>
  </si>
  <si>
    <t>https://www.genecards.org/cgi-bin/carddisp.pl?gene=CTTN</t>
  </si>
  <si>
    <t>SREBF1</t>
  </si>
  <si>
    <t>Sterol Regulatory Element Binding Transcription Factor 1</t>
  </si>
  <si>
    <t>GC17M017810</t>
  </si>
  <si>
    <t>https://www.genecards.org/cgi-bin/carddisp.pl?gene=SREBF1</t>
  </si>
  <si>
    <t>MIR342</t>
  </si>
  <si>
    <t>MicroRNA 342</t>
  </si>
  <si>
    <t>GC14P100109</t>
  </si>
  <si>
    <t>https://www.genecards.org/cgi-bin/carddisp.pl?gene=MIR342</t>
  </si>
  <si>
    <t>ADGRG1</t>
  </si>
  <si>
    <t>Adhesion G Protein-Coupled Receptor G1</t>
  </si>
  <si>
    <t>GC16P057610</t>
  </si>
  <si>
    <t>https://www.genecards.org/cgi-bin/carddisp.pl?gene=ADGRG1</t>
  </si>
  <si>
    <t>OXT</t>
  </si>
  <si>
    <t>Oxytocin/Neurophysin I Prepropeptide</t>
  </si>
  <si>
    <t>GC20P004235</t>
  </si>
  <si>
    <t>https://www.genecards.org/cgi-bin/carddisp.pl?gene=OXT</t>
  </si>
  <si>
    <t>DOCK2</t>
  </si>
  <si>
    <t>Dedicator Of Cytokinesis 2</t>
  </si>
  <si>
    <t>GC05P169637</t>
  </si>
  <si>
    <t>https://www.genecards.org/cgi-bin/carddisp.pl?gene=DOCK2</t>
  </si>
  <si>
    <t>CYP11B1</t>
  </si>
  <si>
    <t>Cytochrome P450 Family 11 Subfamily B Member 1</t>
  </si>
  <si>
    <t>GC08M142872</t>
  </si>
  <si>
    <t>https://www.genecards.org/cgi-bin/carddisp.pl?gene=CYP11B1</t>
  </si>
  <si>
    <t>HSPA4</t>
  </si>
  <si>
    <t>Heat Shock Protein Family A (Hsp70) Member 4</t>
  </si>
  <si>
    <t>GC05P133051</t>
  </si>
  <si>
    <t>https://www.genecards.org/cgi-bin/carddisp.pl?gene=HSPA4</t>
  </si>
  <si>
    <t>SLC2A10</t>
  </si>
  <si>
    <t>Solute Carrier Family 2 Member 10</t>
  </si>
  <si>
    <t>GC20P046709</t>
  </si>
  <si>
    <t>https://www.genecards.org/cgi-bin/carddisp.pl?gene=SLC2A10</t>
  </si>
  <si>
    <t>FOXJ1</t>
  </si>
  <si>
    <t>Forkhead Box J1</t>
  </si>
  <si>
    <t>GC17M076136</t>
  </si>
  <si>
    <t>https://www.genecards.org/cgi-bin/carddisp.pl?gene=FOXJ1</t>
  </si>
  <si>
    <t>LCA5</t>
  </si>
  <si>
    <t>Lebercilin LCA5</t>
  </si>
  <si>
    <t>GC06M079484</t>
  </si>
  <si>
    <t>https://www.genecards.org/cgi-bin/carddisp.pl?gene=LCA5</t>
  </si>
  <si>
    <t>SAR1B</t>
  </si>
  <si>
    <t>Secretion Associated Ras Related GTPase 1B</t>
  </si>
  <si>
    <t>GC05M134601</t>
  </si>
  <si>
    <t>https://www.genecards.org/cgi-bin/carddisp.pl?gene=SAR1B</t>
  </si>
  <si>
    <t>HEATR3</t>
  </si>
  <si>
    <t>HEAT Repeat Containing 3</t>
  </si>
  <si>
    <t>GC16P050065</t>
  </si>
  <si>
    <t>https://www.genecards.org/cgi-bin/carddisp.pl?gene=HEATR3</t>
  </si>
  <si>
    <t>TNNT3</t>
  </si>
  <si>
    <t>Troponin T3, Fast Skeletal Type</t>
  </si>
  <si>
    <t>GC11P001920</t>
  </si>
  <si>
    <t>https://www.genecards.org/cgi-bin/carddisp.pl?gene=TNNT3</t>
  </si>
  <si>
    <t>FZD5</t>
  </si>
  <si>
    <t>Frizzled Class Receptor 5</t>
  </si>
  <si>
    <t>GC02M207762</t>
  </si>
  <si>
    <t>https://www.genecards.org/cgi-bin/carddisp.pl?gene=FZD5</t>
  </si>
  <si>
    <t>PURA</t>
  </si>
  <si>
    <t>Purine Rich Element Binding Protein A</t>
  </si>
  <si>
    <t>GC05P140076</t>
  </si>
  <si>
    <t>https://www.genecards.org/cgi-bin/carddisp.pl?gene=PURA</t>
  </si>
  <si>
    <t>EFEMP1</t>
  </si>
  <si>
    <t>EGF Containing Fibulin Extracellular Matrix Protein 1</t>
  </si>
  <si>
    <t>GC02M055865</t>
  </si>
  <si>
    <t>https://www.genecards.org/cgi-bin/carddisp.pl?gene=EFEMP1</t>
  </si>
  <si>
    <t>KDELR2</t>
  </si>
  <si>
    <t>KDEL Endoplasmic Reticulum Protein Retention Receptor 2</t>
  </si>
  <si>
    <t>GC07M006447</t>
  </si>
  <si>
    <t>https://www.genecards.org/cgi-bin/carddisp.pl?gene=KDELR2</t>
  </si>
  <si>
    <t>TAF6</t>
  </si>
  <si>
    <t>TATA-Box Binding Protein Associated Factor 6</t>
  </si>
  <si>
    <t>GC07M101893</t>
  </si>
  <si>
    <t>https://www.genecards.org/cgi-bin/carddisp.pl?gene=TAF6</t>
  </si>
  <si>
    <t>RAB18</t>
  </si>
  <si>
    <t>RAB18, Member RAS Oncogene Family</t>
  </si>
  <si>
    <t>GC10P027504</t>
  </si>
  <si>
    <t>https://www.genecards.org/cgi-bin/carddisp.pl?gene=RAB18</t>
  </si>
  <si>
    <t>AURKA</t>
  </si>
  <si>
    <t>Aurora Kinase A</t>
  </si>
  <si>
    <t>GC20M056370</t>
  </si>
  <si>
    <t>https://www.genecards.org/cgi-bin/carddisp.pl?gene=AURKA</t>
  </si>
  <si>
    <t>ATP6AP1</t>
  </si>
  <si>
    <t>ATPase H+ Transporting Accessory Protein 1</t>
  </si>
  <si>
    <t>GC0XP154428</t>
  </si>
  <si>
    <t>https://www.genecards.org/cgi-bin/carddisp.pl?gene=ATP6AP1</t>
  </si>
  <si>
    <t>DPM3</t>
  </si>
  <si>
    <t>Dolichyl-Phosphate Mannosyltransferase Subunit 3, Regulatory</t>
  </si>
  <si>
    <t>GC01M155139</t>
  </si>
  <si>
    <t>https://www.genecards.org/cgi-bin/carddisp.pl?gene=DPM3</t>
  </si>
  <si>
    <t>HADHA</t>
  </si>
  <si>
    <t>Hydroxyacyl-CoA Dehydrogenase Trifunctional Multienzyme Complex Subunit Alpha</t>
  </si>
  <si>
    <t>GC02M026190</t>
  </si>
  <si>
    <t>https://www.genecards.org/cgi-bin/carddisp.pl?gene=HADHA</t>
  </si>
  <si>
    <t>MIR29B1</t>
  </si>
  <si>
    <t>MicroRNA 29b-1</t>
  </si>
  <si>
    <t>GC07M130877</t>
  </si>
  <si>
    <t>https://www.genecards.org/cgi-bin/carddisp.pl?gene=MIR29B1</t>
  </si>
  <si>
    <t>CCDC141</t>
  </si>
  <si>
    <t>Coiled-Coil Domain Containing 141</t>
  </si>
  <si>
    <t>GC02M178829</t>
  </si>
  <si>
    <t>https://www.genecards.org/cgi-bin/carddisp.pl?gene=CCDC141</t>
  </si>
  <si>
    <t>TARS1</t>
  </si>
  <si>
    <t>Threonyl-TRNA Synthetase 1</t>
  </si>
  <si>
    <t>GC05P033441</t>
  </si>
  <si>
    <t>https://www.genecards.org/cgi-bin/carddisp.pl?gene=TARS1</t>
  </si>
  <si>
    <t>PGK1</t>
  </si>
  <si>
    <t>Phosphoglycerate Kinase 1</t>
  </si>
  <si>
    <t>GC0XP077994</t>
  </si>
  <si>
    <t>https://www.genecards.org/cgi-bin/carddisp.pl?gene=PGK1</t>
  </si>
  <si>
    <t>TP73</t>
  </si>
  <si>
    <t>Tumor Protein P73</t>
  </si>
  <si>
    <t>GC01P003652</t>
  </si>
  <si>
    <t>https://www.genecards.org/cgi-bin/carddisp.pl?gene=TP73</t>
  </si>
  <si>
    <t>UBE3B</t>
  </si>
  <si>
    <t>Ubiquitin Protein Ligase E3B</t>
  </si>
  <si>
    <t>GC12P109477</t>
  </si>
  <si>
    <t>https://www.genecards.org/cgi-bin/carddisp.pl?gene=UBE3B</t>
  </si>
  <si>
    <t>MT-ATP8</t>
  </si>
  <si>
    <t>Mitochondrially Encoded ATP Synthase Membrane Subunit 8</t>
  </si>
  <si>
    <t>GCMTP008368</t>
  </si>
  <si>
    <t>https://www.genecards.org/cgi-bin/carddisp.pl?gene=MT-ATP8</t>
  </si>
  <si>
    <t>TRIM8</t>
  </si>
  <si>
    <t>Tripartite Motif Containing 8</t>
  </si>
  <si>
    <t>GC10P102643</t>
  </si>
  <si>
    <t>https://www.genecards.org/cgi-bin/carddisp.pl?gene=TRIM8</t>
  </si>
  <si>
    <t>TTC37</t>
  </si>
  <si>
    <t>Tetratricopeptide Repeat Domain 37</t>
  </si>
  <si>
    <t>GC05M095463</t>
  </si>
  <si>
    <t>https://www.genecards.org/cgi-bin/carddisp.pl?gene=TTC37</t>
  </si>
  <si>
    <t>ATP7B</t>
  </si>
  <si>
    <t>ATPase Copper Transporting Beta</t>
  </si>
  <si>
    <t>GC13M051930</t>
  </si>
  <si>
    <t>https://www.genecards.org/cgi-bin/carddisp.pl?gene=ATP7B</t>
  </si>
  <si>
    <t>CHIC2</t>
  </si>
  <si>
    <t>Cysteine Rich Hydrophobic Domain 2</t>
  </si>
  <si>
    <t>GC04M054009</t>
  </si>
  <si>
    <t>https://www.genecards.org/cgi-bin/carddisp.pl?gene=CHIC2</t>
  </si>
  <si>
    <t>CGA</t>
  </si>
  <si>
    <t>Glycoprotein Hormones, Alpha Polypeptide</t>
  </si>
  <si>
    <t>GC06M087085</t>
  </si>
  <si>
    <t>https://www.genecards.org/cgi-bin/carddisp.pl?gene=CGA</t>
  </si>
  <si>
    <t>IQSEC2</t>
  </si>
  <si>
    <t>IQ Motif And Sec7 Domain ArfGEF 2</t>
  </si>
  <si>
    <t>GC0XM053225</t>
  </si>
  <si>
    <t>https://www.genecards.org/cgi-bin/carddisp.pl?gene=IQSEC2</t>
  </si>
  <si>
    <t>PSEN1</t>
  </si>
  <si>
    <t>Presenilin 1</t>
  </si>
  <si>
    <t>GC14P073136</t>
  </si>
  <si>
    <t>https://www.genecards.org/cgi-bin/carddisp.pl?gene=PSEN1</t>
  </si>
  <si>
    <t>PLEK</t>
  </si>
  <si>
    <t>Pleckstrin</t>
  </si>
  <si>
    <t>GC02P068365</t>
  </si>
  <si>
    <t>https://www.genecards.org/cgi-bin/carddisp.pl?gene=PLEK</t>
  </si>
  <si>
    <t>MBP</t>
  </si>
  <si>
    <t>Myelin Basic Protein</t>
  </si>
  <si>
    <t>GC18M076978</t>
  </si>
  <si>
    <t>https://www.genecards.org/cgi-bin/carddisp.pl?gene=MBP</t>
  </si>
  <si>
    <t>DOP1A</t>
  </si>
  <si>
    <t>DOP1 Leucine Zipper Like Protein A</t>
  </si>
  <si>
    <t>GC06P084346</t>
  </si>
  <si>
    <t>https://www.genecards.org/cgi-bin/carddisp.pl?gene=DOP1A</t>
  </si>
  <si>
    <t>KIF23</t>
  </si>
  <si>
    <t>Kinesin Family Member 23</t>
  </si>
  <si>
    <t>GC15P069414</t>
  </si>
  <si>
    <t>https://www.genecards.org/cgi-bin/carddisp.pl?gene=KIF23</t>
  </si>
  <si>
    <t>HBG1</t>
  </si>
  <si>
    <t>Hemoglobin Subunit Gamma 1</t>
  </si>
  <si>
    <t>GC11M006441</t>
  </si>
  <si>
    <t>https://www.genecards.org/cgi-bin/carddisp.pl?gene=HBG1</t>
  </si>
  <si>
    <t>NCF2</t>
  </si>
  <si>
    <t>Neutrophil Cytosolic Factor 2</t>
  </si>
  <si>
    <t>GC01M183555</t>
  </si>
  <si>
    <t>https://www.genecards.org/cgi-bin/carddisp.pl?gene=NCF2</t>
  </si>
  <si>
    <t>DTNBP1</t>
  </si>
  <si>
    <t>Dystrobrevin Binding Protein 1</t>
  </si>
  <si>
    <t>GC06M015523</t>
  </si>
  <si>
    <t>https://www.genecards.org/cgi-bin/carddisp.pl?gene=DTNBP1</t>
  </si>
  <si>
    <t>ANO6</t>
  </si>
  <si>
    <t>Anoctamin 6</t>
  </si>
  <si>
    <t>GC12P045215</t>
  </si>
  <si>
    <t>https://www.genecards.org/cgi-bin/carddisp.pl?gene=ANO6</t>
  </si>
  <si>
    <t>COG2</t>
  </si>
  <si>
    <t>Component Of Oligomeric Golgi Complex 2</t>
  </si>
  <si>
    <t>GC01P230642</t>
  </si>
  <si>
    <t>https://www.genecards.org/cgi-bin/carddisp.pl?gene=COG2</t>
  </si>
  <si>
    <t>RFX5</t>
  </si>
  <si>
    <t>Regulatory Factor X5</t>
  </si>
  <si>
    <t>GC01M151340</t>
  </si>
  <si>
    <t>https://www.genecards.org/cgi-bin/carddisp.pl?gene=RFX5</t>
  </si>
  <si>
    <t>ACTL6A</t>
  </si>
  <si>
    <t>Actin Like 6A</t>
  </si>
  <si>
    <t>GC03P179562</t>
  </si>
  <si>
    <t>https://www.genecards.org/cgi-bin/carddisp.pl?gene=ACTL6A</t>
  </si>
  <si>
    <t>CCDC107</t>
  </si>
  <si>
    <t>Coiled-Coil Domain Containing 107</t>
  </si>
  <si>
    <t>GC09P035658</t>
  </si>
  <si>
    <t>https://www.genecards.org/cgi-bin/carddisp.pl?gene=CCDC107</t>
  </si>
  <si>
    <t>MIR196A1</t>
  </si>
  <si>
    <t>MicroRNA 196a-1</t>
  </si>
  <si>
    <t>GC17M048632</t>
  </si>
  <si>
    <t>https://www.genecards.org/cgi-bin/carddisp.pl?gene=MIR196A1</t>
  </si>
  <si>
    <t>CENPJ</t>
  </si>
  <si>
    <t>Centromere Protein J</t>
  </si>
  <si>
    <t>GC13M024882</t>
  </si>
  <si>
    <t>https://www.genecards.org/cgi-bin/carddisp.pl?gene=CENPJ</t>
  </si>
  <si>
    <t>AICDA</t>
  </si>
  <si>
    <t>Activation Induced Cytidine Deaminase</t>
  </si>
  <si>
    <t>GC12M008602</t>
  </si>
  <si>
    <t>https://www.genecards.org/cgi-bin/carddisp.pl?gene=AICDA</t>
  </si>
  <si>
    <t>RPS10-NUDT3</t>
  </si>
  <si>
    <t>RPS10-NUDT3 Readthrough</t>
  </si>
  <si>
    <t>GC06M068810</t>
  </si>
  <si>
    <t>https://www.genecards.org/cgi-bin/carddisp.pl?gene=RPS10-NUDT3</t>
  </si>
  <si>
    <t>TRPM4</t>
  </si>
  <si>
    <t>Transient Receptor Potential Cation Channel Subfamily M Member 4</t>
  </si>
  <si>
    <t>GC19P049157</t>
  </si>
  <si>
    <t>https://www.genecards.org/cgi-bin/carddisp.pl?gene=TRPM4</t>
  </si>
  <si>
    <t>LIPA</t>
  </si>
  <si>
    <t>Lipase A, Lysosomal Acid Type</t>
  </si>
  <si>
    <t>GC10M089213</t>
  </si>
  <si>
    <t>https://www.genecards.org/cgi-bin/carddisp.pl?gene=LIPA</t>
  </si>
  <si>
    <t>UNC45A</t>
  </si>
  <si>
    <t>Unc-45 Myosin Chaperone A</t>
  </si>
  <si>
    <t>GC15P118201</t>
  </si>
  <si>
    <t>https://www.genecards.org/cgi-bin/carddisp.pl?gene=UNC45A</t>
  </si>
  <si>
    <t>F12</t>
  </si>
  <si>
    <t>Coagulation Factor XII</t>
  </si>
  <si>
    <t>GC05M177402</t>
  </si>
  <si>
    <t>https://www.genecards.org/cgi-bin/carddisp.pl?gene=F12</t>
  </si>
  <si>
    <t>CAPN3</t>
  </si>
  <si>
    <t>Calpain 3</t>
  </si>
  <si>
    <t>GC15P042359</t>
  </si>
  <si>
    <t>https://www.genecards.org/cgi-bin/carddisp.pl?gene=CAPN3</t>
  </si>
  <si>
    <t>SOCS3</t>
  </si>
  <si>
    <t>Suppressor Of Cytokine Signaling 3</t>
  </si>
  <si>
    <t>GC17M078356</t>
  </si>
  <si>
    <t>https://www.genecards.org/cgi-bin/carddisp.pl?gene=SOCS3</t>
  </si>
  <si>
    <t>IBA57</t>
  </si>
  <si>
    <t>Iron-Sulfur Cluster Assembly Factor IBA57</t>
  </si>
  <si>
    <t>GC01P228165</t>
  </si>
  <si>
    <t>https://www.genecards.org/cgi-bin/carddisp.pl?gene=IBA57</t>
  </si>
  <si>
    <t>PIGK</t>
  </si>
  <si>
    <t>Phosphatidylinositol Glycan Anchor Biosynthesis Class K</t>
  </si>
  <si>
    <t>GC01M077088</t>
  </si>
  <si>
    <t>https://www.genecards.org/cgi-bin/carddisp.pl?gene=PIGK</t>
  </si>
  <si>
    <t>DCUN1D1</t>
  </si>
  <si>
    <t>Defective In Cullin Neddylation 1 Domain Containing 1</t>
  </si>
  <si>
    <t>GC03M182938</t>
  </si>
  <si>
    <t>https://www.genecards.org/cgi-bin/carddisp.pl?gene=DCUN1D1</t>
  </si>
  <si>
    <t>IAPP</t>
  </si>
  <si>
    <t>Islet Amyloid Polypeptide</t>
  </si>
  <si>
    <t>GC12P021354</t>
  </si>
  <si>
    <t>https://www.genecards.org/cgi-bin/carddisp.pl?gene=IAPP</t>
  </si>
  <si>
    <t>PRG4</t>
  </si>
  <si>
    <t>Proteoglycan 4</t>
  </si>
  <si>
    <t>GC01P186296</t>
  </si>
  <si>
    <t>https://www.genecards.org/cgi-bin/carddisp.pl?gene=PRG4</t>
  </si>
  <si>
    <t>KISS1R</t>
  </si>
  <si>
    <t>KISS1 Receptor</t>
  </si>
  <si>
    <t>GC19P000917</t>
  </si>
  <si>
    <t>https://www.genecards.org/cgi-bin/carddisp.pl?gene=KISS1R</t>
  </si>
  <si>
    <t>MIR182</t>
  </si>
  <si>
    <t>MicroRNA 182</t>
  </si>
  <si>
    <t>GC07M129770</t>
  </si>
  <si>
    <t>https://www.genecards.org/cgi-bin/carddisp.pl?gene=MIR182</t>
  </si>
  <si>
    <t>COL6A3</t>
  </si>
  <si>
    <t>Collagen Type VI Alpha 3 Chain</t>
  </si>
  <si>
    <t>GC02M237324</t>
  </si>
  <si>
    <t>https://www.genecards.org/cgi-bin/carddisp.pl?gene=COL6A3</t>
  </si>
  <si>
    <t>MUTYH</t>
  </si>
  <si>
    <t>MutY DNA Glycosylase</t>
  </si>
  <si>
    <t>GC01M045329</t>
  </si>
  <si>
    <t>https://www.genecards.org/cgi-bin/carddisp.pl?gene=MUTYH</t>
  </si>
  <si>
    <t>VPS35L</t>
  </si>
  <si>
    <t>VPS35 Endosomal Protein Sorting Factor Like</t>
  </si>
  <si>
    <t>GC16P019555</t>
  </si>
  <si>
    <t>https://www.genecards.org/cgi-bin/carddisp.pl?gene=VPS35L</t>
  </si>
  <si>
    <t>KCTD1</t>
  </si>
  <si>
    <t>Potassium Channel Tetramerization Domain Containing 1</t>
  </si>
  <si>
    <t>GC18M026454</t>
  </si>
  <si>
    <t>https://www.genecards.org/cgi-bin/carddisp.pl?gene=KCTD1</t>
  </si>
  <si>
    <t>PARD6G</t>
  </si>
  <si>
    <t>Par-6 Family Cell Polarity Regulator Gamma</t>
  </si>
  <si>
    <t>GC18M080157</t>
  </si>
  <si>
    <t>https://www.genecards.org/cgi-bin/carddisp.pl?gene=PARD6G</t>
  </si>
  <si>
    <t>SYDE1</t>
  </si>
  <si>
    <t>Synapse Defective Rho GTPase Homolog 1</t>
  </si>
  <si>
    <t>GC19P015107</t>
  </si>
  <si>
    <t>https://www.genecards.org/cgi-bin/carddisp.pl?gene=SYDE1</t>
  </si>
  <si>
    <t>ADNP</t>
  </si>
  <si>
    <t>Activity Dependent Neuroprotector Homeobox</t>
  </si>
  <si>
    <t>GC20M050888</t>
  </si>
  <si>
    <t>https://www.genecards.org/cgi-bin/carddisp.pl?gene=ADNP</t>
  </si>
  <si>
    <t>SC5D</t>
  </si>
  <si>
    <t>Sterol-C5-Desaturase</t>
  </si>
  <si>
    <t>GC11P121292</t>
  </si>
  <si>
    <t>https://www.genecards.org/cgi-bin/carddisp.pl?gene=SC5D</t>
  </si>
  <si>
    <t>MAGEL2</t>
  </si>
  <si>
    <t>MAGE Family Member L2</t>
  </si>
  <si>
    <t>GC15M023643</t>
  </si>
  <si>
    <t>https://www.genecards.org/cgi-bin/carddisp.pl?gene=MAGEL2</t>
  </si>
  <si>
    <t>DNAAF5</t>
  </si>
  <si>
    <t>Dynein Axonemal Assembly Factor 5</t>
  </si>
  <si>
    <t>GC07P000726</t>
  </si>
  <si>
    <t>https://www.genecards.org/cgi-bin/carddisp.pl?gene=DNAAF5</t>
  </si>
  <si>
    <t>IL18R1</t>
  </si>
  <si>
    <t>Interleukin 18 Receptor 1</t>
  </si>
  <si>
    <t>GC02P102311</t>
  </si>
  <si>
    <t>https://www.genecards.org/cgi-bin/carddisp.pl?gene=IL18R1</t>
  </si>
  <si>
    <t>ARHGAP6</t>
  </si>
  <si>
    <t>Rho GTPase Activating Protein 6</t>
  </si>
  <si>
    <t>GC0XM012345</t>
  </si>
  <si>
    <t>https://www.genecards.org/cgi-bin/carddisp.pl?gene=ARHGAP6</t>
  </si>
  <si>
    <t>COL4A4</t>
  </si>
  <si>
    <t>Collagen Type IV Alpha 4 Chain</t>
  </si>
  <si>
    <t>GC02M226973</t>
  </si>
  <si>
    <t>https://www.genecards.org/cgi-bin/carddisp.pl?gene=COL4A4</t>
  </si>
  <si>
    <t>ABCA1</t>
  </si>
  <si>
    <t>ATP Binding Cassette Subfamily A Member 1</t>
  </si>
  <si>
    <t>GC09M104781</t>
  </si>
  <si>
    <t>https://www.genecards.org/cgi-bin/carddisp.pl?gene=ABCA1</t>
  </si>
  <si>
    <t>IRF8</t>
  </si>
  <si>
    <t>Interferon Regulatory Factor 8</t>
  </si>
  <si>
    <t>GC16P085898</t>
  </si>
  <si>
    <t>https://www.genecards.org/cgi-bin/carddisp.pl?gene=IRF8</t>
  </si>
  <si>
    <t>AKT2</t>
  </si>
  <si>
    <t>AKT Serine/Threonine Kinase 2</t>
  </si>
  <si>
    <t>GC19M040230</t>
  </si>
  <si>
    <t>https://www.genecards.org/cgi-bin/carddisp.pl?gene=AKT2</t>
  </si>
  <si>
    <t>PPARGC1A</t>
  </si>
  <si>
    <t>PPARG Coactivator 1 Alpha</t>
  </si>
  <si>
    <t>GC04M023755</t>
  </si>
  <si>
    <t>https://www.genecards.org/cgi-bin/carddisp.pl?gene=PPARGC1A</t>
  </si>
  <si>
    <t>Interferon Regulatory Factor 1</t>
  </si>
  <si>
    <t>GC05M132440</t>
  </si>
  <si>
    <t>https://www.genecards.org/cgi-bin/carddisp.pl?gene=IRF1</t>
  </si>
  <si>
    <t>TUSC3</t>
  </si>
  <si>
    <t>Tumor Suppressor Candidate 3</t>
  </si>
  <si>
    <t>GC08P015417</t>
  </si>
  <si>
    <t>https://www.genecards.org/cgi-bin/carddisp.pl?gene=TUSC3</t>
  </si>
  <si>
    <t>Checkpoint Kinase 1</t>
  </si>
  <si>
    <t>GC11P125625</t>
  </si>
  <si>
    <t>https://www.genecards.org/cgi-bin/carddisp.pl?gene=CHEK1</t>
  </si>
  <si>
    <t>CD163</t>
  </si>
  <si>
    <t>CD163 Molecule</t>
  </si>
  <si>
    <t>GC12M007819</t>
  </si>
  <si>
    <t>https://www.genecards.org/cgi-bin/carddisp.pl?gene=CD163</t>
  </si>
  <si>
    <t>SEMA5A</t>
  </si>
  <si>
    <t>Semaphorin 5A</t>
  </si>
  <si>
    <t>GC05M009036</t>
  </si>
  <si>
    <t>https://www.genecards.org/cgi-bin/carddisp.pl?gene=SEMA5A</t>
  </si>
  <si>
    <t>STAR</t>
  </si>
  <si>
    <t>Steroidogenic Acute Regulatory Protein</t>
  </si>
  <si>
    <t>GC08M038145</t>
  </si>
  <si>
    <t>https://www.genecards.org/cgi-bin/carddisp.pl?gene=STAR</t>
  </si>
  <si>
    <t>YWHAE</t>
  </si>
  <si>
    <t>Tyrosine 3-Monooxygenase/Tryptophan 5-Monooxygenase Activation Protein Epsilon</t>
  </si>
  <si>
    <t>GC17M003080</t>
  </si>
  <si>
    <t>https://www.genecards.org/cgi-bin/carddisp.pl?gene=YWHAE</t>
  </si>
  <si>
    <t>FDFT1</t>
  </si>
  <si>
    <t>Farnesyl-Diphosphate Farnesyltransferase 1</t>
  </si>
  <si>
    <t>GC08P011795</t>
  </si>
  <si>
    <t>https://www.genecards.org/cgi-bin/carddisp.pl?gene=FDFT1</t>
  </si>
  <si>
    <t>ATF6</t>
  </si>
  <si>
    <t>Activating Transcription Factor 6</t>
  </si>
  <si>
    <t>GC01P161766</t>
  </si>
  <si>
    <t>https://www.genecards.org/cgi-bin/carddisp.pl?gene=ATF6</t>
  </si>
  <si>
    <t>LOC107303340</t>
  </si>
  <si>
    <t>3p25 Von Hippel-Lindau Tumor Suppressor, E3 Ubiquitin Protein Ligase Alu-Mediated Recombination Region</t>
  </si>
  <si>
    <t>GC03P012463</t>
  </si>
  <si>
    <t>https://www.genecards.org/cgi-bin/carddisp.pl?gene=LOC107303340</t>
  </si>
  <si>
    <t>ARCN1</t>
  </si>
  <si>
    <t>Archain 1</t>
  </si>
  <si>
    <t>GC11P118572</t>
  </si>
  <si>
    <t>https://www.genecards.org/cgi-bin/carddisp.pl?gene=ARCN1</t>
  </si>
  <si>
    <t>GATM</t>
  </si>
  <si>
    <t>Glycine Amidinotransferase</t>
  </si>
  <si>
    <t>GC15M045361</t>
  </si>
  <si>
    <t>https://www.genecards.org/cgi-bin/carddisp.pl?gene=GATM</t>
  </si>
  <si>
    <t>CACNA2D4</t>
  </si>
  <si>
    <t>Calcium Voltage-Gated Channel Auxiliary Subunit Alpha2delta 4</t>
  </si>
  <si>
    <t>GC12M001791</t>
  </si>
  <si>
    <t>https://www.genecards.org/cgi-bin/carddisp.pl?gene=CACNA2D4</t>
  </si>
  <si>
    <t>COLEC11</t>
  </si>
  <si>
    <t>Collectin Subfamily Member 11</t>
  </si>
  <si>
    <t>GC02P003594</t>
  </si>
  <si>
    <t>https://www.genecards.org/cgi-bin/carddisp.pl?gene=COLEC11</t>
  </si>
  <si>
    <t>EDAR</t>
  </si>
  <si>
    <t>Ectodysplasin A Receptor</t>
  </si>
  <si>
    <t>GC02M108894</t>
  </si>
  <si>
    <t>https://www.genecards.org/cgi-bin/carddisp.pl?gene=EDAR</t>
  </si>
  <si>
    <t>GCG</t>
  </si>
  <si>
    <t>Glucagon</t>
  </si>
  <si>
    <t>GC02M162142</t>
  </si>
  <si>
    <t>https://www.genecards.org/cgi-bin/carddisp.pl?gene=GCG</t>
  </si>
  <si>
    <t>NDE1</t>
  </si>
  <si>
    <t>NudE Neurodevelopment Protein 1</t>
  </si>
  <si>
    <t>GC16P017556</t>
  </si>
  <si>
    <t>https://www.genecards.org/cgi-bin/carddisp.pl?gene=NDE1</t>
  </si>
  <si>
    <t>ATF4</t>
  </si>
  <si>
    <t>Activating Transcription Factor 4</t>
  </si>
  <si>
    <t>GC22P039519</t>
  </si>
  <si>
    <t>https://www.genecards.org/cgi-bin/carddisp.pl?gene=ATF4</t>
  </si>
  <si>
    <t>GINS1</t>
  </si>
  <si>
    <t>GINS Complex Subunit 1</t>
  </si>
  <si>
    <t>GC20P025452</t>
  </si>
  <si>
    <t>https://www.genecards.org/cgi-bin/carddisp.pl?gene=GINS1</t>
  </si>
  <si>
    <t>TTC8</t>
  </si>
  <si>
    <t>Tetratricopeptide Repeat Domain 8</t>
  </si>
  <si>
    <t>GC14P090174</t>
  </si>
  <si>
    <t>https://www.genecards.org/cgi-bin/carddisp.pl?gene=TTC8</t>
  </si>
  <si>
    <t>FTH1</t>
  </si>
  <si>
    <t>Ferritin Heavy Chain 1</t>
  </si>
  <si>
    <t>GC11M061959</t>
  </si>
  <si>
    <t>https://www.genecards.org/cgi-bin/carddisp.pl?gene=FTH1</t>
  </si>
  <si>
    <t>GUCY2C</t>
  </si>
  <si>
    <t>Guanylate Cyclase 2C</t>
  </si>
  <si>
    <t>GC12M014612</t>
  </si>
  <si>
    <t>https://www.genecards.org/cgi-bin/carddisp.pl?gene=GUCY2C</t>
  </si>
  <si>
    <t>GRB2</t>
  </si>
  <si>
    <t>Growth Factor Receptor Bound Protein 2</t>
  </si>
  <si>
    <t>GC17M075318</t>
  </si>
  <si>
    <t>https://www.genecards.org/cgi-bin/carddisp.pl?gene=GRB2</t>
  </si>
  <si>
    <t>MYBPC1</t>
  </si>
  <si>
    <t>Myosin Binding Protein C1</t>
  </si>
  <si>
    <t>GC12P101568</t>
  </si>
  <si>
    <t>https://www.genecards.org/cgi-bin/carddisp.pl?gene=MYBPC1</t>
  </si>
  <si>
    <t>MRPS16</t>
  </si>
  <si>
    <t>Mitochondrial Ribosomal Protein S16</t>
  </si>
  <si>
    <t>GC10M073248</t>
  </si>
  <si>
    <t>https://www.genecards.org/cgi-bin/carddisp.pl?gene=MRPS16</t>
  </si>
  <si>
    <t>NAE1</t>
  </si>
  <si>
    <t>NEDD8 Activating Enzyme E1 Subunit 1</t>
  </si>
  <si>
    <t>GC16M066803</t>
  </si>
  <si>
    <t>https://www.genecards.org/cgi-bin/carddisp.pl?gene=NAE1</t>
  </si>
  <si>
    <t>KAZALD1</t>
  </si>
  <si>
    <t>Kazal Type Serine Peptidase Inhibitor Domain 1</t>
  </si>
  <si>
    <t>GC10P101061</t>
  </si>
  <si>
    <t>https://www.genecards.org/cgi-bin/carddisp.pl?gene=KAZALD1</t>
  </si>
  <si>
    <t>FLT3LG</t>
  </si>
  <si>
    <t>Fms Related Receptor Tyrosine Kinase 3 Ligand</t>
  </si>
  <si>
    <t>GC19P067098</t>
  </si>
  <si>
    <t>https://www.genecards.org/cgi-bin/carddisp.pl?gene=FLT3LG</t>
  </si>
  <si>
    <t>PRPF3</t>
  </si>
  <si>
    <t>Pre-MRNA Processing Factor 3</t>
  </si>
  <si>
    <t>GC01P150321</t>
  </si>
  <si>
    <t>https://www.genecards.org/cgi-bin/carddisp.pl?gene=PRPF3</t>
  </si>
  <si>
    <t>GYPA</t>
  </si>
  <si>
    <t>Glycophorin A (MNS Blood Group)</t>
  </si>
  <si>
    <t>GC04M144109</t>
  </si>
  <si>
    <t>https://www.genecards.org/cgi-bin/carddisp.pl?gene=GYPA</t>
  </si>
  <si>
    <t>ABCC1</t>
  </si>
  <si>
    <t>ATP Binding Cassette Subfamily C Member 1</t>
  </si>
  <si>
    <t>GC16P015949</t>
  </si>
  <si>
    <t>https://www.genecards.org/cgi-bin/carddisp.pl?gene=ABCC1</t>
  </si>
  <si>
    <t>Cholinergic Receptor Muscarinic 3</t>
  </si>
  <si>
    <t>GC01P239386</t>
  </si>
  <si>
    <t>https://www.genecards.org/cgi-bin/carddisp.pl?gene=CHRM3</t>
  </si>
  <si>
    <t>ARL13B</t>
  </si>
  <si>
    <t>ADP Ribosylation Factor Like GTPase 13B</t>
  </si>
  <si>
    <t>GC03P093980</t>
  </si>
  <si>
    <t>https://www.genecards.org/cgi-bin/carddisp.pl?gene=ARL13B</t>
  </si>
  <si>
    <t>NPPC</t>
  </si>
  <si>
    <t>Natriuretic Peptide C</t>
  </si>
  <si>
    <t>GC02M231921</t>
  </si>
  <si>
    <t>https://www.genecards.org/cgi-bin/carddisp.pl?gene=NPPC</t>
  </si>
  <si>
    <t>DPF2</t>
  </si>
  <si>
    <t>Double PHD Fingers 2</t>
  </si>
  <si>
    <t>GC11P069976</t>
  </si>
  <si>
    <t>https://www.genecards.org/cgi-bin/carddisp.pl?gene=DPF2</t>
  </si>
  <si>
    <t>PARD6B</t>
  </si>
  <si>
    <t>Par-6 Family Cell Polarity Regulator Beta</t>
  </si>
  <si>
    <t>GC20P050731</t>
  </si>
  <si>
    <t>https://www.genecards.org/cgi-bin/carddisp.pl?gene=PARD6B</t>
  </si>
  <si>
    <t>SORL1</t>
  </si>
  <si>
    <t>Sortilin Related Receptor 1</t>
  </si>
  <si>
    <t>GC11P121452</t>
  </si>
  <si>
    <t>https://www.genecards.org/cgi-bin/carddisp.pl?gene=SORL1</t>
  </si>
  <si>
    <t>DSE</t>
  </si>
  <si>
    <t>Dermatan Sulfate Epimerase</t>
  </si>
  <si>
    <t>GC06P116255</t>
  </si>
  <si>
    <t>https://www.genecards.org/cgi-bin/carddisp.pl?gene=DSE</t>
  </si>
  <si>
    <t>ATP6V1A</t>
  </si>
  <si>
    <t>ATPase H+ Transporting V1 Subunit A</t>
  </si>
  <si>
    <t>GC03P113747</t>
  </si>
  <si>
    <t>https://www.genecards.org/cgi-bin/carddisp.pl?gene=ATP6V1A</t>
  </si>
  <si>
    <t>HLA-C</t>
  </si>
  <si>
    <t>Major Histocompatibility Complex, Class I, C</t>
  </si>
  <si>
    <t>GC06M065914</t>
  </si>
  <si>
    <t>https://www.genecards.org/cgi-bin/carddisp.pl?gene=HLA-C</t>
  </si>
  <si>
    <t>NUP205</t>
  </si>
  <si>
    <t>Nucleoporin 205</t>
  </si>
  <si>
    <t>GC07P135557</t>
  </si>
  <si>
    <t>https://www.genecards.org/cgi-bin/carddisp.pl?gene=NUP205</t>
  </si>
  <si>
    <t>CEBPE</t>
  </si>
  <si>
    <t>CCAAT Enhancer Binding Protein Epsilon</t>
  </si>
  <si>
    <t>GC14M023117</t>
  </si>
  <si>
    <t>https://www.genecards.org/cgi-bin/carddisp.pl?gene=CEBPE</t>
  </si>
  <si>
    <t>FABP4</t>
  </si>
  <si>
    <t>Fatty Acid Binding Protein 4</t>
  </si>
  <si>
    <t>GC08M081478</t>
  </si>
  <si>
    <t>https://www.genecards.org/cgi-bin/carddisp.pl?gene=FABP4</t>
  </si>
  <si>
    <t>INS-IGF2</t>
  </si>
  <si>
    <t>INS-IGF2 Readthrough</t>
  </si>
  <si>
    <t>GC11M003296</t>
  </si>
  <si>
    <t>https://www.genecards.org/cgi-bin/carddisp.pl?gene=INS-IGF2</t>
  </si>
  <si>
    <t>PGF</t>
  </si>
  <si>
    <t>Placental Growth Factor</t>
  </si>
  <si>
    <t>GC14M074941</t>
  </si>
  <si>
    <t>https://www.genecards.org/cgi-bin/carddisp.pl?gene=PGF</t>
  </si>
  <si>
    <t>CD14</t>
  </si>
  <si>
    <t>CD14 Molecule</t>
  </si>
  <si>
    <t>GC05M140631</t>
  </si>
  <si>
    <t>https://www.genecards.org/cgi-bin/carddisp.pl?gene=CD14</t>
  </si>
  <si>
    <t>REL</t>
  </si>
  <si>
    <t>REL Proto-Oncogene, NF-KB Subunit</t>
  </si>
  <si>
    <t>GC02P060881</t>
  </si>
  <si>
    <t>https://www.genecards.org/cgi-bin/carddisp.pl?gene=REL</t>
  </si>
  <si>
    <t>MAPK7</t>
  </si>
  <si>
    <t>Mitogen-Activated Protein Kinase 7</t>
  </si>
  <si>
    <t>GC17P054701</t>
  </si>
  <si>
    <t>https://www.genecards.org/cgi-bin/carddisp.pl?gene=MAPK7</t>
  </si>
  <si>
    <t>SLC25A32</t>
  </si>
  <si>
    <t>Solute Carrier Family 25 Member 32</t>
  </si>
  <si>
    <t>GC08M103398</t>
  </si>
  <si>
    <t>https://www.genecards.org/cgi-bin/carddisp.pl?gene=SLC25A32</t>
  </si>
  <si>
    <t>JUP</t>
  </si>
  <si>
    <t>Junction Plakoglobin</t>
  </si>
  <si>
    <t>GC17M041754</t>
  </si>
  <si>
    <t>https://www.genecards.org/cgi-bin/carddisp.pl?gene=JUP</t>
  </si>
  <si>
    <t>NEPRO</t>
  </si>
  <si>
    <t>Nucleolus And Neural Progenitor Protein</t>
  </si>
  <si>
    <t>GC03M113009</t>
  </si>
  <si>
    <t>https://www.genecards.org/cgi-bin/carddisp.pl?gene=NEPRO</t>
  </si>
  <si>
    <t>VCL</t>
  </si>
  <si>
    <t>Vinculin</t>
  </si>
  <si>
    <t>GC10P073995</t>
  </si>
  <si>
    <t>https://www.genecards.org/cgi-bin/carddisp.pl?gene=VCL</t>
  </si>
  <si>
    <t>INPP5D</t>
  </si>
  <si>
    <t>Inositol Polyphosphate-5-Phosphatase D</t>
  </si>
  <si>
    <t>GC02P233059</t>
  </si>
  <si>
    <t>https://www.genecards.org/cgi-bin/carddisp.pl?gene=INPP5D</t>
  </si>
  <si>
    <t>FCGR2B</t>
  </si>
  <si>
    <t>Fc Gamma Receptor IIb</t>
  </si>
  <si>
    <t>GC01P161724</t>
  </si>
  <si>
    <t>https://www.genecards.org/cgi-bin/carddisp.pl?gene=FCGR2B</t>
  </si>
  <si>
    <t>NIN</t>
  </si>
  <si>
    <t>Ninein</t>
  </si>
  <si>
    <t>GC14M050719</t>
  </si>
  <si>
    <t>https://www.genecards.org/cgi-bin/carddisp.pl?gene=NIN</t>
  </si>
  <si>
    <t>LPCAT2</t>
  </si>
  <si>
    <t>Lysophosphatidylcholine Acyltransferase 2</t>
  </si>
  <si>
    <t>GC16P055510</t>
  </si>
  <si>
    <t>https://www.genecards.org/cgi-bin/carddisp.pl?gene=LPCAT2</t>
  </si>
  <si>
    <t>NSMF</t>
  </si>
  <si>
    <t>NMDA Receptor Synaptonuclear Signaling And Neuronal Migration Factor</t>
  </si>
  <si>
    <t>GC09M137447</t>
  </si>
  <si>
    <t>https://www.genecards.org/cgi-bin/carddisp.pl?gene=NSMF</t>
  </si>
  <si>
    <t>ZMYND10</t>
  </si>
  <si>
    <t>Zinc Finger MYND-Type Containing 10</t>
  </si>
  <si>
    <t>GC03M051259</t>
  </si>
  <si>
    <t>https://www.genecards.org/cgi-bin/carddisp.pl?gene=ZMYND10</t>
  </si>
  <si>
    <t>TBXA2R</t>
  </si>
  <si>
    <t>Thromboxane A2 Receptor</t>
  </si>
  <si>
    <t>GC19M003594</t>
  </si>
  <si>
    <t>https://www.genecards.org/cgi-bin/carddisp.pl?gene=TBXA2R</t>
  </si>
  <si>
    <t>NAMPT</t>
  </si>
  <si>
    <t>Nicotinamide Phosphoribosyltransferase</t>
  </si>
  <si>
    <t>GC07M106248</t>
  </si>
  <si>
    <t>https://www.genecards.org/cgi-bin/carddisp.pl?gene=NAMPT</t>
  </si>
  <si>
    <t>UMPS</t>
  </si>
  <si>
    <t>Uridine Monophosphate Synthetase</t>
  </si>
  <si>
    <t>GC03P124730</t>
  </si>
  <si>
    <t>https://www.genecards.org/cgi-bin/carddisp.pl?gene=UMPS</t>
  </si>
  <si>
    <t>PROC</t>
  </si>
  <si>
    <t>Protein C, Inactivator Of Coagulation Factors Va And VIIIa</t>
  </si>
  <si>
    <t>GC02P127418</t>
  </si>
  <si>
    <t>https://www.genecards.org/cgi-bin/carddisp.pl?gene=PROC</t>
  </si>
  <si>
    <t>TAF1</t>
  </si>
  <si>
    <t>TATA-Box Binding Protein Associated Factor 1</t>
  </si>
  <si>
    <t>GC0XP071366</t>
  </si>
  <si>
    <t>https://www.genecards.org/cgi-bin/carddisp.pl?gene=TAF1</t>
  </si>
  <si>
    <t>DDX6</t>
  </si>
  <si>
    <t>DEAD-Box Helicase 6</t>
  </si>
  <si>
    <t>GC11M118748</t>
  </si>
  <si>
    <t>https://www.genecards.org/cgi-bin/carddisp.pl?gene=DDX6</t>
  </si>
  <si>
    <t>SUPT16H</t>
  </si>
  <si>
    <t>SPT16 Homolog, Facilitates Chromatin Remodeling Subunit</t>
  </si>
  <si>
    <t>GC14M021351</t>
  </si>
  <si>
    <t>https://www.genecards.org/cgi-bin/carddisp.pl?gene=SUPT16H</t>
  </si>
  <si>
    <t>FERMT1</t>
  </si>
  <si>
    <t>FERM Domain Containing Kindlin 1</t>
  </si>
  <si>
    <t>GC20M006074</t>
  </si>
  <si>
    <t>https://www.genecards.org/cgi-bin/carddisp.pl?gene=FERMT1</t>
  </si>
  <si>
    <t>POLH</t>
  </si>
  <si>
    <t>DNA Polymerase Eta</t>
  </si>
  <si>
    <t>GC06P043576</t>
  </si>
  <si>
    <t>https://www.genecards.org/cgi-bin/carddisp.pl?gene=POLH</t>
  </si>
  <si>
    <t>IL12B</t>
  </si>
  <si>
    <t>Interleukin 12B</t>
  </si>
  <si>
    <t>GC05M159314</t>
  </si>
  <si>
    <t>https://www.genecards.org/cgi-bin/carddisp.pl?gene=IL12B</t>
  </si>
  <si>
    <t>RANBP2</t>
  </si>
  <si>
    <t>RAN Binding Protein 2</t>
  </si>
  <si>
    <t>GC02P108719</t>
  </si>
  <si>
    <t>https://www.genecards.org/cgi-bin/carddisp.pl?gene=RANBP2</t>
  </si>
  <si>
    <t>SYDE2</t>
  </si>
  <si>
    <t>Synapse Defective Rho GTPase Homolog 2</t>
  </si>
  <si>
    <t>GC01M085156</t>
  </si>
  <si>
    <t>https://www.genecards.org/cgi-bin/carddisp.pl?gene=SYDE2</t>
  </si>
  <si>
    <t>CENPT</t>
  </si>
  <si>
    <t>Centromere Protein T</t>
  </si>
  <si>
    <t>GC16M067828</t>
  </si>
  <si>
    <t>https://www.genecards.org/cgi-bin/carddisp.pl?gene=CENPT</t>
  </si>
  <si>
    <t>CNOT1</t>
  </si>
  <si>
    <t>CCR4-NOT Transcription Complex Subunit 1</t>
  </si>
  <si>
    <t>GC16M058519</t>
  </si>
  <si>
    <t>https://www.genecards.org/cgi-bin/carddisp.pl?gene=CNOT1</t>
  </si>
  <si>
    <t>MYRF</t>
  </si>
  <si>
    <t>Myelin Regulatory Factor</t>
  </si>
  <si>
    <t>GC11P061753</t>
  </si>
  <si>
    <t>https://www.genecards.org/cgi-bin/carddisp.pl?gene=MYRF</t>
  </si>
  <si>
    <t>ABCA12</t>
  </si>
  <si>
    <t>ATP Binding Cassette Subfamily A Member 12</t>
  </si>
  <si>
    <t>GC02M214931</t>
  </si>
  <si>
    <t>https://www.genecards.org/cgi-bin/carddisp.pl?gene=ABCA12</t>
  </si>
  <si>
    <t>DNA2</t>
  </si>
  <si>
    <t>DNA Replication Helicase/Nuclease 2</t>
  </si>
  <si>
    <t>GC10M068414</t>
  </si>
  <si>
    <t>https://www.genecards.org/cgi-bin/carddisp.pl?gene=DNA2</t>
  </si>
  <si>
    <t>FGF1</t>
  </si>
  <si>
    <t>Fibroblast Growth Factor 1</t>
  </si>
  <si>
    <t>GC05M142555</t>
  </si>
  <si>
    <t>https://www.genecards.org/cgi-bin/carddisp.pl?gene=FGF1</t>
  </si>
  <si>
    <t>FLNC-AS1</t>
  </si>
  <si>
    <t>FLNC Antisense RNA 1</t>
  </si>
  <si>
    <t>GC07M128851</t>
  </si>
  <si>
    <t>https://www.genecards.org/cgi-bin/carddisp.pl?gene=FLNC-AS1</t>
  </si>
  <si>
    <t>IRS2</t>
  </si>
  <si>
    <t>Insulin Receptor Substrate 2</t>
  </si>
  <si>
    <t>GC13M109752</t>
  </si>
  <si>
    <t>https://www.genecards.org/cgi-bin/carddisp.pl?gene=IRS2</t>
  </si>
  <si>
    <t>BMI1</t>
  </si>
  <si>
    <t>BMI1 Proto-Oncogene, Polycomb Ring Finger</t>
  </si>
  <si>
    <t>GC10P022326</t>
  </si>
  <si>
    <t>https://www.genecards.org/cgi-bin/carddisp.pl?gene=BMI1</t>
  </si>
  <si>
    <t>RAP1A</t>
  </si>
  <si>
    <t>RAP1A, Member Of RAS Oncogene Family</t>
  </si>
  <si>
    <t>GC01P111542</t>
  </si>
  <si>
    <t>https://www.genecards.org/cgi-bin/carddisp.pl?gene=RAP1A</t>
  </si>
  <si>
    <t>GRK1</t>
  </si>
  <si>
    <t>G Protein-Coupled Receptor Kinase 1</t>
  </si>
  <si>
    <t>GC13P113659</t>
  </si>
  <si>
    <t>https://www.genecards.org/cgi-bin/carddisp.pl?gene=GRK1</t>
  </si>
  <si>
    <t>PMPCA</t>
  </si>
  <si>
    <t>Peptidase, Mitochondrial Processing Subunit Alpha</t>
  </si>
  <si>
    <t>GC09P136410</t>
  </si>
  <si>
    <t>https://www.genecards.org/cgi-bin/carddisp.pl?gene=PMPCA</t>
  </si>
  <si>
    <t>MINPP1</t>
  </si>
  <si>
    <t>Multiple Inositol-Polyphosphate Phosphatase 1</t>
  </si>
  <si>
    <t>GC10P087504</t>
  </si>
  <si>
    <t>https://www.genecards.org/cgi-bin/carddisp.pl?gene=MINPP1</t>
  </si>
  <si>
    <t>CASZ1</t>
  </si>
  <si>
    <t>Castor Zinc Finger 1</t>
  </si>
  <si>
    <t>GC01M010642</t>
  </si>
  <si>
    <t>https://www.genecards.org/cgi-bin/carddisp.pl?gene=CASZ1</t>
  </si>
  <si>
    <t>NR1H2</t>
  </si>
  <si>
    <t>Nuclear Receptor Subfamily 1 Group H Member 2</t>
  </si>
  <si>
    <t>GC19P050329</t>
  </si>
  <si>
    <t>https://www.genecards.org/cgi-bin/carddisp.pl?gene=NR1H2</t>
  </si>
  <si>
    <t>TRIO</t>
  </si>
  <si>
    <t>Trio Rho Guanine Nucleotide Exchange Factor</t>
  </si>
  <si>
    <t>GC05P014143</t>
  </si>
  <si>
    <t>https://www.genecards.org/cgi-bin/carddisp.pl?gene=TRIO</t>
  </si>
  <si>
    <t>CLTC</t>
  </si>
  <si>
    <t>Clathrin Heavy Chain</t>
  </si>
  <si>
    <t>GC17P059619</t>
  </si>
  <si>
    <t>https://www.genecards.org/cgi-bin/carddisp.pl?gene=CLTC</t>
  </si>
  <si>
    <t>Retinoid X Receptor Alpha</t>
  </si>
  <si>
    <t>GC09P134317</t>
  </si>
  <si>
    <t>https://www.genecards.org/cgi-bin/carddisp.pl?gene=RXRA</t>
  </si>
  <si>
    <t>ASPM</t>
  </si>
  <si>
    <t>Assembly Factor For Spindle Microtubules</t>
  </si>
  <si>
    <t>GC01M197084</t>
  </si>
  <si>
    <t>https://www.genecards.org/cgi-bin/carddisp.pl?gene=ASPM</t>
  </si>
  <si>
    <t>CHGA</t>
  </si>
  <si>
    <t>Chromogranin A</t>
  </si>
  <si>
    <t>GC14P092944</t>
  </si>
  <si>
    <t>https://www.genecards.org/cgi-bin/carddisp.pl?gene=CHGA</t>
  </si>
  <si>
    <t>BTNL2</t>
  </si>
  <si>
    <t>Butyrophilin Like 2</t>
  </si>
  <si>
    <t>GC06M032393</t>
  </si>
  <si>
    <t>https://www.genecards.org/cgi-bin/carddisp.pl?gene=BTNL2</t>
  </si>
  <si>
    <t>TXNRD2</t>
  </si>
  <si>
    <t>Thioredoxin Reductase 2</t>
  </si>
  <si>
    <t>GC22M019863</t>
  </si>
  <si>
    <t>https://www.genecards.org/cgi-bin/carddisp.pl?gene=TXNRD2</t>
  </si>
  <si>
    <t>RBP3</t>
  </si>
  <si>
    <t>Retinol Binding Protein 3</t>
  </si>
  <si>
    <t>GC10P047348</t>
  </si>
  <si>
    <t>https://www.genecards.org/cgi-bin/carddisp.pl?gene=RBP3</t>
  </si>
  <si>
    <t>NMNAT1</t>
  </si>
  <si>
    <t>Nicotinamide Nucleotide Adenylyltransferase 1</t>
  </si>
  <si>
    <t>GC01P009944</t>
  </si>
  <si>
    <t>https://www.genecards.org/cgi-bin/carddisp.pl?gene=NMNAT1</t>
  </si>
  <si>
    <t>HOTAIR</t>
  </si>
  <si>
    <t>HOX Transcript Antisense RNA</t>
  </si>
  <si>
    <t>GC12M053962</t>
  </si>
  <si>
    <t>https://www.genecards.org/cgi-bin/carddisp.pl?gene=HOTAIR</t>
  </si>
  <si>
    <t>ROBO4</t>
  </si>
  <si>
    <t>Roundabout Guidance Receptor 4</t>
  </si>
  <si>
    <t>GC11M124883</t>
  </si>
  <si>
    <t>https://www.genecards.org/cgi-bin/carddisp.pl?gene=ROBO4</t>
  </si>
  <si>
    <t>RIN2</t>
  </si>
  <si>
    <t>Ras And Rab Interactor 2</t>
  </si>
  <si>
    <t>GC20P019759</t>
  </si>
  <si>
    <t>https://www.genecards.org/cgi-bin/carddisp.pl?gene=RIN2</t>
  </si>
  <si>
    <t>E2F Transcription Factor 1</t>
  </si>
  <si>
    <t>GC20M033675</t>
  </si>
  <si>
    <t>https://www.genecards.org/cgi-bin/carddisp.pl?gene=E2F1</t>
  </si>
  <si>
    <t>NGFR</t>
  </si>
  <si>
    <t>Nerve Growth Factor Receptor</t>
  </si>
  <si>
    <t>GC17P049495</t>
  </si>
  <si>
    <t>https://www.genecards.org/cgi-bin/carddisp.pl?gene=NGFR</t>
  </si>
  <si>
    <t>OPA3</t>
  </si>
  <si>
    <t>Outer Mitochondrial Membrane Lipid Metabolism Regulator OPA3</t>
  </si>
  <si>
    <t>GC19M045527</t>
  </si>
  <si>
    <t>https://www.genecards.org/cgi-bin/carddisp.pl?gene=OPA3</t>
  </si>
  <si>
    <t>NTRK3</t>
  </si>
  <si>
    <t>Neurotrophic Receptor Tyrosine Kinase 3</t>
  </si>
  <si>
    <t>GC15M087859</t>
  </si>
  <si>
    <t>https://www.genecards.org/cgi-bin/carddisp.pl?gene=NTRK3</t>
  </si>
  <si>
    <t>SMURF1</t>
  </si>
  <si>
    <t>SMAD Specific E3 Ubiquitin Protein Ligase 1</t>
  </si>
  <si>
    <t>GC07M099027</t>
  </si>
  <si>
    <t>https://www.genecards.org/cgi-bin/carddisp.pl?gene=SMURF1</t>
  </si>
  <si>
    <t>MASP2</t>
  </si>
  <si>
    <t>MBL Associated Serine Protease 2</t>
  </si>
  <si>
    <t>GC01M011026</t>
  </si>
  <si>
    <t>https://www.genecards.org/cgi-bin/carddisp.pl?gene=MASP2</t>
  </si>
  <si>
    <t>PDE8B</t>
  </si>
  <si>
    <t>Phosphodiesterase 8B</t>
  </si>
  <si>
    <t>GC05P077180</t>
  </si>
  <si>
    <t>https://www.genecards.org/cgi-bin/carddisp.pl?gene=PDE8B</t>
  </si>
  <si>
    <t>CNR1</t>
  </si>
  <si>
    <t>Cannabinoid Receptor 1</t>
  </si>
  <si>
    <t>GC06M088139</t>
  </si>
  <si>
    <t>https://www.genecards.org/cgi-bin/carddisp.pl?gene=CNR1</t>
  </si>
  <si>
    <t>FTL</t>
  </si>
  <si>
    <t>Ferritin Light Chain</t>
  </si>
  <si>
    <t>GC19P048965</t>
  </si>
  <si>
    <t>https://www.genecards.org/cgi-bin/carddisp.pl?gene=FTL</t>
  </si>
  <si>
    <t>TSPAN12</t>
  </si>
  <si>
    <t>Tetraspanin 12</t>
  </si>
  <si>
    <t>GC07M120787</t>
  </si>
  <si>
    <t>https://www.genecards.org/cgi-bin/carddisp.pl?gene=TSPAN12</t>
  </si>
  <si>
    <t>ACVR2A</t>
  </si>
  <si>
    <t>Activin A Receptor Type 2A</t>
  </si>
  <si>
    <t>GC02P147844</t>
  </si>
  <si>
    <t>https://www.genecards.org/cgi-bin/carddisp.pl?gene=ACVR2A</t>
  </si>
  <si>
    <t>SHC1</t>
  </si>
  <si>
    <t>SHC Adaptor Protein 1</t>
  </si>
  <si>
    <t>GC01M154962</t>
  </si>
  <si>
    <t>https://www.genecards.org/cgi-bin/carddisp.pl?gene=SHC1</t>
  </si>
  <si>
    <t>RSPH9</t>
  </si>
  <si>
    <t>Radial Spoke Head Component 9</t>
  </si>
  <si>
    <t>GC06P083926</t>
  </si>
  <si>
    <t>https://www.genecards.org/cgi-bin/carddisp.pl?gene=RSPH9</t>
  </si>
  <si>
    <t>FMOD</t>
  </si>
  <si>
    <t>Fibromodulin</t>
  </si>
  <si>
    <t>GC01M203340</t>
  </si>
  <si>
    <t>https://www.genecards.org/cgi-bin/carddisp.pl?gene=FMOD</t>
  </si>
  <si>
    <t>ESS2</t>
  </si>
  <si>
    <t>Ess-2 Splicing Factor Homolog</t>
  </si>
  <si>
    <t>GC22M019130</t>
  </si>
  <si>
    <t>https://www.genecards.org/cgi-bin/carddisp.pl?gene=ESS2</t>
  </si>
  <si>
    <t>MIR34C</t>
  </si>
  <si>
    <t>MicroRNA 34c</t>
  </si>
  <si>
    <t>GC11P111716</t>
  </si>
  <si>
    <t>https://www.genecards.org/cgi-bin/carddisp.pl?gene=MIR34C</t>
  </si>
  <si>
    <t>CHKB</t>
  </si>
  <si>
    <t>Choline Kinase Beta</t>
  </si>
  <si>
    <t>GC22M050578</t>
  </si>
  <si>
    <t>https://www.genecards.org/cgi-bin/carddisp.pl?gene=CHKB</t>
  </si>
  <si>
    <t>ALG11</t>
  </si>
  <si>
    <t>ALG11 Alpha-1,2-Mannosyltransferase</t>
  </si>
  <si>
    <t>GC13P052012</t>
  </si>
  <si>
    <t>https://www.genecards.org/cgi-bin/carddisp.pl?gene=ALG11</t>
  </si>
  <si>
    <t>CHD2</t>
  </si>
  <si>
    <t>Chromodomain Helicase DNA Binding Protein 2</t>
  </si>
  <si>
    <t>GC15P092900</t>
  </si>
  <si>
    <t>https://www.genecards.org/cgi-bin/carddisp.pl?gene=CHD2</t>
  </si>
  <si>
    <t>GLDC</t>
  </si>
  <si>
    <t>Glycine Decarboxylase</t>
  </si>
  <si>
    <t>GC09M006522</t>
  </si>
  <si>
    <t>https://www.genecards.org/cgi-bin/carddisp.pl?gene=GLDC</t>
  </si>
  <si>
    <t>CRBN</t>
  </si>
  <si>
    <t>Cereblon</t>
  </si>
  <si>
    <t>GC03M003144</t>
  </si>
  <si>
    <t>https://www.genecards.org/cgi-bin/carddisp.pl?gene=CRBN</t>
  </si>
  <si>
    <t>NDUFS4</t>
  </si>
  <si>
    <t>NADH:Ubiquinone Oxidoreductase Subunit S4</t>
  </si>
  <si>
    <t>GC05P053560</t>
  </si>
  <si>
    <t>https://www.genecards.org/cgi-bin/carddisp.pl?gene=NDUFS4</t>
  </si>
  <si>
    <t>RAB3GAP2</t>
  </si>
  <si>
    <t>RAB3 GTPase Activating Non-Catalytic Protein Subunit 2</t>
  </si>
  <si>
    <t>GC01M220149</t>
  </si>
  <si>
    <t>https://www.genecards.org/cgi-bin/carddisp.pl?gene=RAB3GAP2</t>
  </si>
  <si>
    <t>NRP1</t>
  </si>
  <si>
    <t>Neuropilin 1</t>
  </si>
  <si>
    <t>GC10M033177</t>
  </si>
  <si>
    <t>https://www.genecards.org/cgi-bin/carddisp.pl?gene=NRP1</t>
  </si>
  <si>
    <t>POU5F1</t>
  </si>
  <si>
    <t>POU Class 5 Homeobox 1</t>
  </si>
  <si>
    <t>GC06M065909</t>
  </si>
  <si>
    <t>https://www.genecards.org/cgi-bin/carddisp.pl?gene=POU5F1</t>
  </si>
  <si>
    <t>MT-RNR1</t>
  </si>
  <si>
    <t>Mitochondrially Encoded 12S RRNA</t>
  </si>
  <si>
    <t>GCMTP000642</t>
  </si>
  <si>
    <t>https://www.genecards.org/cgi-bin/carddisp.pl?gene=MT-RNR1</t>
  </si>
  <si>
    <t>FGF7</t>
  </si>
  <si>
    <t>Fibroblast Growth Factor 7</t>
  </si>
  <si>
    <t>GC15P049423</t>
  </si>
  <si>
    <t>https://www.genecards.org/cgi-bin/carddisp.pl?gene=FGF7</t>
  </si>
  <si>
    <t>Acetylcholinesterase (Cartwright Blood Group)</t>
  </si>
  <si>
    <t>GC07M100889</t>
  </si>
  <si>
    <t>https://www.genecards.org/cgi-bin/carddisp.pl?gene=ACHE</t>
  </si>
  <si>
    <t>PUS3</t>
  </si>
  <si>
    <t>Pseudouridine Synthase 3</t>
  </si>
  <si>
    <t>GC11M125893</t>
  </si>
  <si>
    <t>https://www.genecards.org/cgi-bin/carddisp.pl?gene=PUS3</t>
  </si>
  <si>
    <t>PTGER4</t>
  </si>
  <si>
    <t>Prostaglandin E Receptor 4</t>
  </si>
  <si>
    <t>GC05P040679</t>
  </si>
  <si>
    <t>https://www.genecards.org/cgi-bin/carddisp.pl?gene=PTGER4</t>
  </si>
  <si>
    <t>ATP8B1</t>
  </si>
  <si>
    <t>ATPase Phospholipid Transporting 8B1</t>
  </si>
  <si>
    <t>GC18M057646</t>
  </si>
  <si>
    <t>https://www.genecards.org/cgi-bin/carddisp.pl?gene=ATP8B1</t>
  </si>
  <si>
    <t>NDUFAF5</t>
  </si>
  <si>
    <t>NADH:Ubiquinone Oxidoreductase Complex Assembly Factor 5</t>
  </si>
  <si>
    <t>GC20P013899</t>
  </si>
  <si>
    <t>https://www.genecards.org/cgi-bin/carddisp.pl?gene=NDUFAF5</t>
  </si>
  <si>
    <t>ADAR</t>
  </si>
  <si>
    <t>Adenosine Deaminase RNA Specific</t>
  </si>
  <si>
    <t>GC01M154582</t>
  </si>
  <si>
    <t>https://www.genecards.org/cgi-bin/carddisp.pl?gene=ADAR</t>
  </si>
  <si>
    <t>MCPH1</t>
  </si>
  <si>
    <t>Microcephalin 1</t>
  </si>
  <si>
    <t>GC08P006406</t>
  </si>
  <si>
    <t>https://www.genecards.org/cgi-bin/carddisp.pl?gene=MCPH1</t>
  </si>
  <si>
    <t>EPHB2</t>
  </si>
  <si>
    <t>EPH Receptor B2</t>
  </si>
  <si>
    <t>GC01P022710</t>
  </si>
  <si>
    <t>https://www.genecards.org/cgi-bin/carddisp.pl?gene=EPHB2</t>
  </si>
  <si>
    <t>SLC20A1</t>
  </si>
  <si>
    <t>Solute Carrier Family 20 Member 1</t>
  </si>
  <si>
    <t>GC02P122453</t>
  </si>
  <si>
    <t>https://www.genecards.org/cgi-bin/carddisp.pl?gene=SLC20A1</t>
  </si>
  <si>
    <t>CAPN15</t>
  </si>
  <si>
    <t>Calpain 15</t>
  </si>
  <si>
    <t>GC16P000527</t>
  </si>
  <si>
    <t>https://www.genecards.org/cgi-bin/carddisp.pl?gene=CAPN15</t>
  </si>
  <si>
    <t>LMNB2</t>
  </si>
  <si>
    <t>Lamin B2</t>
  </si>
  <si>
    <t>GC19M005364</t>
  </si>
  <si>
    <t>https://www.genecards.org/cgi-bin/carddisp.pl?gene=LMNB2</t>
  </si>
  <si>
    <t>SLC26A1</t>
  </si>
  <si>
    <t>Solute Carrier Family 26 Member 1</t>
  </si>
  <si>
    <t>GC04M001530</t>
  </si>
  <si>
    <t>https://www.genecards.org/cgi-bin/carddisp.pl?gene=SLC26A1</t>
  </si>
  <si>
    <t>GPT</t>
  </si>
  <si>
    <t>Glutamic--Pyruvic Transaminase</t>
  </si>
  <si>
    <t>GC08P144502</t>
  </si>
  <si>
    <t>https://www.genecards.org/cgi-bin/carddisp.pl?gene=GPT</t>
  </si>
  <si>
    <t>ADAMTS17</t>
  </si>
  <si>
    <t>ADAM Metallopeptidase With Thrombospondin Type 1 Motif 17</t>
  </si>
  <si>
    <t>GC15M099971</t>
  </si>
  <si>
    <t>https://www.genecards.org/cgi-bin/carddisp.pl?gene=ADAMTS17</t>
  </si>
  <si>
    <t>MSMO1</t>
  </si>
  <si>
    <t>Methylsterol Monooxygenase 1</t>
  </si>
  <si>
    <t>GC04P165327</t>
  </si>
  <si>
    <t>https://www.genecards.org/cgi-bin/carddisp.pl?gene=MSMO1</t>
  </si>
  <si>
    <t>IL1RAPL2</t>
  </si>
  <si>
    <t>Interleukin 1 Receptor Accessory Protein Like 2</t>
  </si>
  <si>
    <t>GC0XP104566</t>
  </si>
  <si>
    <t>https://www.genecards.org/cgi-bin/carddisp.pl?gene=IL1RAPL2</t>
  </si>
  <si>
    <t>HPS5</t>
  </si>
  <si>
    <t>HPS5 Biogenesis Of Lysosomal Organelles Complex 2 Subunit 2</t>
  </si>
  <si>
    <t>GC11M018278</t>
  </si>
  <si>
    <t>https://www.genecards.org/cgi-bin/carddisp.pl?gene=HPS5</t>
  </si>
  <si>
    <t>ANGPT1</t>
  </si>
  <si>
    <t>Angiopoietin 1</t>
  </si>
  <si>
    <t>GC08M107246</t>
  </si>
  <si>
    <t>https://www.genecards.org/cgi-bin/carddisp.pl?gene=ANGPT1</t>
  </si>
  <si>
    <t>NUP88</t>
  </si>
  <si>
    <t>Nucleoporin 88</t>
  </si>
  <si>
    <t>GC17M006177</t>
  </si>
  <si>
    <t>https://www.genecards.org/cgi-bin/carddisp.pl?gene=NUP88</t>
  </si>
  <si>
    <t>IL12RB1</t>
  </si>
  <si>
    <t>Interleukin 12 Receptor Subunit Beta 1</t>
  </si>
  <si>
    <t>GC19M018058</t>
  </si>
  <si>
    <t>https://www.genecards.org/cgi-bin/carddisp.pl?gene=IL12RB1</t>
  </si>
  <si>
    <t>MIR17HG</t>
  </si>
  <si>
    <t>MiR-17-92a-1 Cluster Host Gene</t>
  </si>
  <si>
    <t>GC13P091347</t>
  </si>
  <si>
    <t>https://www.genecards.org/cgi-bin/carddisp.pl?gene=MIR17HG</t>
  </si>
  <si>
    <t>APEX1</t>
  </si>
  <si>
    <t>Apurinic/Apyrimidinic Endodeoxyribonuclease 1</t>
  </si>
  <si>
    <t>GC14P020455</t>
  </si>
  <si>
    <t>https://www.genecards.org/cgi-bin/carddisp.pl?gene=APEX1</t>
  </si>
  <si>
    <t>TMEM218</t>
  </si>
  <si>
    <t>Transmembrane Protein 218</t>
  </si>
  <si>
    <t>GC11M125094</t>
  </si>
  <si>
    <t>https://www.genecards.org/cgi-bin/carddisp.pl?gene=TMEM218</t>
  </si>
  <si>
    <t>BCL10</t>
  </si>
  <si>
    <t>BCL10 Immune Signaling Adaptor</t>
  </si>
  <si>
    <t>GC01M085265</t>
  </si>
  <si>
    <t>https://www.genecards.org/cgi-bin/carddisp.pl?gene=BCL10</t>
  </si>
  <si>
    <t>LAMC2</t>
  </si>
  <si>
    <t>Laminin Subunit Gamma 2</t>
  </si>
  <si>
    <t>GC01P183186</t>
  </si>
  <si>
    <t>https://www.genecards.org/cgi-bin/carddisp.pl?gene=LAMC2</t>
  </si>
  <si>
    <t>Prostaglandin-Endoperoxide Synthase 1</t>
  </si>
  <si>
    <t>GC09P122370</t>
  </si>
  <si>
    <t>https://www.genecards.org/cgi-bin/carddisp.pl?gene=PTGS1</t>
  </si>
  <si>
    <t>MT-TS1</t>
  </si>
  <si>
    <t>Mitochondrially Encoded TRNA-Ser (UCN) 1</t>
  </si>
  <si>
    <t>GCMTM007447</t>
  </si>
  <si>
    <t>https://www.genecards.org/cgi-bin/carddisp.pl?gene=MT-TS1</t>
  </si>
  <si>
    <t>NAA20</t>
  </si>
  <si>
    <t>N-Alpha-Acetyltransferase 20, NatB Catalytic Subunit</t>
  </si>
  <si>
    <t>GC20P020018</t>
  </si>
  <si>
    <t>https://www.genecards.org/cgi-bin/carddisp.pl?gene=NAA20</t>
  </si>
  <si>
    <t>HOXA9</t>
  </si>
  <si>
    <t>Homeobox A9</t>
  </si>
  <si>
    <t>GC07M027162</t>
  </si>
  <si>
    <t>https://www.genecards.org/cgi-bin/carddisp.pl?gene=HOXA9</t>
  </si>
  <si>
    <t>DPP4</t>
  </si>
  <si>
    <t>Dipeptidyl Peptidase 4</t>
  </si>
  <si>
    <t>GC02M161992</t>
  </si>
  <si>
    <t>https://www.genecards.org/cgi-bin/carddisp.pl?gene=DPP4</t>
  </si>
  <si>
    <t>HOXA1</t>
  </si>
  <si>
    <t>Homeobox A1</t>
  </si>
  <si>
    <t>GC07M027092</t>
  </si>
  <si>
    <t>https://www.genecards.org/cgi-bin/carddisp.pl?gene=HOXA1</t>
  </si>
  <si>
    <t>DNAAF6</t>
  </si>
  <si>
    <t>Dynein Axonemal Assembly Factor 6</t>
  </si>
  <si>
    <t>GC0XP107207</t>
  </si>
  <si>
    <t>https://www.genecards.org/cgi-bin/carddisp.pl?gene=DNAAF6</t>
  </si>
  <si>
    <t>COX4I2</t>
  </si>
  <si>
    <t>Cytochrome C Oxidase Subunit 4I2</t>
  </si>
  <si>
    <t>GC20P031637</t>
  </si>
  <si>
    <t>https://www.genecards.org/cgi-bin/carddisp.pl?gene=COX4I2</t>
  </si>
  <si>
    <t>RNF168</t>
  </si>
  <si>
    <t>Ring Finger Protein 168</t>
  </si>
  <si>
    <t>GC03M196468</t>
  </si>
  <si>
    <t>https://www.genecards.org/cgi-bin/carddisp.pl?gene=RNF168</t>
  </si>
  <si>
    <t>PRPF6</t>
  </si>
  <si>
    <t>Pre-MRNA Processing Factor 6</t>
  </si>
  <si>
    <t>GC20P063981</t>
  </si>
  <si>
    <t>https://www.genecards.org/cgi-bin/carddisp.pl?gene=PRPF6</t>
  </si>
  <si>
    <t>NPR3</t>
  </si>
  <si>
    <t>Natriuretic Peptide Receptor 3</t>
  </si>
  <si>
    <t>GC05P032689</t>
  </si>
  <si>
    <t>https://www.genecards.org/cgi-bin/carddisp.pl?gene=NPR3</t>
  </si>
  <si>
    <t>ARAF</t>
  </si>
  <si>
    <t>A-Raf Proto-Oncogene, Serine/Threonine Kinase</t>
  </si>
  <si>
    <t>GC0XP047572</t>
  </si>
  <si>
    <t>https://www.genecards.org/cgi-bin/carddisp.pl?gene=ARAF</t>
  </si>
  <si>
    <t>ARV1</t>
  </si>
  <si>
    <t>ARV1 Homolog, Fatty Acid Homeostasis Modulator</t>
  </si>
  <si>
    <t>GC01P230978</t>
  </si>
  <si>
    <t>https://www.genecards.org/cgi-bin/carddisp.pl?gene=ARV1</t>
  </si>
  <si>
    <t>NF2</t>
  </si>
  <si>
    <t>NF2, Moesin-Ezrin-Radixin Like (MERLIN) Tumor Suppressor</t>
  </si>
  <si>
    <t>GC22P029603</t>
  </si>
  <si>
    <t>https://www.genecards.org/cgi-bin/carddisp.pl?gene=NF2</t>
  </si>
  <si>
    <t>PRPF31</t>
  </si>
  <si>
    <t>Pre-MRNA Processing Factor 31</t>
  </si>
  <si>
    <t>GC19P067360</t>
  </si>
  <si>
    <t>https://www.genecards.org/cgi-bin/carddisp.pl?gene=PRPF31</t>
  </si>
  <si>
    <t>PPBP</t>
  </si>
  <si>
    <t>Pro-Platelet Basic Protein</t>
  </si>
  <si>
    <t>GC04M073986</t>
  </si>
  <si>
    <t>https://www.genecards.org/cgi-bin/carddisp.pl?gene=PPBP</t>
  </si>
  <si>
    <t>PTPN1</t>
  </si>
  <si>
    <t>Protein Tyrosine Phosphatase Non-Receptor Type 1</t>
  </si>
  <si>
    <t>GC20P050510</t>
  </si>
  <si>
    <t>https://www.genecards.org/cgi-bin/carddisp.pl?gene=PTPN1</t>
  </si>
  <si>
    <t>DNAAF3</t>
  </si>
  <si>
    <t>Dynein Axonemal Assembly Factor 3</t>
  </si>
  <si>
    <t>GC19M055158</t>
  </si>
  <si>
    <t>https://www.genecards.org/cgi-bin/carddisp.pl?gene=DNAAF3</t>
  </si>
  <si>
    <t>ATP6AP2</t>
  </si>
  <si>
    <t>ATPase H+ Transporting Accessory Protein 2</t>
  </si>
  <si>
    <t>GC0XP040582</t>
  </si>
  <si>
    <t>https://www.genecards.org/cgi-bin/carddisp.pl?gene=ATP6AP2</t>
  </si>
  <si>
    <t>POP1</t>
  </si>
  <si>
    <t>POP1 Homolog, Ribonuclease P/MRP Subunit</t>
  </si>
  <si>
    <t>GC08P098117</t>
  </si>
  <si>
    <t>https://www.genecards.org/cgi-bin/carddisp.pl?gene=POP1</t>
  </si>
  <si>
    <t>PALS1</t>
  </si>
  <si>
    <t>Protein Associated With LIN7 1, MAGUK P55 Family Member</t>
  </si>
  <si>
    <t>GC14P067240</t>
  </si>
  <si>
    <t>https://www.genecards.org/cgi-bin/carddisp.pl?gene=PALS1</t>
  </si>
  <si>
    <t>IGF2R</t>
  </si>
  <si>
    <t>Insulin Like Growth Factor 2 Receptor</t>
  </si>
  <si>
    <t>GC06P159969</t>
  </si>
  <si>
    <t>https://www.genecards.org/cgi-bin/carddisp.pl?gene=IGF2R</t>
  </si>
  <si>
    <t>TRMT10C</t>
  </si>
  <si>
    <t>TRNA Methyltransferase 10C, Mitochondrial RNase P Subunit</t>
  </si>
  <si>
    <t>GC03P101561</t>
  </si>
  <si>
    <t>https://www.genecards.org/cgi-bin/carddisp.pl?gene=TRMT10C</t>
  </si>
  <si>
    <t>FAH</t>
  </si>
  <si>
    <t>Fumarylacetoacetate Hydrolase</t>
  </si>
  <si>
    <t>GC15P080152</t>
  </si>
  <si>
    <t>https://www.genecards.org/cgi-bin/carddisp.pl?gene=FAH</t>
  </si>
  <si>
    <t>MED25</t>
  </si>
  <si>
    <t>Mediator Complex Subunit 25</t>
  </si>
  <si>
    <t>GC19P067126</t>
  </si>
  <si>
    <t>https://www.genecards.org/cgi-bin/carddisp.pl?gene=MED25</t>
  </si>
  <si>
    <t>CHIT1</t>
  </si>
  <si>
    <t>Chitinase 1</t>
  </si>
  <si>
    <t>GC01M203213</t>
  </si>
  <si>
    <t>https://www.genecards.org/cgi-bin/carddisp.pl?gene=CHIT1</t>
  </si>
  <si>
    <t>RHAG</t>
  </si>
  <si>
    <t>Rh Associated Glycoprotein</t>
  </si>
  <si>
    <t>GC06M049605</t>
  </si>
  <si>
    <t>https://www.genecards.org/cgi-bin/carddisp.pl?gene=RHAG</t>
  </si>
  <si>
    <t>HLA-G</t>
  </si>
  <si>
    <t>Major Histocompatibility Complex, Class I, G</t>
  </si>
  <si>
    <t>GC06P083645</t>
  </si>
  <si>
    <t>https://www.genecards.org/cgi-bin/carddisp.pl?gene=HLA-G</t>
  </si>
  <si>
    <t>CHRNB1</t>
  </si>
  <si>
    <t>Cholinergic Receptor Nicotinic Beta 1 Subunit</t>
  </si>
  <si>
    <t>GC17P011155</t>
  </si>
  <si>
    <t>https://www.genecards.org/cgi-bin/carddisp.pl?gene=CHRNB1</t>
  </si>
  <si>
    <t>VCAN</t>
  </si>
  <si>
    <t>Versican</t>
  </si>
  <si>
    <t>GC05P083471</t>
  </si>
  <si>
    <t>https://www.genecards.org/cgi-bin/carddisp.pl?gene=VCAN</t>
  </si>
  <si>
    <t>WNT10A</t>
  </si>
  <si>
    <t>Wnt Family Member 10A</t>
  </si>
  <si>
    <t>GC02P218900</t>
  </si>
  <si>
    <t>https://www.genecards.org/cgi-bin/carddisp.pl?gene=WNT10A</t>
  </si>
  <si>
    <t>THOC6</t>
  </si>
  <si>
    <t>THO Complex 6</t>
  </si>
  <si>
    <t>GC16P003024</t>
  </si>
  <si>
    <t>https://www.genecards.org/cgi-bin/carddisp.pl?gene=THOC6</t>
  </si>
  <si>
    <t>TTC12</t>
  </si>
  <si>
    <t>Tetratricopeptide Repeat Domain 12</t>
  </si>
  <si>
    <t>GC11P113314</t>
  </si>
  <si>
    <t>https://www.genecards.org/cgi-bin/carddisp.pl?gene=TTC12</t>
  </si>
  <si>
    <t>LUZP1</t>
  </si>
  <si>
    <t>Leucine Zipper Protein 1</t>
  </si>
  <si>
    <t>GC01M023085</t>
  </si>
  <si>
    <t>https://www.genecards.org/cgi-bin/carddisp.pl?gene=LUZP1</t>
  </si>
  <si>
    <t>SFRP2</t>
  </si>
  <si>
    <t>Secreted Frizzled Related Protein 2</t>
  </si>
  <si>
    <t>GC04M153780</t>
  </si>
  <si>
    <t>https://www.genecards.org/cgi-bin/carddisp.pl?gene=SFRP2</t>
  </si>
  <si>
    <t>POMK</t>
  </si>
  <si>
    <t>Protein O-Mannose Kinase</t>
  </si>
  <si>
    <t>GC08P043093</t>
  </si>
  <si>
    <t>https://www.genecards.org/cgi-bin/carddisp.pl?gene=POMK</t>
  </si>
  <si>
    <t>GDF10</t>
  </si>
  <si>
    <t>Growth Differentiation Factor 10</t>
  </si>
  <si>
    <t>GC10P047300</t>
  </si>
  <si>
    <t>https://www.genecards.org/cgi-bin/carddisp.pl?gene=GDF10</t>
  </si>
  <si>
    <t>RAB3GAP1</t>
  </si>
  <si>
    <t>RAB3 GTPase Activating Protein Catalytic Subunit 1</t>
  </si>
  <si>
    <t>GC02P135052</t>
  </si>
  <si>
    <t>https://www.genecards.org/cgi-bin/carddisp.pl?gene=RAB3GAP1</t>
  </si>
  <si>
    <t>HOXB1</t>
  </si>
  <si>
    <t>Homeobox B1</t>
  </si>
  <si>
    <t>GC17M048528</t>
  </si>
  <si>
    <t>https://www.genecards.org/cgi-bin/carddisp.pl?gene=HOXB1</t>
  </si>
  <si>
    <t>SFRP1</t>
  </si>
  <si>
    <t>Secreted Frizzled Related Protein 1</t>
  </si>
  <si>
    <t>GC08M041262</t>
  </si>
  <si>
    <t>https://www.genecards.org/cgi-bin/carddisp.pl?gene=SFRP1</t>
  </si>
  <si>
    <t>RMND5B</t>
  </si>
  <si>
    <t>Required For Meiotic Nuclear Division 5 Homolog B</t>
  </si>
  <si>
    <t>GC05P178130</t>
  </si>
  <si>
    <t>https://www.genecards.org/cgi-bin/carddisp.pl?gene=RMND5B</t>
  </si>
  <si>
    <t>CA1</t>
  </si>
  <si>
    <t>Carbonic Anhydrase 1</t>
  </si>
  <si>
    <t>GC08M085327</t>
  </si>
  <si>
    <t>https://www.genecards.org/cgi-bin/carddisp.pl?gene=CA1</t>
  </si>
  <si>
    <t>FOXL2</t>
  </si>
  <si>
    <t>Forkhead Box L2</t>
  </si>
  <si>
    <t>GC03M138944</t>
  </si>
  <si>
    <t>https://www.genecards.org/cgi-bin/carddisp.pl?gene=FOXL2</t>
  </si>
  <si>
    <t>PCCB</t>
  </si>
  <si>
    <t>Propionyl-CoA Carboxylase Subunit Beta</t>
  </si>
  <si>
    <t>GC03P136250</t>
  </si>
  <si>
    <t>https://www.genecards.org/cgi-bin/carddisp.pl?gene=PCCB</t>
  </si>
  <si>
    <t>Adrenoceptor Beta 2</t>
  </si>
  <si>
    <t>GC05P148825</t>
  </si>
  <si>
    <t>https://www.genecards.org/cgi-bin/carddisp.pl?gene=ADRB2</t>
  </si>
  <si>
    <t>NQO1</t>
  </si>
  <si>
    <t>NAD(P)H Quinone Dehydrogenase 1</t>
  </si>
  <si>
    <t>GC16M069706</t>
  </si>
  <si>
    <t>https://www.genecards.org/cgi-bin/carddisp.pl?gene=NQO1</t>
  </si>
  <si>
    <t>PHKA2</t>
  </si>
  <si>
    <t>Phosphorylase Kinase Regulatory Subunit Alpha 2</t>
  </si>
  <si>
    <t>GC0XM018892</t>
  </si>
  <si>
    <t>https://www.genecards.org/cgi-bin/carddisp.pl?gene=PHKA2</t>
  </si>
  <si>
    <t>C4B</t>
  </si>
  <si>
    <t>Complement C4B (Chido Blood Group)</t>
  </si>
  <si>
    <t>GC06P032014</t>
  </si>
  <si>
    <t>https://www.genecards.org/cgi-bin/carddisp.pl?gene=C4B</t>
  </si>
  <si>
    <t>DCHS1</t>
  </si>
  <si>
    <t>Dachsous Cadherin-Related 1</t>
  </si>
  <si>
    <t>GC11M006621</t>
  </si>
  <si>
    <t>https://www.genecards.org/cgi-bin/carddisp.pl?gene=DCHS1</t>
  </si>
  <si>
    <t>IQCE</t>
  </si>
  <si>
    <t>IQ Motif Containing E</t>
  </si>
  <si>
    <t>GC07P002558</t>
  </si>
  <si>
    <t>https://www.genecards.org/cgi-bin/carddisp.pl?gene=IQCE</t>
  </si>
  <si>
    <t>SMARCC2</t>
  </si>
  <si>
    <t>SWI/SNF Related, Matrix Associated, Actin Dependent Regulator Of Chromatin Subfamily C Member 2</t>
  </si>
  <si>
    <t>GC12M056635</t>
  </si>
  <si>
    <t>https://www.genecards.org/cgi-bin/carddisp.pl?gene=SMARCC2</t>
  </si>
  <si>
    <t>JAG2</t>
  </si>
  <si>
    <t>Jagged Canonical Notch Ligand 2</t>
  </si>
  <si>
    <t>GC14M105140</t>
  </si>
  <si>
    <t>https://www.genecards.org/cgi-bin/carddisp.pl?gene=JAG2</t>
  </si>
  <si>
    <t>APH1A</t>
  </si>
  <si>
    <t>Aph-1 Homolog A, Gamma-Secretase Subunit</t>
  </si>
  <si>
    <t>GC01M150265</t>
  </si>
  <si>
    <t>https://www.genecards.org/cgi-bin/carddisp.pl?gene=APH1A</t>
  </si>
  <si>
    <t>KEAP1</t>
  </si>
  <si>
    <t>Kelch Like ECH Associated Protein 1</t>
  </si>
  <si>
    <t>GC19M010486</t>
  </si>
  <si>
    <t>https://www.genecards.org/cgi-bin/carddisp.pl?gene=KEAP1</t>
  </si>
  <si>
    <t>CCDC170</t>
  </si>
  <si>
    <t>Coiled-Coil Domain Containing 170</t>
  </si>
  <si>
    <t>GC06P151494</t>
  </si>
  <si>
    <t>https://www.genecards.org/cgi-bin/carddisp.pl?gene=CCDC170</t>
  </si>
  <si>
    <t>CRIPT</t>
  </si>
  <si>
    <t>CXXC Repeat Containing Interactor Of PDZ3 Domain</t>
  </si>
  <si>
    <t>GC02P046616</t>
  </si>
  <si>
    <t>https://www.genecards.org/cgi-bin/carddisp.pl?gene=CRIPT</t>
  </si>
  <si>
    <t>HPS6</t>
  </si>
  <si>
    <t>HPS6 Biogenesis Of Lysosomal Organelles Complex 2 Subunit 3</t>
  </si>
  <si>
    <t>GC10P102065</t>
  </si>
  <si>
    <t>https://www.genecards.org/cgi-bin/carddisp.pl?gene=HPS6</t>
  </si>
  <si>
    <t>ACADM</t>
  </si>
  <si>
    <t>Acyl-CoA Dehydrogenase Medium Chain</t>
  </si>
  <si>
    <t>GC01P075724</t>
  </si>
  <si>
    <t>https://www.genecards.org/cgi-bin/carddisp.pl?gene=ACADM</t>
  </si>
  <si>
    <t>UGT1A1</t>
  </si>
  <si>
    <t>UDP Glucuronosyltransferase Family 1 Member A1</t>
  </si>
  <si>
    <t>GC02P233760</t>
  </si>
  <si>
    <t>https://www.genecards.org/cgi-bin/carddisp.pl?gene=UGT1A1</t>
  </si>
  <si>
    <t>PDE3A</t>
  </si>
  <si>
    <t>Phosphodiesterase 3A</t>
  </si>
  <si>
    <t>GC12P021516</t>
  </si>
  <si>
    <t>https://www.genecards.org/cgi-bin/carddisp.pl?gene=PDE3A</t>
  </si>
  <si>
    <t>LCT</t>
  </si>
  <si>
    <t>Lactase</t>
  </si>
  <si>
    <t>GC02M135787</t>
  </si>
  <si>
    <t>https://www.genecards.org/cgi-bin/carddisp.pl?gene=LCT</t>
  </si>
  <si>
    <t>CSK</t>
  </si>
  <si>
    <t>C-Terminal Src Kinase</t>
  </si>
  <si>
    <t>GC15P074782</t>
  </si>
  <si>
    <t>https://www.genecards.org/cgi-bin/carddisp.pl?gene=CSK</t>
  </si>
  <si>
    <t>STK11</t>
  </si>
  <si>
    <t>Serine/Threonine Kinase 11</t>
  </si>
  <si>
    <t>GC19P001177</t>
  </si>
  <si>
    <t>https://www.genecards.org/cgi-bin/carddisp.pl?gene=STK11</t>
  </si>
  <si>
    <t>SPOP</t>
  </si>
  <si>
    <t>Speckle Type BTB/POZ Protein</t>
  </si>
  <si>
    <t>GC17M049598</t>
  </si>
  <si>
    <t>https://www.genecards.org/cgi-bin/carddisp.pl?gene=SPOP</t>
  </si>
  <si>
    <t>L1CAM</t>
  </si>
  <si>
    <t>L1 Cell Adhesion Molecule</t>
  </si>
  <si>
    <t>GC0XM153864</t>
  </si>
  <si>
    <t>https://www.genecards.org/cgi-bin/carddisp.pl?gene=L1CAM</t>
  </si>
  <si>
    <t>IGFBP6</t>
  </si>
  <si>
    <t>Insulin Like Growth Factor Binding Protein 6</t>
  </si>
  <si>
    <t>GC12P053097</t>
  </si>
  <si>
    <t>https://www.genecards.org/cgi-bin/carddisp.pl?gene=IGFBP6</t>
  </si>
  <si>
    <t>DIO2</t>
  </si>
  <si>
    <t>Iodothyronine Deiodinase 2</t>
  </si>
  <si>
    <t>GC14M080197</t>
  </si>
  <si>
    <t>https://www.genecards.org/cgi-bin/carddisp.pl?gene=DIO2</t>
  </si>
  <si>
    <t>GNAT1</t>
  </si>
  <si>
    <t>G Protein Subunit Alpha Transducin 1</t>
  </si>
  <si>
    <t>GC03P050367</t>
  </si>
  <si>
    <t>https://www.genecards.org/cgi-bin/carddisp.pl?gene=GNAT1</t>
  </si>
  <si>
    <t>OTUD6B</t>
  </si>
  <si>
    <t>OTU Deubiquitinase 6B</t>
  </si>
  <si>
    <t>GC08P091070</t>
  </si>
  <si>
    <t>https://www.genecards.org/cgi-bin/carddisp.pl?gene=OTUD6B</t>
  </si>
  <si>
    <t>MATR3</t>
  </si>
  <si>
    <t>Matrin 3</t>
  </si>
  <si>
    <t>GC05P139274</t>
  </si>
  <si>
    <t>https://www.genecards.org/cgi-bin/carddisp.pl?gene=MATR3</t>
  </si>
  <si>
    <t>COG5</t>
  </si>
  <si>
    <t>Component Of Oligomeric Golgi Complex 5</t>
  </si>
  <si>
    <t>GC07M107201</t>
  </si>
  <si>
    <t>https://www.genecards.org/cgi-bin/carddisp.pl?gene=COG5</t>
  </si>
  <si>
    <t>SH3TC2</t>
  </si>
  <si>
    <t>SH3 Domain And Tetratricopeptide Repeats 2</t>
  </si>
  <si>
    <t>GC05M148923</t>
  </si>
  <si>
    <t>https://www.genecards.org/cgi-bin/carddisp.pl?gene=SH3TC2</t>
  </si>
  <si>
    <t>ZNF423</t>
  </si>
  <si>
    <t>Zinc Finger Protein 423</t>
  </si>
  <si>
    <t>GC16M049487</t>
  </si>
  <si>
    <t>https://www.genecards.org/cgi-bin/carddisp.pl?gene=ZNF423</t>
  </si>
  <si>
    <t>BCL11A</t>
  </si>
  <si>
    <t>BAF Chromatin Remodeling Complex Subunit BCL11A</t>
  </si>
  <si>
    <t>GC02M060451</t>
  </si>
  <si>
    <t>https://www.genecards.org/cgi-bin/carddisp.pl?gene=BCL11A</t>
  </si>
  <si>
    <t>MAK</t>
  </si>
  <si>
    <t>Male Germ Cell Associated Kinase</t>
  </si>
  <si>
    <t>GC06M010762</t>
  </si>
  <si>
    <t>https://www.genecards.org/cgi-bin/carddisp.pl?gene=MAK</t>
  </si>
  <si>
    <t>LYN</t>
  </si>
  <si>
    <t>LYN Proto-Oncogene, Src Family Tyrosine Kinase</t>
  </si>
  <si>
    <t>GC08P055879</t>
  </si>
  <si>
    <t>https://www.genecards.org/cgi-bin/carddisp.pl?gene=LYN</t>
  </si>
  <si>
    <t>Paraoxonase 1</t>
  </si>
  <si>
    <t>GC07M095297</t>
  </si>
  <si>
    <t>https://www.genecards.org/cgi-bin/carddisp.pl?gene=PON1</t>
  </si>
  <si>
    <t>SPRTN</t>
  </si>
  <si>
    <t>SprT-Like N-Terminal Domain</t>
  </si>
  <si>
    <t>GC01P231337</t>
  </si>
  <si>
    <t>https://www.genecards.org/cgi-bin/carddisp.pl?gene=SPRTN</t>
  </si>
  <si>
    <t>MTTP</t>
  </si>
  <si>
    <t>Microsomal Triglyceride Transfer Protein</t>
  </si>
  <si>
    <t>GC04P099563</t>
  </si>
  <si>
    <t>https://www.genecards.org/cgi-bin/carddisp.pl?gene=MTTP</t>
  </si>
  <si>
    <t>MIR22</t>
  </si>
  <si>
    <t>MicroRNA 22</t>
  </si>
  <si>
    <t>GC17M001713</t>
  </si>
  <si>
    <t>https://www.genecards.org/cgi-bin/carddisp.pl?gene=MIR22</t>
  </si>
  <si>
    <t>SMOC2</t>
  </si>
  <si>
    <t>SPARC Related Modular Calcium Binding 2</t>
  </si>
  <si>
    <t>GC06P168441</t>
  </si>
  <si>
    <t>https://www.genecards.org/cgi-bin/carddisp.pl?gene=SMOC2</t>
  </si>
  <si>
    <t>HAND2-AS1</t>
  </si>
  <si>
    <t>HAND2 Antisense RNA 1</t>
  </si>
  <si>
    <t>GC04P173527</t>
  </si>
  <si>
    <t>https://www.genecards.org/cgi-bin/carddisp.pl?gene=HAND2-AS1</t>
  </si>
  <si>
    <t>ADGRG6</t>
  </si>
  <si>
    <t>Adhesion G Protein-Coupled Receptor G6</t>
  </si>
  <si>
    <t>GC06P142301</t>
  </si>
  <si>
    <t>https://www.genecards.org/cgi-bin/carddisp.pl?gene=ADGRG6</t>
  </si>
  <si>
    <t>WDR26</t>
  </si>
  <si>
    <t>WD Repeat Domain 26</t>
  </si>
  <si>
    <t>GC01M224385</t>
  </si>
  <si>
    <t>https://www.genecards.org/cgi-bin/carddisp.pl?gene=WDR26</t>
  </si>
  <si>
    <t>RP2</t>
  </si>
  <si>
    <t>RP2 Activator Of ARL3 GTPase</t>
  </si>
  <si>
    <t>GC0XP046836</t>
  </si>
  <si>
    <t>https://www.genecards.org/cgi-bin/carddisp.pl?gene=RP2</t>
  </si>
  <si>
    <t>ALOX5</t>
  </si>
  <si>
    <t>Arachidonate 5-Lipoxygenase</t>
  </si>
  <si>
    <t>GC10P045374</t>
  </si>
  <si>
    <t>https://www.genecards.org/cgi-bin/carddisp.pl?gene=ALOX5</t>
  </si>
  <si>
    <t>IGHM</t>
  </si>
  <si>
    <t>Immunoglobulin Heavy Constant Mu</t>
  </si>
  <si>
    <t>GC14M112722</t>
  </si>
  <si>
    <t>https://www.genecards.org/cgi-bin/carddisp.pl?gene=IGHM</t>
  </si>
  <si>
    <t>PAFAH1B1</t>
  </si>
  <si>
    <t>Platelet Activating Factor Acetylhydrolase 1b Regulatory Subunit 1</t>
  </si>
  <si>
    <t>GC17P002593</t>
  </si>
  <si>
    <t>https://www.genecards.org/cgi-bin/carddisp.pl?gene=PAFAH1B1</t>
  </si>
  <si>
    <t>SEMA4D</t>
  </si>
  <si>
    <t>Semaphorin 4D</t>
  </si>
  <si>
    <t>GC09M089360</t>
  </si>
  <si>
    <t>https://www.genecards.org/cgi-bin/carddisp.pl?gene=SEMA4D</t>
  </si>
  <si>
    <t>TAP2</t>
  </si>
  <si>
    <t>Transporter 2, ATP Binding Cassette Subfamily B Member</t>
  </si>
  <si>
    <t>GC06M032821</t>
  </si>
  <si>
    <t>https://www.genecards.org/cgi-bin/carddisp.pl?gene=TAP2</t>
  </si>
  <si>
    <t>GALC</t>
  </si>
  <si>
    <t>Galactosylceramidase</t>
  </si>
  <si>
    <t>GC14M087837</t>
  </si>
  <si>
    <t>https://www.genecards.org/cgi-bin/carddisp.pl?gene=GALC</t>
  </si>
  <si>
    <t>ASTL</t>
  </si>
  <si>
    <t>Astacin Like Metalloendopeptidase</t>
  </si>
  <si>
    <t>GC02M098248</t>
  </si>
  <si>
    <t>https://www.genecards.org/cgi-bin/carddisp.pl?gene=ASTL</t>
  </si>
  <si>
    <t>ITK</t>
  </si>
  <si>
    <t>IL2 Inducible T Cell Kinase</t>
  </si>
  <si>
    <t>GC05P157158</t>
  </si>
  <si>
    <t>https://www.genecards.org/cgi-bin/carddisp.pl?gene=ITK</t>
  </si>
  <si>
    <t>CHRNE</t>
  </si>
  <si>
    <t>Cholinergic Receptor Nicotinic Epsilon Subunit</t>
  </si>
  <si>
    <t>GC17M004897</t>
  </si>
  <si>
    <t>https://www.genecards.org/cgi-bin/carddisp.pl?gene=CHRNE</t>
  </si>
  <si>
    <t>HAND1</t>
  </si>
  <si>
    <t>Heart And Neural Crest Derivatives Expressed 1</t>
  </si>
  <si>
    <t>GC05M154475</t>
  </si>
  <si>
    <t>https://www.genecards.org/cgi-bin/carddisp.pl?gene=HAND1</t>
  </si>
  <si>
    <t>APBB1</t>
  </si>
  <si>
    <t>Amyloid Beta Precursor Protein Binding Family B Member 1</t>
  </si>
  <si>
    <t>GC11M006571</t>
  </si>
  <si>
    <t>https://www.genecards.org/cgi-bin/carddisp.pl?gene=APBB1</t>
  </si>
  <si>
    <t>DNAI2</t>
  </si>
  <si>
    <t>Dynein Axonemal Intermediate Chain 2</t>
  </si>
  <si>
    <t>GC17P074274</t>
  </si>
  <si>
    <t>https://www.genecards.org/cgi-bin/carddisp.pl?gene=DNAI2</t>
  </si>
  <si>
    <t>HDAC9</t>
  </si>
  <si>
    <t>Histone Deacetylase 9</t>
  </si>
  <si>
    <t>GC07P018086</t>
  </si>
  <si>
    <t>https://www.genecards.org/cgi-bin/carddisp.pl?gene=HDAC9</t>
  </si>
  <si>
    <t>RNPC3</t>
  </si>
  <si>
    <t>RNA Binding Region (RNP1, RRM) Containing 3</t>
  </si>
  <si>
    <t>GC01P103525</t>
  </si>
  <si>
    <t>https://www.genecards.org/cgi-bin/carddisp.pl?gene=RNPC3</t>
  </si>
  <si>
    <t>MIR32</t>
  </si>
  <si>
    <t>MicroRNA 32</t>
  </si>
  <si>
    <t>GC09M109046</t>
  </si>
  <si>
    <t>https://www.genecards.org/cgi-bin/carddisp.pl?gene=MIR32</t>
  </si>
  <si>
    <t>CX3CR1</t>
  </si>
  <si>
    <t>C-X3-C Motif Chemokine Receptor 1</t>
  </si>
  <si>
    <t>GC03M039279</t>
  </si>
  <si>
    <t>https://www.genecards.org/cgi-bin/carddisp.pl?gene=CX3CR1</t>
  </si>
  <si>
    <t>FCN3</t>
  </si>
  <si>
    <t>Ficolin 3</t>
  </si>
  <si>
    <t>GC01M027843</t>
  </si>
  <si>
    <t>https://www.genecards.org/cgi-bin/carddisp.pl?gene=FCN3</t>
  </si>
  <si>
    <t>ATXN3</t>
  </si>
  <si>
    <t>Ataxin 3</t>
  </si>
  <si>
    <t>GC14M101155</t>
  </si>
  <si>
    <t>https://www.genecards.org/cgi-bin/carddisp.pl?gene=ATXN3</t>
  </si>
  <si>
    <t>MCM4</t>
  </si>
  <si>
    <t>Minichromosome Maintenance Complex Component 4</t>
  </si>
  <si>
    <t>GC08P047965</t>
  </si>
  <si>
    <t>https://www.genecards.org/cgi-bin/carddisp.pl?gene=MCM4</t>
  </si>
  <si>
    <t>FAN1</t>
  </si>
  <si>
    <t>FANCD2 And FANCI Associated Nuclease 1</t>
  </si>
  <si>
    <t>GC15P042139</t>
  </si>
  <si>
    <t>https://www.genecards.org/cgi-bin/carddisp.pl?gene=FAN1</t>
  </si>
  <si>
    <t>DPYD</t>
  </si>
  <si>
    <t>Dihydropyrimidine Dehydrogenase</t>
  </si>
  <si>
    <t>GC01M097015</t>
  </si>
  <si>
    <t>https://www.genecards.org/cgi-bin/carddisp.pl?gene=DPYD</t>
  </si>
  <si>
    <t>SVBP</t>
  </si>
  <si>
    <t>Small Vasohibin Binding Protein</t>
  </si>
  <si>
    <t>GC01M042808</t>
  </si>
  <si>
    <t>https://www.genecards.org/cgi-bin/carddisp.pl?gene=SVBP</t>
  </si>
  <si>
    <t>F13B</t>
  </si>
  <si>
    <t>Coagulation Factor XIII B Chain</t>
  </si>
  <si>
    <t>GC01M197008</t>
  </si>
  <si>
    <t>https://www.genecards.org/cgi-bin/carddisp.pl?gene=F13B</t>
  </si>
  <si>
    <t>MIR10B</t>
  </si>
  <si>
    <t>MicroRNA 10b</t>
  </si>
  <si>
    <t>GC02P176150</t>
  </si>
  <si>
    <t>https://www.genecards.org/cgi-bin/carddisp.pl?gene=MIR10B</t>
  </si>
  <si>
    <t>DNAAF2</t>
  </si>
  <si>
    <t>Dynein Axonemal Assembly Factor 2</t>
  </si>
  <si>
    <t>GC14M049625</t>
  </si>
  <si>
    <t>https://www.genecards.org/cgi-bin/carddisp.pl?gene=DNAAF2</t>
  </si>
  <si>
    <t>KHDRBS3</t>
  </si>
  <si>
    <t>KH RNA Binding Domain Containing, Signal Transduction Associated 3</t>
  </si>
  <si>
    <t>GC08P135457</t>
  </si>
  <si>
    <t>https://www.genecards.org/cgi-bin/carddisp.pl?gene=KHDRBS3</t>
  </si>
  <si>
    <t>TNFSF12</t>
  </si>
  <si>
    <t>TNF Superfamily Member 12</t>
  </si>
  <si>
    <t>GC17P011166</t>
  </si>
  <si>
    <t>https://www.genecards.org/cgi-bin/carddisp.pl?gene=TNFSF12</t>
  </si>
  <si>
    <t>DDOST</t>
  </si>
  <si>
    <t>Dolichyl-Diphosphooligosaccharide--Protein Glycosyltransferase Non-Catalytic Subunit</t>
  </si>
  <si>
    <t>GC01M020651</t>
  </si>
  <si>
    <t>https://www.genecards.org/cgi-bin/carddisp.pl?gene=DDOST</t>
  </si>
  <si>
    <t>CLEC7A</t>
  </si>
  <si>
    <t>C-Type Lectin Domain Containing 7A</t>
  </si>
  <si>
    <t>GC12M021105</t>
  </si>
  <si>
    <t>https://www.genecards.org/cgi-bin/carddisp.pl?gene=CLEC7A</t>
  </si>
  <si>
    <t>IKZF3</t>
  </si>
  <si>
    <t>IKAROS Family Zinc Finger 3</t>
  </si>
  <si>
    <t>GC17M042354</t>
  </si>
  <si>
    <t>https://www.genecards.org/cgi-bin/carddisp.pl?gene=IKZF3</t>
  </si>
  <si>
    <t>CTNND1</t>
  </si>
  <si>
    <t>Catenin Delta 1</t>
  </si>
  <si>
    <t>GC11P058140</t>
  </si>
  <si>
    <t>https://www.genecards.org/cgi-bin/carddisp.pl?gene=CTNND1</t>
  </si>
  <si>
    <t>CCNO</t>
  </si>
  <si>
    <t>Cyclin O</t>
  </si>
  <si>
    <t>GC05M055231</t>
  </si>
  <si>
    <t>https://www.genecards.org/cgi-bin/carddisp.pl?gene=CCNO</t>
  </si>
  <si>
    <t>DVL2</t>
  </si>
  <si>
    <t>Dishevelled Segment Polarity Protein 2</t>
  </si>
  <si>
    <t>GC17M007225</t>
  </si>
  <si>
    <t>https://www.genecards.org/cgi-bin/carddisp.pl?gene=DVL2</t>
  </si>
  <si>
    <t>KCNN3</t>
  </si>
  <si>
    <t>Potassium Calcium-Activated Channel Subfamily N Member 3</t>
  </si>
  <si>
    <t>GC01M154697</t>
  </si>
  <si>
    <t>https://www.genecards.org/cgi-bin/carddisp.pl?gene=KCNN3</t>
  </si>
  <si>
    <t>YARS1</t>
  </si>
  <si>
    <t>Tyrosyl-TRNA Synthetase 1</t>
  </si>
  <si>
    <t>GC01M032776</t>
  </si>
  <si>
    <t>https://www.genecards.org/cgi-bin/carddisp.pl?gene=YARS1</t>
  </si>
  <si>
    <t>MB</t>
  </si>
  <si>
    <t>Myoglobin</t>
  </si>
  <si>
    <t>GC22M035606</t>
  </si>
  <si>
    <t>https://www.genecards.org/cgi-bin/carddisp.pl?gene=MB</t>
  </si>
  <si>
    <t>NHEJ1</t>
  </si>
  <si>
    <t>Non-Homologous End Joining Factor 1</t>
  </si>
  <si>
    <t>GC02M219119</t>
  </si>
  <si>
    <t>https://www.genecards.org/cgi-bin/carddisp.pl?gene=NHEJ1</t>
  </si>
  <si>
    <t>MKI67</t>
  </si>
  <si>
    <t>Marker Of Proliferation Ki-67</t>
  </si>
  <si>
    <t>GC10M128096</t>
  </si>
  <si>
    <t>https://www.genecards.org/cgi-bin/carddisp.pl?gene=MKI67</t>
  </si>
  <si>
    <t>MSH3</t>
  </si>
  <si>
    <t>MutS Homolog 3</t>
  </si>
  <si>
    <t>GC05P080654</t>
  </si>
  <si>
    <t>https://www.genecards.org/cgi-bin/carddisp.pl?gene=MSH3</t>
  </si>
  <si>
    <t>Protein Kinase C Alpha</t>
  </si>
  <si>
    <t>GC17P066302</t>
  </si>
  <si>
    <t>https://www.genecards.org/cgi-bin/carddisp.pl?gene=PRKCA</t>
  </si>
  <si>
    <t>ALOX12B</t>
  </si>
  <si>
    <t>Arachidonate 12-Lipoxygenase, 12R Type</t>
  </si>
  <si>
    <t>GC17M010430</t>
  </si>
  <si>
    <t>https://www.genecards.org/cgi-bin/carddisp.pl?gene=ALOX12B</t>
  </si>
  <si>
    <t>MIR181C</t>
  </si>
  <si>
    <t>MicroRNA 181c</t>
  </si>
  <si>
    <t>GC19P014342</t>
  </si>
  <si>
    <t>https://www.genecards.org/cgi-bin/carddisp.pl?gene=MIR181C</t>
  </si>
  <si>
    <t>ETFB</t>
  </si>
  <si>
    <t>Electron Transfer Flavoprotein Subunit Beta</t>
  </si>
  <si>
    <t>GC19M051345</t>
  </si>
  <si>
    <t>https://www.genecards.org/cgi-bin/carddisp.pl?gene=ETFB</t>
  </si>
  <si>
    <t>CEP152</t>
  </si>
  <si>
    <t>Centrosomal Protein 152</t>
  </si>
  <si>
    <t>GC15M048712</t>
  </si>
  <si>
    <t>https://www.genecards.org/cgi-bin/carddisp.pl?gene=CEP152</t>
  </si>
  <si>
    <t>DLC1</t>
  </si>
  <si>
    <t>DLC1 Rho GTPase Activating Protein</t>
  </si>
  <si>
    <t>GC08M013083</t>
  </si>
  <si>
    <t>https://www.genecards.org/cgi-bin/carddisp.pl?gene=DLC1</t>
  </si>
  <si>
    <t>PHF6</t>
  </si>
  <si>
    <t>PHD Finger Protein 6</t>
  </si>
  <si>
    <t>GC0XP134373</t>
  </si>
  <si>
    <t>https://www.genecards.org/cgi-bin/carddisp.pl?gene=PHF6</t>
  </si>
  <si>
    <t>MAP1B</t>
  </si>
  <si>
    <t>Microtubule Associated Protein 1B</t>
  </si>
  <si>
    <t>GC05P072107</t>
  </si>
  <si>
    <t>https://www.genecards.org/cgi-bin/carddisp.pl?gene=MAP1B</t>
  </si>
  <si>
    <t>TSHB</t>
  </si>
  <si>
    <t>Thyroid Stimulating Hormone Subunit Beta</t>
  </si>
  <si>
    <t>GC01P115029</t>
  </si>
  <si>
    <t>https://www.genecards.org/cgi-bin/carddisp.pl?gene=TSHB</t>
  </si>
  <si>
    <t>CACNA1D</t>
  </si>
  <si>
    <t>Calcium Voltage-Gated Channel Subunit Alpha1 D</t>
  </si>
  <si>
    <t>GC03P053328</t>
  </si>
  <si>
    <t>https://www.genecards.org/cgi-bin/carddisp.pl?gene=CACNA1D</t>
  </si>
  <si>
    <t>TMEM138</t>
  </si>
  <si>
    <t>Transmembrane Protein 138</t>
  </si>
  <si>
    <t>GC11P061381</t>
  </si>
  <si>
    <t>https://www.genecards.org/cgi-bin/carddisp.pl?gene=TMEM138</t>
  </si>
  <si>
    <t>CCDC154</t>
  </si>
  <si>
    <t>Coiled-Coil Domain Containing 154</t>
  </si>
  <si>
    <t>GC16M001434</t>
  </si>
  <si>
    <t>https://www.genecards.org/cgi-bin/carddisp.pl?gene=CCDC154</t>
  </si>
  <si>
    <t>TWNK</t>
  </si>
  <si>
    <t>Twinkle MtDNA Helicase</t>
  </si>
  <si>
    <t>GC10P100993</t>
  </si>
  <si>
    <t>https://www.genecards.org/cgi-bin/carddisp.pl?gene=TWNK</t>
  </si>
  <si>
    <t>ATAD3A</t>
  </si>
  <si>
    <t>ATPase Family AAA Domain Containing 3A</t>
  </si>
  <si>
    <t>GC01P003886</t>
  </si>
  <si>
    <t>https://www.genecards.org/cgi-bin/carddisp.pl?gene=ATAD3A</t>
  </si>
  <si>
    <t>SRD5A3</t>
  </si>
  <si>
    <t>Steroid 5 Alpha-Reductase 3</t>
  </si>
  <si>
    <t>GC04P055346</t>
  </si>
  <si>
    <t>https://www.genecards.org/cgi-bin/carddisp.pl?gene=SRD5A3</t>
  </si>
  <si>
    <t>STXBP1</t>
  </si>
  <si>
    <t>Syntaxin Binding Protein 1</t>
  </si>
  <si>
    <t>GC09P127590</t>
  </si>
  <si>
    <t>https://www.genecards.org/cgi-bin/carddisp.pl?gene=STXBP1</t>
  </si>
  <si>
    <t>LAMP2</t>
  </si>
  <si>
    <t>Lysosomal Associated Membrane Protein 2</t>
  </si>
  <si>
    <t>GC0XM120426</t>
  </si>
  <si>
    <t>https://www.genecards.org/cgi-bin/carddisp.pl?gene=LAMP2</t>
  </si>
  <si>
    <t>ARL6</t>
  </si>
  <si>
    <t>ADP Ribosylation Factor Like GTPase 6</t>
  </si>
  <si>
    <t>GC03P097764</t>
  </si>
  <si>
    <t>https://www.genecards.org/cgi-bin/carddisp.pl?gene=ARL6</t>
  </si>
  <si>
    <t>ITGAX</t>
  </si>
  <si>
    <t>Integrin Subunit Alpha X</t>
  </si>
  <si>
    <t>GC16P041137</t>
  </si>
  <si>
    <t>https://www.genecards.org/cgi-bin/carddisp.pl?gene=ITGAX</t>
  </si>
  <si>
    <t>RP1L1</t>
  </si>
  <si>
    <t>RP1 Like 1</t>
  </si>
  <si>
    <t>GC08M010606</t>
  </si>
  <si>
    <t>https://www.genecards.org/cgi-bin/carddisp.pl?gene=RP1L1</t>
  </si>
  <si>
    <t>SLC26A4-AS1</t>
  </si>
  <si>
    <t>SLC26A4 Antisense RNA 1</t>
  </si>
  <si>
    <t>GC07M107653</t>
  </si>
  <si>
    <t>https://www.genecards.org/cgi-bin/carddisp.pl?gene=SLC26A4-AS1</t>
  </si>
  <si>
    <t>MIR424</t>
  </si>
  <si>
    <t>MicroRNA 424</t>
  </si>
  <si>
    <t>GC0XM134693</t>
  </si>
  <si>
    <t>https://www.genecards.org/cgi-bin/carddisp.pl?gene=MIR424</t>
  </si>
  <si>
    <t>ZSWIM6</t>
  </si>
  <si>
    <t>Zinc Finger SWIM-Type Containing 6</t>
  </si>
  <si>
    <t>GC05P061332</t>
  </si>
  <si>
    <t>https://www.genecards.org/cgi-bin/carddisp.pl?gene=ZSWIM6</t>
  </si>
  <si>
    <t>SPEF2</t>
  </si>
  <si>
    <t>Sperm Flagellar 2</t>
  </si>
  <si>
    <t>GC05P035618</t>
  </si>
  <si>
    <t>https://www.genecards.org/cgi-bin/carddisp.pl?gene=SPEF2</t>
  </si>
  <si>
    <t>COL12A1</t>
  </si>
  <si>
    <t>Collagen Type XII Alpha 1 Chain</t>
  </si>
  <si>
    <t>GC06M075084</t>
  </si>
  <si>
    <t>https://www.genecards.org/cgi-bin/carddisp.pl?gene=COL12A1</t>
  </si>
  <si>
    <t>ARSG</t>
  </si>
  <si>
    <t>Arylsulfatase G</t>
  </si>
  <si>
    <t>GC17P068259</t>
  </si>
  <si>
    <t>https://www.genecards.org/cgi-bin/carddisp.pl?gene=ARSG</t>
  </si>
  <si>
    <t>RAB33B</t>
  </si>
  <si>
    <t>RAB33B, Member RAS Oncogene Family</t>
  </si>
  <si>
    <t>GC04P139439</t>
  </si>
  <si>
    <t>https://www.genecards.org/cgi-bin/carddisp.pl?gene=RAB33B</t>
  </si>
  <si>
    <t>EXO1</t>
  </si>
  <si>
    <t>Exonuclease 1</t>
  </si>
  <si>
    <t>GC01P241847</t>
  </si>
  <si>
    <t>https://www.genecards.org/cgi-bin/carddisp.pl?gene=EXO1</t>
  </si>
  <si>
    <t>MIR124-1</t>
  </si>
  <si>
    <t>MicroRNA 124-1</t>
  </si>
  <si>
    <t>GC08M009903</t>
  </si>
  <si>
    <t>https://www.genecards.org/cgi-bin/carddisp.pl?gene=MIR124-1</t>
  </si>
  <si>
    <t>CR1</t>
  </si>
  <si>
    <t>Complement C3b/C4b Receptor 1 (Knops Blood Group)</t>
  </si>
  <si>
    <t>GC01P207496</t>
  </si>
  <si>
    <t>https://www.genecards.org/cgi-bin/carddisp.pl?gene=CR1</t>
  </si>
  <si>
    <t>RHD</t>
  </si>
  <si>
    <t>Rh Blood Group D Antigen</t>
  </si>
  <si>
    <t>GC01P025272</t>
  </si>
  <si>
    <t>https://www.genecards.org/cgi-bin/carddisp.pl?gene=RHD</t>
  </si>
  <si>
    <t>PSMB4</t>
  </si>
  <si>
    <t>Proteasome 20S Subunit Beta 4</t>
  </si>
  <si>
    <t>GC01P151372</t>
  </si>
  <si>
    <t>https://www.genecards.org/cgi-bin/carddisp.pl?gene=PSMB4</t>
  </si>
  <si>
    <t>COCH</t>
  </si>
  <si>
    <t>Cochlin</t>
  </si>
  <si>
    <t>GC14P030874</t>
  </si>
  <si>
    <t>https://www.genecards.org/cgi-bin/carddisp.pl?gene=COCH</t>
  </si>
  <si>
    <t>USP8</t>
  </si>
  <si>
    <t>Ubiquitin Specific Peptidase 8</t>
  </si>
  <si>
    <t>GC15P050424</t>
  </si>
  <si>
    <t>https://www.genecards.org/cgi-bin/carddisp.pl?gene=USP8</t>
  </si>
  <si>
    <t>OMD</t>
  </si>
  <si>
    <t>Osteomodulin</t>
  </si>
  <si>
    <t>GC09M094205</t>
  </si>
  <si>
    <t>https://www.genecards.org/cgi-bin/carddisp.pl?gene=OMD</t>
  </si>
  <si>
    <t>SLC16A2</t>
  </si>
  <si>
    <t>Solute Carrier Family 16 Member 2</t>
  </si>
  <si>
    <t>GC0XP074481</t>
  </si>
  <si>
    <t>https://www.genecards.org/cgi-bin/carddisp.pl?gene=SLC16A2</t>
  </si>
  <si>
    <t>CD99</t>
  </si>
  <si>
    <t>CD99 Molecule (Xg Blood Group)</t>
  </si>
  <si>
    <t>GC0XP002691</t>
  </si>
  <si>
    <t>https://www.genecards.org/cgi-bin/carddisp.pl?gene=CD99</t>
  </si>
  <si>
    <t>LCAT</t>
  </si>
  <si>
    <t>Lecithin-Cholesterol Acyltransferase</t>
  </si>
  <si>
    <t>GC16M067939</t>
  </si>
  <si>
    <t>https://www.genecards.org/cgi-bin/carddisp.pl?gene=LCAT</t>
  </si>
  <si>
    <t>DRC1</t>
  </si>
  <si>
    <t>Dynein Regulatory Complex Subunit 1</t>
  </si>
  <si>
    <t>GC02P026401</t>
  </si>
  <si>
    <t>https://www.genecards.org/cgi-bin/carddisp.pl?gene=DRC1</t>
  </si>
  <si>
    <t>TIMP3</t>
  </si>
  <si>
    <t>TIMP Metallopeptidase Inhibitor 3</t>
  </si>
  <si>
    <t>GC22P036985</t>
  </si>
  <si>
    <t>https://www.genecards.org/cgi-bin/carddisp.pl?gene=TIMP3</t>
  </si>
  <si>
    <t>BCS1L</t>
  </si>
  <si>
    <t>BCS1 Homolog, Ubiquinol-Cytochrome C Reductase Complex Chaperone</t>
  </si>
  <si>
    <t>GC02P218658</t>
  </si>
  <si>
    <t>https://www.genecards.org/cgi-bin/carddisp.pl?gene=BCS1L</t>
  </si>
  <si>
    <t>PNPLA2</t>
  </si>
  <si>
    <t>Patatin Like Phospholipase Domain Containing 2</t>
  </si>
  <si>
    <t>GC11P001789</t>
  </si>
  <si>
    <t>https://www.genecards.org/cgi-bin/carddisp.pl?gene=PNPLA2</t>
  </si>
  <si>
    <t>PPP2R5D</t>
  </si>
  <si>
    <t>Protein Phosphatase 2 Regulatory Subunit B'Delta</t>
  </si>
  <si>
    <t>GC06P083918</t>
  </si>
  <si>
    <t>https://www.genecards.org/cgi-bin/carddisp.pl?gene=PPP2R5D</t>
  </si>
  <si>
    <t>NME8</t>
  </si>
  <si>
    <t>NME/NM23 Family Member 8</t>
  </si>
  <si>
    <t>GC07P037889</t>
  </si>
  <si>
    <t>https://www.genecards.org/cgi-bin/carddisp.pl?gene=NME8</t>
  </si>
  <si>
    <t>SNRNP200</t>
  </si>
  <si>
    <t>Small Nuclear Ribonucleoprotein U5 Subunit 200</t>
  </si>
  <si>
    <t>GC02M098261</t>
  </si>
  <si>
    <t>https://www.genecards.org/cgi-bin/carddisp.pl?gene=SNRNP200</t>
  </si>
  <si>
    <t>CHM</t>
  </si>
  <si>
    <t>CHM Rab Escort Protein</t>
  </si>
  <si>
    <t>GC0XM085861</t>
  </si>
  <si>
    <t>https://www.genecards.org/cgi-bin/carddisp.pl?gene=CHM</t>
  </si>
  <si>
    <t>RNASEH2B</t>
  </si>
  <si>
    <t>Ribonuclease H2 Subunit B</t>
  </si>
  <si>
    <t>GC13P050909</t>
  </si>
  <si>
    <t>https://www.genecards.org/cgi-bin/carddisp.pl?gene=RNASEH2B</t>
  </si>
  <si>
    <t>DBA2</t>
  </si>
  <si>
    <t>Diamond-Blackfan Anemia 2</t>
  </si>
  <si>
    <t>GC08U990148</t>
  </si>
  <si>
    <t>https://www.genecards.org/cgi-bin/carddisp.pl?gene=DBA2</t>
  </si>
  <si>
    <t>KAT8</t>
  </si>
  <si>
    <t>Lysine Acetyltransferase 8</t>
  </si>
  <si>
    <t>GC16P041119</t>
  </si>
  <si>
    <t>https://www.genecards.org/cgi-bin/carddisp.pl?gene=KAT8</t>
  </si>
  <si>
    <t>NDUFA1</t>
  </si>
  <si>
    <t>NADH:Ubiquinone Oxidoreductase Subunit A1</t>
  </si>
  <si>
    <t>GC0XP119871</t>
  </si>
  <si>
    <t>https://www.genecards.org/cgi-bin/carddisp.pl?gene=NDUFA1</t>
  </si>
  <si>
    <t>DCUN1D4</t>
  </si>
  <si>
    <t>Defective In Cullin Neddylation 1 Domain Containing 4</t>
  </si>
  <si>
    <t>GC04P051833</t>
  </si>
  <si>
    <t>https://www.genecards.org/cgi-bin/carddisp.pl?gene=DCUN1D4</t>
  </si>
  <si>
    <t>ACVR1B</t>
  </si>
  <si>
    <t>Activin A Receptor Type 1B</t>
  </si>
  <si>
    <t>GC12P051951</t>
  </si>
  <si>
    <t>https://www.genecards.org/cgi-bin/carddisp.pl?gene=ACVR1B</t>
  </si>
  <si>
    <t>PRR12</t>
  </si>
  <si>
    <t>Proline Rich 12</t>
  </si>
  <si>
    <t>GC19P049591</t>
  </si>
  <si>
    <t>https://www.genecards.org/cgi-bin/carddisp.pl?gene=PRR12</t>
  </si>
  <si>
    <t>CDK5RAP2</t>
  </si>
  <si>
    <t>CDK5 Regulatory Subunit Associated Protein 2</t>
  </si>
  <si>
    <t>GC09M120388</t>
  </si>
  <si>
    <t>https://www.genecards.org/cgi-bin/carddisp.pl?gene=CDK5RAP2</t>
  </si>
  <si>
    <t>PRKCZ</t>
  </si>
  <si>
    <t>Protein Kinase C Zeta</t>
  </si>
  <si>
    <t>GC01P003912</t>
  </si>
  <si>
    <t>https://www.genecards.org/cgi-bin/carddisp.pl?gene=PRKCZ</t>
  </si>
  <si>
    <t>MIR29C</t>
  </si>
  <si>
    <t>MicroRNA 29c</t>
  </si>
  <si>
    <t>GC01M207802</t>
  </si>
  <si>
    <t>https://www.genecards.org/cgi-bin/carddisp.pl?gene=MIR29C</t>
  </si>
  <si>
    <t>AARS1</t>
  </si>
  <si>
    <t>Alanyl-TRNA Synthetase 1</t>
  </si>
  <si>
    <t>GC16M070726</t>
  </si>
  <si>
    <t>https://www.genecards.org/cgi-bin/carddisp.pl?gene=AARS1</t>
  </si>
  <si>
    <t>ABCB4</t>
  </si>
  <si>
    <t>ATP Binding Cassette Subfamily B Member 4</t>
  </si>
  <si>
    <t>GC07M087365</t>
  </si>
  <si>
    <t>https://www.genecards.org/cgi-bin/carddisp.pl?gene=ABCB4</t>
  </si>
  <si>
    <t>DSCC1</t>
  </si>
  <si>
    <t>DNA Replication And Sister Chromatid Cohesion 1</t>
  </si>
  <si>
    <t>GC08M119834</t>
  </si>
  <si>
    <t>https://www.genecards.org/cgi-bin/carddisp.pl?gene=DSCC1</t>
  </si>
  <si>
    <t>SAMHD1</t>
  </si>
  <si>
    <t>SAM And HD Domain Containing Deoxynucleoside Triphosphate Triphosphohydrolase 1</t>
  </si>
  <si>
    <t>GC20M036890</t>
  </si>
  <si>
    <t>https://www.genecards.org/cgi-bin/carddisp.pl?gene=SAMHD1</t>
  </si>
  <si>
    <t>HYAL2</t>
  </si>
  <si>
    <t>Hyaluronidase 2</t>
  </si>
  <si>
    <t>GC03M050317</t>
  </si>
  <si>
    <t>https://www.genecards.org/cgi-bin/carddisp.pl?gene=HYAL2</t>
  </si>
  <si>
    <t>DCUN1D5</t>
  </si>
  <si>
    <t>Defective In Cullin Neddylation 1 Domain Containing 5</t>
  </si>
  <si>
    <t>GC11M103051</t>
  </si>
  <si>
    <t>https://www.genecards.org/cgi-bin/carddisp.pl?gene=DCUN1D5</t>
  </si>
  <si>
    <t>SEMA4A</t>
  </si>
  <si>
    <t>Semaphorin 4A</t>
  </si>
  <si>
    <t>GC01P156147</t>
  </si>
  <si>
    <t>https://www.genecards.org/cgi-bin/carddisp.pl?gene=SEMA4A</t>
  </si>
  <si>
    <t>Hyaluronan Synthase 2</t>
  </si>
  <si>
    <t>GC08M121594</t>
  </si>
  <si>
    <t>https://www.genecards.org/cgi-bin/carddisp.pl?gene=HAS2</t>
  </si>
  <si>
    <t>IRF5</t>
  </si>
  <si>
    <t>Interferon Regulatory Factor 5</t>
  </si>
  <si>
    <t>GC07P128937</t>
  </si>
  <si>
    <t>https://www.genecards.org/cgi-bin/carddisp.pl?gene=IRF5</t>
  </si>
  <si>
    <t>ZNF699</t>
  </si>
  <si>
    <t>Zinc Finger Protein 699</t>
  </si>
  <si>
    <t>GC19M009294</t>
  </si>
  <si>
    <t>https://www.genecards.org/cgi-bin/carddisp.pl?gene=ZNF699</t>
  </si>
  <si>
    <t>PLAUR</t>
  </si>
  <si>
    <t>Plasminogen Activator, Urokinase Receptor</t>
  </si>
  <si>
    <t>GC19M043646</t>
  </si>
  <si>
    <t>https://www.genecards.org/cgi-bin/carddisp.pl?gene=PLAUR</t>
  </si>
  <si>
    <t>ZBTB20</t>
  </si>
  <si>
    <t>Zinc Finger And BTB Domain Containing 20</t>
  </si>
  <si>
    <t>GC03M114315</t>
  </si>
  <si>
    <t>https://www.genecards.org/cgi-bin/carddisp.pl?gene=ZBTB20</t>
  </si>
  <si>
    <t>PAX4</t>
  </si>
  <si>
    <t>Paired Box 4</t>
  </si>
  <si>
    <t>GC07M127610</t>
  </si>
  <si>
    <t>https://www.genecards.org/cgi-bin/carddisp.pl?gene=PAX4</t>
  </si>
  <si>
    <t>GLMN</t>
  </si>
  <si>
    <t>Glomulin, FKBP Associated Protein</t>
  </si>
  <si>
    <t>GC01M092246</t>
  </si>
  <si>
    <t>https://www.genecards.org/cgi-bin/carddisp.pl?gene=GLMN</t>
  </si>
  <si>
    <t>STK36</t>
  </si>
  <si>
    <t>Serine/Threonine Kinase 36</t>
  </si>
  <si>
    <t>GC02P218672</t>
  </si>
  <si>
    <t>https://www.genecards.org/cgi-bin/carddisp.pl?gene=STK36</t>
  </si>
  <si>
    <t>MNS1</t>
  </si>
  <si>
    <t>Meiosis Specific Nuclear Structural 1</t>
  </si>
  <si>
    <t>GC15M056421</t>
  </si>
  <si>
    <t>https://www.genecards.org/cgi-bin/carddisp.pl?gene=MNS1</t>
  </si>
  <si>
    <t>CDHR1</t>
  </si>
  <si>
    <t>Cadherin Related Family Member 1</t>
  </si>
  <si>
    <t>GC10P084194</t>
  </si>
  <si>
    <t>https://www.genecards.org/cgi-bin/carddisp.pl?gene=CDHR1</t>
  </si>
  <si>
    <t>ID2</t>
  </si>
  <si>
    <t>Inhibitor Of DNA Binding 2</t>
  </si>
  <si>
    <t>GC02P008678</t>
  </si>
  <si>
    <t>https://www.genecards.org/cgi-bin/carddisp.pl?gene=ID2</t>
  </si>
  <si>
    <t>OGG1</t>
  </si>
  <si>
    <t>8-Oxoguanine DNA Glycosylase</t>
  </si>
  <si>
    <t>GC03P012414</t>
  </si>
  <si>
    <t>https://www.genecards.org/cgi-bin/carddisp.pl?gene=OGG1</t>
  </si>
  <si>
    <t>AXL</t>
  </si>
  <si>
    <t>AXL Receptor Tyrosine Kinase</t>
  </si>
  <si>
    <t>GC19P041219</t>
  </si>
  <si>
    <t>https://www.genecards.org/cgi-bin/carddisp.pl?gene=AXL</t>
  </si>
  <si>
    <t>NUP98</t>
  </si>
  <si>
    <t>Nucleoporin 98 And 96 Precursor</t>
  </si>
  <si>
    <t>GC11M003671</t>
  </si>
  <si>
    <t>https://www.genecards.org/cgi-bin/carddisp.pl?gene=NUP98</t>
  </si>
  <si>
    <t>CYP26A1</t>
  </si>
  <si>
    <t>Cytochrome P450 Family 26 Subfamily A Member 1</t>
  </si>
  <si>
    <t>GC10P093073</t>
  </si>
  <si>
    <t>https://www.genecards.org/cgi-bin/carddisp.pl?gene=CYP26A1</t>
  </si>
  <si>
    <t>C12orf29</t>
  </si>
  <si>
    <t>Chromosome 12 Open Reading Frame 29</t>
  </si>
  <si>
    <t>GC12P088033</t>
  </si>
  <si>
    <t>https://www.genecards.org/cgi-bin/carddisp.pl?gene=C12orf29</t>
  </si>
  <si>
    <t>MCIDAS</t>
  </si>
  <si>
    <t>Multiciliate Differentiation And DNA Synthesis Associated Cell Cycle Protein</t>
  </si>
  <si>
    <t>GC05M055219</t>
  </si>
  <si>
    <t>https://www.genecards.org/cgi-bin/carddisp.pl?gene=MCIDAS</t>
  </si>
  <si>
    <t>APOH</t>
  </si>
  <si>
    <t>Apolipoprotein H</t>
  </si>
  <si>
    <t>GC17M066212</t>
  </si>
  <si>
    <t>https://www.genecards.org/cgi-bin/carddisp.pl?gene=APOH</t>
  </si>
  <si>
    <t>CYB5A</t>
  </si>
  <si>
    <t>Cytochrome B5 Type A</t>
  </si>
  <si>
    <t>GC18M074250</t>
  </si>
  <si>
    <t>https://www.genecards.org/cgi-bin/carddisp.pl?gene=CYB5A</t>
  </si>
  <si>
    <t>CDH5</t>
  </si>
  <si>
    <t>Cadherin 5</t>
  </si>
  <si>
    <t>GC16P066366</t>
  </si>
  <si>
    <t>https://www.genecards.org/cgi-bin/carddisp.pl?gene=CDH5</t>
  </si>
  <si>
    <t>POLG2</t>
  </si>
  <si>
    <t>DNA Polymerase Gamma 2, Accessory Subunit</t>
  </si>
  <si>
    <t>GC17M064477</t>
  </si>
  <si>
    <t>https://www.genecards.org/cgi-bin/carddisp.pl?gene=POLG2</t>
  </si>
  <si>
    <t>KARS1</t>
  </si>
  <si>
    <t>Lysyl-TRNA Synthetase 1</t>
  </si>
  <si>
    <t>GC16M075750</t>
  </si>
  <si>
    <t>https://www.genecards.org/cgi-bin/carddisp.pl?gene=KARS1</t>
  </si>
  <si>
    <t>MATN1</t>
  </si>
  <si>
    <t>Matrilin 1</t>
  </si>
  <si>
    <t>GC01M030711</t>
  </si>
  <si>
    <t>https://www.genecards.org/cgi-bin/carddisp.pl?gene=MATN1</t>
  </si>
  <si>
    <t>COPS3</t>
  </si>
  <si>
    <t>COP9 Signalosome Subunit 3</t>
  </si>
  <si>
    <t>GC17M017246</t>
  </si>
  <si>
    <t>https://www.genecards.org/cgi-bin/carddisp.pl?gene=COPS3</t>
  </si>
  <si>
    <t>TCL1A</t>
  </si>
  <si>
    <t>TCL1 Family AKT Coactivator A</t>
  </si>
  <si>
    <t>GC14M095709</t>
  </si>
  <si>
    <t>https://www.genecards.org/cgi-bin/carddisp.pl?gene=TCL1A</t>
  </si>
  <si>
    <t>RFXAP</t>
  </si>
  <si>
    <t>Regulatory Factor X Associated Protein</t>
  </si>
  <si>
    <t>GC13P036819</t>
  </si>
  <si>
    <t>https://www.genecards.org/cgi-bin/carddisp.pl?gene=RFXAP</t>
  </si>
  <si>
    <t>SLC4A4</t>
  </si>
  <si>
    <t>Solute Carrier Family 4 Member 4</t>
  </si>
  <si>
    <t>GC04P071063</t>
  </si>
  <si>
    <t>https://www.genecards.org/cgi-bin/carddisp.pl?gene=SLC4A4</t>
  </si>
  <si>
    <t>CTNNA1</t>
  </si>
  <si>
    <t>Catenin Alpha 1</t>
  </si>
  <si>
    <t>GC05P138613</t>
  </si>
  <si>
    <t>https://www.genecards.org/cgi-bin/carddisp.pl?gene=CTNNA1</t>
  </si>
  <si>
    <t>GRIN2B</t>
  </si>
  <si>
    <t>Glutamate Ionotropic Receptor NMDA Type Subunit 2B</t>
  </si>
  <si>
    <t>GC12M013437</t>
  </si>
  <si>
    <t>https://www.genecards.org/cgi-bin/carddisp.pl?gene=GRIN2B</t>
  </si>
  <si>
    <t>NANS</t>
  </si>
  <si>
    <t>N-Acetylneuraminate Synthase</t>
  </si>
  <si>
    <t>GC09P098056</t>
  </si>
  <si>
    <t>https://www.genecards.org/cgi-bin/carddisp.pl?gene=NANS</t>
  </si>
  <si>
    <t>IGLL1</t>
  </si>
  <si>
    <t>Immunoglobulin Lambda Like Polypeptide 1</t>
  </si>
  <si>
    <t>GC22M023573</t>
  </si>
  <si>
    <t>https://www.genecards.org/cgi-bin/carddisp.pl?gene=IGLL1</t>
  </si>
  <si>
    <t>HSD11B2</t>
  </si>
  <si>
    <t>Hydroxysteroid 11-Beta Dehydrogenase 2</t>
  </si>
  <si>
    <t>GC16P067433</t>
  </si>
  <si>
    <t>https://www.genecards.org/cgi-bin/carddisp.pl?gene=HSD11B2</t>
  </si>
  <si>
    <t>ECM1</t>
  </si>
  <si>
    <t>Extracellular Matrix Protein 1</t>
  </si>
  <si>
    <t>GC01P150508</t>
  </si>
  <si>
    <t>https://www.genecards.org/cgi-bin/carddisp.pl?gene=ECM1</t>
  </si>
  <si>
    <t>TNC</t>
  </si>
  <si>
    <t>Tenascin C</t>
  </si>
  <si>
    <t>GC09M115019</t>
  </si>
  <si>
    <t>https://www.genecards.org/cgi-bin/carddisp.pl?gene=TNC</t>
  </si>
  <si>
    <t>FGF3</t>
  </si>
  <si>
    <t>Fibroblast Growth Factor 3</t>
  </si>
  <si>
    <t>GC11M090236</t>
  </si>
  <si>
    <t>https://www.genecards.org/cgi-bin/carddisp.pl?gene=FGF3</t>
  </si>
  <si>
    <t>DHX37</t>
  </si>
  <si>
    <t>DEAH-Box Helicase 37</t>
  </si>
  <si>
    <t>GC12M124946</t>
  </si>
  <si>
    <t>https://www.genecards.org/cgi-bin/carddisp.pl?gene=DHX37</t>
  </si>
  <si>
    <t>MYLK</t>
  </si>
  <si>
    <t>Myosin Light Chain Kinase</t>
  </si>
  <si>
    <t>GC03M123610</t>
  </si>
  <si>
    <t>https://www.genecards.org/cgi-bin/carddisp.pl?gene=MYLK</t>
  </si>
  <si>
    <t>MSTN</t>
  </si>
  <si>
    <t>Myostatin</t>
  </si>
  <si>
    <t>GC02M190055</t>
  </si>
  <si>
    <t>https://www.genecards.org/cgi-bin/carddisp.pl?gene=MSTN</t>
  </si>
  <si>
    <t>PCCA</t>
  </si>
  <si>
    <t>Propionyl-CoA Carboxylase Subunit Alpha</t>
  </si>
  <si>
    <t>GC13P100089</t>
  </si>
  <si>
    <t>https://www.genecards.org/cgi-bin/carddisp.pl?gene=PCCA</t>
  </si>
  <si>
    <t>ANXA2</t>
  </si>
  <si>
    <t>Annexin A2</t>
  </si>
  <si>
    <t>GC15M060347</t>
  </si>
  <si>
    <t>https://www.genecards.org/cgi-bin/carddisp.pl?gene=ANXA2</t>
  </si>
  <si>
    <t>OCA2</t>
  </si>
  <si>
    <t>OCA2 Melanosomal Transmembrane Protein</t>
  </si>
  <si>
    <t>GC15M027754</t>
  </si>
  <si>
    <t>https://www.genecards.org/cgi-bin/carddisp.pl?gene=OCA2</t>
  </si>
  <si>
    <t>PLCB4</t>
  </si>
  <si>
    <t>Phospholipase C Beta 4</t>
  </si>
  <si>
    <t>GC20P009024</t>
  </si>
  <si>
    <t>https://www.genecards.org/cgi-bin/carddisp.pl?gene=PLCB4</t>
  </si>
  <si>
    <t>MKRN3</t>
  </si>
  <si>
    <t>Makorin Ring Finger Protein 3</t>
  </si>
  <si>
    <t>GC15P042858</t>
  </si>
  <si>
    <t>https://www.genecards.org/cgi-bin/carddisp.pl?gene=MKRN3</t>
  </si>
  <si>
    <t>PMS1</t>
  </si>
  <si>
    <t>PMS1 Homolog 1, Mismatch Repair System Component</t>
  </si>
  <si>
    <t>GC02P189784</t>
  </si>
  <si>
    <t>https://www.genecards.org/cgi-bin/carddisp.pl?gene=PMS1</t>
  </si>
  <si>
    <t>CEP164</t>
  </si>
  <si>
    <t>Centrosomal Protein 164</t>
  </si>
  <si>
    <t>GC11P117314</t>
  </si>
  <si>
    <t>https://www.genecards.org/cgi-bin/carddisp.pl?gene=CEP164</t>
  </si>
  <si>
    <t>PRKG1</t>
  </si>
  <si>
    <t>Protein Kinase CGMP-Dependent 1</t>
  </si>
  <si>
    <t>GC10P050991</t>
  </si>
  <si>
    <t>https://www.genecards.org/cgi-bin/carddisp.pl?gene=PRKG1</t>
  </si>
  <si>
    <t>CTU2</t>
  </si>
  <si>
    <t>Cytosolic Thiouridylase Subunit 2</t>
  </si>
  <si>
    <t>GC16P088706</t>
  </si>
  <si>
    <t>https://www.genecards.org/cgi-bin/carddisp.pl?gene=CTU2</t>
  </si>
  <si>
    <t>TBCK</t>
  </si>
  <si>
    <t>TBC1 Domain Containing Kinase</t>
  </si>
  <si>
    <t>GC04M106041</t>
  </si>
  <si>
    <t>https://www.genecards.org/cgi-bin/carddisp.pl?gene=TBCK</t>
  </si>
  <si>
    <t>GUCA1A</t>
  </si>
  <si>
    <t>Guanylate Cyclase Activator 1A</t>
  </si>
  <si>
    <t>GC06P083906</t>
  </si>
  <si>
    <t>https://www.genecards.org/cgi-bin/carddisp.pl?gene=GUCA1A</t>
  </si>
  <si>
    <t>NKAP</t>
  </si>
  <si>
    <t>NFKB Activating Protein</t>
  </si>
  <si>
    <t>GC0XM120138</t>
  </si>
  <si>
    <t>https://www.genecards.org/cgi-bin/carddisp.pl?gene=NKAP</t>
  </si>
  <si>
    <t>LDLRAD2</t>
  </si>
  <si>
    <t>Low Density Lipoprotein Receptor Class A Domain Containing 2</t>
  </si>
  <si>
    <t>GC01P021871</t>
  </si>
  <si>
    <t>https://www.genecards.org/cgi-bin/carddisp.pl?gene=LDLRAD2</t>
  </si>
  <si>
    <t>PDE6C</t>
  </si>
  <si>
    <t>Phosphodiesterase 6C</t>
  </si>
  <si>
    <t>GC10P093612</t>
  </si>
  <si>
    <t>https://www.genecards.org/cgi-bin/carddisp.pl?gene=PDE6C</t>
  </si>
  <si>
    <t>FOXRED1</t>
  </si>
  <si>
    <t>FAD Dependent Oxidoreductase Domain Containing 1</t>
  </si>
  <si>
    <t>GC11P126269</t>
  </si>
  <si>
    <t>https://www.genecards.org/cgi-bin/carddisp.pl?gene=FOXRED1</t>
  </si>
  <si>
    <t>PAX7</t>
  </si>
  <si>
    <t>Paired Box 7</t>
  </si>
  <si>
    <t>GC01P018631</t>
  </si>
  <si>
    <t>https://www.genecards.org/cgi-bin/carddisp.pl?gene=PAX7</t>
  </si>
  <si>
    <t>ZBTB24</t>
  </si>
  <si>
    <t>Zinc Finger And BTB Domain Containing 24</t>
  </si>
  <si>
    <t>GC06M109462</t>
  </si>
  <si>
    <t>https://www.genecards.org/cgi-bin/carddisp.pl?gene=ZBTB24</t>
  </si>
  <si>
    <t>PCDH15</t>
  </si>
  <si>
    <t>Protocadherin Related 15</t>
  </si>
  <si>
    <t>GC10M053802</t>
  </si>
  <si>
    <t>https://www.genecards.org/cgi-bin/carddisp.pl?gene=PCDH15</t>
  </si>
  <si>
    <t>PLAG1</t>
  </si>
  <si>
    <t>PLAG1 Zinc Finger</t>
  </si>
  <si>
    <t>GC08M056346</t>
  </si>
  <si>
    <t>https://www.genecards.org/cgi-bin/carddisp.pl?gene=PLAG1</t>
  </si>
  <si>
    <t>MIA2</t>
  </si>
  <si>
    <t>MIA SH3 Domain ER Export Factor 2</t>
  </si>
  <si>
    <t>GC14P039230</t>
  </si>
  <si>
    <t>https://www.genecards.org/cgi-bin/carddisp.pl?gene=MIA2</t>
  </si>
  <si>
    <t>C-X-C Motif Chemokine Ligand 10</t>
  </si>
  <si>
    <t>GC04M076021</t>
  </si>
  <si>
    <t>https://www.genecards.org/cgi-bin/carddisp.pl?gene=CXCL10</t>
  </si>
  <si>
    <t>TOR1A</t>
  </si>
  <si>
    <t>Torsin Family 1 Member A</t>
  </si>
  <si>
    <t>GC09M129812</t>
  </si>
  <si>
    <t>https://www.genecards.org/cgi-bin/carddisp.pl?gene=TOR1A</t>
  </si>
  <si>
    <t>FURIN</t>
  </si>
  <si>
    <t>Furin, Paired Basic Amino Acid Cleaving Enzyme</t>
  </si>
  <si>
    <t>GC15P090868</t>
  </si>
  <si>
    <t>https://www.genecards.org/cgi-bin/carddisp.pl?gene=FURIN</t>
  </si>
  <si>
    <t>BAMBI</t>
  </si>
  <si>
    <t>BMP And Activin Membrane Bound Inhibitor</t>
  </si>
  <si>
    <t>GC10P028685</t>
  </si>
  <si>
    <t>https://www.genecards.org/cgi-bin/carddisp.pl?gene=BAMBI</t>
  </si>
  <si>
    <t>IGHG1</t>
  </si>
  <si>
    <t>Immunoglobulin Heavy Constant Gamma 1 (G1m Marker)</t>
  </si>
  <si>
    <t>GC14M105736</t>
  </si>
  <si>
    <t>https://www.genecards.org/cgi-bin/carddisp.pl?gene=IGHG1</t>
  </si>
  <si>
    <t>KDM5C</t>
  </si>
  <si>
    <t>Lysine Demethylase 5C</t>
  </si>
  <si>
    <t>GC0XM053176</t>
  </si>
  <si>
    <t>https://www.genecards.org/cgi-bin/carddisp.pl?gene=KDM5C</t>
  </si>
  <si>
    <t>DCUN1D3</t>
  </si>
  <si>
    <t>Defective In Cullin Neddylation 1 Domain Containing 3</t>
  </si>
  <si>
    <t>GC16M020869</t>
  </si>
  <si>
    <t>https://www.genecards.org/cgi-bin/carddisp.pl?gene=DCUN1D3</t>
  </si>
  <si>
    <t>NR4A3</t>
  </si>
  <si>
    <t>Nuclear Receptor Subfamily 4 Group A Member 3</t>
  </si>
  <si>
    <t>GC09P099821</t>
  </si>
  <si>
    <t>https://www.genecards.org/cgi-bin/carddisp.pl?gene=NR4A3</t>
  </si>
  <si>
    <t>TET2-AS1</t>
  </si>
  <si>
    <t>TET2 Antisense RNA 1</t>
  </si>
  <si>
    <t>GC04M105171</t>
  </si>
  <si>
    <t>https://www.genecards.org/cgi-bin/carddisp.pl?gene=TET2-AS1</t>
  </si>
  <si>
    <t>POU3F4</t>
  </si>
  <si>
    <t>POU Class 3 Homeobox 4</t>
  </si>
  <si>
    <t>GC0XP083508</t>
  </si>
  <si>
    <t>https://www.genecards.org/cgi-bin/carddisp.pl?gene=POU3F4</t>
  </si>
  <si>
    <t>NDUFS3</t>
  </si>
  <si>
    <t>NADH:Ubiquinone Oxidoreductase Core Subunit S3</t>
  </si>
  <si>
    <t>GC11P047567</t>
  </si>
  <si>
    <t>https://www.genecards.org/cgi-bin/carddisp.pl?gene=NDUFS3</t>
  </si>
  <si>
    <t>SLAMF6</t>
  </si>
  <si>
    <t>SLAM Family Member 6</t>
  </si>
  <si>
    <t>GC01M160454</t>
  </si>
  <si>
    <t>https://www.genecards.org/cgi-bin/carddisp.pl?gene=SLAMF6</t>
  </si>
  <si>
    <t>TALDO1</t>
  </si>
  <si>
    <t>Transaldolase 1</t>
  </si>
  <si>
    <t>GC11P001784</t>
  </si>
  <si>
    <t>https://www.genecards.org/cgi-bin/carddisp.pl?gene=TALDO1</t>
  </si>
  <si>
    <t>GZMB</t>
  </si>
  <si>
    <t>Granzyme B</t>
  </si>
  <si>
    <t>GC14M024630</t>
  </si>
  <si>
    <t>https://www.genecards.org/cgi-bin/carddisp.pl?gene=GZMB</t>
  </si>
  <si>
    <t>PDHX</t>
  </si>
  <si>
    <t>Pyruvate Dehydrogenase Complex Component X</t>
  </si>
  <si>
    <t>GC11P034894</t>
  </si>
  <si>
    <t>https://www.genecards.org/cgi-bin/carddisp.pl?gene=PDHX</t>
  </si>
  <si>
    <t>ROM1</t>
  </si>
  <si>
    <t>Retinal Outer Segment Membrane Protein 1</t>
  </si>
  <si>
    <t>GC11P062611</t>
  </si>
  <si>
    <t>https://www.genecards.org/cgi-bin/carddisp.pl?gene=ROM1</t>
  </si>
  <si>
    <t>CYP2E1</t>
  </si>
  <si>
    <t>Cytochrome P450 Family 2 Subfamily E Member 1</t>
  </si>
  <si>
    <t>GC10P133520</t>
  </si>
  <si>
    <t>https://www.genecards.org/cgi-bin/carddisp.pl?gene=CYP2E1</t>
  </si>
  <si>
    <t>CEP41</t>
  </si>
  <si>
    <t>Centrosomal Protein 41</t>
  </si>
  <si>
    <t>GC07M130393</t>
  </si>
  <si>
    <t>https://www.genecards.org/cgi-bin/carddisp.pl?gene=CEP41</t>
  </si>
  <si>
    <t>MYOG</t>
  </si>
  <si>
    <t>Myogenin</t>
  </si>
  <si>
    <t>GC01M203083</t>
  </si>
  <si>
    <t>https://www.genecards.org/cgi-bin/carddisp.pl?gene=MYOG</t>
  </si>
  <si>
    <t>COL17A1</t>
  </si>
  <si>
    <t>Collagen Type XVII Alpha 1 Chain</t>
  </si>
  <si>
    <t>GC10M104031</t>
  </si>
  <si>
    <t>https://www.genecards.org/cgi-bin/carddisp.pl?gene=COL17A1</t>
  </si>
  <si>
    <t>SLC35B2</t>
  </si>
  <si>
    <t>Solute Carrier Family 35 Member B2</t>
  </si>
  <si>
    <t>GC06M044254</t>
  </si>
  <si>
    <t>https://www.genecards.org/cgi-bin/carddisp.pl?gene=SLC35B2</t>
  </si>
  <si>
    <t>ASS1</t>
  </si>
  <si>
    <t>Argininosuccinate Synthase 1</t>
  </si>
  <si>
    <t>GC09P130444</t>
  </si>
  <si>
    <t>https://www.genecards.org/cgi-bin/carddisp.pl?gene=ASS1</t>
  </si>
  <si>
    <t>SIK3</t>
  </si>
  <si>
    <t>SIK Family Kinase 3</t>
  </si>
  <si>
    <t>GC11M116843</t>
  </si>
  <si>
    <t>https://www.genecards.org/cgi-bin/carddisp.pl?gene=SIK3</t>
  </si>
  <si>
    <t>GJB1</t>
  </si>
  <si>
    <t>Gap Junction Protein Beta 1</t>
  </si>
  <si>
    <t>GC0XP071212</t>
  </si>
  <si>
    <t>https://www.genecards.org/cgi-bin/carddisp.pl?gene=GJB1</t>
  </si>
  <si>
    <t>LIPC</t>
  </si>
  <si>
    <t>Lipase C, Hepatic Type</t>
  </si>
  <si>
    <t>GC15P058410</t>
  </si>
  <si>
    <t>https://www.genecards.org/cgi-bin/carddisp.pl?gene=LIPC</t>
  </si>
  <si>
    <t>SMARCD1</t>
  </si>
  <si>
    <t>SWI/SNF Related, Matrix Associated, Actin Dependent Regulator Of Chromatin, Subfamily D, Member 1</t>
  </si>
  <si>
    <t>GC12P050085</t>
  </si>
  <si>
    <t>https://www.genecards.org/cgi-bin/carddisp.pl?gene=SMARCD1</t>
  </si>
  <si>
    <t>EZR</t>
  </si>
  <si>
    <t>Ezrin</t>
  </si>
  <si>
    <t>GC06M158765</t>
  </si>
  <si>
    <t>https://www.genecards.org/cgi-bin/carddisp.pl?gene=EZR</t>
  </si>
  <si>
    <t>AP3D1</t>
  </si>
  <si>
    <t>Adaptor Related Protein Complex 3 Subunit Delta 1</t>
  </si>
  <si>
    <t>GC19M005347</t>
  </si>
  <si>
    <t>https://www.genecards.org/cgi-bin/carddisp.pl?gene=AP3D1</t>
  </si>
  <si>
    <t>HMMR</t>
  </si>
  <si>
    <t>Hyaluronan Mediated Motility Receptor</t>
  </si>
  <si>
    <t>GC05P163480</t>
  </si>
  <si>
    <t>https://www.genecards.org/cgi-bin/carddisp.pl?gene=HMMR</t>
  </si>
  <si>
    <t>RAD23A</t>
  </si>
  <si>
    <t>RAD23 Homolog A, Nucleotide Excision Repair Protein</t>
  </si>
  <si>
    <t>GC19P014288</t>
  </si>
  <si>
    <t>https://www.genecards.org/cgi-bin/carddisp.pl?gene=RAD23A</t>
  </si>
  <si>
    <t>HPSE</t>
  </si>
  <si>
    <t>Heparanase</t>
  </si>
  <si>
    <t>GC04M083292</t>
  </si>
  <si>
    <t>https://www.genecards.org/cgi-bin/carddisp.pl?gene=HPSE</t>
  </si>
  <si>
    <t>TRPV1</t>
  </si>
  <si>
    <t>Transient Receptor Potential Cation Channel Subfamily V Member 1</t>
  </si>
  <si>
    <t>GC17M003565</t>
  </si>
  <si>
    <t>https://www.genecards.org/cgi-bin/carddisp.pl?gene=TRPV1</t>
  </si>
  <si>
    <t>DEL8Q13</t>
  </si>
  <si>
    <t>Mesomelia-Synostoses Syndrome</t>
  </si>
  <si>
    <t>GC08U901492</t>
  </si>
  <si>
    <t>https://www.genecards.org/cgi-bin/carddisp.pl?gene=DEL8Q13</t>
  </si>
  <si>
    <t>Nuclear Receptor Subfamily 1 Group I Member 2</t>
  </si>
  <si>
    <t>GC03P119780</t>
  </si>
  <si>
    <t>https://www.genecards.org/cgi-bin/carddisp.pl?gene=NR1I2</t>
  </si>
  <si>
    <t>SPTA1</t>
  </si>
  <si>
    <t>Spectrin Alpha, Erythrocytic 1</t>
  </si>
  <si>
    <t>GC01M158610</t>
  </si>
  <si>
    <t>https://www.genecards.org/cgi-bin/carddisp.pl?gene=SPTA1</t>
  </si>
  <si>
    <t>CABP4</t>
  </si>
  <si>
    <t>Calcium Binding Protein 4</t>
  </si>
  <si>
    <t>GC11P070154</t>
  </si>
  <si>
    <t>https://www.genecards.org/cgi-bin/carddisp.pl?gene=CABP4</t>
  </si>
  <si>
    <t>CDK10</t>
  </si>
  <si>
    <t>Cyclin Dependent Kinase 10</t>
  </si>
  <si>
    <t>GC16P089680</t>
  </si>
  <si>
    <t>https://www.genecards.org/cgi-bin/carddisp.pl?gene=CDK10</t>
  </si>
  <si>
    <t>FOXA2</t>
  </si>
  <si>
    <t>Forkhead Box A2</t>
  </si>
  <si>
    <t>GC20M022581</t>
  </si>
  <si>
    <t>https://www.genecards.org/cgi-bin/carddisp.pl?gene=FOXA2</t>
  </si>
  <si>
    <t>LRP1</t>
  </si>
  <si>
    <t>LDL Receptor Related Protein 1</t>
  </si>
  <si>
    <t>GC12P057128</t>
  </si>
  <si>
    <t>https://www.genecards.org/cgi-bin/carddisp.pl?gene=LRP1</t>
  </si>
  <si>
    <t>TBX21</t>
  </si>
  <si>
    <t>T-Box Transcription Factor 21</t>
  </si>
  <si>
    <t>GC17P047733</t>
  </si>
  <si>
    <t>https://www.genecards.org/cgi-bin/carddisp.pl?gene=TBX21</t>
  </si>
  <si>
    <t>UBC</t>
  </si>
  <si>
    <t>Ubiquitin C</t>
  </si>
  <si>
    <t>GC12M124911</t>
  </si>
  <si>
    <t>https://www.genecards.org/cgi-bin/carddisp.pl?gene=UBC</t>
  </si>
  <si>
    <t>SRPX2</t>
  </si>
  <si>
    <t>Sushi Repeat Containing Protein X-Linked 2</t>
  </si>
  <si>
    <t>GC0XP100648</t>
  </si>
  <si>
    <t>https://www.genecards.org/cgi-bin/carddisp.pl?gene=SRPX2</t>
  </si>
  <si>
    <t>LOC101928371</t>
  </si>
  <si>
    <t>Uncharacterized LOC101928371</t>
  </si>
  <si>
    <t>GC02P088538</t>
  </si>
  <si>
    <t>https://www.genecards.org/cgi-bin/carddisp.pl?gene=LOC101928371</t>
  </si>
  <si>
    <t>MIR18A</t>
  </si>
  <si>
    <t>MicroRNA 18a</t>
  </si>
  <si>
    <t>GC13P091560</t>
  </si>
  <si>
    <t>https://www.genecards.org/cgi-bin/carddisp.pl?gene=MIR18A</t>
  </si>
  <si>
    <t>TIMP2</t>
  </si>
  <si>
    <t>TIMP Metallopeptidase Inhibitor 2</t>
  </si>
  <si>
    <t>GC17M078852</t>
  </si>
  <si>
    <t>https://www.genecards.org/cgi-bin/carddisp.pl?gene=TIMP2</t>
  </si>
  <si>
    <t>TRIM14</t>
  </si>
  <si>
    <t>Tripartite Motif Containing 14</t>
  </si>
  <si>
    <t>GC09M098035</t>
  </si>
  <si>
    <t>https://www.genecards.org/cgi-bin/carddisp.pl?gene=TRIM14</t>
  </si>
  <si>
    <t>TRNT1</t>
  </si>
  <si>
    <t>TRNA Nucleotidyl Transferase 1</t>
  </si>
  <si>
    <t>GC03P003126</t>
  </si>
  <si>
    <t>https://www.genecards.org/cgi-bin/carddisp.pl?gene=TRNT1</t>
  </si>
  <si>
    <t>PCGF2</t>
  </si>
  <si>
    <t>Polycomb Group Ring Finger 2</t>
  </si>
  <si>
    <t>GC17M038733</t>
  </si>
  <si>
    <t>https://www.genecards.org/cgi-bin/carddisp.pl?gene=PCGF2</t>
  </si>
  <si>
    <t>RBL2</t>
  </si>
  <si>
    <t>RB Transcriptional Corepressor Like 2</t>
  </si>
  <si>
    <t>GC16P053433</t>
  </si>
  <si>
    <t>https://www.genecards.org/cgi-bin/carddisp.pl?gene=RBL2</t>
  </si>
  <si>
    <t>CEBPB</t>
  </si>
  <si>
    <t>CCAAT Enhancer Binding Protein Beta</t>
  </si>
  <si>
    <t>GC20P050190</t>
  </si>
  <si>
    <t>https://www.genecards.org/cgi-bin/carddisp.pl?gene=CEBPB</t>
  </si>
  <si>
    <t>LDHA</t>
  </si>
  <si>
    <t>Lactate Dehydrogenase A</t>
  </si>
  <si>
    <t>GC11P018394</t>
  </si>
  <si>
    <t>https://www.genecards.org/cgi-bin/carddisp.pl?gene=LDHA</t>
  </si>
  <si>
    <t>TLR5</t>
  </si>
  <si>
    <t>Toll Like Receptor 5</t>
  </si>
  <si>
    <t>GC01M223109</t>
  </si>
  <si>
    <t>https://www.genecards.org/cgi-bin/carddisp.pl?gene=TLR5</t>
  </si>
  <si>
    <t>WDR37</t>
  </si>
  <si>
    <t>WD Repeat Domain 37</t>
  </si>
  <si>
    <t>GC10P001183</t>
  </si>
  <si>
    <t>https://www.genecards.org/cgi-bin/carddisp.pl?gene=WDR37</t>
  </si>
  <si>
    <t>FGF13</t>
  </si>
  <si>
    <t>Fibroblast Growth Factor 13</t>
  </si>
  <si>
    <t>GC0XM138615</t>
  </si>
  <si>
    <t>https://www.genecards.org/cgi-bin/carddisp.pl?gene=FGF13</t>
  </si>
  <si>
    <t>PPM1D</t>
  </si>
  <si>
    <t>Protein Phosphatase, Mg2+/Mn2+ Dependent 1D</t>
  </si>
  <si>
    <t>GC17P060600</t>
  </si>
  <si>
    <t>https://www.genecards.org/cgi-bin/carddisp.pl?gene=PPM1D</t>
  </si>
  <si>
    <t>AHDC1</t>
  </si>
  <si>
    <t>AT-Hook DNA Binding Motif Containing 1</t>
  </si>
  <si>
    <t>GC01M027534</t>
  </si>
  <si>
    <t>https://www.genecards.org/cgi-bin/carddisp.pl?gene=AHDC1</t>
  </si>
  <si>
    <t>UPF3B</t>
  </si>
  <si>
    <t>UPF3B Regulator Of Nonsense Mediated MRNA Decay</t>
  </si>
  <si>
    <t>GC0XM119805</t>
  </si>
  <si>
    <t>https://www.genecards.org/cgi-bin/carddisp.pl?gene=UPF3B</t>
  </si>
  <si>
    <t>FAM161A</t>
  </si>
  <si>
    <t>FAM161 Centrosomal Protein A</t>
  </si>
  <si>
    <t>GC02M061792</t>
  </si>
  <si>
    <t>https://www.genecards.org/cgi-bin/carddisp.pl?gene=FAM161A</t>
  </si>
  <si>
    <t>IL9</t>
  </si>
  <si>
    <t>Interleukin 9</t>
  </si>
  <si>
    <t>GC05M135891</t>
  </si>
  <si>
    <t>https://www.genecards.org/cgi-bin/carddisp.pl?gene=IL9</t>
  </si>
  <si>
    <t>ZRS</t>
  </si>
  <si>
    <t>ZPA Regulatory Sequence</t>
  </si>
  <si>
    <t>GC07P156790</t>
  </si>
  <si>
    <t>https://www.genecards.org/cgi-bin/carddisp.pl?gene=ZRS</t>
  </si>
  <si>
    <t>M6PR</t>
  </si>
  <si>
    <t>Mannose-6-Phosphate Receptor, Cation Dependent</t>
  </si>
  <si>
    <t>GC12M009018</t>
  </si>
  <si>
    <t>https://www.genecards.org/cgi-bin/carddisp.pl?gene=M6PR</t>
  </si>
  <si>
    <t>NRXN1</t>
  </si>
  <si>
    <t>Neurexin 1</t>
  </si>
  <si>
    <t>GC02M049918</t>
  </si>
  <si>
    <t>https://www.genecards.org/cgi-bin/carddisp.pl?gene=NRXN1</t>
  </si>
  <si>
    <t>PITX3</t>
  </si>
  <si>
    <t>Paired Like Homeodomain 3</t>
  </si>
  <si>
    <t>GC10M102230</t>
  </si>
  <si>
    <t>https://www.genecards.org/cgi-bin/carddisp.pl?gene=PITX3</t>
  </si>
  <si>
    <t>PIBF1</t>
  </si>
  <si>
    <t>Progesterone Immunomodulatory Binding Factor 1</t>
  </si>
  <si>
    <t>GC13P072782</t>
  </si>
  <si>
    <t>https://www.genecards.org/cgi-bin/carddisp.pl?gene=PIBF1</t>
  </si>
  <si>
    <t>CNR2</t>
  </si>
  <si>
    <t>Cannabinoid Receptor 2</t>
  </si>
  <si>
    <t>GC01M023870</t>
  </si>
  <si>
    <t>https://www.genecards.org/cgi-bin/carddisp.pl?gene=CNR2</t>
  </si>
  <si>
    <t>TNFRSF10A</t>
  </si>
  <si>
    <t>TNF Receptor Superfamily Member 10a</t>
  </si>
  <si>
    <t>GC08M023190</t>
  </si>
  <si>
    <t>https://www.genecards.org/cgi-bin/carddisp.pl?gene=TNFRSF10A</t>
  </si>
  <si>
    <t>MARS2</t>
  </si>
  <si>
    <t>Methionyl-TRNA Synthetase 2, Mitochondrial</t>
  </si>
  <si>
    <t>GC02P197705</t>
  </si>
  <si>
    <t>https://www.genecards.org/cgi-bin/carddisp.pl?gene=MARS2</t>
  </si>
  <si>
    <t>IFT88</t>
  </si>
  <si>
    <t>Intraflagellar Transport 88</t>
  </si>
  <si>
    <t>GC13P020566</t>
  </si>
  <si>
    <t>https://www.genecards.org/cgi-bin/carddisp.pl?gene=IFT88</t>
  </si>
  <si>
    <t>MAD2L1</t>
  </si>
  <si>
    <t>Mitotic Arrest Deficient 2 Like 1</t>
  </si>
  <si>
    <t>GC04M120055</t>
  </si>
  <si>
    <t>https://www.genecards.org/cgi-bin/carddisp.pl?gene=MAD2L1</t>
  </si>
  <si>
    <t>LACC1</t>
  </si>
  <si>
    <t>Laccase Domain Containing 1</t>
  </si>
  <si>
    <t>GC13P043879</t>
  </si>
  <si>
    <t>https://www.genecards.org/cgi-bin/carddisp.pl?gene=LACC1</t>
  </si>
  <si>
    <t>KISS1</t>
  </si>
  <si>
    <t>KiSS-1 Metastasis Suppressor</t>
  </si>
  <si>
    <t>GC01M204190</t>
  </si>
  <si>
    <t>https://www.genecards.org/cgi-bin/carddisp.pl?gene=KISS1</t>
  </si>
  <si>
    <t>DAND5</t>
  </si>
  <si>
    <t>DAN Domain BMP Antagonist Family Member 5</t>
  </si>
  <si>
    <t>GC19P012965</t>
  </si>
  <si>
    <t>https://www.genecards.org/cgi-bin/carddisp.pl?gene=DAND5</t>
  </si>
  <si>
    <t>UBE2A</t>
  </si>
  <si>
    <t>Ubiquitin Conjugating Enzyme E2 A</t>
  </si>
  <si>
    <t>GC0XP119618</t>
  </si>
  <si>
    <t>https://www.genecards.org/cgi-bin/carddisp.pl?gene=UBE2A</t>
  </si>
  <si>
    <t>LOC100507346</t>
  </si>
  <si>
    <t>Uncharacterized LOC100507346</t>
  </si>
  <si>
    <t>GC09P095463</t>
  </si>
  <si>
    <t>https://www.genecards.org/cgi-bin/carddisp.pl?gene=LOC100507346</t>
  </si>
  <si>
    <t>SLC35A3</t>
  </si>
  <si>
    <t>Solute Carrier Family 35 Member A3</t>
  </si>
  <si>
    <t>GC01P099987</t>
  </si>
  <si>
    <t>https://www.genecards.org/cgi-bin/carddisp.pl?gene=SLC35A3</t>
  </si>
  <si>
    <t>SLC12A6</t>
  </si>
  <si>
    <t>Solute Carrier Family 12 Member 6</t>
  </si>
  <si>
    <t>GC15M034229</t>
  </si>
  <si>
    <t>https://www.genecards.org/cgi-bin/carddisp.pl?gene=SLC12A6</t>
  </si>
  <si>
    <t>PRKACG</t>
  </si>
  <si>
    <t>Protein Kinase CAMP-Activated Catalytic Subunit Gamma</t>
  </si>
  <si>
    <t>GC09M069036</t>
  </si>
  <si>
    <t>https://www.genecards.org/cgi-bin/carddisp.pl?gene=PRKACG</t>
  </si>
  <si>
    <t>KRTCAP3</t>
  </si>
  <si>
    <t>Keratinocyte Associated Protein 3</t>
  </si>
  <si>
    <t>GC02P027442</t>
  </si>
  <si>
    <t>https://www.genecards.org/cgi-bin/carddisp.pl?gene=KRTCAP3</t>
  </si>
  <si>
    <t>CSF2RB</t>
  </si>
  <si>
    <t>Colony Stimulating Factor 2 Receptor Subunit Beta</t>
  </si>
  <si>
    <t>GC22P036913</t>
  </si>
  <si>
    <t>https://www.genecards.org/cgi-bin/carddisp.pl?gene=CSF2RB</t>
  </si>
  <si>
    <t>TCN1</t>
  </si>
  <si>
    <t>Transcobalamin 1</t>
  </si>
  <si>
    <t>GC11M089510</t>
  </si>
  <si>
    <t>https://www.genecards.org/cgi-bin/carddisp.pl?gene=TCN1</t>
  </si>
  <si>
    <t>LCP2</t>
  </si>
  <si>
    <t>Lymphocyte Cytosolic Protein 2</t>
  </si>
  <si>
    <t>GC05M170246</t>
  </si>
  <si>
    <t>https://www.genecards.org/cgi-bin/carddisp.pl?gene=LCP2</t>
  </si>
  <si>
    <t>LOC107126288</t>
  </si>
  <si>
    <t>NUP98-HOXA13 Recombination Region</t>
  </si>
  <si>
    <t>GC07P027761</t>
  </si>
  <si>
    <t>https://www.genecards.org/cgi-bin/carddisp.pl?gene=LOC107126288</t>
  </si>
  <si>
    <t>DHH</t>
  </si>
  <si>
    <t>Desert Hedgehog Signaling Molecule</t>
  </si>
  <si>
    <t>GC12M049650</t>
  </si>
  <si>
    <t>https://www.genecards.org/cgi-bin/carddisp.pl?gene=DHH</t>
  </si>
  <si>
    <t>CFD</t>
  </si>
  <si>
    <t>Complement Factor D</t>
  </si>
  <si>
    <t>GC19P000859</t>
  </si>
  <si>
    <t>https://www.genecards.org/cgi-bin/carddisp.pl?gene=CFD</t>
  </si>
  <si>
    <t>ADAM9</t>
  </si>
  <si>
    <t>ADAM Metallopeptidase Domain 9</t>
  </si>
  <si>
    <t>GC08P038996</t>
  </si>
  <si>
    <t>https://www.genecards.org/cgi-bin/carddisp.pl?gene=ADAM9</t>
  </si>
  <si>
    <t>JARID2</t>
  </si>
  <si>
    <t>Jumonji And AT-Rich Interaction Domain Containing 2</t>
  </si>
  <si>
    <t>GC06P015246</t>
  </si>
  <si>
    <t>https://www.genecards.org/cgi-bin/carddisp.pl?gene=JARID2</t>
  </si>
  <si>
    <t>FSHB</t>
  </si>
  <si>
    <t>Follicle Stimulating Hormone Subunit Beta</t>
  </si>
  <si>
    <t>GC11P030210</t>
  </si>
  <si>
    <t>https://www.genecards.org/cgi-bin/carddisp.pl?gene=FSHB</t>
  </si>
  <si>
    <t>CYP4V2</t>
  </si>
  <si>
    <t>Cytochrome P450 Family 4 Subfamily V Member 2</t>
  </si>
  <si>
    <t>GC04P186191</t>
  </si>
  <si>
    <t>https://www.genecards.org/cgi-bin/carddisp.pl?gene=CYP4V2</t>
  </si>
  <si>
    <t>ADAMTSL4</t>
  </si>
  <si>
    <t>ADAMTS Like 4</t>
  </si>
  <si>
    <t>GC01P150549</t>
  </si>
  <si>
    <t>https://www.genecards.org/cgi-bin/carddisp.pl?gene=ADAMTSL4</t>
  </si>
  <si>
    <t>ZFYVE26</t>
  </si>
  <si>
    <t>Zinc Finger FYVE-Type Containing 26</t>
  </si>
  <si>
    <t>GC14M067727</t>
  </si>
  <si>
    <t>https://www.genecards.org/cgi-bin/carddisp.pl?gene=ZFYVE26</t>
  </si>
  <si>
    <t>IGHV4-38-2</t>
  </si>
  <si>
    <t>Immunoglobulin Heavy Variable 4-38-2</t>
  </si>
  <si>
    <t>GC14U901616</t>
  </si>
  <si>
    <t>https://www.genecards.org/cgi-bin/carddisp.pl?gene=IGHV4-38-2</t>
  </si>
  <si>
    <t>SMG8</t>
  </si>
  <si>
    <t>SMG8 Nonsense Mediated MRNA Decay Factor</t>
  </si>
  <si>
    <t>GC17P059209</t>
  </si>
  <si>
    <t>https://www.genecards.org/cgi-bin/carddisp.pl?gene=SMG8</t>
  </si>
  <si>
    <t>CLRN1</t>
  </si>
  <si>
    <t>Clarin 1</t>
  </si>
  <si>
    <t>GC03M150926</t>
  </si>
  <si>
    <t>https://www.genecards.org/cgi-bin/carddisp.pl?gene=CLRN1</t>
  </si>
  <si>
    <t>MIR199B</t>
  </si>
  <si>
    <t>MicroRNA 199b</t>
  </si>
  <si>
    <t>GC09M128244</t>
  </si>
  <si>
    <t>https://www.genecards.org/cgi-bin/carddisp.pl?gene=MIR199B</t>
  </si>
  <si>
    <t>Cytochrome P450 Family 1 Subfamily A Member 2</t>
  </si>
  <si>
    <t>GC15P074748</t>
  </si>
  <si>
    <t>https://www.genecards.org/cgi-bin/carddisp.pl?gene=CYP1A2</t>
  </si>
  <si>
    <t>DDX59</t>
  </si>
  <si>
    <t>DEAD-Box Helicase 59</t>
  </si>
  <si>
    <t>GC01M200594</t>
  </si>
  <si>
    <t>https://www.genecards.org/cgi-bin/carddisp.pl?gene=DDX59</t>
  </si>
  <si>
    <t>NOTCH4</t>
  </si>
  <si>
    <t>Notch Receptor 4</t>
  </si>
  <si>
    <t>GC06M065988</t>
  </si>
  <si>
    <t>https://www.genecards.org/cgi-bin/carddisp.pl?gene=NOTCH4</t>
  </si>
  <si>
    <t>FH</t>
  </si>
  <si>
    <t>Fumarate Hydratase</t>
  </si>
  <si>
    <t>GC01M241499</t>
  </si>
  <si>
    <t>https://www.genecards.org/cgi-bin/carddisp.pl?gene=FH</t>
  </si>
  <si>
    <t>HADHB</t>
  </si>
  <si>
    <t>Hydroxyacyl-CoA Dehydrogenase Trifunctional Multienzyme Complex Subunit Beta</t>
  </si>
  <si>
    <t>GC02P026243</t>
  </si>
  <si>
    <t>https://www.genecards.org/cgi-bin/carddisp.pl?gene=HADHB</t>
  </si>
  <si>
    <t>DIS3L2</t>
  </si>
  <si>
    <t>DIS3 Like 3'-5' Exoribonuclease 2</t>
  </si>
  <si>
    <t>GC02P231961</t>
  </si>
  <si>
    <t>https://www.genecards.org/cgi-bin/carddisp.pl?gene=DIS3L2</t>
  </si>
  <si>
    <t>MBS1</t>
  </si>
  <si>
    <t>Moebius Syndrome 1</t>
  </si>
  <si>
    <t>GC13U990023</t>
  </si>
  <si>
    <t>https://www.genecards.org/cgi-bin/carddisp.pl?gene=MBS1</t>
  </si>
  <si>
    <t>PAEP</t>
  </si>
  <si>
    <t>Progestagen Associated Endometrial Protein</t>
  </si>
  <si>
    <t>GC09P135561</t>
  </si>
  <si>
    <t>https://www.genecards.org/cgi-bin/carddisp.pl?gene=PAEP</t>
  </si>
  <si>
    <t>LAMTOR2</t>
  </si>
  <si>
    <t>Late Endosomal/Lysosomal Adaptor, MAPK And MTOR Activator 2</t>
  </si>
  <si>
    <t>GC01P156054</t>
  </si>
  <si>
    <t>https://www.genecards.org/cgi-bin/carddisp.pl?gene=LAMTOR2</t>
  </si>
  <si>
    <t>DNA Topoisomerase II Alpha</t>
  </si>
  <si>
    <t>GC17M040388</t>
  </si>
  <si>
    <t>https://www.genecards.org/cgi-bin/carddisp.pl?gene=TOP2A</t>
  </si>
  <si>
    <t>SUN2</t>
  </si>
  <si>
    <t>Sad1 And UNC84 Domain Containing 2</t>
  </si>
  <si>
    <t>GC22M057589</t>
  </si>
  <si>
    <t>https://www.genecards.org/cgi-bin/carddisp.pl?gene=SUN2</t>
  </si>
  <si>
    <t>DGCR6</t>
  </si>
  <si>
    <t>DiGeorge Syndrome Critical Region Gene 6</t>
  </si>
  <si>
    <t>GC22P018906</t>
  </si>
  <si>
    <t>https://www.genecards.org/cgi-bin/carddisp.pl?gene=DGCR6</t>
  </si>
  <si>
    <t>AFG3L2</t>
  </si>
  <si>
    <t>AFG3 Like Matrix AAA Peptidase Subunit 2</t>
  </si>
  <si>
    <t>GC18M012328</t>
  </si>
  <si>
    <t>https://www.genecards.org/cgi-bin/carddisp.pl?gene=AFG3L2</t>
  </si>
  <si>
    <t>FAR1</t>
  </si>
  <si>
    <t>Fatty Acyl-CoA Reductase 1</t>
  </si>
  <si>
    <t>GC11P013668</t>
  </si>
  <si>
    <t>https://www.genecards.org/cgi-bin/carddisp.pl?gene=FAR1</t>
  </si>
  <si>
    <t>SLC12A1</t>
  </si>
  <si>
    <t>Solute Carrier Family 12 Member 1</t>
  </si>
  <si>
    <t>GC15P048191</t>
  </si>
  <si>
    <t>https://www.genecards.org/cgi-bin/carddisp.pl?gene=SLC12A1</t>
  </si>
  <si>
    <t>DBH</t>
  </si>
  <si>
    <t>Dopamine Beta-Hydroxylase</t>
  </si>
  <si>
    <t>GC09P133636</t>
  </si>
  <si>
    <t>https://www.genecards.org/cgi-bin/carddisp.pl?gene=DBH</t>
  </si>
  <si>
    <t>SLC6A8</t>
  </si>
  <si>
    <t>Solute Carrier Family 6 Member 8</t>
  </si>
  <si>
    <t>GC0XP153688</t>
  </si>
  <si>
    <t>https://www.genecards.org/cgi-bin/carddisp.pl?gene=SLC6A8</t>
  </si>
  <si>
    <t>LOC123956210</t>
  </si>
  <si>
    <t>Sharpr-MPRA Regulatory Region 3291</t>
  </si>
  <si>
    <t>GC07P107709</t>
  </si>
  <si>
    <t>https://www.genecards.org/cgi-bin/carddisp.pl?gene=LOC123956210</t>
  </si>
  <si>
    <t>NANOG</t>
  </si>
  <si>
    <t>Nanog Homeobox</t>
  </si>
  <si>
    <t>GC12P007787</t>
  </si>
  <si>
    <t>https://www.genecards.org/cgi-bin/carddisp.pl?gene=NANOG</t>
  </si>
  <si>
    <t>PRSS23</t>
  </si>
  <si>
    <t>Serine Protease 23</t>
  </si>
  <si>
    <t>GC11P086791</t>
  </si>
  <si>
    <t>https://www.genecards.org/cgi-bin/carddisp.pl?gene=PRSS23</t>
  </si>
  <si>
    <t>BLK</t>
  </si>
  <si>
    <t>BLK Proto-Oncogene, Src Family Tyrosine Kinase</t>
  </si>
  <si>
    <t>GC08P011486</t>
  </si>
  <si>
    <t>https://www.genecards.org/cgi-bin/carddisp.pl?gene=BLK</t>
  </si>
  <si>
    <t>ADSL</t>
  </si>
  <si>
    <t>Adenylosuccinate Lyase</t>
  </si>
  <si>
    <t>GC22P040346</t>
  </si>
  <si>
    <t>https://www.genecards.org/cgi-bin/carddisp.pl?gene=ADSL</t>
  </si>
  <si>
    <t>FOXE1</t>
  </si>
  <si>
    <t>Forkhead Box E1</t>
  </si>
  <si>
    <t>GC09P097853</t>
  </si>
  <si>
    <t>https://www.genecards.org/cgi-bin/carddisp.pl?gene=FOXE1</t>
  </si>
  <si>
    <t>EGR1</t>
  </si>
  <si>
    <t>Early Growth Response 1</t>
  </si>
  <si>
    <t>GC05P138465</t>
  </si>
  <si>
    <t>https://www.genecards.org/cgi-bin/carddisp.pl?gene=EGR1</t>
  </si>
  <si>
    <t>ROBO3</t>
  </si>
  <si>
    <t>Roundabout Guidance Receptor 3</t>
  </si>
  <si>
    <t>GC11P124865</t>
  </si>
  <si>
    <t>https://www.genecards.org/cgi-bin/carddisp.pl?gene=ROBO3</t>
  </si>
  <si>
    <t>SDCCAG8</t>
  </si>
  <si>
    <t>SHH Signaling And Ciliogenesis Regulator SDCCAG8</t>
  </si>
  <si>
    <t>GC01P243255</t>
  </si>
  <si>
    <t>https://www.genecards.org/cgi-bin/carddisp.pl?gene=SDCCAG8</t>
  </si>
  <si>
    <t>LAMB2</t>
  </si>
  <si>
    <t>Laminin Subunit Beta 2</t>
  </si>
  <si>
    <t>GC03M049121</t>
  </si>
  <si>
    <t>https://www.genecards.org/cgi-bin/carddisp.pl?gene=LAMB2</t>
  </si>
  <si>
    <t>BTD</t>
  </si>
  <si>
    <t>Biotinidase</t>
  </si>
  <si>
    <t>GC03P017082</t>
  </si>
  <si>
    <t>https://www.genecards.org/cgi-bin/carddisp.pl?gene=BTD</t>
  </si>
  <si>
    <t>LAMB3</t>
  </si>
  <si>
    <t>Laminin Subunit Beta 3</t>
  </si>
  <si>
    <t>GC01M209614</t>
  </si>
  <si>
    <t>https://www.genecards.org/cgi-bin/carddisp.pl?gene=LAMB3</t>
  </si>
  <si>
    <t>LAT</t>
  </si>
  <si>
    <t>Linker For Activation Of T Cells</t>
  </si>
  <si>
    <t>GC16P040930</t>
  </si>
  <si>
    <t>https://www.genecards.org/cgi-bin/carddisp.pl?gene=LAT</t>
  </si>
  <si>
    <t>RAB28</t>
  </si>
  <si>
    <t>RAB28, Member RAS Oncogene Family</t>
  </si>
  <si>
    <t>GC04M013361</t>
  </si>
  <si>
    <t>https://www.genecards.org/cgi-bin/carddisp.pl?gene=RAB28</t>
  </si>
  <si>
    <t>SERPINB5</t>
  </si>
  <si>
    <t>Serpin Family B Member 5</t>
  </si>
  <si>
    <t>GC18P063476</t>
  </si>
  <si>
    <t>https://www.genecards.org/cgi-bin/carddisp.pl?gene=SERPINB5</t>
  </si>
  <si>
    <t>TRIM36</t>
  </si>
  <si>
    <t>Tripartite Motif Containing 36</t>
  </si>
  <si>
    <t>GC05M115124</t>
  </si>
  <si>
    <t>https://www.genecards.org/cgi-bin/carddisp.pl?gene=TRIM36</t>
  </si>
  <si>
    <t>EDARADD</t>
  </si>
  <si>
    <t>EDAR Associated Death Domain</t>
  </si>
  <si>
    <t>GC01P236348</t>
  </si>
  <si>
    <t>https://www.genecards.org/cgi-bin/carddisp.pl?gene=EDARADD</t>
  </si>
  <si>
    <t>RAB33A</t>
  </si>
  <si>
    <t>RAB33A, Member RAS Oncogene Family</t>
  </si>
  <si>
    <t>GC0XP130110</t>
  </si>
  <si>
    <t>https://www.genecards.org/cgi-bin/carddisp.pl?gene=RAB33A</t>
  </si>
  <si>
    <t>PPP2R1A</t>
  </si>
  <si>
    <t>Protein Phosphatase 2 Scaffold Subunit Aalpha</t>
  </si>
  <si>
    <t>GC19P067249</t>
  </si>
  <si>
    <t>https://www.genecards.org/cgi-bin/carddisp.pl?gene=PPP2R1A</t>
  </si>
  <si>
    <t>SIN3A</t>
  </si>
  <si>
    <t>SIN3 Transcription Regulator Family Member A</t>
  </si>
  <si>
    <t>GC15M075369</t>
  </si>
  <si>
    <t>https://www.genecards.org/cgi-bin/carddisp.pl?gene=SIN3A</t>
  </si>
  <si>
    <t>TBP</t>
  </si>
  <si>
    <t>TATA-Box Binding Protein</t>
  </si>
  <si>
    <t>GC06P170554</t>
  </si>
  <si>
    <t>https://www.genecards.org/cgi-bin/carddisp.pl?gene=TBP</t>
  </si>
  <si>
    <t>NDUFS7</t>
  </si>
  <si>
    <t>NADH:Ubiquinone Oxidoreductase Core Subunit S7</t>
  </si>
  <si>
    <t>GC19P002876</t>
  </si>
  <si>
    <t>https://www.genecards.org/cgi-bin/carddisp.pl?gene=NDUFS7</t>
  </si>
  <si>
    <t>GNS</t>
  </si>
  <si>
    <t>Glucosamine (N-Acetyl)-6-Sulfatase</t>
  </si>
  <si>
    <t>GC12M064713</t>
  </si>
  <si>
    <t>https://www.genecards.org/cgi-bin/carddisp.pl?gene=GNS</t>
  </si>
  <si>
    <t>TAC3</t>
  </si>
  <si>
    <t>Tachykinin Precursor 3</t>
  </si>
  <si>
    <t>GC12M057009</t>
  </si>
  <si>
    <t>https://www.genecards.org/cgi-bin/carddisp.pl?gene=TAC3</t>
  </si>
  <si>
    <t>CTSG</t>
  </si>
  <si>
    <t>Cathepsin G</t>
  </si>
  <si>
    <t>GC14M024573</t>
  </si>
  <si>
    <t>https://www.genecards.org/cgi-bin/carddisp.pl?gene=CTSG</t>
  </si>
  <si>
    <t>HIC1</t>
  </si>
  <si>
    <t>HIC ZBTB Transcriptional Repressor 1</t>
  </si>
  <si>
    <t>GC17P002054</t>
  </si>
  <si>
    <t>https://www.genecards.org/cgi-bin/carddisp.pl?gene=HIC1</t>
  </si>
  <si>
    <t>IARS2</t>
  </si>
  <si>
    <t>Isoleucyl-TRNA Synthetase 2, Mitochondrial</t>
  </si>
  <si>
    <t>GC01P220094</t>
  </si>
  <si>
    <t>https://www.genecards.org/cgi-bin/carddisp.pl?gene=IARS2</t>
  </si>
  <si>
    <t>IL21</t>
  </si>
  <si>
    <t>Interleukin 21</t>
  </si>
  <si>
    <t>GC04M122612</t>
  </si>
  <si>
    <t>https://www.genecards.org/cgi-bin/carddisp.pl?gene=IL21</t>
  </si>
  <si>
    <t>TERF1</t>
  </si>
  <si>
    <t>Telomeric Repeat Binding Factor 1</t>
  </si>
  <si>
    <t>GC08P073003</t>
  </si>
  <si>
    <t>https://www.genecards.org/cgi-bin/carddisp.pl?gene=TERF1</t>
  </si>
  <si>
    <t>TLR7</t>
  </si>
  <si>
    <t>Toll Like Receptor 7</t>
  </si>
  <si>
    <t>GC0XP012867</t>
  </si>
  <si>
    <t>https://www.genecards.org/cgi-bin/carddisp.pl?gene=TLR7</t>
  </si>
  <si>
    <t>MLLT3</t>
  </si>
  <si>
    <t>MLLT3 Super Elongation Complex Subunit</t>
  </si>
  <si>
    <t>GC09M020341</t>
  </si>
  <si>
    <t>https://www.genecards.org/cgi-bin/carddisp.pl?gene=MLLT3</t>
  </si>
  <si>
    <t>POC1B</t>
  </si>
  <si>
    <t>POC1 Centriolar Protein B</t>
  </si>
  <si>
    <t>GC12M089419</t>
  </si>
  <si>
    <t>https://www.genecards.org/cgi-bin/carddisp.pl?gene=POC1B</t>
  </si>
  <si>
    <t>TBCD</t>
  </si>
  <si>
    <t>Tubulin Folding Cofactor D</t>
  </si>
  <si>
    <t>GC17P082752</t>
  </si>
  <si>
    <t>https://www.genecards.org/cgi-bin/carddisp.pl?gene=TBCD</t>
  </si>
  <si>
    <t>MIR30B</t>
  </si>
  <si>
    <t>MicroRNA 30b</t>
  </si>
  <si>
    <t>GC08M134800</t>
  </si>
  <si>
    <t>https://www.genecards.org/cgi-bin/carddisp.pl?gene=MIR30B</t>
  </si>
  <si>
    <t>IL23R</t>
  </si>
  <si>
    <t>Interleukin 23 Receptor</t>
  </si>
  <si>
    <t>GC01P067138</t>
  </si>
  <si>
    <t>https://www.genecards.org/cgi-bin/carddisp.pl?gene=IL23R</t>
  </si>
  <si>
    <t>CLCN2</t>
  </si>
  <si>
    <t>Chloride Voltage-Gated Channel 2</t>
  </si>
  <si>
    <t>GC03M184346</t>
  </si>
  <si>
    <t>https://www.genecards.org/cgi-bin/carddisp.pl?gene=CLCN2</t>
  </si>
  <si>
    <t>LARS1</t>
  </si>
  <si>
    <t>Leucyl-TRNA Synthetase 1</t>
  </si>
  <si>
    <t>GC05M146114</t>
  </si>
  <si>
    <t>https://www.genecards.org/cgi-bin/carddisp.pl?gene=LARS1</t>
  </si>
  <si>
    <t>ALOXE3</t>
  </si>
  <si>
    <t>Arachidonate Lipoxygenase 3</t>
  </si>
  <si>
    <t>GC17M010428</t>
  </si>
  <si>
    <t>https://www.genecards.org/cgi-bin/carddisp.pl?gene=ALOXE3</t>
  </si>
  <si>
    <t>PTK2</t>
  </si>
  <si>
    <t>Protein Tyrosine Kinase 2</t>
  </si>
  <si>
    <t>GC08M140657</t>
  </si>
  <si>
    <t>https://www.genecards.org/cgi-bin/carddisp.pl?gene=PTK2</t>
  </si>
  <si>
    <t>SCN1A-AS1</t>
  </si>
  <si>
    <t>SCN1A And SCN9A Antisense RNA 1</t>
  </si>
  <si>
    <t>GC02P165959</t>
  </si>
  <si>
    <t>https://www.genecards.org/cgi-bin/carddisp.pl?gene=SCN1A-AS1</t>
  </si>
  <si>
    <t>RAD51D</t>
  </si>
  <si>
    <t>RAD51 Paralog D</t>
  </si>
  <si>
    <t>GC17M035092</t>
  </si>
  <si>
    <t>https://www.genecards.org/cgi-bin/carddisp.pl?gene=RAD51D</t>
  </si>
  <si>
    <t>SLC3A1</t>
  </si>
  <si>
    <t>Solute Carrier Family 3 Member 1</t>
  </si>
  <si>
    <t>GC02P044275</t>
  </si>
  <si>
    <t>https://www.genecards.org/cgi-bin/carddisp.pl?gene=SLC3A1</t>
  </si>
  <si>
    <t>RBSN</t>
  </si>
  <si>
    <t>Rabenosyn, RAB Effector</t>
  </si>
  <si>
    <t>GC03M015070</t>
  </si>
  <si>
    <t>https://www.genecards.org/cgi-bin/carddisp.pl?gene=RBSN</t>
  </si>
  <si>
    <t>AMBRA1</t>
  </si>
  <si>
    <t>Autophagy And Beclin 1 Regulator 1</t>
  </si>
  <si>
    <t>GC11M089343</t>
  </si>
  <si>
    <t>https://www.genecards.org/cgi-bin/carddisp.pl?gene=AMBRA1</t>
  </si>
  <si>
    <t>MIR195</t>
  </si>
  <si>
    <t>MicroRNA 195</t>
  </si>
  <si>
    <t>GC17M007018</t>
  </si>
  <si>
    <t>https://www.genecards.org/cgi-bin/carddisp.pl?gene=MIR195</t>
  </si>
  <si>
    <t>GDF9</t>
  </si>
  <si>
    <t>Growth Differentiation Factor 9</t>
  </si>
  <si>
    <t>GC05M132861</t>
  </si>
  <si>
    <t>https://www.genecards.org/cgi-bin/carddisp.pl?gene=GDF9</t>
  </si>
  <si>
    <t>CENPE</t>
  </si>
  <si>
    <t>Centromere Protein E</t>
  </si>
  <si>
    <t>GC04M103105</t>
  </si>
  <si>
    <t>https://www.genecards.org/cgi-bin/carddisp.pl?gene=CENPE</t>
  </si>
  <si>
    <t>MED23</t>
  </si>
  <si>
    <t>Mediator Complex Subunit 23</t>
  </si>
  <si>
    <t>GC06M131573</t>
  </si>
  <si>
    <t>https://www.genecards.org/cgi-bin/carddisp.pl?gene=MED23</t>
  </si>
  <si>
    <t>MPZ</t>
  </si>
  <si>
    <t>Myelin Protein Zero</t>
  </si>
  <si>
    <t>GC01M161304</t>
  </si>
  <si>
    <t>https://www.genecards.org/cgi-bin/carddisp.pl?gene=MPZ</t>
  </si>
  <si>
    <t>MIR378A</t>
  </si>
  <si>
    <t>MicroRNA 378a</t>
  </si>
  <si>
    <t>GC05P149732</t>
  </si>
  <si>
    <t>https://www.genecards.org/cgi-bin/carddisp.pl?gene=MIR378A</t>
  </si>
  <si>
    <t>HEXB</t>
  </si>
  <si>
    <t>Hexosaminidase Subunit Beta</t>
  </si>
  <si>
    <t>GC05P074640</t>
  </si>
  <si>
    <t>https://www.genecards.org/cgi-bin/carddisp.pl?gene=HEXB</t>
  </si>
  <si>
    <t>ADM</t>
  </si>
  <si>
    <t>Adrenomedullin</t>
  </si>
  <si>
    <t>GC11P010304</t>
  </si>
  <si>
    <t>https://www.genecards.org/cgi-bin/carddisp.pl?gene=ADM</t>
  </si>
  <si>
    <t>DOLK</t>
  </si>
  <si>
    <t>Dolichol Kinase</t>
  </si>
  <si>
    <t>GC09M128945</t>
  </si>
  <si>
    <t>https://www.genecards.org/cgi-bin/carddisp.pl?gene=DOLK</t>
  </si>
  <si>
    <t>KIF14</t>
  </si>
  <si>
    <t>Kinesin Family Member 14</t>
  </si>
  <si>
    <t>GC01M200551</t>
  </si>
  <si>
    <t>https://www.genecards.org/cgi-bin/carddisp.pl?gene=KIF14</t>
  </si>
  <si>
    <t>SHROOM4</t>
  </si>
  <si>
    <t>Shroom Family Member 4</t>
  </si>
  <si>
    <t>GC0XM050576</t>
  </si>
  <si>
    <t>https://www.genecards.org/cgi-bin/carddisp.pl?gene=SHROOM4</t>
  </si>
  <si>
    <t>FOLR1</t>
  </si>
  <si>
    <t>Folate Receptor Alpha</t>
  </si>
  <si>
    <t>GC11P072190</t>
  </si>
  <si>
    <t>https://www.genecards.org/cgi-bin/carddisp.pl?gene=FOLR1</t>
  </si>
  <si>
    <t>CHAD</t>
  </si>
  <si>
    <t>Chondroadherin</t>
  </si>
  <si>
    <t>GC17M050464</t>
  </si>
  <si>
    <t>https://www.genecards.org/cgi-bin/carddisp.pl?gene=CHAD</t>
  </si>
  <si>
    <t>ADAM12</t>
  </si>
  <si>
    <t>ADAM Metallopeptidase Domain 12</t>
  </si>
  <si>
    <t>GC10M126012</t>
  </si>
  <si>
    <t>https://www.genecards.org/cgi-bin/carddisp.pl?gene=ADAM12</t>
  </si>
  <si>
    <t>CSNK2A1</t>
  </si>
  <si>
    <t>Casein Kinase 2 Alpha 1</t>
  </si>
  <si>
    <t>GC20M000472</t>
  </si>
  <si>
    <t>https://www.genecards.org/cgi-bin/carddisp.pl?gene=CSNK2A1</t>
  </si>
  <si>
    <t>CHD3</t>
  </si>
  <si>
    <t>Chromodomain Helicase DNA Binding Protein 3</t>
  </si>
  <si>
    <t>GC17P011184</t>
  </si>
  <si>
    <t>https://www.genecards.org/cgi-bin/carddisp.pl?gene=CHD3</t>
  </si>
  <si>
    <t>ACAD9</t>
  </si>
  <si>
    <t>Acyl-CoA Dehydrogenase Family Member 9</t>
  </si>
  <si>
    <t>GC03P134206</t>
  </si>
  <si>
    <t>https://www.genecards.org/cgi-bin/carddisp.pl?gene=ACAD9</t>
  </si>
  <si>
    <t>CNTNAP1</t>
  </si>
  <si>
    <t>Contactin Associated Protein 1</t>
  </si>
  <si>
    <t>GC17P042682</t>
  </si>
  <si>
    <t>https://www.genecards.org/cgi-bin/carddisp.pl?gene=CNTNAP1</t>
  </si>
  <si>
    <t>BRINP3</t>
  </si>
  <si>
    <t>BMP/Retinoic Acid Inducible Neural Specific 3</t>
  </si>
  <si>
    <t>GC01M190067</t>
  </si>
  <si>
    <t>https://www.genecards.org/cgi-bin/carddisp.pl?gene=BRINP3</t>
  </si>
  <si>
    <t>SHANK3</t>
  </si>
  <si>
    <t>SH3 And Multiple Ankyrin Repeat Domains 3</t>
  </si>
  <si>
    <t>GC22P050674</t>
  </si>
  <si>
    <t>https://www.genecards.org/cgi-bin/carddisp.pl?gene=SHANK3</t>
  </si>
  <si>
    <t>CER1</t>
  </si>
  <si>
    <t>Cerberus 1, DAN Family BMP Antagonist</t>
  </si>
  <si>
    <t>GC09M014710</t>
  </si>
  <si>
    <t>https://www.genecards.org/cgi-bin/carddisp.pl?gene=CER1</t>
  </si>
  <si>
    <t>MRAP</t>
  </si>
  <si>
    <t>Melanocortin 2 Receptor Accessory Protein</t>
  </si>
  <si>
    <t>GC21P032291</t>
  </si>
  <si>
    <t>https://www.genecards.org/cgi-bin/carddisp.pl?gene=MRAP</t>
  </si>
  <si>
    <t>UMOD</t>
  </si>
  <si>
    <t>Uromodulin</t>
  </si>
  <si>
    <t>GC16M020344</t>
  </si>
  <si>
    <t>https://www.genecards.org/cgi-bin/carddisp.pl?gene=UMOD</t>
  </si>
  <si>
    <t>GJA8</t>
  </si>
  <si>
    <t>Gap Junction Protein Alpha 8</t>
  </si>
  <si>
    <t>GC01P147902</t>
  </si>
  <si>
    <t>https://www.genecards.org/cgi-bin/carddisp.pl?gene=GJA8</t>
  </si>
  <si>
    <t>GNAT2</t>
  </si>
  <si>
    <t>G Protein Subunit Alpha Transducin 2</t>
  </si>
  <si>
    <t>GC01M109603</t>
  </si>
  <si>
    <t>https://www.genecards.org/cgi-bin/carddisp.pl?gene=GNAT2</t>
  </si>
  <si>
    <t>PRICKLE1</t>
  </si>
  <si>
    <t>Prickle Planar Cell Polarity Protein 1</t>
  </si>
  <si>
    <t>GC12M042456</t>
  </si>
  <si>
    <t>https://www.genecards.org/cgi-bin/carddisp.pl?gene=PRICKLE1</t>
  </si>
  <si>
    <t>BLNK</t>
  </si>
  <si>
    <t>B Cell Linker</t>
  </si>
  <si>
    <t>GC10M096248</t>
  </si>
  <si>
    <t>https://www.genecards.org/cgi-bin/carddisp.pl?gene=BLNK</t>
  </si>
  <si>
    <t>STAT6</t>
  </si>
  <si>
    <t>Signal Transducer And Activator Of Transcription 6</t>
  </si>
  <si>
    <t>GC12M057095</t>
  </si>
  <si>
    <t>https://www.genecards.org/cgi-bin/carddisp.pl?gene=STAT6</t>
  </si>
  <si>
    <t>MCM9</t>
  </si>
  <si>
    <t>Minichromosome Maintenance 9 Homologous Recombination Repair Factor</t>
  </si>
  <si>
    <t>GC06M118813</t>
  </si>
  <si>
    <t>https://www.genecards.org/cgi-bin/carddisp.pl?gene=MCM9</t>
  </si>
  <si>
    <t>RNASEH2A</t>
  </si>
  <si>
    <t>Ribonuclease H2 Subunit A</t>
  </si>
  <si>
    <t>GC19P014276</t>
  </si>
  <si>
    <t>https://www.genecards.org/cgi-bin/carddisp.pl?gene=RNASEH2A</t>
  </si>
  <si>
    <t>RIN3</t>
  </si>
  <si>
    <t>Ras And Rab Interactor 3</t>
  </si>
  <si>
    <t>GC14P092513</t>
  </si>
  <si>
    <t>https://www.genecards.org/cgi-bin/carddisp.pl?gene=RIN3</t>
  </si>
  <si>
    <t>CD63</t>
  </si>
  <si>
    <t>CD63 Molecule</t>
  </si>
  <si>
    <t>GC12M055725</t>
  </si>
  <si>
    <t>https://www.genecards.org/cgi-bin/carddisp.pl?gene=CD63</t>
  </si>
  <si>
    <t>LOC105372273</t>
  </si>
  <si>
    <t>Uncharacterized LOC105372273</t>
  </si>
  <si>
    <t>GC19P011205</t>
  </si>
  <si>
    <t>https://www.genecards.org/cgi-bin/carddisp.pl?gene=LOC105372273</t>
  </si>
  <si>
    <t>WDR62</t>
  </si>
  <si>
    <t>WD Repeat Domain 62</t>
  </si>
  <si>
    <t>GC19P036054</t>
  </si>
  <si>
    <t>https://www.genecards.org/cgi-bin/carddisp.pl?gene=WDR62</t>
  </si>
  <si>
    <t>Ornithine Decarboxylase 1</t>
  </si>
  <si>
    <t>GC02M010432</t>
  </si>
  <si>
    <t>https://www.genecards.org/cgi-bin/carddisp.pl?gene=ODC1</t>
  </si>
  <si>
    <t>FEN1</t>
  </si>
  <si>
    <t>Flap Structure-Specific Endonuclease 1</t>
  </si>
  <si>
    <t>GC11P061793</t>
  </si>
  <si>
    <t>https://www.genecards.org/cgi-bin/carddisp.pl?gene=FEN1</t>
  </si>
  <si>
    <t>FOLR2</t>
  </si>
  <si>
    <t>Folate Receptor Beta</t>
  </si>
  <si>
    <t>GC11P072216</t>
  </si>
  <si>
    <t>https://www.genecards.org/cgi-bin/carddisp.pl?gene=FOLR2</t>
  </si>
  <si>
    <t>NDUFS1</t>
  </si>
  <si>
    <t>NADH:Ubiquinone Oxidoreductase Core Subunit S1</t>
  </si>
  <si>
    <t>GC02M206114</t>
  </si>
  <si>
    <t>https://www.genecards.org/cgi-bin/carddisp.pl?gene=NDUFS1</t>
  </si>
  <si>
    <t>GSS</t>
  </si>
  <si>
    <t>Glutathione Synthetase</t>
  </si>
  <si>
    <t>GC20M034928</t>
  </si>
  <si>
    <t>https://www.genecards.org/cgi-bin/carddisp.pl?gene=GSS</t>
  </si>
  <si>
    <t>CYP2D6</t>
  </si>
  <si>
    <t>Cytochrome P450 Family 2 Subfamily D Member 6</t>
  </si>
  <si>
    <t>GC22M042126</t>
  </si>
  <si>
    <t>https://www.genecards.org/cgi-bin/carddisp.pl?gene=CYP2D6</t>
  </si>
  <si>
    <t>PRPS1</t>
  </si>
  <si>
    <t>Phosphoribosyl Pyrophosphate Synthetase 1</t>
  </si>
  <si>
    <t>GC0XP107628</t>
  </si>
  <si>
    <t>https://www.genecards.org/cgi-bin/carddisp.pl?gene=PRPS1</t>
  </si>
  <si>
    <t>HOXA10</t>
  </si>
  <si>
    <t>Homeobox A10</t>
  </si>
  <si>
    <t>GC07M027593</t>
  </si>
  <si>
    <t>https://www.genecards.org/cgi-bin/carddisp.pl?gene=HOXA10</t>
  </si>
  <si>
    <t>MIR193A</t>
  </si>
  <si>
    <t>MicroRNA 193a</t>
  </si>
  <si>
    <t>GC17P031559</t>
  </si>
  <si>
    <t>https://www.genecards.org/cgi-bin/carddisp.pl?gene=MIR193A</t>
  </si>
  <si>
    <t>NDUFV2</t>
  </si>
  <si>
    <t>NADH:Ubiquinone Oxidoreductase Core Subunit V2</t>
  </si>
  <si>
    <t>GC18P009092</t>
  </si>
  <si>
    <t>https://www.genecards.org/cgi-bin/carddisp.pl?gene=NDUFV2</t>
  </si>
  <si>
    <t>TLR8</t>
  </si>
  <si>
    <t>Toll Like Receptor 8</t>
  </si>
  <si>
    <t>GC0XP012924</t>
  </si>
  <si>
    <t>https://www.genecards.org/cgi-bin/carddisp.pl?gene=TLR8</t>
  </si>
  <si>
    <t>TAC1</t>
  </si>
  <si>
    <t>Tachykinin Precursor 1</t>
  </si>
  <si>
    <t>GC07P097731</t>
  </si>
  <si>
    <t>https://www.genecards.org/cgi-bin/carddisp.pl?gene=TAC1</t>
  </si>
  <si>
    <t>COX5A</t>
  </si>
  <si>
    <t>Cytochrome C Oxidase Subunit 5A</t>
  </si>
  <si>
    <t>GC15M074919</t>
  </si>
  <si>
    <t>https://www.genecards.org/cgi-bin/carddisp.pl?gene=COX5A</t>
  </si>
  <si>
    <t>ARMC5</t>
  </si>
  <si>
    <t>Armadillo Repeat Containing 5</t>
  </si>
  <si>
    <t>GC16P041142</t>
  </si>
  <si>
    <t>https://www.genecards.org/cgi-bin/carddisp.pl?gene=ARMC5</t>
  </si>
  <si>
    <t>UBR7</t>
  </si>
  <si>
    <t>Ubiquitin Protein Ligase E3 Component N-Recognin 7</t>
  </si>
  <si>
    <t>GC14P093207</t>
  </si>
  <si>
    <t>https://www.genecards.org/cgi-bin/carddisp.pl?gene=UBR7</t>
  </si>
  <si>
    <t>BCL2L11</t>
  </si>
  <si>
    <t>BCL2 Like 11</t>
  </si>
  <si>
    <t>GC02P111119</t>
  </si>
  <si>
    <t>https://www.genecards.org/cgi-bin/carddisp.pl?gene=BCL2L11</t>
  </si>
  <si>
    <t>PTPN6</t>
  </si>
  <si>
    <t>Protein Tyrosine Phosphatase Non-Receptor Type 6</t>
  </si>
  <si>
    <t>GC12P021091</t>
  </si>
  <si>
    <t>https://www.genecards.org/cgi-bin/carddisp.pl?gene=PTPN6</t>
  </si>
  <si>
    <t>NDUFC2</t>
  </si>
  <si>
    <t>NADH:Ubiquinone Oxidoreductase Subunit C2</t>
  </si>
  <si>
    <t>GC11M078068</t>
  </si>
  <si>
    <t>https://www.genecards.org/cgi-bin/carddisp.pl?gene=NDUFC2</t>
  </si>
  <si>
    <t>AASS</t>
  </si>
  <si>
    <t>Aminoadipate-Semialdehyde Synthase</t>
  </si>
  <si>
    <t>GC07M122073</t>
  </si>
  <si>
    <t>https://www.genecards.org/cgi-bin/carddisp.pl?gene=AASS</t>
  </si>
  <si>
    <t>PRRX1</t>
  </si>
  <si>
    <t>Paired Related Homeobox 1</t>
  </si>
  <si>
    <t>GC01P170662</t>
  </si>
  <si>
    <t>https://www.genecards.org/cgi-bin/carddisp.pl?gene=PRRX1</t>
  </si>
  <si>
    <t>RECK</t>
  </si>
  <si>
    <t>Reversion Inducing Cysteine Rich Protein With Kazal Motifs</t>
  </si>
  <si>
    <t>GC09P036036</t>
  </si>
  <si>
    <t>https://www.genecards.org/cgi-bin/carddisp.pl?gene=RECK</t>
  </si>
  <si>
    <t>SPIDR</t>
  </si>
  <si>
    <t>Scaffold Protein Involved In DNA Repair</t>
  </si>
  <si>
    <t>GC08P047260</t>
  </si>
  <si>
    <t>https://www.genecards.org/cgi-bin/carddisp.pl?gene=SPIDR</t>
  </si>
  <si>
    <t>SLC39A8</t>
  </si>
  <si>
    <t>Solute Carrier Family 39 Member 8</t>
  </si>
  <si>
    <t>GC04M102252</t>
  </si>
  <si>
    <t>https://www.genecards.org/cgi-bin/carddisp.pl?gene=SLC39A8</t>
  </si>
  <si>
    <t>MEIS1</t>
  </si>
  <si>
    <t>Meis Homeobox 1</t>
  </si>
  <si>
    <t>GC02P066433</t>
  </si>
  <si>
    <t>https://www.genecards.org/cgi-bin/carddisp.pl?gene=MEIS1</t>
  </si>
  <si>
    <t>CRELD2</t>
  </si>
  <si>
    <t>Cysteine Rich With EGF Like Domains 2</t>
  </si>
  <si>
    <t>GC22P049918</t>
  </si>
  <si>
    <t>https://www.genecards.org/cgi-bin/carddisp.pl?gene=CRELD2</t>
  </si>
  <si>
    <t>IGSF3</t>
  </si>
  <si>
    <t>Immunoglobulin Superfamily Member 3</t>
  </si>
  <si>
    <t>GC01M116574</t>
  </si>
  <si>
    <t>https://www.genecards.org/cgi-bin/carddisp.pl?gene=IGSF3</t>
  </si>
  <si>
    <t>NYX</t>
  </si>
  <si>
    <t>Nyctalopin</t>
  </si>
  <si>
    <t>GC0XP041447</t>
  </si>
  <si>
    <t>https://www.genecards.org/cgi-bin/carddisp.pl?gene=NYX</t>
  </si>
  <si>
    <t>LCK</t>
  </si>
  <si>
    <t>LCK Proto-Oncogene, Src Family Tyrosine Kinase</t>
  </si>
  <si>
    <t>GC01P032251</t>
  </si>
  <si>
    <t>https://www.genecards.org/cgi-bin/carddisp.pl?gene=LCK</t>
  </si>
  <si>
    <t>CHCHD10</t>
  </si>
  <si>
    <t>Coiled-Coil-Helix-Coiled-Coil-Helix Domain Containing 10</t>
  </si>
  <si>
    <t>GC22M023765</t>
  </si>
  <si>
    <t>https://www.genecards.org/cgi-bin/carddisp.pl?gene=CHCHD10</t>
  </si>
  <si>
    <t>VAV1</t>
  </si>
  <si>
    <t>Vav Guanine Nucleotide Exchange Factor 1</t>
  </si>
  <si>
    <t>GC19P006772</t>
  </si>
  <si>
    <t>https://www.genecards.org/cgi-bin/carddisp.pl?gene=VAV1</t>
  </si>
  <si>
    <t>NCAPG2</t>
  </si>
  <si>
    <t>Non-SMC Condensin II Complex Subunit G2</t>
  </si>
  <si>
    <t>GC07M158631</t>
  </si>
  <si>
    <t>https://www.genecards.org/cgi-bin/carddisp.pl?gene=NCAPG2</t>
  </si>
  <si>
    <t>ACP1</t>
  </si>
  <si>
    <t>Acid Phosphatase 1</t>
  </si>
  <si>
    <t>GC02P000344</t>
  </si>
  <si>
    <t>https://www.genecards.org/cgi-bin/carddisp.pl?gene=ACP1</t>
  </si>
  <si>
    <t>NDUFAF1</t>
  </si>
  <si>
    <t>NADH:Ubiquinone Oxidoreductase Complex Assembly Factor 1</t>
  </si>
  <si>
    <t>GC15M041387</t>
  </si>
  <si>
    <t>https://www.genecards.org/cgi-bin/carddisp.pl?gene=NDUFAF1</t>
  </si>
  <si>
    <t>HHAT</t>
  </si>
  <si>
    <t>Hedgehog Acyltransferase</t>
  </si>
  <si>
    <t>GC01P210328</t>
  </si>
  <si>
    <t>https://www.genecards.org/cgi-bin/carddisp.pl?gene=HHAT</t>
  </si>
  <si>
    <t>TAPBP</t>
  </si>
  <si>
    <t>TAP Binding Protein</t>
  </si>
  <si>
    <t>GC06M033299</t>
  </si>
  <si>
    <t>https://www.genecards.org/cgi-bin/carddisp.pl?gene=TAPBP</t>
  </si>
  <si>
    <t>CKAP2L</t>
  </si>
  <si>
    <t>Cytoskeleton Associated Protein 2 Like</t>
  </si>
  <si>
    <t>GC02M112736</t>
  </si>
  <si>
    <t>https://www.genecards.org/cgi-bin/carddisp.pl?gene=CKAP2L</t>
  </si>
  <si>
    <t>NFE2</t>
  </si>
  <si>
    <t>Nuclear Factor, Erythroid 2</t>
  </si>
  <si>
    <t>GC12M054292</t>
  </si>
  <si>
    <t>https://www.genecards.org/cgi-bin/carddisp.pl?gene=NFE2</t>
  </si>
  <si>
    <t>AMHR2</t>
  </si>
  <si>
    <t>Anti-Mullerian Hormone Receptor Type 2</t>
  </si>
  <si>
    <t>GC12P053423</t>
  </si>
  <si>
    <t>https://www.genecards.org/cgi-bin/carddisp.pl?gene=AMHR2</t>
  </si>
  <si>
    <t>CD69</t>
  </si>
  <si>
    <t>CD69 Molecule</t>
  </si>
  <si>
    <t>GC12M021100</t>
  </si>
  <si>
    <t>https://www.genecards.org/cgi-bin/carddisp.pl?gene=CD69</t>
  </si>
  <si>
    <t>STT3B</t>
  </si>
  <si>
    <t>STT3 Oligosaccharyltransferase Complex Catalytic Subunit B</t>
  </si>
  <si>
    <t>GC03P031550</t>
  </si>
  <si>
    <t>https://www.genecards.org/cgi-bin/carddisp.pl?gene=STT3B</t>
  </si>
  <si>
    <t>MADD</t>
  </si>
  <si>
    <t>MAP Kinase Activating Death Domain</t>
  </si>
  <si>
    <t>GC11P047290</t>
  </si>
  <si>
    <t>https://www.genecards.org/cgi-bin/carddisp.pl?gene=MADD</t>
  </si>
  <si>
    <t>BCL2A1</t>
  </si>
  <si>
    <t>BCL2 Related Protein A1</t>
  </si>
  <si>
    <t>GC15M090460</t>
  </si>
  <si>
    <t>https://www.genecards.org/cgi-bin/carddisp.pl?gene=BCL2A1</t>
  </si>
  <si>
    <t>GJC2</t>
  </si>
  <si>
    <t>Gap Junction Protein Gamma 2</t>
  </si>
  <si>
    <t>GC01P229296</t>
  </si>
  <si>
    <t>https://www.genecards.org/cgi-bin/carddisp.pl?gene=GJC2</t>
  </si>
  <si>
    <t>ALDH1A2</t>
  </si>
  <si>
    <t>Aldehyde Dehydrogenase 1 Family Member A2</t>
  </si>
  <si>
    <t>GC15M089827</t>
  </si>
  <si>
    <t>https://www.genecards.org/cgi-bin/carddisp.pl?gene=ALDH1A2</t>
  </si>
  <si>
    <t>TMEM126B</t>
  </si>
  <si>
    <t>Transmembrane Protein 126B</t>
  </si>
  <si>
    <t>GC11P085628</t>
  </si>
  <si>
    <t>https://www.genecards.org/cgi-bin/carddisp.pl?gene=TMEM126B</t>
  </si>
  <si>
    <t>PKHD1</t>
  </si>
  <si>
    <t>PKHD1 Ciliary IPT Domain Containing Fibrocystin/Polyductin</t>
  </si>
  <si>
    <t>GC06M066305</t>
  </si>
  <si>
    <t>https://www.genecards.org/cgi-bin/carddisp.pl?gene=PKHD1</t>
  </si>
  <si>
    <t>ABCA3</t>
  </si>
  <si>
    <t>ATP Binding Cassette Subfamily A Member 3</t>
  </si>
  <si>
    <t>GC16M002275</t>
  </si>
  <si>
    <t>https://www.genecards.org/cgi-bin/carddisp.pl?gene=ABCA3</t>
  </si>
  <si>
    <t>CLU</t>
  </si>
  <si>
    <t>Clusterin</t>
  </si>
  <si>
    <t>GC08M027596</t>
  </si>
  <si>
    <t>https://www.genecards.org/cgi-bin/carddisp.pl?gene=CLU</t>
  </si>
  <si>
    <t>ARG1</t>
  </si>
  <si>
    <t>Arginase 1</t>
  </si>
  <si>
    <t>GC06P131473</t>
  </si>
  <si>
    <t>https://www.genecards.org/cgi-bin/carddisp.pl?gene=ARG1</t>
  </si>
  <si>
    <t>SLC39A13</t>
  </si>
  <si>
    <t>Solute Carrier Family 39 Member 13</t>
  </si>
  <si>
    <t>GC11P047407</t>
  </si>
  <si>
    <t>https://www.genecards.org/cgi-bin/carddisp.pl?gene=SLC39A13</t>
  </si>
  <si>
    <t>MIR200B</t>
  </si>
  <si>
    <t>MicroRNA 200b</t>
  </si>
  <si>
    <t>GC01P001167</t>
  </si>
  <si>
    <t>https://www.genecards.org/cgi-bin/carddisp.pl?gene=MIR200B</t>
  </si>
  <si>
    <t>WNT11</t>
  </si>
  <si>
    <t>Wnt Family Member 11</t>
  </si>
  <si>
    <t>GC11M076186</t>
  </si>
  <si>
    <t>https://www.genecards.org/cgi-bin/carddisp.pl?gene=WNT11</t>
  </si>
  <si>
    <t>KMT2E</t>
  </si>
  <si>
    <t>Lysine Methyltransferase 2E (Inactive)</t>
  </si>
  <si>
    <t>GC07P105002</t>
  </si>
  <si>
    <t>https://www.genecards.org/cgi-bin/carddisp.pl?gene=KMT2E</t>
  </si>
  <si>
    <t>TLR3</t>
  </si>
  <si>
    <t>Toll Like Receptor 3</t>
  </si>
  <si>
    <t>GC04P186059</t>
  </si>
  <si>
    <t>https://www.genecards.org/cgi-bin/carddisp.pl?gene=TLR3</t>
  </si>
  <si>
    <t>GRHL3</t>
  </si>
  <si>
    <t>Grainyhead Like Transcription Factor 3</t>
  </si>
  <si>
    <t>GC01P024611</t>
  </si>
  <si>
    <t>https://www.genecards.org/cgi-bin/carddisp.pl?gene=GRHL3</t>
  </si>
  <si>
    <t>UNC119</t>
  </si>
  <si>
    <t>Unc-119 Lipid Binding Chaperone</t>
  </si>
  <si>
    <t>GC17M028546</t>
  </si>
  <si>
    <t>https://www.genecards.org/cgi-bin/carddisp.pl?gene=UNC119</t>
  </si>
  <si>
    <t>PCARE</t>
  </si>
  <si>
    <t>Photoreceptor Cilium Actin Regulator</t>
  </si>
  <si>
    <t>GC02M029060</t>
  </si>
  <si>
    <t>https://www.genecards.org/cgi-bin/carddisp.pl?gene=PCARE</t>
  </si>
  <si>
    <t>USH2A-AS2</t>
  </si>
  <si>
    <t>USH2A Antisense RNA 2</t>
  </si>
  <si>
    <t>GC01P216073</t>
  </si>
  <si>
    <t>https://www.genecards.org/cgi-bin/carddisp.pl?gene=USH2A-AS2</t>
  </si>
  <si>
    <t>SUCO</t>
  </si>
  <si>
    <t>SUN Domain Containing Ossification Factor</t>
  </si>
  <si>
    <t>GC01P172532</t>
  </si>
  <si>
    <t>https://www.genecards.org/cgi-bin/carddisp.pl?gene=SUCO</t>
  </si>
  <si>
    <t>EPHB6</t>
  </si>
  <si>
    <t>EPH Receptor B6</t>
  </si>
  <si>
    <t>GC07P148367</t>
  </si>
  <si>
    <t>https://www.genecards.org/cgi-bin/carddisp.pl?gene=EPHB6</t>
  </si>
  <si>
    <t>DIABLO</t>
  </si>
  <si>
    <t>Diablo IAP-Binding Mitochondrial Protein</t>
  </si>
  <si>
    <t>GC12M122300</t>
  </si>
  <si>
    <t>https://www.genecards.org/cgi-bin/carddisp.pl?gene=DIABLO</t>
  </si>
  <si>
    <t>PNKP</t>
  </si>
  <si>
    <t>Polynucleotide Kinase 3'-Phosphatase</t>
  </si>
  <si>
    <t>GC19M066110</t>
  </si>
  <si>
    <t>https://www.genecards.org/cgi-bin/carddisp.pl?gene=PNKP</t>
  </si>
  <si>
    <t>NABP1</t>
  </si>
  <si>
    <t>Nucleic Acid Binding Protein 1</t>
  </si>
  <si>
    <t>GC02P191678</t>
  </si>
  <si>
    <t>https://www.genecards.org/cgi-bin/carddisp.pl?gene=NABP1</t>
  </si>
  <si>
    <t>ADK</t>
  </si>
  <si>
    <t>Adenosine Kinase</t>
  </si>
  <si>
    <t>GC10P074155</t>
  </si>
  <si>
    <t>https://www.genecards.org/cgi-bin/carddisp.pl?gene=ADK</t>
  </si>
  <si>
    <t>IRAK1</t>
  </si>
  <si>
    <t>Interleukin 1 Receptor Associated Kinase 1</t>
  </si>
  <si>
    <t>GC0XM154010</t>
  </si>
  <si>
    <t>https://www.genecards.org/cgi-bin/carddisp.pl?gene=IRAK1</t>
  </si>
  <si>
    <t>PAX9</t>
  </si>
  <si>
    <t>Paired Box 9</t>
  </si>
  <si>
    <t>GC14P036657</t>
  </si>
  <si>
    <t>https://www.genecards.org/cgi-bin/carddisp.pl?gene=PAX9</t>
  </si>
  <si>
    <t>COL4A3</t>
  </si>
  <si>
    <t>Collagen Type IV Alpha 3 Chain</t>
  </si>
  <si>
    <t>GC02P227164</t>
  </si>
  <si>
    <t>https://www.genecards.org/cgi-bin/carddisp.pl?gene=COL4A3</t>
  </si>
  <si>
    <t>CHKA</t>
  </si>
  <si>
    <t>Choline Kinase Alpha</t>
  </si>
  <si>
    <t>GC11M068052</t>
  </si>
  <si>
    <t>https://www.genecards.org/cgi-bin/carddisp.pl?gene=CHKA</t>
  </si>
  <si>
    <t>SEMA3C</t>
  </si>
  <si>
    <t>Semaphorin 3C</t>
  </si>
  <si>
    <t>GC07M080742</t>
  </si>
  <si>
    <t>https://www.genecards.org/cgi-bin/carddisp.pl?gene=SEMA3C</t>
  </si>
  <si>
    <t>DUX4</t>
  </si>
  <si>
    <t>Double Homeobox 4</t>
  </si>
  <si>
    <t>GC04P190173</t>
  </si>
  <si>
    <t>https://www.genecards.org/cgi-bin/carddisp.pl?gene=DUX4</t>
  </si>
  <si>
    <t>KRT19</t>
  </si>
  <si>
    <t>Keratin 19</t>
  </si>
  <si>
    <t>GC17M041523</t>
  </si>
  <si>
    <t>https://www.genecards.org/cgi-bin/carddisp.pl?gene=KRT19</t>
  </si>
  <si>
    <t>MALT1</t>
  </si>
  <si>
    <t>MALT1 Paracaspase</t>
  </si>
  <si>
    <t>GC18P058671</t>
  </si>
  <si>
    <t>https://www.genecards.org/cgi-bin/carddisp.pl?gene=MALT1</t>
  </si>
  <si>
    <t>CD9</t>
  </si>
  <si>
    <t>CD9 Molecule</t>
  </si>
  <si>
    <t>GC12P021026</t>
  </si>
  <si>
    <t>https://www.genecards.org/cgi-bin/carddisp.pl?gene=CD9</t>
  </si>
  <si>
    <t>MYO19</t>
  </si>
  <si>
    <t>Myosin XIX</t>
  </si>
  <si>
    <t>GC17M036495</t>
  </si>
  <si>
    <t>https://www.genecards.org/cgi-bin/carddisp.pl?gene=MYO19</t>
  </si>
  <si>
    <t>PGBD3</t>
  </si>
  <si>
    <t>PiggyBac Transposable Element Derived 3</t>
  </si>
  <si>
    <t>GC10M049517</t>
  </si>
  <si>
    <t>https://www.genecards.org/cgi-bin/carddisp.pl?gene=PGBD3</t>
  </si>
  <si>
    <t>ABCG8</t>
  </si>
  <si>
    <t>ATP Binding Cassette Subfamily G Member 8</t>
  </si>
  <si>
    <t>GC02P043828</t>
  </si>
  <si>
    <t>https://www.genecards.org/cgi-bin/carddisp.pl?gene=ABCG8</t>
  </si>
  <si>
    <t>CETP</t>
  </si>
  <si>
    <t>Cholesteryl Ester Transfer Protein</t>
  </si>
  <si>
    <t>GC16P056961</t>
  </si>
  <si>
    <t>https://www.genecards.org/cgi-bin/carddisp.pl?gene=CETP</t>
  </si>
  <si>
    <t>MAP3K1</t>
  </si>
  <si>
    <t>Mitogen-Activated Protein Kinase Kinase Kinase 1</t>
  </si>
  <si>
    <t>GC05P056815</t>
  </si>
  <si>
    <t>https://www.genecards.org/cgi-bin/carddisp.pl?gene=MAP3K1</t>
  </si>
  <si>
    <t>ZNF513</t>
  </si>
  <si>
    <t>Zinc Finger Protein 513</t>
  </si>
  <si>
    <t>GC02M027377</t>
  </si>
  <si>
    <t>https://www.genecards.org/cgi-bin/carddisp.pl?gene=ZNF513</t>
  </si>
  <si>
    <t>MIR23B</t>
  </si>
  <si>
    <t>MicroRNA 23b</t>
  </si>
  <si>
    <t>GC09P095085</t>
  </si>
  <si>
    <t>https://www.genecards.org/cgi-bin/carddisp.pl?gene=MIR23B</t>
  </si>
  <si>
    <t>UNC45B</t>
  </si>
  <si>
    <t>Unc-45 Myosin Chaperone B</t>
  </si>
  <si>
    <t>GC17P055180</t>
  </si>
  <si>
    <t>https://www.genecards.org/cgi-bin/carddisp.pl?gene=UNC45B</t>
  </si>
  <si>
    <t>JAGN1</t>
  </si>
  <si>
    <t>Jagunal Homolog 1</t>
  </si>
  <si>
    <t>GC03P009890</t>
  </si>
  <si>
    <t>https://www.genecards.org/cgi-bin/carddisp.pl?gene=JAGN1</t>
  </si>
  <si>
    <t>LARP7</t>
  </si>
  <si>
    <t>La Ribonucleoprotein 7, Transcriptional Regulator</t>
  </si>
  <si>
    <t>GC04P112636</t>
  </si>
  <si>
    <t>https://www.genecards.org/cgi-bin/carddisp.pl?gene=LARP7</t>
  </si>
  <si>
    <t>DNAL1</t>
  </si>
  <si>
    <t>Dynein Axonemal Light Chain 1</t>
  </si>
  <si>
    <t>GC14P073644</t>
  </si>
  <si>
    <t>https://www.genecards.org/cgi-bin/carddisp.pl?gene=DNAL1</t>
  </si>
  <si>
    <t>RHCE</t>
  </si>
  <si>
    <t>Rh Blood Group CcEe Antigens</t>
  </si>
  <si>
    <t>GC01M025701</t>
  </si>
  <si>
    <t>https://www.genecards.org/cgi-bin/carddisp.pl?gene=RHCE</t>
  </si>
  <si>
    <t>UCP2</t>
  </si>
  <si>
    <t>Uncoupling Protein 2</t>
  </si>
  <si>
    <t>GC11M073974</t>
  </si>
  <si>
    <t>https://www.genecards.org/cgi-bin/carddisp.pl?gene=UCP2</t>
  </si>
  <si>
    <t>TP53BP1</t>
  </si>
  <si>
    <t>Tumor Protein P53 Binding Protein 1</t>
  </si>
  <si>
    <t>GC15M043403</t>
  </si>
  <si>
    <t>https://www.genecards.org/cgi-bin/carddisp.pl?gene=TP53BP1</t>
  </si>
  <si>
    <t>BSND</t>
  </si>
  <si>
    <t>Barttin CLCNK Type Accessory Subunit Beta</t>
  </si>
  <si>
    <t>GC01P054998</t>
  </si>
  <si>
    <t>https://www.genecards.org/cgi-bin/carddisp.pl?gene=BSND</t>
  </si>
  <si>
    <t>ATF3</t>
  </si>
  <si>
    <t>Activating Transcription Factor 3</t>
  </si>
  <si>
    <t>GC01P212565</t>
  </si>
  <si>
    <t>https://www.genecards.org/cgi-bin/carddisp.pl?gene=ATF3</t>
  </si>
  <si>
    <t>CCL27</t>
  </si>
  <si>
    <t>C-C Motif Chemokine Ligand 27</t>
  </si>
  <si>
    <t>GC09M034662</t>
  </si>
  <si>
    <t>https://www.genecards.org/cgi-bin/carddisp.pl?gene=CCL27</t>
  </si>
  <si>
    <t>NR0B2</t>
  </si>
  <si>
    <t>Nuclear Receptor Subfamily 0 Group B Member 2</t>
  </si>
  <si>
    <t>GC01M027095</t>
  </si>
  <si>
    <t>https://www.genecards.org/cgi-bin/carddisp.pl?gene=NR0B2</t>
  </si>
  <si>
    <t>LOC100130744</t>
  </si>
  <si>
    <t>Uncharacterized LOC100130744</t>
  </si>
  <si>
    <t>GC05P015134</t>
  </si>
  <si>
    <t>https://www.genecards.org/cgi-bin/carddisp.pl?gene=LOC100130744</t>
  </si>
  <si>
    <t>ANKLE2</t>
  </si>
  <si>
    <t>Ankyrin Repeat And LEM Domain Containing 2</t>
  </si>
  <si>
    <t>GC12M132725</t>
  </si>
  <si>
    <t>https://www.genecards.org/cgi-bin/carddisp.pl?gene=ANKLE2</t>
  </si>
  <si>
    <t>VARS1</t>
  </si>
  <si>
    <t>Valyl-TRNA Synthetase 1</t>
  </si>
  <si>
    <t>GC06M065973</t>
  </si>
  <si>
    <t>https://www.genecards.org/cgi-bin/carddisp.pl?gene=VARS1</t>
  </si>
  <si>
    <t>SOX7</t>
  </si>
  <si>
    <t>SRY-Box Transcription Factor 7</t>
  </si>
  <si>
    <t>GC08M010723</t>
  </si>
  <si>
    <t>https://www.genecards.org/cgi-bin/carddisp.pl?gene=SOX7</t>
  </si>
  <si>
    <t>BRINP1</t>
  </si>
  <si>
    <t>BMP/Retinoic Acid Inducible Neural Specific 1</t>
  </si>
  <si>
    <t>GC09M119153</t>
  </si>
  <si>
    <t>https://www.genecards.org/cgi-bin/carddisp.pl?gene=BRINP1</t>
  </si>
  <si>
    <t>KAOGS</t>
  </si>
  <si>
    <t>Kagami-Ogata Syndrome</t>
  </si>
  <si>
    <t>GC14U901932</t>
  </si>
  <si>
    <t>https://www.genecards.org/cgi-bin/carddisp.pl?gene=KAOGS</t>
  </si>
  <si>
    <t>SPTLC1</t>
  </si>
  <si>
    <t>Serine Palmitoyltransferase Long Chain Base Subunit 1</t>
  </si>
  <si>
    <t>GC09M094173</t>
  </si>
  <si>
    <t>https://www.genecards.org/cgi-bin/carddisp.pl?gene=SPTLC1</t>
  </si>
  <si>
    <t>CCN3</t>
  </si>
  <si>
    <t>Cellular Communication Network Factor 3</t>
  </si>
  <si>
    <t>GC08P119416</t>
  </si>
  <si>
    <t>https://www.genecards.org/cgi-bin/carddisp.pl?gene=CCN3</t>
  </si>
  <si>
    <t>RUNX1 Partner Transcriptional Co-Repressor 1</t>
  </si>
  <si>
    <t>GC08M091954</t>
  </si>
  <si>
    <t>https://www.genecards.org/cgi-bin/carddisp.pl?gene=RUNX1T1</t>
  </si>
  <si>
    <t>HBZ</t>
  </si>
  <si>
    <t>Hemoglobin Subunit Zeta</t>
  </si>
  <si>
    <t>GC16P000142</t>
  </si>
  <si>
    <t>https://www.genecards.org/cgi-bin/carddisp.pl?gene=HBZ</t>
  </si>
  <si>
    <t>FZD9</t>
  </si>
  <si>
    <t>Frizzled Class Receptor 9</t>
  </si>
  <si>
    <t>GC07P073433</t>
  </si>
  <si>
    <t>https://www.genecards.org/cgi-bin/carddisp.pl?gene=FZD9</t>
  </si>
  <si>
    <t>THBS2</t>
  </si>
  <si>
    <t>Thrombospondin 2</t>
  </si>
  <si>
    <t>GC06M169215</t>
  </si>
  <si>
    <t>https://www.genecards.org/cgi-bin/carddisp.pl?gene=THBS2</t>
  </si>
  <si>
    <t>TFEB</t>
  </si>
  <si>
    <t>Transcription Factor EB</t>
  </si>
  <si>
    <t>GC06M066171</t>
  </si>
  <si>
    <t>https://www.genecards.org/cgi-bin/carddisp.pl?gene=TFEB</t>
  </si>
  <si>
    <t>COX15</t>
  </si>
  <si>
    <t>Cytochrome C Oxidase Assembly Homolog COX15</t>
  </si>
  <si>
    <t>GC10M099696</t>
  </si>
  <si>
    <t>https://www.genecards.org/cgi-bin/carddisp.pl?gene=COX15</t>
  </si>
  <si>
    <t>DLX4</t>
  </si>
  <si>
    <t>Distal-Less Homeobox 4</t>
  </si>
  <si>
    <t>GC17P049968</t>
  </si>
  <si>
    <t>https://www.genecards.org/cgi-bin/carddisp.pl?gene=DLX4</t>
  </si>
  <si>
    <t>ASL</t>
  </si>
  <si>
    <t>Argininosuccinate Lyase</t>
  </si>
  <si>
    <t>GC07P066075</t>
  </si>
  <si>
    <t>https://www.genecards.org/cgi-bin/carddisp.pl?gene=ASL</t>
  </si>
  <si>
    <t>VIP</t>
  </si>
  <si>
    <t>Vasoactive Intestinal Peptide</t>
  </si>
  <si>
    <t>GC06P152750</t>
  </si>
  <si>
    <t>https://www.genecards.org/cgi-bin/carddisp.pl?gene=VIP</t>
  </si>
  <si>
    <t>SYT1</t>
  </si>
  <si>
    <t>Synaptotagmin 1</t>
  </si>
  <si>
    <t>GC12P078863</t>
  </si>
  <si>
    <t>https://www.genecards.org/cgi-bin/carddisp.pl?gene=SYT1</t>
  </si>
  <si>
    <t>E2F Transcription Factor 2</t>
  </si>
  <si>
    <t>GC01M023656</t>
  </si>
  <si>
    <t>https://www.genecards.org/cgi-bin/carddisp.pl?gene=E2F2</t>
  </si>
  <si>
    <t>GGT1</t>
  </si>
  <si>
    <t>Gamma-Glutamyltransferase 1</t>
  </si>
  <si>
    <t>GC22P024583</t>
  </si>
  <si>
    <t>https://www.genecards.org/cgi-bin/carddisp.pl?gene=GGT1</t>
  </si>
  <si>
    <t>LDB3</t>
  </si>
  <si>
    <t>LIM Domain Binding 3</t>
  </si>
  <si>
    <t>GC10P086666</t>
  </si>
  <si>
    <t>https://www.genecards.org/cgi-bin/carddisp.pl?gene=LDB3</t>
  </si>
  <si>
    <t>AURKB</t>
  </si>
  <si>
    <t>Aurora Kinase B</t>
  </si>
  <si>
    <t>GC17M010440</t>
  </si>
  <si>
    <t>https://www.genecards.org/cgi-bin/carddisp.pl?gene=AURKB</t>
  </si>
  <si>
    <t>GRM7</t>
  </si>
  <si>
    <t>Glutamate Metabotropic Receptor 7</t>
  </si>
  <si>
    <t>GC03P006770</t>
  </si>
  <si>
    <t>https://www.genecards.org/cgi-bin/carddisp.pl?gene=GRM7</t>
  </si>
  <si>
    <t>MLH3</t>
  </si>
  <si>
    <t>MutL Homolog 3</t>
  </si>
  <si>
    <t>GC14M075013</t>
  </si>
  <si>
    <t>https://www.genecards.org/cgi-bin/carddisp.pl?gene=MLH3</t>
  </si>
  <si>
    <t>HEXA</t>
  </si>
  <si>
    <t>Hexosaminidase Subunit Alpha</t>
  </si>
  <si>
    <t>GC15M072340</t>
  </si>
  <si>
    <t>https://www.genecards.org/cgi-bin/carddisp.pl?gene=HEXA</t>
  </si>
  <si>
    <t>LHX3</t>
  </si>
  <si>
    <t>LIM Homeobox 3</t>
  </si>
  <si>
    <t>GC09M136196</t>
  </si>
  <si>
    <t>https://www.genecards.org/cgi-bin/carddisp.pl?gene=LHX3</t>
  </si>
  <si>
    <t>SLC8A1</t>
  </si>
  <si>
    <t>Solute Carrier Family 8 Member A1</t>
  </si>
  <si>
    <t>GC02M040078</t>
  </si>
  <si>
    <t>https://www.genecards.org/cgi-bin/carddisp.pl?gene=SLC8A1</t>
  </si>
  <si>
    <t>TMPPE</t>
  </si>
  <si>
    <t>Transmembrane Protein With Metallophosphoesterase Domain</t>
  </si>
  <si>
    <t>GC03M033090</t>
  </si>
  <si>
    <t>https://www.genecards.org/cgi-bin/carddisp.pl?gene=TMPPE</t>
  </si>
  <si>
    <t>LAMP1</t>
  </si>
  <si>
    <t>Lysosomal Associated Membrane Protein 1</t>
  </si>
  <si>
    <t>GC13P113297</t>
  </si>
  <si>
    <t>https://www.genecards.org/cgi-bin/carddisp.pl?gene=LAMP1</t>
  </si>
  <si>
    <t>LRSL</t>
  </si>
  <si>
    <t>Larsen-Like Syndrome</t>
  </si>
  <si>
    <t>GC06U901043</t>
  </si>
  <si>
    <t>https://www.genecards.org/cgi-bin/carddisp.pl?gene=LRSL</t>
  </si>
  <si>
    <t>ATD</t>
  </si>
  <si>
    <t>Asphixiating Thoracic Dystrophy (Chondroectodermal Dysplasia-Like Syndrome)</t>
  </si>
  <si>
    <t>GC15U901329</t>
  </si>
  <si>
    <t>https://www.genecards.org/cgi-bin/carddisp.pl?gene=ATD</t>
  </si>
  <si>
    <t>BCORL1</t>
  </si>
  <si>
    <t>BCL6 Corepressor Like 1</t>
  </si>
  <si>
    <t>GC0XP129980</t>
  </si>
  <si>
    <t>https://www.genecards.org/cgi-bin/carddisp.pl?gene=BCORL1</t>
  </si>
  <si>
    <t>TAP1</t>
  </si>
  <si>
    <t>Transporter 1, ATP Binding Cassette Subfamily B Member</t>
  </si>
  <si>
    <t>GC06M066023</t>
  </si>
  <si>
    <t>https://www.genecards.org/cgi-bin/carddisp.pl?gene=TAP1</t>
  </si>
  <si>
    <t>SLC24A1</t>
  </si>
  <si>
    <t>Solute Carrier Family 24 Member 1</t>
  </si>
  <si>
    <t>GC15P065611</t>
  </si>
  <si>
    <t>https://www.genecards.org/cgi-bin/carddisp.pl?gene=SLC24A1</t>
  </si>
  <si>
    <t>Solute Carrier Family 2 Member 4</t>
  </si>
  <si>
    <t>GC17P011137</t>
  </si>
  <si>
    <t>https://www.genecards.org/cgi-bin/carddisp.pl?gene=SLC2A4</t>
  </si>
  <si>
    <t>MEF2A</t>
  </si>
  <si>
    <t>Myocyte Enhancer Factor 2A</t>
  </si>
  <si>
    <t>GC15P099565</t>
  </si>
  <si>
    <t>https://www.genecards.org/cgi-bin/carddisp.pl?gene=MEF2A</t>
  </si>
  <si>
    <t>PAX8</t>
  </si>
  <si>
    <t>Paired Box 8</t>
  </si>
  <si>
    <t>GC02M113215</t>
  </si>
  <si>
    <t>https://www.genecards.org/cgi-bin/carddisp.pl?gene=PAX8</t>
  </si>
  <si>
    <t>UVSSA</t>
  </si>
  <si>
    <t>UV Stimulated Scaffold Protein A</t>
  </si>
  <si>
    <t>GC04P001341</t>
  </si>
  <si>
    <t>https://www.genecards.org/cgi-bin/carddisp.pl?gene=UVSSA</t>
  </si>
  <si>
    <t>SLC25A38</t>
  </si>
  <si>
    <t>Solute Carrier Family 25 Member 38</t>
  </si>
  <si>
    <t>GC03P039892</t>
  </si>
  <si>
    <t>https://www.genecards.org/cgi-bin/carddisp.pl?gene=SLC25A38</t>
  </si>
  <si>
    <t>BTRC</t>
  </si>
  <si>
    <t>Beta-Transducin Repeat Containing E3 Ubiquitin Protein Ligase</t>
  </si>
  <si>
    <t>GC10P101354</t>
  </si>
  <si>
    <t>https://www.genecards.org/cgi-bin/carddisp.pl?gene=BTRC</t>
  </si>
  <si>
    <t>BMX</t>
  </si>
  <si>
    <t>BMX Non-Receptor Tyrosine Kinase</t>
  </si>
  <si>
    <t>GC0XP015392</t>
  </si>
  <si>
    <t>https://www.genecards.org/cgi-bin/carddisp.pl?gene=BMX</t>
  </si>
  <si>
    <t>NUDT15</t>
  </si>
  <si>
    <t>Nudix Hydrolase 15</t>
  </si>
  <si>
    <t>GC13P048037</t>
  </si>
  <si>
    <t>https://www.genecards.org/cgi-bin/carddisp.pl?gene=NUDT15</t>
  </si>
  <si>
    <t>TRAIP</t>
  </si>
  <si>
    <t>TRAF Interacting Protein</t>
  </si>
  <si>
    <t>GC03M051209</t>
  </si>
  <si>
    <t>https://www.genecards.org/cgi-bin/carddisp.pl?gene=TRAIP</t>
  </si>
  <si>
    <t>ZEB1</t>
  </si>
  <si>
    <t>Zinc Finger E-Box Binding Homeobox 1</t>
  </si>
  <si>
    <t>GC10P031318</t>
  </si>
  <si>
    <t>https://www.genecards.org/cgi-bin/carddisp.pl?gene=ZEB1</t>
  </si>
  <si>
    <t>SIX5</t>
  </si>
  <si>
    <t>SIX Homeobox 5</t>
  </si>
  <si>
    <t>GC19M045764</t>
  </si>
  <si>
    <t>https://www.genecards.org/cgi-bin/carddisp.pl?gene=SIX5</t>
  </si>
  <si>
    <t>NSMCE2</t>
  </si>
  <si>
    <t>NSE2 (MMS21) Homolog, SMC5-SMC6 Complex SUMO Ligase</t>
  </si>
  <si>
    <t>GC08P125091</t>
  </si>
  <si>
    <t>https://www.genecards.org/cgi-bin/carddisp.pl?gene=NSMCE2</t>
  </si>
  <si>
    <t>TYMP</t>
  </si>
  <si>
    <t>Thymidine Phosphorylase</t>
  </si>
  <si>
    <t>GC22M050525</t>
  </si>
  <si>
    <t>https://www.genecards.org/cgi-bin/carddisp.pl?gene=TYMP</t>
  </si>
  <si>
    <t>NAT2</t>
  </si>
  <si>
    <t>N-Acetyltransferase 2</t>
  </si>
  <si>
    <t>GC08P018391</t>
  </si>
  <si>
    <t>https://www.genecards.org/cgi-bin/carddisp.pl?gene=NAT2</t>
  </si>
  <si>
    <t>STK4</t>
  </si>
  <si>
    <t>Serine/Threonine Kinase 4</t>
  </si>
  <si>
    <t>GC20P044966</t>
  </si>
  <si>
    <t>https://www.genecards.org/cgi-bin/carddisp.pl?gene=STK4</t>
  </si>
  <si>
    <t>TPP1</t>
  </si>
  <si>
    <t>Tripeptidyl Peptidase 1</t>
  </si>
  <si>
    <t>GC11M006660</t>
  </si>
  <si>
    <t>https://www.genecards.org/cgi-bin/carddisp.pl?gene=TPP1</t>
  </si>
  <si>
    <t>ASCL1</t>
  </si>
  <si>
    <t>Achaete-Scute Family BHLH Transcription Factor 1</t>
  </si>
  <si>
    <t>GC12P102957</t>
  </si>
  <si>
    <t>https://www.genecards.org/cgi-bin/carddisp.pl?gene=ASCL1</t>
  </si>
  <si>
    <t>ZBTB40</t>
  </si>
  <si>
    <t>Zinc Finger And BTB Domain Containing 40</t>
  </si>
  <si>
    <t>GC01P022428</t>
  </si>
  <si>
    <t>https://www.genecards.org/cgi-bin/carddisp.pl?gene=ZBTB40</t>
  </si>
  <si>
    <t>MIRLET7D</t>
  </si>
  <si>
    <t>MicroRNA Let-7d</t>
  </si>
  <si>
    <t>GC09P094178</t>
  </si>
  <si>
    <t>https://www.genecards.org/cgi-bin/carddisp.pl?gene=MIRLET7D</t>
  </si>
  <si>
    <t>CFB</t>
  </si>
  <si>
    <t>Complement Factor B</t>
  </si>
  <si>
    <t>GC06P031945</t>
  </si>
  <si>
    <t>https://www.genecards.org/cgi-bin/carddisp.pl?gene=CFB</t>
  </si>
  <si>
    <t>KIF1B</t>
  </si>
  <si>
    <t>Kinesin Family Member 1B</t>
  </si>
  <si>
    <t>GC01P010210</t>
  </si>
  <si>
    <t>https://www.genecards.org/cgi-bin/carddisp.pl?gene=KIF1B</t>
  </si>
  <si>
    <t>GREM2</t>
  </si>
  <si>
    <t>Gremlin 2, DAN Family BMP Antagonist</t>
  </si>
  <si>
    <t>GC01M240489</t>
  </si>
  <si>
    <t>https://www.genecards.org/cgi-bin/carddisp.pl?gene=GREM2</t>
  </si>
  <si>
    <t>MPIG6B</t>
  </si>
  <si>
    <t>Megakaryocyte And Platelet Inhibitory Receptor G6b</t>
  </si>
  <si>
    <t>GC06P085586</t>
  </si>
  <si>
    <t>https://www.genecards.org/cgi-bin/carddisp.pl?gene=MPIG6B</t>
  </si>
  <si>
    <t>CCR7</t>
  </si>
  <si>
    <t>C-C Motif Chemokine Receptor 7</t>
  </si>
  <si>
    <t>GC17M042422</t>
  </si>
  <si>
    <t>https://www.genecards.org/cgi-bin/carddisp.pl?gene=CCR7</t>
  </si>
  <si>
    <t>TNIP1</t>
  </si>
  <si>
    <t>TNFAIP3 Interacting Protein 1</t>
  </si>
  <si>
    <t>GC05M151029</t>
  </si>
  <si>
    <t>https://www.genecards.org/cgi-bin/carddisp.pl?gene=TNIP1</t>
  </si>
  <si>
    <t>GPR101</t>
  </si>
  <si>
    <t>G Protein-Coupled Receptor 101</t>
  </si>
  <si>
    <t>GC0XM137030</t>
  </si>
  <si>
    <t>https://www.genecards.org/cgi-bin/carddisp.pl?gene=GPR101</t>
  </si>
  <si>
    <t>ATP6V1E1</t>
  </si>
  <si>
    <t>ATPase H+ Transporting V1 Subunit E1</t>
  </si>
  <si>
    <t>GC22M017592</t>
  </si>
  <si>
    <t>https://www.genecards.org/cgi-bin/carddisp.pl?gene=ATP6V1E1</t>
  </si>
  <si>
    <t>TUBB2B</t>
  </si>
  <si>
    <t>Tubulin Beta 2B Class IIb</t>
  </si>
  <si>
    <t>GC06M003224</t>
  </si>
  <si>
    <t>https://www.genecards.org/cgi-bin/carddisp.pl?gene=TUBB2B</t>
  </si>
  <si>
    <t>HNRNPUL2-BSCL2</t>
  </si>
  <si>
    <t>HNRNPUL2-BSCL2 Readthrough (NMD Candidate)</t>
  </si>
  <si>
    <t>GC11M089636</t>
  </si>
  <si>
    <t>https://www.genecards.org/cgi-bin/carddisp.pl?gene=HNRNPUL2-BSCL2</t>
  </si>
  <si>
    <t>AAR2</t>
  </si>
  <si>
    <t>AAR2 Splicing Factor</t>
  </si>
  <si>
    <t>GC20P036236</t>
  </si>
  <si>
    <t>https://www.genecards.org/cgi-bin/carddisp.pl?gene=AAR2</t>
  </si>
  <si>
    <t>OSCAR</t>
  </si>
  <si>
    <t>Osteoclast Associated Ig-Like Receptor</t>
  </si>
  <si>
    <t>GC19M054094</t>
  </si>
  <si>
    <t>https://www.genecards.org/cgi-bin/carddisp.pl?gene=OSCAR</t>
  </si>
  <si>
    <t>BBIP1</t>
  </si>
  <si>
    <t>BBSome Interacting Protein 1</t>
  </si>
  <si>
    <t>GC10M110898</t>
  </si>
  <si>
    <t>https://www.genecards.org/cgi-bin/carddisp.pl?gene=BBIP1</t>
  </si>
  <si>
    <t>CENPF</t>
  </si>
  <si>
    <t>Centromere Protein F</t>
  </si>
  <si>
    <t>GC01P214603</t>
  </si>
  <si>
    <t>https://www.genecards.org/cgi-bin/carddisp.pl?gene=CENPF</t>
  </si>
  <si>
    <t>LRRC8A</t>
  </si>
  <si>
    <t>Leucine Rich Repeat Containing 8 VRAC Subunit A</t>
  </si>
  <si>
    <t>GC09P128882</t>
  </si>
  <si>
    <t>https://www.genecards.org/cgi-bin/carddisp.pl?gene=LRRC8A</t>
  </si>
  <si>
    <t>HSPA8</t>
  </si>
  <si>
    <t>Heat Shock Protein Family A (Hsp70) Member 8</t>
  </si>
  <si>
    <t>GC11M123057</t>
  </si>
  <si>
    <t>https://www.genecards.org/cgi-bin/carddisp.pl?gene=HSPA8</t>
  </si>
  <si>
    <t>COQ2</t>
  </si>
  <si>
    <t>Coenzyme Q2, Polyprenyltransferase</t>
  </si>
  <si>
    <t>GC04M083261</t>
  </si>
  <si>
    <t>https://www.genecards.org/cgi-bin/carddisp.pl?gene=COQ2</t>
  </si>
  <si>
    <t>SOCS1</t>
  </si>
  <si>
    <t>Suppressor Of Cytokine Signaling 1</t>
  </si>
  <si>
    <t>GC16M012261</t>
  </si>
  <si>
    <t>https://www.genecards.org/cgi-bin/carddisp.pl?gene=SOCS1</t>
  </si>
  <si>
    <t>KLF11</t>
  </si>
  <si>
    <t>Kruppel Like Factor 11</t>
  </si>
  <si>
    <t>GC02P010044</t>
  </si>
  <si>
    <t>https://www.genecards.org/cgi-bin/carddisp.pl?gene=KLF11</t>
  </si>
  <si>
    <t>FES</t>
  </si>
  <si>
    <t>FES Proto-Oncogene, Tyrosine Kinase</t>
  </si>
  <si>
    <t>GC15P090883</t>
  </si>
  <si>
    <t>https://www.genecards.org/cgi-bin/carddisp.pl?gene=FES</t>
  </si>
  <si>
    <t>KCNA1</t>
  </si>
  <si>
    <t>Potassium Voltage-Gated Channel Subfamily A Member 1</t>
  </si>
  <si>
    <t>GC12P021017</t>
  </si>
  <si>
    <t>https://www.genecards.org/cgi-bin/carddisp.pl?gene=KCNA1</t>
  </si>
  <si>
    <t>KIF15</t>
  </si>
  <si>
    <t>Kinesin Family Member 15</t>
  </si>
  <si>
    <t>GC03P046734</t>
  </si>
  <si>
    <t>https://www.genecards.org/cgi-bin/carddisp.pl?gene=KIF15</t>
  </si>
  <si>
    <t>ELOVL4</t>
  </si>
  <si>
    <t>ELOVL Fatty Acid Elongase 4</t>
  </si>
  <si>
    <t>GC06M079914</t>
  </si>
  <si>
    <t>https://www.genecards.org/cgi-bin/carddisp.pl?gene=ELOVL4</t>
  </si>
  <si>
    <t>SLC25A22</t>
  </si>
  <si>
    <t>Solute Carrier Family 25 Member 22</t>
  </si>
  <si>
    <t>GC11M003220</t>
  </si>
  <si>
    <t>https://www.genecards.org/cgi-bin/carddisp.pl?gene=SLC25A22</t>
  </si>
  <si>
    <t>CNOT3</t>
  </si>
  <si>
    <t>CCR4-NOT Transcription Complex Subunit 3</t>
  </si>
  <si>
    <t>GC19P067358</t>
  </si>
  <si>
    <t>https://www.genecards.org/cgi-bin/carddisp.pl?gene=CNOT3</t>
  </si>
  <si>
    <t>CALCRL</t>
  </si>
  <si>
    <t>Calcitonin Receptor Like Receptor</t>
  </si>
  <si>
    <t>GC02M187341</t>
  </si>
  <si>
    <t>https://www.genecards.org/cgi-bin/carddisp.pl?gene=CALCRL</t>
  </si>
  <si>
    <t>PAX2</t>
  </si>
  <si>
    <t>Paired Box 2</t>
  </si>
  <si>
    <t>GC10P100735</t>
  </si>
  <si>
    <t>https://www.genecards.org/cgi-bin/carddisp.pl?gene=PAX2</t>
  </si>
  <si>
    <t>LOC113939944</t>
  </si>
  <si>
    <t>Sharpr-MPRA Regulatory Region 9539</t>
  </si>
  <si>
    <t>GC15P048520</t>
  </si>
  <si>
    <t>https://www.genecards.org/cgi-bin/carddisp.pl?gene=LOC113939944</t>
  </si>
  <si>
    <t>MIR149</t>
  </si>
  <si>
    <t>MicroRNA 149</t>
  </si>
  <si>
    <t>GC02P240456</t>
  </si>
  <si>
    <t>https://www.genecards.org/cgi-bin/carddisp.pl?gene=MIR149</t>
  </si>
  <si>
    <t>EPB41</t>
  </si>
  <si>
    <t>Erythrocyte Membrane Protein Band 4.1</t>
  </si>
  <si>
    <t>GC01P028887</t>
  </si>
  <si>
    <t>https://www.genecards.org/cgi-bin/carddisp.pl?gene=EPB41</t>
  </si>
  <si>
    <t>TNFRSF10B</t>
  </si>
  <si>
    <t>TNF Receptor Superfamily Member 10b</t>
  </si>
  <si>
    <t>GC08M023020</t>
  </si>
  <si>
    <t>https://www.genecards.org/cgi-bin/carddisp.pl?gene=TNFRSF10B</t>
  </si>
  <si>
    <t>HDAC3</t>
  </si>
  <si>
    <t>Histone Deacetylase 3</t>
  </si>
  <si>
    <t>GC05M141583</t>
  </si>
  <si>
    <t>https://www.genecards.org/cgi-bin/carddisp.pl?gene=HDAC3</t>
  </si>
  <si>
    <t>LCOR</t>
  </si>
  <si>
    <t>Ligand Dependent Nuclear Receptor Corepressor</t>
  </si>
  <si>
    <t>GC10P096832</t>
  </si>
  <si>
    <t>https://www.genecards.org/cgi-bin/carddisp.pl?gene=LCOR</t>
  </si>
  <si>
    <t>TLX1</t>
  </si>
  <si>
    <t>T Cell Leukemia Homeobox 1</t>
  </si>
  <si>
    <t>GC10P101130</t>
  </si>
  <si>
    <t>https://www.genecards.org/cgi-bin/carddisp.pl?gene=TLX1</t>
  </si>
  <si>
    <t>POLR3GL</t>
  </si>
  <si>
    <t>RNA Polymerase III Subunit GL</t>
  </si>
  <si>
    <t>GC01P145983</t>
  </si>
  <si>
    <t>https://www.genecards.org/cgi-bin/carddisp.pl?gene=POLR3GL</t>
  </si>
  <si>
    <t>CACNA1A</t>
  </si>
  <si>
    <t>Calcium Voltage-Gated Channel Subunit Alpha1 A</t>
  </si>
  <si>
    <t>GC19M013206</t>
  </si>
  <si>
    <t>https://www.genecards.org/cgi-bin/carddisp.pl?gene=CACNA1A</t>
  </si>
  <si>
    <t>MPI</t>
  </si>
  <si>
    <t>Mannose Phosphate Isomerase</t>
  </si>
  <si>
    <t>GC15P074890</t>
  </si>
  <si>
    <t>https://www.genecards.org/cgi-bin/carddisp.pl?gene=MPI</t>
  </si>
  <si>
    <t>DANCR</t>
  </si>
  <si>
    <t>Differentiation Antagonizing Non-Protein Coding RNA</t>
  </si>
  <si>
    <t>GC04P052712</t>
  </si>
  <si>
    <t>https://www.genecards.org/cgi-bin/carddisp.pl?gene=DANCR</t>
  </si>
  <si>
    <t>STEAP3</t>
  </si>
  <si>
    <t>STEAP3 Metalloreductase</t>
  </si>
  <si>
    <t>GC02P122521</t>
  </si>
  <si>
    <t>https://www.genecards.org/cgi-bin/carddisp.pl?gene=STEAP3</t>
  </si>
  <si>
    <t>GABRD</t>
  </si>
  <si>
    <t>Gamma-Aminobutyric Acid Type A Receptor Subunit Delta</t>
  </si>
  <si>
    <t>GC01P002019</t>
  </si>
  <si>
    <t>https://www.genecards.org/cgi-bin/carddisp.pl?gene=GABRD</t>
  </si>
  <si>
    <t>TNFAIP3</t>
  </si>
  <si>
    <t>TNF Alpha Induced Protein 3</t>
  </si>
  <si>
    <t>GC06P137866</t>
  </si>
  <si>
    <t>https://www.genecards.org/cgi-bin/carddisp.pl?gene=TNFAIP3</t>
  </si>
  <si>
    <t>HCN4</t>
  </si>
  <si>
    <t>Hyperpolarization Activated Cyclic Nucleotide Gated Potassium Channel 4</t>
  </si>
  <si>
    <t>GC15M073319</t>
  </si>
  <si>
    <t>https://www.genecards.org/cgi-bin/carddisp.pl?gene=HCN4</t>
  </si>
  <si>
    <t>HS2ST1</t>
  </si>
  <si>
    <t>Heparan Sulfate 2-O-Sulfotransferase 1</t>
  </si>
  <si>
    <t>GC01P086914</t>
  </si>
  <si>
    <t>https://www.genecards.org/cgi-bin/carddisp.pl?gene=HS2ST1</t>
  </si>
  <si>
    <t>MMP23B</t>
  </si>
  <si>
    <t>Matrix Metallopeptidase 23B</t>
  </si>
  <si>
    <t>GC01P003887</t>
  </si>
  <si>
    <t>https://www.genecards.org/cgi-bin/carddisp.pl?gene=MMP23B</t>
  </si>
  <si>
    <t>SYT2</t>
  </si>
  <si>
    <t>Synaptotagmin 2</t>
  </si>
  <si>
    <t>GC01M202559</t>
  </si>
  <si>
    <t>https://www.genecards.org/cgi-bin/carddisp.pl?gene=SYT2</t>
  </si>
  <si>
    <t>ARL2BP</t>
  </si>
  <si>
    <t>ADP Ribosylation Factor Like GTPase 2 Binding Protein</t>
  </si>
  <si>
    <t>GC16P057245</t>
  </si>
  <si>
    <t>https://www.genecards.org/cgi-bin/carddisp.pl?gene=ARL2BP</t>
  </si>
  <si>
    <t>FPR1</t>
  </si>
  <si>
    <t>Formyl Peptide Receptor 1</t>
  </si>
  <si>
    <t>GC19M051745</t>
  </si>
  <si>
    <t>https://www.genecards.org/cgi-bin/carddisp.pl?gene=FPR1</t>
  </si>
  <si>
    <t>BHMT</t>
  </si>
  <si>
    <t>Betaine--Homocysteine S-Methyltransferase</t>
  </si>
  <si>
    <t>GC05P079111</t>
  </si>
  <si>
    <t>https://www.genecards.org/cgi-bin/carddisp.pl?gene=BHMT</t>
  </si>
  <si>
    <t>MRNIP</t>
  </si>
  <si>
    <t>MRN Complex Interacting Protein</t>
  </si>
  <si>
    <t>GC05M180001</t>
  </si>
  <si>
    <t>https://www.genecards.org/cgi-bin/carddisp.pl?gene=MRNIP</t>
  </si>
  <si>
    <t>MAN1B1</t>
  </si>
  <si>
    <t>Mannosidase Alpha Class 1B Member 1</t>
  </si>
  <si>
    <t>GC09P137086</t>
  </si>
  <si>
    <t>https://www.genecards.org/cgi-bin/carddisp.pl?gene=MAN1B1</t>
  </si>
  <si>
    <t>HAPLN1</t>
  </si>
  <si>
    <t>Hyaluronan And Proteoglycan Link Protein 1</t>
  </si>
  <si>
    <t>GC05M083637</t>
  </si>
  <si>
    <t>https://www.genecards.org/cgi-bin/carddisp.pl?gene=HAPLN1</t>
  </si>
  <si>
    <t>FLNB-AS1</t>
  </si>
  <si>
    <t>FLNB Antisense RNA 1</t>
  </si>
  <si>
    <t>GC03M058150</t>
  </si>
  <si>
    <t>https://www.genecards.org/cgi-bin/carddisp.pl?gene=FLNB-AS1</t>
  </si>
  <si>
    <t>GPR68</t>
  </si>
  <si>
    <t>G Protein-Coupled Receptor 68</t>
  </si>
  <si>
    <t>GC14M091232</t>
  </si>
  <si>
    <t>https://www.genecards.org/cgi-bin/carddisp.pl?gene=GPR68</t>
  </si>
  <si>
    <t>MT-ND4L</t>
  </si>
  <si>
    <t>Mitochondrially Encoded NADH:Ubiquinone Oxidoreductase Core Subunit 4L</t>
  </si>
  <si>
    <t>GCMTP010472</t>
  </si>
  <si>
    <t>https://www.genecards.org/cgi-bin/carddisp.pl?gene=MT-ND4L</t>
  </si>
  <si>
    <t>PYCR2</t>
  </si>
  <si>
    <t>Pyrroline-5-Carboxylate Reductase 2</t>
  </si>
  <si>
    <t>GC01M225919</t>
  </si>
  <si>
    <t>https://www.genecards.org/cgi-bin/carddisp.pl?gene=PYCR2</t>
  </si>
  <si>
    <t>Eukaryotic Translation Initiation Factor 6</t>
  </si>
  <si>
    <t>GC20M035278</t>
  </si>
  <si>
    <t>https://www.genecards.org/cgi-bin/carddisp.pl?gene=EIF6</t>
  </si>
  <si>
    <t>HGD</t>
  </si>
  <si>
    <t>Homogentisate 1,2-Dioxygenase</t>
  </si>
  <si>
    <t>GC03M120628</t>
  </si>
  <si>
    <t>https://www.genecards.org/cgi-bin/carddisp.pl?gene=HGD</t>
  </si>
  <si>
    <t>TRU-TCA1-1</t>
  </si>
  <si>
    <t>TRNA-SeC (Anticodon TCA) 1-1</t>
  </si>
  <si>
    <t>GC19M045478</t>
  </si>
  <si>
    <t>https://www.genecards.org/cgi-bin/carddisp.pl?gene=TRU-TCA1-1</t>
  </si>
  <si>
    <t>EMC10</t>
  </si>
  <si>
    <t>ER Membrane Protein Complex Subunit 10</t>
  </si>
  <si>
    <t>GC19P050476</t>
  </si>
  <si>
    <t>https://www.genecards.org/cgi-bin/carddisp.pl?gene=EMC10</t>
  </si>
  <si>
    <t>HSPD1</t>
  </si>
  <si>
    <t>Heat Shock Protein Family D (Hsp60) Member 1</t>
  </si>
  <si>
    <t>GC02M197486</t>
  </si>
  <si>
    <t>https://www.genecards.org/cgi-bin/carddisp.pl?gene=HSPD1</t>
  </si>
  <si>
    <t>IL3RA</t>
  </si>
  <si>
    <t>Interleukin 3 Receptor Subunit Alpha</t>
  </si>
  <si>
    <t>GC0XP001336</t>
  </si>
  <si>
    <t>https://www.genecards.org/cgi-bin/carddisp.pl?gene=IL3RA</t>
  </si>
  <si>
    <t>CRB2</t>
  </si>
  <si>
    <t>Crumbs Cell Polarity Complex Component 2</t>
  </si>
  <si>
    <t>GC09P123356</t>
  </si>
  <si>
    <t>https://www.genecards.org/cgi-bin/carddisp.pl?gene=CRB2</t>
  </si>
  <si>
    <t>KRT18</t>
  </si>
  <si>
    <t>Keratin 18</t>
  </si>
  <si>
    <t>GC12P052948</t>
  </si>
  <si>
    <t>https://www.genecards.org/cgi-bin/carddisp.pl?gene=KRT18</t>
  </si>
  <si>
    <t>MUS81</t>
  </si>
  <si>
    <t>MUS81 Structure-Specific Endonuclease Subunit</t>
  </si>
  <si>
    <t>GC11P070009</t>
  </si>
  <si>
    <t>https://www.genecards.org/cgi-bin/carddisp.pl?gene=MUS81</t>
  </si>
  <si>
    <t>NOP56</t>
  </si>
  <si>
    <t>NOP56 Ribonucleoprotein</t>
  </si>
  <si>
    <t>GC20P004223</t>
  </si>
  <si>
    <t>https://www.genecards.org/cgi-bin/carddisp.pl?gene=NOP56</t>
  </si>
  <si>
    <t>SLC20A2</t>
  </si>
  <si>
    <t>Solute Carrier Family 20 Member 2</t>
  </si>
  <si>
    <t>GC08M042416</t>
  </si>
  <si>
    <t>https://www.genecards.org/cgi-bin/carddisp.pl?gene=SLC20A2</t>
  </si>
  <si>
    <t>RASGRP2</t>
  </si>
  <si>
    <t>RAS Guanyl Releasing Protein 2</t>
  </si>
  <si>
    <t>GC11M064726</t>
  </si>
  <si>
    <t>https://www.genecards.org/cgi-bin/carddisp.pl?gene=RASGRP2</t>
  </si>
  <si>
    <t>ALDH3A2</t>
  </si>
  <si>
    <t>Aldehyde Dehydrogenase 3 Family Member A2</t>
  </si>
  <si>
    <t>GC17P019648</t>
  </si>
  <si>
    <t>https://www.genecards.org/cgi-bin/carddisp.pl?gene=ALDH3A2</t>
  </si>
  <si>
    <t>EXOC2</t>
  </si>
  <si>
    <t>Exocyst Complex Component 2</t>
  </si>
  <si>
    <t>GC06M000485</t>
  </si>
  <si>
    <t>https://www.genecards.org/cgi-bin/carddisp.pl?gene=EXOC2</t>
  </si>
  <si>
    <t>EPHX1</t>
  </si>
  <si>
    <t>Epoxide Hydrolase 1</t>
  </si>
  <si>
    <t>GC01P225810</t>
  </si>
  <si>
    <t>https://www.genecards.org/cgi-bin/carddisp.pl?gene=EPHX1</t>
  </si>
  <si>
    <t>FLG</t>
  </si>
  <si>
    <t>Filaggrin</t>
  </si>
  <si>
    <t>GC01M152274</t>
  </si>
  <si>
    <t>https://www.genecards.org/cgi-bin/carddisp.pl?gene=FLG</t>
  </si>
  <si>
    <t>Peroxisome Proliferator Activated Receptor Alpha</t>
  </si>
  <si>
    <t>GC22P046150</t>
  </si>
  <si>
    <t>https://www.genecards.org/cgi-bin/carddisp.pl?gene=PPARA</t>
  </si>
  <si>
    <t>PREPL</t>
  </si>
  <si>
    <t>Prolyl Endopeptidase Like</t>
  </si>
  <si>
    <t>GC02M044281</t>
  </si>
  <si>
    <t>https://www.genecards.org/cgi-bin/carddisp.pl?gene=PREPL</t>
  </si>
  <si>
    <t>MIR15B</t>
  </si>
  <si>
    <t>MicroRNA 15b</t>
  </si>
  <si>
    <t>GC03P160404</t>
  </si>
  <si>
    <t>https://www.genecards.org/cgi-bin/carddisp.pl?gene=MIR15B</t>
  </si>
  <si>
    <t>NEAT1</t>
  </si>
  <si>
    <t>Nuclear Paraspeckle Assembly Transcript 1</t>
  </si>
  <si>
    <t>GC11P069943</t>
  </si>
  <si>
    <t>https://www.genecards.org/cgi-bin/carddisp.pl?gene=NEAT1</t>
  </si>
  <si>
    <t>Xanthine Dehydrogenase</t>
  </si>
  <si>
    <t>GC02M031334</t>
  </si>
  <si>
    <t>https://www.genecards.org/cgi-bin/carddisp.pl?gene=XDH</t>
  </si>
  <si>
    <t>SLC5A7</t>
  </si>
  <si>
    <t>Solute Carrier Family 5 Member 7</t>
  </si>
  <si>
    <t>GC02P107969</t>
  </si>
  <si>
    <t>https://www.genecards.org/cgi-bin/carddisp.pl?gene=SLC5A7</t>
  </si>
  <si>
    <t>RDH11</t>
  </si>
  <si>
    <t>Retinol Dehydrogenase 11</t>
  </si>
  <si>
    <t>GC14M067676</t>
  </si>
  <si>
    <t>https://www.genecards.org/cgi-bin/carddisp.pl?gene=RDH11</t>
  </si>
  <si>
    <t>PPP2CA</t>
  </si>
  <si>
    <t>Protein Phosphatase 2 Catalytic Subunit Alpha</t>
  </si>
  <si>
    <t>GC05M134194</t>
  </si>
  <si>
    <t>https://www.genecards.org/cgi-bin/carddisp.pl?gene=PPP2CA</t>
  </si>
  <si>
    <t>MIR122</t>
  </si>
  <si>
    <t>MicroRNA 122</t>
  </si>
  <si>
    <t>GC18P058451</t>
  </si>
  <si>
    <t>https://www.genecards.org/cgi-bin/carddisp.pl?gene=MIR122</t>
  </si>
  <si>
    <t>SLC11A2</t>
  </si>
  <si>
    <t>Solute Carrier Family 11 Member 2</t>
  </si>
  <si>
    <t>GC12M050952</t>
  </si>
  <si>
    <t>https://www.genecards.org/cgi-bin/carddisp.pl?gene=SLC11A2</t>
  </si>
  <si>
    <t>WDR4</t>
  </si>
  <si>
    <t>WD Repeat Domain 4</t>
  </si>
  <si>
    <t>GC21M042843</t>
  </si>
  <si>
    <t>https://www.genecards.org/cgi-bin/carddisp.pl?gene=WDR4</t>
  </si>
  <si>
    <t>IL17RA</t>
  </si>
  <si>
    <t>Interleukin 17 Receptor A</t>
  </si>
  <si>
    <t>GC22P018684</t>
  </si>
  <si>
    <t>https://www.genecards.org/cgi-bin/carddisp.pl?gene=IL17RA</t>
  </si>
  <si>
    <t>PITPNM3</t>
  </si>
  <si>
    <t>PITPNM Family Member 3</t>
  </si>
  <si>
    <t>GC17M006451</t>
  </si>
  <si>
    <t>https://www.genecards.org/cgi-bin/carddisp.pl?gene=PITPNM3</t>
  </si>
  <si>
    <t>MST1</t>
  </si>
  <si>
    <t>Macrophage Stimulating 1</t>
  </si>
  <si>
    <t>GC03M049683</t>
  </si>
  <si>
    <t>https://www.genecards.org/cgi-bin/carddisp.pl?gene=MST1</t>
  </si>
  <si>
    <t>RPSA</t>
  </si>
  <si>
    <t>Ribosomal Protein SA</t>
  </si>
  <si>
    <t>GC03P039406</t>
  </si>
  <si>
    <t>https://www.genecards.org/cgi-bin/carddisp.pl?gene=RPSA</t>
  </si>
  <si>
    <t>STS</t>
  </si>
  <si>
    <t>Steroid Sulfatase</t>
  </si>
  <si>
    <t>GC0XP007146</t>
  </si>
  <si>
    <t>https://www.genecards.org/cgi-bin/carddisp.pl?gene=STS</t>
  </si>
  <si>
    <t>RIPK1</t>
  </si>
  <si>
    <t>Receptor Interacting Serine/Threonine Kinase 1</t>
  </si>
  <si>
    <t>GC06P003275</t>
  </si>
  <si>
    <t>https://www.genecards.org/cgi-bin/carddisp.pl?gene=RIPK1</t>
  </si>
  <si>
    <t>Aryl Hydrocarbon Receptor</t>
  </si>
  <si>
    <t>GC07P016916</t>
  </si>
  <si>
    <t>https://www.genecards.org/cgi-bin/carddisp.pl?gene=AHR</t>
  </si>
  <si>
    <t>NGLY1</t>
  </si>
  <si>
    <t>N-Glycanase 1</t>
  </si>
  <si>
    <t>GC03M025718</t>
  </si>
  <si>
    <t>https://www.genecards.org/cgi-bin/carddisp.pl?gene=NGLY1</t>
  </si>
  <si>
    <t>KATNB1</t>
  </si>
  <si>
    <t>Katanin Regulatory Subunit B1</t>
  </si>
  <si>
    <t>GC16P057735</t>
  </si>
  <si>
    <t>https://www.genecards.org/cgi-bin/carddisp.pl?gene=KATNB1</t>
  </si>
  <si>
    <t>EPHA2</t>
  </si>
  <si>
    <t>EPH Receptor A2</t>
  </si>
  <si>
    <t>GC01M016124</t>
  </si>
  <si>
    <t>https://www.genecards.org/cgi-bin/carddisp.pl?gene=EPHA2</t>
  </si>
  <si>
    <t>GPLD1</t>
  </si>
  <si>
    <t>Glycosylphosphatidylinositol Specific Phospholipase D1</t>
  </si>
  <si>
    <t>GC06M024494</t>
  </si>
  <si>
    <t>https://www.genecards.org/cgi-bin/carddisp.pl?gene=GPLD1</t>
  </si>
  <si>
    <t>BRAT1</t>
  </si>
  <si>
    <t>BRCA1 Associated ATM Activator 1</t>
  </si>
  <si>
    <t>GC07M002796</t>
  </si>
  <si>
    <t>https://www.genecards.org/cgi-bin/carddisp.pl?gene=BRAT1</t>
  </si>
  <si>
    <t>MYH8</t>
  </si>
  <si>
    <t>Myosin Heavy Chain 8</t>
  </si>
  <si>
    <t>GC17M010390</t>
  </si>
  <si>
    <t>https://www.genecards.org/cgi-bin/carddisp.pl?gene=MYH8</t>
  </si>
  <si>
    <t>HPS1</t>
  </si>
  <si>
    <t>HPS1 Biogenesis Of Lysosomal Organelles Complex 3 Subunit 1</t>
  </si>
  <si>
    <t>GC10M098416</t>
  </si>
  <si>
    <t>https://www.genecards.org/cgi-bin/carddisp.pl?gene=HPS1</t>
  </si>
  <si>
    <t>CISD2</t>
  </si>
  <si>
    <t>CDGSH Iron Sulfur Domain 2</t>
  </si>
  <si>
    <t>GC04P102868</t>
  </si>
  <si>
    <t>https://www.genecards.org/cgi-bin/carddisp.pl?gene=CISD2</t>
  </si>
  <si>
    <t>WHRN</t>
  </si>
  <si>
    <t>Whirlin</t>
  </si>
  <si>
    <t>GC09M115413</t>
  </si>
  <si>
    <t>https://www.genecards.org/cgi-bin/carddisp.pl?gene=WHRN</t>
  </si>
  <si>
    <t>MSL3</t>
  </si>
  <si>
    <t>MSL Complex Subunit 3</t>
  </si>
  <si>
    <t>GC0XP011758</t>
  </si>
  <si>
    <t>https://www.genecards.org/cgi-bin/carddisp.pl?gene=MSL3</t>
  </si>
  <si>
    <t>KDM4B</t>
  </si>
  <si>
    <t>Lysine Demethylase 4B</t>
  </si>
  <si>
    <t>GC19P004969</t>
  </si>
  <si>
    <t>https://www.genecards.org/cgi-bin/carddisp.pl?gene=KDM4B</t>
  </si>
  <si>
    <t>S100A1</t>
  </si>
  <si>
    <t>S100 Calcium Binding Protein A1</t>
  </si>
  <si>
    <t>GC01P153627</t>
  </si>
  <si>
    <t>https://www.genecards.org/cgi-bin/carddisp.pl?gene=S100A1</t>
  </si>
  <si>
    <t>MIR331</t>
  </si>
  <si>
    <t>MicroRNA 331</t>
  </si>
  <si>
    <t>GC12P095308</t>
  </si>
  <si>
    <t>https://www.genecards.org/cgi-bin/carddisp.pl?gene=MIR331</t>
  </si>
  <si>
    <t>HACE1</t>
  </si>
  <si>
    <t>HECT Domain And Ankyrin Repeat Containing E3 Ubiquitin Protein Ligase 1</t>
  </si>
  <si>
    <t>GC06M104728</t>
  </si>
  <si>
    <t>https://www.genecards.org/cgi-bin/carddisp.pl?gene=HACE1</t>
  </si>
  <si>
    <t>MTO1</t>
  </si>
  <si>
    <t>Mitochondrial TRNA Translation Optimization 1</t>
  </si>
  <si>
    <t>GC06P073461</t>
  </si>
  <si>
    <t>https://www.genecards.org/cgi-bin/carddisp.pl?gene=MTO1</t>
  </si>
  <si>
    <t>EDN3</t>
  </si>
  <si>
    <t>Endothelin 3</t>
  </si>
  <si>
    <t>GC20P059300</t>
  </si>
  <si>
    <t>https://www.genecards.org/cgi-bin/carddisp.pl?gene=EDN3</t>
  </si>
  <si>
    <t>ADAMTS5</t>
  </si>
  <si>
    <t>ADAM Metallopeptidase With Thrombospondin Type 1 Motif 5</t>
  </si>
  <si>
    <t>GC21M026918</t>
  </si>
  <si>
    <t>https://www.genecards.org/cgi-bin/carddisp.pl?gene=ADAMTS5</t>
  </si>
  <si>
    <t>NUP85</t>
  </si>
  <si>
    <t>Nucleoporin 85</t>
  </si>
  <si>
    <t>GC17P075205</t>
  </si>
  <si>
    <t>https://www.genecards.org/cgi-bin/carddisp.pl?gene=NUP85</t>
  </si>
  <si>
    <t>RARS2</t>
  </si>
  <si>
    <t>Arginyl-TRNA Synthetase 2, Mitochondrial</t>
  </si>
  <si>
    <t>GC06M087514</t>
  </si>
  <si>
    <t>https://www.genecards.org/cgi-bin/carddisp.pl?gene=RARS2</t>
  </si>
  <si>
    <t>ERGIC1</t>
  </si>
  <si>
    <t>Endoplasmic Reticulum-Golgi Intermediate Compartment 1</t>
  </si>
  <si>
    <t>GC05P172834</t>
  </si>
  <si>
    <t>https://www.genecards.org/cgi-bin/carddisp.pl?gene=ERGIC1</t>
  </si>
  <si>
    <t>PSMB9</t>
  </si>
  <si>
    <t>Proteasome 20S Subunit Beta 9</t>
  </si>
  <si>
    <t>GC06P083730</t>
  </si>
  <si>
    <t>https://www.genecards.org/cgi-bin/carddisp.pl?gene=PSMB9</t>
  </si>
  <si>
    <t>TRPM6</t>
  </si>
  <si>
    <t>Transient Receptor Potential Cation Channel Subfamily M Member 6</t>
  </si>
  <si>
    <t>GC09M074725</t>
  </si>
  <si>
    <t>https://www.genecards.org/cgi-bin/carddisp.pl?gene=TRPM6</t>
  </si>
  <si>
    <t>ISCU</t>
  </si>
  <si>
    <t>Iron-Sulfur Cluster Assembly Enzyme</t>
  </si>
  <si>
    <t>GC12P108561</t>
  </si>
  <si>
    <t>https://www.genecards.org/cgi-bin/carddisp.pl?gene=ISCU</t>
  </si>
  <si>
    <t>CD177</t>
  </si>
  <si>
    <t>CD177 Molecule</t>
  </si>
  <si>
    <t>GC19P043353</t>
  </si>
  <si>
    <t>https://www.genecards.org/cgi-bin/carddisp.pl?gene=CD177</t>
  </si>
  <si>
    <t>ITCH</t>
  </si>
  <si>
    <t>Itchy E3 Ubiquitin Protein Ligase</t>
  </si>
  <si>
    <t>GC20P034363</t>
  </si>
  <si>
    <t>https://www.genecards.org/cgi-bin/carddisp.pl?gene=ITCH</t>
  </si>
  <si>
    <t>TMPRSS6</t>
  </si>
  <si>
    <t>Transmembrane Serine Protease 6</t>
  </si>
  <si>
    <t>GC22M057362</t>
  </si>
  <si>
    <t>https://www.genecards.org/cgi-bin/carddisp.pl?gene=TMPRSS6</t>
  </si>
  <si>
    <t>DKK2</t>
  </si>
  <si>
    <t>Dickkopf WNT Signaling Pathway Inhibitor 2</t>
  </si>
  <si>
    <t>GC04M106921</t>
  </si>
  <si>
    <t>https://www.genecards.org/cgi-bin/carddisp.pl?gene=DKK2</t>
  </si>
  <si>
    <t>PHF3</t>
  </si>
  <si>
    <t>PHD Finger Protein 3</t>
  </si>
  <si>
    <t>GC06P063635</t>
  </si>
  <si>
    <t>https://www.genecards.org/cgi-bin/carddisp.pl?gene=PHF3</t>
  </si>
  <si>
    <t>AAAS</t>
  </si>
  <si>
    <t>Aladin WD Repeat Nucleoporin</t>
  </si>
  <si>
    <t>GC12M053307</t>
  </si>
  <si>
    <t>https://www.genecards.org/cgi-bin/carddisp.pl?gene=AAAS</t>
  </si>
  <si>
    <t>RPL38</t>
  </si>
  <si>
    <t>Ribosomal Protein L38</t>
  </si>
  <si>
    <t>GC17P074204</t>
  </si>
  <si>
    <t>https://www.genecards.org/cgi-bin/carddisp.pl?gene=RPL38</t>
  </si>
  <si>
    <t>BSG</t>
  </si>
  <si>
    <t>Basigin (Ok Blood Group)</t>
  </si>
  <si>
    <t>GC19P000571</t>
  </si>
  <si>
    <t>https://www.genecards.org/cgi-bin/carddisp.pl?gene=BSG</t>
  </si>
  <si>
    <t>CASQ1</t>
  </si>
  <si>
    <t>Calsequestrin 1</t>
  </si>
  <si>
    <t>GC01P160190</t>
  </si>
  <si>
    <t>https://www.genecards.org/cgi-bin/carddisp.pl?gene=CASQ1</t>
  </si>
  <si>
    <t>SUMO1</t>
  </si>
  <si>
    <t>Small Ubiquitin Like Modifier 1</t>
  </si>
  <si>
    <t>GC02M202206</t>
  </si>
  <si>
    <t>https://www.genecards.org/cgi-bin/carddisp.pl?gene=SUMO1</t>
  </si>
  <si>
    <t>GALNT2</t>
  </si>
  <si>
    <t>Polypeptide N-Acetylgalactosaminyltransferase 2</t>
  </si>
  <si>
    <t>GC01P230057</t>
  </si>
  <si>
    <t>https://www.genecards.org/cgi-bin/carddisp.pl?gene=GALNT2</t>
  </si>
  <si>
    <t>SMG9</t>
  </si>
  <si>
    <t>SMG9 Nonsense Mediated MRNA Decay Factor</t>
  </si>
  <si>
    <t>GC19M043727</t>
  </si>
  <si>
    <t>https://www.genecards.org/cgi-bin/carddisp.pl?gene=SMG9</t>
  </si>
  <si>
    <t>CEP78</t>
  </si>
  <si>
    <t>Centrosomal Protein 78</t>
  </si>
  <si>
    <t>GC09P078236</t>
  </si>
  <si>
    <t>https://www.genecards.org/cgi-bin/carddisp.pl?gene=CEP78</t>
  </si>
  <si>
    <t>SLC26A8</t>
  </si>
  <si>
    <t>Solute Carrier Family 26 Member 8</t>
  </si>
  <si>
    <t>GC06M066111</t>
  </si>
  <si>
    <t>https://www.genecards.org/cgi-bin/carddisp.pl?gene=SLC26A8</t>
  </si>
  <si>
    <t>ECHS1</t>
  </si>
  <si>
    <t>Enoyl-CoA Hydratase, Short Chain 1</t>
  </si>
  <si>
    <t>GC10M133362</t>
  </si>
  <si>
    <t>https://www.genecards.org/cgi-bin/carddisp.pl?gene=ECHS1</t>
  </si>
  <si>
    <t>SLC9A3R1</t>
  </si>
  <si>
    <t>SLC9A3 Regulator 1</t>
  </si>
  <si>
    <t>GC17P074749</t>
  </si>
  <si>
    <t>https://www.genecards.org/cgi-bin/carddisp.pl?gene=SLC9A3R1</t>
  </si>
  <si>
    <t>FAM149B1</t>
  </si>
  <si>
    <t>Family With Sequence Similarity 149 Member B1</t>
  </si>
  <si>
    <t>GC10P073168</t>
  </si>
  <si>
    <t>https://www.genecards.org/cgi-bin/carddisp.pl?gene=FAM149B1</t>
  </si>
  <si>
    <t>PPP2R3C</t>
  </si>
  <si>
    <t>Protein Phosphatase 2 Regulatory Subunit B''Gamma</t>
  </si>
  <si>
    <t>GC14M035085</t>
  </si>
  <si>
    <t>https://www.genecards.org/cgi-bin/carddisp.pl?gene=PPP2R3C</t>
  </si>
  <si>
    <t>WAC</t>
  </si>
  <si>
    <t>WW Domain Containing Adaptor With Coiled-Coil</t>
  </si>
  <si>
    <t>GC10P028557</t>
  </si>
  <si>
    <t>https://www.genecards.org/cgi-bin/carddisp.pl?gene=WAC</t>
  </si>
  <si>
    <t>DMPK</t>
  </si>
  <si>
    <t>DM1 Protein Kinase</t>
  </si>
  <si>
    <t>GC19M045769</t>
  </si>
  <si>
    <t>https://www.genecards.org/cgi-bin/carddisp.pl?gene=DMPK</t>
  </si>
  <si>
    <t>SEPTIN9</t>
  </si>
  <si>
    <t>Septin 9</t>
  </si>
  <si>
    <t>GC17P077282</t>
  </si>
  <si>
    <t>https://www.genecards.org/cgi-bin/carddisp.pl?gene=SEPTIN9</t>
  </si>
  <si>
    <t>PADI4</t>
  </si>
  <si>
    <t>Peptidyl Arginine Deiminase 4</t>
  </si>
  <si>
    <t>GC01P017308</t>
  </si>
  <si>
    <t>https://www.genecards.org/cgi-bin/carddisp.pl?gene=PADI4</t>
  </si>
  <si>
    <t>FBXW7</t>
  </si>
  <si>
    <t>F-Box And WD Repeat Domain Containing 7</t>
  </si>
  <si>
    <t>GC04M152321</t>
  </si>
  <si>
    <t>https://www.genecards.org/cgi-bin/carddisp.pl?gene=FBXW7</t>
  </si>
  <si>
    <t>SNAP29</t>
  </si>
  <si>
    <t>Synaptosome Associated Protein 29</t>
  </si>
  <si>
    <t>GC22P020859</t>
  </si>
  <si>
    <t>https://www.genecards.org/cgi-bin/carddisp.pl?gene=SNAP29</t>
  </si>
  <si>
    <t>CDX2</t>
  </si>
  <si>
    <t>Caudal Type Homeobox 2</t>
  </si>
  <si>
    <t>GC13M027962</t>
  </si>
  <si>
    <t>https://www.genecards.org/cgi-bin/carddisp.pl?gene=CDX2</t>
  </si>
  <si>
    <t>FOXC2-AS1</t>
  </si>
  <si>
    <t>FOXC2 Antisense RNA 1</t>
  </si>
  <si>
    <t>GC16M086566</t>
  </si>
  <si>
    <t>https://www.genecards.org/cgi-bin/carddisp.pl?gene=FOXC2-AS1</t>
  </si>
  <si>
    <t>FLAD1</t>
  </si>
  <si>
    <t>Flavin Adenine Dinucleotide Synthetase 1</t>
  </si>
  <si>
    <t>GC01P154983</t>
  </si>
  <si>
    <t>https://www.genecards.org/cgi-bin/carddisp.pl?gene=FLAD1</t>
  </si>
  <si>
    <t>MIR130B</t>
  </si>
  <si>
    <t>MicroRNA 130b</t>
  </si>
  <si>
    <t>GC22P037299</t>
  </si>
  <si>
    <t>https://www.genecards.org/cgi-bin/carddisp.pl?gene=MIR130B</t>
  </si>
  <si>
    <t>CEACAM5</t>
  </si>
  <si>
    <t>CEA Cell Adhesion Molecule 5</t>
  </si>
  <si>
    <t>GC19P066761</t>
  </si>
  <si>
    <t>https://www.genecards.org/cgi-bin/carddisp.pl?gene=CEACAM5</t>
  </si>
  <si>
    <t>MIR141</t>
  </si>
  <si>
    <t>MicroRNA 141</t>
  </si>
  <si>
    <t>GC12P021095</t>
  </si>
  <si>
    <t>https://www.genecards.org/cgi-bin/carddisp.pl?gene=MIR141</t>
  </si>
  <si>
    <t>SLC9A3</t>
  </si>
  <si>
    <t>Solute Carrier Family 9 Member A3</t>
  </si>
  <si>
    <t>GC05M000472</t>
  </si>
  <si>
    <t>https://www.genecards.org/cgi-bin/carddisp.pl?gene=SLC9A3</t>
  </si>
  <si>
    <t>PRKAG2</t>
  </si>
  <si>
    <t>Protein Kinase AMP-Activated Non-Catalytic Subunit Gamma 2</t>
  </si>
  <si>
    <t>GC07M151556</t>
  </si>
  <si>
    <t>https://www.genecards.org/cgi-bin/carddisp.pl?gene=PRKAG2</t>
  </si>
  <si>
    <t>ETS2</t>
  </si>
  <si>
    <t>ETS Proto-Oncogene 2, Transcription Factor</t>
  </si>
  <si>
    <t>GC21P038805</t>
  </si>
  <si>
    <t>https://www.genecards.org/cgi-bin/carddisp.pl?gene=ETS2</t>
  </si>
  <si>
    <t>NIPA1</t>
  </si>
  <si>
    <t>NIPA Magnesium Transporter 1</t>
  </si>
  <si>
    <t>GC15P022773</t>
  </si>
  <si>
    <t>https://www.genecards.org/cgi-bin/carddisp.pl?gene=NIPA1</t>
  </si>
  <si>
    <t>RMI2</t>
  </si>
  <si>
    <t>RecQ Mediated Genome Instability 2</t>
  </si>
  <si>
    <t>GC16P012113</t>
  </si>
  <si>
    <t>https://www.genecards.org/cgi-bin/carddisp.pl?gene=RMI2</t>
  </si>
  <si>
    <t>GRHPR</t>
  </si>
  <si>
    <t>Glyoxylate And Hydroxypyruvate Reductase</t>
  </si>
  <si>
    <t>GC09P047213</t>
  </si>
  <si>
    <t>https://www.genecards.org/cgi-bin/carddisp.pl?gene=GRHPR</t>
  </si>
  <si>
    <t>CANX</t>
  </si>
  <si>
    <t>Calnexin</t>
  </si>
  <si>
    <t>GC05P179678</t>
  </si>
  <si>
    <t>https://www.genecards.org/cgi-bin/carddisp.pl?gene=CANX</t>
  </si>
  <si>
    <t>XPO1</t>
  </si>
  <si>
    <t>Exportin 1</t>
  </si>
  <si>
    <t>GC02M061445</t>
  </si>
  <si>
    <t>https://www.genecards.org/cgi-bin/carddisp.pl?gene=XPO1</t>
  </si>
  <si>
    <t>MIR483</t>
  </si>
  <si>
    <t>MicroRNA 483</t>
  </si>
  <si>
    <t>GC11M003297</t>
  </si>
  <si>
    <t>https://www.genecards.org/cgi-bin/carddisp.pl?gene=MIR483</t>
  </si>
  <si>
    <t>MYH10</t>
  </si>
  <si>
    <t>Myosin Heavy Chain 10</t>
  </si>
  <si>
    <t>GC17M008474</t>
  </si>
  <si>
    <t>https://www.genecards.org/cgi-bin/carddisp.pl?gene=MYH10</t>
  </si>
  <si>
    <t>UCMA</t>
  </si>
  <si>
    <t>Upper Zone Of Growth Plate And Cartilage Matrix Associated</t>
  </si>
  <si>
    <t>GC10M013222</t>
  </si>
  <si>
    <t>https://www.genecards.org/cgi-bin/carddisp.pl?gene=UCMA</t>
  </si>
  <si>
    <t>ABCG2</t>
  </si>
  <si>
    <t>ATP Binding Cassette Subfamily G Member 2 (Junior Blood Group)</t>
  </si>
  <si>
    <t>GC04M088090</t>
  </si>
  <si>
    <t>https://www.genecards.org/cgi-bin/carddisp.pl?gene=ABCG2</t>
  </si>
  <si>
    <t>SPINK5</t>
  </si>
  <si>
    <t>Serine Peptidase Inhibitor Kazal Type 5</t>
  </si>
  <si>
    <t>GC05P148025</t>
  </si>
  <si>
    <t>https://www.genecards.org/cgi-bin/carddisp.pl?gene=SPINK5</t>
  </si>
  <si>
    <t>ATP10A</t>
  </si>
  <si>
    <t>ATPase Phospholipid Transporting 10A (Putative)</t>
  </si>
  <si>
    <t>GC15M025666</t>
  </si>
  <si>
    <t>https://www.genecards.org/cgi-bin/carddisp.pl?gene=ATP10A</t>
  </si>
  <si>
    <t>INHBA</t>
  </si>
  <si>
    <t>Inhibin Subunit Beta A</t>
  </si>
  <si>
    <t>GC07M041668</t>
  </si>
  <si>
    <t>https://www.genecards.org/cgi-bin/carddisp.pl?gene=INHBA</t>
  </si>
  <si>
    <t>RNF2</t>
  </si>
  <si>
    <t>Ring Finger Protein 2</t>
  </si>
  <si>
    <t>GC01P185045</t>
  </si>
  <si>
    <t>https://www.genecards.org/cgi-bin/carddisp.pl?gene=RNF2</t>
  </si>
  <si>
    <t>APOA2</t>
  </si>
  <si>
    <t>Apolipoprotein A2</t>
  </si>
  <si>
    <t>GC01M161222</t>
  </si>
  <si>
    <t>https://www.genecards.org/cgi-bin/carddisp.pl?gene=APOA2</t>
  </si>
  <si>
    <t>ROBO1</t>
  </si>
  <si>
    <t>Roundabout Guidance Receptor 1</t>
  </si>
  <si>
    <t>GC03M078597</t>
  </si>
  <si>
    <t>https://www.genecards.org/cgi-bin/carddisp.pl?gene=ROBO1</t>
  </si>
  <si>
    <t>HES1</t>
  </si>
  <si>
    <t>Hes Family BHLH Transcription Factor 1</t>
  </si>
  <si>
    <t>GC03P194136</t>
  </si>
  <si>
    <t>https://www.genecards.org/cgi-bin/carddisp.pl?gene=HES1</t>
  </si>
  <si>
    <t>APRT</t>
  </si>
  <si>
    <t>Adenine Phosphoribosyltransferase</t>
  </si>
  <si>
    <t>GC16M088810</t>
  </si>
  <si>
    <t>https://www.genecards.org/cgi-bin/carddisp.pl?gene=APRT</t>
  </si>
  <si>
    <t>F2R</t>
  </si>
  <si>
    <t>Coagulation Factor II Thrombin Receptor</t>
  </si>
  <si>
    <t>GC05P076716</t>
  </si>
  <si>
    <t>https://www.genecards.org/cgi-bin/carddisp.pl?gene=F2R</t>
  </si>
  <si>
    <t>ZNF141</t>
  </si>
  <si>
    <t>Zinc Finger Protein 141</t>
  </si>
  <si>
    <t>GC04P000331</t>
  </si>
  <si>
    <t>https://www.genecards.org/cgi-bin/carddisp.pl?gene=ZNF141</t>
  </si>
  <si>
    <t>DRAM2</t>
  </si>
  <si>
    <t>DNA Damage Regulated Autophagy Modulator 2</t>
  </si>
  <si>
    <t>GC01M111117</t>
  </si>
  <si>
    <t>https://www.genecards.org/cgi-bin/carddisp.pl?gene=DRAM2</t>
  </si>
  <si>
    <t>LZTFL1</t>
  </si>
  <si>
    <t>Leucine Zipper Transcription Factor Like 1</t>
  </si>
  <si>
    <t>GC03M045823</t>
  </si>
  <si>
    <t>https://www.genecards.org/cgi-bin/carddisp.pl?gene=LZTFL1</t>
  </si>
  <si>
    <t>NDUFA9</t>
  </si>
  <si>
    <t>NADH:Ubiquinone Oxidoreductase Subunit A9</t>
  </si>
  <si>
    <t>GC12P004649</t>
  </si>
  <si>
    <t>https://www.genecards.org/cgi-bin/carddisp.pl?gene=NDUFA9</t>
  </si>
  <si>
    <t>KCNAB2</t>
  </si>
  <si>
    <t>Potassium Voltage-Gated Channel Subfamily A Regulatory Beta Subunit 2</t>
  </si>
  <si>
    <t>GC01P006020</t>
  </si>
  <si>
    <t>https://www.genecards.org/cgi-bin/carddisp.pl?gene=KCNAB2</t>
  </si>
  <si>
    <t>C5</t>
  </si>
  <si>
    <t>Complement C5</t>
  </si>
  <si>
    <t>GC09M120933</t>
  </si>
  <si>
    <t>https://www.genecards.org/cgi-bin/carddisp.pl?gene=C5</t>
  </si>
  <si>
    <t>CEP85L</t>
  </si>
  <si>
    <t>Centrosomal Protein 85 Like</t>
  </si>
  <si>
    <t>GC06M118460</t>
  </si>
  <si>
    <t>https://www.genecards.org/cgi-bin/carddisp.pl?gene=CEP85L</t>
  </si>
  <si>
    <t>NEDD4L</t>
  </si>
  <si>
    <t>NEDD4 Like E3 Ubiquitin Protein Ligase</t>
  </si>
  <si>
    <t>GC18P058044</t>
  </si>
  <si>
    <t>https://www.genecards.org/cgi-bin/carddisp.pl?gene=NEDD4L</t>
  </si>
  <si>
    <t>DNASE1L3</t>
  </si>
  <si>
    <t>Deoxyribonuclease 1 Like 3</t>
  </si>
  <si>
    <t>GC03M058192</t>
  </si>
  <si>
    <t>https://www.genecards.org/cgi-bin/carddisp.pl?gene=DNASE1L3</t>
  </si>
  <si>
    <t>NME1</t>
  </si>
  <si>
    <t>NME/NM23 Nucleoside Diphosphate Kinase 1</t>
  </si>
  <si>
    <t>GC17P056083</t>
  </si>
  <si>
    <t>https://www.genecards.org/cgi-bin/carddisp.pl?gene=NME1</t>
  </si>
  <si>
    <t>CLEC11A</t>
  </si>
  <si>
    <t>C-Type Lectin Domain Containing 11A</t>
  </si>
  <si>
    <t>GC19P050723</t>
  </si>
  <si>
    <t>https://www.genecards.org/cgi-bin/carddisp.pl?gene=CLEC11A</t>
  </si>
  <si>
    <t>HSPA5</t>
  </si>
  <si>
    <t>Heat Shock Protein Family A (Hsp70) Member 5</t>
  </si>
  <si>
    <t>GC09M125234</t>
  </si>
  <si>
    <t>https://www.genecards.org/cgi-bin/carddisp.pl?gene=HSPA5</t>
  </si>
  <si>
    <t>MIR98</t>
  </si>
  <si>
    <t>MicroRNA 98</t>
  </si>
  <si>
    <t>GC0XM053636</t>
  </si>
  <si>
    <t>https://www.genecards.org/cgi-bin/carddisp.pl?gene=MIR98</t>
  </si>
  <si>
    <t>CXCR5</t>
  </si>
  <si>
    <t>C-X-C Motif Chemokine Receptor 5</t>
  </si>
  <si>
    <t>GC11P118924</t>
  </si>
  <si>
    <t>https://www.genecards.org/cgi-bin/carddisp.pl?gene=CXCR5</t>
  </si>
  <si>
    <t>NMT1</t>
  </si>
  <si>
    <t>N-Myristoyltransferase 1</t>
  </si>
  <si>
    <t>GC17P055763</t>
  </si>
  <si>
    <t>https://www.genecards.org/cgi-bin/carddisp.pl?gene=NMT1</t>
  </si>
  <si>
    <t>MAP3K20</t>
  </si>
  <si>
    <t>Mitogen-Activated Protein Kinase Kinase Kinase 20</t>
  </si>
  <si>
    <t>GC02P173076</t>
  </si>
  <si>
    <t>https://www.genecards.org/cgi-bin/carddisp.pl?gene=MAP3K20</t>
  </si>
  <si>
    <t>XBP1</t>
  </si>
  <si>
    <t>X-Box Binding Protein 1</t>
  </si>
  <si>
    <t>GC22M028794</t>
  </si>
  <si>
    <t>https://www.genecards.org/cgi-bin/carddisp.pl?gene=XBP1</t>
  </si>
  <si>
    <t>HTRA1</t>
  </si>
  <si>
    <t>HtrA Serine Peptidase 1</t>
  </si>
  <si>
    <t>GC10P122461</t>
  </si>
  <si>
    <t>https://www.genecards.org/cgi-bin/carddisp.pl?gene=HTRA1</t>
  </si>
  <si>
    <t>PIM1</t>
  </si>
  <si>
    <t>Pim-1 Proto-Oncogene, Serine/Threonine Kinase</t>
  </si>
  <si>
    <t>GC06P083862</t>
  </si>
  <si>
    <t>https://www.genecards.org/cgi-bin/carddisp.pl?gene=PIM1</t>
  </si>
  <si>
    <t>IL11RA</t>
  </si>
  <si>
    <t>Interleukin 11 Receptor Subunit Alpha</t>
  </si>
  <si>
    <t>GC09P047112</t>
  </si>
  <si>
    <t>https://www.genecards.org/cgi-bin/carddisp.pl?gene=IL11RA</t>
  </si>
  <si>
    <t>BBS12</t>
  </si>
  <si>
    <t>Bardet-Biedl Syndrome 12</t>
  </si>
  <si>
    <t>GC04P122702</t>
  </si>
  <si>
    <t>https://www.genecards.org/cgi-bin/carddisp.pl?gene=BBS12</t>
  </si>
  <si>
    <t>BLOC1S1</t>
  </si>
  <si>
    <t>Biogenesis Of Lysosomal Organelles Complex 1 Subunit 1</t>
  </si>
  <si>
    <t>GC12P055894</t>
  </si>
  <si>
    <t>https://www.genecards.org/cgi-bin/carddisp.pl?gene=BLOC1S1</t>
  </si>
  <si>
    <t>PDE6G</t>
  </si>
  <si>
    <t>Phosphodiesterase 6G</t>
  </si>
  <si>
    <t>GC17M081650</t>
  </si>
  <si>
    <t>https://www.genecards.org/cgi-bin/carddisp.pl?gene=PDE6G</t>
  </si>
  <si>
    <t>SDHAF1</t>
  </si>
  <si>
    <t>Succinate Dehydrogenase Complex Assembly Factor 1</t>
  </si>
  <si>
    <t>GC19P035995</t>
  </si>
  <si>
    <t>https://www.genecards.org/cgi-bin/carddisp.pl?gene=SDHAF1</t>
  </si>
  <si>
    <t>HYMAI</t>
  </si>
  <si>
    <t>Hydatidiform Mole Associated And Imprinted</t>
  </si>
  <si>
    <t>GC06M144002</t>
  </si>
  <si>
    <t>https://www.genecards.org/cgi-bin/carddisp.pl?gene=HYMAI</t>
  </si>
  <si>
    <t>LAMA3</t>
  </si>
  <si>
    <t>Laminin Subunit Alpha 3</t>
  </si>
  <si>
    <t>GC18P023689</t>
  </si>
  <si>
    <t>https://www.genecards.org/cgi-bin/carddisp.pl?gene=LAMA3</t>
  </si>
  <si>
    <t>NTRK2</t>
  </si>
  <si>
    <t>Neurotrophic Receptor Tyrosine Kinase 2</t>
  </si>
  <si>
    <t>GC09P084668</t>
  </si>
  <si>
    <t>https://www.genecards.org/cgi-bin/carddisp.pl?gene=NTRK2</t>
  </si>
  <si>
    <t>PHB1</t>
  </si>
  <si>
    <t>Prohibitin 1</t>
  </si>
  <si>
    <t>GC17M049406</t>
  </si>
  <si>
    <t>https://www.genecards.org/cgi-bin/carddisp.pl?gene=PHB1</t>
  </si>
  <si>
    <t>STAT2</t>
  </si>
  <si>
    <t>Signal Transducer And Activator Of Transcription 2</t>
  </si>
  <si>
    <t>GC12M056341</t>
  </si>
  <si>
    <t>https://www.genecards.org/cgi-bin/carddisp.pl?gene=STAT2</t>
  </si>
  <si>
    <t>ROCK1</t>
  </si>
  <si>
    <t>Rho Associated Coiled-Coil Containing Protein Kinase 1</t>
  </si>
  <si>
    <t>GC18M020946</t>
  </si>
  <si>
    <t>https://www.genecards.org/cgi-bin/carddisp.pl?gene=ROCK1</t>
  </si>
  <si>
    <t>SNIP1</t>
  </si>
  <si>
    <t>Smad Nuclear Interacting Protein 1</t>
  </si>
  <si>
    <t>GC01M037534</t>
  </si>
  <si>
    <t>https://www.genecards.org/cgi-bin/carddisp.pl?gene=SNIP1</t>
  </si>
  <si>
    <t>PTX3</t>
  </si>
  <si>
    <t>Pentraxin 3</t>
  </si>
  <si>
    <t>GC03P157436</t>
  </si>
  <si>
    <t>https://www.genecards.org/cgi-bin/carddisp.pl?gene=PTX3</t>
  </si>
  <si>
    <t>DDC</t>
  </si>
  <si>
    <t>Dopa Decarboxylase</t>
  </si>
  <si>
    <t>GC07M050458</t>
  </si>
  <si>
    <t>https://www.genecards.org/cgi-bin/carddisp.pl?gene=DDC</t>
  </si>
  <si>
    <t>CRYAB</t>
  </si>
  <si>
    <t>Crystallin Alpha B</t>
  </si>
  <si>
    <t>GC11M111908</t>
  </si>
  <si>
    <t>https://www.genecards.org/cgi-bin/carddisp.pl?gene=CRYAB</t>
  </si>
  <si>
    <t>SLC45A2</t>
  </si>
  <si>
    <t>Solute Carrier Family 45 Member 2</t>
  </si>
  <si>
    <t>GC05M033944</t>
  </si>
  <si>
    <t>https://www.genecards.org/cgi-bin/carddisp.pl?gene=SLC45A2</t>
  </si>
  <si>
    <t>S1PR1</t>
  </si>
  <si>
    <t>Sphingosine-1-Phosphate Receptor 1</t>
  </si>
  <si>
    <t>GC01P101236</t>
  </si>
  <si>
    <t>https://www.genecards.org/cgi-bin/carddisp.pl?gene=S1PR1</t>
  </si>
  <si>
    <t>CYP2C9</t>
  </si>
  <si>
    <t>Cytochrome P450 Family 2 Subfamily C Member 9</t>
  </si>
  <si>
    <t>GC10P094938</t>
  </si>
  <si>
    <t>https://www.genecards.org/cgi-bin/carddisp.pl?gene=CYP2C9</t>
  </si>
  <si>
    <t>UBXN11</t>
  </si>
  <si>
    <t>UBX Domain Protein 11</t>
  </si>
  <si>
    <t>GC01M026281</t>
  </si>
  <si>
    <t>https://www.genecards.org/cgi-bin/carddisp.pl?gene=UBXN11</t>
  </si>
  <si>
    <t>ITGA1</t>
  </si>
  <si>
    <t>Integrin Subunit Alpha 1</t>
  </si>
  <si>
    <t>GC05P052788</t>
  </si>
  <si>
    <t>https://www.genecards.org/cgi-bin/carddisp.pl?gene=ITGA1</t>
  </si>
  <si>
    <t>CLEC5A</t>
  </si>
  <si>
    <t>C-Type Lectin Domain Containing 5A</t>
  </si>
  <si>
    <t>GC07M141927</t>
  </si>
  <si>
    <t>https://www.genecards.org/cgi-bin/carddisp.pl?gene=CLEC5A</t>
  </si>
  <si>
    <t>JAM2</t>
  </si>
  <si>
    <t>Junctional Adhesion Molecule 2</t>
  </si>
  <si>
    <t>GC21P025639</t>
  </si>
  <si>
    <t>https://www.genecards.org/cgi-bin/carddisp.pl?gene=JAM2</t>
  </si>
  <si>
    <t>TNFSF15</t>
  </si>
  <si>
    <t>TNF Superfamily Member 15</t>
  </si>
  <si>
    <t>GC09M114784</t>
  </si>
  <si>
    <t>https://www.genecards.org/cgi-bin/carddisp.pl?gene=TNFSF15</t>
  </si>
  <si>
    <t>HMGB1</t>
  </si>
  <si>
    <t>High Mobility Group Box 1</t>
  </si>
  <si>
    <t>GC13M030456</t>
  </si>
  <si>
    <t>https://www.genecards.org/cgi-bin/carddisp.pl?gene=HMGB1</t>
  </si>
  <si>
    <t>ETV4</t>
  </si>
  <si>
    <t>ETS Variant Transcription Factor 4</t>
  </si>
  <si>
    <t>GC17M043527</t>
  </si>
  <si>
    <t>https://www.genecards.org/cgi-bin/carddisp.pl?gene=ETV4</t>
  </si>
  <si>
    <t>ITGA6</t>
  </si>
  <si>
    <t>Integrin Subunit Alpha 6</t>
  </si>
  <si>
    <t>GC02P172427</t>
  </si>
  <si>
    <t>https://www.genecards.org/cgi-bin/carddisp.pl?gene=ITGA6</t>
  </si>
  <si>
    <t>UBQLN2</t>
  </si>
  <si>
    <t>Ubiquilin 2</t>
  </si>
  <si>
    <t>GC0XP056563</t>
  </si>
  <si>
    <t>https://www.genecards.org/cgi-bin/carddisp.pl?gene=UBQLN2</t>
  </si>
  <si>
    <t>RXYLT1</t>
  </si>
  <si>
    <t>Ribitol Xylosyltransferase 1</t>
  </si>
  <si>
    <t>GC12P063779</t>
  </si>
  <si>
    <t>https://www.genecards.org/cgi-bin/carddisp.pl?gene=RXYLT1</t>
  </si>
  <si>
    <t>MIR146B</t>
  </si>
  <si>
    <t>MicroRNA 146b</t>
  </si>
  <si>
    <t>GC10P102436</t>
  </si>
  <si>
    <t>https://www.genecards.org/cgi-bin/carddisp.pl?gene=MIR146B</t>
  </si>
  <si>
    <t>TET3</t>
  </si>
  <si>
    <t>Tet Methylcytosine Dioxygenase 3</t>
  </si>
  <si>
    <t>GC02P073986</t>
  </si>
  <si>
    <t>https://www.genecards.org/cgi-bin/carddisp.pl?gene=TET3</t>
  </si>
  <si>
    <t>CD2</t>
  </si>
  <si>
    <t>CD2 Molecule</t>
  </si>
  <si>
    <t>GC01P116754</t>
  </si>
  <si>
    <t>https://www.genecards.org/cgi-bin/carddisp.pl?gene=CD2</t>
  </si>
  <si>
    <t>MTM1</t>
  </si>
  <si>
    <t>Myotubularin 1</t>
  </si>
  <si>
    <t>GC0XP150562</t>
  </si>
  <si>
    <t>https://www.genecards.org/cgi-bin/carddisp.pl?gene=MTM1</t>
  </si>
  <si>
    <t>MIR451A</t>
  </si>
  <si>
    <t>MicroRNA 451a</t>
  </si>
  <si>
    <t>GC17M028861</t>
  </si>
  <si>
    <t>https://www.genecards.org/cgi-bin/carddisp.pl?gene=MIR451A</t>
  </si>
  <si>
    <t>GPKOW</t>
  </si>
  <si>
    <t>G-Patch Domain And KOW Motifs</t>
  </si>
  <si>
    <t>GC0XM049113</t>
  </si>
  <si>
    <t>https://www.genecards.org/cgi-bin/carddisp.pl?gene=GPKOW</t>
  </si>
  <si>
    <t>HTRA2</t>
  </si>
  <si>
    <t>HtrA Serine Peptidase 2</t>
  </si>
  <si>
    <t>GC02P074529</t>
  </si>
  <si>
    <t>https://www.genecards.org/cgi-bin/carddisp.pl?gene=HTRA2</t>
  </si>
  <si>
    <t>HSD17B3</t>
  </si>
  <si>
    <t>Hydroxysteroid 17-Beta Dehydrogenase 3</t>
  </si>
  <si>
    <t>GC09M096283</t>
  </si>
  <si>
    <t>https://www.genecards.org/cgi-bin/carddisp.pl?gene=HSD17B3</t>
  </si>
  <si>
    <t>COX4I1</t>
  </si>
  <si>
    <t>Cytochrome C Oxidase Subunit 4I1</t>
  </si>
  <si>
    <t>GC16P085798</t>
  </si>
  <si>
    <t>https://www.genecards.org/cgi-bin/carddisp.pl?gene=COX4I1</t>
  </si>
  <si>
    <t>RP1</t>
  </si>
  <si>
    <t>RP1 Axonemal Microtubule Associated</t>
  </si>
  <si>
    <t>GC08P054555</t>
  </si>
  <si>
    <t>https://www.genecards.org/cgi-bin/carddisp.pl?gene=RP1</t>
  </si>
  <si>
    <t>CDKN2B-AS1</t>
  </si>
  <si>
    <t>CDKN2B Antisense RNA 1</t>
  </si>
  <si>
    <t>GC09P021994</t>
  </si>
  <si>
    <t>https://www.genecards.org/cgi-bin/carddisp.pl?gene=CDKN2B-AS1</t>
  </si>
  <si>
    <t>RMI1</t>
  </si>
  <si>
    <t>RecQ Mediated Genome Instability 1</t>
  </si>
  <si>
    <t>GC09P083980</t>
  </si>
  <si>
    <t>https://www.genecards.org/cgi-bin/carddisp.pl?gene=RMI1</t>
  </si>
  <si>
    <t>P4HA2</t>
  </si>
  <si>
    <t>Prolyl 4-Hydroxylase Subunit Alpha 2</t>
  </si>
  <si>
    <t>GC05M132191</t>
  </si>
  <si>
    <t>https://www.genecards.org/cgi-bin/carddisp.pl?gene=P4HA2</t>
  </si>
  <si>
    <t>CA8</t>
  </si>
  <si>
    <t>Carbonic Anhydrase 8</t>
  </si>
  <si>
    <t>GC08M060187</t>
  </si>
  <si>
    <t>https://www.genecards.org/cgi-bin/carddisp.pl?gene=CA8</t>
  </si>
  <si>
    <t>LRRC37A2</t>
  </si>
  <si>
    <t>Leucine Rich Repeat Containing 37 Member A2</t>
  </si>
  <si>
    <t>GC17P056529</t>
  </si>
  <si>
    <t>https://www.genecards.org/cgi-bin/carddisp.pl?gene=LRRC37A2</t>
  </si>
  <si>
    <t>IFT27</t>
  </si>
  <si>
    <t>Intraflagellar Transport 27</t>
  </si>
  <si>
    <t>GC22M057351</t>
  </si>
  <si>
    <t>https://www.genecards.org/cgi-bin/carddisp.pl?gene=IFT27</t>
  </si>
  <si>
    <t>MIR338</t>
  </si>
  <si>
    <t>MicroRNA 338</t>
  </si>
  <si>
    <t>GC17M081126</t>
  </si>
  <si>
    <t>https://www.genecards.org/cgi-bin/carddisp.pl?gene=MIR338</t>
  </si>
  <si>
    <t>CDCA7</t>
  </si>
  <si>
    <t>Cell Division Cycle Associated 7</t>
  </si>
  <si>
    <t>GC02P173354</t>
  </si>
  <si>
    <t>https://www.genecards.org/cgi-bin/carddisp.pl?gene=CDCA7</t>
  </si>
  <si>
    <t>CFLAR</t>
  </si>
  <si>
    <t>CASP8 And FADD Like Apoptosis Regulator</t>
  </si>
  <si>
    <t>GC02P201117</t>
  </si>
  <si>
    <t>https://www.genecards.org/cgi-bin/carddisp.pl?gene=CFLAR</t>
  </si>
  <si>
    <t>PENK</t>
  </si>
  <si>
    <t>Proenkephalin</t>
  </si>
  <si>
    <t>GC08M056436</t>
  </si>
  <si>
    <t>https://www.genecards.org/cgi-bin/carddisp.pl?gene=PENK</t>
  </si>
  <si>
    <t>PINK1</t>
  </si>
  <si>
    <t>PTEN Induced Kinase 1</t>
  </si>
  <si>
    <t>GC01P020634</t>
  </si>
  <si>
    <t>https://www.genecards.org/cgi-bin/carddisp.pl?gene=PINK1</t>
  </si>
  <si>
    <t>KDM6B</t>
  </si>
  <si>
    <t>Lysine Demethylase 6B</t>
  </si>
  <si>
    <t>GC17P007834</t>
  </si>
  <si>
    <t>https://www.genecards.org/cgi-bin/carddisp.pl?gene=KDM6B</t>
  </si>
  <si>
    <t>PCSK5</t>
  </si>
  <si>
    <t>Proprotein Convertase Subtilisin/Kexin Type 5</t>
  </si>
  <si>
    <t>GC09P075890</t>
  </si>
  <si>
    <t>https://www.genecards.org/cgi-bin/carddisp.pl?gene=PCSK5</t>
  </si>
  <si>
    <t>TRA</t>
  </si>
  <si>
    <t>T Cell Receptor Alpha Locus</t>
  </si>
  <si>
    <t>GC14P021621</t>
  </si>
  <si>
    <t>https://www.genecards.org/cgi-bin/carddisp.pl?gene=TRA</t>
  </si>
  <si>
    <t>MT-TI</t>
  </si>
  <si>
    <t>Mitochondrially Encoded TRNA-Ile (AUU/C)</t>
  </si>
  <si>
    <t>GCMTP004265</t>
  </si>
  <si>
    <t>https://www.genecards.org/cgi-bin/carddisp.pl?gene=MT-TI</t>
  </si>
  <si>
    <t>CCR3</t>
  </si>
  <si>
    <t>C-C Motif Chemokine Receptor 3</t>
  </si>
  <si>
    <t>GC03P046771</t>
  </si>
  <si>
    <t>https://www.genecards.org/cgi-bin/carddisp.pl?gene=CCR3</t>
  </si>
  <si>
    <t>B3GALNT2</t>
  </si>
  <si>
    <t>Beta-1,3-N-Acetylgalactosaminyltransferase 2</t>
  </si>
  <si>
    <t>GC01M235440</t>
  </si>
  <si>
    <t>https://www.genecards.org/cgi-bin/carddisp.pl?gene=B3GALNT2</t>
  </si>
  <si>
    <t>EMX2</t>
  </si>
  <si>
    <t>Empty Spiracles Homeobox 2</t>
  </si>
  <si>
    <t>GC10P117542</t>
  </si>
  <si>
    <t>https://www.genecards.org/cgi-bin/carddisp.pl?gene=EMX2</t>
  </si>
  <si>
    <t>CFAP418-AS1</t>
  </si>
  <si>
    <t>CFAP418 Antisense RNA 1</t>
  </si>
  <si>
    <t>GC08P095205</t>
  </si>
  <si>
    <t>https://www.genecards.org/cgi-bin/carddisp.pl?gene=CFAP418-AS1</t>
  </si>
  <si>
    <t>BECN1</t>
  </si>
  <si>
    <t>Beclin 1</t>
  </si>
  <si>
    <t>GC17M042810</t>
  </si>
  <si>
    <t>https://www.genecards.org/cgi-bin/carddisp.pl?gene=BECN1</t>
  </si>
  <si>
    <t>SHMT1</t>
  </si>
  <si>
    <t>Serine Hydroxymethyltransferase 1</t>
  </si>
  <si>
    <t>GC17M025713</t>
  </si>
  <si>
    <t>https://www.genecards.org/cgi-bin/carddisp.pl?gene=SHMT1</t>
  </si>
  <si>
    <t>GAD1</t>
  </si>
  <si>
    <t>Glutamate Decarboxylase 1</t>
  </si>
  <si>
    <t>GC02P170813</t>
  </si>
  <si>
    <t>https://www.genecards.org/cgi-bin/carddisp.pl?gene=GAD1</t>
  </si>
  <si>
    <t>COL4A2</t>
  </si>
  <si>
    <t>Collagen Type IV Alpha 2 Chain</t>
  </si>
  <si>
    <t>GC13P110305</t>
  </si>
  <si>
    <t>https://www.genecards.org/cgi-bin/carddisp.pl?gene=COL4A2</t>
  </si>
  <si>
    <t>LIAS</t>
  </si>
  <si>
    <t>Lipoic Acid Synthetase</t>
  </si>
  <si>
    <t>GC04P039493</t>
  </si>
  <si>
    <t>https://www.genecards.org/cgi-bin/carddisp.pl?gene=LIAS</t>
  </si>
  <si>
    <t>OTC</t>
  </si>
  <si>
    <t>Ornithine Transcarbamylase</t>
  </si>
  <si>
    <t>GC0XP038353</t>
  </si>
  <si>
    <t>https://www.genecards.org/cgi-bin/carddisp.pl?gene=OTC</t>
  </si>
  <si>
    <t>UTP4</t>
  </si>
  <si>
    <t>UTP4 Small Subunit Processome Component</t>
  </si>
  <si>
    <t>GC16P069132</t>
  </si>
  <si>
    <t>https://www.genecards.org/cgi-bin/carddisp.pl?gene=UTP4</t>
  </si>
  <si>
    <t>NEK10</t>
  </si>
  <si>
    <t>NIMA Related Kinase 10</t>
  </si>
  <si>
    <t>GC03M027128</t>
  </si>
  <si>
    <t>https://www.genecards.org/cgi-bin/carddisp.pl?gene=NEK10</t>
  </si>
  <si>
    <t>Cyclin B1</t>
  </si>
  <si>
    <t>GC05P069167</t>
  </si>
  <si>
    <t>https://www.genecards.org/cgi-bin/carddisp.pl?gene=CCNB1</t>
  </si>
  <si>
    <t>MST1R</t>
  </si>
  <si>
    <t>Macrophage Stimulating 1 Receptor</t>
  </si>
  <si>
    <t>GC03M051216</t>
  </si>
  <si>
    <t>https://www.genecards.org/cgi-bin/carddisp.pl?gene=MST1R</t>
  </si>
  <si>
    <t>B4GAT1</t>
  </si>
  <si>
    <t>Beta-1,4-Glucuronyltransferase 1</t>
  </si>
  <si>
    <t>GC11M066345</t>
  </si>
  <si>
    <t>https://www.genecards.org/cgi-bin/carddisp.pl?gene=B4GAT1</t>
  </si>
  <si>
    <t>UBE4A</t>
  </si>
  <si>
    <t>Ubiquitination Factor E4A</t>
  </si>
  <si>
    <t>GC11P118359</t>
  </si>
  <si>
    <t>https://www.genecards.org/cgi-bin/carddisp.pl?gene=UBE4A</t>
  </si>
  <si>
    <t>PRDM2</t>
  </si>
  <si>
    <t>PR/SET Domain 2</t>
  </si>
  <si>
    <t>GC01P013700</t>
  </si>
  <si>
    <t>https://www.genecards.org/cgi-bin/carddisp.pl?gene=PRDM2</t>
  </si>
  <si>
    <t>FARSB</t>
  </si>
  <si>
    <t>Phenylalanyl-TRNA Synthetase Subunit Beta</t>
  </si>
  <si>
    <t>GC02M222570</t>
  </si>
  <si>
    <t>https://www.genecards.org/cgi-bin/carddisp.pl?gene=FARSB</t>
  </si>
  <si>
    <t>IGBP1</t>
  </si>
  <si>
    <t>Immunoglobulin Binding Protein 1</t>
  </si>
  <si>
    <t>GC0XP070133</t>
  </si>
  <si>
    <t>https://www.genecards.org/cgi-bin/carddisp.pl?gene=IGBP1</t>
  </si>
  <si>
    <t>TTLL5</t>
  </si>
  <si>
    <t>Tubulin Tyrosine Ligase Like 5</t>
  </si>
  <si>
    <t>GC14P075633</t>
  </si>
  <si>
    <t>https://www.genecards.org/cgi-bin/carddisp.pl?gene=TTLL5</t>
  </si>
  <si>
    <t>FNIP1</t>
  </si>
  <si>
    <t>Folliculin Interacting Protein 1</t>
  </si>
  <si>
    <t>GC05M131641</t>
  </si>
  <si>
    <t>https://www.genecards.org/cgi-bin/carddisp.pl?gene=FNIP1</t>
  </si>
  <si>
    <t>MARK3</t>
  </si>
  <si>
    <t>Microtubule Affinity Regulating Kinase 3</t>
  </si>
  <si>
    <t>GC14P103385</t>
  </si>
  <si>
    <t>https://www.genecards.org/cgi-bin/carddisp.pl?gene=MARK3</t>
  </si>
  <si>
    <t>AVPR2</t>
  </si>
  <si>
    <t>Arginine Vasopressin Receptor 2</t>
  </si>
  <si>
    <t>GC0XP153902</t>
  </si>
  <si>
    <t>https://www.genecards.org/cgi-bin/carddisp.pl?gene=AVPR2</t>
  </si>
  <si>
    <t>WASF1</t>
  </si>
  <si>
    <t>WASP Family Member 1</t>
  </si>
  <si>
    <t>GC06M110099</t>
  </si>
  <si>
    <t>https://www.genecards.org/cgi-bin/carddisp.pl?gene=WASF1</t>
  </si>
  <si>
    <t>CTDP1</t>
  </si>
  <si>
    <t>CTD Phosphatase Subunit 1</t>
  </si>
  <si>
    <t>GC18P079679</t>
  </si>
  <si>
    <t>https://www.genecards.org/cgi-bin/carddisp.pl?gene=CTDP1</t>
  </si>
  <si>
    <t>FCER2</t>
  </si>
  <si>
    <t>Fc Epsilon Receptor II</t>
  </si>
  <si>
    <t>GC19M007689</t>
  </si>
  <si>
    <t>https://www.genecards.org/cgi-bin/carddisp.pl?gene=FCER2</t>
  </si>
  <si>
    <t>GNAO1</t>
  </si>
  <si>
    <t>G Protein Subunit Alpha O1</t>
  </si>
  <si>
    <t>GC16P056231</t>
  </si>
  <si>
    <t>https://www.genecards.org/cgi-bin/carddisp.pl?gene=GNAO1</t>
  </si>
  <si>
    <t>CORO1A</t>
  </si>
  <si>
    <t>Coronin 1A</t>
  </si>
  <si>
    <t>GC16P041041</t>
  </si>
  <si>
    <t>https://www.genecards.org/cgi-bin/carddisp.pl?gene=CORO1A</t>
  </si>
  <si>
    <t>AREG</t>
  </si>
  <si>
    <t>Amphiregulin</t>
  </si>
  <si>
    <t>GC04P074445</t>
  </si>
  <si>
    <t>https://www.genecards.org/cgi-bin/carddisp.pl?gene=AREG</t>
  </si>
  <si>
    <t>AFF2</t>
  </si>
  <si>
    <t>AF4/FMR2 Family Member 2</t>
  </si>
  <si>
    <t>GC0XP148500</t>
  </si>
  <si>
    <t>https://www.genecards.org/cgi-bin/carddisp.pl?gene=AFF2</t>
  </si>
  <si>
    <t>MIR139</t>
  </si>
  <si>
    <t>MicroRNA 139</t>
  </si>
  <si>
    <t>GC11M072615</t>
  </si>
  <si>
    <t>https://www.genecards.org/cgi-bin/carddisp.pl?gene=MIR139</t>
  </si>
  <si>
    <t>SDC2</t>
  </si>
  <si>
    <t>Syndecan 2</t>
  </si>
  <si>
    <t>GC08P096497</t>
  </si>
  <si>
    <t>https://www.genecards.org/cgi-bin/carddisp.pl?gene=SDC2</t>
  </si>
  <si>
    <t>CALB1</t>
  </si>
  <si>
    <t>Calbindin 1</t>
  </si>
  <si>
    <t>GC08M090058</t>
  </si>
  <si>
    <t>https://www.genecards.org/cgi-bin/carddisp.pl?gene=CALB1</t>
  </si>
  <si>
    <t>DPYS</t>
  </si>
  <si>
    <t>Dihydropyrimidinase</t>
  </si>
  <si>
    <t>GC08M104331</t>
  </si>
  <si>
    <t>https://www.genecards.org/cgi-bin/carddisp.pl?gene=DPYS</t>
  </si>
  <si>
    <t>ARL6IP6</t>
  </si>
  <si>
    <t>ADP Ribosylation Factor Like GTPase 6 Interacting Protein 6</t>
  </si>
  <si>
    <t>GC02P152717</t>
  </si>
  <si>
    <t>https://www.genecards.org/cgi-bin/carddisp.pl?gene=ARL6IP6</t>
  </si>
  <si>
    <t>SLC25A1</t>
  </si>
  <si>
    <t>Solute Carrier Family 25 Member 1</t>
  </si>
  <si>
    <t>GC22M019355</t>
  </si>
  <si>
    <t>https://www.genecards.org/cgi-bin/carddisp.pl?gene=SLC25A1</t>
  </si>
  <si>
    <t>NPHS1</t>
  </si>
  <si>
    <t>NPHS1 Adhesion Molecule, Nephrin</t>
  </si>
  <si>
    <t>GC19M035825</t>
  </si>
  <si>
    <t>https://www.genecards.org/cgi-bin/carddisp.pl?gene=NPHS1</t>
  </si>
  <si>
    <t>PRSS1</t>
  </si>
  <si>
    <t>Serine Protease 1</t>
  </si>
  <si>
    <t>GC07P148339</t>
  </si>
  <si>
    <t>https://www.genecards.org/cgi-bin/carddisp.pl?gene=PRSS1</t>
  </si>
  <si>
    <t>GPR35</t>
  </si>
  <si>
    <t>G Protein-Coupled Receptor 35</t>
  </si>
  <si>
    <t>GC02P240605</t>
  </si>
  <si>
    <t>https://www.genecards.org/cgi-bin/carddisp.pl?gene=GPR35</t>
  </si>
  <si>
    <t>MGME1</t>
  </si>
  <si>
    <t>Mitochondrial Genome Maintenance Exonuclease 1</t>
  </si>
  <si>
    <t>GC20P017952</t>
  </si>
  <si>
    <t>https://www.genecards.org/cgi-bin/carddisp.pl?gene=MGME1</t>
  </si>
  <si>
    <t>DEF8</t>
  </si>
  <si>
    <t>Differentially Expressed In FDCP 8 Homolog</t>
  </si>
  <si>
    <t>GC16P091335</t>
  </si>
  <si>
    <t>https://www.genecards.org/cgi-bin/carddisp.pl?gene=DEF8</t>
  </si>
  <si>
    <t>MIR184</t>
  </si>
  <si>
    <t>MicroRNA 184</t>
  </si>
  <si>
    <t>GC15P079209</t>
  </si>
  <si>
    <t>https://www.genecards.org/cgi-bin/carddisp.pl?gene=MIR184</t>
  </si>
  <si>
    <t>ALDH5A1</t>
  </si>
  <si>
    <t>Aldehyde Dehydrogenase 5 Family Member A1</t>
  </si>
  <si>
    <t>GC06P024494</t>
  </si>
  <si>
    <t>https://www.genecards.org/cgi-bin/carddisp.pl?gene=ALDH5A1</t>
  </si>
  <si>
    <t>SEC24B</t>
  </si>
  <si>
    <t>SEC24 Homolog B, COPII Coat Complex Component</t>
  </si>
  <si>
    <t>GC04P109433</t>
  </si>
  <si>
    <t>https://www.genecards.org/cgi-bin/carddisp.pl?gene=SEC24B</t>
  </si>
  <si>
    <t>SLC25A26</t>
  </si>
  <si>
    <t>Solute Carrier Family 25 Member 26</t>
  </si>
  <si>
    <t>GC03P066120</t>
  </si>
  <si>
    <t>https://www.genecards.org/cgi-bin/carddisp.pl?gene=SLC25A26</t>
  </si>
  <si>
    <t>USH1G</t>
  </si>
  <si>
    <t>USH1 Protein Network Component Sans</t>
  </si>
  <si>
    <t>GC17M074916</t>
  </si>
  <si>
    <t>https://www.genecards.org/cgi-bin/carddisp.pl?gene=USH1G</t>
  </si>
  <si>
    <t>COLQ</t>
  </si>
  <si>
    <t>Collagen Like Tail Subunit Of Asymmetric Acetylcholinesterase</t>
  </si>
  <si>
    <t>GC03M020745</t>
  </si>
  <si>
    <t>https://www.genecards.org/cgi-bin/carddisp.pl?gene=COLQ</t>
  </si>
  <si>
    <t>PPP1R13L</t>
  </si>
  <si>
    <t>Protein Phosphatase 1 Regulatory Subunit 13 Like</t>
  </si>
  <si>
    <t>GC19M045379</t>
  </si>
  <si>
    <t>https://www.genecards.org/cgi-bin/carddisp.pl?gene=PPP1R13L</t>
  </si>
  <si>
    <t>TPM3</t>
  </si>
  <si>
    <t>Tropomyosin 3</t>
  </si>
  <si>
    <t>GC01M154127</t>
  </si>
  <si>
    <t>https://www.genecards.org/cgi-bin/carddisp.pl?gene=TPM3</t>
  </si>
  <si>
    <t>GLIS3</t>
  </si>
  <si>
    <t>GLIS Family Zinc Finger 3</t>
  </si>
  <si>
    <t>GC09M003816</t>
  </si>
  <si>
    <t>https://www.genecards.org/cgi-bin/carddisp.pl?gene=GLIS3</t>
  </si>
  <si>
    <t>MFAP5</t>
  </si>
  <si>
    <t>Microfibril Associated Protein 5</t>
  </si>
  <si>
    <t>GC12M008637</t>
  </si>
  <si>
    <t>https://www.genecards.org/cgi-bin/carddisp.pl?gene=MFAP5</t>
  </si>
  <si>
    <t>LIN28B</t>
  </si>
  <si>
    <t>Lin-28 Homolog B</t>
  </si>
  <si>
    <t>GC06P104948</t>
  </si>
  <si>
    <t>https://www.genecards.org/cgi-bin/carddisp.pl?gene=LIN28B</t>
  </si>
  <si>
    <t>BAG3</t>
  </si>
  <si>
    <t>BAG Cochaperone 3</t>
  </si>
  <si>
    <t>GC10P119651</t>
  </si>
  <si>
    <t>https://www.genecards.org/cgi-bin/carddisp.pl?gene=BAG3</t>
  </si>
  <si>
    <t>TBC1D20</t>
  </si>
  <si>
    <t>TBC1 Domain Family Member 20</t>
  </si>
  <si>
    <t>GC20M000423</t>
  </si>
  <si>
    <t>https://www.genecards.org/cgi-bin/carddisp.pl?gene=TBC1D20</t>
  </si>
  <si>
    <t>SYNGAP1</t>
  </si>
  <si>
    <t>Synaptic Ras GTPase Activating Protein 1</t>
  </si>
  <si>
    <t>GC06P083776</t>
  </si>
  <si>
    <t>https://www.genecards.org/cgi-bin/carddisp.pl?gene=SYNGAP1</t>
  </si>
  <si>
    <t>NRG1</t>
  </si>
  <si>
    <t>Neuregulin 1</t>
  </si>
  <si>
    <t>GC08P031639</t>
  </si>
  <si>
    <t>https://www.genecards.org/cgi-bin/carddisp.pl?gene=NRG1</t>
  </si>
  <si>
    <t>IFNGR2</t>
  </si>
  <si>
    <t>Interferon Gamma Receptor 2</t>
  </si>
  <si>
    <t>GC21P033402</t>
  </si>
  <si>
    <t>https://www.genecards.org/cgi-bin/carddisp.pl?gene=IFNGR2</t>
  </si>
  <si>
    <t>RDH5</t>
  </si>
  <si>
    <t>Retinol Dehydrogenase 5</t>
  </si>
  <si>
    <t>GC12P055720</t>
  </si>
  <si>
    <t>https://www.genecards.org/cgi-bin/carddisp.pl?gene=RDH5</t>
  </si>
  <si>
    <t>ACOX1</t>
  </si>
  <si>
    <t>Acyl-CoA Oxidase 1</t>
  </si>
  <si>
    <t>GC17M075941</t>
  </si>
  <si>
    <t>https://www.genecards.org/cgi-bin/carddisp.pl?gene=ACOX1</t>
  </si>
  <si>
    <t>C1QBP</t>
  </si>
  <si>
    <t>Complement C1q Binding Protein</t>
  </si>
  <si>
    <t>GC17M005432</t>
  </si>
  <si>
    <t>https://www.genecards.org/cgi-bin/carddisp.pl?gene=C1QBP</t>
  </si>
  <si>
    <t>HNRNPDL</t>
  </si>
  <si>
    <t>Heterogeneous Nuclear Ribonucleoprotein D Like</t>
  </si>
  <si>
    <t>GC04M082422</t>
  </si>
  <si>
    <t>https://www.genecards.org/cgi-bin/carddisp.pl?gene=HNRNPDL</t>
  </si>
  <si>
    <t>NRL</t>
  </si>
  <si>
    <t>Neural Retina Leucine Zipper</t>
  </si>
  <si>
    <t>GC14M024078</t>
  </si>
  <si>
    <t>https://www.genecards.org/cgi-bin/carddisp.pl?gene=NRL</t>
  </si>
  <si>
    <t>RFT1</t>
  </si>
  <si>
    <t>RFT1 Homolog</t>
  </si>
  <si>
    <t>GC03M053071</t>
  </si>
  <si>
    <t>https://www.genecards.org/cgi-bin/carddisp.pl?gene=RFT1</t>
  </si>
  <si>
    <t>PHF8</t>
  </si>
  <si>
    <t>PHD Finger Protein 8</t>
  </si>
  <si>
    <t>GC0XM053936</t>
  </si>
  <si>
    <t>https://www.genecards.org/cgi-bin/carddisp.pl?gene=PHF8</t>
  </si>
  <si>
    <t>EYA4</t>
  </si>
  <si>
    <t>EYA Transcriptional Coactivator And Phosphatase 4</t>
  </si>
  <si>
    <t>GC06P133240</t>
  </si>
  <si>
    <t>https://www.genecards.org/cgi-bin/carddisp.pl?gene=EYA4</t>
  </si>
  <si>
    <t>BAP1</t>
  </si>
  <si>
    <t>BRCA1 Associated Protein 1</t>
  </si>
  <si>
    <t>GC03M052401</t>
  </si>
  <si>
    <t>https://www.genecards.org/cgi-bin/carddisp.pl?gene=BAP1</t>
  </si>
  <si>
    <t>SH2B1</t>
  </si>
  <si>
    <t>SH2B Adaptor Protein 1</t>
  </si>
  <si>
    <t>GC16P040923</t>
  </si>
  <si>
    <t>https://www.genecards.org/cgi-bin/carddisp.pl?gene=SH2B1</t>
  </si>
  <si>
    <t>AMMECR1</t>
  </si>
  <si>
    <t>AMMECR Nuclear Protein 1</t>
  </si>
  <si>
    <t>GC0XM110194</t>
  </si>
  <si>
    <t>https://www.genecards.org/cgi-bin/carddisp.pl?gene=AMMECR1</t>
  </si>
  <si>
    <t>DMXL2</t>
  </si>
  <si>
    <t>Dmx Like 2</t>
  </si>
  <si>
    <t>GC15M051447</t>
  </si>
  <si>
    <t>https://www.genecards.org/cgi-bin/carddisp.pl?gene=DMXL2</t>
  </si>
  <si>
    <t>SKP1</t>
  </si>
  <si>
    <t>S-Phase Kinase Associated Protein 1</t>
  </si>
  <si>
    <t>GC05M134148</t>
  </si>
  <si>
    <t>https://www.genecards.org/cgi-bin/carddisp.pl?gene=SKP1</t>
  </si>
  <si>
    <t>RAD18</t>
  </si>
  <si>
    <t>RAD18 E3 Ubiquitin Protein Ligase</t>
  </si>
  <si>
    <t>GC03M008775</t>
  </si>
  <si>
    <t>https://www.genecards.org/cgi-bin/carddisp.pl?gene=RAD18</t>
  </si>
  <si>
    <t>KMT2B</t>
  </si>
  <si>
    <t>Lysine Methyltransferase 2B</t>
  </si>
  <si>
    <t>GC19P066546</t>
  </si>
  <si>
    <t>https://www.genecards.org/cgi-bin/carddisp.pl?gene=KMT2B</t>
  </si>
  <si>
    <t>COG8</t>
  </si>
  <si>
    <t>Component Of Oligomeric Golgi Complex 8</t>
  </si>
  <si>
    <t>GC16M069320</t>
  </si>
  <si>
    <t>https://www.genecards.org/cgi-bin/carddisp.pl?gene=COG8</t>
  </si>
  <si>
    <t>CFAP45</t>
  </si>
  <si>
    <t>Cilia And Flagella Associated Protein 45</t>
  </si>
  <si>
    <t>GC01M159873</t>
  </si>
  <si>
    <t>https://www.genecards.org/cgi-bin/carddisp.pl?gene=CFAP45</t>
  </si>
  <si>
    <t>GRP</t>
  </si>
  <si>
    <t>Gastrin Releasing Peptide</t>
  </si>
  <si>
    <t>GC18P059220</t>
  </si>
  <si>
    <t>https://www.genecards.org/cgi-bin/carddisp.pl?gene=GRP</t>
  </si>
  <si>
    <t>MYMK</t>
  </si>
  <si>
    <t>Myomaker, Myoblast Fusion Factor</t>
  </si>
  <si>
    <t>GC09M133515</t>
  </si>
  <si>
    <t>https://www.genecards.org/cgi-bin/carddisp.pl?gene=MYMK</t>
  </si>
  <si>
    <t>RARS1</t>
  </si>
  <si>
    <t>Arginyl-TRNA Synthetase 1</t>
  </si>
  <si>
    <t>GC05P168487</t>
  </si>
  <si>
    <t>https://www.genecards.org/cgi-bin/carddisp.pl?gene=RARS1</t>
  </si>
  <si>
    <t>DNA Topoisomerase I</t>
  </si>
  <si>
    <t>GC20P041028</t>
  </si>
  <si>
    <t>https://www.genecards.org/cgi-bin/carddisp.pl?gene=TOP1</t>
  </si>
  <si>
    <t>ISG15</t>
  </si>
  <si>
    <t>ISG15 Ubiquitin Like Modifier</t>
  </si>
  <si>
    <t>GC01P001001</t>
  </si>
  <si>
    <t>https://www.genecards.org/cgi-bin/carddisp.pl?gene=ISG15</t>
  </si>
  <si>
    <t>INSL3</t>
  </si>
  <si>
    <t>Insulin Like 3</t>
  </si>
  <si>
    <t>GC19M017816</t>
  </si>
  <si>
    <t>https://www.genecards.org/cgi-bin/carddisp.pl?gene=INSL3</t>
  </si>
  <si>
    <t>MIR206</t>
  </si>
  <si>
    <t>MicroRNA 206</t>
  </si>
  <si>
    <t>GC06P052144</t>
  </si>
  <si>
    <t>https://www.genecards.org/cgi-bin/carddisp.pl?gene=MIR206</t>
  </si>
  <si>
    <t>LMOD1</t>
  </si>
  <si>
    <t>Leiomodin 1</t>
  </si>
  <si>
    <t>GC01M201896</t>
  </si>
  <si>
    <t>https://www.genecards.org/cgi-bin/carddisp.pl?gene=LMOD1</t>
  </si>
  <si>
    <t>LGI1</t>
  </si>
  <si>
    <t>Leucine Rich Glioma Inactivated 1</t>
  </si>
  <si>
    <t>GC10P093757</t>
  </si>
  <si>
    <t>https://www.genecards.org/cgi-bin/carddisp.pl?gene=LGI1</t>
  </si>
  <si>
    <t>ESRRG</t>
  </si>
  <si>
    <t>Estrogen Related Receptor Gamma</t>
  </si>
  <si>
    <t>GC01M216503</t>
  </si>
  <si>
    <t>https://www.genecards.org/cgi-bin/carddisp.pl?gene=ESRRG</t>
  </si>
  <si>
    <t>CYP7A1</t>
  </si>
  <si>
    <t>Cytochrome P450 Family 7 Subfamily A Member 1</t>
  </si>
  <si>
    <t>GC08M058476</t>
  </si>
  <si>
    <t>https://www.genecards.org/cgi-bin/carddisp.pl?gene=CYP7A1</t>
  </si>
  <si>
    <t>POLR2F</t>
  </si>
  <si>
    <t>RNA Polymerase II, I And III Subunit F</t>
  </si>
  <si>
    <t>GC22P037952</t>
  </si>
  <si>
    <t>https://www.genecards.org/cgi-bin/carddisp.pl?gene=POLR2F</t>
  </si>
  <si>
    <t>SPINT2</t>
  </si>
  <si>
    <t>Serine Peptidase Inhibitor, Kunitz Type 2</t>
  </si>
  <si>
    <t>GC19P038244</t>
  </si>
  <si>
    <t>https://www.genecards.org/cgi-bin/carddisp.pl?gene=SPINT2</t>
  </si>
  <si>
    <t>TNFRSF10D</t>
  </si>
  <si>
    <t>TNF Receptor Superfamily Member 10d</t>
  </si>
  <si>
    <t>GC08M023135</t>
  </si>
  <si>
    <t>https://www.genecards.org/cgi-bin/carddisp.pl?gene=TNFRSF10D</t>
  </si>
  <si>
    <t>ARMC9</t>
  </si>
  <si>
    <t>Armadillo Repeat Containing 9</t>
  </si>
  <si>
    <t>GC02P231198</t>
  </si>
  <si>
    <t>https://www.genecards.org/cgi-bin/carddisp.pl?gene=ARMC9</t>
  </si>
  <si>
    <t>CLTCL1</t>
  </si>
  <si>
    <t>Clathrin Heavy Chain Like 1</t>
  </si>
  <si>
    <t>GC22M019358</t>
  </si>
  <si>
    <t>https://www.genecards.org/cgi-bin/carddisp.pl?gene=CLTCL1</t>
  </si>
  <si>
    <t>TRAPPC11</t>
  </si>
  <si>
    <t>Trafficking Protein Particle Complex Subunit 11</t>
  </si>
  <si>
    <t>GC04P183659</t>
  </si>
  <si>
    <t>https://www.genecards.org/cgi-bin/carddisp.pl?gene=TRAPPC11</t>
  </si>
  <si>
    <t>LIG3</t>
  </si>
  <si>
    <t>DNA Ligase 3</t>
  </si>
  <si>
    <t>GC17P034980</t>
  </si>
  <si>
    <t>https://www.genecards.org/cgi-bin/carddisp.pl?gene=LIG3</t>
  </si>
  <si>
    <t>MID2</t>
  </si>
  <si>
    <t>Midline 2</t>
  </si>
  <si>
    <t>GC0XP107825</t>
  </si>
  <si>
    <t>https://www.genecards.org/cgi-bin/carddisp.pl?gene=MID2</t>
  </si>
  <si>
    <t>GPC1</t>
  </si>
  <si>
    <t>Glypican 1</t>
  </si>
  <si>
    <t>GC02P240435</t>
  </si>
  <si>
    <t>https://www.genecards.org/cgi-bin/carddisp.pl?gene=GPC1</t>
  </si>
  <si>
    <t>CXCL1</t>
  </si>
  <si>
    <t>C-X-C Motif Chemokine Ligand 1</t>
  </si>
  <si>
    <t>GC04P073869</t>
  </si>
  <si>
    <t>https://www.genecards.org/cgi-bin/carddisp.pl?gene=CXCL1</t>
  </si>
  <si>
    <t>SSBP1</t>
  </si>
  <si>
    <t>Single Stranded DNA Binding Protein 1</t>
  </si>
  <si>
    <t>GC07P148685</t>
  </si>
  <si>
    <t>https://www.genecards.org/cgi-bin/carddisp.pl?gene=SSBP1</t>
  </si>
  <si>
    <t>LIPT1</t>
  </si>
  <si>
    <t>Lipoyltransferase 1</t>
  </si>
  <si>
    <t>GC02P099194</t>
  </si>
  <si>
    <t>https://www.genecards.org/cgi-bin/carddisp.pl?gene=LIPT1</t>
  </si>
  <si>
    <t>STAC3</t>
  </si>
  <si>
    <t>SH3 And Cysteine Rich Domain 3</t>
  </si>
  <si>
    <t>GC12M057243</t>
  </si>
  <si>
    <t>https://www.genecards.org/cgi-bin/carddisp.pl?gene=STAC3</t>
  </si>
  <si>
    <t>PAGR1</t>
  </si>
  <si>
    <t>PAXIP1 Associated Glutamate Rich Protein 1</t>
  </si>
  <si>
    <t>GC16P041018</t>
  </si>
  <si>
    <t>https://www.genecards.org/cgi-bin/carddisp.pl?gene=PAGR1</t>
  </si>
  <si>
    <t>LMO2</t>
  </si>
  <si>
    <t>LIM Domain Only 2</t>
  </si>
  <si>
    <t>GC11M033858</t>
  </si>
  <si>
    <t>https://www.genecards.org/cgi-bin/carddisp.pl?gene=LMO2</t>
  </si>
  <si>
    <t>GPI</t>
  </si>
  <si>
    <t>Glucose-6-Phosphate Isomerase</t>
  </si>
  <si>
    <t>GC19P034359</t>
  </si>
  <si>
    <t>https://www.genecards.org/cgi-bin/carddisp.pl?gene=GPI</t>
  </si>
  <si>
    <t>WDR81</t>
  </si>
  <si>
    <t>WD Repeat Domain 81</t>
  </si>
  <si>
    <t>GC17P001716</t>
  </si>
  <si>
    <t>https://www.genecards.org/cgi-bin/carddisp.pl?gene=WDR81</t>
  </si>
  <si>
    <t>OPLAH</t>
  </si>
  <si>
    <t>5-Oxoprolinase, ATP-Hydrolysing</t>
  </si>
  <si>
    <t>GC08M144191</t>
  </si>
  <si>
    <t>https://www.genecards.org/cgi-bin/carddisp.pl?gene=OPLAH</t>
  </si>
  <si>
    <t>VLDLR</t>
  </si>
  <si>
    <t>Very Low Density Lipoprotein Receptor</t>
  </si>
  <si>
    <t>GC09P002611</t>
  </si>
  <si>
    <t>https://www.genecards.org/cgi-bin/carddisp.pl?gene=VLDLR</t>
  </si>
  <si>
    <t>CILK1</t>
  </si>
  <si>
    <t>Ciliogenesis Associated Kinase 1</t>
  </si>
  <si>
    <t>GC06M066350</t>
  </si>
  <si>
    <t>https://www.genecards.org/cgi-bin/carddisp.pl?gene=CILK1</t>
  </si>
  <si>
    <t>AQP1</t>
  </si>
  <si>
    <t>Aquaporin 1 (Colton Blood Group)</t>
  </si>
  <si>
    <t>GC07P030911</t>
  </si>
  <si>
    <t>https://www.genecards.org/cgi-bin/carddisp.pl?gene=AQP1</t>
  </si>
  <si>
    <t>AMT</t>
  </si>
  <si>
    <t>Aminomethyltransferase</t>
  </si>
  <si>
    <t>GC03M051187</t>
  </si>
  <si>
    <t>https://www.genecards.org/cgi-bin/carddisp.pl?gene=AMT</t>
  </si>
  <si>
    <t>NBEA</t>
  </si>
  <si>
    <t>Neurobeachin</t>
  </si>
  <si>
    <t>GC13P034942</t>
  </si>
  <si>
    <t>https://www.genecards.org/cgi-bin/carddisp.pl?gene=NBEA</t>
  </si>
  <si>
    <t>LINC02456</t>
  </si>
  <si>
    <t>Long Intergenic Non-Protein Coding RNA 2456</t>
  </si>
  <si>
    <t>GC12P102282</t>
  </si>
  <si>
    <t>https://www.genecards.org/cgi-bin/carddisp.pl?gene=LINC02456</t>
  </si>
  <si>
    <t>UGCG</t>
  </si>
  <si>
    <t>UDP-Glucose Ceramide Glucosyltransferase</t>
  </si>
  <si>
    <t>GC09P111896</t>
  </si>
  <si>
    <t>https://www.genecards.org/cgi-bin/carddisp.pl?gene=UGCG</t>
  </si>
  <si>
    <t>DGUOK</t>
  </si>
  <si>
    <t>Deoxyguanosine Kinase</t>
  </si>
  <si>
    <t>GC02P073926</t>
  </si>
  <si>
    <t>https://www.genecards.org/cgi-bin/carddisp.pl?gene=DGUOK</t>
  </si>
  <si>
    <t>STX3</t>
  </si>
  <si>
    <t>Syntaxin 3</t>
  </si>
  <si>
    <t>GC11P059713</t>
  </si>
  <si>
    <t>https://www.genecards.org/cgi-bin/carddisp.pl?gene=STX3</t>
  </si>
  <si>
    <t>PROS1</t>
  </si>
  <si>
    <t>Protein S</t>
  </si>
  <si>
    <t>GC03M093873</t>
  </si>
  <si>
    <t>https://www.genecards.org/cgi-bin/carddisp.pl?gene=PROS1</t>
  </si>
  <si>
    <t>MT-TF</t>
  </si>
  <si>
    <t>Mitochondrially Encoded TRNA-Phe (UUU/C)</t>
  </si>
  <si>
    <t>GCMTP000580</t>
  </si>
  <si>
    <t>https://www.genecards.org/cgi-bin/carddisp.pl?gene=MT-TF</t>
  </si>
  <si>
    <t>GIT1</t>
  </si>
  <si>
    <t>GIT ArfGAP 1</t>
  </si>
  <si>
    <t>GC17M029573</t>
  </si>
  <si>
    <t>https://www.genecards.org/cgi-bin/carddisp.pl?gene=GIT1</t>
  </si>
  <si>
    <t>PRDM1</t>
  </si>
  <si>
    <t>PR/SET Domain 1</t>
  </si>
  <si>
    <t>GC06P105993</t>
  </si>
  <si>
    <t>https://www.genecards.org/cgi-bin/carddisp.pl?gene=PRDM1</t>
  </si>
  <si>
    <t>PTPRJ</t>
  </si>
  <si>
    <t>Protein Tyrosine Phosphatase Receptor Type J</t>
  </si>
  <si>
    <t>GC11P048002</t>
  </si>
  <si>
    <t>https://www.genecards.org/cgi-bin/carddisp.pl?gene=PTPRJ</t>
  </si>
  <si>
    <t>PDLIM3</t>
  </si>
  <si>
    <t>PDZ And LIM Domain 3</t>
  </si>
  <si>
    <t>GC04M185500</t>
  </si>
  <si>
    <t>https://www.genecards.org/cgi-bin/carddisp.pl?gene=PDLIM3</t>
  </si>
  <si>
    <t>PHOX2A</t>
  </si>
  <si>
    <t>Paired Like Homeobox 2A</t>
  </si>
  <si>
    <t>GC11M072239</t>
  </si>
  <si>
    <t>https://www.genecards.org/cgi-bin/carddisp.pl?gene=PHOX2A</t>
  </si>
  <si>
    <t>CEACAM8</t>
  </si>
  <si>
    <t>CEA Cell Adhesion Molecule 8</t>
  </si>
  <si>
    <t>GC19M042580</t>
  </si>
  <si>
    <t>https://www.genecards.org/cgi-bin/carddisp.pl?gene=CEACAM8</t>
  </si>
  <si>
    <t>PSTPIP1</t>
  </si>
  <si>
    <t>Proline-Serine-Threonine Phosphatase Interacting Protein 1</t>
  </si>
  <si>
    <t>GC15P076993</t>
  </si>
  <si>
    <t>https://www.genecards.org/cgi-bin/carddisp.pl?gene=PSTPIP1</t>
  </si>
  <si>
    <t>BPTF</t>
  </si>
  <si>
    <t>Bromodomain PHD Finger Transcription Factor</t>
  </si>
  <si>
    <t>GC17P067825</t>
  </si>
  <si>
    <t>https://www.genecards.org/cgi-bin/carddisp.pl?gene=BPTF</t>
  </si>
  <si>
    <t>TSPAN1</t>
  </si>
  <si>
    <t>Tetraspanin 1</t>
  </si>
  <si>
    <t>GC01P046175</t>
  </si>
  <si>
    <t>https://www.genecards.org/cgi-bin/carddisp.pl?gene=TSPAN1</t>
  </si>
  <si>
    <t>NEK2</t>
  </si>
  <si>
    <t>NIMA Related Kinase 2</t>
  </si>
  <si>
    <t>GC01M211658</t>
  </si>
  <si>
    <t>https://www.genecards.org/cgi-bin/carddisp.pl?gene=NEK2</t>
  </si>
  <si>
    <t>CDH3</t>
  </si>
  <si>
    <t>Cadherin 3</t>
  </si>
  <si>
    <t>GC16P068637</t>
  </si>
  <si>
    <t>https://www.genecards.org/cgi-bin/carddisp.pl?gene=CDH3</t>
  </si>
  <si>
    <t>DCDC2</t>
  </si>
  <si>
    <t>Doublecortin Domain Containing 2</t>
  </si>
  <si>
    <t>GC06M024171</t>
  </si>
  <si>
    <t>https://www.genecards.org/cgi-bin/carddisp.pl?gene=DCDC2</t>
  </si>
  <si>
    <t>SET</t>
  </si>
  <si>
    <t>SET Nuclear Proto-Oncogene</t>
  </si>
  <si>
    <t>GC09P128960</t>
  </si>
  <si>
    <t>https://www.genecards.org/cgi-bin/carddisp.pl?gene=SET</t>
  </si>
  <si>
    <t>SLC18A3</t>
  </si>
  <si>
    <t>Solute Carrier Family 18 Member A3</t>
  </si>
  <si>
    <t>GC10P049610</t>
  </si>
  <si>
    <t>https://www.genecards.org/cgi-bin/carddisp.pl?gene=SLC18A3</t>
  </si>
  <si>
    <t>EGR2</t>
  </si>
  <si>
    <t>Early Growth Response 2</t>
  </si>
  <si>
    <t>GC10M062811</t>
  </si>
  <si>
    <t>https://www.genecards.org/cgi-bin/carddisp.pl?gene=EGR2</t>
  </si>
  <si>
    <t>KLF4</t>
  </si>
  <si>
    <t>Kruppel Like Factor 4</t>
  </si>
  <si>
    <t>GC09M107484</t>
  </si>
  <si>
    <t>https://www.genecards.org/cgi-bin/carddisp.pl?gene=KLF4</t>
  </si>
  <si>
    <t>NPLOC4</t>
  </si>
  <si>
    <t>NPL4 Homolog, Ubiquitin Recognition Factor</t>
  </si>
  <si>
    <t>GC17M081556</t>
  </si>
  <si>
    <t>https://www.genecards.org/cgi-bin/carddisp.pl?gene=NPLOC4</t>
  </si>
  <si>
    <t>HOXA2</t>
  </si>
  <si>
    <t>Homeobox A2</t>
  </si>
  <si>
    <t>GC07M027100</t>
  </si>
  <si>
    <t>https://www.genecards.org/cgi-bin/carddisp.pl?gene=HOXA2</t>
  </si>
  <si>
    <t>C12orf57</t>
  </si>
  <si>
    <t>Chromosome 12 Open Reading Frame 57</t>
  </si>
  <si>
    <t>GC12P021092</t>
  </si>
  <si>
    <t>https://www.genecards.org/cgi-bin/carddisp.pl?gene=C12orf57</t>
  </si>
  <si>
    <t>MYO5B</t>
  </si>
  <si>
    <t>Myosin VB</t>
  </si>
  <si>
    <t>GC18M049822</t>
  </si>
  <si>
    <t>https://www.genecards.org/cgi-bin/carddisp.pl?gene=MYO5B</t>
  </si>
  <si>
    <t>MC1R</t>
  </si>
  <si>
    <t>Melanocortin 1 Receptor</t>
  </si>
  <si>
    <t>GC16P089912</t>
  </si>
  <si>
    <t>https://www.genecards.org/cgi-bin/carddisp.pl?gene=MC1R</t>
  </si>
  <si>
    <t>GARS1</t>
  </si>
  <si>
    <t>Glycyl-TRNA Synthetase 1</t>
  </si>
  <si>
    <t>GC07P030580</t>
  </si>
  <si>
    <t>https://www.genecards.org/cgi-bin/carddisp.pl?gene=GARS1</t>
  </si>
  <si>
    <t>GNB3</t>
  </si>
  <si>
    <t>G Protein Subunit Beta 3</t>
  </si>
  <si>
    <t>GC12P006839</t>
  </si>
  <si>
    <t>https://www.genecards.org/cgi-bin/carddisp.pl?gene=GNB3</t>
  </si>
  <si>
    <t>ATG7</t>
  </si>
  <si>
    <t>Autophagy Related 7</t>
  </si>
  <si>
    <t>GC03P012474</t>
  </si>
  <si>
    <t>https://www.genecards.org/cgi-bin/carddisp.pl?gene=ATG7</t>
  </si>
  <si>
    <t>ADD1</t>
  </si>
  <si>
    <t>Adducin 1</t>
  </si>
  <si>
    <t>GC04P002855</t>
  </si>
  <si>
    <t>https://www.genecards.org/cgi-bin/carddisp.pl?gene=ADD1</t>
  </si>
  <si>
    <t>C1QTNF5</t>
  </si>
  <si>
    <t>C1q And TNF Related 5</t>
  </si>
  <si>
    <t>GC11M119338</t>
  </si>
  <si>
    <t>https://www.genecards.org/cgi-bin/carddisp.pl?gene=C1QTNF5</t>
  </si>
  <si>
    <t>APH1B</t>
  </si>
  <si>
    <t>Aph-1 Homolog B, Gamma-Secretase Subunit</t>
  </si>
  <si>
    <t>GC15P118366</t>
  </si>
  <si>
    <t>https://www.genecards.org/cgi-bin/carddisp.pl?gene=APH1B</t>
  </si>
  <si>
    <t>SLC24A4</t>
  </si>
  <si>
    <t>Solute Carrier Family 24 Member 4</t>
  </si>
  <si>
    <t>GC14P092322</t>
  </si>
  <si>
    <t>https://www.genecards.org/cgi-bin/carddisp.pl?gene=SLC24A4</t>
  </si>
  <si>
    <t>ABCA7</t>
  </si>
  <si>
    <t>ATP Binding Cassette Subfamily A Member 7</t>
  </si>
  <si>
    <t>GC19P002825</t>
  </si>
  <si>
    <t>https://www.genecards.org/cgi-bin/carddisp.pl?gene=ABCA7</t>
  </si>
  <si>
    <t>ZDHHC9</t>
  </si>
  <si>
    <t>Zinc Finger DHHC-Type Palmitoyltransferase 9</t>
  </si>
  <si>
    <t>GC0XM129803</t>
  </si>
  <si>
    <t>https://www.genecards.org/cgi-bin/carddisp.pl?gene=ZDHHC9</t>
  </si>
  <si>
    <t>KLHL7</t>
  </si>
  <si>
    <t>Kelch Like Family Member 7</t>
  </si>
  <si>
    <t>GC07P023105</t>
  </si>
  <si>
    <t>https://www.genecards.org/cgi-bin/carddisp.pl?gene=KLHL7</t>
  </si>
  <si>
    <t>CRLF1</t>
  </si>
  <si>
    <t>Cytokine Receptor Like Factor 1</t>
  </si>
  <si>
    <t>GC19M018572</t>
  </si>
  <si>
    <t>https://www.genecards.org/cgi-bin/carddisp.pl?gene=CRLF1</t>
  </si>
  <si>
    <t>DMRT1</t>
  </si>
  <si>
    <t>Doublesex And Mab-3 Related Transcription Factor 1</t>
  </si>
  <si>
    <t>GC09P000831</t>
  </si>
  <si>
    <t>https://www.genecards.org/cgi-bin/carddisp.pl?gene=DMRT1</t>
  </si>
  <si>
    <t>CLDN14</t>
  </si>
  <si>
    <t>Claudin 14</t>
  </si>
  <si>
    <t>GC21M036460</t>
  </si>
  <si>
    <t>https://www.genecards.org/cgi-bin/carddisp.pl?gene=CLDN14</t>
  </si>
  <si>
    <t>DNASE1</t>
  </si>
  <si>
    <t>Deoxyribonuclease 1</t>
  </si>
  <si>
    <t>GC16P003611</t>
  </si>
  <si>
    <t>https://www.genecards.org/cgi-bin/carddisp.pl?gene=DNASE1</t>
  </si>
  <si>
    <t>NNT</t>
  </si>
  <si>
    <t>Nicotinamide Nucleotide Transhydrogenase</t>
  </si>
  <si>
    <t>GC05P043602</t>
  </si>
  <si>
    <t>https://www.genecards.org/cgi-bin/carddisp.pl?gene=NNT</t>
  </si>
  <si>
    <t>FBXL3</t>
  </si>
  <si>
    <t>F-Box And Leucine Rich Repeat Protein 3</t>
  </si>
  <si>
    <t>GC13M076992</t>
  </si>
  <si>
    <t>https://www.genecards.org/cgi-bin/carddisp.pl?gene=FBXL3</t>
  </si>
  <si>
    <t>GRB10</t>
  </si>
  <si>
    <t>Growth Factor Receptor Bound Protein 10</t>
  </si>
  <si>
    <t>GC07M050590</t>
  </si>
  <si>
    <t>https://www.genecards.org/cgi-bin/carddisp.pl?gene=GRB10</t>
  </si>
  <si>
    <t>SLC25A20</t>
  </si>
  <si>
    <t>Solute Carrier Family 25 Member 20</t>
  </si>
  <si>
    <t>GC03M048869</t>
  </si>
  <si>
    <t>https://www.genecards.org/cgi-bin/carddisp.pl?gene=SLC25A20</t>
  </si>
  <si>
    <t>TNFAIP6</t>
  </si>
  <si>
    <t>TNF Alpha Induced Protein 6</t>
  </si>
  <si>
    <t>GC02P151357</t>
  </si>
  <si>
    <t>https://www.genecards.org/cgi-bin/carddisp.pl?gene=TNFAIP6</t>
  </si>
  <si>
    <t>ASNS</t>
  </si>
  <si>
    <t>Asparagine Synthetase (Glutamine-Hydrolyzing)</t>
  </si>
  <si>
    <t>GC07M097854</t>
  </si>
  <si>
    <t>https://www.genecards.org/cgi-bin/carddisp.pl?gene=ASNS</t>
  </si>
  <si>
    <t>HLA-DPA1</t>
  </si>
  <si>
    <t>Major Histocompatibility Complex, Class II, DP Alpha 1</t>
  </si>
  <si>
    <t>GC06M033064</t>
  </si>
  <si>
    <t>https://www.genecards.org/cgi-bin/carddisp.pl?gene=HLA-DPA1</t>
  </si>
  <si>
    <t>SUCLA2</t>
  </si>
  <si>
    <t>Succinate-CoA Ligase ADP-Forming Subunit Beta</t>
  </si>
  <si>
    <t>GC13M047745</t>
  </si>
  <si>
    <t>https://www.genecards.org/cgi-bin/carddisp.pl?gene=SUCLA2</t>
  </si>
  <si>
    <t>NCOR2</t>
  </si>
  <si>
    <t>Nuclear Receptor Corepressor 2</t>
  </si>
  <si>
    <t>GC12M124324</t>
  </si>
  <si>
    <t>https://www.genecards.org/cgi-bin/carddisp.pl?gene=NCOR2</t>
  </si>
  <si>
    <t>ITPR1</t>
  </si>
  <si>
    <t>Inositol 1,4,5-Trisphosphate Receptor Type 1</t>
  </si>
  <si>
    <t>GC03P004486</t>
  </si>
  <si>
    <t>https://www.genecards.org/cgi-bin/carddisp.pl?gene=ITPR1</t>
  </si>
  <si>
    <t>BHLHE40</t>
  </si>
  <si>
    <t>Basic Helix-Loop-Helix Family Member E40</t>
  </si>
  <si>
    <t>GC03P004980</t>
  </si>
  <si>
    <t>https://www.genecards.org/cgi-bin/carddisp.pl?gene=BHLHE40</t>
  </si>
  <si>
    <t>MIR324</t>
  </si>
  <si>
    <t>MicroRNA 324</t>
  </si>
  <si>
    <t>GC17M007223</t>
  </si>
  <si>
    <t>https://www.genecards.org/cgi-bin/carddisp.pl?gene=MIR324</t>
  </si>
  <si>
    <t>CNNM4</t>
  </si>
  <si>
    <t>Cyclin And CBS Domain Divalent Metal Cation Transport Mediator 4</t>
  </si>
  <si>
    <t>GC02P096790</t>
  </si>
  <si>
    <t>https://www.genecards.org/cgi-bin/carddisp.pl?gene=CNNM4</t>
  </si>
  <si>
    <t>S100A8</t>
  </si>
  <si>
    <t>S100 Calcium Binding Protein A8</t>
  </si>
  <si>
    <t>GC01M153391</t>
  </si>
  <si>
    <t>https://www.genecards.org/cgi-bin/carddisp.pl?gene=S100A8</t>
  </si>
  <si>
    <t>GSN</t>
  </si>
  <si>
    <t>Gelsolin</t>
  </si>
  <si>
    <t>GC09P121201</t>
  </si>
  <si>
    <t>https://www.genecards.org/cgi-bin/carddisp.pl?gene=GSN</t>
  </si>
  <si>
    <t>SFTPB</t>
  </si>
  <si>
    <t>Surfactant Protein B</t>
  </si>
  <si>
    <t>GC02M085657</t>
  </si>
  <si>
    <t>https://www.genecards.org/cgi-bin/carddisp.pl?gene=SFTPB</t>
  </si>
  <si>
    <t>HMGA1</t>
  </si>
  <si>
    <t>High Mobility Group AT-Hook 1</t>
  </si>
  <si>
    <t>GC06P083808</t>
  </si>
  <si>
    <t>https://www.genecards.org/cgi-bin/carddisp.pl?gene=HMGA1</t>
  </si>
  <si>
    <t>MCAM</t>
  </si>
  <si>
    <t>Melanoma Cell Adhesion Molecule</t>
  </si>
  <si>
    <t>GC11M119308</t>
  </si>
  <si>
    <t>https://www.genecards.org/cgi-bin/carddisp.pl?gene=MCAM</t>
  </si>
  <si>
    <t>SLC9A6</t>
  </si>
  <si>
    <t>Solute Carrier Family 9 Member A6</t>
  </si>
  <si>
    <t>GC0XP135985</t>
  </si>
  <si>
    <t>https://www.genecards.org/cgi-bin/carddisp.pl?gene=SLC9A6</t>
  </si>
  <si>
    <t>AFF3</t>
  </si>
  <si>
    <t>AF4/FMR2 Family Member 3</t>
  </si>
  <si>
    <t>GC02M099545</t>
  </si>
  <si>
    <t>https://www.genecards.org/cgi-bin/carddisp.pl?gene=AFF3</t>
  </si>
  <si>
    <t>TUG1</t>
  </si>
  <si>
    <t>Taurine Up-Regulated 1</t>
  </si>
  <si>
    <t>GC22P030969</t>
  </si>
  <si>
    <t>https://www.genecards.org/cgi-bin/carddisp.pl?gene=TUG1</t>
  </si>
  <si>
    <t>SPAG8</t>
  </si>
  <si>
    <t>Sperm Associated Antigen 8</t>
  </si>
  <si>
    <t>GC09M035797</t>
  </si>
  <si>
    <t>https://www.genecards.org/cgi-bin/carddisp.pl?gene=SPAG8</t>
  </si>
  <si>
    <t>GZF1</t>
  </si>
  <si>
    <t>GDNF Inducible Zinc Finger Protein 1</t>
  </si>
  <si>
    <t>GC20P023361</t>
  </si>
  <si>
    <t>https://www.genecards.org/cgi-bin/carddisp.pl?gene=GZF1</t>
  </si>
  <si>
    <t>CEP63</t>
  </si>
  <si>
    <t>Centrosomal Protein 63</t>
  </si>
  <si>
    <t>GC03P134485</t>
  </si>
  <si>
    <t>https://www.genecards.org/cgi-bin/carddisp.pl?gene=CEP63</t>
  </si>
  <si>
    <t>NAT1</t>
  </si>
  <si>
    <t>N-Acetyltransferase 1</t>
  </si>
  <si>
    <t>GC08P018179</t>
  </si>
  <si>
    <t>https://www.genecards.org/cgi-bin/carddisp.pl?gene=NAT1</t>
  </si>
  <si>
    <t>FGF14</t>
  </si>
  <si>
    <t>Fibroblast Growth Factor 14</t>
  </si>
  <si>
    <t>GC13M101710</t>
  </si>
  <si>
    <t>https://www.genecards.org/cgi-bin/carddisp.pl?gene=FGF14</t>
  </si>
  <si>
    <t>RFLNB</t>
  </si>
  <si>
    <t>Refilin B</t>
  </si>
  <si>
    <t>GC17M003025</t>
  </si>
  <si>
    <t>https://www.genecards.org/cgi-bin/carddisp.pl?gene=RFLNB</t>
  </si>
  <si>
    <t>KLLN</t>
  </si>
  <si>
    <t>Killin, P53 Regulated DNA Replication Inhibitor</t>
  </si>
  <si>
    <t>GC10M087867</t>
  </si>
  <si>
    <t>https://www.genecards.org/cgi-bin/carddisp.pl?gene=KLLN</t>
  </si>
  <si>
    <t>NOX4</t>
  </si>
  <si>
    <t>NADPH Oxidase 4</t>
  </si>
  <si>
    <t>GC11M089324</t>
  </si>
  <si>
    <t>https://www.genecards.org/cgi-bin/carddisp.pl?gene=NOX4</t>
  </si>
  <si>
    <t>HIVEP3</t>
  </si>
  <si>
    <t>HIVEP Zinc Finger 3</t>
  </si>
  <si>
    <t>GC01M041506</t>
  </si>
  <si>
    <t>https://www.genecards.org/cgi-bin/carddisp.pl?gene=HIVEP3</t>
  </si>
  <si>
    <t>BCKDHB</t>
  </si>
  <si>
    <t>Branched Chain Keto Acid Dehydrogenase E1 Subunit Beta</t>
  </si>
  <si>
    <t>GC06P080106</t>
  </si>
  <si>
    <t>https://www.genecards.org/cgi-bin/carddisp.pl?gene=BCKDHB</t>
  </si>
  <si>
    <t>FGG</t>
  </si>
  <si>
    <t>Fibrinogen Gamma Chain</t>
  </si>
  <si>
    <t>GC04M154604</t>
  </si>
  <si>
    <t>https://www.genecards.org/cgi-bin/carddisp.pl?gene=FGG</t>
  </si>
  <si>
    <t>SIM1</t>
  </si>
  <si>
    <t>SIM BHLH Transcription Factor 1</t>
  </si>
  <si>
    <t>GC06M100386</t>
  </si>
  <si>
    <t>https://www.genecards.org/cgi-bin/carddisp.pl?gene=SIM1</t>
  </si>
  <si>
    <t>COPB2</t>
  </si>
  <si>
    <t>COPI Coat Complex Subunit Beta 2</t>
  </si>
  <si>
    <t>GC03M139355</t>
  </si>
  <si>
    <t>https://www.genecards.org/cgi-bin/carddisp.pl?gene=COPB2</t>
  </si>
  <si>
    <t>FLVCR2</t>
  </si>
  <si>
    <t>FLVCR Heme Transporter 2</t>
  </si>
  <si>
    <t>GC14P075578</t>
  </si>
  <si>
    <t>https://www.genecards.org/cgi-bin/carddisp.pl?gene=FLVCR2</t>
  </si>
  <si>
    <t>IVNS1ABP</t>
  </si>
  <si>
    <t>Influenza Virus NS1A Binding Protein</t>
  </si>
  <si>
    <t>GC01M185306</t>
  </si>
  <si>
    <t>https://www.genecards.org/cgi-bin/carddisp.pl?gene=IVNS1ABP</t>
  </si>
  <si>
    <t>MFRP</t>
  </si>
  <si>
    <t>Membrane Frizzled-Related Protein</t>
  </si>
  <si>
    <t>GC11M119339</t>
  </si>
  <si>
    <t>https://www.genecards.org/cgi-bin/carddisp.pl?gene=MFRP</t>
  </si>
  <si>
    <t>TMEM251</t>
  </si>
  <si>
    <t>Transmembrane Protein 251</t>
  </si>
  <si>
    <t>GC14P093185</t>
  </si>
  <si>
    <t>https://www.genecards.org/cgi-bin/carddisp.pl?gene=TMEM251</t>
  </si>
  <si>
    <t>FAM111B</t>
  </si>
  <si>
    <t>FAM111 Trypsin Like Peptidase B</t>
  </si>
  <si>
    <t>GC11P059107</t>
  </si>
  <si>
    <t>https://www.genecards.org/cgi-bin/carddisp.pl?gene=FAM111B</t>
  </si>
  <si>
    <t>HLCS</t>
  </si>
  <si>
    <t>Holocarboxylase Synthetase</t>
  </si>
  <si>
    <t>GC21M036750</t>
  </si>
  <si>
    <t>https://www.genecards.org/cgi-bin/carddisp.pl?gene=HLCS</t>
  </si>
  <si>
    <t>CD22</t>
  </si>
  <si>
    <t>CD22 Molecule</t>
  </si>
  <si>
    <t>GC19P035319</t>
  </si>
  <si>
    <t>https://www.genecards.org/cgi-bin/carddisp.pl?gene=CD22</t>
  </si>
  <si>
    <t>KIDINS220</t>
  </si>
  <si>
    <t>Kinase D Interacting Substrate 220</t>
  </si>
  <si>
    <t>GC02M008724</t>
  </si>
  <si>
    <t>https://www.genecards.org/cgi-bin/carddisp.pl?gene=KIDINS220</t>
  </si>
  <si>
    <t>EXOSC2</t>
  </si>
  <si>
    <t>Exosome Component 2</t>
  </si>
  <si>
    <t>GC09P130693</t>
  </si>
  <si>
    <t>https://www.genecards.org/cgi-bin/carddisp.pl?gene=EXOSC2</t>
  </si>
  <si>
    <t>EXOSC9</t>
  </si>
  <si>
    <t>Exosome Component 9</t>
  </si>
  <si>
    <t>GC04P121801</t>
  </si>
  <si>
    <t>https://www.genecards.org/cgi-bin/carddisp.pl?gene=EXOSC9</t>
  </si>
  <si>
    <t>MT-TQ</t>
  </si>
  <si>
    <t>Mitochondrially Encoded TRNA-Gln (CAA/G)</t>
  </si>
  <si>
    <t>GCMTM004331</t>
  </si>
  <si>
    <t>https://www.genecards.org/cgi-bin/carddisp.pl?gene=MT-TQ</t>
  </si>
  <si>
    <t>MIRLET7A3</t>
  </si>
  <si>
    <t>MicroRNA Let-7a-3</t>
  </si>
  <si>
    <t>GC22P046112</t>
  </si>
  <si>
    <t>https://www.genecards.org/cgi-bin/carddisp.pl?gene=MIRLET7A3</t>
  </si>
  <si>
    <t>RIMS1</t>
  </si>
  <si>
    <t>Regulating Synaptic Membrane Exocytosis 1</t>
  </si>
  <si>
    <t>GC06P071886</t>
  </si>
  <si>
    <t>https://www.genecards.org/cgi-bin/carddisp.pl?gene=RIMS1</t>
  </si>
  <si>
    <t>ACTN4</t>
  </si>
  <si>
    <t>Actinin Alpha 4</t>
  </si>
  <si>
    <t>GC19P038647</t>
  </si>
  <si>
    <t>https://www.genecards.org/cgi-bin/carddisp.pl?gene=ACTN4</t>
  </si>
  <si>
    <t>CERKL</t>
  </si>
  <si>
    <t>Ceramide Kinase Like</t>
  </si>
  <si>
    <t>GC02M181536</t>
  </si>
  <si>
    <t>https://www.genecards.org/cgi-bin/carddisp.pl?gene=CERKL</t>
  </si>
  <si>
    <t>BUB3</t>
  </si>
  <si>
    <t>BUB3 Mitotic Checkpoint Protein</t>
  </si>
  <si>
    <t>GC10P123154</t>
  </si>
  <si>
    <t>https://www.genecards.org/cgi-bin/carddisp.pl?gene=BUB3</t>
  </si>
  <si>
    <t>SHOX2</t>
  </si>
  <si>
    <t>Short Stature Homeobox 2</t>
  </si>
  <si>
    <t>GC03M158095</t>
  </si>
  <si>
    <t>https://www.genecards.org/cgi-bin/carddisp.pl?gene=SHOX2</t>
  </si>
  <si>
    <t>FHL2</t>
  </si>
  <si>
    <t>Four And A Half LIM Domains 2</t>
  </si>
  <si>
    <t>GC02M105357</t>
  </si>
  <si>
    <t>https://www.genecards.org/cgi-bin/carddisp.pl?gene=FHL2</t>
  </si>
  <si>
    <t>DAXX</t>
  </si>
  <si>
    <t>Death Domain Associated Protein</t>
  </si>
  <si>
    <t>GC06M033318</t>
  </si>
  <si>
    <t>https://www.genecards.org/cgi-bin/carddisp.pl?gene=DAXX</t>
  </si>
  <si>
    <t>LIG1</t>
  </si>
  <si>
    <t>DNA Ligase 1</t>
  </si>
  <si>
    <t>GC19M048115</t>
  </si>
  <si>
    <t>https://www.genecards.org/cgi-bin/carddisp.pl?gene=LIG1</t>
  </si>
  <si>
    <t>SOSTDC1</t>
  </si>
  <si>
    <t>Sclerostin Domain Containing 1</t>
  </si>
  <si>
    <t>GC07M016467</t>
  </si>
  <si>
    <t>https://www.genecards.org/cgi-bin/carddisp.pl?gene=SOSTDC1</t>
  </si>
  <si>
    <t>CEP128</t>
  </si>
  <si>
    <t>Centrosomal Protein 128</t>
  </si>
  <si>
    <t>GC14M080476</t>
  </si>
  <si>
    <t>https://www.genecards.org/cgi-bin/carddisp.pl?gene=CEP128</t>
  </si>
  <si>
    <t>CA3-AS1</t>
  </si>
  <si>
    <t>CA3 Antisense RNA 1</t>
  </si>
  <si>
    <t>GC08M085442</t>
  </si>
  <si>
    <t>https://www.genecards.org/cgi-bin/carddisp.pl?gene=CA3-AS1</t>
  </si>
  <si>
    <t>FOSL1</t>
  </si>
  <si>
    <t>FOS Like 1, AP-1 Transcription Factor Subunit</t>
  </si>
  <si>
    <t>GC11M089830</t>
  </si>
  <si>
    <t>https://www.genecards.org/cgi-bin/carddisp.pl?gene=FOSL1</t>
  </si>
  <si>
    <t>TBR1</t>
  </si>
  <si>
    <t>T-Box Brain Transcription Factor 1</t>
  </si>
  <si>
    <t>GC02P161416</t>
  </si>
  <si>
    <t>https://www.genecards.org/cgi-bin/carddisp.pl?gene=TBR1</t>
  </si>
  <si>
    <t>PDGFA</t>
  </si>
  <si>
    <t>Platelet Derived Growth Factor Subunit A</t>
  </si>
  <si>
    <t>GC07M000497</t>
  </si>
  <si>
    <t>https://www.genecards.org/cgi-bin/carddisp.pl?gene=PDGFA</t>
  </si>
  <si>
    <t>MPDZ</t>
  </si>
  <si>
    <t>Multiple PDZ Domain Crumbs Cell Polarity Complex Component</t>
  </si>
  <si>
    <t>GC09M013105</t>
  </si>
  <si>
    <t>https://www.genecards.org/cgi-bin/carddisp.pl?gene=MPDZ</t>
  </si>
  <si>
    <t>CYLD</t>
  </si>
  <si>
    <t>CYLD Lysine 63 Deubiquitinase</t>
  </si>
  <si>
    <t>GC16P050742</t>
  </si>
  <si>
    <t>https://www.genecards.org/cgi-bin/carddisp.pl?gene=CYLD</t>
  </si>
  <si>
    <t>RELB</t>
  </si>
  <si>
    <t>RELB Proto-Oncogene, NF-KB Subunit</t>
  </si>
  <si>
    <t>GC19P066884</t>
  </si>
  <si>
    <t>https://www.genecards.org/cgi-bin/carddisp.pl?gene=RELB</t>
  </si>
  <si>
    <t>MT-TK</t>
  </si>
  <si>
    <t>Mitochondrially Encoded TRNA-Lys (AAA/G)</t>
  </si>
  <si>
    <t>GCMTP008297</t>
  </si>
  <si>
    <t>https://www.genecards.org/cgi-bin/carddisp.pl?gene=MT-TK</t>
  </si>
  <si>
    <t>ZMIZ1</t>
  </si>
  <si>
    <t>Zinc Finger MIZ-Type Containing 1</t>
  </si>
  <si>
    <t>GC10P079068</t>
  </si>
  <si>
    <t>https://www.genecards.org/cgi-bin/carddisp.pl?gene=ZMIZ1</t>
  </si>
  <si>
    <t>UBB</t>
  </si>
  <si>
    <t>Ubiquitin B</t>
  </si>
  <si>
    <t>GC17P016380</t>
  </si>
  <si>
    <t>https://www.genecards.org/cgi-bin/carddisp.pl?gene=UBB</t>
  </si>
  <si>
    <t>SHROOM2</t>
  </si>
  <si>
    <t>Shroom Family Member 2</t>
  </si>
  <si>
    <t>GC0XP009786</t>
  </si>
  <si>
    <t>https://www.genecards.org/cgi-bin/carddisp.pl?gene=SHROOM2</t>
  </si>
  <si>
    <t>ALPI</t>
  </si>
  <si>
    <t>Alkaline Phosphatase, Intestinal</t>
  </si>
  <si>
    <t>GC02P232456</t>
  </si>
  <si>
    <t>https://www.genecards.org/cgi-bin/carddisp.pl?gene=ALPI</t>
  </si>
  <si>
    <t>CD70</t>
  </si>
  <si>
    <t>CD70 Molecule</t>
  </si>
  <si>
    <t>GC19M006647</t>
  </si>
  <si>
    <t>https://www.genecards.org/cgi-bin/carddisp.pl?gene=CD70</t>
  </si>
  <si>
    <t>GPNMB</t>
  </si>
  <si>
    <t>Glycoprotein Nmb</t>
  </si>
  <si>
    <t>GC07P023238</t>
  </si>
  <si>
    <t>https://www.genecards.org/cgi-bin/carddisp.pl?gene=GPNMB</t>
  </si>
  <si>
    <t>DEF6</t>
  </si>
  <si>
    <t>DEF6 Guanine Nucleotide Exchange Factor</t>
  </si>
  <si>
    <t>GC06P083820</t>
  </si>
  <si>
    <t>https://www.genecards.org/cgi-bin/carddisp.pl?gene=DEF6</t>
  </si>
  <si>
    <t>CD164</t>
  </si>
  <si>
    <t>CD164 Molecule</t>
  </si>
  <si>
    <t>GC06M109366</t>
  </si>
  <si>
    <t>https://www.genecards.org/cgi-bin/carddisp.pl?gene=CD164</t>
  </si>
  <si>
    <t>IVD</t>
  </si>
  <si>
    <t>Isovaleryl-CoA Dehydrogenase</t>
  </si>
  <si>
    <t>GC15P040405</t>
  </si>
  <si>
    <t>https://www.genecards.org/cgi-bin/carddisp.pl?gene=IVD</t>
  </si>
  <si>
    <t>MT-TS2</t>
  </si>
  <si>
    <t>Mitochondrially Encoded TRNA-Ser (AGU/C) 2</t>
  </si>
  <si>
    <t>GCMTP012215</t>
  </si>
  <si>
    <t>https://www.genecards.org/cgi-bin/carddisp.pl?gene=MT-TS2</t>
  </si>
  <si>
    <t>EARS2</t>
  </si>
  <si>
    <t>Glutamyl-TRNA Synthetase 2, Mitochondrial</t>
  </si>
  <si>
    <t>GC16M023538</t>
  </si>
  <si>
    <t>https://www.genecards.org/cgi-bin/carddisp.pl?gene=EARS2</t>
  </si>
  <si>
    <t>KCNN4</t>
  </si>
  <si>
    <t>Potassium Calcium-Activated Channel Subfamily N Member 4</t>
  </si>
  <si>
    <t>GC19M065881</t>
  </si>
  <si>
    <t>https://www.genecards.org/cgi-bin/carddisp.pl?gene=KCNN4</t>
  </si>
  <si>
    <t>AQP7</t>
  </si>
  <si>
    <t>Aquaporin 7</t>
  </si>
  <si>
    <t>GC09M033384</t>
  </si>
  <si>
    <t>https://www.genecards.org/cgi-bin/carddisp.pl?gene=AQP7</t>
  </si>
  <si>
    <t>PSAT1</t>
  </si>
  <si>
    <t>Phosphoserine Aminotransferase 1</t>
  </si>
  <si>
    <t>GC09P078297</t>
  </si>
  <si>
    <t>https://www.genecards.org/cgi-bin/carddisp.pl?gene=PSAT1</t>
  </si>
  <si>
    <t>AKR1C2</t>
  </si>
  <si>
    <t>Aldo-Keto Reductase Family 1 Member C2</t>
  </si>
  <si>
    <t>GC10M004987</t>
  </si>
  <si>
    <t>https://www.genecards.org/cgi-bin/carddisp.pl?gene=AKR1C2</t>
  </si>
  <si>
    <t>MAB21L2</t>
  </si>
  <si>
    <t>Mab-21 Like 2</t>
  </si>
  <si>
    <t>GC04P150581</t>
  </si>
  <si>
    <t>https://www.genecards.org/cgi-bin/carddisp.pl?gene=MAB21L2</t>
  </si>
  <si>
    <t>SARDH</t>
  </si>
  <si>
    <t>Sarcosine Dehydrogenase</t>
  </si>
  <si>
    <t>GC09M133663</t>
  </si>
  <si>
    <t>https://www.genecards.org/cgi-bin/carddisp.pl?gene=SARDH</t>
  </si>
  <si>
    <t>P4HTM</t>
  </si>
  <si>
    <t>Prolyl 4-Hydroxylase, Transmembrane</t>
  </si>
  <si>
    <t>GC03P049627</t>
  </si>
  <si>
    <t>https://www.genecards.org/cgi-bin/carddisp.pl?gene=P4HTM</t>
  </si>
  <si>
    <t>NDUFA13</t>
  </si>
  <si>
    <t>NADH:Ubiquinone Oxidoreductase Subunit A13</t>
  </si>
  <si>
    <t>GC19P019515</t>
  </si>
  <si>
    <t>https://www.genecards.org/cgi-bin/carddisp.pl?gene=NDUFA13</t>
  </si>
  <si>
    <t>SPINK2</t>
  </si>
  <si>
    <t>Serine Peptidase Inhibitor Kazal Type 2</t>
  </si>
  <si>
    <t>GC04M056809</t>
  </si>
  <si>
    <t>https://www.genecards.org/cgi-bin/carddisp.pl?gene=SPINK2</t>
  </si>
  <si>
    <t>CYP26C1</t>
  </si>
  <si>
    <t>Cytochrome P450 Family 26 Subfamily C Member 1</t>
  </si>
  <si>
    <t>GC10P093060</t>
  </si>
  <si>
    <t>https://www.genecards.org/cgi-bin/carddisp.pl?gene=CYP26C1</t>
  </si>
  <si>
    <t>ADAM10</t>
  </si>
  <si>
    <t>ADAM Metallopeptidase Domain 10</t>
  </si>
  <si>
    <t>GC15M058588</t>
  </si>
  <si>
    <t>https://www.genecards.org/cgi-bin/carddisp.pl?gene=ADAM10</t>
  </si>
  <si>
    <t>FOXG1</t>
  </si>
  <si>
    <t>Forkhead Box G1</t>
  </si>
  <si>
    <t>GC14P028766</t>
  </si>
  <si>
    <t>https://www.genecards.org/cgi-bin/carddisp.pl?gene=FOXG1</t>
  </si>
  <si>
    <t>CACNA1G</t>
  </si>
  <si>
    <t>Calcium Voltage-Gated Channel Subunit Alpha1 G</t>
  </si>
  <si>
    <t>GC17P056070</t>
  </si>
  <si>
    <t>https://www.genecards.org/cgi-bin/carddisp.pl?gene=CACNA1G</t>
  </si>
  <si>
    <t>ARSK</t>
  </si>
  <si>
    <t>Arylsulfatase Family Member K</t>
  </si>
  <si>
    <t>GC05P095555</t>
  </si>
  <si>
    <t>https://www.genecards.org/cgi-bin/carddisp.pl?gene=ARSK</t>
  </si>
  <si>
    <t>RNASE3</t>
  </si>
  <si>
    <t>Ribonuclease A Family Member 3</t>
  </si>
  <si>
    <t>GC14P020891</t>
  </si>
  <si>
    <t>https://www.genecards.org/cgi-bin/carddisp.pl?gene=RNASE3</t>
  </si>
  <si>
    <t>Solute Carrier Family 6 Member 4</t>
  </si>
  <si>
    <t>GC17M030194</t>
  </si>
  <si>
    <t>https://www.genecards.org/cgi-bin/carddisp.pl?gene=SLC6A4</t>
  </si>
  <si>
    <t>PPOX</t>
  </si>
  <si>
    <t>Protoporphyrinogen Oxidase</t>
  </si>
  <si>
    <t>GC01P161343</t>
  </si>
  <si>
    <t>https://www.genecards.org/cgi-bin/carddisp.pl?gene=PPOX</t>
  </si>
  <si>
    <t>CCNB3</t>
  </si>
  <si>
    <t>Cyclin B3</t>
  </si>
  <si>
    <t>GC0XP050202</t>
  </si>
  <si>
    <t>https://www.genecards.org/cgi-bin/carddisp.pl?gene=CCNB3</t>
  </si>
  <si>
    <t>SLC33A1</t>
  </si>
  <si>
    <t>Solute Carrier Family 33 Member 1</t>
  </si>
  <si>
    <t>GC03M155821</t>
  </si>
  <si>
    <t>https://www.genecards.org/cgi-bin/carddisp.pl?gene=SLC33A1</t>
  </si>
  <si>
    <t>AHSP</t>
  </si>
  <si>
    <t>Alpha Hemoglobin Stabilizing Protein</t>
  </si>
  <si>
    <t>GC16P031527</t>
  </si>
  <si>
    <t>https://www.genecards.org/cgi-bin/carddisp.pl?gene=AHSP</t>
  </si>
  <si>
    <t>JUNB</t>
  </si>
  <si>
    <t>JunB Proto-Oncogene, AP-1 Transcription Factor Subunit</t>
  </si>
  <si>
    <t>GC19P012791</t>
  </si>
  <si>
    <t>https://www.genecards.org/cgi-bin/carddisp.pl?gene=JUNB</t>
  </si>
  <si>
    <t>FKBP1A</t>
  </si>
  <si>
    <t>FKBP Prolyl Isomerase 1A</t>
  </si>
  <si>
    <t>GC20M001369</t>
  </si>
  <si>
    <t>https://www.genecards.org/cgi-bin/carddisp.pl?gene=FKBP1A</t>
  </si>
  <si>
    <t>MYH2</t>
  </si>
  <si>
    <t>Myosin Heavy Chain 2</t>
  </si>
  <si>
    <t>GC17M010521</t>
  </si>
  <si>
    <t>https://www.genecards.org/cgi-bin/carddisp.pl?gene=MYH2</t>
  </si>
  <si>
    <t>WWP2</t>
  </si>
  <si>
    <t>WW Domain Containing E3 Ubiquitin Protein Ligase 2</t>
  </si>
  <si>
    <t>GC16P069796</t>
  </si>
  <si>
    <t>https://www.genecards.org/cgi-bin/carddisp.pl?gene=WWP2</t>
  </si>
  <si>
    <t>TK2</t>
  </si>
  <si>
    <t>Thymidine Kinase 2</t>
  </si>
  <si>
    <t>GC16M066508</t>
  </si>
  <si>
    <t>https://www.genecards.org/cgi-bin/carddisp.pl?gene=TK2</t>
  </si>
  <si>
    <t>WT2</t>
  </si>
  <si>
    <t>Wilms Tumor 2</t>
  </si>
  <si>
    <t>GC11U990140</t>
  </si>
  <si>
    <t>https://www.genecards.org/cgi-bin/carddisp.pl?gene=WT2</t>
  </si>
  <si>
    <t>RP9</t>
  </si>
  <si>
    <t>RP9 Pre-MRNA Splicing Factor</t>
  </si>
  <si>
    <t>GC07M033094</t>
  </si>
  <si>
    <t>https://www.genecards.org/cgi-bin/carddisp.pl?gene=RP9</t>
  </si>
  <si>
    <t>CD47</t>
  </si>
  <si>
    <t>CD47 Molecule</t>
  </si>
  <si>
    <t>GC03M108043</t>
  </si>
  <si>
    <t>https://www.genecards.org/cgi-bin/carddisp.pl?gene=CD47</t>
  </si>
  <si>
    <t>TRADD</t>
  </si>
  <si>
    <t>TNFRSF1A Associated Via Death Domain</t>
  </si>
  <si>
    <t>GC16M067154</t>
  </si>
  <si>
    <t>https://www.genecards.org/cgi-bin/carddisp.pl?gene=TRADD</t>
  </si>
  <si>
    <t>ARNT2</t>
  </si>
  <si>
    <t>Aryl Hydrocarbon Receptor Nuclear Translocator 2</t>
  </si>
  <si>
    <t>GC15P080404</t>
  </si>
  <si>
    <t>https://www.genecards.org/cgi-bin/carddisp.pl?gene=ARNT2</t>
  </si>
  <si>
    <t>SGCA</t>
  </si>
  <si>
    <t>Sarcoglycan Alpha</t>
  </si>
  <si>
    <t>GC17P050164</t>
  </si>
  <si>
    <t>https://www.genecards.org/cgi-bin/carddisp.pl?gene=SGCA</t>
  </si>
  <si>
    <t>NDUFB9</t>
  </si>
  <si>
    <t>NADH:Ubiquinone Oxidoreductase Subunit B9</t>
  </si>
  <si>
    <t>GC08P124539</t>
  </si>
  <si>
    <t>https://www.genecards.org/cgi-bin/carddisp.pl?gene=NDUFB9</t>
  </si>
  <si>
    <t>FAM83H</t>
  </si>
  <si>
    <t>Family With Sequence Similarity 83 Member H</t>
  </si>
  <si>
    <t>GC08M143723</t>
  </si>
  <si>
    <t>https://www.genecards.org/cgi-bin/carddisp.pl?gene=FAM83H</t>
  </si>
  <si>
    <t>SOX2-OT</t>
  </si>
  <si>
    <t>SOX2 Overlapping Transcript</t>
  </si>
  <si>
    <t>GC03P180989</t>
  </si>
  <si>
    <t>https://www.genecards.org/cgi-bin/carddisp.pl?gene=SOX2-OT</t>
  </si>
  <si>
    <t>MIR200C</t>
  </si>
  <si>
    <t>MicroRNA 200c</t>
  </si>
  <si>
    <t>GC12P021094</t>
  </si>
  <si>
    <t>https://www.genecards.org/cgi-bin/carddisp.pl?gene=MIR200C</t>
  </si>
  <si>
    <t>MIR96</t>
  </si>
  <si>
    <t>MicroRNA 96</t>
  </si>
  <si>
    <t>GC07M129774</t>
  </si>
  <si>
    <t>https://www.genecards.org/cgi-bin/carddisp.pl?gene=MIR96</t>
  </si>
  <si>
    <t>DSG1</t>
  </si>
  <si>
    <t>Desmoglein 1</t>
  </si>
  <si>
    <t>GC18P031318</t>
  </si>
  <si>
    <t>https://www.genecards.org/cgi-bin/carddisp.pl?gene=DSG1</t>
  </si>
  <si>
    <t>PLXNA1</t>
  </si>
  <si>
    <t>Plexin A1</t>
  </si>
  <si>
    <t>GC03P126988</t>
  </si>
  <si>
    <t>https://www.genecards.org/cgi-bin/carddisp.pl?gene=PLXNA1</t>
  </si>
  <si>
    <t>NOTUM</t>
  </si>
  <si>
    <t>Notum, Palmitoleoyl-Protein Carboxylesterase</t>
  </si>
  <si>
    <t>GC17M081952</t>
  </si>
  <si>
    <t>https://www.genecards.org/cgi-bin/carddisp.pl?gene=NOTUM</t>
  </si>
  <si>
    <t>HACD1</t>
  </si>
  <si>
    <t>3-Hydroxyacyl-CoA Dehydratase 1</t>
  </si>
  <si>
    <t>GC10M017589</t>
  </si>
  <si>
    <t>https://www.genecards.org/cgi-bin/carddisp.pl?gene=HACD1</t>
  </si>
  <si>
    <t>PSS</t>
  </si>
  <si>
    <t>Potocki-Shaffer Syndrome</t>
  </si>
  <si>
    <t>GC11U900946</t>
  </si>
  <si>
    <t>https://www.genecards.org/cgi-bin/carddisp.pl?gene=PSS</t>
  </si>
  <si>
    <t>TXLNG</t>
  </si>
  <si>
    <t>Taxilin Gamma</t>
  </si>
  <si>
    <t>GC0XP016787</t>
  </si>
  <si>
    <t>https://www.genecards.org/cgi-bin/carddisp.pl?gene=TXLNG</t>
  </si>
  <si>
    <t>H4-16</t>
  </si>
  <si>
    <t>H4 Histone 16</t>
  </si>
  <si>
    <t>GC12M021175</t>
  </si>
  <si>
    <t>https://www.genecards.org/cgi-bin/carddisp.pl?gene=H4-16</t>
  </si>
  <si>
    <t>MAB21L1</t>
  </si>
  <si>
    <t>Mab-21 Like 1</t>
  </si>
  <si>
    <t>GC13M035473</t>
  </si>
  <si>
    <t>https://www.genecards.org/cgi-bin/carddisp.pl?gene=MAB21L1</t>
  </si>
  <si>
    <t>CYGB</t>
  </si>
  <si>
    <t>Cytoglobin</t>
  </si>
  <si>
    <t>GC17M076527</t>
  </si>
  <si>
    <t>https://www.genecards.org/cgi-bin/carddisp.pl?gene=CYGB</t>
  </si>
  <si>
    <t>TRPM3</t>
  </si>
  <si>
    <t>Transient Receptor Potential Cation Channel Subfamily M Member 3</t>
  </si>
  <si>
    <t>GC09M070529</t>
  </si>
  <si>
    <t>https://www.genecards.org/cgi-bin/carddisp.pl?gene=TRPM3</t>
  </si>
  <si>
    <t>TRH</t>
  </si>
  <si>
    <t>Thyrotropin Releasing Hormone</t>
  </si>
  <si>
    <t>GC03P129974</t>
  </si>
  <si>
    <t>https://www.genecards.org/cgi-bin/carddisp.pl?gene=TRH</t>
  </si>
  <si>
    <t>BLTP1</t>
  </si>
  <si>
    <t>Bridge-Like Lipid Transfer Protein Family Member 1</t>
  </si>
  <si>
    <t>GC04P122154</t>
  </si>
  <si>
    <t>https://www.genecards.org/cgi-bin/carddisp.pl?gene=BLTP1</t>
  </si>
  <si>
    <t>FAM83G</t>
  </si>
  <si>
    <t>Family With Sequence Similarity 83 Member G</t>
  </si>
  <si>
    <t>GC17M018968</t>
  </si>
  <si>
    <t>https://www.genecards.org/cgi-bin/carddisp.pl?gene=FAM83G</t>
  </si>
  <si>
    <t>RAD52</t>
  </si>
  <si>
    <t>RAD52 Homolog, DNA Repair Protein</t>
  </si>
  <si>
    <t>GC12M000912</t>
  </si>
  <si>
    <t>https://www.genecards.org/cgi-bin/carddisp.pl?gene=RAD52</t>
  </si>
  <si>
    <t>SOX17</t>
  </si>
  <si>
    <t>SRY-Box Transcription Factor 17</t>
  </si>
  <si>
    <t>GC08P054457</t>
  </si>
  <si>
    <t>https://www.genecards.org/cgi-bin/carddisp.pl?gene=SOX17</t>
  </si>
  <si>
    <t>GGPS1</t>
  </si>
  <si>
    <t>Geranylgeranyl Diphosphate Synthase 1</t>
  </si>
  <si>
    <t>GC01P235327</t>
  </si>
  <si>
    <t>https://www.genecards.org/cgi-bin/carddisp.pl?gene=GGPS1</t>
  </si>
  <si>
    <t>GPC5</t>
  </si>
  <si>
    <t>Glypican 5</t>
  </si>
  <si>
    <t>GC13P091398</t>
  </si>
  <si>
    <t>https://www.genecards.org/cgi-bin/carddisp.pl?gene=GPC5</t>
  </si>
  <si>
    <t>NIPA2</t>
  </si>
  <si>
    <t>NIPA Magnesium Transporter 2</t>
  </si>
  <si>
    <t>GC15P041270</t>
  </si>
  <si>
    <t>https://www.genecards.org/cgi-bin/carddisp.pl?gene=NIPA2</t>
  </si>
  <si>
    <t>GAS5</t>
  </si>
  <si>
    <t>Growth Arrest Specific 5</t>
  </si>
  <si>
    <t>GC01M173947</t>
  </si>
  <si>
    <t>https://www.genecards.org/cgi-bin/carddisp.pl?gene=GAS5</t>
  </si>
  <si>
    <t>PKLR</t>
  </si>
  <si>
    <t>Pyruvate Kinase L/R</t>
  </si>
  <si>
    <t>GC01M155289</t>
  </si>
  <si>
    <t>https://www.genecards.org/cgi-bin/carddisp.pl?gene=PKLR</t>
  </si>
  <si>
    <t>DCK</t>
  </si>
  <si>
    <t>Deoxycytidine Kinase</t>
  </si>
  <si>
    <t>GC04P070992</t>
  </si>
  <si>
    <t>https://www.genecards.org/cgi-bin/carddisp.pl?gene=DCK</t>
  </si>
  <si>
    <t>TNPO3</t>
  </si>
  <si>
    <t>Transportin 3</t>
  </si>
  <si>
    <t>GC07M128954</t>
  </si>
  <si>
    <t>https://www.genecards.org/cgi-bin/carddisp.pl?gene=TNPO3</t>
  </si>
  <si>
    <t>XIST</t>
  </si>
  <si>
    <t>X Inactive Specific Transcript</t>
  </si>
  <si>
    <t>GC0XM073820</t>
  </si>
  <si>
    <t>https://www.genecards.org/cgi-bin/carddisp.pl?gene=XIST</t>
  </si>
  <si>
    <t>ERMARD</t>
  </si>
  <si>
    <t>ER Membrane Associated RNA Degradation</t>
  </si>
  <si>
    <t>GC06P169751</t>
  </si>
  <si>
    <t>https://www.genecards.org/cgi-bin/carddisp.pl?gene=ERMARD</t>
  </si>
  <si>
    <t>CHD1</t>
  </si>
  <si>
    <t>Chromodomain Helicase DNA Binding Protein 1</t>
  </si>
  <si>
    <t>GC05M098853</t>
  </si>
  <si>
    <t>https://www.genecards.org/cgi-bin/carddisp.pl?gene=CHD1</t>
  </si>
  <si>
    <t>TRD</t>
  </si>
  <si>
    <t>T Cell Receptor Delta Locus</t>
  </si>
  <si>
    <t>GC14P032626</t>
  </si>
  <si>
    <t>https://www.genecards.org/cgi-bin/carddisp.pl?gene=TRD</t>
  </si>
  <si>
    <t>CARS1</t>
  </si>
  <si>
    <t>Cysteinyl-TRNA Synthetase 1</t>
  </si>
  <si>
    <t>GC11M003000</t>
  </si>
  <si>
    <t>https://www.genecards.org/cgi-bin/carddisp.pl?gene=CARS1</t>
  </si>
  <si>
    <t>S100A9</t>
  </si>
  <si>
    <t>S100 Calcium Binding Protein A9</t>
  </si>
  <si>
    <t>GC01P153357</t>
  </si>
  <si>
    <t>https://www.genecards.org/cgi-bin/carddisp.pl?gene=S100A9</t>
  </si>
  <si>
    <t>FBLN2</t>
  </si>
  <si>
    <t>Fibulin 2</t>
  </si>
  <si>
    <t>GC03P013565</t>
  </si>
  <si>
    <t>https://www.genecards.org/cgi-bin/carddisp.pl?gene=FBLN2</t>
  </si>
  <si>
    <t>EFNA2</t>
  </si>
  <si>
    <t>Ephrin A2</t>
  </si>
  <si>
    <t>GC19P002864</t>
  </si>
  <si>
    <t>https://www.genecards.org/cgi-bin/carddisp.pl?gene=EFNA2</t>
  </si>
  <si>
    <t>ACKR3</t>
  </si>
  <si>
    <t>Atypical Chemokine Receptor 3</t>
  </si>
  <si>
    <t>GC02P236537</t>
  </si>
  <si>
    <t>https://www.genecards.org/cgi-bin/carddisp.pl?gene=ACKR3</t>
  </si>
  <si>
    <t>FUT4</t>
  </si>
  <si>
    <t>Fucosyltransferase 4</t>
  </si>
  <si>
    <t>GC11P094544</t>
  </si>
  <si>
    <t>https://www.genecards.org/cgi-bin/carddisp.pl?gene=FUT4</t>
  </si>
  <si>
    <t>NLRP1</t>
  </si>
  <si>
    <t>NLR Family Pyrin Domain Containing 1</t>
  </si>
  <si>
    <t>GC17M005499</t>
  </si>
  <si>
    <t>https://www.genecards.org/cgi-bin/carddisp.pl?gene=NLRP1</t>
  </si>
  <si>
    <t>H1-4</t>
  </si>
  <si>
    <t>H1.4 Linker Histone, Cluster Member</t>
  </si>
  <si>
    <t>GC06P084416</t>
  </si>
  <si>
    <t>https://www.genecards.org/cgi-bin/carddisp.pl?gene=H1-4</t>
  </si>
  <si>
    <t>PLK4</t>
  </si>
  <si>
    <t>Polo Like Kinase 4</t>
  </si>
  <si>
    <t>GC04P127880</t>
  </si>
  <si>
    <t>https://www.genecards.org/cgi-bin/carddisp.pl?gene=PLK4</t>
  </si>
  <si>
    <t>DNAH7</t>
  </si>
  <si>
    <t>Dynein Axonemal Heavy Chain 7</t>
  </si>
  <si>
    <t>GC02M195737</t>
  </si>
  <si>
    <t>https://www.genecards.org/cgi-bin/carddisp.pl?gene=DNAH7</t>
  </si>
  <si>
    <t>LOC106560211</t>
  </si>
  <si>
    <t>APOB 5' Regulatory Region</t>
  </si>
  <si>
    <t>GC02P021041</t>
  </si>
  <si>
    <t>https://www.genecards.org/cgi-bin/carddisp.pl?gene=LOC106560211</t>
  </si>
  <si>
    <t>SYNJ1</t>
  </si>
  <si>
    <t>Synaptojanin 1</t>
  </si>
  <si>
    <t>GC21M032628</t>
  </si>
  <si>
    <t>https://www.genecards.org/cgi-bin/carddisp.pl?gene=SYNJ1</t>
  </si>
  <si>
    <t>OAT</t>
  </si>
  <si>
    <t>Ornithine Aminotransferase</t>
  </si>
  <si>
    <t>GC10M124397</t>
  </si>
  <si>
    <t>https://www.genecards.org/cgi-bin/carddisp.pl?gene=OAT</t>
  </si>
  <si>
    <t>RAD23B</t>
  </si>
  <si>
    <t>RAD23 Homolog B, Nucleotide Excision Repair Protein</t>
  </si>
  <si>
    <t>GC09P107283</t>
  </si>
  <si>
    <t>https://www.genecards.org/cgi-bin/carddisp.pl?gene=RAD23B</t>
  </si>
  <si>
    <t>DCX</t>
  </si>
  <si>
    <t>Doublecortin</t>
  </si>
  <si>
    <t>GC0XM111293</t>
  </si>
  <si>
    <t>https://www.genecards.org/cgi-bin/carddisp.pl?gene=DCX</t>
  </si>
  <si>
    <t>HSD3B2</t>
  </si>
  <si>
    <t>Hydroxy-Delta-5-Steroid Dehydrogenase, 3 Beta- And Steroid Delta-Isomerase 2</t>
  </si>
  <si>
    <t>GC01P119414</t>
  </si>
  <si>
    <t>https://www.genecards.org/cgi-bin/carddisp.pl?gene=HSD3B2</t>
  </si>
  <si>
    <t>KDM5B</t>
  </si>
  <si>
    <t>Lysine Demethylase 5B</t>
  </si>
  <si>
    <t>GC01M202696</t>
  </si>
  <si>
    <t>https://www.genecards.org/cgi-bin/carddisp.pl?gene=KDM5B</t>
  </si>
  <si>
    <t>MFSD2A</t>
  </si>
  <si>
    <t>Major Facilitator Superfamily Domain Containing 2A</t>
  </si>
  <si>
    <t>GC01P039955</t>
  </si>
  <si>
    <t>https://www.genecards.org/cgi-bin/carddisp.pl?gene=MFSD2A</t>
  </si>
  <si>
    <t>ABRAXAS1</t>
  </si>
  <si>
    <t>Abraxas 1, BRCA1 A Complex Subunit</t>
  </si>
  <si>
    <t>GC04M083460</t>
  </si>
  <si>
    <t>https://www.genecards.org/cgi-bin/carddisp.pl?gene=ABRAXAS1</t>
  </si>
  <si>
    <t>CLCNKB</t>
  </si>
  <si>
    <t>Chloride Voltage-Gated Channel Kb</t>
  </si>
  <si>
    <t>GC01P016045</t>
  </si>
  <si>
    <t>https://www.genecards.org/cgi-bin/carddisp.pl?gene=CLCNKB</t>
  </si>
  <si>
    <t>SRGN</t>
  </si>
  <si>
    <t>Serglycin</t>
  </si>
  <si>
    <t>GC10P069088</t>
  </si>
  <si>
    <t>https://www.genecards.org/cgi-bin/carddisp.pl?gene=SRGN</t>
  </si>
  <si>
    <t>TUBB4A</t>
  </si>
  <si>
    <t>Tubulin Beta 4A Class IVa</t>
  </si>
  <si>
    <t>GC19M006496</t>
  </si>
  <si>
    <t>https://www.genecards.org/cgi-bin/carddisp.pl?gene=TUBB4A</t>
  </si>
  <si>
    <t>CD1A</t>
  </si>
  <si>
    <t>CD1a Molecule</t>
  </si>
  <si>
    <t>GC01P158255</t>
  </si>
  <si>
    <t>https://www.genecards.org/cgi-bin/carddisp.pl?gene=CD1A</t>
  </si>
  <si>
    <t>PFKM</t>
  </si>
  <si>
    <t>Phosphofructokinase, Muscle</t>
  </si>
  <si>
    <t>GC12P048105</t>
  </si>
  <si>
    <t>https://www.genecards.org/cgi-bin/carddisp.pl?gene=PFKM</t>
  </si>
  <si>
    <t>RAD54L</t>
  </si>
  <si>
    <t>RAD54 Like</t>
  </si>
  <si>
    <t>GC01P046331</t>
  </si>
  <si>
    <t>https://www.genecards.org/cgi-bin/carddisp.pl?gene=RAD54L</t>
  </si>
  <si>
    <t>HYOU1</t>
  </si>
  <si>
    <t>Hypoxia Up-Regulated 1</t>
  </si>
  <si>
    <t>GC11M119206</t>
  </si>
  <si>
    <t>https://www.genecards.org/cgi-bin/carddisp.pl?gene=HYOU1</t>
  </si>
  <si>
    <t>PSEN2</t>
  </si>
  <si>
    <t>Presenilin 2</t>
  </si>
  <si>
    <t>GC01P226870</t>
  </si>
  <si>
    <t>https://www.genecards.org/cgi-bin/carddisp.pl?gene=PSEN2</t>
  </si>
  <si>
    <t>PC</t>
  </si>
  <si>
    <t>Pyruvate Carboxylase</t>
  </si>
  <si>
    <t>GC11M066848</t>
  </si>
  <si>
    <t>https://www.genecards.org/cgi-bin/carddisp.pl?gene=PC</t>
  </si>
  <si>
    <t>CKM</t>
  </si>
  <si>
    <t>Creatine Kinase, M-Type</t>
  </si>
  <si>
    <t>GC19M045306</t>
  </si>
  <si>
    <t>https://www.genecards.org/cgi-bin/carddisp.pl?gene=CKM</t>
  </si>
  <si>
    <t>REST</t>
  </si>
  <si>
    <t>RE1 Silencing Transcription Factor</t>
  </si>
  <si>
    <t>GC04P056907</t>
  </si>
  <si>
    <t>https://www.genecards.org/cgi-bin/carddisp.pl?gene=REST</t>
  </si>
  <si>
    <t>SERPINA7</t>
  </si>
  <si>
    <t>Serpin Family A Member 7</t>
  </si>
  <si>
    <t>GC0XM106032</t>
  </si>
  <si>
    <t>https://www.genecards.org/cgi-bin/carddisp.pl?gene=SERPINA7</t>
  </si>
  <si>
    <t>SGO2</t>
  </si>
  <si>
    <t>Shugoshin 2</t>
  </si>
  <si>
    <t>GC02P200511</t>
  </si>
  <si>
    <t>https://www.genecards.org/cgi-bin/carddisp.pl?gene=SGO2</t>
  </si>
  <si>
    <t>MIR30D</t>
  </si>
  <si>
    <t>MicroRNA 30d</t>
  </si>
  <si>
    <t>GC08M134804</t>
  </si>
  <si>
    <t>https://www.genecards.org/cgi-bin/carddisp.pl?gene=MIR30D</t>
  </si>
  <si>
    <t>SLC22A18</t>
  </si>
  <si>
    <t>Solute Carrier Family 22 Member 18</t>
  </si>
  <si>
    <t>GC11P002899</t>
  </si>
  <si>
    <t>https://www.genecards.org/cgi-bin/carddisp.pl?gene=SLC22A18</t>
  </si>
  <si>
    <t>ZBTB7A</t>
  </si>
  <si>
    <t>Zinc Finger And BTB Domain Containing 7A</t>
  </si>
  <si>
    <t>GC19M005443</t>
  </si>
  <si>
    <t>https://www.genecards.org/cgi-bin/carddisp.pl?gene=ZBTB7A</t>
  </si>
  <si>
    <t>GJB3</t>
  </si>
  <si>
    <t>Gap Junction Protein Beta 3</t>
  </si>
  <si>
    <t>GC01P034781</t>
  </si>
  <si>
    <t>https://www.genecards.org/cgi-bin/carddisp.pl?gene=GJB3</t>
  </si>
  <si>
    <t>MVP</t>
  </si>
  <si>
    <t>Major Vault Protein</t>
  </si>
  <si>
    <t>GC16P041016</t>
  </si>
  <si>
    <t>https://www.genecards.org/cgi-bin/carddisp.pl?gene=MVP</t>
  </si>
  <si>
    <t>ADAT3</t>
  </si>
  <si>
    <t>Adenosine Deaminase TRNA Specific 3</t>
  </si>
  <si>
    <t>GC19P002913</t>
  </si>
  <si>
    <t>https://www.genecards.org/cgi-bin/carddisp.pl?gene=ADAT3</t>
  </si>
  <si>
    <t>CAMK2G</t>
  </si>
  <si>
    <t>Calcium/Calmodulin Dependent Protein Kinase II Gamma</t>
  </si>
  <si>
    <t>GC10M073812</t>
  </si>
  <si>
    <t>https://www.genecards.org/cgi-bin/carddisp.pl?gene=CAMK2G</t>
  </si>
  <si>
    <t>HPS4</t>
  </si>
  <si>
    <t>HPS4 Biogenesis Of Lysosomal Organelles Complex 3 Subunit 2</t>
  </si>
  <si>
    <t>GC22M026443</t>
  </si>
  <si>
    <t>https://www.genecards.org/cgi-bin/carddisp.pl?gene=HPS4</t>
  </si>
  <si>
    <t>RECQL</t>
  </si>
  <si>
    <t>RecQ Like Helicase</t>
  </si>
  <si>
    <t>GC12M021468</t>
  </si>
  <si>
    <t>https://www.genecards.org/cgi-bin/carddisp.pl?gene=RECQL</t>
  </si>
  <si>
    <t>CALM3</t>
  </si>
  <si>
    <t>Calmodulin 3</t>
  </si>
  <si>
    <t>GC19P046601</t>
  </si>
  <si>
    <t>https://www.genecards.org/cgi-bin/carddisp.pl?gene=CALM3</t>
  </si>
  <si>
    <t>BBS5</t>
  </si>
  <si>
    <t>Bardet-Biedl Syndrome 5</t>
  </si>
  <si>
    <t>GC02P169480</t>
  </si>
  <si>
    <t>https://www.genecards.org/cgi-bin/carddisp.pl?gene=BBS5</t>
  </si>
  <si>
    <t>HIBCH</t>
  </si>
  <si>
    <t>3-Hydroxyisobutyryl-CoA Hydrolase</t>
  </si>
  <si>
    <t>GC02M190189</t>
  </si>
  <si>
    <t>https://www.genecards.org/cgi-bin/carddisp.pl?gene=HIBCH</t>
  </si>
  <si>
    <t>CAD</t>
  </si>
  <si>
    <t>Carbamoyl-Phosphate Synthetase 2, Aspartate Transcarbamylase, And Dihydroorotase</t>
  </si>
  <si>
    <t>GC02P027217</t>
  </si>
  <si>
    <t>https://www.genecards.org/cgi-bin/carddisp.pl?gene=CAD</t>
  </si>
  <si>
    <t>USH2A-AS1</t>
  </si>
  <si>
    <t>USH2A Antisense RNA 1</t>
  </si>
  <si>
    <t>GC01P216193</t>
  </si>
  <si>
    <t>https://www.genecards.org/cgi-bin/carddisp.pl?gene=USH2A-AS1</t>
  </si>
  <si>
    <t>BIRC3</t>
  </si>
  <si>
    <t>Baculoviral IAP Repeat Containing 3</t>
  </si>
  <si>
    <t>GC11P102317</t>
  </si>
  <si>
    <t>https://www.genecards.org/cgi-bin/carddisp.pl?gene=BIRC3</t>
  </si>
  <si>
    <t>KNSTRN</t>
  </si>
  <si>
    <t>Kinetochore Localized Astrin (SPAG5) Binding Protein</t>
  </si>
  <si>
    <t>GC15P040382</t>
  </si>
  <si>
    <t>https://www.genecards.org/cgi-bin/carddisp.pl?gene=KNSTRN</t>
  </si>
  <si>
    <t>RPS6KB1</t>
  </si>
  <si>
    <t>Ribosomal Protein S6 Kinase B1</t>
  </si>
  <si>
    <t>GC17P059893</t>
  </si>
  <si>
    <t>https://www.genecards.org/cgi-bin/carddisp.pl?gene=RPS6KB1</t>
  </si>
  <si>
    <t>BIRC2</t>
  </si>
  <si>
    <t>Baculoviral IAP Repeat Containing 2</t>
  </si>
  <si>
    <t>GC11P102347</t>
  </si>
  <si>
    <t>https://www.genecards.org/cgi-bin/carddisp.pl?gene=BIRC2</t>
  </si>
  <si>
    <t>KRT7</t>
  </si>
  <si>
    <t>Keratin 7</t>
  </si>
  <si>
    <t>GC12P052232</t>
  </si>
  <si>
    <t>https://www.genecards.org/cgi-bin/carddisp.pl?gene=KRT7</t>
  </si>
  <si>
    <t>CNTNAP2</t>
  </si>
  <si>
    <t>Contactin Associated Protein 2</t>
  </si>
  <si>
    <t>GC07P146116</t>
  </si>
  <si>
    <t>https://www.genecards.org/cgi-bin/carddisp.pl?gene=CNTNAP2</t>
  </si>
  <si>
    <t>FNDC5</t>
  </si>
  <si>
    <t>Fibronectin Type III Domain Containing 5</t>
  </si>
  <si>
    <t>GC01M033185</t>
  </si>
  <si>
    <t>https://www.genecards.org/cgi-bin/carddisp.pl?gene=FNDC5</t>
  </si>
  <si>
    <t>CLEC12A</t>
  </si>
  <si>
    <t>C-Type Lectin Domain Family 12 Member A</t>
  </si>
  <si>
    <t>GC12P009951</t>
  </si>
  <si>
    <t>https://www.genecards.org/cgi-bin/carddisp.pl?gene=CLEC12A</t>
  </si>
  <si>
    <t>FZD3</t>
  </si>
  <si>
    <t>Frizzled Class Receptor 3</t>
  </si>
  <si>
    <t>GC08P028494</t>
  </si>
  <si>
    <t>https://www.genecards.org/cgi-bin/carddisp.pl?gene=FZD3</t>
  </si>
  <si>
    <t>C5AR1</t>
  </si>
  <si>
    <t>Complement C5a Receptor 1</t>
  </si>
  <si>
    <t>GC19P047290</t>
  </si>
  <si>
    <t>https://www.genecards.org/cgi-bin/carddisp.pl?gene=C5AR1</t>
  </si>
  <si>
    <t>LMO1</t>
  </si>
  <si>
    <t>LIM Domain Only 1</t>
  </si>
  <si>
    <t>GC11M008224</t>
  </si>
  <si>
    <t>https://www.genecards.org/cgi-bin/carddisp.pl?gene=LMO1</t>
  </si>
  <si>
    <t>MDK</t>
  </si>
  <si>
    <t>Midkine</t>
  </si>
  <si>
    <t>GC11P046380</t>
  </si>
  <si>
    <t>https://www.genecards.org/cgi-bin/carddisp.pl?gene=MDK</t>
  </si>
  <si>
    <t>TULP3</t>
  </si>
  <si>
    <t>TUB Like Protein 3</t>
  </si>
  <si>
    <t>GC12P002877</t>
  </si>
  <si>
    <t>https://www.genecards.org/cgi-bin/carddisp.pl?gene=TULP3</t>
  </si>
  <si>
    <t>PPP1R15B</t>
  </si>
  <si>
    <t>Protein Phosphatase 1 Regulatory Subunit 15B</t>
  </si>
  <si>
    <t>GC01M204509</t>
  </si>
  <si>
    <t>https://www.genecards.org/cgi-bin/carddisp.pl?gene=PPP1R15B</t>
  </si>
  <si>
    <t>RAB8A</t>
  </si>
  <si>
    <t>RAB8A, Member RAS Oncogene Family</t>
  </si>
  <si>
    <t>GC19P016111</t>
  </si>
  <si>
    <t>https://www.genecards.org/cgi-bin/carddisp.pl?gene=RAB8A</t>
  </si>
  <si>
    <t>EIF5A</t>
  </si>
  <si>
    <t>Eukaryotic Translation Initiation Factor 5A</t>
  </si>
  <si>
    <t>GC17P007306</t>
  </si>
  <si>
    <t>https://www.genecards.org/cgi-bin/carddisp.pl?gene=EIF5A</t>
  </si>
  <si>
    <t>CXCR3</t>
  </si>
  <si>
    <t>C-X-C Motif Chemokine Receptor 3</t>
  </si>
  <si>
    <t>GC0XM071615</t>
  </si>
  <si>
    <t>https://www.genecards.org/cgi-bin/carddisp.pl?gene=CXCR3</t>
  </si>
  <si>
    <t>DEL22Q11.2</t>
  </si>
  <si>
    <t>Chromosome 22q11.2 Deletion Syndrome, Distal</t>
  </si>
  <si>
    <t>GC22U900987</t>
  </si>
  <si>
    <t>https://www.genecards.org/cgi-bin/carddisp.pl?gene=DEL22Q11.2</t>
  </si>
  <si>
    <t>TERF2</t>
  </si>
  <si>
    <t>Telomeric Repeat Binding Factor 2</t>
  </si>
  <si>
    <t>GC16M069355</t>
  </si>
  <si>
    <t>https://www.genecards.org/cgi-bin/carddisp.pl?gene=TERF2</t>
  </si>
  <si>
    <t>BLOC1S3</t>
  </si>
  <si>
    <t>Biogenesis Of Lysosomal Organelles Complex 1 Subunit 3</t>
  </si>
  <si>
    <t>GC19P045178</t>
  </si>
  <si>
    <t>https://www.genecards.org/cgi-bin/carddisp.pl?gene=BLOC1S3</t>
  </si>
  <si>
    <t>MESP1</t>
  </si>
  <si>
    <t>Mesoderm Posterior BHLH Transcription Factor 1</t>
  </si>
  <si>
    <t>GC15M090883</t>
  </si>
  <si>
    <t>https://www.genecards.org/cgi-bin/carddisp.pl?gene=MESP1</t>
  </si>
  <si>
    <t>H4C1</t>
  </si>
  <si>
    <t>H4 Clustered Histone 1</t>
  </si>
  <si>
    <t>GC06P083484</t>
  </si>
  <si>
    <t>https://www.genecards.org/cgi-bin/carddisp.pl?gene=H4C1</t>
  </si>
  <si>
    <t>NDN</t>
  </si>
  <si>
    <t>Necdin, MAGE Family Member</t>
  </si>
  <si>
    <t>GC15M023952</t>
  </si>
  <si>
    <t>https://www.genecards.org/cgi-bin/carddisp.pl?gene=NDN</t>
  </si>
  <si>
    <t>MYO5A</t>
  </si>
  <si>
    <t>Myosin VA</t>
  </si>
  <si>
    <t>GC15M091516</t>
  </si>
  <si>
    <t>https://www.genecards.org/cgi-bin/carddisp.pl?gene=MYO5A</t>
  </si>
  <si>
    <t>NPC1L1</t>
  </si>
  <si>
    <t>NPC1 Like Intracellular Cholesterol Transporter 1</t>
  </si>
  <si>
    <t>GC07M044512</t>
  </si>
  <si>
    <t>https://www.genecards.org/cgi-bin/carddisp.pl?gene=NPC1L1</t>
  </si>
  <si>
    <t>POU2AF1</t>
  </si>
  <si>
    <t>POU Class 2 Homeobox Associating Factor 1</t>
  </si>
  <si>
    <t>GC11M111352</t>
  </si>
  <si>
    <t>https://www.genecards.org/cgi-bin/carddisp.pl?gene=POU2AF1</t>
  </si>
  <si>
    <t>CCNE1</t>
  </si>
  <si>
    <t>Cyclin E1</t>
  </si>
  <si>
    <t>GC19P029811</t>
  </si>
  <si>
    <t>https://www.genecards.org/cgi-bin/carddisp.pl?gene=CCNE1</t>
  </si>
  <si>
    <t>CD7</t>
  </si>
  <si>
    <t>CD7 Molecule</t>
  </si>
  <si>
    <t>GC17M082314</t>
  </si>
  <si>
    <t>https://www.genecards.org/cgi-bin/carddisp.pl?gene=CD7</t>
  </si>
  <si>
    <t>NDUFA12</t>
  </si>
  <si>
    <t>NADH:Ubiquinone Oxidoreductase Subunit A12</t>
  </si>
  <si>
    <t>GC12M094898</t>
  </si>
  <si>
    <t>https://www.genecards.org/cgi-bin/carddisp.pl?gene=NDUFA12</t>
  </si>
  <si>
    <t>IER3IP1</t>
  </si>
  <si>
    <t>Immediate Early Response 3 Interacting Protein 1</t>
  </si>
  <si>
    <t>GC18M047152</t>
  </si>
  <si>
    <t>https://www.genecards.org/cgi-bin/carddisp.pl?gene=IER3IP1</t>
  </si>
  <si>
    <t>ABCC2</t>
  </si>
  <si>
    <t>ATP Binding Cassette Subfamily C Member 2</t>
  </si>
  <si>
    <t>GC10P099782</t>
  </si>
  <si>
    <t>https://www.genecards.org/cgi-bin/carddisp.pl?gene=ABCC2</t>
  </si>
  <si>
    <t>MIR107</t>
  </si>
  <si>
    <t>MicroRNA 107</t>
  </si>
  <si>
    <t>GC10M089600</t>
  </si>
  <si>
    <t>https://www.genecards.org/cgi-bin/carddisp.pl?gene=MIR107</t>
  </si>
  <si>
    <t>SFTPA1</t>
  </si>
  <si>
    <t>Surfactant Protein A1</t>
  </si>
  <si>
    <t>GC10P093438</t>
  </si>
  <si>
    <t>https://www.genecards.org/cgi-bin/carddisp.pl?gene=SFTPA1</t>
  </si>
  <si>
    <t>MIR128-1</t>
  </si>
  <si>
    <t>MicroRNA 128-1</t>
  </si>
  <si>
    <t>GC02P135665</t>
  </si>
  <si>
    <t>https://www.genecards.org/cgi-bin/carddisp.pl?gene=MIR128-1</t>
  </si>
  <si>
    <t>HSCB</t>
  </si>
  <si>
    <t>HscB Mitochondrial Iron-Sulfur Cluster Cochaperone</t>
  </si>
  <si>
    <t>GC22P028742</t>
  </si>
  <si>
    <t>https://www.genecards.org/cgi-bin/carddisp.pl?gene=HSCB</t>
  </si>
  <si>
    <t>FGF21</t>
  </si>
  <si>
    <t>Fibroblast Growth Factor 21</t>
  </si>
  <si>
    <t>GC19P067053</t>
  </si>
  <si>
    <t>https://www.genecards.org/cgi-bin/carddisp.pl?gene=FGF21</t>
  </si>
  <si>
    <t>ESRRA</t>
  </si>
  <si>
    <t>Estrogen Related Receptor Alpha</t>
  </si>
  <si>
    <t>GC11P064305</t>
  </si>
  <si>
    <t>https://www.genecards.org/cgi-bin/carddisp.pl?gene=ESRRA</t>
  </si>
  <si>
    <t>CAV3</t>
  </si>
  <si>
    <t>Caveolin 3</t>
  </si>
  <si>
    <t>GC03P008733</t>
  </si>
  <si>
    <t>https://www.genecards.org/cgi-bin/carddisp.pl?gene=CAV3</t>
  </si>
  <si>
    <t>QDPR</t>
  </si>
  <si>
    <t>Quinoid Dihydropteridine Reductase</t>
  </si>
  <si>
    <t>GC04M017460</t>
  </si>
  <si>
    <t>https://www.genecards.org/cgi-bin/carddisp.pl?gene=QDPR</t>
  </si>
  <si>
    <t>RORA</t>
  </si>
  <si>
    <t>RAR Related Orphan Receptor A</t>
  </si>
  <si>
    <t>GC15M060488</t>
  </si>
  <si>
    <t>https://www.genecards.org/cgi-bin/carddisp.pl?gene=RORA</t>
  </si>
  <si>
    <t>ITGA8</t>
  </si>
  <si>
    <t>Integrin Subunit Alpha 8</t>
  </si>
  <si>
    <t>GC10M015513</t>
  </si>
  <si>
    <t>https://www.genecards.org/cgi-bin/carddisp.pl?gene=ITGA8</t>
  </si>
  <si>
    <t>ASXL3</t>
  </si>
  <si>
    <t>ASXL Transcriptional Regulator 3</t>
  </si>
  <si>
    <t>GC18P033578</t>
  </si>
  <si>
    <t>https://www.genecards.org/cgi-bin/carddisp.pl?gene=ASXL3</t>
  </si>
  <si>
    <t>FGFR4</t>
  </si>
  <si>
    <t>Fibroblast Growth Factor Receptor 4</t>
  </si>
  <si>
    <t>GC05P177086</t>
  </si>
  <si>
    <t>https://www.genecards.org/cgi-bin/carddisp.pl?gene=FGFR4</t>
  </si>
  <si>
    <t>RPS6</t>
  </si>
  <si>
    <t>Ribosomal Protein S6</t>
  </si>
  <si>
    <t>GC09M019375</t>
  </si>
  <si>
    <t>https://www.genecards.org/cgi-bin/carddisp.pl?gene=RPS6</t>
  </si>
  <si>
    <t>CEP55</t>
  </si>
  <si>
    <t>Centrosomal Protein 55</t>
  </si>
  <si>
    <t>GC10P093496</t>
  </si>
  <si>
    <t>https://www.genecards.org/cgi-bin/carddisp.pl?gene=CEP55</t>
  </si>
  <si>
    <t>TONSL-AS1</t>
  </si>
  <si>
    <t>TONSL Antisense RNA 1</t>
  </si>
  <si>
    <t>GC08P144436</t>
  </si>
  <si>
    <t>https://www.genecards.org/cgi-bin/carddisp.pl?gene=TONSL-AS1</t>
  </si>
  <si>
    <t>MLX</t>
  </si>
  <si>
    <t>MAX Dimerization Protein MLX</t>
  </si>
  <si>
    <t>GC17P042567</t>
  </si>
  <si>
    <t>https://www.genecards.org/cgi-bin/carddisp.pl?gene=MLX</t>
  </si>
  <si>
    <t>CYB5R3</t>
  </si>
  <si>
    <t>Cytochrome B5 Reductase 3</t>
  </si>
  <si>
    <t>GC22M057611</t>
  </si>
  <si>
    <t>https://www.genecards.org/cgi-bin/carddisp.pl?gene=CYB5R3</t>
  </si>
  <si>
    <t>ATXN2</t>
  </si>
  <si>
    <t>Ataxin 2</t>
  </si>
  <si>
    <t>GC12M111443</t>
  </si>
  <si>
    <t>https://www.genecards.org/cgi-bin/carddisp.pl?gene=ATXN2</t>
  </si>
  <si>
    <t>FGB</t>
  </si>
  <si>
    <t>Fibrinogen Beta Chain</t>
  </si>
  <si>
    <t>GC04P154595</t>
  </si>
  <si>
    <t>https://www.genecards.org/cgi-bin/carddisp.pl?gene=FGB</t>
  </si>
  <si>
    <t>DNAJC9-AS1</t>
  </si>
  <si>
    <t>DNAJC9 And MRPS16 Antisense RNA 1</t>
  </si>
  <si>
    <t>GC10P073247</t>
  </si>
  <si>
    <t>https://www.genecards.org/cgi-bin/carddisp.pl?gene=DNAJC9-AS1</t>
  </si>
  <si>
    <t>CDCA7L</t>
  </si>
  <si>
    <t>Cell Division Cycle Associated 7 Like</t>
  </si>
  <si>
    <t>GC07M021900</t>
  </si>
  <si>
    <t>https://www.genecards.org/cgi-bin/carddisp.pl?gene=CDCA7L</t>
  </si>
  <si>
    <t>LBX1</t>
  </si>
  <si>
    <t>Ladybird Homeobox 1</t>
  </si>
  <si>
    <t>GC10M101226</t>
  </si>
  <si>
    <t>https://www.genecards.org/cgi-bin/carddisp.pl?gene=LBX1</t>
  </si>
  <si>
    <t>HSD3B1</t>
  </si>
  <si>
    <t>Hydroxy-Delta-5-Steroid Dehydrogenase, 3 Beta- And Steroid Delta-Isomerase 1</t>
  </si>
  <si>
    <t>GC01P119507</t>
  </si>
  <si>
    <t>https://www.genecards.org/cgi-bin/carddisp.pl?gene=HSD3B1</t>
  </si>
  <si>
    <t>TRPM1</t>
  </si>
  <si>
    <t>Transient Receptor Potential Cation Channel Subfamily M Member 1</t>
  </si>
  <si>
    <t>GC15M031001</t>
  </si>
  <si>
    <t>https://www.genecards.org/cgi-bin/carddisp.pl?gene=TRPM1</t>
  </si>
  <si>
    <t>EIF2B5</t>
  </si>
  <si>
    <t>Eukaryotic Translation Initiation Factor 2B Subunit Epsilon</t>
  </si>
  <si>
    <t>GC03P184135</t>
  </si>
  <si>
    <t>https://www.genecards.org/cgi-bin/carddisp.pl?gene=EIF2B5</t>
  </si>
  <si>
    <t>KCNT1</t>
  </si>
  <si>
    <t>Potassium Sodium-Activated Channel Subfamily T Member 1</t>
  </si>
  <si>
    <t>GC09P135702</t>
  </si>
  <si>
    <t>https://www.genecards.org/cgi-bin/carddisp.pl?gene=KCNT1</t>
  </si>
  <si>
    <t>NUP133</t>
  </si>
  <si>
    <t>Nucleoporin 133</t>
  </si>
  <si>
    <t>GC01M229520</t>
  </si>
  <si>
    <t>https://www.genecards.org/cgi-bin/carddisp.pl?gene=NUP133</t>
  </si>
  <si>
    <t>KPNB1</t>
  </si>
  <si>
    <t>Karyopherin Subunit Beta 1</t>
  </si>
  <si>
    <t>GC17P047649</t>
  </si>
  <si>
    <t>https://www.genecards.org/cgi-bin/carddisp.pl?gene=KPNB1</t>
  </si>
  <si>
    <t>TXN</t>
  </si>
  <si>
    <t>Thioredoxin</t>
  </si>
  <si>
    <t>GC09M110243</t>
  </si>
  <si>
    <t>https://www.genecards.org/cgi-bin/carddisp.pl?gene=TXN</t>
  </si>
  <si>
    <t>PDSS2</t>
  </si>
  <si>
    <t>Decaprenyl Diphosphate Synthase Subunit 2</t>
  </si>
  <si>
    <t>GC06M107152</t>
  </si>
  <si>
    <t>https://www.genecards.org/cgi-bin/carddisp.pl?gene=PDSS2</t>
  </si>
  <si>
    <t>TRG</t>
  </si>
  <si>
    <t>T Cell Receptor Gamma Locus</t>
  </si>
  <si>
    <t>GC07M038240</t>
  </si>
  <si>
    <t>https://www.genecards.org/cgi-bin/carddisp.pl?gene=TRG</t>
  </si>
  <si>
    <t>VPREB1</t>
  </si>
  <si>
    <t>V-Set Pre-B Cell Surrogate Light Chain 1</t>
  </si>
  <si>
    <t>GC22P022244</t>
  </si>
  <si>
    <t>https://www.genecards.org/cgi-bin/carddisp.pl?gene=VPREB1</t>
  </si>
  <si>
    <t>ATL1</t>
  </si>
  <si>
    <t>Atlastin GTPase 1</t>
  </si>
  <si>
    <t>GC14P050532</t>
  </si>
  <si>
    <t>https://www.genecards.org/cgi-bin/carddisp.pl?gene=ATL1</t>
  </si>
  <si>
    <t>NDUFB7</t>
  </si>
  <si>
    <t>NADH:Ubiquinone Oxidoreductase Subunit B7</t>
  </si>
  <si>
    <t>GC19M014566</t>
  </si>
  <si>
    <t>https://www.genecards.org/cgi-bin/carddisp.pl?gene=NDUFB7</t>
  </si>
  <si>
    <t>CGB7</t>
  </si>
  <si>
    <t>Chorionic Gonadotropin Subunit Beta 7</t>
  </si>
  <si>
    <t>GC19M049054</t>
  </si>
  <si>
    <t>https://www.genecards.org/cgi-bin/carddisp.pl?gene=CGB7</t>
  </si>
  <si>
    <t>NTF4</t>
  </si>
  <si>
    <t>Neurotrophin 4</t>
  </si>
  <si>
    <t>GC19M066077</t>
  </si>
  <si>
    <t>https://www.genecards.org/cgi-bin/carddisp.pl?gene=NTF4</t>
  </si>
  <si>
    <t>CACNA1S</t>
  </si>
  <si>
    <t>Calcium Voltage-Gated Channel Subunit Alpha1 S</t>
  </si>
  <si>
    <t>GC01M201008</t>
  </si>
  <si>
    <t>https://www.genecards.org/cgi-bin/carddisp.pl?gene=CACNA1S</t>
  </si>
  <si>
    <t>D2HGDH</t>
  </si>
  <si>
    <t>D-2-Hydroxyglutarate Dehydrogenase</t>
  </si>
  <si>
    <t>GC02P241734</t>
  </si>
  <si>
    <t>https://www.genecards.org/cgi-bin/carddisp.pl?gene=D2HGDH</t>
  </si>
  <si>
    <t>SLA</t>
  </si>
  <si>
    <t>Src Like Adaptor</t>
  </si>
  <si>
    <t>GC08M133040</t>
  </si>
  <si>
    <t>https://www.genecards.org/cgi-bin/carddisp.pl?gene=SLA</t>
  </si>
  <si>
    <t>RLIM</t>
  </si>
  <si>
    <t>Ring Finger Protein, LIM Domain Interacting</t>
  </si>
  <si>
    <t>GC0XM074695</t>
  </si>
  <si>
    <t>https://www.genecards.org/cgi-bin/carddisp.pl?gene=RLIM</t>
  </si>
  <si>
    <t>LAS1L</t>
  </si>
  <si>
    <t>LAS1 Like Ribosome Biogenesis Factor</t>
  </si>
  <si>
    <t>GC0XM065440</t>
  </si>
  <si>
    <t>https://www.genecards.org/cgi-bin/carddisp.pl?gene=LAS1L</t>
  </si>
  <si>
    <t>SPART</t>
  </si>
  <si>
    <t>Spartin</t>
  </si>
  <si>
    <t>GC13M036687</t>
  </si>
  <si>
    <t>https://www.genecards.org/cgi-bin/carddisp.pl?gene=SPART</t>
  </si>
  <si>
    <t>AGBL5</t>
  </si>
  <si>
    <t>AGBL Carboxypeptidase 5</t>
  </si>
  <si>
    <t>GC02P027044</t>
  </si>
  <si>
    <t>https://www.genecards.org/cgi-bin/carddisp.pl?gene=AGBL5</t>
  </si>
  <si>
    <t>VAV3</t>
  </si>
  <si>
    <t>Vav Guanine Nucleotide Exchange Factor 3</t>
  </si>
  <si>
    <t>GC01M107571</t>
  </si>
  <si>
    <t>https://www.genecards.org/cgi-bin/carddisp.pl?gene=VAV3</t>
  </si>
  <si>
    <t>CNNM2</t>
  </si>
  <si>
    <t>Cyclin And CBS Domain Divalent Metal Cation Transport Mediator 2</t>
  </si>
  <si>
    <t>GC10P102918</t>
  </si>
  <si>
    <t>https://www.genecards.org/cgi-bin/carddisp.pl?gene=CNNM2</t>
  </si>
  <si>
    <t>KRT17</t>
  </si>
  <si>
    <t>Keratin 17</t>
  </si>
  <si>
    <t>GC17M041619</t>
  </si>
  <si>
    <t>https://www.genecards.org/cgi-bin/carddisp.pl?gene=KRT17</t>
  </si>
  <si>
    <t>MT-TN</t>
  </si>
  <si>
    <t>Mitochondrially Encoded TRNA-Asn (AAU/C)</t>
  </si>
  <si>
    <t>GCMTM005659</t>
  </si>
  <si>
    <t>https://www.genecards.org/cgi-bin/carddisp.pl?gene=MT-TN</t>
  </si>
  <si>
    <t>CNP</t>
  </si>
  <si>
    <t>2',3'-Cyclic Nucleotide 3' Phosphodiesterase</t>
  </si>
  <si>
    <t>GC17P041966</t>
  </si>
  <si>
    <t>https://www.genecards.org/cgi-bin/carddisp.pl?gene=CNP</t>
  </si>
  <si>
    <t>KDM3B</t>
  </si>
  <si>
    <t>Lysine Demethylase 3B</t>
  </si>
  <si>
    <t>GC05P138352</t>
  </si>
  <si>
    <t>https://www.genecards.org/cgi-bin/carddisp.pl?gene=KDM3B</t>
  </si>
  <si>
    <t>TRHR</t>
  </si>
  <si>
    <t>Thyrotropin Releasing Hormone Receptor</t>
  </si>
  <si>
    <t>GC08P109084</t>
  </si>
  <si>
    <t>https://www.genecards.org/cgi-bin/carddisp.pl?gene=TRHR</t>
  </si>
  <si>
    <t>FOSB</t>
  </si>
  <si>
    <t>FosB Proto-Oncogene, AP-1 Transcription Factor Subunit</t>
  </si>
  <si>
    <t>GC19P045467</t>
  </si>
  <si>
    <t>https://www.genecards.org/cgi-bin/carddisp.pl?gene=FOSB</t>
  </si>
  <si>
    <t>FRAXA</t>
  </si>
  <si>
    <t>Fragile Site, Folic Acid Type, Rare, Fra(X)(Q27.3) A</t>
  </si>
  <si>
    <t>GC0XP147950</t>
  </si>
  <si>
    <t>https://www.genecards.org/cgi-bin/carddisp.pl?gene=FRAXA</t>
  </si>
  <si>
    <t>FSCN2</t>
  </si>
  <si>
    <t>Fascin Actin-Bundling Protein 2, Retinal</t>
  </si>
  <si>
    <t>GC17P081541</t>
  </si>
  <si>
    <t>https://www.genecards.org/cgi-bin/carddisp.pl?gene=FSCN2</t>
  </si>
  <si>
    <t>GALNT11</t>
  </si>
  <si>
    <t>Polypeptide N-Acetylgalactosaminyltransferase 11</t>
  </si>
  <si>
    <t>GC07P152025</t>
  </si>
  <si>
    <t>https://www.genecards.org/cgi-bin/carddisp.pl?gene=GALNT11</t>
  </si>
  <si>
    <t>NDUFA10</t>
  </si>
  <si>
    <t>NADH:Ubiquinone Oxidoreductase Subunit A10</t>
  </si>
  <si>
    <t>GC02M239893</t>
  </si>
  <si>
    <t>https://www.genecards.org/cgi-bin/carddisp.pl?gene=NDUFA10</t>
  </si>
  <si>
    <t>AGTR2</t>
  </si>
  <si>
    <t>Angiotensin II Receptor Type 2</t>
  </si>
  <si>
    <t>GC0XP116170</t>
  </si>
  <si>
    <t>https://www.genecards.org/cgi-bin/carddisp.pl?gene=AGTR2</t>
  </si>
  <si>
    <t>OGT</t>
  </si>
  <si>
    <t>O-Linked N-Acetylglucosamine (GlcNAc) Transferase</t>
  </si>
  <si>
    <t>GC0XP071534</t>
  </si>
  <si>
    <t>https://www.genecards.org/cgi-bin/carddisp.pl?gene=OGT</t>
  </si>
  <si>
    <t>GCKR</t>
  </si>
  <si>
    <t>Glucokinase Regulator</t>
  </si>
  <si>
    <t>GC02P027496</t>
  </si>
  <si>
    <t>https://www.genecards.org/cgi-bin/carddisp.pl?gene=GCKR</t>
  </si>
  <si>
    <t>ADCY1</t>
  </si>
  <si>
    <t>Adenylate Cyclase 1</t>
  </si>
  <si>
    <t>GC07P045580</t>
  </si>
  <si>
    <t>https://www.genecards.org/cgi-bin/carddisp.pl?gene=ADCY1</t>
  </si>
  <si>
    <t>GAS6</t>
  </si>
  <si>
    <t>Growth Arrest Specific 6</t>
  </si>
  <si>
    <t>GC13M113820</t>
  </si>
  <si>
    <t>https://www.genecards.org/cgi-bin/carddisp.pl?gene=GAS6</t>
  </si>
  <si>
    <t>DLD</t>
  </si>
  <si>
    <t>Dihydrolipoamide Dehydrogenase</t>
  </si>
  <si>
    <t>GC07P107890</t>
  </si>
  <si>
    <t>https://www.genecards.org/cgi-bin/carddisp.pl?gene=DLD</t>
  </si>
  <si>
    <t>PACS2</t>
  </si>
  <si>
    <t>Phosphofurin Acidic Cluster Sorting Protein 2</t>
  </si>
  <si>
    <t>GC14P105300</t>
  </si>
  <si>
    <t>https://www.genecards.org/cgi-bin/carddisp.pl?gene=PACS2</t>
  </si>
  <si>
    <t>E2F4</t>
  </si>
  <si>
    <t>E2F Transcription Factor 4</t>
  </si>
  <si>
    <t>GC16P067192</t>
  </si>
  <si>
    <t>https://www.genecards.org/cgi-bin/carddisp.pl?gene=E2F4</t>
  </si>
  <si>
    <t>EPAS1</t>
  </si>
  <si>
    <t>Endothelial PAS Domain Protein 1</t>
  </si>
  <si>
    <t>GC02P046293</t>
  </si>
  <si>
    <t>https://www.genecards.org/cgi-bin/carddisp.pl?gene=EPAS1</t>
  </si>
  <si>
    <t>NPHS2</t>
  </si>
  <si>
    <t>NPHS2 Stomatin Family Member, Podocin</t>
  </si>
  <si>
    <t>GC01M179519</t>
  </si>
  <si>
    <t>https://www.genecards.org/cgi-bin/carddisp.pl?gene=NPHS2</t>
  </si>
  <si>
    <t>MARCKS</t>
  </si>
  <si>
    <t>Myristoylated Alanine Rich Protein Kinase C Substrate</t>
  </si>
  <si>
    <t>GC06P113857</t>
  </si>
  <si>
    <t>https://www.genecards.org/cgi-bin/carddisp.pl?gene=MARCKS</t>
  </si>
  <si>
    <t>UQCRFS1</t>
  </si>
  <si>
    <t>Ubiquinol-Cytochrome C Reductase, Rieske Iron-Sulfur Polypeptide 1</t>
  </si>
  <si>
    <t>GC19M029205</t>
  </si>
  <si>
    <t>https://www.genecards.org/cgi-bin/carddisp.pl?gene=UQCRFS1</t>
  </si>
  <si>
    <t>IGHMBP2</t>
  </si>
  <si>
    <t>Immunoglobulin Mu DNA Binding Protein 2</t>
  </si>
  <si>
    <t>GC11P068903</t>
  </si>
  <si>
    <t>https://www.genecards.org/cgi-bin/carddisp.pl?gene=IGHMBP2</t>
  </si>
  <si>
    <t>NDUFA2</t>
  </si>
  <si>
    <t>NADH:Ubiquinone Oxidoreductase Subunit A2</t>
  </si>
  <si>
    <t>GC05M140691</t>
  </si>
  <si>
    <t>https://www.genecards.org/cgi-bin/carddisp.pl?gene=NDUFA2</t>
  </si>
  <si>
    <t>CFAP251</t>
  </si>
  <si>
    <t>Cilia And Flagella Associated Protein 251</t>
  </si>
  <si>
    <t>GC12P126336</t>
  </si>
  <si>
    <t>https://www.genecards.org/cgi-bin/carddisp.pl?gene=CFAP251</t>
  </si>
  <si>
    <t>CSNK2B</t>
  </si>
  <si>
    <t>Casein Kinase 2 Beta</t>
  </si>
  <si>
    <t>GC06P083698</t>
  </si>
  <si>
    <t>https://www.genecards.org/cgi-bin/carddisp.pl?gene=CSNK2B</t>
  </si>
  <si>
    <t>ITGA7</t>
  </si>
  <si>
    <t>Integrin Subunit Alpha 7</t>
  </si>
  <si>
    <t>GC12M055684</t>
  </si>
  <si>
    <t>https://www.genecards.org/cgi-bin/carddisp.pl?gene=ITGA7</t>
  </si>
  <si>
    <t>TFG</t>
  </si>
  <si>
    <t>Trafficking From ER To Golgi Regulator</t>
  </si>
  <si>
    <t>GC03P100709</t>
  </si>
  <si>
    <t>https://www.genecards.org/cgi-bin/carddisp.pl?gene=TFG</t>
  </si>
  <si>
    <t>MEGF10</t>
  </si>
  <si>
    <t>Multiple EGF Like Domains 10</t>
  </si>
  <si>
    <t>GC05P127230</t>
  </si>
  <si>
    <t>https://www.genecards.org/cgi-bin/carddisp.pl?gene=MEGF10</t>
  </si>
  <si>
    <t>ECEL1</t>
  </si>
  <si>
    <t>Endothelin Converting Enzyme Like 1</t>
  </si>
  <si>
    <t>GC02M232479</t>
  </si>
  <si>
    <t>https://www.genecards.org/cgi-bin/carddisp.pl?gene=ECEL1</t>
  </si>
  <si>
    <t>ANK2</t>
  </si>
  <si>
    <t>Ankyrin 2</t>
  </si>
  <si>
    <t>GC04P112707</t>
  </si>
  <si>
    <t>https://www.genecards.org/cgi-bin/carddisp.pl?gene=ANK2</t>
  </si>
  <si>
    <t>HPE1</t>
  </si>
  <si>
    <t>Holoprosencephaly 1, Alobar</t>
  </si>
  <si>
    <t>GC21U990008</t>
  </si>
  <si>
    <t>https://www.genecards.org/cgi-bin/carddisp.pl?gene=HPE1</t>
  </si>
  <si>
    <t>UCHL1</t>
  </si>
  <si>
    <t>Ubiquitin C-Terminal Hydrolase L1</t>
  </si>
  <si>
    <t>GC04P041256</t>
  </si>
  <si>
    <t>https://www.genecards.org/cgi-bin/carddisp.pl?gene=UCHL1</t>
  </si>
  <si>
    <t>CD58</t>
  </si>
  <si>
    <t>CD58 Molecule</t>
  </si>
  <si>
    <t>GC01M116514</t>
  </si>
  <si>
    <t>https://www.genecards.org/cgi-bin/carddisp.pl?gene=CD58</t>
  </si>
  <si>
    <t>ENTPD1</t>
  </si>
  <si>
    <t>Ectonucleoside Triphosphate Diphosphohydrolase 1</t>
  </si>
  <si>
    <t>GC10P095711</t>
  </si>
  <si>
    <t>https://www.genecards.org/cgi-bin/carddisp.pl?gene=ENTPD1</t>
  </si>
  <si>
    <t>ARHGEF2</t>
  </si>
  <si>
    <t>Rho/Rac Guanine Nucleotide Exchange Factor 2</t>
  </si>
  <si>
    <t>GC01M155946</t>
  </si>
  <si>
    <t>https://www.genecards.org/cgi-bin/carddisp.pl?gene=ARHGEF2</t>
  </si>
  <si>
    <t>HEYL</t>
  </si>
  <si>
    <t>Hes Related Family BHLH Transcription Factor With YRPW Motif Like</t>
  </si>
  <si>
    <t>GC01M039623</t>
  </si>
  <si>
    <t>https://www.genecards.org/cgi-bin/carddisp.pl?gene=HEYL</t>
  </si>
  <si>
    <t>TRRAP</t>
  </si>
  <si>
    <t>Transformation/Transcription Domain Associated Protein</t>
  </si>
  <si>
    <t>GC07P098877</t>
  </si>
  <si>
    <t>https://www.genecards.org/cgi-bin/carddisp.pl?gene=TRRAP</t>
  </si>
  <si>
    <t>ARHGAP45</t>
  </si>
  <si>
    <t>Rho GTPase Activating Protein 45</t>
  </si>
  <si>
    <t>GC19P001065</t>
  </si>
  <si>
    <t>https://www.genecards.org/cgi-bin/carddisp.pl?gene=ARHGAP45</t>
  </si>
  <si>
    <t>SIRT3</t>
  </si>
  <si>
    <t>Sirtuin 3</t>
  </si>
  <si>
    <t>GC11M000215</t>
  </si>
  <si>
    <t>https://www.genecards.org/cgi-bin/carddisp.pl?gene=SIRT3</t>
  </si>
  <si>
    <t>ARHGEF3</t>
  </si>
  <si>
    <t>Rho Guanine Nucleotide Exchange Factor 3</t>
  </si>
  <si>
    <t>GC03M056736</t>
  </si>
  <si>
    <t>https://www.genecards.org/cgi-bin/carddisp.pl?gene=ARHGEF3</t>
  </si>
  <si>
    <t>NAGA</t>
  </si>
  <si>
    <t>Alpha-N-Acetylgalactosaminidase</t>
  </si>
  <si>
    <t>GC22M042058</t>
  </si>
  <si>
    <t>https://www.genecards.org/cgi-bin/carddisp.pl?gene=NAGA</t>
  </si>
  <si>
    <t>FOXL1</t>
  </si>
  <si>
    <t>Forkhead Box L1</t>
  </si>
  <si>
    <t>GC16P086576</t>
  </si>
  <si>
    <t>https://www.genecards.org/cgi-bin/carddisp.pl?gene=FOXL1</t>
  </si>
  <si>
    <t>SH3KBP1</t>
  </si>
  <si>
    <t>SH3 Domain Containing Kinase Binding Protein 1</t>
  </si>
  <si>
    <t>GC0XM019552</t>
  </si>
  <si>
    <t>https://www.genecards.org/cgi-bin/carddisp.pl?gene=SH3KBP1</t>
  </si>
  <si>
    <t>SRD5A1</t>
  </si>
  <si>
    <t>Steroid 5 Alpha-Reductase 1</t>
  </si>
  <si>
    <t>GC05P006633</t>
  </si>
  <si>
    <t>https://www.genecards.org/cgi-bin/carddisp.pl?gene=SRD5A1</t>
  </si>
  <si>
    <t>RPS25</t>
  </si>
  <si>
    <t>Ribosomal Protein S25</t>
  </si>
  <si>
    <t>GC11M119015</t>
  </si>
  <si>
    <t>https://www.genecards.org/cgi-bin/carddisp.pl?gene=RPS25</t>
  </si>
  <si>
    <t>KLF2</t>
  </si>
  <si>
    <t>Kruppel Like Factor 2</t>
  </si>
  <si>
    <t>GC19P066201</t>
  </si>
  <si>
    <t>https://www.genecards.org/cgi-bin/carddisp.pl?gene=KLF2</t>
  </si>
  <si>
    <t>SFXN4</t>
  </si>
  <si>
    <t>Sideroflexin 4</t>
  </si>
  <si>
    <t>GC10M119140</t>
  </si>
  <si>
    <t>https://www.genecards.org/cgi-bin/carddisp.pl?gene=SFXN4</t>
  </si>
  <si>
    <t>CLN6</t>
  </si>
  <si>
    <t>CLN6 Transmembrane ER Protein</t>
  </si>
  <si>
    <t>GC15M068206</t>
  </si>
  <si>
    <t>https://www.genecards.org/cgi-bin/carddisp.pl?gene=CLN6</t>
  </si>
  <si>
    <t>GYPC</t>
  </si>
  <si>
    <t>Glycophorin C (Gerbich Blood Group)</t>
  </si>
  <si>
    <t>GC02P126655</t>
  </si>
  <si>
    <t>https://www.genecards.org/cgi-bin/carddisp.pl?gene=GYPC</t>
  </si>
  <si>
    <t>GAST</t>
  </si>
  <si>
    <t>Gastrin</t>
  </si>
  <si>
    <t>GC17P041712</t>
  </si>
  <si>
    <t>https://www.genecards.org/cgi-bin/carddisp.pl?gene=GAST</t>
  </si>
  <si>
    <t>WNT9A</t>
  </si>
  <si>
    <t>Wnt Family Member 9A</t>
  </si>
  <si>
    <t>GC01M227920</t>
  </si>
  <si>
    <t>https://www.genecards.org/cgi-bin/carddisp.pl?gene=WNT9A</t>
  </si>
  <si>
    <t>CHD8</t>
  </si>
  <si>
    <t>Chromodomain Helicase DNA Binding Protein 8</t>
  </si>
  <si>
    <t>GC14M021385</t>
  </si>
  <si>
    <t>https://www.genecards.org/cgi-bin/carddisp.pl?gene=CHD8</t>
  </si>
  <si>
    <t>WNT2B</t>
  </si>
  <si>
    <t>Wnt Family Member 2B</t>
  </si>
  <si>
    <t>GC01P112466</t>
  </si>
  <si>
    <t>https://www.genecards.org/cgi-bin/carddisp.pl?gene=WNT2B</t>
  </si>
  <si>
    <t>SLC19A3</t>
  </si>
  <si>
    <t>Solute Carrier Family 19 Member 3</t>
  </si>
  <si>
    <t>GC02M227685</t>
  </si>
  <si>
    <t>https://www.genecards.org/cgi-bin/carddisp.pl?gene=SLC19A3</t>
  </si>
  <si>
    <t>SIAH1</t>
  </si>
  <si>
    <t>Siah E3 Ubiquitin Protein Ligase 1</t>
  </si>
  <si>
    <t>GC16M048357</t>
  </si>
  <si>
    <t>https://www.genecards.org/cgi-bin/carddisp.pl?gene=SIAH1</t>
  </si>
  <si>
    <t>TAF15</t>
  </si>
  <si>
    <t>TATA-Box Binding Protein Associated Factor 15</t>
  </si>
  <si>
    <t>GC17P055198</t>
  </si>
  <si>
    <t>https://www.genecards.org/cgi-bin/carddisp.pl?gene=TAF15</t>
  </si>
  <si>
    <t>TRIT1</t>
  </si>
  <si>
    <t>TRNA Isopentenyltransferase 1</t>
  </si>
  <si>
    <t>GC01M039842</t>
  </si>
  <si>
    <t>https://www.genecards.org/cgi-bin/carddisp.pl?gene=TRIT1</t>
  </si>
  <si>
    <t>ATN1</t>
  </si>
  <si>
    <t>Atrophin 1</t>
  </si>
  <si>
    <t>GC12P021090</t>
  </si>
  <si>
    <t>https://www.genecards.org/cgi-bin/carddisp.pl?gene=ATN1</t>
  </si>
  <si>
    <t>CLCNKA</t>
  </si>
  <si>
    <t>Chloride Voltage-Gated Channel Ka</t>
  </si>
  <si>
    <t>GC01P016018</t>
  </si>
  <si>
    <t>https://www.genecards.org/cgi-bin/carddisp.pl?gene=CLCNKA</t>
  </si>
  <si>
    <t>CPE</t>
  </si>
  <si>
    <t>Carboxypeptidase E</t>
  </si>
  <si>
    <t>GC04P165361</t>
  </si>
  <si>
    <t>https://www.genecards.org/cgi-bin/carddisp.pl?gene=CPE</t>
  </si>
  <si>
    <t>PVT1</t>
  </si>
  <si>
    <t>Pvt1 Oncogene</t>
  </si>
  <si>
    <t>GC08P127869</t>
  </si>
  <si>
    <t>https://www.genecards.org/cgi-bin/carddisp.pl?gene=PVT1</t>
  </si>
  <si>
    <t>IL17F</t>
  </si>
  <si>
    <t>Interleukin 17F</t>
  </si>
  <si>
    <t>GC06M066315</t>
  </si>
  <si>
    <t>https://www.genecards.org/cgi-bin/carddisp.pl?gene=IL17F</t>
  </si>
  <si>
    <t>ACKR1</t>
  </si>
  <si>
    <t>Atypical Chemokine Receptor 1 (Duffy Blood Group)</t>
  </si>
  <si>
    <t>GC01P159203</t>
  </si>
  <si>
    <t>https://www.genecards.org/cgi-bin/carddisp.pl?gene=ACKR1</t>
  </si>
  <si>
    <t>SETD1A</t>
  </si>
  <si>
    <t>SET Domain Containing 1A, Histone Lysine Methyltransferase</t>
  </si>
  <si>
    <t>GC16P041106</t>
  </si>
  <si>
    <t>https://www.genecards.org/cgi-bin/carddisp.pl?gene=SETD1A</t>
  </si>
  <si>
    <t>BNC1</t>
  </si>
  <si>
    <t>Basonuclin 1</t>
  </si>
  <si>
    <t>GC15M083255</t>
  </si>
  <si>
    <t>https://www.genecards.org/cgi-bin/carddisp.pl?gene=BNC1</t>
  </si>
  <si>
    <t>PSMC3IP</t>
  </si>
  <si>
    <t>PSMC3 Interacting Protein</t>
  </si>
  <si>
    <t>GC17M042572</t>
  </si>
  <si>
    <t>https://www.genecards.org/cgi-bin/carddisp.pl?gene=PSMC3IP</t>
  </si>
  <si>
    <t>SSUH2</t>
  </si>
  <si>
    <t>Ssu-2 Homolog</t>
  </si>
  <si>
    <t>GC03M008619</t>
  </si>
  <si>
    <t>https://www.genecards.org/cgi-bin/carddisp.pl?gene=SSUH2</t>
  </si>
  <si>
    <t>MIR26A1</t>
  </si>
  <si>
    <t>MicroRNA 26a-1</t>
  </si>
  <si>
    <t>GC03P037969</t>
  </si>
  <si>
    <t>https://www.genecards.org/cgi-bin/carddisp.pl?gene=MIR26A1</t>
  </si>
  <si>
    <t>GAS2L2</t>
  </si>
  <si>
    <t>Growth Arrest Specific 2 Like 2</t>
  </si>
  <si>
    <t>GC17M035744</t>
  </si>
  <si>
    <t>https://www.genecards.org/cgi-bin/carddisp.pl?gene=GAS2L2</t>
  </si>
  <si>
    <t>ELF4</t>
  </si>
  <si>
    <t>E74 Like ETS Transcription Factor 4</t>
  </si>
  <si>
    <t>GC0XM130064</t>
  </si>
  <si>
    <t>https://www.genecards.org/cgi-bin/carddisp.pl?gene=ELF4</t>
  </si>
  <si>
    <t>STARD3NL</t>
  </si>
  <si>
    <t>STARD3 N-Terminal Like</t>
  </si>
  <si>
    <t>GC07P038218</t>
  </si>
  <si>
    <t>https://www.genecards.org/cgi-bin/carddisp.pl?gene=STARD3NL</t>
  </si>
  <si>
    <t>NUS1</t>
  </si>
  <si>
    <t>NUS1 Dehydrodolichyl Diphosphate Synthase Subunit</t>
  </si>
  <si>
    <t>GC06P117675</t>
  </si>
  <si>
    <t>https://www.genecards.org/cgi-bin/carddisp.pl?gene=NUS1</t>
  </si>
  <si>
    <t>CASP2</t>
  </si>
  <si>
    <t>Caspase 2</t>
  </si>
  <si>
    <t>GC07P148375</t>
  </si>
  <si>
    <t>https://www.genecards.org/cgi-bin/carddisp.pl?gene=CASP2</t>
  </si>
  <si>
    <t>MED15</t>
  </si>
  <si>
    <t>Mediator Complex Subunit 15</t>
  </si>
  <si>
    <t>GC22P035865</t>
  </si>
  <si>
    <t>https://www.genecards.org/cgi-bin/carddisp.pl?gene=MED15</t>
  </si>
  <si>
    <t>TELO2</t>
  </si>
  <si>
    <t>Telomere Maintenance 2</t>
  </si>
  <si>
    <t>GC16P001493</t>
  </si>
  <si>
    <t>https://www.genecards.org/cgi-bin/carddisp.pl?gene=TELO2</t>
  </si>
  <si>
    <t>MEST</t>
  </si>
  <si>
    <t>Mesoderm Specific Transcript</t>
  </si>
  <si>
    <t>GC07P130486</t>
  </si>
  <si>
    <t>https://www.genecards.org/cgi-bin/carddisp.pl?gene=MEST</t>
  </si>
  <si>
    <t>CFHR1</t>
  </si>
  <si>
    <t>Complement Factor H Related 1</t>
  </si>
  <si>
    <t>GC01P196822</t>
  </si>
  <si>
    <t>https://www.genecards.org/cgi-bin/carddisp.pl?gene=CFHR1</t>
  </si>
  <si>
    <t>WT1-AS</t>
  </si>
  <si>
    <t>WT1 Antisense RNA</t>
  </si>
  <si>
    <t>GC11P032434</t>
  </si>
  <si>
    <t>https://www.genecards.org/cgi-bin/carddisp.pl?gene=WT1-AS</t>
  </si>
  <si>
    <t>IDH3A</t>
  </si>
  <si>
    <t>Isocitrate Dehydrogenase (NAD(+)) 3 Catalytic Subunit Alpha</t>
  </si>
  <si>
    <t>GC15P078131</t>
  </si>
  <si>
    <t>https://www.genecards.org/cgi-bin/carddisp.pl?gene=IDH3A</t>
  </si>
  <si>
    <t>AGFG1</t>
  </si>
  <si>
    <t>ArfGAP With FG Repeats 1</t>
  </si>
  <si>
    <t>GC02P227473</t>
  </si>
  <si>
    <t>https://www.genecards.org/cgi-bin/carddisp.pl?gene=AGFG1</t>
  </si>
  <si>
    <t>FSTL3</t>
  </si>
  <si>
    <t>Follistatin Like 3</t>
  </si>
  <si>
    <t>GC19P000676</t>
  </si>
  <si>
    <t>https://www.genecards.org/cgi-bin/carddisp.pl?gene=FSTL3</t>
  </si>
  <si>
    <t>PDE6H</t>
  </si>
  <si>
    <t>Phosphodiesterase 6H</t>
  </si>
  <si>
    <t>GC12P021413</t>
  </si>
  <si>
    <t>https://www.genecards.org/cgi-bin/carddisp.pl?gene=PDE6H</t>
  </si>
  <si>
    <t>POLR3H</t>
  </si>
  <si>
    <t>RNA Polymerase III Subunit H</t>
  </si>
  <si>
    <t>GC22M041525</t>
  </si>
  <si>
    <t>https://www.genecards.org/cgi-bin/carddisp.pl?gene=POLR3H</t>
  </si>
  <si>
    <t>NUDC</t>
  </si>
  <si>
    <t>Nuclear Distribution C, Dynein Complex Regulator</t>
  </si>
  <si>
    <t>GC01P027742</t>
  </si>
  <si>
    <t>https://www.genecards.org/cgi-bin/carddisp.pl?gene=NUDC</t>
  </si>
  <si>
    <t>ARHGEF18</t>
  </si>
  <si>
    <t>Rho/Rac Guanine Nucleotide Exchange Factor 18</t>
  </si>
  <si>
    <t>GC19P007351</t>
  </si>
  <si>
    <t>https://www.genecards.org/cgi-bin/carddisp.pl?gene=ARHGEF18</t>
  </si>
  <si>
    <t>STUB1</t>
  </si>
  <si>
    <t>STIP1 Homology And U-Box Containing Protein 1</t>
  </si>
  <si>
    <t>GC16P011630</t>
  </si>
  <si>
    <t>https://www.genecards.org/cgi-bin/carddisp.pl?gene=STUB1</t>
  </si>
  <si>
    <t>SERPINB1</t>
  </si>
  <si>
    <t>Serpin Family B Member 1</t>
  </si>
  <si>
    <t>GC06M002835</t>
  </si>
  <si>
    <t>https://www.genecards.org/cgi-bin/carddisp.pl?gene=SERPINB1</t>
  </si>
  <si>
    <t>EIF2AK2</t>
  </si>
  <si>
    <t>Eukaryotic Translation Initiation Factor 2 Alpha Kinase 2</t>
  </si>
  <si>
    <t>GC02M037099</t>
  </si>
  <si>
    <t>https://www.genecards.org/cgi-bin/carddisp.pl?gene=EIF2AK2</t>
  </si>
  <si>
    <t>STRADA</t>
  </si>
  <si>
    <t>STE20 Related Adaptor Alpha</t>
  </si>
  <si>
    <t>GC17M063685</t>
  </si>
  <si>
    <t>https://www.genecards.org/cgi-bin/carddisp.pl?gene=STRADA</t>
  </si>
  <si>
    <t>PDHB</t>
  </si>
  <si>
    <t>Pyruvate Dehydrogenase E1 Subunit Beta</t>
  </si>
  <si>
    <t>GC03M058428</t>
  </si>
  <si>
    <t>https://www.genecards.org/cgi-bin/carddisp.pl?gene=PDHB</t>
  </si>
  <si>
    <t>AMFR</t>
  </si>
  <si>
    <t>Autocrine Motility Factor Receptor</t>
  </si>
  <si>
    <t>GC16M056361</t>
  </si>
  <si>
    <t>https://www.genecards.org/cgi-bin/carddisp.pl?gene=AMFR</t>
  </si>
  <si>
    <t>ASPH</t>
  </si>
  <si>
    <t>Aspartate Beta-Hydroxylase</t>
  </si>
  <si>
    <t>GC08M061500</t>
  </si>
  <si>
    <t>https://www.genecards.org/cgi-bin/carddisp.pl?gene=ASPH</t>
  </si>
  <si>
    <t>TRAPPC2L</t>
  </si>
  <si>
    <t>Trafficking Protein Particle Complex Subunit 2L</t>
  </si>
  <si>
    <t>GC16P088856</t>
  </si>
  <si>
    <t>https://www.genecards.org/cgi-bin/carddisp.pl?gene=TRAPPC2L</t>
  </si>
  <si>
    <t>DNAJC6</t>
  </si>
  <si>
    <t>DnaJ Heat Shock Protein Family (Hsp40) Member C6</t>
  </si>
  <si>
    <t>GC01P065248</t>
  </si>
  <si>
    <t>https://www.genecards.org/cgi-bin/carddisp.pl?gene=DNAJC6</t>
  </si>
  <si>
    <t>CGB3</t>
  </si>
  <si>
    <t>Chorionic Gonadotropin Subunit Beta 3</t>
  </si>
  <si>
    <t>GC19M066070</t>
  </si>
  <si>
    <t>https://www.genecards.org/cgi-bin/carddisp.pl?gene=CGB3</t>
  </si>
  <si>
    <t>MTNR1B</t>
  </si>
  <si>
    <t>Melatonin Receptor 1B</t>
  </si>
  <si>
    <t>GC11P092969</t>
  </si>
  <si>
    <t>https://www.genecards.org/cgi-bin/carddisp.pl?gene=MTNR1B</t>
  </si>
  <si>
    <t>SLC6A5</t>
  </si>
  <si>
    <t>Solute Carrier Family 6 Member 5</t>
  </si>
  <si>
    <t>GC11P020599</t>
  </si>
  <si>
    <t>https://www.genecards.org/cgi-bin/carddisp.pl?gene=SLC6A5</t>
  </si>
  <si>
    <t>NFIB</t>
  </si>
  <si>
    <t>Nuclear Factor I B</t>
  </si>
  <si>
    <t>GC09M014077</t>
  </si>
  <si>
    <t>https://www.genecards.org/cgi-bin/carddisp.pl?gene=NFIB</t>
  </si>
  <si>
    <t>CDC42EP1</t>
  </si>
  <si>
    <t>CDC42 Effector Protein 1</t>
  </si>
  <si>
    <t>GC22P038406</t>
  </si>
  <si>
    <t>https://www.genecards.org/cgi-bin/carddisp.pl?gene=CDC42EP1</t>
  </si>
  <si>
    <t>RNF216</t>
  </si>
  <si>
    <t>Ring Finger Protein 216</t>
  </si>
  <si>
    <t>GC07M005620</t>
  </si>
  <si>
    <t>https://www.genecards.org/cgi-bin/carddisp.pl?gene=RNF216</t>
  </si>
  <si>
    <t>PRPF4</t>
  </si>
  <si>
    <t>Pre-MRNA Processing Factor 4</t>
  </si>
  <si>
    <t>GC09P113275</t>
  </si>
  <si>
    <t>https://www.genecards.org/cgi-bin/carddisp.pl?gene=PRPF4</t>
  </si>
  <si>
    <t>SCARB1</t>
  </si>
  <si>
    <t>Scavenger Receptor Class B Member 1</t>
  </si>
  <si>
    <t>GC12M124776</t>
  </si>
  <si>
    <t>https://www.genecards.org/cgi-bin/carddisp.pl?gene=SCARB1</t>
  </si>
  <si>
    <t>RSPO3</t>
  </si>
  <si>
    <t>R-Spondin 3</t>
  </si>
  <si>
    <t>GC06P127118</t>
  </si>
  <si>
    <t>https://www.genecards.org/cgi-bin/carddisp.pl?gene=RSPO3</t>
  </si>
  <si>
    <t>BCAS3</t>
  </si>
  <si>
    <t>BCAS3 Microtubule Associated Cell Migration Factor</t>
  </si>
  <si>
    <t>GC17P060678</t>
  </si>
  <si>
    <t>https://www.genecards.org/cgi-bin/carddisp.pl?gene=BCAS3</t>
  </si>
  <si>
    <t>TIGD1</t>
  </si>
  <si>
    <t>Tigger Transposable Element Derived 1</t>
  </si>
  <si>
    <t>GC02M232547</t>
  </si>
  <si>
    <t>https://www.genecards.org/cgi-bin/carddisp.pl?gene=TIGD1</t>
  </si>
  <si>
    <t>CDK9</t>
  </si>
  <si>
    <t>Cyclin Dependent Kinase 9</t>
  </si>
  <si>
    <t>GC09P128023</t>
  </si>
  <si>
    <t>https://www.genecards.org/cgi-bin/carddisp.pl?gene=CDK9</t>
  </si>
  <si>
    <t>FSCN1</t>
  </si>
  <si>
    <t>Fascin Actin-Bundling Protein 1</t>
  </si>
  <si>
    <t>GC07P005592</t>
  </si>
  <si>
    <t>https://www.genecards.org/cgi-bin/carddisp.pl?gene=FSCN1</t>
  </si>
  <si>
    <t>PLEKHG2</t>
  </si>
  <si>
    <t>Pleckstrin Homology And RhoGEF Domain Containing G2</t>
  </si>
  <si>
    <t>GC19P066635</t>
  </si>
  <si>
    <t>https://www.genecards.org/cgi-bin/carddisp.pl?gene=PLEKHG2</t>
  </si>
  <si>
    <t>MIPEP</t>
  </si>
  <si>
    <t>Mitochondrial Intermediate Peptidase</t>
  </si>
  <si>
    <t>GC13M023730</t>
  </si>
  <si>
    <t>https://www.genecards.org/cgi-bin/carddisp.pl?gene=MIPEP</t>
  </si>
  <si>
    <t>SLC25A46</t>
  </si>
  <si>
    <t>Solute Carrier Family 25 Member 46</t>
  </si>
  <si>
    <t>GC05P110738</t>
  </si>
  <si>
    <t>https://www.genecards.org/cgi-bin/carddisp.pl?gene=SLC25A46</t>
  </si>
  <si>
    <t>KNL1</t>
  </si>
  <si>
    <t>Kinetochore Scaffold 1</t>
  </si>
  <si>
    <t>GC15P042620</t>
  </si>
  <si>
    <t>https://www.genecards.org/cgi-bin/carddisp.pl?gene=KNL1</t>
  </si>
  <si>
    <t>EFNB2</t>
  </si>
  <si>
    <t>Ephrin B2</t>
  </si>
  <si>
    <t>GC13M106489</t>
  </si>
  <si>
    <t>https://www.genecards.org/cgi-bin/carddisp.pl?gene=EFNB2</t>
  </si>
  <si>
    <t>NDRG4</t>
  </si>
  <si>
    <t>NDRG Family Member 4</t>
  </si>
  <si>
    <t>GC16P058462</t>
  </si>
  <si>
    <t>https://www.genecards.org/cgi-bin/carddisp.pl?gene=NDRG4</t>
  </si>
  <si>
    <t>USP7</t>
  </si>
  <si>
    <t>Ubiquitin Specific Peptidase 7</t>
  </si>
  <si>
    <t>GC16M008892</t>
  </si>
  <si>
    <t>https://www.genecards.org/cgi-bin/carddisp.pl?gene=USP7</t>
  </si>
  <si>
    <t>GBP1</t>
  </si>
  <si>
    <t>Guanylate Binding Protein 1</t>
  </si>
  <si>
    <t>GC01M089052</t>
  </si>
  <si>
    <t>https://www.genecards.org/cgi-bin/carddisp.pl?gene=GBP1</t>
  </si>
  <si>
    <t>RAX2</t>
  </si>
  <si>
    <t>Retina And Anterior Neural Fold Homeobox 2</t>
  </si>
  <si>
    <t>GC19M003769</t>
  </si>
  <si>
    <t>https://www.genecards.org/cgi-bin/carddisp.pl?gene=RAX2</t>
  </si>
  <si>
    <t>EIF4EBP1</t>
  </si>
  <si>
    <t>Eukaryotic Translation Initiation Factor 4E Binding Protein 1</t>
  </si>
  <si>
    <t>GC08P038469</t>
  </si>
  <si>
    <t>https://www.genecards.org/cgi-bin/carddisp.pl?gene=EIF4EBP1</t>
  </si>
  <si>
    <t>MMP20</t>
  </si>
  <si>
    <t>Matrix Metallopeptidase 20</t>
  </si>
  <si>
    <t>GC11M102576</t>
  </si>
  <si>
    <t>https://www.genecards.org/cgi-bin/carddisp.pl?gene=MMP20</t>
  </si>
  <si>
    <t>MIR130A</t>
  </si>
  <si>
    <t>MicroRNA 130a</t>
  </si>
  <si>
    <t>GC11P057641</t>
  </si>
  <si>
    <t>https://www.genecards.org/cgi-bin/carddisp.pl?gene=MIR130A</t>
  </si>
  <si>
    <t>NDUFAF4</t>
  </si>
  <si>
    <t>NADH:Ubiquinone Oxidoreductase Complex Assembly Factor 4</t>
  </si>
  <si>
    <t>GC06M096889</t>
  </si>
  <si>
    <t>https://www.genecards.org/cgi-bin/carddisp.pl?gene=NDUFAF4</t>
  </si>
  <si>
    <t>TAT</t>
  </si>
  <si>
    <t>Tyrosine Aminotransferase</t>
  </si>
  <si>
    <t>GC16M071565</t>
  </si>
  <si>
    <t>https://www.genecards.org/cgi-bin/carddisp.pl?gene=TAT</t>
  </si>
  <si>
    <t>JAZF1</t>
  </si>
  <si>
    <t>JAZF Zinc Finger 1</t>
  </si>
  <si>
    <t>GC07M027830</t>
  </si>
  <si>
    <t>https://www.genecards.org/cgi-bin/carddisp.pl?gene=JAZF1</t>
  </si>
  <si>
    <t>SLC13A5</t>
  </si>
  <si>
    <t>Solute Carrier Family 13 Member 5</t>
  </si>
  <si>
    <t>GC17M006684</t>
  </si>
  <si>
    <t>https://www.genecards.org/cgi-bin/carddisp.pl?gene=SLC13A5</t>
  </si>
  <si>
    <t>KIFBP</t>
  </si>
  <si>
    <t>Kinesin Family Binding Protein</t>
  </si>
  <si>
    <t>GC10P068990</t>
  </si>
  <si>
    <t>https://www.genecards.org/cgi-bin/carddisp.pl?gene=KIFBP</t>
  </si>
  <si>
    <t>ZRSR2</t>
  </si>
  <si>
    <t>Zinc Finger CCCH-Type, RNA Binding Motif And Serine/Arginine Rich 2</t>
  </si>
  <si>
    <t>GC0XP015790</t>
  </si>
  <si>
    <t>https://www.genecards.org/cgi-bin/carddisp.pl?gene=ZRSR2</t>
  </si>
  <si>
    <t>IL34</t>
  </si>
  <si>
    <t>Interleukin 34</t>
  </si>
  <si>
    <t>GC16P071585</t>
  </si>
  <si>
    <t>https://www.genecards.org/cgi-bin/carddisp.pl?gene=IL34</t>
  </si>
  <si>
    <t>KRIT1</t>
  </si>
  <si>
    <t>KRIT1 Ankyrin Repeat Containing</t>
  </si>
  <si>
    <t>GC07M092198</t>
  </si>
  <si>
    <t>https://www.genecards.org/cgi-bin/carddisp.pl?gene=KRIT1</t>
  </si>
  <si>
    <t>FAM50A</t>
  </si>
  <si>
    <t>Family With Sequence Similarity 50 Member A</t>
  </si>
  <si>
    <t>GC0XP154445</t>
  </si>
  <si>
    <t>https://www.genecards.org/cgi-bin/carddisp.pl?gene=FAM50A</t>
  </si>
  <si>
    <t>DSTYK</t>
  </si>
  <si>
    <t>Dual Serine/Threonine And Tyrosine Protein Kinase</t>
  </si>
  <si>
    <t>GC01M205111</t>
  </si>
  <si>
    <t>https://www.genecards.org/cgi-bin/carddisp.pl?gene=DSTYK</t>
  </si>
  <si>
    <t>SULF1</t>
  </si>
  <si>
    <t>Sulfatase 1</t>
  </si>
  <si>
    <t>GC08P069466</t>
  </si>
  <si>
    <t>https://www.genecards.org/cgi-bin/carddisp.pl?gene=SULF1</t>
  </si>
  <si>
    <t>CDC25C</t>
  </si>
  <si>
    <t>Cell Division Cycle 25C</t>
  </si>
  <si>
    <t>GC05M138285</t>
  </si>
  <si>
    <t>https://www.genecards.org/cgi-bin/carddisp.pl?gene=CDC25C</t>
  </si>
  <si>
    <t>FZR1</t>
  </si>
  <si>
    <t>Fizzy And Cell Division Cycle 20 Related 1</t>
  </si>
  <si>
    <t>GC19P003506</t>
  </si>
  <si>
    <t>https://www.genecards.org/cgi-bin/carddisp.pl?gene=FZR1</t>
  </si>
  <si>
    <t>VEGFB</t>
  </si>
  <si>
    <t>Vascular Endothelial Growth Factor B</t>
  </si>
  <si>
    <t>GC11P064234</t>
  </si>
  <si>
    <t>https://www.genecards.org/cgi-bin/carddisp.pl?gene=VEGFB</t>
  </si>
  <si>
    <t>SLC52A3</t>
  </si>
  <si>
    <t>Solute Carrier Family 52 Member 3</t>
  </si>
  <si>
    <t>GC20M000741</t>
  </si>
  <si>
    <t>https://www.genecards.org/cgi-bin/carddisp.pl?gene=SLC52A3</t>
  </si>
  <si>
    <t>PKP2</t>
  </si>
  <si>
    <t>Plakophilin 2</t>
  </si>
  <si>
    <t>GC12M032790</t>
  </si>
  <si>
    <t>https://www.genecards.org/cgi-bin/carddisp.pl?gene=PKP2</t>
  </si>
  <si>
    <t>HOXB4</t>
  </si>
  <si>
    <t>Homeobox B4</t>
  </si>
  <si>
    <t>GC17M048575</t>
  </si>
  <si>
    <t>https://www.genecards.org/cgi-bin/carddisp.pl?gene=HOXB4</t>
  </si>
  <si>
    <t>PLP1</t>
  </si>
  <si>
    <t>Proteolipid Protein 1</t>
  </si>
  <si>
    <t>GC0XP103773</t>
  </si>
  <si>
    <t>https://www.genecards.org/cgi-bin/carddisp.pl?gene=PLP1</t>
  </si>
  <si>
    <t>DNAJB13</t>
  </si>
  <si>
    <t>DnaJ Heat Shock Protein Family (Hsp40) Member B13</t>
  </si>
  <si>
    <t>GC11P074010</t>
  </si>
  <si>
    <t>https://www.genecards.org/cgi-bin/carddisp.pl?gene=DNAJB13</t>
  </si>
  <si>
    <t>SLC4A2</t>
  </si>
  <si>
    <t>Solute Carrier Family 4 Member 2</t>
  </si>
  <si>
    <t>GC07P151057</t>
  </si>
  <si>
    <t>https://www.genecards.org/cgi-bin/carddisp.pl?gene=SLC4A2</t>
  </si>
  <si>
    <t>GRM6</t>
  </si>
  <si>
    <t>Glutamate Metabotropic Receptor 6</t>
  </si>
  <si>
    <t>GC05M178978</t>
  </si>
  <si>
    <t>https://www.genecards.org/cgi-bin/carddisp.pl?gene=GRM6</t>
  </si>
  <si>
    <t>RBX1</t>
  </si>
  <si>
    <t>Ring-Box 1</t>
  </si>
  <si>
    <t>GC22P040951</t>
  </si>
  <si>
    <t>https://www.genecards.org/cgi-bin/carddisp.pl?gene=RBX1</t>
  </si>
  <si>
    <t>MIR326</t>
  </si>
  <si>
    <t>MicroRNA 326</t>
  </si>
  <si>
    <t>GC11M075335</t>
  </si>
  <si>
    <t>https://www.genecards.org/cgi-bin/carddisp.pl?gene=MIR326</t>
  </si>
  <si>
    <t>HNRNPH2</t>
  </si>
  <si>
    <t>Heterogeneous Nuclear Ribonucleoprotein H2</t>
  </si>
  <si>
    <t>GC0XP101408</t>
  </si>
  <si>
    <t>https://www.genecards.org/cgi-bin/carddisp.pl?gene=HNRNPH2</t>
  </si>
  <si>
    <t>CIT</t>
  </si>
  <si>
    <t>Citron Rho-Interacting Serine/Threonine Kinase</t>
  </si>
  <si>
    <t>GC12M119687</t>
  </si>
  <si>
    <t>https://www.genecards.org/cgi-bin/carddisp.pl?gene=CIT</t>
  </si>
  <si>
    <t>PAK3</t>
  </si>
  <si>
    <t>P21 (RAC1) Activated Kinase 3</t>
  </si>
  <si>
    <t>GC0XP110944</t>
  </si>
  <si>
    <t>https://www.genecards.org/cgi-bin/carddisp.pl?gene=PAK3</t>
  </si>
  <si>
    <t>ACADS</t>
  </si>
  <si>
    <t>Acyl-CoA Dehydrogenase Short Chain</t>
  </si>
  <si>
    <t>GC12P126187</t>
  </si>
  <si>
    <t>https://www.genecards.org/cgi-bin/carddisp.pl?gene=ACADS</t>
  </si>
  <si>
    <t>SPAG17</t>
  </si>
  <si>
    <t>Sperm Associated Antigen 17</t>
  </si>
  <si>
    <t>GC01M117953</t>
  </si>
  <si>
    <t>https://www.genecards.org/cgi-bin/carddisp.pl?gene=SPAG17</t>
  </si>
  <si>
    <t>IGHE</t>
  </si>
  <si>
    <t>Immunoglobulin Heavy Constant Epsilon</t>
  </si>
  <si>
    <t>GC14M112707</t>
  </si>
  <si>
    <t>https://www.genecards.org/cgi-bin/carddisp.pl?gene=IGHE</t>
  </si>
  <si>
    <t>SLAMF1</t>
  </si>
  <si>
    <t>Signaling Lymphocytic Activation Molecule Family Member 1</t>
  </si>
  <si>
    <t>GC01M160608</t>
  </si>
  <si>
    <t>https://www.genecards.org/cgi-bin/carddisp.pl?gene=SLAMF1</t>
  </si>
  <si>
    <t>CYBC1</t>
  </si>
  <si>
    <t>Cytochrome B-245 Chaperone 1</t>
  </si>
  <si>
    <t>GC17M082443</t>
  </si>
  <si>
    <t>https://www.genecards.org/cgi-bin/carddisp.pl?gene=CYBC1</t>
  </si>
  <si>
    <t>PDLIM5</t>
  </si>
  <si>
    <t>PDZ And LIM Domain 5</t>
  </si>
  <si>
    <t>GC04P094451</t>
  </si>
  <si>
    <t>https://www.genecards.org/cgi-bin/carddisp.pl?gene=PDLIM5</t>
  </si>
  <si>
    <t>SEC61A1</t>
  </si>
  <si>
    <t>SEC61 Translocon Subunit Alpha 1</t>
  </si>
  <si>
    <t>GC03P128051</t>
  </si>
  <si>
    <t>https://www.genecards.org/cgi-bin/carddisp.pl?gene=SEC61A1</t>
  </si>
  <si>
    <t>SIK1</t>
  </si>
  <si>
    <t>Salt Inducible Kinase 1</t>
  </si>
  <si>
    <t>GC21M043414</t>
  </si>
  <si>
    <t>https://www.genecards.org/cgi-bin/carddisp.pl?gene=SIK1</t>
  </si>
  <si>
    <t>PRRT2</t>
  </si>
  <si>
    <t>Proline Rich Transmembrane Protein 2</t>
  </si>
  <si>
    <t>GC16P029811</t>
  </si>
  <si>
    <t>https://www.genecards.org/cgi-bin/carddisp.pl?gene=PRRT2</t>
  </si>
  <si>
    <t>TRIM32</t>
  </si>
  <si>
    <t>Tripartite Motif Containing 32</t>
  </si>
  <si>
    <t>GC09P116687</t>
  </si>
  <si>
    <t>https://www.genecards.org/cgi-bin/carddisp.pl?gene=TRIM32</t>
  </si>
  <si>
    <t>HBD</t>
  </si>
  <si>
    <t>Hemoglobin Subunit Delta</t>
  </si>
  <si>
    <t>GC11M005232</t>
  </si>
  <si>
    <t>https://www.genecards.org/cgi-bin/carddisp.pl?gene=HBD</t>
  </si>
  <si>
    <t>GSR</t>
  </si>
  <si>
    <t>Glutathione-Disulfide Reductase</t>
  </si>
  <si>
    <t>GC08M030678</t>
  </si>
  <si>
    <t>https://www.genecards.org/cgi-bin/carddisp.pl?gene=GSR</t>
  </si>
  <si>
    <t>ATP1A2</t>
  </si>
  <si>
    <t>ATPase Na+/K+ Transporting Subunit Alpha 2</t>
  </si>
  <si>
    <t>GC01P160115</t>
  </si>
  <si>
    <t>https://www.genecards.org/cgi-bin/carddisp.pl?gene=ATP1A2</t>
  </si>
  <si>
    <t>TLE1</t>
  </si>
  <si>
    <t>TLE Family Member 1, Transcriptional Corepressor</t>
  </si>
  <si>
    <t>GC09M081583</t>
  </si>
  <si>
    <t>https://www.genecards.org/cgi-bin/carddisp.pl?gene=TLE1</t>
  </si>
  <si>
    <t>BDKRB1</t>
  </si>
  <si>
    <t>Bradykinin Receptor B1</t>
  </si>
  <si>
    <t>GC14P096296</t>
  </si>
  <si>
    <t>https://www.genecards.org/cgi-bin/carddisp.pl?gene=BDKRB1</t>
  </si>
  <si>
    <t>CS</t>
  </si>
  <si>
    <t>Citrate Synthase</t>
  </si>
  <si>
    <t>GC12M056271</t>
  </si>
  <si>
    <t>https://www.genecards.org/cgi-bin/carddisp.pl?gene=CS</t>
  </si>
  <si>
    <t>FMN2</t>
  </si>
  <si>
    <t>Formin 2</t>
  </si>
  <si>
    <t>GC01P240014</t>
  </si>
  <si>
    <t>https://www.genecards.org/cgi-bin/carddisp.pl?gene=FMN2</t>
  </si>
  <si>
    <t>ESPL1</t>
  </si>
  <si>
    <t>Extra Spindle Pole Bodies Like 1, Separase</t>
  </si>
  <si>
    <t>GC12P053268</t>
  </si>
  <si>
    <t>https://www.genecards.org/cgi-bin/carddisp.pl?gene=ESPL1</t>
  </si>
  <si>
    <t>MBD5</t>
  </si>
  <si>
    <t>Methyl-CpG Binding Domain Protein 5</t>
  </si>
  <si>
    <t>GC02P148021</t>
  </si>
  <si>
    <t>https://www.genecards.org/cgi-bin/carddisp.pl?gene=MBD5</t>
  </si>
  <si>
    <t>AMPD2</t>
  </si>
  <si>
    <t>Adenosine Monophosphate Deaminase 2</t>
  </si>
  <si>
    <t>GC01P109616</t>
  </si>
  <si>
    <t>https://www.genecards.org/cgi-bin/carddisp.pl?gene=AMPD2</t>
  </si>
  <si>
    <t>FZD1</t>
  </si>
  <si>
    <t>Frizzled Class Receptor 1</t>
  </si>
  <si>
    <t>GC07P091264</t>
  </si>
  <si>
    <t>https://www.genecards.org/cgi-bin/carddisp.pl?gene=FZD1</t>
  </si>
  <si>
    <t>CXCR6</t>
  </si>
  <si>
    <t>C-X-C Motif Chemokine Receptor 6</t>
  </si>
  <si>
    <t>GC03P046765</t>
  </si>
  <si>
    <t>https://www.genecards.org/cgi-bin/carddisp.pl?gene=CXCR6</t>
  </si>
  <si>
    <t>SMPD4</t>
  </si>
  <si>
    <t>Sphingomyelin Phosphodiesterase 4</t>
  </si>
  <si>
    <t>GC02M130151</t>
  </si>
  <si>
    <t>https://www.genecards.org/cgi-bin/carddisp.pl?gene=SMPD4</t>
  </si>
  <si>
    <t>RAB5A</t>
  </si>
  <si>
    <t>RAB5A, Member RAS Oncogene Family</t>
  </si>
  <si>
    <t>GC03P019948</t>
  </si>
  <si>
    <t>https://www.genecards.org/cgi-bin/carddisp.pl?gene=RAB5A</t>
  </si>
  <si>
    <t>TNRC6B</t>
  </si>
  <si>
    <t>Trinucleotide Repeat Containing Adaptor 6B</t>
  </si>
  <si>
    <t>GC22P040044</t>
  </si>
  <si>
    <t>https://www.genecards.org/cgi-bin/carddisp.pl?gene=TNRC6B</t>
  </si>
  <si>
    <t>LMBRD2</t>
  </si>
  <si>
    <t>LMBR1 Domain Containing 2</t>
  </si>
  <si>
    <t>GC05M036098</t>
  </si>
  <si>
    <t>https://www.genecards.org/cgi-bin/carddisp.pl?gene=LMBRD2</t>
  </si>
  <si>
    <t>CXCL13</t>
  </si>
  <si>
    <t>C-X-C Motif Chemokine Ligand 13</t>
  </si>
  <si>
    <t>GC04P077511</t>
  </si>
  <si>
    <t>https://www.genecards.org/cgi-bin/carddisp.pl?gene=CXCL13</t>
  </si>
  <si>
    <t>MIR423</t>
  </si>
  <si>
    <t>MicroRNA 423</t>
  </si>
  <si>
    <t>GC17P030117</t>
  </si>
  <si>
    <t>https://www.genecards.org/cgi-bin/carddisp.pl?gene=MIR423</t>
  </si>
  <si>
    <t>TPI1</t>
  </si>
  <si>
    <t>Triosephosphate Isomerase 1</t>
  </si>
  <si>
    <t>GC12P006867</t>
  </si>
  <si>
    <t>https://www.genecards.org/cgi-bin/carddisp.pl?gene=TPI1</t>
  </si>
  <si>
    <t>SLAMF7</t>
  </si>
  <si>
    <t>SLAM Family Member 7</t>
  </si>
  <si>
    <t>GC01P160740</t>
  </si>
  <si>
    <t>https://www.genecards.org/cgi-bin/carddisp.pl?gene=SLAMF7</t>
  </si>
  <si>
    <t>SIX2</t>
  </si>
  <si>
    <t>SIX Homeobox 2</t>
  </si>
  <si>
    <t>GC02M045005</t>
  </si>
  <si>
    <t>https://www.genecards.org/cgi-bin/carddisp.pl?gene=SIX2</t>
  </si>
  <si>
    <t>CHMP2B</t>
  </si>
  <si>
    <t>Charged Multivesicular Body Protein 2B</t>
  </si>
  <si>
    <t>GC03P087227</t>
  </si>
  <si>
    <t>https://www.genecards.org/cgi-bin/carddisp.pl?gene=CHMP2B</t>
  </si>
  <si>
    <t>POLR3B</t>
  </si>
  <si>
    <t>RNA Polymerase III Subunit B</t>
  </si>
  <si>
    <t>GC12P106357</t>
  </si>
  <si>
    <t>https://www.genecards.org/cgi-bin/carddisp.pl?gene=POLR3B</t>
  </si>
  <si>
    <t>CCNK</t>
  </si>
  <si>
    <t>Cyclin K</t>
  </si>
  <si>
    <t>GC14P099483</t>
  </si>
  <si>
    <t>https://www.genecards.org/cgi-bin/carddisp.pl?gene=CCNK</t>
  </si>
  <si>
    <t>TBL1X</t>
  </si>
  <si>
    <t>Transducin Beta Like 1 X-Linked</t>
  </si>
  <si>
    <t>GC0XP009463</t>
  </si>
  <si>
    <t>https://www.genecards.org/cgi-bin/carddisp.pl?gene=TBL1X</t>
  </si>
  <si>
    <t>UCP1</t>
  </si>
  <si>
    <t>Uncoupling Protein 1</t>
  </si>
  <si>
    <t>GC04M140559</t>
  </si>
  <si>
    <t>https://www.genecards.org/cgi-bin/carddisp.pl?gene=UCP1</t>
  </si>
  <si>
    <t>KLHL41</t>
  </si>
  <si>
    <t>Kelch Like Family Member 41</t>
  </si>
  <si>
    <t>GC02P169509</t>
  </si>
  <si>
    <t>https://www.genecards.org/cgi-bin/carddisp.pl?gene=KLHL41</t>
  </si>
  <si>
    <t>OSGEP</t>
  </si>
  <si>
    <t>O-Sialoglycoprotein Endopeptidase</t>
  </si>
  <si>
    <t>GC14M020446</t>
  </si>
  <si>
    <t>https://www.genecards.org/cgi-bin/carddisp.pl?gene=OSGEP</t>
  </si>
  <si>
    <t>CACNB2</t>
  </si>
  <si>
    <t>Calcium Voltage-Gated Channel Auxiliary Subunit Beta 2</t>
  </si>
  <si>
    <t>GC10P018165</t>
  </si>
  <si>
    <t>https://www.genecards.org/cgi-bin/carddisp.pl?gene=CACNB2</t>
  </si>
  <si>
    <t>SCN11A</t>
  </si>
  <si>
    <t>Sodium Voltage-Gated Channel Alpha Subunit 11</t>
  </si>
  <si>
    <t>GC03M038862</t>
  </si>
  <si>
    <t>https://www.genecards.org/cgi-bin/carddisp.pl?gene=SCN11A</t>
  </si>
  <si>
    <t>PARK7</t>
  </si>
  <si>
    <t>Parkinsonism Associated Deglycase</t>
  </si>
  <si>
    <t>GC01P008102</t>
  </si>
  <si>
    <t>https://www.genecards.org/cgi-bin/carddisp.pl?gene=PARK7</t>
  </si>
  <si>
    <t>PRLR</t>
  </si>
  <si>
    <t>Prolactin Receptor</t>
  </si>
  <si>
    <t>GC05M035048</t>
  </si>
  <si>
    <t>https://www.genecards.org/cgi-bin/carddisp.pl?gene=PRLR</t>
  </si>
  <si>
    <t>CCL19</t>
  </si>
  <si>
    <t>C-C Motif Chemokine Ligand 19</t>
  </si>
  <si>
    <t>GC09M034698</t>
  </si>
  <si>
    <t>https://www.genecards.org/cgi-bin/carddisp.pl?gene=CCL19</t>
  </si>
  <si>
    <t>VAMP1</t>
  </si>
  <si>
    <t>Vesicle Associated Membrane Protein 1</t>
  </si>
  <si>
    <t>GC12M006462</t>
  </si>
  <si>
    <t>https://www.genecards.org/cgi-bin/carddisp.pl?gene=VAMP1</t>
  </si>
  <si>
    <t>BHMT2</t>
  </si>
  <si>
    <t>Betaine--Homocysteine S-Methyltransferase 2</t>
  </si>
  <si>
    <t>GC05P079071</t>
  </si>
  <si>
    <t>https://www.genecards.org/cgi-bin/carddisp.pl?gene=BHMT2</t>
  </si>
  <si>
    <t>CRIM1</t>
  </si>
  <si>
    <t>Cysteine Rich Transmembrane BMP Regulator 1</t>
  </si>
  <si>
    <t>GC02P036355</t>
  </si>
  <si>
    <t>https://www.genecards.org/cgi-bin/carddisp.pl?gene=CRIM1</t>
  </si>
  <si>
    <t>UGGT1</t>
  </si>
  <si>
    <t>UDP-Glucose Glycoprotein Glucosyltransferase 1</t>
  </si>
  <si>
    <t>GC02P128091</t>
  </si>
  <si>
    <t>https://www.genecards.org/cgi-bin/carddisp.pl?gene=UGGT1</t>
  </si>
  <si>
    <t>HOXD11</t>
  </si>
  <si>
    <t>Homeobox D11</t>
  </si>
  <si>
    <t>GC02P176104</t>
  </si>
  <si>
    <t>https://www.genecards.org/cgi-bin/carddisp.pl?gene=HOXD11</t>
  </si>
  <si>
    <t>H2BC21</t>
  </si>
  <si>
    <t>H2B Clustered Histone 21</t>
  </si>
  <si>
    <t>GC01M152029</t>
  </si>
  <si>
    <t>https://www.genecards.org/cgi-bin/carddisp.pl?gene=H2BC21</t>
  </si>
  <si>
    <t>GK</t>
  </si>
  <si>
    <t>Glycerol Kinase</t>
  </si>
  <si>
    <t>GC0XP031006</t>
  </si>
  <si>
    <t>https://www.genecards.org/cgi-bin/carddisp.pl?gene=GK</t>
  </si>
  <si>
    <t>HNRNPC</t>
  </si>
  <si>
    <t>Heterogeneous Nuclear Ribonucleoprotein C</t>
  </si>
  <si>
    <t>GC14M022503</t>
  </si>
  <si>
    <t>https://www.genecards.org/cgi-bin/carddisp.pl?gene=HNRNPC</t>
  </si>
  <si>
    <t>ATPAF2</t>
  </si>
  <si>
    <t>ATP Synthase Mitochondrial F1 Complex Assembly Factor 2</t>
  </si>
  <si>
    <t>GC17M017977</t>
  </si>
  <si>
    <t>https://www.genecards.org/cgi-bin/carddisp.pl?gene=ATPAF2</t>
  </si>
  <si>
    <t>CFL2</t>
  </si>
  <si>
    <t>Cofilin 2</t>
  </si>
  <si>
    <t>GC14M034706</t>
  </si>
  <si>
    <t>https://www.genecards.org/cgi-bin/carddisp.pl?gene=CFL2</t>
  </si>
  <si>
    <t>LGALS1</t>
  </si>
  <si>
    <t>Galectin 1</t>
  </si>
  <si>
    <t>GC22P037675</t>
  </si>
  <si>
    <t>https://www.genecards.org/cgi-bin/carddisp.pl?gene=LGALS1</t>
  </si>
  <si>
    <t>RLN2</t>
  </si>
  <si>
    <t>Relaxin 2</t>
  </si>
  <si>
    <t>GC09M005378</t>
  </si>
  <si>
    <t>https://www.genecards.org/cgi-bin/carddisp.pl?gene=RLN2</t>
  </si>
  <si>
    <t>CCNA1</t>
  </si>
  <si>
    <t>Cyclin A1</t>
  </si>
  <si>
    <t>GC13P036431</t>
  </si>
  <si>
    <t>https://www.genecards.org/cgi-bin/carddisp.pl?gene=CCNA1</t>
  </si>
  <si>
    <t>DDIT3</t>
  </si>
  <si>
    <t>DNA Damage Inducible Transcript 3</t>
  </si>
  <si>
    <t>GC12M057516</t>
  </si>
  <si>
    <t>https://www.genecards.org/cgi-bin/carddisp.pl?gene=DDIT3</t>
  </si>
  <si>
    <t>CYP3A5</t>
  </si>
  <si>
    <t>Cytochrome P450 Family 3 Subfamily A Member 5</t>
  </si>
  <si>
    <t>GC07M099648</t>
  </si>
  <si>
    <t>https://www.genecards.org/cgi-bin/carddisp.pl?gene=CYP3A5</t>
  </si>
  <si>
    <t>FYN</t>
  </si>
  <si>
    <t>FYN Proto-Oncogene, Src Family Tyrosine Kinase</t>
  </si>
  <si>
    <t>GC06M111660</t>
  </si>
  <si>
    <t>https://www.genecards.org/cgi-bin/carddisp.pl?gene=FYN</t>
  </si>
  <si>
    <t>RTN4</t>
  </si>
  <si>
    <t>Reticulon 4</t>
  </si>
  <si>
    <t>GC02M054934</t>
  </si>
  <si>
    <t>https://www.genecards.org/cgi-bin/carddisp.pl?gene=RTN4</t>
  </si>
  <si>
    <t>CFL1</t>
  </si>
  <si>
    <t>Cofilin 1</t>
  </si>
  <si>
    <t>GC11M065823</t>
  </si>
  <si>
    <t>https://www.genecards.org/cgi-bin/carddisp.pl?gene=CFL1</t>
  </si>
  <si>
    <t>BACH2</t>
  </si>
  <si>
    <t>BTB Domain And CNC Homolog 2</t>
  </si>
  <si>
    <t>GC06M089926</t>
  </si>
  <si>
    <t>https://www.genecards.org/cgi-bin/carddisp.pl?gene=BACH2</t>
  </si>
  <si>
    <t>LAMB1</t>
  </si>
  <si>
    <t>Laminin Subunit Beta 1</t>
  </si>
  <si>
    <t>GC07M107923</t>
  </si>
  <si>
    <t>https://www.genecards.org/cgi-bin/carddisp.pl?gene=LAMB1</t>
  </si>
  <si>
    <t>TEC</t>
  </si>
  <si>
    <t>Tec Protein Tyrosine Kinase</t>
  </si>
  <si>
    <t>GC04M048150</t>
  </si>
  <si>
    <t>https://www.genecards.org/cgi-bin/carddisp.pl?gene=TEC</t>
  </si>
  <si>
    <t>MSN</t>
  </si>
  <si>
    <t>Moesin</t>
  </si>
  <si>
    <t>GC0XP065588</t>
  </si>
  <si>
    <t>https://www.genecards.org/cgi-bin/carddisp.pl?gene=MSN</t>
  </si>
  <si>
    <t>SLC7A14</t>
  </si>
  <si>
    <t>Solute Carrier Family 7 Member 14</t>
  </si>
  <si>
    <t>GC03M170459</t>
  </si>
  <si>
    <t>https://www.genecards.org/cgi-bin/carddisp.pl?gene=SLC7A14</t>
  </si>
  <si>
    <t>USP18</t>
  </si>
  <si>
    <t>Ubiquitin Specific Peptidase 18</t>
  </si>
  <si>
    <t>GC22P018781</t>
  </si>
  <si>
    <t>https://www.genecards.org/cgi-bin/carddisp.pl?gene=USP18</t>
  </si>
  <si>
    <t>AGER</t>
  </si>
  <si>
    <t>Advanced Glycosylation End-Product Specific Receptor</t>
  </si>
  <si>
    <t>GC06M032180</t>
  </si>
  <si>
    <t>https://www.genecards.org/cgi-bin/carddisp.pl?gene=AGER</t>
  </si>
  <si>
    <t>ARSH</t>
  </si>
  <si>
    <t>Arylsulfatase Family Member H</t>
  </si>
  <si>
    <t>GC0XP003006</t>
  </si>
  <si>
    <t>https://www.genecards.org/cgi-bin/carddisp.pl?gene=ARSH</t>
  </si>
  <si>
    <t>MIR200A</t>
  </si>
  <si>
    <t>MicroRNA 200a</t>
  </si>
  <si>
    <t>GC01P003859</t>
  </si>
  <si>
    <t>https://www.genecards.org/cgi-bin/carddisp.pl?gene=MIR200A</t>
  </si>
  <si>
    <t>IFT20</t>
  </si>
  <si>
    <t>Intraflagellar Transport 20</t>
  </si>
  <si>
    <t>GC17M035124</t>
  </si>
  <si>
    <t>https://www.genecards.org/cgi-bin/carddisp.pl?gene=IFT20</t>
  </si>
  <si>
    <t>WWTR1</t>
  </si>
  <si>
    <t>WW Domain Containing Transcription Regulator 1</t>
  </si>
  <si>
    <t>GC03M149517</t>
  </si>
  <si>
    <t>https://www.genecards.org/cgi-bin/carddisp.pl?gene=WWTR1</t>
  </si>
  <si>
    <t>PLXNA2</t>
  </si>
  <si>
    <t>Plexin A2</t>
  </si>
  <si>
    <t>GC01M208023</t>
  </si>
  <si>
    <t>https://www.genecards.org/cgi-bin/carddisp.pl?gene=PLXNA2</t>
  </si>
  <si>
    <t>NEFL</t>
  </si>
  <si>
    <t>Neurofilament Light Chain</t>
  </si>
  <si>
    <t>GC08M024950</t>
  </si>
  <si>
    <t>https://www.genecards.org/cgi-bin/carddisp.pl?gene=NEFL</t>
  </si>
  <si>
    <t>CUX2</t>
  </si>
  <si>
    <t>Cut Like Homeobox 2</t>
  </si>
  <si>
    <t>GC12P111034</t>
  </si>
  <si>
    <t>https://www.genecards.org/cgi-bin/carddisp.pl?gene=CUX2</t>
  </si>
  <si>
    <t>EPX</t>
  </si>
  <si>
    <t>Eosinophil Peroxidase</t>
  </si>
  <si>
    <t>GC17P058192</t>
  </si>
  <si>
    <t>https://www.genecards.org/cgi-bin/carddisp.pl?gene=EPX</t>
  </si>
  <si>
    <t>TAOK1</t>
  </si>
  <si>
    <t>TAO Kinase 1</t>
  </si>
  <si>
    <t>GC17P054955</t>
  </si>
  <si>
    <t>https://www.genecards.org/cgi-bin/carddisp.pl?gene=TAOK1</t>
  </si>
  <si>
    <t>TRAPPC4</t>
  </si>
  <si>
    <t>Trafficking Protein Particle Complex Subunit 4</t>
  </si>
  <si>
    <t>GC11P119018</t>
  </si>
  <si>
    <t>https://www.genecards.org/cgi-bin/carddisp.pl?gene=TRAPPC4</t>
  </si>
  <si>
    <t>NCR1</t>
  </si>
  <si>
    <t>Natural Cytotoxicity Triggering Receptor 1</t>
  </si>
  <si>
    <t>GC19P067389</t>
  </si>
  <si>
    <t>https://www.genecards.org/cgi-bin/carddisp.pl?gene=NCR1</t>
  </si>
  <si>
    <t>GPX1</t>
  </si>
  <si>
    <t>Glutathione Peroxidase 1</t>
  </si>
  <si>
    <t>GC03M051185</t>
  </si>
  <si>
    <t>https://www.genecards.org/cgi-bin/carddisp.pl?gene=GPX1</t>
  </si>
  <si>
    <t>CLCF1</t>
  </si>
  <si>
    <t>Cardiotrophin Like Cytokine Factor 1</t>
  </si>
  <si>
    <t>GC11M067364</t>
  </si>
  <si>
    <t>https://www.genecards.org/cgi-bin/carddisp.pl?gene=CLCF1</t>
  </si>
  <si>
    <t>SIGLEC5</t>
  </si>
  <si>
    <t>Sialic Acid Binding Ig Like Lectin 5</t>
  </si>
  <si>
    <t>GC19M066230</t>
  </si>
  <si>
    <t>https://www.genecards.org/cgi-bin/carddisp.pl?gene=SIGLEC5</t>
  </si>
  <si>
    <t>MAPKAPK5</t>
  </si>
  <si>
    <t>MAPK Activated Protein Kinase 5</t>
  </si>
  <si>
    <t>GC12P111842</t>
  </si>
  <si>
    <t>https://www.genecards.org/cgi-bin/carddisp.pl?gene=MAPKAPK5</t>
  </si>
  <si>
    <t>NHS</t>
  </si>
  <si>
    <t>NHS Actin Remodeling Regulator</t>
  </si>
  <si>
    <t>GC0XP017393</t>
  </si>
  <si>
    <t>https://www.genecards.org/cgi-bin/carddisp.pl?gene=NHS</t>
  </si>
  <si>
    <t>STMP1</t>
  </si>
  <si>
    <t>Short Transmembrane Mitochondrial Protein 1</t>
  </si>
  <si>
    <t>GC07P135749</t>
  </si>
  <si>
    <t>https://www.genecards.org/cgi-bin/carddisp.pl?gene=STMP1</t>
  </si>
  <si>
    <t>PLIN1</t>
  </si>
  <si>
    <t>Perilipin 1</t>
  </si>
  <si>
    <t>GC15M089664</t>
  </si>
  <si>
    <t>https://www.genecards.org/cgi-bin/carddisp.pl?gene=PLIN1</t>
  </si>
  <si>
    <t>GLUD1</t>
  </si>
  <si>
    <t>Glutamate Dehydrogenase 1</t>
  </si>
  <si>
    <t>GC10M087050</t>
  </si>
  <si>
    <t>https://www.genecards.org/cgi-bin/carddisp.pl?gene=GLUD1</t>
  </si>
  <si>
    <t>DDHD1</t>
  </si>
  <si>
    <t>DDHD Domain Containing 1</t>
  </si>
  <si>
    <t>GC14M053036</t>
  </si>
  <si>
    <t>https://www.genecards.org/cgi-bin/carddisp.pl?gene=DDHD1</t>
  </si>
  <si>
    <t>SLC5A6</t>
  </si>
  <si>
    <t>Solute Carrier Family 5 Member 6</t>
  </si>
  <si>
    <t>GC02M027201</t>
  </si>
  <si>
    <t>https://www.genecards.org/cgi-bin/carddisp.pl?gene=SLC5A6</t>
  </si>
  <si>
    <t>TSEN54</t>
  </si>
  <si>
    <t>TRNA Splicing Endonuclease Subunit 54</t>
  </si>
  <si>
    <t>GC17P075515</t>
  </si>
  <si>
    <t>https://www.genecards.org/cgi-bin/carddisp.pl?gene=TSEN54</t>
  </si>
  <si>
    <t>DSG2</t>
  </si>
  <si>
    <t>Desmoglein 2</t>
  </si>
  <si>
    <t>GC18P031498</t>
  </si>
  <si>
    <t>https://www.genecards.org/cgi-bin/carddisp.pl?gene=DSG2</t>
  </si>
  <si>
    <t>KCNV2</t>
  </si>
  <si>
    <t>Potassium Voltage-Gated Channel Modifier Subfamily V Member 2</t>
  </si>
  <si>
    <t>GC09P002717</t>
  </si>
  <si>
    <t>https://www.genecards.org/cgi-bin/carddisp.pl?gene=KCNV2</t>
  </si>
  <si>
    <t>CALD1</t>
  </si>
  <si>
    <t>Caldesmon 1</t>
  </si>
  <si>
    <t>GC07P134744</t>
  </si>
  <si>
    <t>https://www.genecards.org/cgi-bin/carddisp.pl?gene=CALD1</t>
  </si>
  <si>
    <t>NUP93</t>
  </si>
  <si>
    <t>Nucleoporin 93</t>
  </si>
  <si>
    <t>GC16P057060</t>
  </si>
  <si>
    <t>https://www.genecards.org/cgi-bin/carddisp.pl?gene=NUP93</t>
  </si>
  <si>
    <t>RALA</t>
  </si>
  <si>
    <t>RAS Like Proto-Oncogene A</t>
  </si>
  <si>
    <t>GC07P039622</t>
  </si>
  <si>
    <t>https://www.genecards.org/cgi-bin/carddisp.pl?gene=RALA</t>
  </si>
  <si>
    <t>CFAP43</t>
  </si>
  <si>
    <t>Cilia And Flagella Associated Protein 43</t>
  </si>
  <si>
    <t>GC10M104129</t>
  </si>
  <si>
    <t>https://www.genecards.org/cgi-bin/carddisp.pl?gene=CFAP43</t>
  </si>
  <si>
    <t>GAL</t>
  </si>
  <si>
    <t>Galanin And GMAP Prepropeptide</t>
  </si>
  <si>
    <t>GC11P070219</t>
  </si>
  <si>
    <t>https://www.genecards.org/cgi-bin/carddisp.pl?gene=GAL</t>
  </si>
  <si>
    <t>OSTF1</t>
  </si>
  <si>
    <t>Osteoclast Stimulating Factor 1</t>
  </si>
  <si>
    <t>GC09P075088</t>
  </si>
  <si>
    <t>https://www.genecards.org/cgi-bin/carddisp.pl?gene=OSTF1</t>
  </si>
  <si>
    <t>ASPA</t>
  </si>
  <si>
    <t>Aspartoacylase</t>
  </si>
  <si>
    <t>GC17P003472</t>
  </si>
  <si>
    <t>https://www.genecards.org/cgi-bin/carddisp.pl?gene=ASPA</t>
  </si>
  <si>
    <t>CEP135</t>
  </si>
  <si>
    <t>Centrosomal Protein 135</t>
  </si>
  <si>
    <t>GC04P055948</t>
  </si>
  <si>
    <t>https://www.genecards.org/cgi-bin/carddisp.pl?gene=CEP135</t>
  </si>
  <si>
    <t>INPP5K</t>
  </si>
  <si>
    <t>Inositol Polyphosphate-5-Phosphatase K</t>
  </si>
  <si>
    <t>GC17M001494</t>
  </si>
  <si>
    <t>https://www.genecards.org/cgi-bin/carddisp.pl?gene=INPP5K</t>
  </si>
  <si>
    <t>C17orf107</t>
  </si>
  <si>
    <t>Chromosome 17 Open Reading Frame 107</t>
  </si>
  <si>
    <t>GC17P004968</t>
  </si>
  <si>
    <t>https://www.genecards.org/cgi-bin/carddisp.pl?gene=C17orf107</t>
  </si>
  <si>
    <t>DEK</t>
  </si>
  <si>
    <t>DEK Proto-Oncogene</t>
  </si>
  <si>
    <t>GC06M018224</t>
  </si>
  <si>
    <t>https://www.genecards.org/cgi-bin/carddisp.pl?gene=DEK</t>
  </si>
  <si>
    <t>ARFGEF2</t>
  </si>
  <si>
    <t>ADP Ribosylation Factor Guanine Nucleotide Exchange Factor 2</t>
  </si>
  <si>
    <t>GC20P048921</t>
  </si>
  <si>
    <t>https://www.genecards.org/cgi-bin/carddisp.pl?gene=ARFGEF2</t>
  </si>
  <si>
    <t>MAPK8IP3</t>
  </si>
  <si>
    <t>Mitogen-Activated Protein Kinase 8 Interacting Protein 3</t>
  </si>
  <si>
    <t>GC16P001706</t>
  </si>
  <si>
    <t>https://www.genecards.org/cgi-bin/carddisp.pl?gene=MAPK8IP3</t>
  </si>
  <si>
    <t>NDUFS6</t>
  </si>
  <si>
    <t>NADH:Ubiquinone Oxidoreductase Subunit S6</t>
  </si>
  <si>
    <t>GC05P001801</t>
  </si>
  <si>
    <t>https://www.genecards.org/cgi-bin/carddisp.pl?gene=NDUFS6</t>
  </si>
  <si>
    <t>TNFSF4</t>
  </si>
  <si>
    <t>TNF Superfamily Member 4</t>
  </si>
  <si>
    <t>GC01M173183</t>
  </si>
  <si>
    <t>https://www.genecards.org/cgi-bin/carddisp.pl?gene=TNFSF4</t>
  </si>
  <si>
    <t>DRD2</t>
  </si>
  <si>
    <t>Dopamine Receptor D2</t>
  </si>
  <si>
    <t>GC11M113409</t>
  </si>
  <si>
    <t>https://www.genecards.org/cgi-bin/carddisp.pl?gene=DRD2</t>
  </si>
  <si>
    <t>CCNQ</t>
  </si>
  <si>
    <t>Cyclin Q</t>
  </si>
  <si>
    <t>GC0XM153588</t>
  </si>
  <si>
    <t>https://www.genecards.org/cgi-bin/carddisp.pl?gene=CCNQ</t>
  </si>
  <si>
    <t>GRHL2</t>
  </si>
  <si>
    <t>Grainyhead Like Transcription Factor 2</t>
  </si>
  <si>
    <t>GC08P101492</t>
  </si>
  <si>
    <t>https://www.genecards.org/cgi-bin/carddisp.pl?gene=GRHL2</t>
  </si>
  <si>
    <t>RPL3</t>
  </si>
  <si>
    <t>Ribosomal Protein L3</t>
  </si>
  <si>
    <t>GC22M057593</t>
  </si>
  <si>
    <t>https://www.genecards.org/cgi-bin/carddisp.pl?gene=RPL3</t>
  </si>
  <si>
    <t>UNC80</t>
  </si>
  <si>
    <t>Unc-80 Homolog, NALCN Channel Complex Subunit</t>
  </si>
  <si>
    <t>GC02P209771</t>
  </si>
  <si>
    <t>https://www.genecards.org/cgi-bin/carddisp.pl?gene=UNC80</t>
  </si>
  <si>
    <t>ALOX15</t>
  </si>
  <si>
    <t>Arachidonate 15-Lipoxygenase</t>
  </si>
  <si>
    <t>GC17M004630</t>
  </si>
  <si>
    <t>https://www.genecards.org/cgi-bin/carddisp.pl?gene=ALOX15</t>
  </si>
  <si>
    <t>CLCN6</t>
  </si>
  <si>
    <t>Chloride Voltage-Gated Channel 6</t>
  </si>
  <si>
    <t>GC01P011806</t>
  </si>
  <si>
    <t>https://www.genecards.org/cgi-bin/carddisp.pl?gene=CLCN6</t>
  </si>
  <si>
    <t>CLDN19</t>
  </si>
  <si>
    <t>Claudin 19</t>
  </si>
  <si>
    <t>GC01M042742</t>
  </si>
  <si>
    <t>https://www.genecards.org/cgi-bin/carddisp.pl?gene=CLDN19</t>
  </si>
  <si>
    <t>EMC1</t>
  </si>
  <si>
    <t>ER Membrane Protein Complex Subunit 1</t>
  </si>
  <si>
    <t>GC01M019215</t>
  </si>
  <si>
    <t>https://www.genecards.org/cgi-bin/carddisp.pl?gene=EMC1</t>
  </si>
  <si>
    <t>HSP90B1</t>
  </si>
  <si>
    <t>Heat Shock Protein 90 Beta Family Member 1</t>
  </si>
  <si>
    <t>GC12P103930</t>
  </si>
  <si>
    <t>https://www.genecards.org/cgi-bin/carddisp.pl?gene=HSP90B1</t>
  </si>
  <si>
    <t>EVR3</t>
  </si>
  <si>
    <t>Exudative Vitreoretinopathy 3</t>
  </si>
  <si>
    <t>GC11U990585</t>
  </si>
  <si>
    <t>https://www.genecards.org/cgi-bin/carddisp.pl?gene=EVR3</t>
  </si>
  <si>
    <t>AQP2</t>
  </si>
  <si>
    <t>Aquaporin 2</t>
  </si>
  <si>
    <t>GC12P049950</t>
  </si>
  <si>
    <t>https://www.genecards.org/cgi-bin/carddisp.pl?gene=AQP2</t>
  </si>
  <si>
    <t>DCAF17</t>
  </si>
  <si>
    <t>DDB1 And CUL4 Associated Factor 17</t>
  </si>
  <si>
    <t>GC02P171434</t>
  </si>
  <si>
    <t>https://www.genecards.org/cgi-bin/carddisp.pl?gene=DCAF17</t>
  </si>
  <si>
    <t>ZPR1</t>
  </si>
  <si>
    <t>ZPR1 Zinc Finger</t>
  </si>
  <si>
    <t>GC11M116777</t>
  </si>
  <si>
    <t>https://www.genecards.org/cgi-bin/carddisp.pl?gene=ZPR1</t>
  </si>
  <si>
    <t>SFTA3</t>
  </si>
  <si>
    <t>Surfactant Associated 3</t>
  </si>
  <si>
    <t>GC14M036474</t>
  </si>
  <si>
    <t>https://www.genecards.org/cgi-bin/carddisp.pl?gene=SFTA3</t>
  </si>
  <si>
    <t>TUBB6</t>
  </si>
  <si>
    <t>Tubulin Beta 6 Class V</t>
  </si>
  <si>
    <t>GC18P012307</t>
  </si>
  <si>
    <t>https://www.genecards.org/cgi-bin/carddisp.pl?gene=TUBB6</t>
  </si>
  <si>
    <t>CARMIL2</t>
  </si>
  <si>
    <t>Capping Protein Regulator And Myosin 1 Linker 2</t>
  </si>
  <si>
    <t>GC16P067644</t>
  </si>
  <si>
    <t>https://www.genecards.org/cgi-bin/carddisp.pl?gene=CARMIL2</t>
  </si>
  <si>
    <t>ERBB4</t>
  </si>
  <si>
    <t>Erb-B2 Receptor Tyrosine Kinase 4</t>
  </si>
  <si>
    <t>GC02M211375</t>
  </si>
  <si>
    <t>https://www.genecards.org/cgi-bin/carddisp.pl?gene=ERBB4</t>
  </si>
  <si>
    <t>SNX14</t>
  </si>
  <si>
    <t>Sorting Nexin 14</t>
  </si>
  <si>
    <t>GC06M085505</t>
  </si>
  <si>
    <t>https://www.genecards.org/cgi-bin/carddisp.pl?gene=SNX14</t>
  </si>
  <si>
    <t>MDC1</t>
  </si>
  <si>
    <t>Mediator Of DNA Damage Checkpoint 1</t>
  </si>
  <si>
    <t>GC06M065881</t>
  </si>
  <si>
    <t>https://www.genecards.org/cgi-bin/carddisp.pl?gene=MDC1</t>
  </si>
  <si>
    <t>CCN5</t>
  </si>
  <si>
    <t>Cellular Communication Network Factor 5</t>
  </si>
  <si>
    <t>GC20P044715</t>
  </si>
  <si>
    <t>https://www.genecards.org/cgi-bin/carddisp.pl?gene=CCN5</t>
  </si>
  <si>
    <t>PYY</t>
  </si>
  <si>
    <t>Peptide YY</t>
  </si>
  <si>
    <t>GC17M043952</t>
  </si>
  <si>
    <t>https://www.genecards.org/cgi-bin/carddisp.pl?gene=PYY</t>
  </si>
  <si>
    <t>CLC</t>
  </si>
  <si>
    <t>Charcot-Leyden Crystal Galectin</t>
  </si>
  <si>
    <t>GC19M065759</t>
  </si>
  <si>
    <t>https://www.genecards.org/cgi-bin/carddisp.pl?gene=CLC</t>
  </si>
  <si>
    <t>WDFY3</t>
  </si>
  <si>
    <t>WD Repeat And FYVE Domain Containing 3</t>
  </si>
  <si>
    <t>GC04M084669</t>
  </si>
  <si>
    <t>https://www.genecards.org/cgi-bin/carddisp.pl?gene=WDFY3</t>
  </si>
  <si>
    <t>HDAC5</t>
  </si>
  <si>
    <t>Histone Deacetylase 5</t>
  </si>
  <si>
    <t>GC17M044076</t>
  </si>
  <si>
    <t>https://www.genecards.org/cgi-bin/carddisp.pl?gene=HDAC5</t>
  </si>
  <si>
    <t>INHA</t>
  </si>
  <si>
    <t>Inhibin Subunit Alpha</t>
  </si>
  <si>
    <t>GC02P219569</t>
  </si>
  <si>
    <t>https://www.genecards.org/cgi-bin/carddisp.pl?gene=INHA</t>
  </si>
  <si>
    <t>NR4A2</t>
  </si>
  <si>
    <t>Nuclear Receptor Subfamily 4 Group A Member 2</t>
  </si>
  <si>
    <t>GC02M156324</t>
  </si>
  <si>
    <t>https://www.genecards.org/cgi-bin/carddisp.pl?gene=NR4A2</t>
  </si>
  <si>
    <t>NEUROD2</t>
  </si>
  <si>
    <t>Neuronal Differentiation 2</t>
  </si>
  <si>
    <t>GC17M039603</t>
  </si>
  <si>
    <t>https://www.genecards.org/cgi-bin/carddisp.pl?gene=NEUROD2</t>
  </si>
  <si>
    <t>TECTA</t>
  </si>
  <si>
    <t>Tectorin Alpha</t>
  </si>
  <si>
    <t>GC11P121101</t>
  </si>
  <si>
    <t>https://www.genecards.org/cgi-bin/carddisp.pl?gene=TECTA</t>
  </si>
  <si>
    <t>SNAP25</t>
  </si>
  <si>
    <t>Synaptosome Associated Protein 25</t>
  </si>
  <si>
    <t>GC20P010186</t>
  </si>
  <si>
    <t>https://www.genecards.org/cgi-bin/carddisp.pl?gene=SNAP25</t>
  </si>
  <si>
    <t>ATP5F1A</t>
  </si>
  <si>
    <t>ATP Synthase F1 Subunit Alpha</t>
  </si>
  <si>
    <t>GC18M046081</t>
  </si>
  <si>
    <t>https://www.genecards.org/cgi-bin/carddisp.pl?gene=ATP5F1A</t>
  </si>
  <si>
    <t>LPA</t>
  </si>
  <si>
    <t>Lipoprotein(A)</t>
  </si>
  <si>
    <t>GC06M160531</t>
  </si>
  <si>
    <t>https://www.genecards.org/cgi-bin/carddisp.pl?gene=LPA</t>
  </si>
  <si>
    <t>ZNF148</t>
  </si>
  <si>
    <t>Zinc Finger Protein 148</t>
  </si>
  <si>
    <t>GC03M125225</t>
  </si>
  <si>
    <t>https://www.genecards.org/cgi-bin/carddisp.pl?gene=ZNF148</t>
  </si>
  <si>
    <t>BRDT</t>
  </si>
  <si>
    <t>Bromodomain Testis Associated</t>
  </si>
  <si>
    <t>GC01P091949</t>
  </si>
  <si>
    <t>https://www.genecards.org/cgi-bin/carddisp.pl?gene=BRDT</t>
  </si>
  <si>
    <t>MYO1D</t>
  </si>
  <si>
    <t>Myosin ID</t>
  </si>
  <si>
    <t>GC17M032492</t>
  </si>
  <si>
    <t>https://www.genecards.org/cgi-bin/carddisp.pl?gene=MYO1D</t>
  </si>
  <si>
    <t>ZDHHC24</t>
  </si>
  <si>
    <t>Zinc Finger DHHC-Type Containing 24</t>
  </si>
  <si>
    <t>GC11M089860</t>
  </si>
  <si>
    <t>https://www.genecards.org/cgi-bin/carddisp.pl?gene=ZDHHC24</t>
  </si>
  <si>
    <t>IFNAR2</t>
  </si>
  <si>
    <t>Interferon Alpha And Beta Receptor Subunit 2</t>
  </si>
  <si>
    <t>GC21P033229</t>
  </si>
  <si>
    <t>https://www.genecards.org/cgi-bin/carddisp.pl?gene=IFNAR2</t>
  </si>
  <si>
    <t>METTL5</t>
  </si>
  <si>
    <t>Methyltransferase 5, N6-Adenosine</t>
  </si>
  <si>
    <t>GC02M169837</t>
  </si>
  <si>
    <t>https://www.genecards.org/cgi-bin/carddisp.pl?gene=METTL5</t>
  </si>
  <si>
    <t>PET100</t>
  </si>
  <si>
    <t>PET100 Cytochrome C Oxidase Chaperone</t>
  </si>
  <si>
    <t>GC19P007853</t>
  </si>
  <si>
    <t>https://www.genecards.org/cgi-bin/carddisp.pl?gene=PET100</t>
  </si>
  <si>
    <t>RPS16</t>
  </si>
  <si>
    <t>Ribosomal Protein S16</t>
  </si>
  <si>
    <t>GC19M039433</t>
  </si>
  <si>
    <t>https://www.genecards.org/cgi-bin/carddisp.pl?gene=RPS16</t>
  </si>
  <si>
    <t>ZNF341</t>
  </si>
  <si>
    <t>Zinc Finger Protein 341</t>
  </si>
  <si>
    <t>GC20P033731</t>
  </si>
  <si>
    <t>https://www.genecards.org/cgi-bin/carddisp.pl?gene=ZNF341</t>
  </si>
  <si>
    <t>PROCR</t>
  </si>
  <si>
    <t>Protein C Receptor</t>
  </si>
  <si>
    <t>GC20P035171</t>
  </si>
  <si>
    <t>https://www.genecards.org/cgi-bin/carddisp.pl?gene=PROCR</t>
  </si>
  <si>
    <t>THSD7A</t>
  </si>
  <si>
    <t>Thrombospondin Type 1 Domain Containing 7A</t>
  </si>
  <si>
    <t>GC07M011371</t>
  </si>
  <si>
    <t>https://www.genecards.org/cgi-bin/carddisp.pl?gene=THSD7A</t>
  </si>
  <si>
    <t>PDYN</t>
  </si>
  <si>
    <t>Prodynorphin</t>
  </si>
  <si>
    <t>GC20M001978</t>
  </si>
  <si>
    <t>https://www.genecards.org/cgi-bin/carddisp.pl?gene=PDYN</t>
  </si>
  <si>
    <t>SFTPA2</t>
  </si>
  <si>
    <t>Surfactant Protein A2</t>
  </si>
  <si>
    <t>GC10M081851</t>
  </si>
  <si>
    <t>https://www.genecards.org/cgi-bin/carddisp.pl?gene=SFTPA2</t>
  </si>
  <si>
    <t>SGCG</t>
  </si>
  <si>
    <t>Sarcoglycan Gamma</t>
  </si>
  <si>
    <t>GC13P023160</t>
  </si>
  <si>
    <t>https://www.genecards.org/cgi-bin/carddisp.pl?gene=SGCG</t>
  </si>
  <si>
    <t>IGF2BP2</t>
  </si>
  <si>
    <t>Insulin Like Growth Factor 2 MRNA Binding Protein 2</t>
  </si>
  <si>
    <t>GC03M185643</t>
  </si>
  <si>
    <t>https://www.genecards.org/cgi-bin/carddisp.pl?gene=IGF2BP2</t>
  </si>
  <si>
    <t>VPS4A</t>
  </si>
  <si>
    <t>Vacuolar Protein Sorting 4 Homolog A</t>
  </si>
  <si>
    <t>GC16P069311</t>
  </si>
  <si>
    <t>https://www.genecards.org/cgi-bin/carddisp.pl?gene=VPS4A</t>
  </si>
  <si>
    <t>RPS23</t>
  </si>
  <si>
    <t>Ribosomal Protein S23</t>
  </si>
  <si>
    <t>GC05M082273</t>
  </si>
  <si>
    <t>https://www.genecards.org/cgi-bin/carddisp.pl?gene=RPS23</t>
  </si>
  <si>
    <t>CHP1</t>
  </si>
  <si>
    <t>Calcineurin Like EF-Hand Protein 1</t>
  </si>
  <si>
    <t>GC15P041230</t>
  </si>
  <si>
    <t>https://www.genecards.org/cgi-bin/carddisp.pl?gene=CHP1</t>
  </si>
  <si>
    <t>GP5</t>
  </si>
  <si>
    <t>Glycoprotein V Platelet</t>
  </si>
  <si>
    <t>GC03M194395</t>
  </si>
  <si>
    <t>https://www.genecards.org/cgi-bin/carddisp.pl?gene=GP5</t>
  </si>
  <si>
    <t>CXCL5</t>
  </si>
  <si>
    <t>C-X-C Motif Chemokine Ligand 5</t>
  </si>
  <si>
    <t>GC04M073995</t>
  </si>
  <si>
    <t>https://www.genecards.org/cgi-bin/carddisp.pl?gene=CXCL5</t>
  </si>
  <si>
    <t>TNFRSF10C</t>
  </si>
  <si>
    <t>TNF Receptor Superfamily Member 10c</t>
  </si>
  <si>
    <t>GC08P023102</t>
  </si>
  <si>
    <t>https://www.genecards.org/cgi-bin/carddisp.pl?gene=TNFRSF10C</t>
  </si>
  <si>
    <t>TMTC3</t>
  </si>
  <si>
    <t>Transmembrane O-Mannosyltransferase Targeting Cadherins 3</t>
  </si>
  <si>
    <t>GC12P088142</t>
  </si>
  <si>
    <t>https://www.genecards.org/cgi-bin/carddisp.pl?gene=TMTC3</t>
  </si>
  <si>
    <t>THBS4</t>
  </si>
  <si>
    <t>Thrombospondin 4</t>
  </si>
  <si>
    <t>GC05P079991</t>
  </si>
  <si>
    <t>https://www.genecards.org/cgi-bin/carddisp.pl?gene=THBS4</t>
  </si>
  <si>
    <t>ANKRD1</t>
  </si>
  <si>
    <t>Ankyrin Repeat Domain 1</t>
  </si>
  <si>
    <t>GC10M090912</t>
  </si>
  <si>
    <t>https://www.genecards.org/cgi-bin/carddisp.pl?gene=ANKRD1</t>
  </si>
  <si>
    <t>IDH3B</t>
  </si>
  <si>
    <t>Isocitrate Dehydrogenase (NAD(+)) 3 Non-Catalytic Subunit Beta</t>
  </si>
  <si>
    <t>GC20M002658</t>
  </si>
  <si>
    <t>https://www.genecards.org/cgi-bin/carddisp.pl?gene=IDH3B</t>
  </si>
  <si>
    <t>APTX</t>
  </si>
  <si>
    <t>Aprataxin</t>
  </si>
  <si>
    <t>GC09M032886</t>
  </si>
  <si>
    <t>https://www.genecards.org/cgi-bin/carddisp.pl?gene=APTX</t>
  </si>
  <si>
    <t>CGB5</t>
  </si>
  <si>
    <t>Chorionic Gonadotropin Subunit Beta 5</t>
  </si>
  <si>
    <t>GC19P049043</t>
  </si>
  <si>
    <t>https://www.genecards.org/cgi-bin/carddisp.pl?gene=CGB5</t>
  </si>
  <si>
    <t>SRRT</t>
  </si>
  <si>
    <t>Serrate, RNA Effector Molecule</t>
  </si>
  <si>
    <t>GC07P100875</t>
  </si>
  <si>
    <t>https://www.genecards.org/cgi-bin/carddisp.pl?gene=SRRT</t>
  </si>
  <si>
    <t>OCSTAMP</t>
  </si>
  <si>
    <t>Osteoclast Stimulatory Transmembrane Protein</t>
  </si>
  <si>
    <t>GC20M046540</t>
  </si>
  <si>
    <t>https://www.genecards.org/cgi-bin/carddisp.pl?gene=OCSTAMP</t>
  </si>
  <si>
    <t>JAM3</t>
  </si>
  <si>
    <t>Junctional Adhesion Molecule 3</t>
  </si>
  <si>
    <t>GC11P134068</t>
  </si>
  <si>
    <t>https://www.genecards.org/cgi-bin/carddisp.pl?gene=JAM3</t>
  </si>
  <si>
    <t>LYVE1</t>
  </si>
  <si>
    <t>Lymphatic Vessel Endothelial Hyaluronan Receptor 1</t>
  </si>
  <si>
    <t>GC11M011064</t>
  </si>
  <si>
    <t>https://www.genecards.org/cgi-bin/carddisp.pl?gene=LYVE1</t>
  </si>
  <si>
    <t>FGF16</t>
  </si>
  <si>
    <t>Fibroblast Growth Factor 16</t>
  </si>
  <si>
    <t>GC0XP077447</t>
  </si>
  <si>
    <t>https://www.genecards.org/cgi-bin/carddisp.pl?gene=FGF16</t>
  </si>
  <si>
    <t>NUBPL</t>
  </si>
  <si>
    <t>NUBP Iron-Sulfur Cluster Assembly Factor, Mitochondrial</t>
  </si>
  <si>
    <t>GC14P031489</t>
  </si>
  <si>
    <t>https://www.genecards.org/cgi-bin/carddisp.pl?gene=NUBPL</t>
  </si>
  <si>
    <t>STT3A</t>
  </si>
  <si>
    <t>STT3 Oligosaccharyltransferase Complex Catalytic Subunit A</t>
  </si>
  <si>
    <t>GC11P125592</t>
  </si>
  <si>
    <t>https://www.genecards.org/cgi-bin/carddisp.pl?gene=STT3A</t>
  </si>
  <si>
    <t>Ras Association Domain Family Member 1</t>
  </si>
  <si>
    <t>GC03M050329</t>
  </si>
  <si>
    <t>https://www.genecards.org/cgi-bin/carddisp.pl?gene=RASSF1</t>
  </si>
  <si>
    <t>MIR30E</t>
  </si>
  <si>
    <t>MicroRNA 30e</t>
  </si>
  <si>
    <t>GC01P040754</t>
  </si>
  <si>
    <t>https://www.genecards.org/cgi-bin/carddisp.pl?gene=MIR30E</t>
  </si>
  <si>
    <t>FKBP5</t>
  </si>
  <si>
    <t>FKBP Prolyl Isomerase 5</t>
  </si>
  <si>
    <t>GC06M066105</t>
  </si>
  <si>
    <t>https://www.genecards.org/cgi-bin/carddisp.pl?gene=FKBP5</t>
  </si>
  <si>
    <t>MIR330</t>
  </si>
  <si>
    <t>MicroRNA 330</t>
  </si>
  <si>
    <t>GC19M065939</t>
  </si>
  <si>
    <t>https://www.genecards.org/cgi-bin/carddisp.pl?gene=MIR330</t>
  </si>
  <si>
    <t>IL10RA</t>
  </si>
  <si>
    <t>Interleukin 10 Receptor Subunit Alpha</t>
  </si>
  <si>
    <t>GC11P117987</t>
  </si>
  <si>
    <t>https://www.genecards.org/cgi-bin/carddisp.pl?gene=IL10RA</t>
  </si>
  <si>
    <t>ADRB3</t>
  </si>
  <si>
    <t>Adrenoceptor Beta 3</t>
  </si>
  <si>
    <t>GC08M037962</t>
  </si>
  <si>
    <t>https://www.genecards.org/cgi-bin/carddisp.pl?gene=ADRB3</t>
  </si>
  <si>
    <t>CARD9</t>
  </si>
  <si>
    <t>Caspase Recruitment Domain Family Member 9</t>
  </si>
  <si>
    <t>GC09M136364</t>
  </si>
  <si>
    <t>https://www.genecards.org/cgi-bin/carddisp.pl?gene=CARD9</t>
  </si>
  <si>
    <t>MED13</t>
  </si>
  <si>
    <t>Mediator Complex Subunit 13</t>
  </si>
  <si>
    <t>GC17M061942</t>
  </si>
  <si>
    <t>https://www.genecards.org/cgi-bin/carddisp.pl?gene=MED13</t>
  </si>
  <si>
    <t>CRH</t>
  </si>
  <si>
    <t>Corticotropin Releasing Hormone</t>
  </si>
  <si>
    <t>GC08M066176</t>
  </si>
  <si>
    <t>https://www.genecards.org/cgi-bin/carddisp.pl?gene=CRH</t>
  </si>
  <si>
    <t>ACTN1</t>
  </si>
  <si>
    <t>Actinin Alpha 1</t>
  </si>
  <si>
    <t>GC14M068874</t>
  </si>
  <si>
    <t>https://www.genecards.org/cgi-bin/carddisp.pl?gene=ACTN1</t>
  </si>
  <si>
    <t>MSR1</t>
  </si>
  <si>
    <t>Macrophage Scavenger Receptor 1</t>
  </si>
  <si>
    <t>GC08M016107</t>
  </si>
  <si>
    <t>https://www.genecards.org/cgi-bin/carddisp.pl?gene=MSR1</t>
  </si>
  <si>
    <t>CFAP221</t>
  </si>
  <si>
    <t>Cilia And Flagella Associated Protein 221</t>
  </si>
  <si>
    <t>GC02P119544</t>
  </si>
  <si>
    <t>https://www.genecards.org/cgi-bin/carddisp.pl?gene=CFAP221</t>
  </si>
  <si>
    <t>CDC25A</t>
  </si>
  <si>
    <t>Cell Division Cycle 25A</t>
  </si>
  <si>
    <t>GC03M048174</t>
  </si>
  <si>
    <t>https://www.genecards.org/cgi-bin/carddisp.pl?gene=CDC25A</t>
  </si>
  <si>
    <t>DGKE</t>
  </si>
  <si>
    <t>Diacylglycerol Kinase Epsilon</t>
  </si>
  <si>
    <t>GC17P056834</t>
  </si>
  <si>
    <t>https://www.genecards.org/cgi-bin/carddisp.pl?gene=DGKE</t>
  </si>
  <si>
    <t>AP2S1</t>
  </si>
  <si>
    <t>Adaptor Related Protein Complex 2 Subunit Sigma 1</t>
  </si>
  <si>
    <t>GC19M046838</t>
  </si>
  <si>
    <t>https://www.genecards.org/cgi-bin/carddisp.pl?gene=AP2S1</t>
  </si>
  <si>
    <t>RAP1B</t>
  </si>
  <si>
    <t>RAP1B, Member Of RAS Oncogene Family</t>
  </si>
  <si>
    <t>GC12P068610</t>
  </si>
  <si>
    <t>https://www.genecards.org/cgi-bin/carddisp.pl?gene=RAP1B</t>
  </si>
  <si>
    <t>SLC26A3</t>
  </si>
  <si>
    <t>Solute Carrier Family 26 Member 3</t>
  </si>
  <si>
    <t>GC07M107765</t>
  </si>
  <si>
    <t>https://www.genecards.org/cgi-bin/carddisp.pl?gene=SLC26A3</t>
  </si>
  <si>
    <t>DIAPH1</t>
  </si>
  <si>
    <t>Diaphanous Related Formin 1</t>
  </si>
  <si>
    <t>GC05M141516</t>
  </si>
  <si>
    <t>https://www.genecards.org/cgi-bin/carddisp.pl?gene=DIAPH1</t>
  </si>
  <si>
    <t>RAB11A</t>
  </si>
  <si>
    <t>RAB11A, Member RAS Oncogene Family</t>
  </si>
  <si>
    <t>GC15P117536</t>
  </si>
  <si>
    <t>https://www.genecards.org/cgi-bin/carddisp.pl?gene=RAB11A</t>
  </si>
  <si>
    <t>LRPPRC</t>
  </si>
  <si>
    <t>Leucine Rich Pentatricopeptide Repeat Containing</t>
  </si>
  <si>
    <t>GC02M043886</t>
  </si>
  <si>
    <t>https://www.genecards.org/cgi-bin/carddisp.pl?gene=LRPPRC</t>
  </si>
  <si>
    <t>CLDN5</t>
  </si>
  <si>
    <t>Claudin 5</t>
  </si>
  <si>
    <t>GC22M019523</t>
  </si>
  <si>
    <t>https://www.genecards.org/cgi-bin/carddisp.pl?gene=CLDN5</t>
  </si>
  <si>
    <t>LOC122152296</t>
  </si>
  <si>
    <t>Sharpr-MPRA Regulatory Region 8762</t>
  </si>
  <si>
    <t>GC01P216246</t>
  </si>
  <si>
    <t>https://www.genecards.org/cgi-bin/carddisp.pl?gene=LOC122152296</t>
  </si>
  <si>
    <t>MT-TW</t>
  </si>
  <si>
    <t>Mitochondrially Encoded TRNA-Trp (UGA/G)</t>
  </si>
  <si>
    <t>GCMTP005514</t>
  </si>
  <si>
    <t>https://www.genecards.org/cgi-bin/carddisp.pl?gene=MT-TW</t>
  </si>
  <si>
    <t>ODPF</t>
  </si>
  <si>
    <t>Osseous Dysplasia, Digital, With Facial Pigmentary Defects And Multiple Frenula</t>
  </si>
  <si>
    <t>GC00U934015</t>
  </si>
  <si>
    <t>https://www.genecards.org/cgi-bin/carddisp.pl?gene=ODPF</t>
  </si>
  <si>
    <t>MYHAS</t>
  </si>
  <si>
    <t>Myosin Heavy Chain Gene Cluster Antisense RNA</t>
  </si>
  <si>
    <t>GC17P010383</t>
  </si>
  <si>
    <t>https://www.genecards.org/cgi-bin/carddisp.pl?gene=MYHAS</t>
  </si>
  <si>
    <t>EIF2B2</t>
  </si>
  <si>
    <t>Eukaryotic Translation Initiation Factor 2B Subunit Beta</t>
  </si>
  <si>
    <t>GC14P075002</t>
  </si>
  <si>
    <t>https://www.genecards.org/cgi-bin/carddisp.pl?gene=EIF2B2</t>
  </si>
  <si>
    <t>PDCD10</t>
  </si>
  <si>
    <t>Programmed Cell Death 10</t>
  </si>
  <si>
    <t>GC03M167683</t>
  </si>
  <si>
    <t>https://www.genecards.org/cgi-bin/carddisp.pl?gene=PDCD10</t>
  </si>
  <si>
    <t>CCL11</t>
  </si>
  <si>
    <t>C-C Motif Chemokine Ligand 11</t>
  </si>
  <si>
    <t>GC17P034285</t>
  </si>
  <si>
    <t>https://www.genecards.org/cgi-bin/carddisp.pl?gene=CCL11</t>
  </si>
  <si>
    <t>RGR</t>
  </si>
  <si>
    <t>Retinal G Protein Coupled Receptor</t>
  </si>
  <si>
    <t>GC10P092380</t>
  </si>
  <si>
    <t>https://www.genecards.org/cgi-bin/carddisp.pl?gene=RGR</t>
  </si>
  <si>
    <t>EPHA4</t>
  </si>
  <si>
    <t>EPH Receptor A4</t>
  </si>
  <si>
    <t>GC02M221418</t>
  </si>
  <si>
    <t>https://www.genecards.org/cgi-bin/carddisp.pl?gene=EPHA4</t>
  </si>
  <si>
    <t>CEP104</t>
  </si>
  <si>
    <t>Centrosomal Protein 104</t>
  </si>
  <si>
    <t>GC01M003812</t>
  </si>
  <si>
    <t>https://www.genecards.org/cgi-bin/carddisp.pl?gene=CEP104</t>
  </si>
  <si>
    <t>MIR491</t>
  </si>
  <si>
    <t>MicroRNA 491</t>
  </si>
  <si>
    <t>GC09P020716</t>
  </si>
  <si>
    <t>https://www.genecards.org/cgi-bin/carddisp.pl?gene=MIR491</t>
  </si>
  <si>
    <t>TOPBP1</t>
  </si>
  <si>
    <t>DNA Topoisomerase II Binding Protein 1</t>
  </si>
  <si>
    <t>GC03M133600</t>
  </si>
  <si>
    <t>https://www.genecards.org/cgi-bin/carddisp.pl?gene=TOPBP1</t>
  </si>
  <si>
    <t>ITGB6</t>
  </si>
  <si>
    <t>Integrin Subunit Beta 6</t>
  </si>
  <si>
    <t>GC02M160099</t>
  </si>
  <si>
    <t>https://www.genecards.org/cgi-bin/carddisp.pl?gene=ITGB6</t>
  </si>
  <si>
    <t>H3-7</t>
  </si>
  <si>
    <t>H3.7 Histone (Putative)</t>
  </si>
  <si>
    <t>GC01M144004</t>
  </si>
  <si>
    <t>https://www.genecards.org/cgi-bin/carddisp.pl?gene=H3-7</t>
  </si>
  <si>
    <t>THSD4</t>
  </si>
  <si>
    <t>Thrombospondin Type 1 Domain Containing 4</t>
  </si>
  <si>
    <t>GC15P071096</t>
  </si>
  <si>
    <t>https://www.genecards.org/cgi-bin/carddisp.pl?gene=THSD4</t>
  </si>
  <si>
    <t>SLC25A15</t>
  </si>
  <si>
    <t>Solute Carrier Family 25 Member 15</t>
  </si>
  <si>
    <t>GC13P040789</t>
  </si>
  <si>
    <t>https://www.genecards.org/cgi-bin/carddisp.pl?gene=SLC25A15</t>
  </si>
  <si>
    <t>LMOD3</t>
  </si>
  <si>
    <t>Leiomodin 3</t>
  </si>
  <si>
    <t>GC03M069156</t>
  </si>
  <si>
    <t>https://www.genecards.org/cgi-bin/carddisp.pl?gene=LMOD3</t>
  </si>
  <si>
    <t>ID4</t>
  </si>
  <si>
    <t>Inhibitor Of DNA Binding 4, HLH Protein</t>
  </si>
  <si>
    <t>GC06P019837</t>
  </si>
  <si>
    <t>https://www.genecards.org/cgi-bin/carddisp.pl?gene=ID4</t>
  </si>
  <si>
    <t>MARCKSL1</t>
  </si>
  <si>
    <t>MARCKS Like 1</t>
  </si>
  <si>
    <t>GC01M032334</t>
  </si>
  <si>
    <t>https://www.genecards.org/cgi-bin/carddisp.pl?gene=MARCKSL1</t>
  </si>
  <si>
    <t>RFLNA</t>
  </si>
  <si>
    <t>Refilin A</t>
  </si>
  <si>
    <t>GC12P126276</t>
  </si>
  <si>
    <t>https://www.genecards.org/cgi-bin/carddisp.pl?gene=RFLNA</t>
  </si>
  <si>
    <t>EIF4E</t>
  </si>
  <si>
    <t>Eukaryotic Translation Initiation Factor 4E</t>
  </si>
  <si>
    <t>GC04M098879</t>
  </si>
  <si>
    <t>https://www.genecards.org/cgi-bin/carddisp.pl?gene=EIF4E</t>
  </si>
  <si>
    <t>RPL3L</t>
  </si>
  <si>
    <t>Ribosomal Protein L3 Like</t>
  </si>
  <si>
    <t>GC16M001943</t>
  </si>
  <si>
    <t>https://www.genecards.org/cgi-bin/carddisp.pl?gene=RPL3L</t>
  </si>
  <si>
    <t>MAP2</t>
  </si>
  <si>
    <t>Microtubule Associated Protein 2</t>
  </si>
  <si>
    <t>GC02P209424</t>
  </si>
  <si>
    <t>https://www.genecards.org/cgi-bin/carddisp.pl?gene=MAP2</t>
  </si>
  <si>
    <t>PLAA</t>
  </si>
  <si>
    <t>Phospholipase A2 Activating Protein</t>
  </si>
  <si>
    <t>GC09M026903</t>
  </si>
  <si>
    <t>https://www.genecards.org/cgi-bin/carddisp.pl?gene=PLAA</t>
  </si>
  <si>
    <t>TSR1</t>
  </si>
  <si>
    <t>TSR1 Ribosome Maturation Factor</t>
  </si>
  <si>
    <t>GC17M002322</t>
  </si>
  <si>
    <t>https://www.genecards.org/cgi-bin/carddisp.pl?gene=TSR1</t>
  </si>
  <si>
    <t>PLA2G7</t>
  </si>
  <si>
    <t>Phospholipase A2 Group VII</t>
  </si>
  <si>
    <t>GC06M046704</t>
  </si>
  <si>
    <t>https://www.genecards.org/cgi-bin/carddisp.pl?gene=PLA2G7</t>
  </si>
  <si>
    <t>TRPV3</t>
  </si>
  <si>
    <t>Transient Receptor Potential Cation Channel Subfamily V Member 3</t>
  </si>
  <si>
    <t>GC17M004494</t>
  </si>
  <si>
    <t>https://www.genecards.org/cgi-bin/carddisp.pl?gene=TRPV3</t>
  </si>
  <si>
    <t>MIR132</t>
  </si>
  <si>
    <t>MicroRNA 132</t>
  </si>
  <si>
    <t>GC17M002049</t>
  </si>
  <si>
    <t>https://www.genecards.org/cgi-bin/carddisp.pl?gene=MIR132</t>
  </si>
  <si>
    <t>SCD</t>
  </si>
  <si>
    <t>Stearoyl-CoA Desaturase</t>
  </si>
  <si>
    <t>GC10P100347</t>
  </si>
  <si>
    <t>https://www.genecards.org/cgi-bin/carddisp.pl?gene=SCD</t>
  </si>
  <si>
    <t>FRS2</t>
  </si>
  <si>
    <t>Fibroblast Growth Factor Receptor Substrate 2</t>
  </si>
  <si>
    <t>GC12P069471</t>
  </si>
  <si>
    <t>https://www.genecards.org/cgi-bin/carddisp.pl?gene=FRS2</t>
  </si>
  <si>
    <t>KCNQ2</t>
  </si>
  <si>
    <t>Potassium Voltage-Gated Channel Subfamily Q Member 2</t>
  </si>
  <si>
    <t>GC20M063400</t>
  </si>
  <si>
    <t>https://www.genecards.org/cgi-bin/carddisp.pl?gene=KCNQ2</t>
  </si>
  <si>
    <t>MIA3</t>
  </si>
  <si>
    <t>MIA SH3 Domain ER Export Factor 3</t>
  </si>
  <si>
    <t>GC01P222618</t>
  </si>
  <si>
    <t>https://www.genecards.org/cgi-bin/carddisp.pl?gene=MIA3</t>
  </si>
  <si>
    <t>PDE4A</t>
  </si>
  <si>
    <t>Phosphodiesterase 4A</t>
  </si>
  <si>
    <t>GC19P010416</t>
  </si>
  <si>
    <t>https://www.genecards.org/cgi-bin/carddisp.pl?gene=PDE4A</t>
  </si>
  <si>
    <t>SFTPD</t>
  </si>
  <si>
    <t>Surfactant Protein D</t>
  </si>
  <si>
    <t>GC10M079937</t>
  </si>
  <si>
    <t>https://www.genecards.org/cgi-bin/carddisp.pl?gene=SFTPD</t>
  </si>
  <si>
    <t>SERPINE2</t>
  </si>
  <si>
    <t>Serpin Family E Member 2</t>
  </si>
  <si>
    <t>GC02M223975</t>
  </si>
  <si>
    <t>https://www.genecards.org/cgi-bin/carddisp.pl?gene=SERPINE2</t>
  </si>
  <si>
    <t>SUCLG1</t>
  </si>
  <si>
    <t>Succinate-CoA Ligase GDP/ADP-Forming Subunit Alpha</t>
  </si>
  <si>
    <t>GC02M084423</t>
  </si>
  <si>
    <t>https://www.genecards.org/cgi-bin/carddisp.pl?gene=SUCLG1</t>
  </si>
  <si>
    <t>MIRLET7B</t>
  </si>
  <si>
    <t>MicroRNA Let-7b</t>
  </si>
  <si>
    <t>GC22P046119</t>
  </si>
  <si>
    <t>https://www.genecards.org/cgi-bin/carddisp.pl?gene=MIRLET7B</t>
  </si>
  <si>
    <t>FA2H</t>
  </si>
  <si>
    <t>Fatty Acid 2-Hydroxylase</t>
  </si>
  <si>
    <t>GC16M074712</t>
  </si>
  <si>
    <t>https://www.genecards.org/cgi-bin/carddisp.pl?gene=FA2H</t>
  </si>
  <si>
    <t>SCYL2</t>
  </si>
  <si>
    <t>SCY1 Like Pseudokinase 2</t>
  </si>
  <si>
    <t>GC12P100267</t>
  </si>
  <si>
    <t>https://www.genecards.org/cgi-bin/carddisp.pl?gene=SCYL2</t>
  </si>
  <si>
    <t>PXN</t>
  </si>
  <si>
    <t>Paxillin</t>
  </si>
  <si>
    <t>GC12M120210</t>
  </si>
  <si>
    <t>https://www.genecards.org/cgi-bin/carddisp.pl?gene=PXN</t>
  </si>
  <si>
    <t>CDC5L</t>
  </si>
  <si>
    <t>Cell Division Cycle 5 Like</t>
  </si>
  <si>
    <t>GC06P044387</t>
  </si>
  <si>
    <t>https://www.genecards.org/cgi-bin/carddisp.pl?gene=CDC5L</t>
  </si>
  <si>
    <t>PLCB1</t>
  </si>
  <si>
    <t>Phospholipase C Beta 1</t>
  </si>
  <si>
    <t>GC20P008061</t>
  </si>
  <si>
    <t>https://www.genecards.org/cgi-bin/carddisp.pl?gene=PLCB1</t>
  </si>
  <si>
    <t>Nuclear Receptor Coactivator 2</t>
  </si>
  <si>
    <t>GC08M070109</t>
  </si>
  <si>
    <t>https://www.genecards.org/cgi-bin/carddisp.pl?gene=NCOA2</t>
  </si>
  <si>
    <t>EPB41L1</t>
  </si>
  <si>
    <t>Erythrocyte Membrane Protein Band 4.1 Like 1</t>
  </si>
  <si>
    <t>GC20P036091</t>
  </si>
  <si>
    <t>https://www.genecards.org/cgi-bin/carddisp.pl?gene=EPB41L1</t>
  </si>
  <si>
    <t>TRIM28</t>
  </si>
  <si>
    <t>Tripartite Motif Containing 28</t>
  </si>
  <si>
    <t>GC19P058544</t>
  </si>
  <si>
    <t>https://www.genecards.org/cgi-bin/carddisp.pl?gene=TRIM28</t>
  </si>
  <si>
    <t>PABPN1</t>
  </si>
  <si>
    <t>Poly(A) Binding Protein Nuclear 1</t>
  </si>
  <si>
    <t>GC14P033039</t>
  </si>
  <si>
    <t>https://www.genecards.org/cgi-bin/carddisp.pl?gene=PABPN1</t>
  </si>
  <si>
    <t>TIA1</t>
  </si>
  <si>
    <t>TIA1 Cytotoxic Granule Associated RNA Binding Protein</t>
  </si>
  <si>
    <t>GC02M070209</t>
  </si>
  <si>
    <t>https://www.genecards.org/cgi-bin/carddisp.pl?gene=TIA1</t>
  </si>
  <si>
    <t>PDS5B</t>
  </si>
  <si>
    <t>PDS5 Cohesin Associated Factor B</t>
  </si>
  <si>
    <t>GC13P032586</t>
  </si>
  <si>
    <t>https://www.genecards.org/cgi-bin/carddisp.pl?gene=PDS5B</t>
  </si>
  <si>
    <t>FAU</t>
  </si>
  <si>
    <t>FAU Ubiquitin Like And Ribosomal Protein S30 Fusion</t>
  </si>
  <si>
    <t>GC11M065120</t>
  </si>
  <si>
    <t>https://www.genecards.org/cgi-bin/carddisp.pl?gene=FAU</t>
  </si>
  <si>
    <t>UNG</t>
  </si>
  <si>
    <t>Uracil DNA Glycosylase</t>
  </si>
  <si>
    <t>GC12P109097</t>
  </si>
  <si>
    <t>https://www.genecards.org/cgi-bin/carddisp.pl?gene=UNG</t>
  </si>
  <si>
    <t>H6PD</t>
  </si>
  <si>
    <t>Hexose-6-Phosphate Dehydrogenase/Glucose 1-Dehydrogenase</t>
  </si>
  <si>
    <t>GC01P009234</t>
  </si>
  <si>
    <t>https://www.genecards.org/cgi-bin/carddisp.pl?gene=H6PD</t>
  </si>
  <si>
    <t>MIR379</t>
  </si>
  <si>
    <t>MicroRNA 379</t>
  </si>
  <si>
    <t>GC14P109984</t>
  </si>
  <si>
    <t>https://www.genecards.org/cgi-bin/carddisp.pl?gene=MIR379</t>
  </si>
  <si>
    <t>PPIA</t>
  </si>
  <si>
    <t>Peptidylprolyl Isomerase A</t>
  </si>
  <si>
    <t>GC07P044807</t>
  </si>
  <si>
    <t>https://www.genecards.org/cgi-bin/carddisp.pl?gene=PPIA</t>
  </si>
  <si>
    <t>RAMP1</t>
  </si>
  <si>
    <t>Receptor Activity Modifying Protein 1</t>
  </si>
  <si>
    <t>GC02P237858</t>
  </si>
  <si>
    <t>https://www.genecards.org/cgi-bin/carddisp.pl?gene=RAMP1</t>
  </si>
  <si>
    <t>CNTN5</t>
  </si>
  <si>
    <t>Contactin 5</t>
  </si>
  <si>
    <t>GC11P099020</t>
  </si>
  <si>
    <t>https://www.genecards.org/cgi-bin/carddisp.pl?gene=CNTN5</t>
  </si>
  <si>
    <t>COA6</t>
  </si>
  <si>
    <t>Cytochrome C Oxidase Assembly Factor 6</t>
  </si>
  <si>
    <t>GC01P234374</t>
  </si>
  <si>
    <t>https://www.genecards.org/cgi-bin/carddisp.pl?gene=COA6</t>
  </si>
  <si>
    <t>TRMT1</t>
  </si>
  <si>
    <t>TRNA Methyltransferase 1</t>
  </si>
  <si>
    <t>GC19M013104</t>
  </si>
  <si>
    <t>https://www.genecards.org/cgi-bin/carddisp.pl?gene=TRMT1</t>
  </si>
  <si>
    <t>ANGPTL4</t>
  </si>
  <si>
    <t>Angiopoietin Like 4</t>
  </si>
  <si>
    <t>GC19P008363</t>
  </si>
  <si>
    <t>https://www.genecards.org/cgi-bin/carddisp.pl?gene=ANGPTL4</t>
  </si>
  <si>
    <t>GPBAR1</t>
  </si>
  <si>
    <t>G Protein-Coupled Bile Acid Receptor 1</t>
  </si>
  <si>
    <t>GC02P218259</t>
  </si>
  <si>
    <t>https://www.genecards.org/cgi-bin/carddisp.pl?gene=GPBAR1</t>
  </si>
  <si>
    <t>TBX19</t>
  </si>
  <si>
    <t>T-Box Transcription Factor 19</t>
  </si>
  <si>
    <t>GC01P168280</t>
  </si>
  <si>
    <t>https://www.genecards.org/cgi-bin/carddisp.pl?gene=TBX19</t>
  </si>
  <si>
    <t>DCR</t>
  </si>
  <si>
    <t>Down Syndrome Chromosome Region</t>
  </si>
  <si>
    <t>GC21U990005</t>
  </si>
  <si>
    <t>https://www.genecards.org/cgi-bin/carddisp.pl?gene=DCR</t>
  </si>
  <si>
    <t>HBEGF</t>
  </si>
  <si>
    <t>Heparin Binding EGF Like Growth Factor</t>
  </si>
  <si>
    <t>GC05M140332</t>
  </si>
  <si>
    <t>https://www.genecards.org/cgi-bin/carddisp.pl?gene=HBEGF</t>
  </si>
  <si>
    <t>REEP6</t>
  </si>
  <si>
    <t>Receptor Accessory Protein 6</t>
  </si>
  <si>
    <t>GC19P001491</t>
  </si>
  <si>
    <t>https://www.genecards.org/cgi-bin/carddisp.pl?gene=REEP6</t>
  </si>
  <si>
    <t>NCKAP1L</t>
  </si>
  <si>
    <t>NCK Associated Protein 1 Like</t>
  </si>
  <si>
    <t>GC12P054497</t>
  </si>
  <si>
    <t>https://www.genecards.org/cgi-bin/carddisp.pl?gene=NCKAP1L</t>
  </si>
  <si>
    <t>TRAT1</t>
  </si>
  <si>
    <t>T Cell Receptor Associated Transmembrane Adaptor 1</t>
  </si>
  <si>
    <t>GC03P108823</t>
  </si>
  <si>
    <t>https://www.genecards.org/cgi-bin/carddisp.pl?gene=TRAT1</t>
  </si>
  <si>
    <t>TRIOBP</t>
  </si>
  <si>
    <t>TRIO And F-Actin Binding Protein</t>
  </si>
  <si>
    <t>GC22P037697</t>
  </si>
  <si>
    <t>https://www.genecards.org/cgi-bin/carddisp.pl?gene=TRIOBP</t>
  </si>
  <si>
    <t>UBXN6</t>
  </si>
  <si>
    <t>UBX Domain Protein 6</t>
  </si>
  <si>
    <t>GC19M004444</t>
  </si>
  <si>
    <t>https://www.genecards.org/cgi-bin/carddisp.pl?gene=UBXN6</t>
  </si>
  <si>
    <t>SERPING1</t>
  </si>
  <si>
    <t>Serpin Family G Member 1</t>
  </si>
  <si>
    <t>GC11P057597</t>
  </si>
  <si>
    <t>https://www.genecards.org/cgi-bin/carddisp.pl?gene=SERPING1</t>
  </si>
  <si>
    <t>SRF</t>
  </si>
  <si>
    <t>Serum Response Factor</t>
  </si>
  <si>
    <t>GC06P043171</t>
  </si>
  <si>
    <t>https://www.genecards.org/cgi-bin/carddisp.pl?gene=SRF</t>
  </si>
  <si>
    <t>OXA1L</t>
  </si>
  <si>
    <t>OXA1L Mitochondrial Inner Membrane Protein</t>
  </si>
  <si>
    <t>GC14P022766</t>
  </si>
  <si>
    <t>https://www.genecards.org/cgi-bin/carddisp.pl?gene=OXA1L</t>
  </si>
  <si>
    <t>MOCS1</t>
  </si>
  <si>
    <t>Molybdenum Cofactor Synthesis 1</t>
  </si>
  <si>
    <t>GC06M039899</t>
  </si>
  <si>
    <t>https://www.genecards.org/cgi-bin/carddisp.pl?gene=MOCS1</t>
  </si>
  <si>
    <t>PDS5A</t>
  </si>
  <si>
    <t>PDS5 Cohesin Associated Factor A</t>
  </si>
  <si>
    <t>GC04M039824</t>
  </si>
  <si>
    <t>https://www.genecards.org/cgi-bin/carddisp.pl?gene=PDS5A</t>
  </si>
  <si>
    <t>HLA-DRA</t>
  </si>
  <si>
    <t>Major Histocompatibility Complex, Class II, DR Alpha</t>
  </si>
  <si>
    <t>GC06P032439</t>
  </si>
  <si>
    <t>https://www.genecards.org/cgi-bin/carddisp.pl?gene=HLA-DRA</t>
  </si>
  <si>
    <t>RD3</t>
  </si>
  <si>
    <t>RD3 Regulator Of GUCY2D</t>
  </si>
  <si>
    <t>GC01M211476</t>
  </si>
  <si>
    <t>https://www.genecards.org/cgi-bin/carddisp.pl?gene=RD3</t>
  </si>
  <si>
    <t>RECQL5</t>
  </si>
  <si>
    <t>RecQ Like Helicase 5</t>
  </si>
  <si>
    <t>GC17M075626</t>
  </si>
  <si>
    <t>https://www.genecards.org/cgi-bin/carddisp.pl?gene=RECQL5</t>
  </si>
  <si>
    <t>TOM1</t>
  </si>
  <si>
    <t>Target Of Myb1 Membrane Trafficking Protein</t>
  </si>
  <si>
    <t>GC22P035299</t>
  </si>
  <si>
    <t>https://www.genecards.org/cgi-bin/carddisp.pl?gene=TOM1</t>
  </si>
  <si>
    <t>ODAPH</t>
  </si>
  <si>
    <t>Odontogenesis Associated Phosphoprotein</t>
  </si>
  <si>
    <t>GC04P075559</t>
  </si>
  <si>
    <t>https://www.genecards.org/cgi-bin/carddisp.pl?gene=ODAPH</t>
  </si>
  <si>
    <t>CNTF</t>
  </si>
  <si>
    <t>Ciliary Neurotrophic Factor</t>
  </si>
  <si>
    <t>GC11P058622</t>
  </si>
  <si>
    <t>https://www.genecards.org/cgi-bin/carddisp.pl?gene=CNTF</t>
  </si>
  <si>
    <t>Procollagen C-Endopeptidase Enhancer</t>
  </si>
  <si>
    <t>GC07P100602</t>
  </si>
  <si>
    <t>https://www.genecards.org/cgi-bin/carddisp.pl?gene=PCOLCE</t>
  </si>
  <si>
    <t>CSTB</t>
  </si>
  <si>
    <t>Cystatin B</t>
  </si>
  <si>
    <t>GC21M043772</t>
  </si>
  <si>
    <t>https://www.genecards.org/cgi-bin/carddisp.pl?gene=CSTB</t>
  </si>
  <si>
    <t>IL1RAPL1</t>
  </si>
  <si>
    <t>Interleukin 1 Receptor Accessory Protein Like 1</t>
  </si>
  <si>
    <t>GC0XP028605</t>
  </si>
  <si>
    <t>https://www.genecards.org/cgi-bin/carddisp.pl?gene=IL1RAPL1</t>
  </si>
  <si>
    <t>MIR150</t>
  </si>
  <si>
    <t>MicroRNA 150</t>
  </si>
  <si>
    <t>GC19M049500</t>
  </si>
  <si>
    <t>https://www.genecards.org/cgi-bin/carddisp.pl?gene=MIR150</t>
  </si>
  <si>
    <t>BNC2</t>
  </si>
  <si>
    <t>Basonuclin 2</t>
  </si>
  <si>
    <t>GC09M016410</t>
  </si>
  <si>
    <t>https://www.genecards.org/cgi-bin/carddisp.pl?gene=BNC2</t>
  </si>
  <si>
    <t>CFP</t>
  </si>
  <si>
    <t>Complement Factor Properdin</t>
  </si>
  <si>
    <t>GC0XM047624</t>
  </si>
  <si>
    <t>https://www.genecards.org/cgi-bin/carddisp.pl?gene=CFP</t>
  </si>
  <si>
    <t>KIR3DL1</t>
  </si>
  <si>
    <t>Killer Cell Immunoglobulin Like Receptor, Three Ig Domains And Long Cytoplasmic Tail 1</t>
  </si>
  <si>
    <t>GC19P067384</t>
  </si>
  <si>
    <t>https://www.genecards.org/cgi-bin/carddisp.pl?gene=KIR3DL1</t>
  </si>
  <si>
    <t>MYO9A</t>
  </si>
  <si>
    <t>Myosin IXA</t>
  </si>
  <si>
    <t>GC15M071822</t>
  </si>
  <si>
    <t>https://www.genecards.org/cgi-bin/carddisp.pl?gene=MYO9A</t>
  </si>
  <si>
    <t>OCLN</t>
  </si>
  <si>
    <t>Occludin</t>
  </si>
  <si>
    <t>GC05P069492</t>
  </si>
  <si>
    <t>https://www.genecards.org/cgi-bin/carddisp.pl?gene=OCLN</t>
  </si>
  <si>
    <t>SVEP1</t>
  </si>
  <si>
    <t>Sushi, Von Willebrand Factor Type A, EGF And Pentraxin Domain Containing 1</t>
  </si>
  <si>
    <t>GC09M110365</t>
  </si>
  <si>
    <t>https://www.genecards.org/cgi-bin/carddisp.pl?gene=SVEP1</t>
  </si>
  <si>
    <t>PBX3</t>
  </si>
  <si>
    <t>PBX Homeobox 3</t>
  </si>
  <si>
    <t>GC09P125747</t>
  </si>
  <si>
    <t>https://www.genecards.org/cgi-bin/carddisp.pl?gene=PBX3</t>
  </si>
  <si>
    <t>PLTP</t>
  </si>
  <si>
    <t>Phospholipid Transfer Protein</t>
  </si>
  <si>
    <t>GC20M045898</t>
  </si>
  <si>
    <t>https://www.genecards.org/cgi-bin/carddisp.pl?gene=PLTP</t>
  </si>
  <si>
    <t>MACROD2</t>
  </si>
  <si>
    <t>Mono-ADP Ribosylhydrolase 2</t>
  </si>
  <si>
    <t>GC20P013925</t>
  </si>
  <si>
    <t>https://www.genecards.org/cgi-bin/carddisp.pl?gene=MACROD2</t>
  </si>
  <si>
    <t>PTPN3</t>
  </si>
  <si>
    <t>Protein Tyrosine Phosphatase Non-Receptor Type 3</t>
  </si>
  <si>
    <t>GC09M109375</t>
  </si>
  <si>
    <t>https://www.genecards.org/cgi-bin/carddisp.pl?gene=PTPN3</t>
  </si>
  <si>
    <t>FENDRR</t>
  </si>
  <si>
    <t>FOXF1 Adjacent Non-Coding Developmental Regulatory RNA</t>
  </si>
  <si>
    <t>GC16M086511</t>
  </si>
  <si>
    <t>https://www.genecards.org/cgi-bin/carddisp.pl?gene=FENDRR</t>
  </si>
  <si>
    <t>CAST</t>
  </si>
  <si>
    <t>Calpastatin</t>
  </si>
  <si>
    <t>GC05P096525</t>
  </si>
  <si>
    <t>https://www.genecards.org/cgi-bin/carddisp.pl?gene=CAST</t>
  </si>
  <si>
    <t>DAD1</t>
  </si>
  <si>
    <t>Defender Against Cell Death 1</t>
  </si>
  <si>
    <t>GC14M022575</t>
  </si>
  <si>
    <t>https://www.genecards.org/cgi-bin/carddisp.pl?gene=DAD1</t>
  </si>
  <si>
    <t>WARS2</t>
  </si>
  <si>
    <t>Tryptophanyl TRNA Synthetase 2, Mitochondrial</t>
  </si>
  <si>
    <t>GC01M119031</t>
  </si>
  <si>
    <t>https://www.genecards.org/cgi-bin/carddisp.pl?gene=WARS2</t>
  </si>
  <si>
    <t>LOC107303343</t>
  </si>
  <si>
    <t>Adenosine Deaminase Intronic Regulatory Elements</t>
  </si>
  <si>
    <t>GC20P044629</t>
  </si>
  <si>
    <t>https://www.genecards.org/cgi-bin/carddisp.pl?gene=LOC107303343</t>
  </si>
  <si>
    <t>ATP2A2</t>
  </si>
  <si>
    <t>ATPase Sarcoplasmic/Endoplasmic Reticulum Ca2+ Transporting 2</t>
  </si>
  <si>
    <t>GC12P110280</t>
  </si>
  <si>
    <t>https://www.genecards.org/cgi-bin/carddisp.pl?gene=ATP2A2</t>
  </si>
  <si>
    <t>HCK</t>
  </si>
  <si>
    <t>HCK Proto-Oncogene, Src Family Tyrosine Kinase</t>
  </si>
  <si>
    <t>GC20P032052</t>
  </si>
  <si>
    <t>https://www.genecards.org/cgi-bin/carddisp.pl?gene=HCK</t>
  </si>
  <si>
    <t>PTPN2</t>
  </si>
  <si>
    <t>Protein Tyrosine Phosphatase Non-Receptor Type 2</t>
  </si>
  <si>
    <t>GC18M024779</t>
  </si>
  <si>
    <t>https://www.genecards.org/cgi-bin/carddisp.pl?gene=PTPN2</t>
  </si>
  <si>
    <t>DHX30</t>
  </si>
  <si>
    <t>DExH-Box Helicase 30</t>
  </si>
  <si>
    <t>GC03P047802</t>
  </si>
  <si>
    <t>https://www.genecards.org/cgi-bin/carddisp.pl?gene=DHX30</t>
  </si>
  <si>
    <t>CLEC3B</t>
  </si>
  <si>
    <t>C-Type Lectin Domain Family 3 Member B</t>
  </si>
  <si>
    <t>GC03P046742</t>
  </si>
  <si>
    <t>https://www.genecards.org/cgi-bin/carddisp.pl?gene=CLEC3B</t>
  </si>
  <si>
    <t>FBL</t>
  </si>
  <si>
    <t>Fibrillarin</t>
  </si>
  <si>
    <t>GC19M039834</t>
  </si>
  <si>
    <t>https://www.genecards.org/cgi-bin/carddisp.pl?gene=FBL</t>
  </si>
  <si>
    <t>SLC5A1</t>
  </si>
  <si>
    <t>Solute Carrier Family 5 Member 1</t>
  </si>
  <si>
    <t>GC22P032043</t>
  </si>
  <si>
    <t>https://www.genecards.org/cgi-bin/carddisp.pl?gene=SLC5A1</t>
  </si>
  <si>
    <t>ETF1</t>
  </si>
  <si>
    <t>Eukaryotic Translation Termination Factor 1</t>
  </si>
  <si>
    <t>GC05M138506</t>
  </si>
  <si>
    <t>https://www.genecards.org/cgi-bin/carddisp.pl?gene=ETF1</t>
  </si>
  <si>
    <t>STAG1</t>
  </si>
  <si>
    <t>Stromal Antigen 1</t>
  </si>
  <si>
    <t>GC03M136336</t>
  </si>
  <si>
    <t>https://www.genecards.org/cgi-bin/carddisp.pl?gene=STAG1</t>
  </si>
  <si>
    <t>LAMA5</t>
  </si>
  <si>
    <t>Laminin Subunit Alpha 5</t>
  </si>
  <si>
    <t>GC20M062307</t>
  </si>
  <si>
    <t>https://www.genecards.org/cgi-bin/carddisp.pl?gene=LAMA5</t>
  </si>
  <si>
    <t>BICD2</t>
  </si>
  <si>
    <t>BICD Cargo Adaptor 2</t>
  </si>
  <si>
    <t>GC09M092711</t>
  </si>
  <si>
    <t>https://www.genecards.org/cgi-bin/carddisp.pl?gene=BICD2</t>
  </si>
  <si>
    <t>EMP1</t>
  </si>
  <si>
    <t>Epithelial Membrane Protein 1</t>
  </si>
  <si>
    <t>GC12P013196</t>
  </si>
  <si>
    <t>https://www.genecards.org/cgi-bin/carddisp.pl?gene=EMP1</t>
  </si>
  <si>
    <t>LOC111811965</t>
  </si>
  <si>
    <t>NF1 (Neurofibromin 1) Promoter Region</t>
  </si>
  <si>
    <t>GC17P031093</t>
  </si>
  <si>
    <t>https://www.genecards.org/cgi-bin/carddisp.pl?gene=LOC111811965</t>
  </si>
  <si>
    <t>IGKC</t>
  </si>
  <si>
    <t>Immunoglobulin Kappa Constant</t>
  </si>
  <si>
    <t>GC02M090885</t>
  </si>
  <si>
    <t>https://www.genecards.org/cgi-bin/carddisp.pl?gene=IGKC</t>
  </si>
  <si>
    <t>CCR2</t>
  </si>
  <si>
    <t>C-C Motif Chemokine Receptor 2</t>
  </si>
  <si>
    <t>GC03P046775</t>
  </si>
  <si>
    <t>https://www.genecards.org/cgi-bin/carddisp.pl?gene=CCR2</t>
  </si>
  <si>
    <t>LOC106804612</t>
  </si>
  <si>
    <t>Hemoglobin Subunit Alpha 2 Recombination Region</t>
  </si>
  <si>
    <t>GC16P012351</t>
  </si>
  <si>
    <t>https://www.genecards.org/cgi-bin/carddisp.pl?gene=LOC106804612</t>
  </si>
  <si>
    <t>CBX5</t>
  </si>
  <si>
    <t>Chromobox 5</t>
  </si>
  <si>
    <t>GC12M054230</t>
  </si>
  <si>
    <t>https://www.genecards.org/cgi-bin/carddisp.pl?gene=CBX5</t>
  </si>
  <si>
    <t>PANX3</t>
  </si>
  <si>
    <t>Pannexin 3</t>
  </si>
  <si>
    <t>GC11P124611</t>
  </si>
  <si>
    <t>https://www.genecards.org/cgi-bin/carddisp.pl?gene=PANX3</t>
  </si>
  <si>
    <t>Protein Kinase C Beta</t>
  </si>
  <si>
    <t>GC16P024288</t>
  </si>
  <si>
    <t>https://www.genecards.org/cgi-bin/carddisp.pl?gene=PRKCB</t>
  </si>
  <si>
    <t>MEI1</t>
  </si>
  <si>
    <t>Meiotic Double-Stranded Break Formation Protein 1</t>
  </si>
  <si>
    <t>GC22P041699</t>
  </si>
  <si>
    <t>https://www.genecards.org/cgi-bin/carddisp.pl?gene=MEI1</t>
  </si>
  <si>
    <t>SLC26A5</t>
  </si>
  <si>
    <t>Solute Carrier Family 26 Member 5</t>
  </si>
  <si>
    <t>GC07M103352</t>
  </si>
  <si>
    <t>https://www.genecards.org/cgi-bin/carddisp.pl?gene=SLC26A5</t>
  </si>
  <si>
    <t>DCT</t>
  </si>
  <si>
    <t>Dopachrome Tautomerase</t>
  </si>
  <si>
    <t>GC13M094436</t>
  </si>
  <si>
    <t>https://www.genecards.org/cgi-bin/carddisp.pl?gene=DCT</t>
  </si>
  <si>
    <t>VRK1</t>
  </si>
  <si>
    <t>VRK Serine/Threonine Kinase 1</t>
  </si>
  <si>
    <t>GC14P096797</t>
  </si>
  <si>
    <t>https://www.genecards.org/cgi-bin/carddisp.pl?gene=VRK1</t>
  </si>
  <si>
    <t>TMEM98</t>
  </si>
  <si>
    <t>Transmembrane Protein 98</t>
  </si>
  <si>
    <t>GC17P032927</t>
  </si>
  <si>
    <t>https://www.genecards.org/cgi-bin/carddisp.pl?gene=TMEM98</t>
  </si>
  <si>
    <t>HLX</t>
  </si>
  <si>
    <t>H2.0 Like Homeobox</t>
  </si>
  <si>
    <t>GC01P220879</t>
  </si>
  <si>
    <t>https://www.genecards.org/cgi-bin/carddisp.pl?gene=HLX</t>
  </si>
  <si>
    <t>SLC39A7</t>
  </si>
  <si>
    <t>Solute Carrier Family 39 Member 7</t>
  </si>
  <si>
    <t>GC06P033200</t>
  </si>
  <si>
    <t>https://www.genecards.org/cgi-bin/carddisp.pl?gene=SLC39A7</t>
  </si>
  <si>
    <t>NT5DC1</t>
  </si>
  <si>
    <t>5'-Nucleotidase Domain Containing 1</t>
  </si>
  <si>
    <t>GC06P116100</t>
  </si>
  <si>
    <t>https://www.genecards.org/cgi-bin/carddisp.pl?gene=NT5DC1</t>
  </si>
  <si>
    <t>HERC1</t>
  </si>
  <si>
    <t>HECT And RLD Domain Containing E3 Ubiquitin Protein Ligase Family Member 1</t>
  </si>
  <si>
    <t>GC15M063608</t>
  </si>
  <si>
    <t>https://www.genecards.org/cgi-bin/carddisp.pl?gene=HERC1</t>
  </si>
  <si>
    <t>RAB6A</t>
  </si>
  <si>
    <t>RAB6A, Member RAS Oncogene Family</t>
  </si>
  <si>
    <t>GC11M090339</t>
  </si>
  <si>
    <t>https://www.genecards.org/cgi-bin/carddisp.pl?gene=RAB6A</t>
  </si>
  <si>
    <t>NAGS</t>
  </si>
  <si>
    <t>N-Acetylglutamate Synthase</t>
  </si>
  <si>
    <t>GC17P044004</t>
  </si>
  <si>
    <t>https://www.genecards.org/cgi-bin/carddisp.pl?gene=NAGS</t>
  </si>
  <si>
    <t>CLCN4</t>
  </si>
  <si>
    <t>Chloride Voltage-Gated Channel 4</t>
  </si>
  <si>
    <t>GC0XP010156</t>
  </si>
  <si>
    <t>https://www.genecards.org/cgi-bin/carddisp.pl?gene=CLCN4</t>
  </si>
  <si>
    <t>SLC1A3</t>
  </si>
  <si>
    <t>Solute Carrier Family 1 Member 3</t>
  </si>
  <si>
    <t>GC05P036646</t>
  </si>
  <si>
    <t>https://www.genecards.org/cgi-bin/carddisp.pl?gene=SLC1A3</t>
  </si>
  <si>
    <t>SLC1A4</t>
  </si>
  <si>
    <t>Solute Carrier Family 1 Member 4</t>
  </si>
  <si>
    <t>GC02P064988</t>
  </si>
  <si>
    <t>https://www.genecards.org/cgi-bin/carddisp.pl?gene=SLC1A4</t>
  </si>
  <si>
    <t>CSPG4</t>
  </si>
  <si>
    <t>Chondroitin Sulfate Proteoglycan 4</t>
  </si>
  <si>
    <t>GC15M075674</t>
  </si>
  <si>
    <t>https://www.genecards.org/cgi-bin/carddisp.pl?gene=CSPG4</t>
  </si>
  <si>
    <t>COX10</t>
  </si>
  <si>
    <t>Cytochrome C Oxidase Assembly Factor Heme A:Farnesyltransferase COX10</t>
  </si>
  <si>
    <t>GC17P014069</t>
  </si>
  <si>
    <t>https://www.genecards.org/cgi-bin/carddisp.pl?gene=COX10</t>
  </si>
  <si>
    <t>IDO1</t>
  </si>
  <si>
    <t>Indoleamine 2,3-Dioxygenase 1</t>
  </si>
  <si>
    <t>GC08P039891</t>
  </si>
  <si>
    <t>https://www.genecards.org/cgi-bin/carddisp.pl?gene=IDO1</t>
  </si>
  <si>
    <t>CHRNA7</t>
  </si>
  <si>
    <t>Cholinergic Receptor Nicotinic Alpha 7 Subunit</t>
  </si>
  <si>
    <t>GC15P031923</t>
  </si>
  <si>
    <t>https://www.genecards.org/cgi-bin/carddisp.pl?gene=CHRNA7</t>
  </si>
  <si>
    <t>LOC106780803</t>
  </si>
  <si>
    <t>Tenascin XB Recombination Region</t>
  </si>
  <si>
    <t>GC06P085230</t>
  </si>
  <si>
    <t>https://www.genecards.org/cgi-bin/carddisp.pl?gene=LOC106780803</t>
  </si>
  <si>
    <t>UGDH</t>
  </si>
  <si>
    <t>UDP-Glucose 6-Dehydrogenase</t>
  </si>
  <si>
    <t>GC04M039502</t>
  </si>
  <si>
    <t>https://www.genecards.org/cgi-bin/carddisp.pl?gene=UGDH</t>
  </si>
  <si>
    <t>NKX2-8</t>
  </si>
  <si>
    <t>NK2 Homeobox 8</t>
  </si>
  <si>
    <t>GC14M036580</t>
  </si>
  <si>
    <t>https://www.genecards.org/cgi-bin/carddisp.pl?gene=NKX2-8</t>
  </si>
  <si>
    <t>CPT1A</t>
  </si>
  <si>
    <t>Carnitine Palmitoyltransferase 1A</t>
  </si>
  <si>
    <t>GC11M068754</t>
  </si>
  <si>
    <t>https://www.genecards.org/cgi-bin/carddisp.pl?gene=CPT1A</t>
  </si>
  <si>
    <t>KIF3A</t>
  </si>
  <si>
    <t>Kinesin Family Member 3A</t>
  </si>
  <si>
    <t>GC05M132689</t>
  </si>
  <si>
    <t>https://www.genecards.org/cgi-bin/carddisp.pl?gene=KIF3A</t>
  </si>
  <si>
    <t>HUS1</t>
  </si>
  <si>
    <t>HUS1 Checkpoint Clamp Component</t>
  </si>
  <si>
    <t>GC07M048034</t>
  </si>
  <si>
    <t>https://www.genecards.org/cgi-bin/carddisp.pl?gene=HUS1</t>
  </si>
  <si>
    <t>KRT13</t>
  </si>
  <si>
    <t>Keratin 13</t>
  </si>
  <si>
    <t>GC17M041500</t>
  </si>
  <si>
    <t>https://www.genecards.org/cgi-bin/carddisp.pl?gene=KRT13</t>
  </si>
  <si>
    <t>FOXM1</t>
  </si>
  <si>
    <t>Forkhead Box M1</t>
  </si>
  <si>
    <t>GC12M002857</t>
  </si>
  <si>
    <t>https://www.genecards.org/cgi-bin/carddisp.pl?gene=FOXM1</t>
  </si>
  <si>
    <t>ADH1B</t>
  </si>
  <si>
    <t>Alcohol Dehydrogenase 1B (Class I), Beta Polypeptide</t>
  </si>
  <si>
    <t>GC04M099304</t>
  </si>
  <si>
    <t>https://www.genecards.org/cgi-bin/carddisp.pl?gene=ADH1B</t>
  </si>
  <si>
    <t>BICRA</t>
  </si>
  <si>
    <t>BRD4 Interacting Chromatin Remodeling Complex Associated Protein</t>
  </si>
  <si>
    <t>GC19P066986</t>
  </si>
  <si>
    <t>https://www.genecards.org/cgi-bin/carddisp.pl?gene=BICRA</t>
  </si>
  <si>
    <t>MYDGF</t>
  </si>
  <si>
    <t>Myeloid Derived Growth Factor</t>
  </si>
  <si>
    <t>GC19M004641</t>
  </si>
  <si>
    <t>https://www.genecards.org/cgi-bin/carddisp.pl?gene=MYDGF</t>
  </si>
  <si>
    <t>EHMT2</t>
  </si>
  <si>
    <t>Euchromatic Histone Lysine Methyltransferase 2</t>
  </si>
  <si>
    <t>GC06M031879</t>
  </si>
  <si>
    <t>https://www.genecards.org/cgi-bin/carddisp.pl?gene=EHMT2</t>
  </si>
  <si>
    <t>C7</t>
  </si>
  <si>
    <t>Complement C7</t>
  </si>
  <si>
    <t>GC05P040909</t>
  </si>
  <si>
    <t>https://www.genecards.org/cgi-bin/carddisp.pl?gene=C7</t>
  </si>
  <si>
    <t>KRT8</t>
  </si>
  <si>
    <t>Keratin 8</t>
  </si>
  <si>
    <t>GC12M052897</t>
  </si>
  <si>
    <t>https://www.genecards.org/cgi-bin/carddisp.pl?gene=KRT8</t>
  </si>
  <si>
    <t>SASS6</t>
  </si>
  <si>
    <t>SAS-6 Centriolar Assembly Protein</t>
  </si>
  <si>
    <t>GC01M100083</t>
  </si>
  <si>
    <t>https://www.genecards.org/cgi-bin/carddisp.pl?gene=SASS6</t>
  </si>
  <si>
    <t>ID3</t>
  </si>
  <si>
    <t>Inhibitor Of DNA Binding 3, HLH Protein</t>
  </si>
  <si>
    <t>GC01M023557</t>
  </si>
  <si>
    <t>https://www.genecards.org/cgi-bin/carddisp.pl?gene=ID3</t>
  </si>
  <si>
    <t>GRIK2</t>
  </si>
  <si>
    <t>Glutamate Ionotropic Receptor Kainate Type Subunit 2</t>
  </si>
  <si>
    <t>GC06P100962</t>
  </si>
  <si>
    <t>https://www.genecards.org/cgi-bin/carddisp.pl?gene=GRIK2</t>
  </si>
  <si>
    <t>RPL36A-HNRNPH2</t>
  </si>
  <si>
    <t>RPL36A-HNRNPH2 Readthrough</t>
  </si>
  <si>
    <t>GC0XP101390</t>
  </si>
  <si>
    <t>https://www.genecards.org/cgi-bin/carddisp.pl?gene=RPL36A-HNRNPH2</t>
  </si>
  <si>
    <t>RACGAP1</t>
  </si>
  <si>
    <t>Rac GTPase Activating Protein 1</t>
  </si>
  <si>
    <t>GC12M049978</t>
  </si>
  <si>
    <t>https://www.genecards.org/cgi-bin/carddisp.pl?gene=RACGAP1</t>
  </si>
  <si>
    <t>TREM1</t>
  </si>
  <si>
    <t>Triggering Receptor Expressed On Myeloid Cells 1</t>
  </si>
  <si>
    <t>GC06M041267</t>
  </si>
  <si>
    <t>https://www.genecards.org/cgi-bin/carddisp.pl?gene=TREM1</t>
  </si>
  <si>
    <t>CEP83</t>
  </si>
  <si>
    <t>Centrosomal Protein 83</t>
  </si>
  <si>
    <t>GC12M094265</t>
  </si>
  <si>
    <t>https://www.genecards.org/cgi-bin/carddisp.pl?gene=CEP83</t>
  </si>
  <si>
    <t>KTWS</t>
  </si>
  <si>
    <t>Klippel-Trenaunay-Weber Syndrome</t>
  </si>
  <si>
    <t>GC08U900813</t>
  </si>
  <si>
    <t>https://www.genecards.org/cgi-bin/carddisp.pl?gene=KTWS</t>
  </si>
  <si>
    <t>EIF2AK4</t>
  </si>
  <si>
    <t>Eukaryotic Translation Initiation Factor 2 Alpha Kinase 4</t>
  </si>
  <si>
    <t>GC15P039934</t>
  </si>
  <si>
    <t>https://www.genecards.org/cgi-bin/carddisp.pl?gene=EIF2AK4</t>
  </si>
  <si>
    <t>ITPK1</t>
  </si>
  <si>
    <t>Inositol-Tetrakisphosphate 1-Kinase</t>
  </si>
  <si>
    <t>GC14M092936</t>
  </si>
  <si>
    <t>https://www.genecards.org/cgi-bin/carddisp.pl?gene=ITPK1</t>
  </si>
  <si>
    <t>ARF1</t>
  </si>
  <si>
    <t>ADP Ribosylation Factor 1</t>
  </si>
  <si>
    <t>GC01P228082</t>
  </si>
  <si>
    <t>https://www.genecards.org/cgi-bin/carddisp.pl?gene=ARF1</t>
  </si>
  <si>
    <t>KLRD1</t>
  </si>
  <si>
    <t>Killer Cell Lectin Like Receptor D1</t>
  </si>
  <si>
    <t>GC12P010226</t>
  </si>
  <si>
    <t>https://www.genecards.org/cgi-bin/carddisp.pl?gene=KLRD1</t>
  </si>
  <si>
    <t>ZBTB18</t>
  </si>
  <si>
    <t>Zinc Finger And BTB Domain Containing 18</t>
  </si>
  <si>
    <t>GC01P244048</t>
  </si>
  <si>
    <t>https://www.genecards.org/cgi-bin/carddisp.pl?gene=ZBTB18</t>
  </si>
  <si>
    <t>EXTL2</t>
  </si>
  <si>
    <t>Exostosin Like Glycosyltransferase 2</t>
  </si>
  <si>
    <t>GC01M100872</t>
  </si>
  <si>
    <t>https://www.genecards.org/cgi-bin/carddisp.pl?gene=EXTL2</t>
  </si>
  <si>
    <t>FAF1</t>
  </si>
  <si>
    <t>Fas Associated Factor 1</t>
  </si>
  <si>
    <t>GC01M050439</t>
  </si>
  <si>
    <t>https://www.genecards.org/cgi-bin/carddisp.pl?gene=FAF1</t>
  </si>
  <si>
    <t>PUS7</t>
  </si>
  <si>
    <t>Pseudouridine Synthase 7</t>
  </si>
  <si>
    <t>GC07M105439</t>
  </si>
  <si>
    <t>https://www.genecards.org/cgi-bin/carddisp.pl?gene=PUS7</t>
  </si>
  <si>
    <t>MIR100</t>
  </si>
  <si>
    <t>MicroRNA 100</t>
  </si>
  <si>
    <t>GC11M122152</t>
  </si>
  <si>
    <t>https://www.genecards.org/cgi-bin/carddisp.pl?gene=MIR100</t>
  </si>
  <si>
    <t>FABP3</t>
  </si>
  <si>
    <t>Fatty Acid Binding Protein 3</t>
  </si>
  <si>
    <t>GC01M031365</t>
  </si>
  <si>
    <t>https://www.genecards.org/cgi-bin/carddisp.pl?gene=FABP3</t>
  </si>
  <si>
    <t>TNS3</t>
  </si>
  <si>
    <t>Tensin 3</t>
  </si>
  <si>
    <t>GC07M047281</t>
  </si>
  <si>
    <t>https://www.genecards.org/cgi-bin/carddisp.pl?gene=TNS3</t>
  </si>
  <si>
    <t>ILK</t>
  </si>
  <si>
    <t>Integrin Linked Kinase</t>
  </si>
  <si>
    <t>GC11P006604</t>
  </si>
  <si>
    <t>https://www.genecards.org/cgi-bin/carddisp.pl?gene=ILK</t>
  </si>
  <si>
    <t>ALDH1A3</t>
  </si>
  <si>
    <t>Aldehyde Dehydrogenase 1 Family Member A3</t>
  </si>
  <si>
    <t>GC15P100877</t>
  </si>
  <si>
    <t>https://www.genecards.org/cgi-bin/carddisp.pl?gene=ALDH1A3</t>
  </si>
  <si>
    <t>HSPA1A</t>
  </si>
  <si>
    <t>Heat Shock Protein Family A (Hsp70) Member 1A</t>
  </si>
  <si>
    <t>GC06P083713</t>
  </si>
  <si>
    <t>https://www.genecards.org/cgi-bin/carddisp.pl?gene=HSPA1A</t>
  </si>
  <si>
    <t>ACP2</t>
  </si>
  <si>
    <t>Acid Phosphatase 2, Lysosomal</t>
  </si>
  <si>
    <t>GC11M089360</t>
  </si>
  <si>
    <t>https://www.genecards.org/cgi-bin/carddisp.pl?gene=ACP2</t>
  </si>
  <si>
    <t>USF3</t>
  </si>
  <si>
    <t>Upstream Transcription Factor Family Member 3</t>
  </si>
  <si>
    <t>GC03M113649</t>
  </si>
  <si>
    <t>https://www.genecards.org/cgi-bin/carddisp.pl?gene=USF3</t>
  </si>
  <si>
    <t>MYO18B</t>
  </si>
  <si>
    <t>Myosin XVIIIB</t>
  </si>
  <si>
    <t>GC22P025742</t>
  </si>
  <si>
    <t>https://www.genecards.org/cgi-bin/carddisp.pl?gene=MYO18B</t>
  </si>
  <si>
    <t>LOXL1</t>
  </si>
  <si>
    <t>Lysyl Oxidase Like 1</t>
  </si>
  <si>
    <t>GC15P073925</t>
  </si>
  <si>
    <t>https://www.genecards.org/cgi-bin/carddisp.pl?gene=LOXL1</t>
  </si>
  <si>
    <t>COASY</t>
  </si>
  <si>
    <t>Coenzyme A Synthase</t>
  </si>
  <si>
    <t>GC17P042561</t>
  </si>
  <si>
    <t>https://www.genecards.org/cgi-bin/carddisp.pl?gene=COASY</t>
  </si>
  <si>
    <t>ARHGAP26</t>
  </si>
  <si>
    <t>Rho GTPase Activating Protein 26</t>
  </si>
  <si>
    <t>GC05P142770</t>
  </si>
  <si>
    <t>https://www.genecards.org/cgi-bin/carddisp.pl?gene=ARHGAP26</t>
  </si>
  <si>
    <t>PCSK1</t>
  </si>
  <si>
    <t>Proprotein Convertase Subtilisin/Kexin Type 1</t>
  </si>
  <si>
    <t>GC05M096391</t>
  </si>
  <si>
    <t>https://www.genecards.org/cgi-bin/carddisp.pl?gene=PCSK1</t>
  </si>
  <si>
    <t>GAB2</t>
  </si>
  <si>
    <t>GRB2 Associated Binding Protein 2</t>
  </si>
  <si>
    <t>GC11M078215</t>
  </si>
  <si>
    <t>https://www.genecards.org/cgi-bin/carddisp.pl?gene=GAB2</t>
  </si>
  <si>
    <t>MXD1</t>
  </si>
  <si>
    <t>MAX Dimerization Protein 1</t>
  </si>
  <si>
    <t>GC02P069897</t>
  </si>
  <si>
    <t>https://www.genecards.org/cgi-bin/carddisp.pl?gene=MXD1</t>
  </si>
  <si>
    <t>KATNIP</t>
  </si>
  <si>
    <t>Katanin Interacting Protein</t>
  </si>
  <si>
    <t>GC16P027997</t>
  </si>
  <si>
    <t>https://www.genecards.org/cgi-bin/carddisp.pl?gene=KATNIP</t>
  </si>
  <si>
    <t>MT-TL2</t>
  </si>
  <si>
    <t>Mitochondrially Encoded TRNA-Leu (CUN) 2</t>
  </si>
  <si>
    <t>GCMTP012268</t>
  </si>
  <si>
    <t>https://www.genecards.org/cgi-bin/carddisp.pl?gene=MT-TL2</t>
  </si>
  <si>
    <t>GPR183</t>
  </si>
  <si>
    <t>G Protein-Coupled Receptor 183</t>
  </si>
  <si>
    <t>GC13M099355</t>
  </si>
  <si>
    <t>https://www.genecards.org/cgi-bin/carddisp.pl?gene=GPR183</t>
  </si>
  <si>
    <t>HECTD4</t>
  </si>
  <si>
    <t>HECT Domain E3 Ubiquitin Protein Ligase 4</t>
  </si>
  <si>
    <t>GC12M112160</t>
  </si>
  <si>
    <t>https://www.genecards.org/cgi-bin/carddisp.pl?gene=HECTD4</t>
  </si>
  <si>
    <t>LRRC32</t>
  </si>
  <si>
    <t>Leucine Rich Repeat Containing 32</t>
  </si>
  <si>
    <t>GC11M076657</t>
  </si>
  <si>
    <t>https://www.genecards.org/cgi-bin/carddisp.pl?gene=LRRC32</t>
  </si>
  <si>
    <t>UBXN1</t>
  </si>
  <si>
    <t>UBX Domain Protein 1</t>
  </si>
  <si>
    <t>GC11M089634</t>
  </si>
  <si>
    <t>https://www.genecards.org/cgi-bin/carddisp.pl?gene=UBXN1</t>
  </si>
  <si>
    <t>NCOA3</t>
  </si>
  <si>
    <t>Nuclear Receptor Coactivator 3</t>
  </si>
  <si>
    <t>GC20P047501</t>
  </si>
  <si>
    <t>https://www.genecards.org/cgi-bin/carddisp.pl?gene=NCOA3</t>
  </si>
  <si>
    <t>CRABP2</t>
  </si>
  <si>
    <t>Cellular Retinoic Acid Binding Protein 2</t>
  </si>
  <si>
    <t>GC01M156701</t>
  </si>
  <si>
    <t>https://www.genecards.org/cgi-bin/carddisp.pl?gene=CRABP2</t>
  </si>
  <si>
    <t>WNT5B</t>
  </si>
  <si>
    <t>Wnt Family Member 5B</t>
  </si>
  <si>
    <t>GC12P001529</t>
  </si>
  <si>
    <t>https://www.genecards.org/cgi-bin/carddisp.pl?gene=WNT5B</t>
  </si>
  <si>
    <t>UQCRC2</t>
  </si>
  <si>
    <t>Ubiquinol-Cytochrome C Reductase Core Protein 2</t>
  </si>
  <si>
    <t>GC16P022240</t>
  </si>
  <si>
    <t>https://www.genecards.org/cgi-bin/carddisp.pl?gene=UQCRC2</t>
  </si>
  <si>
    <t>AIF1</t>
  </si>
  <si>
    <t>Allograft Inflammatory Factor 1</t>
  </si>
  <si>
    <t>GC06P083694</t>
  </si>
  <si>
    <t>https://www.genecards.org/cgi-bin/carddisp.pl?gene=AIF1</t>
  </si>
  <si>
    <t>INF2</t>
  </si>
  <si>
    <t>Inverted Formin 2</t>
  </si>
  <si>
    <t>GC14P109729</t>
  </si>
  <si>
    <t>https://www.genecards.org/cgi-bin/carddisp.pl?gene=INF2</t>
  </si>
  <si>
    <t>GNAI3</t>
  </si>
  <si>
    <t>G Protein Subunit Alpha I3</t>
  </si>
  <si>
    <t>GC01P109548</t>
  </si>
  <si>
    <t>https://www.genecards.org/cgi-bin/carddisp.pl?gene=GNAI3</t>
  </si>
  <si>
    <t>CHD9</t>
  </si>
  <si>
    <t>Chromodomain Helicase DNA Binding Protein 9</t>
  </si>
  <si>
    <t>GC16P053041</t>
  </si>
  <si>
    <t>https://www.genecards.org/cgi-bin/carddisp.pl?gene=CHD9</t>
  </si>
  <si>
    <t>SLC25A37</t>
  </si>
  <si>
    <t>Solute Carrier Family 25 Member 37</t>
  </si>
  <si>
    <t>GC08P023528</t>
  </si>
  <si>
    <t>https://www.genecards.org/cgi-bin/carddisp.pl?gene=SLC25A37</t>
  </si>
  <si>
    <t>TRPM2</t>
  </si>
  <si>
    <t>Transient Receptor Potential Cation Channel Subfamily M Member 2</t>
  </si>
  <si>
    <t>GC21P044350</t>
  </si>
  <si>
    <t>https://www.genecards.org/cgi-bin/carddisp.pl?gene=TRPM2</t>
  </si>
  <si>
    <t>UBE2C</t>
  </si>
  <si>
    <t>Ubiquitin Conjugating Enzyme E2 C</t>
  </si>
  <si>
    <t>GC20P045812</t>
  </si>
  <si>
    <t>https://www.genecards.org/cgi-bin/carddisp.pl?gene=UBE2C</t>
  </si>
  <si>
    <t>TAF13</t>
  </si>
  <si>
    <t>TATA-Box Binding Protein Associated Factor 13</t>
  </si>
  <si>
    <t>GC01M109062</t>
  </si>
  <si>
    <t>https://www.genecards.org/cgi-bin/carddisp.pl?gene=TAF13</t>
  </si>
  <si>
    <t>SYNCRIP</t>
  </si>
  <si>
    <t>Synaptotagmin Binding Cytoplasmic RNA Interacting Protein</t>
  </si>
  <si>
    <t>GC06M085607</t>
  </si>
  <si>
    <t>https://www.genecards.org/cgi-bin/carddisp.pl?gene=SYNCRIP</t>
  </si>
  <si>
    <t>OSTN</t>
  </si>
  <si>
    <t>Osteocrin</t>
  </si>
  <si>
    <t>GC03P191199</t>
  </si>
  <si>
    <t>https://www.genecards.org/cgi-bin/carddisp.pl?gene=OSTN</t>
  </si>
  <si>
    <t>SLC2A3</t>
  </si>
  <si>
    <t>Solute Carrier Family 2 Member 3</t>
  </si>
  <si>
    <t>GC12M007919</t>
  </si>
  <si>
    <t>https://www.genecards.org/cgi-bin/carddisp.pl?gene=SLC2A3</t>
  </si>
  <si>
    <t>FBXO11</t>
  </si>
  <si>
    <t>F-Box Protein 11</t>
  </si>
  <si>
    <t>GC02M047789</t>
  </si>
  <si>
    <t>https://www.genecards.org/cgi-bin/carddisp.pl?gene=FBXO11</t>
  </si>
  <si>
    <t>DPP6</t>
  </si>
  <si>
    <t>Dipeptidyl Peptidase Like 6</t>
  </si>
  <si>
    <t>GC07P153748</t>
  </si>
  <si>
    <t>https://www.genecards.org/cgi-bin/carddisp.pl?gene=DPP6</t>
  </si>
  <si>
    <t>RAD51B</t>
  </si>
  <si>
    <t>RAD51 Paralog B</t>
  </si>
  <si>
    <t>GC14P067819</t>
  </si>
  <si>
    <t>https://www.genecards.org/cgi-bin/carddisp.pl?gene=RAD51B</t>
  </si>
  <si>
    <t>CMA1</t>
  </si>
  <si>
    <t>Chymase 1</t>
  </si>
  <si>
    <t>GC14M024506</t>
  </si>
  <si>
    <t>https://www.genecards.org/cgi-bin/carddisp.pl?gene=CMA1</t>
  </si>
  <si>
    <t>DLAT</t>
  </si>
  <si>
    <t>Dihydrolipoamide S-Acetyltransferase</t>
  </si>
  <si>
    <t>GC11P112026</t>
  </si>
  <si>
    <t>https://www.genecards.org/cgi-bin/carddisp.pl?gene=DLAT</t>
  </si>
  <si>
    <t>MYO15A</t>
  </si>
  <si>
    <t>Myosin XVA</t>
  </si>
  <si>
    <t>GC17P018108</t>
  </si>
  <si>
    <t>https://www.genecards.org/cgi-bin/carddisp.pl?gene=MYO15A</t>
  </si>
  <si>
    <t>IRF3</t>
  </si>
  <si>
    <t>Interferon Regulatory Factor 3</t>
  </si>
  <si>
    <t>GC19M049659</t>
  </si>
  <si>
    <t>https://www.genecards.org/cgi-bin/carddisp.pl?gene=IRF3</t>
  </si>
  <si>
    <t>KRT10</t>
  </si>
  <si>
    <t>Keratin 10</t>
  </si>
  <si>
    <t>GC17M040818</t>
  </si>
  <si>
    <t>https://www.genecards.org/cgi-bin/carddisp.pl?gene=KRT10</t>
  </si>
  <si>
    <t>PKD2L1</t>
  </si>
  <si>
    <t>Polycystin 2 Like 1, Transient Receptor Potential Cation Channel</t>
  </si>
  <si>
    <t>GC10M100288</t>
  </si>
  <si>
    <t>https://www.genecards.org/cgi-bin/carddisp.pl?gene=PKD2L1</t>
  </si>
  <si>
    <t>DNAJB6</t>
  </si>
  <si>
    <t>DnaJ Heat Shock Protein Family (Hsp40) Member B6</t>
  </si>
  <si>
    <t>GC07P157335</t>
  </si>
  <si>
    <t>https://www.genecards.org/cgi-bin/carddisp.pl?gene=DNAJB6</t>
  </si>
  <si>
    <t>NFU1</t>
  </si>
  <si>
    <t>NFU1 Iron-Sulfur Cluster Scaffold</t>
  </si>
  <si>
    <t>GC02M069395</t>
  </si>
  <si>
    <t>https://www.genecards.org/cgi-bin/carddisp.pl?gene=NFU1</t>
  </si>
  <si>
    <t>TYRP1</t>
  </si>
  <si>
    <t>Tyrosinase Related Protein 1</t>
  </si>
  <si>
    <t>GC09P012683</t>
  </si>
  <si>
    <t>https://www.genecards.org/cgi-bin/carddisp.pl?gene=TYRP1</t>
  </si>
  <si>
    <t>FOXP4</t>
  </si>
  <si>
    <t>Forkhead Box P4</t>
  </si>
  <si>
    <t>GC06P083894</t>
  </si>
  <si>
    <t>https://www.genecards.org/cgi-bin/carddisp.pl?gene=FOXP4</t>
  </si>
  <si>
    <t>CTF1</t>
  </si>
  <si>
    <t>Cardiotrophin 1</t>
  </si>
  <si>
    <t>GC16P041104</t>
  </si>
  <si>
    <t>https://www.genecards.org/cgi-bin/carddisp.pl?gene=CTF1</t>
  </si>
  <si>
    <t>FBN3</t>
  </si>
  <si>
    <t>Fibrillin 3</t>
  </si>
  <si>
    <t>GC19M008065</t>
  </si>
  <si>
    <t>https://www.genecards.org/cgi-bin/carddisp.pl?gene=FBN3</t>
  </si>
  <si>
    <t>MIR376A1</t>
  </si>
  <si>
    <t>MicroRNA 376a-1</t>
  </si>
  <si>
    <t>GC14P109979</t>
  </si>
  <si>
    <t>https://www.genecards.org/cgi-bin/carddisp.pl?gene=MIR376A1</t>
  </si>
  <si>
    <t>SPIB</t>
  </si>
  <si>
    <t>Spi-B Transcription Factor</t>
  </si>
  <si>
    <t>GC19P050418</t>
  </si>
  <si>
    <t>https://www.genecards.org/cgi-bin/carddisp.pl?gene=SPIB</t>
  </si>
  <si>
    <t>EIF2AK1</t>
  </si>
  <si>
    <t>Eukaryotic Translation Initiation Factor 2 Alpha Kinase 1</t>
  </si>
  <si>
    <t>GC07M006022</t>
  </si>
  <si>
    <t>https://www.genecards.org/cgi-bin/carddisp.pl?gene=EIF2AK1</t>
  </si>
  <si>
    <t>MCM5</t>
  </si>
  <si>
    <t>Minichromosome Maintenance Complex Component 5</t>
  </si>
  <si>
    <t>GC22P035400</t>
  </si>
  <si>
    <t>https://www.genecards.org/cgi-bin/carddisp.pl?gene=MCM5</t>
  </si>
  <si>
    <t>KLK4</t>
  </si>
  <si>
    <t>Kallikrein Related Peptidase 4</t>
  </si>
  <si>
    <t>GC19M066193</t>
  </si>
  <si>
    <t>https://www.genecards.org/cgi-bin/carddisp.pl?gene=KLK4</t>
  </si>
  <si>
    <t>MYT1L</t>
  </si>
  <si>
    <t>Myelin Transcription Factor 1 Like</t>
  </si>
  <si>
    <t>GC02M001789</t>
  </si>
  <si>
    <t>https://www.genecards.org/cgi-bin/carddisp.pl?gene=MYT1L</t>
  </si>
  <si>
    <t>AKR1C4</t>
  </si>
  <si>
    <t>Aldo-Keto Reductase Family 1 Member C4</t>
  </si>
  <si>
    <t>GC10P005195</t>
  </si>
  <si>
    <t>https://www.genecards.org/cgi-bin/carddisp.pl?gene=AKR1C4</t>
  </si>
  <si>
    <t>ZMYND11</t>
  </si>
  <si>
    <t>Zinc Finger MYND-Type Containing 11</t>
  </si>
  <si>
    <t>GC10P000134</t>
  </si>
  <si>
    <t>https://www.genecards.org/cgi-bin/carddisp.pl?gene=ZMYND11</t>
  </si>
  <si>
    <t>PDE6B-AS1</t>
  </si>
  <si>
    <t>PDE6B Antisense RNA 1</t>
  </si>
  <si>
    <t>GC04M001507</t>
  </si>
  <si>
    <t>https://www.genecards.org/cgi-bin/carddisp.pl?gene=PDE6B-AS1</t>
  </si>
  <si>
    <t>CD244</t>
  </si>
  <si>
    <t>CD244 Molecule</t>
  </si>
  <si>
    <t>GC01M160830</t>
  </si>
  <si>
    <t>https://www.genecards.org/cgi-bin/carddisp.pl?gene=CD244</t>
  </si>
  <si>
    <t>Gamma-Aminobutyric Acid Type A Receptor Subunit Alpha1</t>
  </si>
  <si>
    <t>GC05P161847</t>
  </si>
  <si>
    <t>https://www.genecards.org/cgi-bin/carddisp.pl?gene=GABRA1</t>
  </si>
  <si>
    <t>RPS21</t>
  </si>
  <si>
    <t>Ribosomal Protein S21</t>
  </si>
  <si>
    <t>GC20P062387</t>
  </si>
  <si>
    <t>https://www.genecards.org/cgi-bin/carddisp.pl?gene=RPS21</t>
  </si>
  <si>
    <t>DDHD2</t>
  </si>
  <si>
    <t>DDHD Domain Containing 2</t>
  </si>
  <si>
    <t>GC08P038225</t>
  </si>
  <si>
    <t>https://www.genecards.org/cgi-bin/carddisp.pl?gene=DDHD2</t>
  </si>
  <si>
    <t>NEXN</t>
  </si>
  <si>
    <t>Nexilin F-Actin Binding Protein</t>
  </si>
  <si>
    <t>GC01P077898</t>
  </si>
  <si>
    <t>https://www.genecards.org/cgi-bin/carddisp.pl?gene=NEXN</t>
  </si>
  <si>
    <t>CCNG1</t>
  </si>
  <si>
    <t>Cyclin G1</t>
  </si>
  <si>
    <t>GC05P163438</t>
  </si>
  <si>
    <t>https://www.genecards.org/cgi-bin/carddisp.pl?gene=CCNG1</t>
  </si>
  <si>
    <t>SS18</t>
  </si>
  <si>
    <t>SS18 Subunit Of BAF Chromatin Remodeling Complex</t>
  </si>
  <si>
    <t>GC18M026016</t>
  </si>
  <si>
    <t>https://www.genecards.org/cgi-bin/carddisp.pl?gene=SS18</t>
  </si>
  <si>
    <t>NLRC4</t>
  </si>
  <si>
    <t>NLR Family CARD Domain Containing 4</t>
  </si>
  <si>
    <t>GC02M032224</t>
  </si>
  <si>
    <t>https://www.genecards.org/cgi-bin/carddisp.pl?gene=NLRC4</t>
  </si>
  <si>
    <t>MIR28</t>
  </si>
  <si>
    <t>MicroRNA 28</t>
  </si>
  <si>
    <t>GC03P188688</t>
  </si>
  <si>
    <t>https://www.genecards.org/cgi-bin/carddisp.pl?gene=MIR28</t>
  </si>
  <si>
    <t>HOXA7</t>
  </si>
  <si>
    <t>Homeobox A7</t>
  </si>
  <si>
    <t>GC07M027153</t>
  </si>
  <si>
    <t>https://www.genecards.org/cgi-bin/carddisp.pl?gene=HOXA7</t>
  </si>
  <si>
    <t>PLN</t>
  </si>
  <si>
    <t>Phospholamban</t>
  </si>
  <si>
    <t>GC06P118548</t>
  </si>
  <si>
    <t>https://www.genecards.org/cgi-bin/carddisp.pl?gene=PLN</t>
  </si>
  <si>
    <t>CFAP52</t>
  </si>
  <si>
    <t>Cilia And Flagella Associated Protein 52</t>
  </si>
  <si>
    <t>GC17P009576</t>
  </si>
  <si>
    <t>https://www.genecards.org/cgi-bin/carddisp.pl?gene=CFAP52</t>
  </si>
  <si>
    <t>SLC22A4</t>
  </si>
  <si>
    <t>Solute Carrier Family 22 Member 4</t>
  </si>
  <si>
    <t>GC05P132294</t>
  </si>
  <si>
    <t>https://www.genecards.org/cgi-bin/carddisp.pl?gene=SLC22A4</t>
  </si>
  <si>
    <t>WIF1</t>
  </si>
  <si>
    <t>WNT Inhibitory Factor 1</t>
  </si>
  <si>
    <t>GC12M065050</t>
  </si>
  <si>
    <t>https://www.genecards.org/cgi-bin/carddisp.pl?gene=WIF1</t>
  </si>
  <si>
    <t>AUH</t>
  </si>
  <si>
    <t>AU RNA Binding Methylglutaconyl-CoA Hydratase</t>
  </si>
  <si>
    <t>GC09M091213</t>
  </si>
  <si>
    <t>https://www.genecards.org/cgi-bin/carddisp.pl?gene=AUH</t>
  </si>
  <si>
    <t>CLRN1-AS1</t>
  </si>
  <si>
    <t>CLRN1 Antisense RNA 1</t>
  </si>
  <si>
    <t>GC03P150852</t>
  </si>
  <si>
    <t>https://www.genecards.org/cgi-bin/carddisp.pl?gene=CLRN1-AS1</t>
  </si>
  <si>
    <t>EXD3</t>
  </si>
  <si>
    <t>Exonuclease 3'-5' Domain Containing 3</t>
  </si>
  <si>
    <t>GC09M137306</t>
  </si>
  <si>
    <t>https://www.genecards.org/cgi-bin/carddisp.pl?gene=EXD3</t>
  </si>
  <si>
    <t>HLA-DRB5</t>
  </si>
  <si>
    <t>Major Histocompatibility Complex, Class II, DR Beta 5</t>
  </si>
  <si>
    <t>GC06M066002</t>
  </si>
  <si>
    <t>https://www.genecards.org/cgi-bin/carddisp.pl?gene=HLA-DRB5</t>
  </si>
  <si>
    <t>TNPO1</t>
  </si>
  <si>
    <t>Transportin 1</t>
  </si>
  <si>
    <t>GC05P072816</t>
  </si>
  <si>
    <t>https://www.genecards.org/cgi-bin/carddisp.pl?gene=TNPO1</t>
  </si>
  <si>
    <t>ATRIP-TREX1</t>
  </si>
  <si>
    <t>ATRIP-TREX1 Readthrough</t>
  </si>
  <si>
    <t>GC03P048966</t>
  </si>
  <si>
    <t>https://www.genecards.org/cgi-bin/carddisp.pl?gene=ATRIP-TREX1</t>
  </si>
  <si>
    <t>HOXA3</t>
  </si>
  <si>
    <t>Homeobox A3</t>
  </si>
  <si>
    <t>GC07M027574</t>
  </si>
  <si>
    <t>https://www.genecards.org/cgi-bin/carddisp.pl?gene=HOXA3</t>
  </si>
  <si>
    <t>MIR24-1</t>
  </si>
  <si>
    <t>MicroRNA 24-1</t>
  </si>
  <si>
    <t>GC09P095086</t>
  </si>
  <si>
    <t>https://www.genecards.org/cgi-bin/carddisp.pl?gene=MIR24-1</t>
  </si>
  <si>
    <t>MXI1</t>
  </si>
  <si>
    <t>MAX Interactor 1, Dimerization Protein</t>
  </si>
  <si>
    <t>GC10P110208</t>
  </si>
  <si>
    <t>https://www.genecards.org/cgi-bin/carddisp.pl?gene=MXI1</t>
  </si>
  <si>
    <t>THM</t>
  </si>
  <si>
    <t>Thymoma</t>
  </si>
  <si>
    <t>GC00U990370</t>
  </si>
  <si>
    <t>https://www.genecards.org/cgi-bin/carddisp.pl?gene=THM</t>
  </si>
  <si>
    <t>SLC52A2</t>
  </si>
  <si>
    <t>Solute Carrier Family 52 Member 2</t>
  </si>
  <si>
    <t>GC08P144333</t>
  </si>
  <si>
    <t>https://www.genecards.org/cgi-bin/carddisp.pl?gene=SLC52A2</t>
  </si>
  <si>
    <t>GAR1</t>
  </si>
  <si>
    <t>GAR1 Ribonucleoprotein</t>
  </si>
  <si>
    <t>GC04P109815</t>
  </si>
  <si>
    <t>https://www.genecards.org/cgi-bin/carddisp.pl?gene=GAR1</t>
  </si>
  <si>
    <t>ADAM17</t>
  </si>
  <si>
    <t>ADAM Metallopeptidase Domain 17</t>
  </si>
  <si>
    <t>GC02M009488</t>
  </si>
  <si>
    <t>https://www.genecards.org/cgi-bin/carddisp.pl?gene=ADAM17</t>
  </si>
  <si>
    <t>MMEL1</t>
  </si>
  <si>
    <t>Membrane Metalloendopeptidase Like 1</t>
  </si>
  <si>
    <t>GC01M002590</t>
  </si>
  <si>
    <t>https://www.genecards.org/cgi-bin/carddisp.pl?gene=MMEL1</t>
  </si>
  <si>
    <t>H2AC20</t>
  </si>
  <si>
    <t>H2A Clustered Histone 20</t>
  </si>
  <si>
    <t>GC01P150156</t>
  </si>
  <si>
    <t>https://www.genecards.org/cgi-bin/carddisp.pl?gene=H2AC20</t>
  </si>
  <si>
    <t>TAGLN2</t>
  </si>
  <si>
    <t>Transgelin 2</t>
  </si>
  <si>
    <t>GC01M159918</t>
  </si>
  <si>
    <t>https://www.genecards.org/cgi-bin/carddisp.pl?gene=TAGLN2</t>
  </si>
  <si>
    <t>SOHLH1</t>
  </si>
  <si>
    <t>Spermatogenesis And Oogenesis Specific Basic Helix-Loop-Helix 1</t>
  </si>
  <si>
    <t>GC09M135693</t>
  </si>
  <si>
    <t>https://www.genecards.org/cgi-bin/carddisp.pl?gene=SOHLH1</t>
  </si>
  <si>
    <t>CRABP1</t>
  </si>
  <si>
    <t>Cellular Retinoic Acid Binding Protein 1</t>
  </si>
  <si>
    <t>GC15P078340</t>
  </si>
  <si>
    <t>https://www.genecards.org/cgi-bin/carddisp.pl?gene=CRABP1</t>
  </si>
  <si>
    <t>MIR224</t>
  </si>
  <si>
    <t>MicroRNA 224</t>
  </si>
  <si>
    <t>GC0XM151958</t>
  </si>
  <si>
    <t>https://www.genecards.org/cgi-bin/carddisp.pl?gene=MIR224</t>
  </si>
  <si>
    <t>MUC5B</t>
  </si>
  <si>
    <t>Mucin 5B, Oligomeric Mucus/Gel-Forming</t>
  </si>
  <si>
    <t>GC11P001831</t>
  </si>
  <si>
    <t>https://www.genecards.org/cgi-bin/carddisp.pl?gene=MUC5B</t>
  </si>
  <si>
    <t>EXOSC4</t>
  </si>
  <si>
    <t>Exosome Component 4</t>
  </si>
  <si>
    <t>GC08P144377</t>
  </si>
  <si>
    <t>https://www.genecards.org/cgi-bin/carddisp.pl?gene=EXOSC4</t>
  </si>
  <si>
    <t>GRM1</t>
  </si>
  <si>
    <t>Glutamate Metabotropic Receptor 1</t>
  </si>
  <si>
    <t>GC06P145973</t>
  </si>
  <si>
    <t>https://www.genecards.org/cgi-bin/carddisp.pl?gene=GRM1</t>
  </si>
  <si>
    <t>LRP8</t>
  </si>
  <si>
    <t>LDL Receptor Related Protein 8</t>
  </si>
  <si>
    <t>GC01M053243</t>
  </si>
  <si>
    <t>https://www.genecards.org/cgi-bin/carddisp.pl?gene=LRP8</t>
  </si>
  <si>
    <t>OS9</t>
  </si>
  <si>
    <t>OS9 Endoplasmic Reticulum Lectin</t>
  </si>
  <si>
    <t>GC12P057693</t>
  </si>
  <si>
    <t>https://www.genecards.org/cgi-bin/carddisp.pl?gene=OS9</t>
  </si>
  <si>
    <t>RPS13</t>
  </si>
  <si>
    <t>Ribosomal Protein S13</t>
  </si>
  <si>
    <t>GC11M017581</t>
  </si>
  <si>
    <t>https://www.genecards.org/cgi-bin/carddisp.pl?gene=RPS13</t>
  </si>
  <si>
    <t>TUBB2A</t>
  </si>
  <si>
    <t>Tubulin Beta 2A Class IIa</t>
  </si>
  <si>
    <t>GC06M003153</t>
  </si>
  <si>
    <t>https://www.genecards.org/cgi-bin/carddisp.pl?gene=TUBB2A</t>
  </si>
  <si>
    <t>NTNG1</t>
  </si>
  <si>
    <t>Netrin G1</t>
  </si>
  <si>
    <t>GC01P107140</t>
  </si>
  <si>
    <t>https://www.genecards.org/cgi-bin/carddisp.pl?gene=NTNG1</t>
  </si>
  <si>
    <t>SPR</t>
  </si>
  <si>
    <t>Sepiapterin Reductase</t>
  </si>
  <si>
    <t>GC02P072850</t>
  </si>
  <si>
    <t>https://www.genecards.org/cgi-bin/carddisp.pl?gene=SPR</t>
  </si>
  <si>
    <t>SFPQ</t>
  </si>
  <si>
    <t>Splicing Factor Proline And Glutamine Rich</t>
  </si>
  <si>
    <t>GC01M035176</t>
  </si>
  <si>
    <t>https://www.genecards.org/cgi-bin/carddisp.pl?gene=SFPQ</t>
  </si>
  <si>
    <t>CDH13</t>
  </si>
  <si>
    <t>Cadherin 13</t>
  </si>
  <si>
    <t>GC16P082626</t>
  </si>
  <si>
    <t>https://www.genecards.org/cgi-bin/carddisp.pl?gene=CDH13</t>
  </si>
  <si>
    <t>QRSL1</t>
  </si>
  <si>
    <t>Glutaminyl-TRNA Amidotransferase Subunit QRSL1</t>
  </si>
  <si>
    <t>GC06P106629</t>
  </si>
  <si>
    <t>https://www.genecards.org/cgi-bin/carddisp.pl?gene=QRSL1</t>
  </si>
  <si>
    <t>NOS1</t>
  </si>
  <si>
    <t>Nitric Oxide Synthase 1</t>
  </si>
  <si>
    <t>GC12M117208</t>
  </si>
  <si>
    <t>https://www.genecards.org/cgi-bin/carddisp.pl?gene=NOS1</t>
  </si>
  <si>
    <t>TBK1</t>
  </si>
  <si>
    <t>TANK Binding Kinase 1</t>
  </si>
  <si>
    <t>GC12P064451</t>
  </si>
  <si>
    <t>https://www.genecards.org/cgi-bin/carddisp.pl?gene=TBK1</t>
  </si>
  <si>
    <t>BOLA3</t>
  </si>
  <si>
    <t>BolA Family Member 3</t>
  </si>
  <si>
    <t>GC02M074136</t>
  </si>
  <si>
    <t>https://www.genecards.org/cgi-bin/carddisp.pl?gene=BOLA3</t>
  </si>
  <si>
    <t>UCA1</t>
  </si>
  <si>
    <t>Urothelial Cancer Associated 1</t>
  </si>
  <si>
    <t>GC19P015828</t>
  </si>
  <si>
    <t>https://www.genecards.org/cgi-bin/carddisp.pl?gene=UCA1</t>
  </si>
  <si>
    <t>XRN1</t>
  </si>
  <si>
    <t>5'-3' Exoribonuclease 1</t>
  </si>
  <si>
    <t>GC03M142306</t>
  </si>
  <si>
    <t>https://www.genecards.org/cgi-bin/carddisp.pl?gene=XRN1</t>
  </si>
  <si>
    <t>NSFL1C</t>
  </si>
  <si>
    <t>NSFL1 Cofactor</t>
  </si>
  <si>
    <t>GC20M001442</t>
  </si>
  <si>
    <t>https://www.genecards.org/cgi-bin/carddisp.pl?gene=NSFL1C</t>
  </si>
  <si>
    <t>TBC1D23</t>
  </si>
  <si>
    <t>TBC1 Domain Family Member 23</t>
  </si>
  <si>
    <t>GC03P100260</t>
  </si>
  <si>
    <t>https://www.genecards.org/cgi-bin/carddisp.pl?gene=TBC1D23</t>
  </si>
  <si>
    <t>SEMA7A</t>
  </si>
  <si>
    <t>Semaphorin 7A (John Milton Hagen Blood Group)</t>
  </si>
  <si>
    <t>GC15M074409</t>
  </si>
  <si>
    <t>https://www.genecards.org/cgi-bin/carddisp.pl?gene=SEMA7A</t>
  </si>
  <si>
    <t>RAC3</t>
  </si>
  <si>
    <t>Rac Family Small GTPase 3</t>
  </si>
  <si>
    <t>GC17P082031</t>
  </si>
  <si>
    <t>https://www.genecards.org/cgi-bin/carddisp.pl?gene=RAC3</t>
  </si>
  <si>
    <t>HSPB8</t>
  </si>
  <si>
    <t>Heat Shock Protein Family B (Small) Member 8</t>
  </si>
  <si>
    <t>GC12P119173</t>
  </si>
  <si>
    <t>https://www.genecards.org/cgi-bin/carddisp.pl?gene=HSPB8</t>
  </si>
  <si>
    <t>ATF1</t>
  </si>
  <si>
    <t>Activating Transcription Factor 1</t>
  </si>
  <si>
    <t>GC12P050763</t>
  </si>
  <si>
    <t>https://www.genecards.org/cgi-bin/carddisp.pl?gene=ATF1</t>
  </si>
  <si>
    <t>KLHL24</t>
  </si>
  <si>
    <t>Kelch Like Family Member 24</t>
  </si>
  <si>
    <t>GC03P183635</t>
  </si>
  <si>
    <t>https://www.genecards.org/cgi-bin/carddisp.pl?gene=KLHL24</t>
  </si>
  <si>
    <t>PODXL</t>
  </si>
  <si>
    <t>Podocalyxin Like</t>
  </si>
  <si>
    <t>GC07M131500</t>
  </si>
  <si>
    <t>https://www.genecards.org/cgi-bin/carddisp.pl?gene=PODXL</t>
  </si>
  <si>
    <t>TLR8-AS1</t>
  </si>
  <si>
    <t>TLR8 Antisense RNA 1</t>
  </si>
  <si>
    <t>GC0XM012825</t>
  </si>
  <si>
    <t>https://www.genecards.org/cgi-bin/carddisp.pl?gene=TLR8-AS1</t>
  </si>
  <si>
    <t>ACTG2</t>
  </si>
  <si>
    <t>Actin Gamma 2, Smooth Muscle</t>
  </si>
  <si>
    <t>GC02P073892</t>
  </si>
  <si>
    <t>https://www.genecards.org/cgi-bin/carddisp.pl?gene=ACTG2</t>
  </si>
  <si>
    <t>CEP72</t>
  </si>
  <si>
    <t>Centrosomal Protein 72</t>
  </si>
  <si>
    <t>GC05P000612</t>
  </si>
  <si>
    <t>https://www.genecards.org/cgi-bin/carddisp.pl?gene=CEP72</t>
  </si>
  <si>
    <t>AHCY</t>
  </si>
  <si>
    <t>Adenosylhomocysteinase</t>
  </si>
  <si>
    <t>GC20M034827</t>
  </si>
  <si>
    <t>https://www.genecards.org/cgi-bin/carddisp.pl?gene=AHCY</t>
  </si>
  <si>
    <t>EPRS1</t>
  </si>
  <si>
    <t>Glutamyl-Prolyl-TRNA Synthetase 1</t>
  </si>
  <si>
    <t>GC01M219969</t>
  </si>
  <si>
    <t>https://www.genecards.org/cgi-bin/carddisp.pl?gene=EPRS1</t>
  </si>
  <si>
    <t>PDZD2</t>
  </si>
  <si>
    <t>PDZ Domain Containing 2</t>
  </si>
  <si>
    <t>GC05P031639</t>
  </si>
  <si>
    <t>https://www.genecards.org/cgi-bin/carddisp.pl?gene=PDZD2</t>
  </si>
  <si>
    <t>CRHR1</t>
  </si>
  <si>
    <t>Corticotropin Releasing Hormone Receptor 1</t>
  </si>
  <si>
    <t>GC17P045784</t>
  </si>
  <si>
    <t>https://www.genecards.org/cgi-bin/carddisp.pl?gene=CRHR1</t>
  </si>
  <si>
    <t>PPP1CC</t>
  </si>
  <si>
    <t>Protein Phosphatase 1 Catalytic Subunit Gamma</t>
  </si>
  <si>
    <t>GC12M110709</t>
  </si>
  <si>
    <t>https://www.genecards.org/cgi-bin/carddisp.pl?gene=PPP1CC</t>
  </si>
  <si>
    <t>ITGB1BP1</t>
  </si>
  <si>
    <t>Integrin Subunit Beta 1 Binding Protein 1</t>
  </si>
  <si>
    <t>GC02M009391</t>
  </si>
  <si>
    <t>https://www.genecards.org/cgi-bin/carddisp.pl?gene=ITGB1BP1</t>
  </si>
  <si>
    <t>KCNE1</t>
  </si>
  <si>
    <t>Potassium Voltage-Gated Channel Subfamily E Regulatory Subunit 1</t>
  </si>
  <si>
    <t>GC21M034446</t>
  </si>
  <si>
    <t>https://www.genecards.org/cgi-bin/carddisp.pl?gene=KCNE1</t>
  </si>
  <si>
    <t>SEMA3D</t>
  </si>
  <si>
    <t>Semaphorin 3D</t>
  </si>
  <si>
    <t>GC07M084995</t>
  </si>
  <si>
    <t>https://www.genecards.org/cgi-bin/carddisp.pl?gene=SEMA3D</t>
  </si>
  <si>
    <t>NDUFB8</t>
  </si>
  <si>
    <t>NADH:Ubiquinone Oxidoreductase Subunit B8</t>
  </si>
  <si>
    <t>GC10M100523</t>
  </si>
  <si>
    <t>https://www.genecards.org/cgi-bin/carddisp.pl?gene=NDUFB8</t>
  </si>
  <si>
    <t>TSHZ1</t>
  </si>
  <si>
    <t>Teashirt Zinc Finger Homeobox 1</t>
  </si>
  <si>
    <t>GC18P075210</t>
  </si>
  <si>
    <t>https://www.genecards.org/cgi-bin/carddisp.pl?gene=TSHZ1</t>
  </si>
  <si>
    <t>KRT16</t>
  </si>
  <si>
    <t>Keratin 16</t>
  </si>
  <si>
    <t>GC17M041609</t>
  </si>
  <si>
    <t>https://www.genecards.org/cgi-bin/carddisp.pl?gene=KRT16</t>
  </si>
  <si>
    <t>SLC6A9</t>
  </si>
  <si>
    <t>Solute Carrier Family 6 Member 9</t>
  </si>
  <si>
    <t>GC01M043991</t>
  </si>
  <si>
    <t>https://www.genecards.org/cgi-bin/carddisp.pl?gene=SLC6A9</t>
  </si>
  <si>
    <t>MIR455</t>
  </si>
  <si>
    <t>MicroRNA 455</t>
  </si>
  <si>
    <t>GC09P114209</t>
  </si>
  <si>
    <t>https://www.genecards.org/cgi-bin/carddisp.pl?gene=MIR455</t>
  </si>
  <si>
    <t>ANKRD17</t>
  </si>
  <si>
    <t>Ankyrin Repeat Domain 17</t>
  </si>
  <si>
    <t>GC04M073074</t>
  </si>
  <si>
    <t>https://www.genecards.org/cgi-bin/carddisp.pl?gene=ANKRD17</t>
  </si>
  <si>
    <t>EXTL1</t>
  </si>
  <si>
    <t>Exostosin Like Glycosyltransferase 1</t>
  </si>
  <si>
    <t>GC01P026032</t>
  </si>
  <si>
    <t>https://www.genecards.org/cgi-bin/carddisp.pl?gene=EXTL1</t>
  </si>
  <si>
    <t>ARRB1</t>
  </si>
  <si>
    <t>Arrestin Beta 1</t>
  </si>
  <si>
    <t>GC11M090410</t>
  </si>
  <si>
    <t>https://www.genecards.org/cgi-bin/carddisp.pl?gene=ARRB1</t>
  </si>
  <si>
    <t>TSC22D3</t>
  </si>
  <si>
    <t>TSC22 Domain Family Member 3</t>
  </si>
  <si>
    <t>GC0XM107713</t>
  </si>
  <si>
    <t>https://www.genecards.org/cgi-bin/carddisp.pl?gene=TSC22D3</t>
  </si>
  <si>
    <t>GABRG2</t>
  </si>
  <si>
    <t>Gamma-Aminobutyric Acid Type A Receptor Subunit Gamma2</t>
  </si>
  <si>
    <t>GC05P162000</t>
  </si>
  <si>
    <t>https://www.genecards.org/cgi-bin/carddisp.pl?gene=GABRG2</t>
  </si>
  <si>
    <t>FAM20A</t>
  </si>
  <si>
    <t>FAM20A Golgi Associated Secretory Pathway Pseudokinase</t>
  </si>
  <si>
    <t>GC17M068535</t>
  </si>
  <si>
    <t>https://www.genecards.org/cgi-bin/carddisp.pl?gene=FAM20A</t>
  </si>
  <si>
    <t>FBLIM1</t>
  </si>
  <si>
    <t>Filamin Binding LIM Protein 1</t>
  </si>
  <si>
    <t>GC01P015756</t>
  </si>
  <si>
    <t>https://www.genecards.org/cgi-bin/carddisp.pl?gene=FBLIM1</t>
  </si>
  <si>
    <t>C6</t>
  </si>
  <si>
    <t>Complement C6</t>
  </si>
  <si>
    <t>GC05M041142</t>
  </si>
  <si>
    <t>https://www.genecards.org/cgi-bin/carddisp.pl?gene=C6</t>
  </si>
  <si>
    <t>HYAL1</t>
  </si>
  <si>
    <t>Hyaluronidase 1</t>
  </si>
  <si>
    <t>GC03M050299</t>
  </si>
  <si>
    <t>https://www.genecards.org/cgi-bin/carddisp.pl?gene=HYAL1</t>
  </si>
  <si>
    <t>HSD17B10</t>
  </si>
  <si>
    <t>Hydroxysteroid 17-Beta Dehydrogenase 10</t>
  </si>
  <si>
    <t>GC0XM053431</t>
  </si>
  <si>
    <t>https://www.genecards.org/cgi-bin/carddisp.pl?gene=HSD17B10</t>
  </si>
  <si>
    <t>EDA2R</t>
  </si>
  <si>
    <t>Ectodysplasin A2 Receptor</t>
  </si>
  <si>
    <t>GC0XM066595</t>
  </si>
  <si>
    <t>https://www.genecards.org/cgi-bin/carddisp.pl?gene=EDA2R</t>
  </si>
  <si>
    <t>HHIP</t>
  </si>
  <si>
    <t>Hedgehog Interacting Protein</t>
  </si>
  <si>
    <t>GC04P144645</t>
  </si>
  <si>
    <t>https://www.genecards.org/cgi-bin/carddisp.pl?gene=HHIP</t>
  </si>
  <si>
    <t>ARHGAP24</t>
  </si>
  <si>
    <t>Rho GTPase Activating Protein 24</t>
  </si>
  <si>
    <t>GC04P085475</t>
  </si>
  <si>
    <t>https://www.genecards.org/cgi-bin/carddisp.pl?gene=ARHGAP24</t>
  </si>
  <si>
    <t>IFT46</t>
  </si>
  <si>
    <t>Intraflagellar Transport 46</t>
  </si>
  <si>
    <t>GC11M118544</t>
  </si>
  <si>
    <t>https://www.genecards.org/cgi-bin/carddisp.pl?gene=IFT46</t>
  </si>
  <si>
    <t>ING3</t>
  </si>
  <si>
    <t>Inhibitor Of Growth Family Member 3</t>
  </si>
  <si>
    <t>GC07P120950</t>
  </si>
  <si>
    <t>https://www.genecards.org/cgi-bin/carddisp.pl?gene=ING3</t>
  </si>
  <si>
    <t>WNT2</t>
  </si>
  <si>
    <t>Wnt Family Member 2</t>
  </si>
  <si>
    <t>GC07M117305</t>
  </si>
  <si>
    <t>https://www.genecards.org/cgi-bin/carddisp.pl?gene=WNT2</t>
  </si>
  <si>
    <t>IL4R</t>
  </si>
  <si>
    <t>Interleukin 4 Receptor</t>
  </si>
  <si>
    <t>GC16P027992</t>
  </si>
  <si>
    <t>https://www.genecards.org/cgi-bin/carddisp.pl?gene=IL4R</t>
  </si>
  <si>
    <t>MTHFS</t>
  </si>
  <si>
    <t>Methenyltetrahydrofolate Synthetase</t>
  </si>
  <si>
    <t>GC15M079833</t>
  </si>
  <si>
    <t>https://www.genecards.org/cgi-bin/carddisp.pl?gene=MTHFS</t>
  </si>
  <si>
    <t>FARSA</t>
  </si>
  <si>
    <t>Phenylalanyl-TRNA Synthetase Subunit Alpha</t>
  </si>
  <si>
    <t>GC19M012922</t>
  </si>
  <si>
    <t>https://www.genecards.org/cgi-bin/carddisp.pl?gene=FARSA</t>
  </si>
  <si>
    <t>ASB10</t>
  </si>
  <si>
    <t>Ankyrin Repeat And SOCS Box Containing 10</t>
  </si>
  <si>
    <t>GC07M151175</t>
  </si>
  <si>
    <t>https://www.genecards.org/cgi-bin/carddisp.pl?gene=ASB10</t>
  </si>
  <si>
    <t>MAPRE2</t>
  </si>
  <si>
    <t>Microtubule Associated Protein RP/EB Family Member 2</t>
  </si>
  <si>
    <t>GC18P034976</t>
  </si>
  <si>
    <t>https://www.genecards.org/cgi-bin/carddisp.pl?gene=MAPRE2</t>
  </si>
  <si>
    <t>MIR135A1</t>
  </si>
  <si>
    <t>MicroRNA 135a-1</t>
  </si>
  <si>
    <t>GC03M052296</t>
  </si>
  <si>
    <t>https://www.genecards.org/cgi-bin/carddisp.pl?gene=MIR135A1</t>
  </si>
  <si>
    <t>STC1</t>
  </si>
  <si>
    <t>Stanniocalcin 1</t>
  </si>
  <si>
    <t>GC08M023841</t>
  </si>
  <si>
    <t>https://www.genecards.org/cgi-bin/carddisp.pl?gene=STC1</t>
  </si>
  <si>
    <t>NKIRAS1</t>
  </si>
  <si>
    <t>NFKB Inhibitor Interacting Ras Like 1</t>
  </si>
  <si>
    <t>GC03M024218</t>
  </si>
  <si>
    <t>https://www.genecards.org/cgi-bin/carddisp.pl?gene=NKIRAS1</t>
  </si>
  <si>
    <t>CD200R1</t>
  </si>
  <si>
    <t>CD200 Receptor 1</t>
  </si>
  <si>
    <t>GC03M112921</t>
  </si>
  <si>
    <t>https://www.genecards.org/cgi-bin/carddisp.pl?gene=CD200R1</t>
  </si>
  <si>
    <t>RINT1</t>
  </si>
  <si>
    <t>RAD50 Interactor 1</t>
  </si>
  <si>
    <t>GC07P105532</t>
  </si>
  <si>
    <t>https://www.genecards.org/cgi-bin/carddisp.pl?gene=RINT1</t>
  </si>
  <si>
    <t>NLGN4X</t>
  </si>
  <si>
    <t>Neuroligin 4 X-Linked</t>
  </si>
  <si>
    <t>GC0XM005840</t>
  </si>
  <si>
    <t>https://www.genecards.org/cgi-bin/carddisp.pl?gene=NLGN4X</t>
  </si>
  <si>
    <t>KLF6</t>
  </si>
  <si>
    <t>Kruppel Like Factor 6</t>
  </si>
  <si>
    <t>GC10M003779</t>
  </si>
  <si>
    <t>https://www.genecards.org/cgi-bin/carddisp.pl?gene=KLF6</t>
  </si>
  <si>
    <t>CALM1</t>
  </si>
  <si>
    <t>Calmodulin 1</t>
  </si>
  <si>
    <t>GC14P090396</t>
  </si>
  <si>
    <t>https://www.genecards.org/cgi-bin/carddisp.pl?gene=CALM1</t>
  </si>
  <si>
    <t>PMAIP1</t>
  </si>
  <si>
    <t>Phorbol-12-Myristate-13-Acetate-Induced Protein 1</t>
  </si>
  <si>
    <t>GC18P059899</t>
  </si>
  <si>
    <t>https://www.genecards.org/cgi-bin/carddisp.pl?gene=PMAIP1</t>
  </si>
  <si>
    <t>APPL1</t>
  </si>
  <si>
    <t>Adaptor Protein, Phosphotyrosine Interacting With PH Domain And Leucine Zipper 1</t>
  </si>
  <si>
    <t>GC03P057227</t>
  </si>
  <si>
    <t>https://www.genecards.org/cgi-bin/carddisp.pl?gene=APPL1</t>
  </si>
  <si>
    <t>SDR9C7</t>
  </si>
  <si>
    <t>Short Chain Dehydrogenase/Reductase Family 9C Member 7</t>
  </si>
  <si>
    <t>GC12M056923</t>
  </si>
  <si>
    <t>https://www.genecards.org/cgi-bin/carddisp.pl?gene=SDR9C7</t>
  </si>
  <si>
    <t>ARHGAP29</t>
  </si>
  <si>
    <t>Rho GTPase Activating Protein 29</t>
  </si>
  <si>
    <t>GC01M094148</t>
  </si>
  <si>
    <t>https://www.genecards.org/cgi-bin/carddisp.pl?gene=ARHGAP29</t>
  </si>
  <si>
    <t>ITGB5</t>
  </si>
  <si>
    <t>Integrin Subunit Beta 5</t>
  </si>
  <si>
    <t>GC03M124761</t>
  </si>
  <si>
    <t>https://www.genecards.org/cgi-bin/carddisp.pl?gene=ITGB5</t>
  </si>
  <si>
    <t>CTR9</t>
  </si>
  <si>
    <t>CTR9 Homolog, Paf1/RNA Polymerase II Complex Component</t>
  </si>
  <si>
    <t>GC11P010772</t>
  </si>
  <si>
    <t>https://www.genecards.org/cgi-bin/carddisp.pl?gene=CTR9</t>
  </si>
  <si>
    <t>ATIC</t>
  </si>
  <si>
    <t>5-Aminoimidazole-4-Carboxamide Ribonucleotide Formyltransferase/IMP Cyclohydrolase</t>
  </si>
  <si>
    <t>GC02P215311</t>
  </si>
  <si>
    <t>https://www.genecards.org/cgi-bin/carddisp.pl?gene=ATIC</t>
  </si>
  <si>
    <t>TOB1</t>
  </si>
  <si>
    <t>Transducer Of ERBB2, 1</t>
  </si>
  <si>
    <t>GC17M050862</t>
  </si>
  <si>
    <t>https://www.genecards.org/cgi-bin/carddisp.pl?gene=TOB1</t>
  </si>
  <si>
    <t>CXCR1</t>
  </si>
  <si>
    <t>C-X-C Motif Chemokine Receptor 1</t>
  </si>
  <si>
    <t>GC02M218162</t>
  </si>
  <si>
    <t>https://www.genecards.org/cgi-bin/carddisp.pl?gene=CXCR1</t>
  </si>
  <si>
    <t>PEG10</t>
  </si>
  <si>
    <t>Paternally Expressed 10</t>
  </si>
  <si>
    <t>GC07P094656</t>
  </si>
  <si>
    <t>https://www.genecards.org/cgi-bin/carddisp.pl?gene=PEG10</t>
  </si>
  <si>
    <t>SPNS2</t>
  </si>
  <si>
    <t>Sphingolipid Transporter 2</t>
  </si>
  <si>
    <t>GC17P004498</t>
  </si>
  <si>
    <t>https://www.genecards.org/cgi-bin/carddisp.pl?gene=SPNS2</t>
  </si>
  <si>
    <t>H4C3</t>
  </si>
  <si>
    <t>H4 Clustered Histone 3</t>
  </si>
  <si>
    <t>GC06P083490</t>
  </si>
  <si>
    <t>https://www.genecards.org/cgi-bin/carddisp.pl?gene=H4C3</t>
  </si>
  <si>
    <t>TNFRSF9</t>
  </si>
  <si>
    <t>TNF Receptor Superfamily Member 9</t>
  </si>
  <si>
    <t>GC01M007915</t>
  </si>
  <si>
    <t>https://www.genecards.org/cgi-bin/carddisp.pl?gene=TNFRSF9</t>
  </si>
  <si>
    <t>QRICH1</t>
  </si>
  <si>
    <t>Glutamine Rich 1</t>
  </si>
  <si>
    <t>GC03M051163</t>
  </si>
  <si>
    <t>https://www.genecards.org/cgi-bin/carddisp.pl?gene=QRICH1</t>
  </si>
  <si>
    <t>HADH</t>
  </si>
  <si>
    <t>Hydroxyacyl-CoA Dehydrogenase</t>
  </si>
  <si>
    <t>GC04P107989</t>
  </si>
  <si>
    <t>https://www.genecards.org/cgi-bin/carddisp.pl?gene=HADH</t>
  </si>
  <si>
    <t>CDA</t>
  </si>
  <si>
    <t>Cytidine Deaminase</t>
  </si>
  <si>
    <t>GC01P020588</t>
  </si>
  <si>
    <t>https://www.genecards.org/cgi-bin/carddisp.pl?gene=CDA</t>
  </si>
  <si>
    <t>RSPH14</t>
  </si>
  <si>
    <t>Radial Spoke Head 14 Homolog</t>
  </si>
  <si>
    <t>GC22M023059</t>
  </si>
  <si>
    <t>https://www.genecards.org/cgi-bin/carddisp.pl?gene=RSPH14</t>
  </si>
  <si>
    <t>ALAS1</t>
  </si>
  <si>
    <t>5'-Aminolevulinate Synthase 1</t>
  </si>
  <si>
    <t>GC03P052198</t>
  </si>
  <si>
    <t>https://www.genecards.org/cgi-bin/carddisp.pl?gene=ALAS1</t>
  </si>
  <si>
    <t>NTF3</t>
  </si>
  <si>
    <t>Neurotrophin 3</t>
  </si>
  <si>
    <t>GC12P021021</t>
  </si>
  <si>
    <t>https://www.genecards.org/cgi-bin/carddisp.pl?gene=NTF3</t>
  </si>
  <si>
    <t>PRDX2</t>
  </si>
  <si>
    <t>Peroxiredoxin 2</t>
  </si>
  <si>
    <t>GC19M012796</t>
  </si>
  <si>
    <t>https://www.genecards.org/cgi-bin/carddisp.pl?gene=PRDX2</t>
  </si>
  <si>
    <t>GHSR</t>
  </si>
  <si>
    <t>Growth Hormone Secretagogue Receptor</t>
  </si>
  <si>
    <t>GC03M172443</t>
  </si>
  <si>
    <t>https://www.genecards.org/cgi-bin/carddisp.pl?gene=GHSR</t>
  </si>
  <si>
    <t>ZNHIT3</t>
  </si>
  <si>
    <t>Zinc Finger HIT-Type Containing 3</t>
  </si>
  <si>
    <t>GC17P036486</t>
  </si>
  <si>
    <t>https://www.genecards.org/cgi-bin/carddisp.pl?gene=ZNHIT3</t>
  </si>
  <si>
    <t>COQ9</t>
  </si>
  <si>
    <t>Coenzyme Q9</t>
  </si>
  <si>
    <t>GC16P057447</t>
  </si>
  <si>
    <t>https://www.genecards.org/cgi-bin/carddisp.pl?gene=COQ9</t>
  </si>
  <si>
    <t>LITAF</t>
  </si>
  <si>
    <t>Lipopolysaccharide Induced TNF Factor</t>
  </si>
  <si>
    <t>GC16M011547</t>
  </si>
  <si>
    <t>https://www.genecards.org/cgi-bin/carddisp.pl?gene=LITAF</t>
  </si>
  <si>
    <t>CD24</t>
  </si>
  <si>
    <t>CD24 Molecule</t>
  </si>
  <si>
    <t>GC06M106969</t>
  </si>
  <si>
    <t>https://www.genecards.org/cgi-bin/carddisp.pl?gene=CD24</t>
  </si>
  <si>
    <t>CCN4</t>
  </si>
  <si>
    <t>Cellular Communication Network Factor 4</t>
  </si>
  <si>
    <t>GC08P133192</t>
  </si>
  <si>
    <t>https://www.genecards.org/cgi-bin/carddisp.pl?gene=CCN4</t>
  </si>
  <si>
    <t>CAPN2</t>
  </si>
  <si>
    <t>Calpain 2</t>
  </si>
  <si>
    <t>GC01P223701</t>
  </si>
  <si>
    <t>https://www.genecards.org/cgi-bin/carddisp.pl?gene=CAPN2</t>
  </si>
  <si>
    <t>MTHFD1L</t>
  </si>
  <si>
    <t>Methylenetetrahydrofolate Dehydrogenase (NADP+ Dependent) 1 Like</t>
  </si>
  <si>
    <t>GC06P150865</t>
  </si>
  <si>
    <t>https://www.genecards.org/cgi-bin/carddisp.pl?gene=MTHFD1L</t>
  </si>
  <si>
    <t>STAG3</t>
  </si>
  <si>
    <t>Stromal Antigen 3</t>
  </si>
  <si>
    <t>GC07P100177</t>
  </si>
  <si>
    <t>https://www.genecards.org/cgi-bin/carddisp.pl?gene=STAG3</t>
  </si>
  <si>
    <t>CAMTA1</t>
  </si>
  <si>
    <t>Calmodulin Binding Transcription Activator 1</t>
  </si>
  <si>
    <t>GC01P006966</t>
  </si>
  <si>
    <t>https://www.genecards.org/cgi-bin/carddisp.pl?gene=CAMTA1</t>
  </si>
  <si>
    <t>KCNQ4</t>
  </si>
  <si>
    <t>Potassium Voltage-Gated Channel Subfamily Q Member 4</t>
  </si>
  <si>
    <t>GC01P040784</t>
  </si>
  <si>
    <t>https://www.genecards.org/cgi-bin/carddisp.pl?gene=KCNQ4</t>
  </si>
  <si>
    <t>LAGE3</t>
  </si>
  <si>
    <t>L Antigen Family Member 3</t>
  </si>
  <si>
    <t>GC0XM154477</t>
  </si>
  <si>
    <t>https://www.genecards.org/cgi-bin/carddisp.pl?gene=LAGE3</t>
  </si>
  <si>
    <t>BSN</t>
  </si>
  <si>
    <t>Bassoon Presynaptic Cytomatrix Protein</t>
  </si>
  <si>
    <t>GC03P049554</t>
  </si>
  <si>
    <t>https://www.genecards.org/cgi-bin/carddisp.pl?gene=BSN</t>
  </si>
  <si>
    <t>NLRP12</t>
  </si>
  <si>
    <t>NLR Family Pyrin Domain Containing 12</t>
  </si>
  <si>
    <t>GC19M053793</t>
  </si>
  <si>
    <t>https://www.genecards.org/cgi-bin/carddisp.pl?gene=NLRP12</t>
  </si>
  <si>
    <t>RALGDS</t>
  </si>
  <si>
    <t>Ral Guanine Nucleotide Dissociation Stimulator</t>
  </si>
  <si>
    <t>GC09M133097</t>
  </si>
  <si>
    <t>https://www.genecards.org/cgi-bin/carddisp.pl?gene=RALGDS</t>
  </si>
  <si>
    <t>SNAI1</t>
  </si>
  <si>
    <t>Snail Family Transcriptional Repressor 1</t>
  </si>
  <si>
    <t>GC20P049982</t>
  </si>
  <si>
    <t>https://www.genecards.org/cgi-bin/carddisp.pl?gene=SNAI1</t>
  </si>
  <si>
    <t>PTPA</t>
  </si>
  <si>
    <t>Protein Phosphatase 2 Phosphatase Activator</t>
  </si>
  <si>
    <t>GC09P129111</t>
  </si>
  <si>
    <t>https://www.genecards.org/cgi-bin/carddisp.pl?gene=PTPA</t>
  </si>
  <si>
    <t>PXDN</t>
  </si>
  <si>
    <t>Peroxidasin</t>
  </si>
  <si>
    <t>GC02M001635</t>
  </si>
  <si>
    <t>https://www.genecards.org/cgi-bin/carddisp.pl?gene=PXDN</t>
  </si>
  <si>
    <t>RPA2</t>
  </si>
  <si>
    <t>Replication Protein A2</t>
  </si>
  <si>
    <t>GC01M027937</t>
  </si>
  <si>
    <t>https://www.genecards.org/cgi-bin/carddisp.pl?gene=RPA2</t>
  </si>
  <si>
    <t>HMX1</t>
  </si>
  <si>
    <t>H6 Family Homeobox 1</t>
  </si>
  <si>
    <t>GC04M008847</t>
  </si>
  <si>
    <t>https://www.genecards.org/cgi-bin/carddisp.pl?gene=HMX1</t>
  </si>
  <si>
    <t>CD1C</t>
  </si>
  <si>
    <t>CD1c Molecule</t>
  </si>
  <si>
    <t>GC01P158289</t>
  </si>
  <si>
    <t>https://www.genecards.org/cgi-bin/carddisp.pl?gene=CD1C</t>
  </si>
  <si>
    <t>CSRNP3</t>
  </si>
  <si>
    <t>Cysteine And Serine Rich Nuclear Protein 3</t>
  </si>
  <si>
    <t>GC02P165469</t>
  </si>
  <si>
    <t>https://www.genecards.org/cgi-bin/carddisp.pl?gene=CSRNP3</t>
  </si>
  <si>
    <t>POLR2L</t>
  </si>
  <si>
    <t>RNA Polymerase II, I And III Subunit L</t>
  </si>
  <si>
    <t>GC11M003227</t>
  </si>
  <si>
    <t>https://www.genecards.org/cgi-bin/carddisp.pl?gene=POLR2L</t>
  </si>
  <si>
    <t>KDF1</t>
  </si>
  <si>
    <t>Keratinocyte Differentiation Factor 1</t>
  </si>
  <si>
    <t>GC01M026949</t>
  </si>
  <si>
    <t>https://www.genecards.org/cgi-bin/carddisp.pl?gene=KDF1</t>
  </si>
  <si>
    <t>CNTN6</t>
  </si>
  <si>
    <t>Contactin 6</t>
  </si>
  <si>
    <t>GC03P001109</t>
  </si>
  <si>
    <t>https://www.genecards.org/cgi-bin/carddisp.pl?gene=CNTN6</t>
  </si>
  <si>
    <t>MIR185</t>
  </si>
  <si>
    <t>MicroRNA 185</t>
  </si>
  <si>
    <t>GC22P035824</t>
  </si>
  <si>
    <t>https://www.genecards.org/cgi-bin/carddisp.pl?gene=MIR185</t>
  </si>
  <si>
    <t>NDUFB10</t>
  </si>
  <si>
    <t>NADH:Ubiquinone Oxidoreductase Subunit B10</t>
  </si>
  <si>
    <t>GC16P011690</t>
  </si>
  <si>
    <t>https://www.genecards.org/cgi-bin/carddisp.pl?gene=NDUFB10</t>
  </si>
  <si>
    <t>APLN</t>
  </si>
  <si>
    <t>Apelin</t>
  </si>
  <si>
    <t>GC0XM129645</t>
  </si>
  <si>
    <t>https://www.genecards.org/cgi-bin/carddisp.pl?gene=APLN</t>
  </si>
  <si>
    <t>HPE8</t>
  </si>
  <si>
    <t>Holoprosencephaly 8</t>
  </si>
  <si>
    <t>GC14U900574</t>
  </si>
  <si>
    <t>https://www.genecards.org/cgi-bin/carddisp.pl?gene=HPE8</t>
  </si>
  <si>
    <t>KIF3B</t>
  </si>
  <si>
    <t>Kinesin Family Member 3B</t>
  </si>
  <si>
    <t>GC20P032277</t>
  </si>
  <si>
    <t>https://www.genecards.org/cgi-bin/carddisp.pl?gene=KIF3B</t>
  </si>
  <si>
    <t>HPD</t>
  </si>
  <si>
    <t>4-Hydroxyphenylpyruvate Dioxygenase</t>
  </si>
  <si>
    <t>GC12M121839</t>
  </si>
  <si>
    <t>https://www.genecards.org/cgi-bin/carddisp.pl?gene=HPD</t>
  </si>
  <si>
    <t>BAG6</t>
  </si>
  <si>
    <t>BAG Cochaperone 6</t>
  </si>
  <si>
    <t>GC06M031639</t>
  </si>
  <si>
    <t>https://www.genecards.org/cgi-bin/carddisp.pl?gene=BAG6</t>
  </si>
  <si>
    <t>SLC25A17</t>
  </si>
  <si>
    <t>Solute Carrier Family 25 Member 17</t>
  </si>
  <si>
    <t>GC22M057600</t>
  </si>
  <si>
    <t>https://www.genecards.org/cgi-bin/carddisp.pl?gene=SLC25A17</t>
  </si>
  <si>
    <t>CD52</t>
  </si>
  <si>
    <t>CD52 Molecule</t>
  </si>
  <si>
    <t>GC01P026317</t>
  </si>
  <si>
    <t>https://www.genecards.org/cgi-bin/carddisp.pl?gene=CD52</t>
  </si>
  <si>
    <t>Caspase 7</t>
  </si>
  <si>
    <t>GC10P113679</t>
  </si>
  <si>
    <t>https://www.genecards.org/cgi-bin/carddisp.pl?gene=CASP7</t>
  </si>
  <si>
    <t>BARX1</t>
  </si>
  <si>
    <t>BARX Homeobox 1</t>
  </si>
  <si>
    <t>GC09M093951</t>
  </si>
  <si>
    <t>https://www.genecards.org/cgi-bin/carddisp.pl?gene=BARX1</t>
  </si>
  <si>
    <t>ADSS1</t>
  </si>
  <si>
    <t>Adenylosuccinate Synthase 1</t>
  </si>
  <si>
    <t>GC14P109736</t>
  </si>
  <si>
    <t>https://www.genecards.org/cgi-bin/carddisp.pl?gene=ADSS1</t>
  </si>
  <si>
    <t>PPP1R21</t>
  </si>
  <si>
    <t>Protein Phosphatase 1 Regulatory Subunit 21</t>
  </si>
  <si>
    <t>GC02P048440</t>
  </si>
  <si>
    <t>https://www.genecards.org/cgi-bin/carddisp.pl?gene=PPP1R21</t>
  </si>
  <si>
    <t>BLOC1S5-TXNDC5</t>
  </si>
  <si>
    <t>BLOC1S5-TXNDC5 Readthrough (NMD Candidate)</t>
  </si>
  <si>
    <t>GC06M007890</t>
  </si>
  <si>
    <t>https://www.genecards.org/cgi-bin/carddisp.pl?gene=BLOC1S5-TXNDC5</t>
  </si>
  <si>
    <t>ABAT</t>
  </si>
  <si>
    <t>4-Aminobutyrate Aminotransferase</t>
  </si>
  <si>
    <t>GC16P008674</t>
  </si>
  <si>
    <t>https://www.genecards.org/cgi-bin/carddisp.pl?gene=ABAT</t>
  </si>
  <si>
    <t>PTPN12</t>
  </si>
  <si>
    <t>Protein Tyrosine Phosphatase Non-Receptor Type 12</t>
  </si>
  <si>
    <t>GC07P077537</t>
  </si>
  <si>
    <t>https://www.genecards.org/cgi-bin/carddisp.pl?gene=PTPN12</t>
  </si>
  <si>
    <t>MORC2</t>
  </si>
  <si>
    <t>MORC Family CW-Type Zinc Finger 2</t>
  </si>
  <si>
    <t>GC22M030925</t>
  </si>
  <si>
    <t>https://www.genecards.org/cgi-bin/carddisp.pl?gene=MORC2</t>
  </si>
  <si>
    <t>CLN5</t>
  </si>
  <si>
    <t>CLN5 Intracellular Trafficking Protein</t>
  </si>
  <si>
    <t>GC13P076990</t>
  </si>
  <si>
    <t>https://www.genecards.org/cgi-bin/carddisp.pl?gene=CLN5</t>
  </si>
  <si>
    <t>CNTLN</t>
  </si>
  <si>
    <t>Centlein</t>
  </si>
  <si>
    <t>GC09P017124</t>
  </si>
  <si>
    <t>https://www.genecards.org/cgi-bin/carddisp.pl?gene=CNTLN</t>
  </si>
  <si>
    <t>DGCR5</t>
  </si>
  <si>
    <t>DiGeorge Syndrome Critical Region Gene 5</t>
  </si>
  <si>
    <t>GC22P035788</t>
  </si>
  <si>
    <t>https://www.genecards.org/cgi-bin/carddisp.pl?gene=DGCR5</t>
  </si>
  <si>
    <t>MSH4</t>
  </si>
  <si>
    <t>MutS Homolog 4</t>
  </si>
  <si>
    <t>GC01P075796</t>
  </si>
  <si>
    <t>https://www.genecards.org/cgi-bin/carddisp.pl?gene=MSH4</t>
  </si>
  <si>
    <t>KAT2A</t>
  </si>
  <si>
    <t>Lysine Acetyltransferase 2A</t>
  </si>
  <si>
    <t>GC17M042113</t>
  </si>
  <si>
    <t>https://www.genecards.org/cgi-bin/carddisp.pl?gene=KAT2A</t>
  </si>
  <si>
    <t>EXOSC10</t>
  </si>
  <si>
    <t>Exosome Component 10</t>
  </si>
  <si>
    <t>GC01M011067</t>
  </si>
  <si>
    <t>https://www.genecards.org/cgi-bin/carddisp.pl?gene=EXOSC10</t>
  </si>
  <si>
    <t>KIF21A</t>
  </si>
  <si>
    <t>Kinesin Family Member 21A</t>
  </si>
  <si>
    <t>GC12M039293</t>
  </si>
  <si>
    <t>https://www.genecards.org/cgi-bin/carddisp.pl?gene=KIF21A</t>
  </si>
  <si>
    <t>DST</t>
  </si>
  <si>
    <t>Dystonin</t>
  </si>
  <si>
    <t>GC06M056457</t>
  </si>
  <si>
    <t>https://www.genecards.org/cgi-bin/carddisp.pl?gene=DST</t>
  </si>
  <si>
    <t>C3AR1</t>
  </si>
  <si>
    <t>Complement C3a Receptor 1</t>
  </si>
  <si>
    <t>GC12M008058</t>
  </si>
  <si>
    <t>https://www.genecards.org/cgi-bin/carddisp.pl?gene=C3AR1</t>
  </si>
  <si>
    <t>SVIL</t>
  </si>
  <si>
    <t>Supervillin</t>
  </si>
  <si>
    <t>GC10M032999</t>
  </si>
  <si>
    <t>https://www.genecards.org/cgi-bin/carddisp.pl?gene=SVIL</t>
  </si>
  <si>
    <t>ZFP36L2</t>
  </si>
  <si>
    <t>ZFP36 Ring Finger Protein Like 2</t>
  </si>
  <si>
    <t>GC02M043184</t>
  </si>
  <si>
    <t>https://www.genecards.org/cgi-bin/carddisp.pl?gene=ZFP36L2</t>
  </si>
  <si>
    <t>MIR429</t>
  </si>
  <si>
    <t>MicroRNA 429</t>
  </si>
  <si>
    <t>GC01P003860</t>
  </si>
  <si>
    <t>https://www.genecards.org/cgi-bin/carddisp.pl?gene=MIR429</t>
  </si>
  <si>
    <t>HOXB7</t>
  </si>
  <si>
    <t>Homeobox B7</t>
  </si>
  <si>
    <t>GC17M048607</t>
  </si>
  <si>
    <t>https://www.genecards.org/cgi-bin/carddisp.pl?gene=HOXB7</t>
  </si>
  <si>
    <t>SLCO3A1</t>
  </si>
  <si>
    <t>Solute Carrier Organic Anion Transporter Family Member 3A1</t>
  </si>
  <si>
    <t>GC15P118222</t>
  </si>
  <si>
    <t>https://www.genecards.org/cgi-bin/carddisp.pl?gene=SLCO3A1</t>
  </si>
  <si>
    <t>HMGN1</t>
  </si>
  <si>
    <t>High Mobility Group Nucleosome Binding Domain 1</t>
  </si>
  <si>
    <t>GC21M039342</t>
  </si>
  <si>
    <t>https://www.genecards.org/cgi-bin/carddisp.pl?gene=HMGN1</t>
  </si>
  <si>
    <t>RPLP1</t>
  </si>
  <si>
    <t>Ribosomal Protein Lateral Stalk Subunit P1</t>
  </si>
  <si>
    <t>GC15P117548</t>
  </si>
  <si>
    <t>https://www.genecards.org/cgi-bin/carddisp.pl?gene=RPLP1</t>
  </si>
  <si>
    <t>MRPS7</t>
  </si>
  <si>
    <t>Mitochondrial Ribosomal Protein S7</t>
  </si>
  <si>
    <t>GC17P075579</t>
  </si>
  <si>
    <t>https://www.genecards.org/cgi-bin/carddisp.pl?gene=MRPS7</t>
  </si>
  <si>
    <t>TIAM1</t>
  </si>
  <si>
    <t>TIAM Rac1 Associated GEF 1</t>
  </si>
  <si>
    <t>GC21M031118</t>
  </si>
  <si>
    <t>https://www.genecards.org/cgi-bin/carddisp.pl?gene=TIAM1</t>
  </si>
  <si>
    <t>RNASEH1</t>
  </si>
  <si>
    <t>Ribonuclease H1</t>
  </si>
  <si>
    <t>GC02M003522</t>
  </si>
  <si>
    <t>https://www.genecards.org/cgi-bin/carddisp.pl?gene=RNASEH1</t>
  </si>
  <si>
    <t>SGPL1</t>
  </si>
  <si>
    <t>Sphingosine-1-Phosphate Lyase 1</t>
  </si>
  <si>
    <t>GC10P070815</t>
  </si>
  <si>
    <t>https://www.genecards.org/cgi-bin/carddisp.pl?gene=SGPL1</t>
  </si>
  <si>
    <t>UBTF</t>
  </si>
  <si>
    <t>Upstream Binding Transcription Factor</t>
  </si>
  <si>
    <t>GC17M044205</t>
  </si>
  <si>
    <t>https://www.genecards.org/cgi-bin/carddisp.pl?gene=UBTF</t>
  </si>
  <si>
    <t>SI</t>
  </si>
  <si>
    <t>Sucrase-Isomaltase</t>
  </si>
  <si>
    <t>GC03M164978</t>
  </si>
  <si>
    <t>https://www.genecards.org/cgi-bin/carddisp.pl?gene=SI</t>
  </si>
  <si>
    <t>C2</t>
  </si>
  <si>
    <t>Complement C2</t>
  </si>
  <si>
    <t>GC06P031897</t>
  </si>
  <si>
    <t>https://www.genecards.org/cgi-bin/carddisp.pl?gene=C2</t>
  </si>
  <si>
    <t>ARHGEF6</t>
  </si>
  <si>
    <t>Rac/Cdc42 Guanine Nucleotide Exchange Factor 6</t>
  </si>
  <si>
    <t>GC0XM136665</t>
  </si>
  <si>
    <t>https://www.genecards.org/cgi-bin/carddisp.pl?gene=ARHGEF6</t>
  </si>
  <si>
    <t>ATXN10</t>
  </si>
  <si>
    <t>Ataxin 10</t>
  </si>
  <si>
    <t>GC22P045673</t>
  </si>
  <si>
    <t>https://www.genecards.org/cgi-bin/carddisp.pl?gene=ATXN10</t>
  </si>
  <si>
    <t>ANAPC7</t>
  </si>
  <si>
    <t>Anaphase Promoting Complex Subunit 7</t>
  </si>
  <si>
    <t>GC12M110372</t>
  </si>
  <si>
    <t>https://www.genecards.org/cgi-bin/carddisp.pl?gene=ANAPC7</t>
  </si>
  <si>
    <t>PRAME</t>
  </si>
  <si>
    <t>PRAME Nuclear Receptor Transcriptional Regulator</t>
  </si>
  <si>
    <t>GC22M022547</t>
  </si>
  <si>
    <t>https://www.genecards.org/cgi-bin/carddisp.pl?gene=PRAME</t>
  </si>
  <si>
    <t>MICOS13</t>
  </si>
  <si>
    <t>Mitochondrial Contact Site And Cristae Organizing System Subunit 13</t>
  </si>
  <si>
    <t>GC19M005692</t>
  </si>
  <si>
    <t>https://www.genecards.org/cgi-bin/carddisp.pl?gene=MICOS13</t>
  </si>
  <si>
    <t>SLIT1</t>
  </si>
  <si>
    <t>Slit Guidance Ligand 1</t>
  </si>
  <si>
    <t>GC10M096998</t>
  </si>
  <si>
    <t>https://www.genecards.org/cgi-bin/carddisp.pl?gene=SLIT1</t>
  </si>
  <si>
    <t>ITPA</t>
  </si>
  <si>
    <t>Inosine Triphosphatase</t>
  </si>
  <si>
    <t>GC20P004250</t>
  </si>
  <si>
    <t>https://www.genecards.org/cgi-bin/carddisp.pl?gene=ITPA</t>
  </si>
  <si>
    <t>TNFRSF4</t>
  </si>
  <si>
    <t>TNF Receptor Superfamily Member 4</t>
  </si>
  <si>
    <t>GC01M001211</t>
  </si>
  <si>
    <t>https://www.genecards.org/cgi-bin/carddisp.pl?gene=TNFRSF4</t>
  </si>
  <si>
    <t>COL8A2</t>
  </si>
  <si>
    <t>Collagen Type VIII Alpha 2 Chain</t>
  </si>
  <si>
    <t>GC01M036095</t>
  </si>
  <si>
    <t>https://www.genecards.org/cgi-bin/carddisp.pl?gene=COL8A2</t>
  </si>
  <si>
    <t>ARPC1B</t>
  </si>
  <si>
    <t>Actin Related Protein 2/3 Complex Subunit 1B</t>
  </si>
  <si>
    <t>GC07P099374</t>
  </si>
  <si>
    <t>https://www.genecards.org/cgi-bin/carddisp.pl?gene=ARPC1B</t>
  </si>
  <si>
    <t>HPE6</t>
  </si>
  <si>
    <t>Holoprosencephaly 6</t>
  </si>
  <si>
    <t>GC02U900982</t>
  </si>
  <si>
    <t>https://www.genecards.org/cgi-bin/carddisp.pl?gene=HPE6</t>
  </si>
  <si>
    <t>SUN1</t>
  </si>
  <si>
    <t>Sad1 And UNC84 Domain Containing 1</t>
  </si>
  <si>
    <t>GC07P000815</t>
  </si>
  <si>
    <t>https://www.genecards.org/cgi-bin/carddisp.pl?gene=SUN1</t>
  </si>
  <si>
    <t>CX3CL1</t>
  </si>
  <si>
    <t>C-X3-C Motif Chemokine Ligand 1</t>
  </si>
  <si>
    <t>GC16P057372</t>
  </si>
  <si>
    <t>https://www.genecards.org/cgi-bin/carddisp.pl?gene=CX3CL1</t>
  </si>
  <si>
    <t>TERF2IP</t>
  </si>
  <si>
    <t>TERF2 Interacting Protein</t>
  </si>
  <si>
    <t>GC16P075647</t>
  </si>
  <si>
    <t>https://www.genecards.org/cgi-bin/carddisp.pl?gene=TERF2IP</t>
  </si>
  <si>
    <t>MBNL1</t>
  </si>
  <si>
    <t>Muscleblind Like Splicing Regulator 1</t>
  </si>
  <si>
    <t>GC03P152243</t>
  </si>
  <si>
    <t>https://www.genecards.org/cgi-bin/carddisp.pl?gene=MBNL1</t>
  </si>
  <si>
    <t>RNF13</t>
  </si>
  <si>
    <t>Ring Finger Protein 13</t>
  </si>
  <si>
    <t>GC03P149812</t>
  </si>
  <si>
    <t>https://www.genecards.org/cgi-bin/carddisp.pl?gene=RNF13</t>
  </si>
  <si>
    <t>GFER</t>
  </si>
  <si>
    <t>Growth Factor, Augmenter Of Liver Regeneration</t>
  </si>
  <si>
    <t>GC16P001984</t>
  </si>
  <si>
    <t>https://www.genecards.org/cgi-bin/carddisp.pl?gene=GFER</t>
  </si>
  <si>
    <t>LMAN1</t>
  </si>
  <si>
    <t>Lectin, Mannose Binding 1</t>
  </si>
  <si>
    <t>GC18M059327</t>
  </si>
  <si>
    <t>https://www.genecards.org/cgi-bin/carddisp.pl?gene=LMAN1</t>
  </si>
  <si>
    <t>CEBPZ</t>
  </si>
  <si>
    <t>CCAAT Enhancer Binding Protein Zeta</t>
  </si>
  <si>
    <t>GC02M037201</t>
  </si>
  <si>
    <t>https://www.genecards.org/cgi-bin/carddisp.pl?gene=CEBPZ</t>
  </si>
  <si>
    <t>XK</t>
  </si>
  <si>
    <t>X-Linked Kx Blood Group</t>
  </si>
  <si>
    <t>GC0XP037685</t>
  </si>
  <si>
    <t>https://www.genecards.org/cgi-bin/carddisp.pl?gene=XK</t>
  </si>
  <si>
    <t>DEL9P</t>
  </si>
  <si>
    <t>Chromosome 9p Deletion Syndrome</t>
  </si>
  <si>
    <t>GC09U901238</t>
  </si>
  <si>
    <t>https://www.genecards.org/cgi-bin/carddisp.pl?gene=DEL9P</t>
  </si>
  <si>
    <t>H3C1</t>
  </si>
  <si>
    <t>H3 Clustered Histone 1</t>
  </si>
  <si>
    <t>GC06P083483</t>
  </si>
  <si>
    <t>https://www.genecards.org/cgi-bin/carddisp.pl?gene=H3C1</t>
  </si>
  <si>
    <t>OTOF</t>
  </si>
  <si>
    <t>Otoferlin</t>
  </si>
  <si>
    <t>GC02M026458</t>
  </si>
  <si>
    <t>https://www.genecards.org/cgi-bin/carddisp.pl?gene=OTOF</t>
  </si>
  <si>
    <t>NDUFAF3</t>
  </si>
  <si>
    <t>NADH:Ubiquinone Oxidoreductase Complex Assembly Factor 3</t>
  </si>
  <si>
    <t>GC03P049020</t>
  </si>
  <si>
    <t>https://www.genecards.org/cgi-bin/carddisp.pl?gene=NDUFAF3</t>
  </si>
  <si>
    <t>FDXR</t>
  </si>
  <si>
    <t>Ferredoxin Reductase</t>
  </si>
  <si>
    <t>GC17M074862</t>
  </si>
  <si>
    <t>https://www.genecards.org/cgi-bin/carddisp.pl?gene=FDXR</t>
  </si>
  <si>
    <t>TRPC1</t>
  </si>
  <si>
    <t>Transient Receptor Potential Cation Channel Subfamily C Member 1</t>
  </si>
  <si>
    <t>GC03P142724</t>
  </si>
  <si>
    <t>https://www.genecards.org/cgi-bin/carddisp.pl?gene=TRPC1</t>
  </si>
  <si>
    <t>UBE2N</t>
  </si>
  <si>
    <t>Ubiquitin Conjugating Enzyme E2 N</t>
  </si>
  <si>
    <t>GC12M093406</t>
  </si>
  <si>
    <t>https://www.genecards.org/cgi-bin/carddisp.pl?gene=UBE2N</t>
  </si>
  <si>
    <t>TRPV5</t>
  </si>
  <si>
    <t>Transient Receptor Potential Cation Channel Subfamily V Member 5</t>
  </si>
  <si>
    <t>GC07M142908</t>
  </si>
  <si>
    <t>https://www.genecards.org/cgi-bin/carddisp.pl?gene=TRPV5</t>
  </si>
  <si>
    <t>TANC2</t>
  </si>
  <si>
    <t>Tetratricopeptide Repeat, Ankyrin Repeat And Coiled-Coil Containing 2</t>
  </si>
  <si>
    <t>GC17P062967</t>
  </si>
  <si>
    <t>https://www.genecards.org/cgi-bin/carddisp.pl?gene=TANC2</t>
  </si>
  <si>
    <t>MTF1</t>
  </si>
  <si>
    <t>Metal Regulatory Transcription Factor 1</t>
  </si>
  <si>
    <t>GC01M037810</t>
  </si>
  <si>
    <t>https://www.genecards.org/cgi-bin/carddisp.pl?gene=MTF1</t>
  </si>
  <si>
    <t>FAP</t>
  </si>
  <si>
    <t>Fibroblast Activation Protein Alpha</t>
  </si>
  <si>
    <t>GC02M162170</t>
  </si>
  <si>
    <t>https://www.genecards.org/cgi-bin/carddisp.pl?gene=FAP</t>
  </si>
  <si>
    <t>HOXC13</t>
  </si>
  <si>
    <t>Homeobox C13</t>
  </si>
  <si>
    <t>GC12P053938</t>
  </si>
  <si>
    <t>https://www.genecards.org/cgi-bin/carddisp.pl?gene=HOXC13</t>
  </si>
  <si>
    <t>PCBD1</t>
  </si>
  <si>
    <t>Pterin-4 Alpha-Carbinolamine Dehydratase 1</t>
  </si>
  <si>
    <t>GC10M070882</t>
  </si>
  <si>
    <t>https://www.genecards.org/cgi-bin/carddisp.pl?gene=PCBD1</t>
  </si>
  <si>
    <t>STX16-NPEPL1</t>
  </si>
  <si>
    <t>STX16-NPEPL1 Readthrough (NMD Candidate)</t>
  </si>
  <si>
    <t>GC20P058651</t>
  </si>
  <si>
    <t>https://www.genecards.org/cgi-bin/carddisp.pl?gene=STX16-NPEPL1</t>
  </si>
  <si>
    <t>MAP3K3</t>
  </si>
  <si>
    <t>Mitogen-Activated Protein Kinase Kinase Kinase 3</t>
  </si>
  <si>
    <t>GC17P063622</t>
  </si>
  <si>
    <t>https://www.genecards.org/cgi-bin/carddisp.pl?gene=MAP3K3</t>
  </si>
  <si>
    <t>DIS3</t>
  </si>
  <si>
    <t>DIS3 Homolog, Exosome Endoribonuclease And 3'-5' Exoribonuclease</t>
  </si>
  <si>
    <t>GC13M072752</t>
  </si>
  <si>
    <t>https://www.genecards.org/cgi-bin/carddisp.pl?gene=DIS3</t>
  </si>
  <si>
    <t>HNRNPH1</t>
  </si>
  <si>
    <t>Heterogeneous Nuclear Ribonucleoprotein H1</t>
  </si>
  <si>
    <t>GC05M179614</t>
  </si>
  <si>
    <t>https://www.genecards.org/cgi-bin/carddisp.pl?gene=HNRNPH1</t>
  </si>
  <si>
    <t>MIR373</t>
  </si>
  <si>
    <t>MicroRNA 373</t>
  </si>
  <si>
    <t>GC19P067350</t>
  </si>
  <si>
    <t>https://www.genecards.org/cgi-bin/carddisp.pl?gene=MIR373</t>
  </si>
  <si>
    <t>CACNA1E</t>
  </si>
  <si>
    <t>Calcium Voltage-Gated Channel Subunit Alpha1 E</t>
  </si>
  <si>
    <t>GC01P181317</t>
  </si>
  <si>
    <t>https://www.genecards.org/cgi-bin/carddisp.pl?gene=CACNA1E</t>
  </si>
  <si>
    <t>MRPS34</t>
  </si>
  <si>
    <t>Mitochondrial Ribosomal Protein S34</t>
  </si>
  <si>
    <t>GC16M001771</t>
  </si>
  <si>
    <t>https://www.genecards.org/cgi-bin/carddisp.pl?gene=MRPS34</t>
  </si>
  <si>
    <t>JBS</t>
  </si>
  <si>
    <t>Jacobsen Syndrome</t>
  </si>
  <si>
    <t>GC11U990073</t>
  </si>
  <si>
    <t>https://www.genecards.org/cgi-bin/carddisp.pl?gene=JBS</t>
  </si>
  <si>
    <t>CD84</t>
  </si>
  <si>
    <t>CD84 Molecule</t>
  </si>
  <si>
    <t>GC01M160541</t>
  </si>
  <si>
    <t>https://www.genecards.org/cgi-bin/carddisp.pl?gene=CD84</t>
  </si>
  <si>
    <t>NPHP3-ACAD11</t>
  </si>
  <si>
    <t>NPHP3-ACAD11 Readthrough (NMD Candidate)</t>
  </si>
  <si>
    <t>GC03M132558</t>
  </si>
  <si>
    <t>https://www.genecards.org/cgi-bin/carddisp.pl?gene=NPHP3-ACAD11</t>
  </si>
  <si>
    <t>GLUL</t>
  </si>
  <si>
    <t>Glutamate-Ammonia Ligase</t>
  </si>
  <si>
    <t>GC01M182378</t>
  </si>
  <si>
    <t>https://www.genecards.org/cgi-bin/carddisp.pl?gene=GLUL</t>
  </si>
  <si>
    <t>ENO1</t>
  </si>
  <si>
    <t>Enolase 1</t>
  </si>
  <si>
    <t>GC01M008861</t>
  </si>
  <si>
    <t>https://www.genecards.org/cgi-bin/carddisp.pl?gene=ENO1</t>
  </si>
  <si>
    <t>GNAZ</t>
  </si>
  <si>
    <t>G Protein Subunit Alpha Z</t>
  </si>
  <si>
    <t>GC22P023070</t>
  </si>
  <si>
    <t>https://www.genecards.org/cgi-bin/carddisp.pl?gene=GNAZ</t>
  </si>
  <si>
    <t>GAN</t>
  </si>
  <si>
    <t>Gigaxonin</t>
  </si>
  <si>
    <t>GC16P081319</t>
  </si>
  <si>
    <t>https://www.genecards.org/cgi-bin/carddisp.pl?gene=GAN</t>
  </si>
  <si>
    <t>POGLUT1</t>
  </si>
  <si>
    <t>Protein O-Glucosyltransferase 1</t>
  </si>
  <si>
    <t>GC03P119468</t>
  </si>
  <si>
    <t>https://www.genecards.org/cgi-bin/carddisp.pl?gene=POGLUT1</t>
  </si>
  <si>
    <t>TIMM50</t>
  </si>
  <si>
    <t>Translocase Of Inner Mitochondrial Membrane 50</t>
  </si>
  <si>
    <t>GC19P039480</t>
  </si>
  <si>
    <t>https://www.genecards.org/cgi-bin/carddisp.pl?gene=TIMM50</t>
  </si>
  <si>
    <t>GLS</t>
  </si>
  <si>
    <t>Glutaminase</t>
  </si>
  <si>
    <t>GC02P190880</t>
  </si>
  <si>
    <t>https://www.genecards.org/cgi-bin/carddisp.pl?gene=GLS</t>
  </si>
  <si>
    <t>KCNE2</t>
  </si>
  <si>
    <t>Potassium Voltage-Gated Channel Subfamily E Regulatory Subunit 2</t>
  </si>
  <si>
    <t>GC21P034364</t>
  </si>
  <si>
    <t>https://www.genecards.org/cgi-bin/carddisp.pl?gene=KCNE2</t>
  </si>
  <si>
    <t>UBE2L3</t>
  </si>
  <si>
    <t>Ubiquitin Conjugating Enzyme E2 L3</t>
  </si>
  <si>
    <t>GC22P021549</t>
  </si>
  <si>
    <t>https://www.genecards.org/cgi-bin/carddisp.pl?gene=UBE2L3</t>
  </si>
  <si>
    <t>GATAD2B</t>
  </si>
  <si>
    <t>GATA Zinc Finger Domain Containing 2B</t>
  </si>
  <si>
    <t>GC01M153805</t>
  </si>
  <si>
    <t>https://www.genecards.org/cgi-bin/carddisp.pl?gene=GATAD2B</t>
  </si>
  <si>
    <t>DTL</t>
  </si>
  <si>
    <t>Denticleless E3 Ubiquitin Protein Ligase Homolog</t>
  </si>
  <si>
    <t>GC01P212035</t>
  </si>
  <si>
    <t>https://www.genecards.org/cgi-bin/carddisp.pl?gene=DTL</t>
  </si>
  <si>
    <t>FCN1</t>
  </si>
  <si>
    <t>Ficolin 1</t>
  </si>
  <si>
    <t>GC09M135133</t>
  </si>
  <si>
    <t>https://www.genecards.org/cgi-bin/carddisp.pl?gene=FCN1</t>
  </si>
  <si>
    <t>RIEG2</t>
  </si>
  <si>
    <t>Rieger Syndrome 2</t>
  </si>
  <si>
    <t>GC13U990027</t>
  </si>
  <si>
    <t>https://www.genecards.org/cgi-bin/carddisp.pl?gene=RIEG2</t>
  </si>
  <si>
    <t>NCOR1</t>
  </si>
  <si>
    <t>Nuclear Receptor Corepressor 1</t>
  </si>
  <si>
    <t>GC17M016029</t>
  </si>
  <si>
    <t>https://www.genecards.org/cgi-bin/carddisp.pl?gene=NCOR1</t>
  </si>
  <si>
    <t>DCPS</t>
  </si>
  <si>
    <t>Decapping Enzyme, Scavenger</t>
  </si>
  <si>
    <t>GC11P126303</t>
  </si>
  <si>
    <t>https://www.genecards.org/cgi-bin/carddisp.pl?gene=DCPS</t>
  </si>
  <si>
    <t>ACP4</t>
  </si>
  <si>
    <t>Acid Phosphatase 4</t>
  </si>
  <si>
    <t>GC19P067177</t>
  </si>
  <si>
    <t>https://www.genecards.org/cgi-bin/carddisp.pl?gene=ACP4</t>
  </si>
  <si>
    <t>ZC4H2</t>
  </si>
  <si>
    <t>Zinc Finger C4H2-Type Containing</t>
  </si>
  <si>
    <t>GC0XM064915</t>
  </si>
  <si>
    <t>https://www.genecards.org/cgi-bin/carddisp.pl?gene=ZC4H2</t>
  </si>
  <si>
    <t>ATP6V0D2</t>
  </si>
  <si>
    <t>ATPase H+ Transporting V0 Subunit D2</t>
  </si>
  <si>
    <t>GC08P085987</t>
  </si>
  <si>
    <t>https://www.genecards.org/cgi-bin/carddisp.pl?gene=ATP6V0D2</t>
  </si>
  <si>
    <t>ACE2</t>
  </si>
  <si>
    <t>Angiotensin Converting Enzyme 2</t>
  </si>
  <si>
    <t>GC0XM015494</t>
  </si>
  <si>
    <t>https://www.genecards.org/cgi-bin/carddisp.pl?gene=ACE2</t>
  </si>
  <si>
    <t>RAD51AP1</t>
  </si>
  <si>
    <t>RAD51 Associated Protein 1</t>
  </si>
  <si>
    <t>GC12P021013</t>
  </si>
  <si>
    <t>https://www.genecards.org/cgi-bin/carddisp.pl?gene=RAD51AP1</t>
  </si>
  <si>
    <t>CUL1</t>
  </si>
  <si>
    <t>Cullin 1</t>
  </si>
  <si>
    <t>GC07P148697</t>
  </si>
  <si>
    <t>https://www.genecards.org/cgi-bin/carddisp.pl?gene=CUL1</t>
  </si>
  <si>
    <t>NUAK2</t>
  </si>
  <si>
    <t>NUAK Family Kinase 2</t>
  </si>
  <si>
    <t>GC01M205302</t>
  </si>
  <si>
    <t>https://www.genecards.org/cgi-bin/carddisp.pl?gene=NUAK2</t>
  </si>
  <si>
    <t>ALDH1L1</t>
  </si>
  <si>
    <t>Aldehyde Dehydrogenase 1 Family Member L1</t>
  </si>
  <si>
    <t>GC03M126103</t>
  </si>
  <si>
    <t>https://www.genecards.org/cgi-bin/carddisp.pl?gene=ALDH1L1</t>
  </si>
  <si>
    <t>FAM126A</t>
  </si>
  <si>
    <t>Family With Sequence Similarity 126 Member A</t>
  </si>
  <si>
    <t>GC07M022889</t>
  </si>
  <si>
    <t>https://www.genecards.org/cgi-bin/carddisp.pl?gene=FAM126A</t>
  </si>
  <si>
    <t>NBL1</t>
  </si>
  <si>
    <t>NBL1, DAN Family BMP Antagonist</t>
  </si>
  <si>
    <t>GC01P019600</t>
  </si>
  <si>
    <t>https://www.genecards.org/cgi-bin/carddisp.pl?gene=NBL1</t>
  </si>
  <si>
    <t>A2ML1</t>
  </si>
  <si>
    <t>Alpha-2-Macroglobulin Like 1</t>
  </si>
  <si>
    <t>GC12P008822</t>
  </si>
  <si>
    <t>https://www.genecards.org/cgi-bin/carddisp.pl?gene=A2ML1</t>
  </si>
  <si>
    <t>ARID5B</t>
  </si>
  <si>
    <t>AT-Rich Interaction Domain 5B</t>
  </si>
  <si>
    <t>GC10P061901</t>
  </si>
  <si>
    <t>https://www.genecards.org/cgi-bin/carddisp.pl?gene=ARID5B</t>
  </si>
  <si>
    <t>ACTN2</t>
  </si>
  <si>
    <t>Actinin Alpha 2</t>
  </si>
  <si>
    <t>GC01P236686</t>
  </si>
  <si>
    <t>https://www.genecards.org/cgi-bin/carddisp.pl?gene=ACTN2</t>
  </si>
  <si>
    <t>SLC22A12</t>
  </si>
  <si>
    <t>Solute Carrier Family 22 Member 12</t>
  </si>
  <si>
    <t>GC11P064609</t>
  </si>
  <si>
    <t>https://www.genecards.org/cgi-bin/carddisp.pl?gene=SLC22A12</t>
  </si>
  <si>
    <t>FRMD7</t>
  </si>
  <si>
    <t>FERM Domain Containing 7</t>
  </si>
  <si>
    <t>GC0XM132077</t>
  </si>
  <si>
    <t>https://www.genecards.org/cgi-bin/carddisp.pl?gene=FRMD7</t>
  </si>
  <si>
    <t>CD1D</t>
  </si>
  <si>
    <t>CD1d Molecule</t>
  </si>
  <si>
    <t>GC01P158178</t>
  </si>
  <si>
    <t>https://www.genecards.org/cgi-bin/carddisp.pl?gene=CD1D</t>
  </si>
  <si>
    <t>ANXA1</t>
  </si>
  <si>
    <t>Annexin A1</t>
  </si>
  <si>
    <t>GC09P073151</t>
  </si>
  <si>
    <t>https://www.genecards.org/cgi-bin/carddisp.pl?gene=ANXA1</t>
  </si>
  <si>
    <t>ATOH7</t>
  </si>
  <si>
    <t>Atonal BHLH Transcription Factor 7</t>
  </si>
  <si>
    <t>GC10M068230</t>
  </si>
  <si>
    <t>https://www.genecards.org/cgi-bin/carddisp.pl?gene=ATOH7</t>
  </si>
  <si>
    <t>SELPLG</t>
  </si>
  <si>
    <t>Selectin P Ligand</t>
  </si>
  <si>
    <t>GC12M108621</t>
  </si>
  <si>
    <t>https://www.genecards.org/cgi-bin/carddisp.pl?gene=SELPLG</t>
  </si>
  <si>
    <t>VAMP7</t>
  </si>
  <si>
    <t>Vesicle Associated Membrane Protein 7</t>
  </si>
  <si>
    <t>GC0XP155881</t>
  </si>
  <si>
    <t>https://www.genecards.org/cgi-bin/carddisp.pl?gene=VAMP7</t>
  </si>
  <si>
    <t>LDLRAP1</t>
  </si>
  <si>
    <t>Low Density Lipoprotein Receptor Adaptor Protein 1</t>
  </si>
  <si>
    <t>GC01P025543</t>
  </si>
  <si>
    <t>https://www.genecards.org/cgi-bin/carddisp.pl?gene=LDLRAP1</t>
  </si>
  <si>
    <t>CERS3</t>
  </si>
  <si>
    <t>Ceramide Synthase 3</t>
  </si>
  <si>
    <t>GC15M117302</t>
  </si>
  <si>
    <t>https://www.genecards.org/cgi-bin/carddisp.pl?gene=CERS3</t>
  </si>
  <si>
    <t>NME7</t>
  </si>
  <si>
    <t>NME/NM23 Family Member 7</t>
  </si>
  <si>
    <t>GC01M169134</t>
  </si>
  <si>
    <t>https://www.genecards.org/cgi-bin/carddisp.pl?gene=NME7</t>
  </si>
  <si>
    <t>EGLN1</t>
  </si>
  <si>
    <t>Egl-9 Family Hypoxia Inducible Factor 1</t>
  </si>
  <si>
    <t>GC01M231363</t>
  </si>
  <si>
    <t>https://www.genecards.org/cgi-bin/carddisp.pl?gene=EGLN1</t>
  </si>
  <si>
    <t>CEACAM3</t>
  </si>
  <si>
    <t>CEA Cell Adhesion Molecule 3</t>
  </si>
  <si>
    <t>GC19P041796</t>
  </si>
  <si>
    <t>https://www.genecards.org/cgi-bin/carddisp.pl?gene=CEACAM3</t>
  </si>
  <si>
    <t>RSPO4</t>
  </si>
  <si>
    <t>R-Spondin 4</t>
  </si>
  <si>
    <t>GC20M000958</t>
  </si>
  <si>
    <t>https://www.genecards.org/cgi-bin/carddisp.pl?gene=RSPO4</t>
  </si>
  <si>
    <t>Solute Carrier Family 6 Member 3</t>
  </si>
  <si>
    <t>GC05M001392</t>
  </si>
  <si>
    <t>https://www.genecards.org/cgi-bin/carddisp.pl?gene=SLC6A3</t>
  </si>
  <si>
    <t>KERA</t>
  </si>
  <si>
    <t>Keratocan</t>
  </si>
  <si>
    <t>GC12M091050</t>
  </si>
  <si>
    <t>https://www.genecards.org/cgi-bin/carddisp.pl?gene=KERA</t>
  </si>
  <si>
    <t>TK1</t>
  </si>
  <si>
    <t>Thymidine Kinase 1</t>
  </si>
  <si>
    <t>GC17M078175</t>
  </si>
  <si>
    <t>https://www.genecards.org/cgi-bin/carddisp.pl?gene=TK1</t>
  </si>
  <si>
    <t>CLPX</t>
  </si>
  <si>
    <t>Caseinolytic Mitochondrial Matrix Peptidase Chaperone Subunit X</t>
  </si>
  <si>
    <t>GC15M065148</t>
  </si>
  <si>
    <t>https://www.genecards.org/cgi-bin/carddisp.pl?gene=CLPX</t>
  </si>
  <si>
    <t>MRPL36</t>
  </si>
  <si>
    <t>Mitochondrial Ribosomal Protein L36</t>
  </si>
  <si>
    <t>GC05M001799</t>
  </si>
  <si>
    <t>https://www.genecards.org/cgi-bin/carddisp.pl?gene=MRPL36</t>
  </si>
  <si>
    <t>CD48</t>
  </si>
  <si>
    <t>CD48 Molecule</t>
  </si>
  <si>
    <t>GC01M160648</t>
  </si>
  <si>
    <t>https://www.genecards.org/cgi-bin/carddisp.pl?gene=CD48</t>
  </si>
  <si>
    <t>CHMP1A</t>
  </si>
  <si>
    <t>Charged Multivesicular Body Protein 1A</t>
  </si>
  <si>
    <t>GC16M089644</t>
  </si>
  <si>
    <t>https://www.genecards.org/cgi-bin/carddisp.pl?gene=CHMP1A</t>
  </si>
  <si>
    <t>SERPIND1</t>
  </si>
  <si>
    <t>Serpin Family D Member 1</t>
  </si>
  <si>
    <t>GC22P035886</t>
  </si>
  <si>
    <t>https://www.genecards.org/cgi-bin/carddisp.pl?gene=SERPIND1</t>
  </si>
  <si>
    <t>ADAMTS1</t>
  </si>
  <si>
    <t>ADAM Metallopeptidase With Thrombospondin Type 1 Motif 1</t>
  </si>
  <si>
    <t>GC21M026835</t>
  </si>
  <si>
    <t>https://www.genecards.org/cgi-bin/carddisp.pl?gene=ADAMTS1</t>
  </si>
  <si>
    <t>ACBD5</t>
  </si>
  <si>
    <t>Acyl-CoA Binding Domain Containing 5</t>
  </si>
  <si>
    <t>GC10M027182</t>
  </si>
  <si>
    <t>https://www.genecards.org/cgi-bin/carddisp.pl?gene=ACBD5</t>
  </si>
  <si>
    <t>LYZ</t>
  </si>
  <si>
    <t>Lysozyme</t>
  </si>
  <si>
    <t>GC12P069348</t>
  </si>
  <si>
    <t>https://www.genecards.org/cgi-bin/carddisp.pl?gene=LYZ</t>
  </si>
  <si>
    <t>UBE2I</t>
  </si>
  <si>
    <t>Ubiquitin Conjugating Enzyme E2 I</t>
  </si>
  <si>
    <t>GC16P011636</t>
  </si>
  <si>
    <t>https://www.genecards.org/cgi-bin/carddisp.pl?gene=UBE2I</t>
  </si>
  <si>
    <t>SLCO1A2</t>
  </si>
  <si>
    <t>Solute Carrier Organic Anion Transporter Family Member 1A2</t>
  </si>
  <si>
    <t>GC12M021264</t>
  </si>
  <si>
    <t>https://www.genecards.org/cgi-bin/carddisp.pl?gene=SLCO1A2</t>
  </si>
  <si>
    <t>TXN2</t>
  </si>
  <si>
    <t>Thioredoxin 2</t>
  </si>
  <si>
    <t>GC22M036467</t>
  </si>
  <si>
    <t>https://www.genecards.org/cgi-bin/carddisp.pl?gene=TXN2</t>
  </si>
  <si>
    <t>TAMM41</t>
  </si>
  <si>
    <t>TAM41 Mitochondrial Translocator Assembly And Maintenance Homolog</t>
  </si>
  <si>
    <t>GC03M011721</t>
  </si>
  <si>
    <t>https://www.genecards.org/cgi-bin/carddisp.pl?gene=TAMM41</t>
  </si>
  <si>
    <t>TNFSF13</t>
  </si>
  <si>
    <t>TNF Superfamily Member 13</t>
  </si>
  <si>
    <t>GC17P007558</t>
  </si>
  <si>
    <t>https://www.genecards.org/cgi-bin/carddisp.pl?gene=TNFSF13</t>
  </si>
  <si>
    <t>CORIN</t>
  </si>
  <si>
    <t>Corin, Serine Peptidase</t>
  </si>
  <si>
    <t>GC04M047596</t>
  </si>
  <si>
    <t>https://www.genecards.org/cgi-bin/carddisp.pl?gene=CORIN</t>
  </si>
  <si>
    <t>SNHG1</t>
  </si>
  <si>
    <t>Small Nucleolar RNA Host Gene 1</t>
  </si>
  <si>
    <t>GC11M089641</t>
  </si>
  <si>
    <t>https://www.genecards.org/cgi-bin/carddisp.pl?gene=SNHG1</t>
  </si>
  <si>
    <t>CAMKMT</t>
  </si>
  <si>
    <t>Calmodulin-Lysine N-Methyltransferase</t>
  </si>
  <si>
    <t>GC02P044361</t>
  </si>
  <si>
    <t>https://www.genecards.org/cgi-bin/carddisp.pl?gene=CAMKMT</t>
  </si>
  <si>
    <t>CTHRC1</t>
  </si>
  <si>
    <t>Collagen Triple Helix Repeat Containing 1</t>
  </si>
  <si>
    <t>GC08P103371</t>
  </si>
  <si>
    <t>https://www.genecards.org/cgi-bin/carddisp.pl?gene=CTHRC1</t>
  </si>
  <si>
    <t>MRPL23</t>
  </si>
  <si>
    <t>Mitochondrial Ribosomal Protein L23</t>
  </si>
  <si>
    <t>GC11P001948</t>
  </si>
  <si>
    <t>https://www.genecards.org/cgi-bin/carddisp.pl?gene=MRPL23</t>
  </si>
  <si>
    <t>GCA</t>
  </si>
  <si>
    <t>Grancalcin</t>
  </si>
  <si>
    <t>GC02P162318</t>
  </si>
  <si>
    <t>https://www.genecards.org/cgi-bin/carddisp.pl?gene=GCA</t>
  </si>
  <si>
    <t>KCNQ3</t>
  </si>
  <si>
    <t>Potassium Voltage-Gated Channel Subfamily Q Member 3</t>
  </si>
  <si>
    <t>GC08M132120</t>
  </si>
  <si>
    <t>https://www.genecards.org/cgi-bin/carddisp.pl?gene=KCNQ3</t>
  </si>
  <si>
    <t>MT-TY</t>
  </si>
  <si>
    <t>Mitochondrially Encoded TRNA-Tyr (UAU/C)</t>
  </si>
  <si>
    <t>GCMTM005828</t>
  </si>
  <si>
    <t>https://www.genecards.org/cgi-bin/carddisp.pl?gene=MT-TY</t>
  </si>
  <si>
    <t>MLKL</t>
  </si>
  <si>
    <t>Mixed Lineage Kinase Domain Like Pseudokinase</t>
  </si>
  <si>
    <t>GC16M074672</t>
  </si>
  <si>
    <t>https://www.genecards.org/cgi-bin/carddisp.pl?gene=MLKL</t>
  </si>
  <si>
    <t>FOSL2</t>
  </si>
  <si>
    <t>FOS Like 2, AP-1 Transcription Factor Subunit</t>
  </si>
  <si>
    <t>GC02P028392</t>
  </si>
  <si>
    <t>https://www.genecards.org/cgi-bin/carddisp.pl?gene=FOSL2</t>
  </si>
  <si>
    <t>RPL9</t>
  </si>
  <si>
    <t>Ribosomal Protein L9</t>
  </si>
  <si>
    <t>GC04M039452</t>
  </si>
  <si>
    <t>https://www.genecards.org/cgi-bin/carddisp.pl?gene=RPL9</t>
  </si>
  <si>
    <t>SLC7A5</t>
  </si>
  <si>
    <t>Solute Carrier Family 7 Member 5</t>
  </si>
  <si>
    <t>GC16M087830</t>
  </si>
  <si>
    <t>https://www.genecards.org/cgi-bin/carddisp.pl?gene=SLC7A5</t>
  </si>
  <si>
    <t>RPS11</t>
  </si>
  <si>
    <t>Ribosomal Protein S11</t>
  </si>
  <si>
    <t>GC19P049496</t>
  </si>
  <si>
    <t>https://www.genecards.org/cgi-bin/carddisp.pl?gene=RPS11</t>
  </si>
  <si>
    <t>GFRA1</t>
  </si>
  <si>
    <t>GDNF Family Receptor Alpha 1</t>
  </si>
  <si>
    <t>GC10M116056</t>
  </si>
  <si>
    <t>https://www.genecards.org/cgi-bin/carddisp.pl?gene=GFRA1</t>
  </si>
  <si>
    <t>CD209</t>
  </si>
  <si>
    <t>CD209 Molecule</t>
  </si>
  <si>
    <t>GC19M007739</t>
  </si>
  <si>
    <t>https://www.genecards.org/cgi-bin/carddisp.pl?gene=CD209</t>
  </si>
  <si>
    <t>ZBTB21</t>
  </si>
  <si>
    <t>Zinc Finger And BTB Domain Containing 21</t>
  </si>
  <si>
    <t>GC21M041986</t>
  </si>
  <si>
    <t>https://www.genecards.org/cgi-bin/carddisp.pl?gene=ZBTB21</t>
  </si>
  <si>
    <t>ICAM3</t>
  </si>
  <si>
    <t>Intercellular Adhesion Molecule 3</t>
  </si>
  <si>
    <t>GC19M010405</t>
  </si>
  <si>
    <t>https://www.genecards.org/cgi-bin/carddisp.pl?gene=ICAM3</t>
  </si>
  <si>
    <t>SLC30A8</t>
  </si>
  <si>
    <t>Solute Carrier Family 30 Member 8</t>
  </si>
  <si>
    <t>GC08P116950</t>
  </si>
  <si>
    <t>https://www.genecards.org/cgi-bin/carddisp.pl?gene=SLC30A8</t>
  </si>
  <si>
    <t>POLR3C</t>
  </si>
  <si>
    <t>RNA Polymerase III Subunit C</t>
  </si>
  <si>
    <t>GC01P145824</t>
  </si>
  <si>
    <t>https://www.genecards.org/cgi-bin/carddisp.pl?gene=POLR3C</t>
  </si>
  <si>
    <t>MRC1</t>
  </si>
  <si>
    <t>Mannose Receptor C-Type 1</t>
  </si>
  <si>
    <t>GC10P017809</t>
  </si>
  <si>
    <t>https://www.genecards.org/cgi-bin/carddisp.pl?gene=MRC1</t>
  </si>
  <si>
    <t>TNFRSF25</t>
  </si>
  <si>
    <t>TNF Receptor Superfamily Member 25</t>
  </si>
  <si>
    <t>GC01M006460</t>
  </si>
  <si>
    <t>https://www.genecards.org/cgi-bin/carddisp.pl?gene=TNFRSF25</t>
  </si>
  <si>
    <t>STMN1</t>
  </si>
  <si>
    <t>Stathmin 1</t>
  </si>
  <si>
    <t>GC01M025884</t>
  </si>
  <si>
    <t>https://www.genecards.org/cgi-bin/carddisp.pl?gene=STMN1</t>
  </si>
  <si>
    <t>PRMT1</t>
  </si>
  <si>
    <t>Protein Arginine Methyltransferase 1</t>
  </si>
  <si>
    <t>GC19P049675</t>
  </si>
  <si>
    <t>https://www.genecards.org/cgi-bin/carddisp.pl?gene=PRMT1</t>
  </si>
  <si>
    <t>STING1</t>
  </si>
  <si>
    <t>Stimulator Of Interferon Response CGAMP Interactor 1</t>
  </si>
  <si>
    <t>GC05M139476</t>
  </si>
  <si>
    <t>https://www.genecards.org/cgi-bin/carddisp.pl?gene=STING1</t>
  </si>
  <si>
    <t>CDC27</t>
  </si>
  <si>
    <t>Cell Division Cycle 27</t>
  </si>
  <si>
    <t>GC17M047117</t>
  </si>
  <si>
    <t>https://www.genecards.org/cgi-bin/carddisp.pl?gene=CDC27</t>
  </si>
  <si>
    <t>NTNG2</t>
  </si>
  <si>
    <t>Netrin G2</t>
  </si>
  <si>
    <t>GC09P132161</t>
  </si>
  <si>
    <t>https://www.genecards.org/cgi-bin/carddisp.pl?gene=NTNG2</t>
  </si>
  <si>
    <t>POFUT1</t>
  </si>
  <si>
    <t>Protein O-Fucosyltransferase 1</t>
  </si>
  <si>
    <t>GC20P032207</t>
  </si>
  <si>
    <t>https://www.genecards.org/cgi-bin/carddisp.pl?gene=POFUT1</t>
  </si>
  <si>
    <t>H4C11</t>
  </si>
  <si>
    <t>H4 Clustered Histone 11</t>
  </si>
  <si>
    <t>GC06P083549</t>
  </si>
  <si>
    <t>https://www.genecards.org/cgi-bin/carddisp.pl?gene=H4C11</t>
  </si>
  <si>
    <t>FHIT</t>
  </si>
  <si>
    <t>Fragile Histidine Triad Diadenosine Triphosphatase</t>
  </si>
  <si>
    <t>GC03M059747</t>
  </si>
  <si>
    <t>https://www.genecards.org/cgi-bin/carddisp.pl?gene=FHIT</t>
  </si>
  <si>
    <t>RNASEL</t>
  </si>
  <si>
    <t>Ribonuclease L</t>
  </si>
  <si>
    <t>GC01M182573</t>
  </si>
  <si>
    <t>https://www.genecards.org/cgi-bin/carddisp.pl?gene=RNASEL</t>
  </si>
  <si>
    <t>PTCD3</t>
  </si>
  <si>
    <t>Pentatricopeptide Repeat Domain 3</t>
  </si>
  <si>
    <t>GC02P086106</t>
  </si>
  <si>
    <t>https://www.genecards.org/cgi-bin/carddisp.pl?gene=PTCD3</t>
  </si>
  <si>
    <t>PVALB</t>
  </si>
  <si>
    <t>Parvalbumin</t>
  </si>
  <si>
    <t>GC22M036800</t>
  </si>
  <si>
    <t>https://www.genecards.org/cgi-bin/carddisp.pl?gene=PVALB</t>
  </si>
  <si>
    <t>EIF3L</t>
  </si>
  <si>
    <t>Eukaryotic Translation Initiation Factor 3 Subunit L</t>
  </si>
  <si>
    <t>GC22P037848</t>
  </si>
  <si>
    <t>https://www.genecards.org/cgi-bin/carddisp.pl?gene=EIF3L</t>
  </si>
  <si>
    <t>RBCK1</t>
  </si>
  <si>
    <t>RANBP2-Type And C3HC4-Type Zinc Finger Containing 1</t>
  </si>
  <si>
    <t>GC20P000407</t>
  </si>
  <si>
    <t>https://www.genecards.org/cgi-bin/carddisp.pl?gene=RBCK1</t>
  </si>
  <si>
    <t>SPATA16</t>
  </si>
  <si>
    <t>Spermatogenesis Associated 16</t>
  </si>
  <si>
    <t>GC03M172889</t>
  </si>
  <si>
    <t>https://www.genecards.org/cgi-bin/carddisp.pl?gene=SPATA16</t>
  </si>
  <si>
    <t>MYO1H</t>
  </si>
  <si>
    <t>Myosin IH</t>
  </si>
  <si>
    <t>GC12P109311</t>
  </si>
  <si>
    <t>https://www.genecards.org/cgi-bin/carddisp.pl?gene=MYO1H</t>
  </si>
  <si>
    <t>LOC101927157</t>
  </si>
  <si>
    <t>Uncharacterized LOC101927157</t>
  </si>
  <si>
    <t>GC04P047914</t>
  </si>
  <si>
    <t>https://www.genecards.org/cgi-bin/carddisp.pl?gene=LOC101927157</t>
  </si>
  <si>
    <t>TIMMDC1</t>
  </si>
  <si>
    <t>Translocase Of Inner Mitochondrial Membrane Domain Containing 1</t>
  </si>
  <si>
    <t>GC03P119498</t>
  </si>
  <si>
    <t>https://www.genecards.org/cgi-bin/carddisp.pl?gene=TIMMDC1</t>
  </si>
  <si>
    <t>SOX8</t>
  </si>
  <si>
    <t>SRY-Box Transcription Factor 8</t>
  </si>
  <si>
    <t>GC16P000981</t>
  </si>
  <si>
    <t>https://www.genecards.org/cgi-bin/carddisp.pl?gene=SOX8</t>
  </si>
  <si>
    <t>TNXA</t>
  </si>
  <si>
    <t>Tenascin XA (Pseudogene)</t>
  </si>
  <si>
    <t>GC06M065980</t>
  </si>
  <si>
    <t>https://www.genecards.org/cgi-bin/carddisp.pl?gene=TNXA</t>
  </si>
  <si>
    <t>TRAF3</t>
  </si>
  <si>
    <t>TNF Receptor Associated Factor 3</t>
  </si>
  <si>
    <t>GC14P109708</t>
  </si>
  <si>
    <t>https://www.genecards.org/cgi-bin/carddisp.pl?gene=TRAF3</t>
  </si>
  <si>
    <t>NDUFA6</t>
  </si>
  <si>
    <t>NADH:Ubiquinone Oxidoreductase Subunit A6</t>
  </si>
  <si>
    <t>GC22M042085</t>
  </si>
  <si>
    <t>https://www.genecards.org/cgi-bin/carddisp.pl?gene=NDUFA6</t>
  </si>
  <si>
    <t>PRKAA1</t>
  </si>
  <si>
    <t>Protein Kinase AMP-Activated Catalytic Subunit Alpha 1</t>
  </si>
  <si>
    <t>GC05M040759</t>
  </si>
  <si>
    <t>https://www.genecards.org/cgi-bin/carddisp.pl?gene=PRKAA1</t>
  </si>
  <si>
    <t>CARTPT</t>
  </si>
  <si>
    <t>CART Prepropeptide</t>
  </si>
  <si>
    <t>GC05P071719</t>
  </si>
  <si>
    <t>https://www.genecards.org/cgi-bin/carddisp.pl?gene=CARTPT</t>
  </si>
  <si>
    <t>TLX3</t>
  </si>
  <si>
    <t>T Cell Leukemia Homeobox 3</t>
  </si>
  <si>
    <t>GC05P171309</t>
  </si>
  <si>
    <t>https://www.genecards.org/cgi-bin/carddisp.pl?gene=TLX3</t>
  </si>
  <si>
    <t>PRKAR2B</t>
  </si>
  <si>
    <t>Protein Kinase CAMP-Dependent Type II Regulatory Subunit Beta</t>
  </si>
  <si>
    <t>GC07P107044</t>
  </si>
  <si>
    <t>https://www.genecards.org/cgi-bin/carddisp.pl?gene=PRKAR2B</t>
  </si>
  <si>
    <t>MAX</t>
  </si>
  <si>
    <t>MYC Associated Factor X</t>
  </si>
  <si>
    <t>GC14M065100</t>
  </si>
  <si>
    <t>https://www.genecards.org/cgi-bin/carddisp.pl?gene=MAX</t>
  </si>
  <si>
    <t>RPL13A</t>
  </si>
  <si>
    <t>Ribosomal Protein L13a</t>
  </si>
  <si>
    <t>GC19P049487</t>
  </si>
  <si>
    <t>https://www.genecards.org/cgi-bin/carddisp.pl?gene=RPL13A</t>
  </si>
  <si>
    <t>MNDA</t>
  </si>
  <si>
    <t>Myeloid Cell Nuclear Differentiation Antigen</t>
  </si>
  <si>
    <t>GC01P158801</t>
  </si>
  <si>
    <t>https://www.genecards.org/cgi-bin/carddisp.pl?gene=MNDA</t>
  </si>
  <si>
    <t>ANKRD6</t>
  </si>
  <si>
    <t>Ankyrin Repeat Domain 6</t>
  </si>
  <si>
    <t>GC06P089433</t>
  </si>
  <si>
    <t>https://www.genecards.org/cgi-bin/carddisp.pl?gene=ANKRD6</t>
  </si>
  <si>
    <t>MRPL28</t>
  </si>
  <si>
    <t>Mitochondrial Ribosomal Protein L28</t>
  </si>
  <si>
    <t>GC16M000366</t>
  </si>
  <si>
    <t>https://www.genecards.org/cgi-bin/carddisp.pl?gene=MRPL28</t>
  </si>
  <si>
    <t>DHX9</t>
  </si>
  <si>
    <t>DExH-Box Helicase 9</t>
  </si>
  <si>
    <t>GC01P182839</t>
  </si>
  <si>
    <t>https://www.genecards.org/cgi-bin/carddisp.pl?gene=DHX9</t>
  </si>
  <si>
    <t>CDCA5</t>
  </si>
  <si>
    <t>Cell Division Cycle Associated 5</t>
  </si>
  <si>
    <t>GC11M089747</t>
  </si>
  <si>
    <t>https://www.genecards.org/cgi-bin/carddisp.pl?gene=CDCA5</t>
  </si>
  <si>
    <t>NDUFAF8</t>
  </si>
  <si>
    <t>NADH:Ubiquinone Oxidoreductase Complex Assembly Factor 8</t>
  </si>
  <si>
    <t>GC17P081241</t>
  </si>
  <si>
    <t>https://www.genecards.org/cgi-bin/carddisp.pl?gene=NDUFAF8</t>
  </si>
  <si>
    <t>CIB2</t>
  </si>
  <si>
    <t>Calcium And Integrin Binding Family Member 2</t>
  </si>
  <si>
    <t>GC15M078104</t>
  </si>
  <si>
    <t>https://www.genecards.org/cgi-bin/carddisp.pl?gene=CIB2</t>
  </si>
  <si>
    <t>APOC3</t>
  </si>
  <si>
    <t>Apolipoprotein C3</t>
  </si>
  <si>
    <t>GC11P116829</t>
  </si>
  <si>
    <t>https://www.genecards.org/cgi-bin/carddisp.pl?gene=APOC3</t>
  </si>
  <si>
    <t>LSS</t>
  </si>
  <si>
    <t>Lanosterol Synthase</t>
  </si>
  <si>
    <t>GC21M050761</t>
  </si>
  <si>
    <t>https://www.genecards.org/cgi-bin/carddisp.pl?gene=LSS</t>
  </si>
  <si>
    <t>BMP2K</t>
  </si>
  <si>
    <t>BMP2 Inducible Kinase</t>
  </si>
  <si>
    <t>GC04P078776</t>
  </si>
  <si>
    <t>https://www.genecards.org/cgi-bin/carddisp.pl?gene=BMP2K</t>
  </si>
  <si>
    <t>LGMN</t>
  </si>
  <si>
    <t>Legumain</t>
  </si>
  <si>
    <t>GC14M092703</t>
  </si>
  <si>
    <t>https://www.genecards.org/cgi-bin/carddisp.pl?gene=LGMN</t>
  </si>
  <si>
    <t>TNR</t>
  </si>
  <si>
    <t>Tenascin R</t>
  </si>
  <si>
    <t>GC01M175291</t>
  </si>
  <si>
    <t>https://www.genecards.org/cgi-bin/carddisp.pl?gene=TNR</t>
  </si>
  <si>
    <t>YRDC</t>
  </si>
  <si>
    <t>YrdC N6-Threonylcarbamoyltransferase Domain Containing</t>
  </si>
  <si>
    <t>GC01M037802</t>
  </si>
  <si>
    <t>https://www.genecards.org/cgi-bin/carddisp.pl?gene=YRDC</t>
  </si>
  <si>
    <t>MAT2A</t>
  </si>
  <si>
    <t>Methionine Adenosyltransferase 2A</t>
  </si>
  <si>
    <t>GC02P085827</t>
  </si>
  <si>
    <t>https://www.genecards.org/cgi-bin/carddisp.pl?gene=MAT2A</t>
  </si>
  <si>
    <t>TRPC6</t>
  </si>
  <si>
    <t>Transient Receptor Potential Cation Channel Subfamily C Member 6</t>
  </si>
  <si>
    <t>GC11M101451</t>
  </si>
  <si>
    <t>https://www.genecards.org/cgi-bin/carddisp.pl?gene=TRPC6</t>
  </si>
  <si>
    <t>KLF10</t>
  </si>
  <si>
    <t>Kruppel Like Factor 10</t>
  </si>
  <si>
    <t>GC08M102648</t>
  </si>
  <si>
    <t>https://www.genecards.org/cgi-bin/carddisp.pl?gene=KLF10</t>
  </si>
  <si>
    <t>MAOA</t>
  </si>
  <si>
    <t>Monoamine Oxidase A</t>
  </si>
  <si>
    <t>GC0XP043654</t>
  </si>
  <si>
    <t>https://www.genecards.org/cgi-bin/carddisp.pl?gene=MAOA</t>
  </si>
  <si>
    <t>PRPF31-AS1</t>
  </si>
  <si>
    <t>PRPF31 Antisense RNA 1</t>
  </si>
  <si>
    <t>GC19M067440</t>
  </si>
  <si>
    <t>https://www.genecards.org/cgi-bin/carddisp.pl?gene=PRPF31-AS1</t>
  </si>
  <si>
    <t>HLA-E</t>
  </si>
  <si>
    <t>Major Histocompatibility Complex, Class I, E</t>
  </si>
  <si>
    <t>GC06P083670</t>
  </si>
  <si>
    <t>https://www.genecards.org/cgi-bin/carddisp.pl?gene=HLA-E</t>
  </si>
  <si>
    <t>GBA2</t>
  </si>
  <si>
    <t>Glucosylceramidase Beta 2</t>
  </si>
  <si>
    <t>GC09M035736</t>
  </si>
  <si>
    <t>https://www.genecards.org/cgi-bin/carddisp.pl?gene=GBA2</t>
  </si>
  <si>
    <t>CD1E</t>
  </si>
  <si>
    <t>CD1e Molecule</t>
  </si>
  <si>
    <t>GC01P158354</t>
  </si>
  <si>
    <t>https://www.genecards.org/cgi-bin/carddisp.pl?gene=CD1E</t>
  </si>
  <si>
    <t>FAM3C</t>
  </si>
  <si>
    <t>FAM3 Metabolism Regulating Signaling Molecule C</t>
  </si>
  <si>
    <t>GC07M121353</t>
  </si>
  <si>
    <t>https://www.genecards.org/cgi-bin/carddisp.pl?gene=FAM3C</t>
  </si>
  <si>
    <t>RACK1</t>
  </si>
  <si>
    <t>Receptor For Activated C Kinase 1</t>
  </si>
  <si>
    <t>GC05M181795</t>
  </si>
  <si>
    <t>https://www.genecards.org/cgi-bin/carddisp.pl?gene=RACK1</t>
  </si>
  <si>
    <t>OGDH</t>
  </si>
  <si>
    <t>Oxoglutarate Dehydrogenase</t>
  </si>
  <si>
    <t>GC07P044606</t>
  </si>
  <si>
    <t>https://www.genecards.org/cgi-bin/carddisp.pl?gene=OGDH</t>
  </si>
  <si>
    <t>TRAPPC10</t>
  </si>
  <si>
    <t>Trafficking Protein Particle Complex Subunit 10</t>
  </si>
  <si>
    <t>GC21P044012</t>
  </si>
  <si>
    <t>https://www.genecards.org/cgi-bin/carddisp.pl?gene=TRAPPC10</t>
  </si>
  <si>
    <t>TNFRSF17</t>
  </si>
  <si>
    <t>TNF Receptor Superfamily Member 17</t>
  </si>
  <si>
    <t>GC16P011965</t>
  </si>
  <si>
    <t>https://www.genecards.org/cgi-bin/carddisp.pl?gene=TNFRSF17</t>
  </si>
  <si>
    <t>ESRRB</t>
  </si>
  <si>
    <t>Estrogen Related Receptor Beta</t>
  </si>
  <si>
    <t>GC14P076310</t>
  </si>
  <si>
    <t>https://www.genecards.org/cgi-bin/carddisp.pl?gene=ESRRB</t>
  </si>
  <si>
    <t>EPB42</t>
  </si>
  <si>
    <t>Erythrocyte Membrane Protein Band 4.2</t>
  </si>
  <si>
    <t>GC15M043835</t>
  </si>
  <si>
    <t>https://www.genecards.org/cgi-bin/carddisp.pl?gene=EPB42</t>
  </si>
  <si>
    <t>PRSS56</t>
  </si>
  <si>
    <t>Serine Protease 56</t>
  </si>
  <si>
    <t>GC02P232520</t>
  </si>
  <si>
    <t>https://www.genecards.org/cgi-bin/carddisp.pl?gene=PRSS56</t>
  </si>
  <si>
    <t>MSTO1</t>
  </si>
  <si>
    <t>Misato Mitochondrial Distribution And Morphology Regulator 1</t>
  </si>
  <si>
    <t>GC01P155565</t>
  </si>
  <si>
    <t>https://www.genecards.org/cgi-bin/carddisp.pl?gene=MSTO1</t>
  </si>
  <si>
    <t>RCCD1-AS1</t>
  </si>
  <si>
    <t>RCCD1 And UNC45A Antisense RNA 1</t>
  </si>
  <si>
    <t>GC15M090950</t>
  </si>
  <si>
    <t>https://www.genecards.org/cgi-bin/carddisp.pl?gene=RCCD1-AS1</t>
  </si>
  <si>
    <t>ATP2B1</t>
  </si>
  <si>
    <t>ATPase Plasma Membrane Ca2+ Transporting 1</t>
  </si>
  <si>
    <t>GC12M089588</t>
  </si>
  <si>
    <t>https://www.genecards.org/cgi-bin/carddisp.pl?gene=ATP2B1</t>
  </si>
  <si>
    <t>ERAP1</t>
  </si>
  <si>
    <t>Endoplasmic Reticulum Aminopeptidase 1</t>
  </si>
  <si>
    <t>GC05M096760</t>
  </si>
  <si>
    <t>https://www.genecards.org/cgi-bin/carddisp.pl?gene=ERAP1</t>
  </si>
  <si>
    <t>SACS</t>
  </si>
  <si>
    <t>Sacsin Molecular Chaperone</t>
  </si>
  <si>
    <t>GC13M023288</t>
  </si>
  <si>
    <t>https://www.genecards.org/cgi-bin/carddisp.pl?gene=SACS</t>
  </si>
  <si>
    <t>ENPEP</t>
  </si>
  <si>
    <t>Glutamyl Aminopeptidase</t>
  </si>
  <si>
    <t>GC04P110365</t>
  </si>
  <si>
    <t>https://www.genecards.org/cgi-bin/carddisp.pl?gene=ENPEP</t>
  </si>
  <si>
    <t>AP1S2</t>
  </si>
  <si>
    <t>Adaptor Related Protein Complex 1 Subunit Sigma 2</t>
  </si>
  <si>
    <t>GC0XM015825</t>
  </si>
  <si>
    <t>https://www.genecards.org/cgi-bin/carddisp.pl?gene=AP1S2</t>
  </si>
  <si>
    <t>FCHO1</t>
  </si>
  <si>
    <t>FCH And Mu Domain Containing Endocytic Adaptor 1</t>
  </si>
  <si>
    <t>GC19P066230</t>
  </si>
  <si>
    <t>https://www.genecards.org/cgi-bin/carddisp.pl?gene=FCHO1</t>
  </si>
  <si>
    <t>TMEM126A</t>
  </si>
  <si>
    <t>Transmembrane Protein 126A</t>
  </si>
  <si>
    <t>GC11P085647</t>
  </si>
  <si>
    <t>https://www.genecards.org/cgi-bin/carddisp.pl?gene=TMEM126A</t>
  </si>
  <si>
    <t>RS1</t>
  </si>
  <si>
    <t>Retinoschisin 1</t>
  </si>
  <si>
    <t>GC0XM018639</t>
  </si>
  <si>
    <t>https://www.genecards.org/cgi-bin/carddisp.pl?gene=RS1</t>
  </si>
  <si>
    <t>SPINK1</t>
  </si>
  <si>
    <t>Serine Peptidase Inhibitor Kazal Type 1</t>
  </si>
  <si>
    <t>GC05M147825</t>
  </si>
  <si>
    <t>https://www.genecards.org/cgi-bin/carddisp.pl?gene=SPINK1</t>
  </si>
  <si>
    <t>TWSG1</t>
  </si>
  <si>
    <t>Twisted Gastrulation BMP Signaling Modulator 1</t>
  </si>
  <si>
    <t>GC18P009334</t>
  </si>
  <si>
    <t>https://www.genecards.org/cgi-bin/carddisp.pl?gene=TWSG1</t>
  </si>
  <si>
    <t>RCAN1</t>
  </si>
  <si>
    <t>Regulator Of Calcineurin 1</t>
  </si>
  <si>
    <t>GC21M034513</t>
  </si>
  <si>
    <t>https://www.genecards.org/cgi-bin/carddisp.pl?gene=RCAN1</t>
  </si>
  <si>
    <t>PCDH19</t>
  </si>
  <si>
    <t>Protocadherin 19</t>
  </si>
  <si>
    <t>GC0XM100291</t>
  </si>
  <si>
    <t>https://www.genecards.org/cgi-bin/carddisp.pl?gene=PCDH19</t>
  </si>
  <si>
    <t>CISH</t>
  </si>
  <si>
    <t>Cytokine Inducible SH2 Containing Protein</t>
  </si>
  <si>
    <t>GC03M051268</t>
  </si>
  <si>
    <t>https://www.genecards.org/cgi-bin/carddisp.pl?gene=CISH</t>
  </si>
  <si>
    <t>NCK1</t>
  </si>
  <si>
    <t>NCK Adaptor Protein 1</t>
  </si>
  <si>
    <t>GC03P136862</t>
  </si>
  <si>
    <t>https://www.genecards.org/cgi-bin/carddisp.pl?gene=NCK1</t>
  </si>
  <si>
    <t>CCDC47</t>
  </si>
  <si>
    <t>Coiled-Coil Domain Containing 47</t>
  </si>
  <si>
    <t>GC17M063745</t>
  </si>
  <si>
    <t>https://www.genecards.org/cgi-bin/carddisp.pl?gene=CCDC47</t>
  </si>
  <si>
    <t>SPRY2</t>
  </si>
  <si>
    <t>Sprouty RTK Signaling Antagonist 2</t>
  </si>
  <si>
    <t>GC13M080335</t>
  </si>
  <si>
    <t>https://www.genecards.org/cgi-bin/carddisp.pl?gene=SPRY2</t>
  </si>
  <si>
    <t>ESPN</t>
  </si>
  <si>
    <t>Espin</t>
  </si>
  <si>
    <t>GC01P006424</t>
  </si>
  <si>
    <t>https://www.genecards.org/cgi-bin/carddisp.pl?gene=ESPN</t>
  </si>
  <si>
    <t>MAL</t>
  </si>
  <si>
    <t>Mal, T Cell Differentiation Protein</t>
  </si>
  <si>
    <t>GC02P095025</t>
  </si>
  <si>
    <t>https://www.genecards.org/cgi-bin/carddisp.pl?gene=MAL</t>
  </si>
  <si>
    <t>ATAD5</t>
  </si>
  <si>
    <t>ATPase Family AAA Domain Containing 5</t>
  </si>
  <si>
    <t>GC17P055032</t>
  </si>
  <si>
    <t>https://www.genecards.org/cgi-bin/carddisp.pl?gene=ATAD5</t>
  </si>
  <si>
    <t>MT-TE</t>
  </si>
  <si>
    <t>Mitochondrially Encoded TRNA-Glu (GAA/G)</t>
  </si>
  <si>
    <t>GCMTM014676</t>
  </si>
  <si>
    <t>https://www.genecards.org/cgi-bin/carddisp.pl?gene=MT-TE</t>
  </si>
  <si>
    <t>NDUFA11</t>
  </si>
  <si>
    <t>NADH:Ubiquinone Oxidoreductase Subunit A11</t>
  </si>
  <si>
    <t>GC19M005891</t>
  </si>
  <si>
    <t>https://www.genecards.org/cgi-bin/carddisp.pl?gene=NDUFA11</t>
  </si>
  <si>
    <t>VTRNA2-1</t>
  </si>
  <si>
    <t>Vault RNA 2-1</t>
  </si>
  <si>
    <t>GC05M136081</t>
  </si>
  <si>
    <t>https://www.genecards.org/cgi-bin/carddisp.pl?gene=VTRNA2-1</t>
  </si>
  <si>
    <t>CCL18</t>
  </si>
  <si>
    <t>C-C Motif Chemokine Ligand 18</t>
  </si>
  <si>
    <t>GC17P036064</t>
  </si>
  <si>
    <t>https://www.genecards.org/cgi-bin/carddisp.pl?gene=CCL18</t>
  </si>
  <si>
    <t>TEX11</t>
  </si>
  <si>
    <t>Testis Expressed 11</t>
  </si>
  <si>
    <t>GC0XM070548</t>
  </si>
  <si>
    <t>https://www.genecards.org/cgi-bin/carddisp.pl?gene=TEX11</t>
  </si>
  <si>
    <t>CCL20</t>
  </si>
  <si>
    <t>C-C Motif Chemokine Ligand 20</t>
  </si>
  <si>
    <t>GC02P227842</t>
  </si>
  <si>
    <t>https://www.genecards.org/cgi-bin/carddisp.pl?gene=CCL20</t>
  </si>
  <si>
    <t>EXOSC1</t>
  </si>
  <si>
    <t>Exosome Component 1</t>
  </si>
  <si>
    <t>GC10M097435</t>
  </si>
  <si>
    <t>https://www.genecards.org/cgi-bin/carddisp.pl?gene=EXOSC1</t>
  </si>
  <si>
    <t>DCAF8</t>
  </si>
  <si>
    <t>DDB1 And CUL4 Associated Factor 8</t>
  </si>
  <si>
    <t>GC01M160215</t>
  </si>
  <si>
    <t>https://www.genecards.org/cgi-bin/carddisp.pl?gene=DCAF8</t>
  </si>
  <si>
    <t>UBE2D1</t>
  </si>
  <si>
    <t>Ubiquitin Conjugating Enzyme E2 D1</t>
  </si>
  <si>
    <t>GC10P058334</t>
  </si>
  <si>
    <t>https://www.genecards.org/cgi-bin/carddisp.pl?gene=UBE2D1</t>
  </si>
  <si>
    <t>APOD</t>
  </si>
  <si>
    <t>Apolipoprotein D</t>
  </si>
  <si>
    <t>GC03M195568</t>
  </si>
  <si>
    <t>https://www.genecards.org/cgi-bin/carddisp.pl?gene=APOD</t>
  </si>
  <si>
    <t>GADD45A</t>
  </si>
  <si>
    <t>Growth Arrest And DNA Damage Inducible Alpha</t>
  </si>
  <si>
    <t>GC01P067685</t>
  </si>
  <si>
    <t>https://www.genecards.org/cgi-bin/carddisp.pl?gene=GADD45A</t>
  </si>
  <si>
    <t>SGO1</t>
  </si>
  <si>
    <t>Shugoshin 1</t>
  </si>
  <si>
    <t>GC03M020838</t>
  </si>
  <si>
    <t>https://www.genecards.org/cgi-bin/carddisp.pl?gene=SGO1</t>
  </si>
  <si>
    <t>DSCAM</t>
  </si>
  <si>
    <t>DS Cell Adhesion Molecule</t>
  </si>
  <si>
    <t>GC21M040010</t>
  </si>
  <si>
    <t>https://www.genecards.org/cgi-bin/carddisp.pl?gene=DSCAM</t>
  </si>
  <si>
    <t>IER3</t>
  </si>
  <si>
    <t>Immediate Early Response 3</t>
  </si>
  <si>
    <t>GC06M030743</t>
  </si>
  <si>
    <t>https://www.genecards.org/cgi-bin/carddisp.pl?gene=IER3</t>
  </si>
  <si>
    <t>MPP7</t>
  </si>
  <si>
    <t>MAGUK P55 Scaffold Protein 7</t>
  </si>
  <si>
    <t>GC10M028057</t>
  </si>
  <si>
    <t>https://www.genecards.org/cgi-bin/carddisp.pl?gene=MPP7</t>
  </si>
  <si>
    <t>VPS51</t>
  </si>
  <si>
    <t>VPS51 Subunit Of GARP Complex</t>
  </si>
  <si>
    <t>GC11P065089</t>
  </si>
  <si>
    <t>https://www.genecards.org/cgi-bin/carddisp.pl?gene=VPS51</t>
  </si>
  <si>
    <t>S100A6</t>
  </si>
  <si>
    <t>S100 Calcium Binding Protein A6</t>
  </si>
  <si>
    <t>GC01M153559</t>
  </si>
  <si>
    <t>https://www.genecards.org/cgi-bin/carddisp.pl?gene=S100A6</t>
  </si>
  <si>
    <t>UPB1</t>
  </si>
  <si>
    <t>Beta-Ureidopropionase 1</t>
  </si>
  <si>
    <t>GC22P024494</t>
  </si>
  <si>
    <t>https://www.genecards.org/cgi-bin/carddisp.pl?gene=UPB1</t>
  </si>
  <si>
    <t>RPS2</t>
  </si>
  <si>
    <t>Ribosomal Protein S2</t>
  </si>
  <si>
    <t>GC16M007099</t>
  </si>
  <si>
    <t>https://www.genecards.org/cgi-bin/carddisp.pl?gene=RPS2</t>
  </si>
  <si>
    <t>OPSIN-LCR</t>
  </si>
  <si>
    <t>Opsin Locus Control Region</t>
  </si>
  <si>
    <t>GC0XP154137</t>
  </si>
  <si>
    <t>https://www.genecards.org/cgi-bin/carddisp.pl?gene=OPSIN-LCR</t>
  </si>
  <si>
    <t>TSG101</t>
  </si>
  <si>
    <t>Tumor Susceptibility 101</t>
  </si>
  <si>
    <t>GC11M018468</t>
  </si>
  <si>
    <t>https://www.genecards.org/cgi-bin/carddisp.pl?gene=TSG101</t>
  </si>
  <si>
    <t>PRKAR2A</t>
  </si>
  <si>
    <t>Protein Kinase CAMP-Dependent Type II Regulatory Subunit Alpha</t>
  </si>
  <si>
    <t>GC03M048744</t>
  </si>
  <si>
    <t>https://www.genecards.org/cgi-bin/carddisp.pl?gene=PRKAR2A</t>
  </si>
  <si>
    <t>MCM10</t>
  </si>
  <si>
    <t>Minichromosome Maintenance 10 Replication Initiation Factor</t>
  </si>
  <si>
    <t>GC10P013161</t>
  </si>
  <si>
    <t>https://www.genecards.org/cgi-bin/carddisp.pl?gene=MCM10</t>
  </si>
  <si>
    <t>TRAPPC2B</t>
  </si>
  <si>
    <t>Trafficking Protein Particle Complex Subunit 2B</t>
  </si>
  <si>
    <t>GC19P067479</t>
  </si>
  <si>
    <t>https://www.genecards.org/cgi-bin/carddisp.pl?gene=TRAPPC2B</t>
  </si>
  <si>
    <t>IGSF8</t>
  </si>
  <si>
    <t>Immunoglobulin Superfamily Member 8</t>
  </si>
  <si>
    <t>GC01M160061</t>
  </si>
  <si>
    <t>https://www.genecards.org/cgi-bin/carddisp.pl?gene=IGSF8</t>
  </si>
  <si>
    <t>NCL</t>
  </si>
  <si>
    <t>Nucleolin</t>
  </si>
  <si>
    <t>GC02M231453</t>
  </si>
  <si>
    <t>https://www.genecards.org/cgi-bin/carddisp.pl?gene=NCL</t>
  </si>
  <si>
    <t>MELTF</t>
  </si>
  <si>
    <t>Melanotransferrin</t>
  </si>
  <si>
    <t>GC03M196980</t>
  </si>
  <si>
    <t>https://www.genecards.org/cgi-bin/carddisp.pl?gene=MELTF</t>
  </si>
  <si>
    <t>TRAPPC9</t>
  </si>
  <si>
    <t>Trafficking Protein Particle Complex Subunit 9</t>
  </si>
  <si>
    <t>GC08M139728</t>
  </si>
  <si>
    <t>https://www.genecards.org/cgi-bin/carddisp.pl?gene=TRAPPC9</t>
  </si>
  <si>
    <t>COTL1</t>
  </si>
  <si>
    <t>Coactosin Like F-Actin Binding Protein 1</t>
  </si>
  <si>
    <t>GC16M084566</t>
  </si>
  <si>
    <t>https://www.genecards.org/cgi-bin/carddisp.pl?gene=COTL1</t>
  </si>
  <si>
    <t>RPS9</t>
  </si>
  <si>
    <t>Ribosomal Protein S9</t>
  </si>
  <si>
    <t>GC19P069272</t>
  </si>
  <si>
    <t>https://www.genecards.org/cgi-bin/carddisp.pl?gene=RPS9</t>
  </si>
  <si>
    <t>ATP2B3</t>
  </si>
  <si>
    <t>ATPase Plasma Membrane Ca2+ Transporting 3</t>
  </si>
  <si>
    <t>GC0XP153517</t>
  </si>
  <si>
    <t>https://www.genecards.org/cgi-bin/carddisp.pl?gene=ATP2B3</t>
  </si>
  <si>
    <t>PDE5A</t>
  </si>
  <si>
    <t>Phosphodiesterase 5A</t>
  </si>
  <si>
    <t>GC04M119494</t>
  </si>
  <si>
    <t>https://www.genecards.org/cgi-bin/carddisp.pl?gene=PDE5A</t>
  </si>
  <si>
    <t>LOC112806037</t>
  </si>
  <si>
    <t>Sharpr-MPRA Regulatory Region 3720</t>
  </si>
  <si>
    <t>GC02P122754</t>
  </si>
  <si>
    <t>https://www.genecards.org/cgi-bin/carddisp.pl?gene=LOC112806037</t>
  </si>
  <si>
    <t>TUBA1B</t>
  </si>
  <si>
    <t>Tubulin Alpha 1b</t>
  </si>
  <si>
    <t>GC12M049127</t>
  </si>
  <si>
    <t>https://www.genecards.org/cgi-bin/carddisp.pl?gene=TUBA1B</t>
  </si>
  <si>
    <t>GPD1</t>
  </si>
  <si>
    <t>Glycerol-3-Phosphate Dehydrogenase 1</t>
  </si>
  <si>
    <t>GC12P050119</t>
  </si>
  <si>
    <t>https://www.genecards.org/cgi-bin/carddisp.pl?gene=GPD1</t>
  </si>
  <si>
    <t>PYURF</t>
  </si>
  <si>
    <t>PIGY Upstream Open Reading Frame</t>
  </si>
  <si>
    <t>GC04M088521</t>
  </si>
  <si>
    <t>https://www.genecards.org/cgi-bin/carddisp.pl?gene=PYURF</t>
  </si>
  <si>
    <t>MT-TP</t>
  </si>
  <si>
    <t>Mitochondrially Encoded TRNA-Pro (CCN)</t>
  </si>
  <si>
    <t>GCMTM015957</t>
  </si>
  <si>
    <t>https://www.genecards.org/cgi-bin/carddisp.pl?gene=MT-TP</t>
  </si>
  <si>
    <t>SLC14A1</t>
  </si>
  <si>
    <t>Solute Carrier Family 14 Member 1 (Kidd Blood Group)</t>
  </si>
  <si>
    <t>GC18P045687</t>
  </si>
  <si>
    <t>https://www.genecards.org/cgi-bin/carddisp.pl?gene=SLC14A1</t>
  </si>
  <si>
    <t>PRDM6</t>
  </si>
  <si>
    <t>PR/SET Domain 6</t>
  </si>
  <si>
    <t>GC05P123089</t>
  </si>
  <si>
    <t>https://www.genecards.org/cgi-bin/carddisp.pl?gene=PRDM6</t>
  </si>
  <si>
    <t>DUX4L1</t>
  </si>
  <si>
    <t>Double Homeobox 4 Like 1 (Pseudogene)</t>
  </si>
  <si>
    <t>GC04P190084</t>
  </si>
  <si>
    <t>https://www.genecards.org/cgi-bin/carddisp.pl?gene=DUX4L1</t>
  </si>
  <si>
    <t>GPR55</t>
  </si>
  <si>
    <t>G Protein-Coupled Receptor 55</t>
  </si>
  <si>
    <t>GC02M230907</t>
  </si>
  <si>
    <t>https://www.genecards.org/cgi-bin/carddisp.pl?gene=GPR55</t>
  </si>
  <si>
    <t>CAPN1</t>
  </si>
  <si>
    <t>Calpain 1</t>
  </si>
  <si>
    <t>GC11P069958</t>
  </si>
  <si>
    <t>https://www.genecards.org/cgi-bin/carddisp.pl?gene=CAPN1</t>
  </si>
  <si>
    <t>NSD3</t>
  </si>
  <si>
    <t>Nuclear Receptor Binding SET Domain Protein 3</t>
  </si>
  <si>
    <t>GC08M038269</t>
  </si>
  <si>
    <t>https://www.genecards.org/cgi-bin/carddisp.pl?gene=NSD3</t>
  </si>
  <si>
    <t>RTN4IP1</t>
  </si>
  <si>
    <t>Reticulon 4 Interacting Protein 1</t>
  </si>
  <si>
    <t>GC06M106571</t>
  </si>
  <si>
    <t>https://www.genecards.org/cgi-bin/carddisp.pl?gene=RTN4IP1</t>
  </si>
  <si>
    <t>GPR143</t>
  </si>
  <si>
    <t>G Protein-Coupled Receptor 143</t>
  </si>
  <si>
    <t>GC0XM009725</t>
  </si>
  <si>
    <t>https://www.genecards.org/cgi-bin/carddisp.pl?gene=GPR143</t>
  </si>
  <si>
    <t>RAN</t>
  </si>
  <si>
    <t>RAN, Member RAS Oncogene Family</t>
  </si>
  <si>
    <t>GC12P130871</t>
  </si>
  <si>
    <t>https://www.genecards.org/cgi-bin/carddisp.pl?gene=RAN</t>
  </si>
  <si>
    <t>RBMS3</t>
  </si>
  <si>
    <t>RNA Binding Motif Single Stranded Interacting Protein 3</t>
  </si>
  <si>
    <t>GC03P028575</t>
  </si>
  <si>
    <t>https://www.genecards.org/cgi-bin/carddisp.pl?gene=RBMS3</t>
  </si>
  <si>
    <t>SERPINB8</t>
  </si>
  <si>
    <t>Serpin Family B Member 8</t>
  </si>
  <si>
    <t>GC18P063969</t>
  </si>
  <si>
    <t>https://www.genecards.org/cgi-bin/carddisp.pl?gene=SERPINB8</t>
  </si>
  <si>
    <t>HMGB3</t>
  </si>
  <si>
    <t>High Mobility Group Box 3</t>
  </si>
  <si>
    <t>GC0XP150980</t>
  </si>
  <si>
    <t>https://www.genecards.org/cgi-bin/carddisp.pl?gene=HMGB3</t>
  </si>
  <si>
    <t>SLC6A17</t>
  </si>
  <si>
    <t>Solute Carrier Family 6 Member 17</t>
  </si>
  <si>
    <t>GC01P110150</t>
  </si>
  <si>
    <t>https://www.genecards.org/cgi-bin/carddisp.pl?gene=SLC6A17</t>
  </si>
  <si>
    <t>BIN1</t>
  </si>
  <si>
    <t>Bridging Integrator 1</t>
  </si>
  <si>
    <t>GC02M127048</t>
  </si>
  <si>
    <t>https://www.genecards.org/cgi-bin/carddisp.pl?gene=BIN1</t>
  </si>
  <si>
    <t>CALM2</t>
  </si>
  <si>
    <t>Calmodulin 2</t>
  </si>
  <si>
    <t>GC02M047124</t>
  </si>
  <si>
    <t>https://www.genecards.org/cgi-bin/carddisp.pl?gene=CALM2</t>
  </si>
  <si>
    <t>BPI</t>
  </si>
  <si>
    <t>Bactericidal Permeability Increasing Protein</t>
  </si>
  <si>
    <t>GC20P038304</t>
  </si>
  <si>
    <t>https://www.genecards.org/cgi-bin/carddisp.pl?gene=BPI</t>
  </si>
  <si>
    <t>EPHX2</t>
  </si>
  <si>
    <t>Epoxide Hydrolase 2</t>
  </si>
  <si>
    <t>GC08P027490</t>
  </si>
  <si>
    <t>https://www.genecards.org/cgi-bin/carddisp.pl?gene=EPHX2</t>
  </si>
  <si>
    <t>EPYC</t>
  </si>
  <si>
    <t>Epiphycan</t>
  </si>
  <si>
    <t>GC12M090963</t>
  </si>
  <si>
    <t>https://www.genecards.org/cgi-bin/carddisp.pl?gene=EPYC</t>
  </si>
  <si>
    <t>EPS15L1</t>
  </si>
  <si>
    <t>Epidermal Growth Factor Receptor Pathway Substrate 15 Like 1</t>
  </si>
  <si>
    <t>GC19M016333</t>
  </si>
  <si>
    <t>https://www.genecards.org/cgi-bin/carddisp.pl?gene=EPS15L1</t>
  </si>
  <si>
    <t>PWRN1</t>
  </si>
  <si>
    <t>Prader-Willi Region Non-Protein Coding RNA 1</t>
  </si>
  <si>
    <t>GC15P043628</t>
  </si>
  <si>
    <t>https://www.genecards.org/cgi-bin/carddisp.pl?gene=PWRN1</t>
  </si>
  <si>
    <t>SERPINB2</t>
  </si>
  <si>
    <t>Serpin Family B Member 2</t>
  </si>
  <si>
    <t>GC18P063871</t>
  </si>
  <si>
    <t>https://www.genecards.org/cgi-bin/carddisp.pl?gene=SERPINB2</t>
  </si>
  <si>
    <t>AGL</t>
  </si>
  <si>
    <t>Amylo-Alpha-1, 6-Glucosidase, 4-Alpha-Glucanotransferase</t>
  </si>
  <si>
    <t>GC01P099850</t>
  </si>
  <si>
    <t>https://www.genecards.org/cgi-bin/carddisp.pl?gene=AGL</t>
  </si>
  <si>
    <t>RPL6</t>
  </si>
  <si>
    <t>Ribosomal Protein L6</t>
  </si>
  <si>
    <t>GC12M112320</t>
  </si>
  <si>
    <t>https://www.genecards.org/cgi-bin/carddisp.pl?gene=RPL6</t>
  </si>
  <si>
    <t>TAGLN</t>
  </si>
  <si>
    <t>Transgelin</t>
  </si>
  <si>
    <t>GC11P117199</t>
  </si>
  <si>
    <t>https://www.genecards.org/cgi-bin/carddisp.pl?gene=TAGLN</t>
  </si>
  <si>
    <t>ATP13A2</t>
  </si>
  <si>
    <t>ATPase Cation Transporting 13A2</t>
  </si>
  <si>
    <t>GC01M016985</t>
  </si>
  <si>
    <t>https://www.genecards.org/cgi-bin/carddisp.pl?gene=ATP13A2</t>
  </si>
  <si>
    <t>PAWR</t>
  </si>
  <si>
    <t>Pro-Apoptotic WT1 Regulator</t>
  </si>
  <si>
    <t>GC12M079574</t>
  </si>
  <si>
    <t>https://www.genecards.org/cgi-bin/carddisp.pl?gene=PAWR</t>
  </si>
  <si>
    <t>SCNN1G</t>
  </si>
  <si>
    <t>Sodium Channel Epithelial 1 Subunit Gamma</t>
  </si>
  <si>
    <t>GC16P023182</t>
  </si>
  <si>
    <t>https://www.genecards.org/cgi-bin/carddisp.pl?gene=SCNN1G</t>
  </si>
  <si>
    <t>ANKS3</t>
  </si>
  <si>
    <t>Ankyrin Repeat And Sterile Alpha Motif Domain Containing 3</t>
  </si>
  <si>
    <t>GC16M004696</t>
  </si>
  <si>
    <t>https://www.genecards.org/cgi-bin/carddisp.pl?gene=ANKS3</t>
  </si>
  <si>
    <t>IFT22</t>
  </si>
  <si>
    <t>Intraflagellar Transport 22</t>
  </si>
  <si>
    <t>GC07M101986</t>
  </si>
  <si>
    <t>https://www.genecards.org/cgi-bin/carddisp.pl?gene=IFT22</t>
  </si>
  <si>
    <t>RNF8</t>
  </si>
  <si>
    <t>Ring Finger Protein 8</t>
  </si>
  <si>
    <t>GC06P083867</t>
  </si>
  <si>
    <t>https://www.genecards.org/cgi-bin/carddisp.pl?gene=RNF8</t>
  </si>
  <si>
    <t>TRIM21</t>
  </si>
  <si>
    <t>Tripartite Motif Containing 21</t>
  </si>
  <si>
    <t>GC11M004384</t>
  </si>
  <si>
    <t>https://www.genecards.org/cgi-bin/carddisp.pl?gene=TRIM21</t>
  </si>
  <si>
    <t>FAM135A</t>
  </si>
  <si>
    <t>Family With Sequence Similarity 135 Member A</t>
  </si>
  <si>
    <t>GC06P070412</t>
  </si>
  <si>
    <t>https://www.genecards.org/cgi-bin/carddisp.pl?gene=FAM135A</t>
  </si>
  <si>
    <t>NEUROG3</t>
  </si>
  <si>
    <t>Neurogenin 3</t>
  </si>
  <si>
    <t>GC10M069571</t>
  </si>
  <si>
    <t>https://www.genecards.org/cgi-bin/carddisp.pl?gene=NEUROG3</t>
  </si>
  <si>
    <t>CTPS1</t>
  </si>
  <si>
    <t>CTP Synthase 1</t>
  </si>
  <si>
    <t>GC01P040979</t>
  </si>
  <si>
    <t>https://www.genecards.org/cgi-bin/carddisp.pl?gene=CTPS1</t>
  </si>
  <si>
    <t>THBS3</t>
  </si>
  <si>
    <t>Thrombospondin 3</t>
  </si>
  <si>
    <t>GC01M155195</t>
  </si>
  <si>
    <t>https://www.genecards.org/cgi-bin/carddisp.pl?gene=THBS3</t>
  </si>
  <si>
    <t>MIR183</t>
  </si>
  <si>
    <t>MicroRNA 183</t>
  </si>
  <si>
    <t>GC07M129827</t>
  </si>
  <si>
    <t>https://www.genecards.org/cgi-bin/carddisp.pl?gene=MIR183</t>
  </si>
  <si>
    <t>IL37</t>
  </si>
  <si>
    <t>Interleukin 37</t>
  </si>
  <si>
    <t>GC02P122457</t>
  </si>
  <si>
    <t>https://www.genecards.org/cgi-bin/carddisp.pl?gene=IL37</t>
  </si>
  <si>
    <t>RAB39B</t>
  </si>
  <si>
    <t>RAB39B, Member RAS Oncogene Family</t>
  </si>
  <si>
    <t>GC0XM155259</t>
  </si>
  <si>
    <t>https://www.genecards.org/cgi-bin/carddisp.pl?gene=RAB39B</t>
  </si>
  <si>
    <t>MMP10</t>
  </si>
  <si>
    <t>Matrix Metallopeptidase 10</t>
  </si>
  <si>
    <t>GC11M102770</t>
  </si>
  <si>
    <t>https://www.genecards.org/cgi-bin/carddisp.pl?gene=MMP10</t>
  </si>
  <si>
    <t>TRAF2</t>
  </si>
  <si>
    <t>TNF Receptor Associated Factor 2</t>
  </si>
  <si>
    <t>GC09P136881</t>
  </si>
  <si>
    <t>https://www.genecards.org/cgi-bin/carddisp.pl?gene=TRAF2</t>
  </si>
  <si>
    <t>MCM2</t>
  </si>
  <si>
    <t>Minichromosome Maintenance Complex Component 2</t>
  </si>
  <si>
    <t>GC03P127598</t>
  </si>
  <si>
    <t>https://www.genecards.org/cgi-bin/carddisp.pl?gene=MCM2</t>
  </si>
  <si>
    <t>CBY1</t>
  </si>
  <si>
    <t>Chibby Family Member 1, Beta Catenin Antagonist</t>
  </si>
  <si>
    <t>GC22P038656</t>
  </si>
  <si>
    <t>https://www.genecards.org/cgi-bin/carddisp.pl?gene=CBY1</t>
  </si>
  <si>
    <t>MIRLET7A1</t>
  </si>
  <si>
    <t>MicroRNA Let-7a-1</t>
  </si>
  <si>
    <t>GC09P094175</t>
  </si>
  <si>
    <t>https://www.genecards.org/cgi-bin/carddisp.pl?gene=MIRLET7A1</t>
  </si>
  <si>
    <t>DAPK1</t>
  </si>
  <si>
    <t>Death Associated Protein Kinase 1</t>
  </si>
  <si>
    <t>GC09P087497</t>
  </si>
  <si>
    <t>https://www.genecards.org/cgi-bin/carddisp.pl?gene=DAPK1</t>
  </si>
  <si>
    <t>NEDD4</t>
  </si>
  <si>
    <t>NEDD4 E3 Ubiquitin Protein Ligase</t>
  </si>
  <si>
    <t>GC15M055826</t>
  </si>
  <si>
    <t>https://www.genecards.org/cgi-bin/carddisp.pl?gene=NEDD4</t>
  </si>
  <si>
    <t>OPHN1</t>
  </si>
  <si>
    <t>Oligophrenin 1</t>
  </si>
  <si>
    <t>GC0XM067949</t>
  </si>
  <si>
    <t>https://www.genecards.org/cgi-bin/carddisp.pl?gene=OPHN1</t>
  </si>
  <si>
    <t>MAP3K5</t>
  </si>
  <si>
    <t>Mitogen-Activated Protein Kinase Kinase Kinase 5</t>
  </si>
  <si>
    <t>GC06M136557</t>
  </si>
  <si>
    <t>https://www.genecards.org/cgi-bin/carddisp.pl?gene=MAP3K5</t>
  </si>
  <si>
    <t>TPK1</t>
  </si>
  <si>
    <t>Thiamin Pyrophosphokinase 1</t>
  </si>
  <si>
    <t>GC07M144451</t>
  </si>
  <si>
    <t>https://www.genecards.org/cgi-bin/carddisp.pl?gene=TPK1</t>
  </si>
  <si>
    <t>MYPN</t>
  </si>
  <si>
    <t>Myopalladin</t>
  </si>
  <si>
    <t>GC10P068106</t>
  </si>
  <si>
    <t>https://www.genecards.org/cgi-bin/carddisp.pl?gene=MYPN</t>
  </si>
  <si>
    <t>LARP6</t>
  </si>
  <si>
    <t>La Ribonucleoprotein 6, Translational Regulator</t>
  </si>
  <si>
    <t>GC15M070829</t>
  </si>
  <si>
    <t>https://www.genecards.org/cgi-bin/carddisp.pl?gene=LARP6</t>
  </si>
  <si>
    <t>HTR2A</t>
  </si>
  <si>
    <t>5-Hydroxytryptamine Receptor 2A</t>
  </si>
  <si>
    <t>GC13M046831</t>
  </si>
  <si>
    <t>https://www.genecards.org/cgi-bin/carddisp.pl?gene=HTR2A</t>
  </si>
  <si>
    <t>PTK7</t>
  </si>
  <si>
    <t>Protein Tyrosine Kinase 7 (Inactive)</t>
  </si>
  <si>
    <t>GC06P043076</t>
  </si>
  <si>
    <t>https://www.genecards.org/cgi-bin/carddisp.pl?gene=PTK7</t>
  </si>
  <si>
    <t>CTSH</t>
  </si>
  <si>
    <t>Cathepsin H</t>
  </si>
  <si>
    <t>GC15M090448</t>
  </si>
  <si>
    <t>https://www.genecards.org/cgi-bin/carddisp.pl?gene=CTSH</t>
  </si>
  <si>
    <t>CD1B</t>
  </si>
  <si>
    <t>CD1b Molecule</t>
  </si>
  <si>
    <t>GC01M158297</t>
  </si>
  <si>
    <t>https://www.genecards.org/cgi-bin/carddisp.pl?gene=CD1B</t>
  </si>
  <si>
    <t>HOXD12</t>
  </si>
  <si>
    <t>Homeobox D12</t>
  </si>
  <si>
    <t>GC02P176099</t>
  </si>
  <si>
    <t>https://www.genecards.org/cgi-bin/carddisp.pl?gene=HOXD12</t>
  </si>
  <si>
    <t>PPP1CA</t>
  </si>
  <si>
    <t>Protein Phosphatase 1 Catalytic Subunit Alpha</t>
  </si>
  <si>
    <t>GC11M089964</t>
  </si>
  <si>
    <t>https://www.genecards.org/cgi-bin/carddisp.pl?gene=PPP1CA</t>
  </si>
  <si>
    <t>PAPSS1</t>
  </si>
  <si>
    <t>3'-Phosphoadenosine 5'-Phosphosulfate Synthase 1</t>
  </si>
  <si>
    <t>GC04M107590</t>
  </si>
  <si>
    <t>https://www.genecards.org/cgi-bin/carddisp.pl?gene=PAPSS1</t>
  </si>
  <si>
    <t>BCAR4</t>
  </si>
  <si>
    <t>Breast Cancer Anti-Estrogen Resistance 4</t>
  </si>
  <si>
    <t>GC16M012287</t>
  </si>
  <si>
    <t>https://www.genecards.org/cgi-bin/carddisp.pl?gene=BCAR4</t>
  </si>
  <si>
    <t>GLIS2</t>
  </si>
  <si>
    <t>GLIS Family Zinc Finger 2</t>
  </si>
  <si>
    <t>GC16P011774</t>
  </si>
  <si>
    <t>https://www.genecards.org/cgi-bin/carddisp.pl?gene=GLIS2</t>
  </si>
  <si>
    <t>CDH19</t>
  </si>
  <si>
    <t>Cadherin 19</t>
  </si>
  <si>
    <t>GC18M066501</t>
  </si>
  <si>
    <t>https://www.genecards.org/cgi-bin/carddisp.pl?gene=CDH19</t>
  </si>
  <si>
    <t>ANAPC11</t>
  </si>
  <si>
    <t>Anaphase Promoting Complex Subunit 11</t>
  </si>
  <si>
    <t>GC17P081890</t>
  </si>
  <si>
    <t>https://www.genecards.org/cgi-bin/carddisp.pl?gene=ANAPC11</t>
  </si>
  <si>
    <t>WDR73</t>
  </si>
  <si>
    <t>WD Repeat Domain 73</t>
  </si>
  <si>
    <t>GC15M084639</t>
  </si>
  <si>
    <t>https://www.genecards.org/cgi-bin/carddisp.pl?gene=WDR73</t>
  </si>
  <si>
    <t>HULC</t>
  </si>
  <si>
    <t>Hepatocellular Carcinoma Up-Regulated Long Non-Coding RNA</t>
  </si>
  <si>
    <t>GC06P008438</t>
  </si>
  <si>
    <t>https://www.genecards.org/cgi-bin/carddisp.pl?gene=HULC</t>
  </si>
  <si>
    <t>PRNP</t>
  </si>
  <si>
    <t>Prion Protein</t>
  </si>
  <si>
    <t>GC20P004686</t>
  </si>
  <si>
    <t>https://www.genecards.org/cgi-bin/carddisp.pl?gene=PRNP</t>
  </si>
  <si>
    <t>H4C14</t>
  </si>
  <si>
    <t>H4 Clustered Histone 14</t>
  </si>
  <si>
    <t>GC01P149832</t>
  </si>
  <si>
    <t>https://www.genecards.org/cgi-bin/carddisp.pl?gene=H4C14</t>
  </si>
  <si>
    <t>SERPINB10</t>
  </si>
  <si>
    <t>Serpin Family B Member 10</t>
  </si>
  <si>
    <t>GC18P063897</t>
  </si>
  <si>
    <t>https://www.genecards.org/cgi-bin/carddisp.pl?gene=SERPINB10</t>
  </si>
  <si>
    <t>HSPA14</t>
  </si>
  <si>
    <t>Heat Shock Protein Family A (Hsp70) Member 14</t>
  </si>
  <si>
    <t>GC10P014858</t>
  </si>
  <si>
    <t>https://www.genecards.org/cgi-bin/carddisp.pl?gene=HSPA14</t>
  </si>
  <si>
    <t>GJB4</t>
  </si>
  <si>
    <t>Gap Junction Protein Beta 4</t>
  </si>
  <si>
    <t>GC01P034759</t>
  </si>
  <si>
    <t>https://www.genecards.org/cgi-bin/carddisp.pl?gene=GJB4</t>
  </si>
  <si>
    <t>CXCL2</t>
  </si>
  <si>
    <t>C-X-C Motif Chemokine Ligand 2</t>
  </si>
  <si>
    <t>GC04M074097</t>
  </si>
  <si>
    <t>https://www.genecards.org/cgi-bin/carddisp.pl?gene=CXCL2</t>
  </si>
  <si>
    <t>FTCDNL1</t>
  </si>
  <si>
    <t>Formiminotransferase Cyclodeaminase N-Terminal Like</t>
  </si>
  <si>
    <t>GC02M199663</t>
  </si>
  <si>
    <t>https://www.genecards.org/cgi-bin/carddisp.pl?gene=FTCDNL1</t>
  </si>
  <si>
    <t>HMGCL</t>
  </si>
  <si>
    <t>3-Hydroxy-3-Methylglutaryl-CoA Lyase</t>
  </si>
  <si>
    <t>GC01M023801</t>
  </si>
  <si>
    <t>https://www.genecards.org/cgi-bin/carddisp.pl?gene=HMGCL</t>
  </si>
  <si>
    <t>DCLRE1A</t>
  </si>
  <si>
    <t>DNA Cross-Link Repair 1A</t>
  </si>
  <si>
    <t>GC10M113834</t>
  </si>
  <si>
    <t>https://www.genecards.org/cgi-bin/carddisp.pl?gene=DCLRE1A</t>
  </si>
  <si>
    <t>RFX2</t>
  </si>
  <si>
    <t>Regulatory Factor X2</t>
  </si>
  <si>
    <t>GC19M005993</t>
  </si>
  <si>
    <t>https://www.genecards.org/cgi-bin/carddisp.pl?gene=RFX2</t>
  </si>
  <si>
    <t>RAB32</t>
  </si>
  <si>
    <t>RAB32, Member RAS Oncogene Family</t>
  </si>
  <si>
    <t>GC06P146543</t>
  </si>
  <si>
    <t>https://www.genecards.org/cgi-bin/carddisp.pl?gene=RAB32</t>
  </si>
  <si>
    <t>GCGR</t>
  </si>
  <si>
    <t>Glucagon Receptor</t>
  </si>
  <si>
    <t>GC17P081804</t>
  </si>
  <si>
    <t>https://www.genecards.org/cgi-bin/carddisp.pl?gene=GCGR</t>
  </si>
  <si>
    <t>NR1D1</t>
  </si>
  <si>
    <t>Nuclear Receptor Subfamily 1 Group D Member 1</t>
  </si>
  <si>
    <t>GC17M040092</t>
  </si>
  <si>
    <t>https://www.genecards.org/cgi-bin/carddisp.pl?gene=NR1D1</t>
  </si>
  <si>
    <t>PCAT1</t>
  </si>
  <si>
    <t>Prostate Cancer Associated Transcript 1</t>
  </si>
  <si>
    <t>GC08P126553</t>
  </si>
  <si>
    <t>https://www.genecards.org/cgi-bin/carddisp.pl?gene=PCAT1</t>
  </si>
  <si>
    <t>AMPD1</t>
  </si>
  <si>
    <t>Adenosine Monophosphate Deaminase 1</t>
  </si>
  <si>
    <t>GC01M114673</t>
  </si>
  <si>
    <t>https://www.genecards.org/cgi-bin/carddisp.pl?gene=AMPD1</t>
  </si>
  <si>
    <t>FAAP24</t>
  </si>
  <si>
    <t>FA Core Complex Associated Protein 24</t>
  </si>
  <si>
    <t>GC19P066478</t>
  </si>
  <si>
    <t>https://www.genecards.org/cgi-bin/carddisp.pl?gene=FAAP24</t>
  </si>
  <si>
    <t>TACO1</t>
  </si>
  <si>
    <t>Translational Activator Of Cytochrome C Oxidase I</t>
  </si>
  <si>
    <t>GC17P063600</t>
  </si>
  <si>
    <t>https://www.genecards.org/cgi-bin/carddisp.pl?gene=TACO1</t>
  </si>
  <si>
    <t>U2AF1L4</t>
  </si>
  <si>
    <t>U2 Small Nuclear RNA Auxiliary Factor 1 Like 4</t>
  </si>
  <si>
    <t>GC19M065726</t>
  </si>
  <si>
    <t>https://www.genecards.org/cgi-bin/carddisp.pl?gene=U2AF1L4</t>
  </si>
  <si>
    <t>SRR</t>
  </si>
  <si>
    <t>Serine Racemase</t>
  </si>
  <si>
    <t>GC17P002303</t>
  </si>
  <si>
    <t>https://www.genecards.org/cgi-bin/carddisp.pl?gene=SRR</t>
  </si>
  <si>
    <t>RBP1</t>
  </si>
  <si>
    <t>Retinol Binding Protein 1</t>
  </si>
  <si>
    <t>GC03M139517</t>
  </si>
  <si>
    <t>https://www.genecards.org/cgi-bin/carddisp.pl?gene=RBP1</t>
  </si>
  <si>
    <t>ATP11C</t>
  </si>
  <si>
    <t>ATPase Phospholipid Transporting 11C</t>
  </si>
  <si>
    <t>GC0XM139726</t>
  </si>
  <si>
    <t>https://www.genecards.org/cgi-bin/carddisp.pl?gene=ATP11C</t>
  </si>
  <si>
    <t>DYNLL1</t>
  </si>
  <si>
    <t>Dynein Light Chain LC8-Type 1</t>
  </si>
  <si>
    <t>GC12P120469</t>
  </si>
  <si>
    <t>https://www.genecards.org/cgi-bin/carddisp.pl?gene=DYNLL1</t>
  </si>
  <si>
    <t>H4C6</t>
  </si>
  <si>
    <t>H4 Clustered Histone 6</t>
  </si>
  <si>
    <t>GC06P084432</t>
  </si>
  <si>
    <t>https://www.genecards.org/cgi-bin/carddisp.pl?gene=H4C6</t>
  </si>
  <si>
    <t>SMARCA1</t>
  </si>
  <si>
    <t>SWI/SNF Related, Matrix Associated, Actin Dependent Regulator Of Chromatin, Subfamily A, Member 1</t>
  </si>
  <si>
    <t>GC0XM129447</t>
  </si>
  <si>
    <t>https://www.genecards.org/cgi-bin/carddisp.pl?gene=SMARCA1</t>
  </si>
  <si>
    <t>PHLDA2</t>
  </si>
  <si>
    <t>Pleckstrin Homology Like Domain Family A Member 2</t>
  </si>
  <si>
    <t>GC11M002928</t>
  </si>
  <si>
    <t>https://www.genecards.org/cgi-bin/carddisp.pl?gene=PHLDA2</t>
  </si>
  <si>
    <t>RPS3</t>
  </si>
  <si>
    <t>Ribosomal Protein S3</t>
  </si>
  <si>
    <t>GC11P077882</t>
  </si>
  <si>
    <t>https://www.genecards.org/cgi-bin/carddisp.pl?gene=RPS3</t>
  </si>
  <si>
    <t>RRS1</t>
  </si>
  <si>
    <t>Ribosome Biogenesis Regulator 1 Homolog</t>
  </si>
  <si>
    <t>GC08P066429</t>
  </si>
  <si>
    <t>https://www.genecards.org/cgi-bin/carddisp.pl?gene=RRS1</t>
  </si>
  <si>
    <t>GXYLT2</t>
  </si>
  <si>
    <t>Glucoside Xylosyltransferase 2</t>
  </si>
  <si>
    <t>GC03P072888</t>
  </si>
  <si>
    <t>https://www.genecards.org/cgi-bin/carddisp.pl?gene=GXYLT2</t>
  </si>
  <si>
    <t>RANBP3L</t>
  </si>
  <si>
    <t>RAN Binding Protein 3 Like</t>
  </si>
  <si>
    <t>GC05M036246</t>
  </si>
  <si>
    <t>https://www.genecards.org/cgi-bin/carddisp.pl?gene=RANBP3L</t>
  </si>
  <si>
    <t>GBE1</t>
  </si>
  <si>
    <t>1,4-Alpha-Glucan Branching Enzyme 1</t>
  </si>
  <si>
    <t>GC03M081489</t>
  </si>
  <si>
    <t>https://www.genecards.org/cgi-bin/carddisp.pl?gene=GBE1</t>
  </si>
  <si>
    <t>KLF13</t>
  </si>
  <si>
    <t>Kruppel Like Factor 13</t>
  </si>
  <si>
    <t>GC15P031326</t>
  </si>
  <si>
    <t>https://www.genecards.org/cgi-bin/carddisp.pl?gene=KLF13</t>
  </si>
  <si>
    <t>MIR27B</t>
  </si>
  <si>
    <t>MicroRNA 27b</t>
  </si>
  <si>
    <t>GC09P095097</t>
  </si>
  <si>
    <t>https://www.genecards.org/cgi-bin/carddisp.pl?gene=MIR27B</t>
  </si>
  <si>
    <t>RAD9A</t>
  </si>
  <si>
    <t>RAD9 Checkpoint Clamp Component A</t>
  </si>
  <si>
    <t>GC11P070140</t>
  </si>
  <si>
    <t>https://www.genecards.org/cgi-bin/carddisp.pl?gene=RAD9A</t>
  </si>
  <si>
    <t>JUND</t>
  </si>
  <si>
    <t>JunD Proto-Oncogene, AP-1 Transcription Factor Subunit</t>
  </si>
  <si>
    <t>GC19M018279</t>
  </si>
  <si>
    <t>https://www.genecards.org/cgi-bin/carddisp.pl?gene=JUND</t>
  </si>
  <si>
    <t>TLR1</t>
  </si>
  <si>
    <t>Toll Like Receptor 1</t>
  </si>
  <si>
    <t>GC04M038793</t>
  </si>
  <si>
    <t>https://www.genecards.org/cgi-bin/carddisp.pl?gene=TLR1</t>
  </si>
  <si>
    <t>HPDL</t>
  </si>
  <si>
    <t>4-Hydroxyphenylpyruvate Dioxygenase Like</t>
  </si>
  <si>
    <t>GC01P045326</t>
  </si>
  <si>
    <t>https://www.genecards.org/cgi-bin/carddisp.pl?gene=HPDL</t>
  </si>
  <si>
    <t>PTPN23</t>
  </si>
  <si>
    <t>Protein Tyrosine Phosphatase Non-Receptor Type 23</t>
  </si>
  <si>
    <t>GC03P047449</t>
  </si>
  <si>
    <t>https://www.genecards.org/cgi-bin/carddisp.pl?gene=PTPN23</t>
  </si>
  <si>
    <t>MSRB3</t>
  </si>
  <si>
    <t>Methionine Sulfoxide Reductase B3</t>
  </si>
  <si>
    <t>GC12P065279</t>
  </si>
  <si>
    <t>https://www.genecards.org/cgi-bin/carddisp.pl?gene=MSRB3</t>
  </si>
  <si>
    <t>KREMEN2</t>
  </si>
  <si>
    <t>Kringle Containing Transmembrane Protein 2</t>
  </si>
  <si>
    <t>GC16P011727</t>
  </si>
  <si>
    <t>https://www.genecards.org/cgi-bin/carddisp.pl?gene=KREMEN2</t>
  </si>
  <si>
    <t>TRAF5</t>
  </si>
  <si>
    <t>TNF Receptor Associated Factor 5</t>
  </si>
  <si>
    <t>GC01P211326</t>
  </si>
  <si>
    <t>https://www.genecards.org/cgi-bin/carddisp.pl?gene=TRAF5</t>
  </si>
  <si>
    <t>PDP1</t>
  </si>
  <si>
    <t>Pyruvate Dehydrogenase Phosphatase Catalytic Subunit 1</t>
  </si>
  <si>
    <t>GC08P093857</t>
  </si>
  <si>
    <t>https://www.genecards.org/cgi-bin/carddisp.pl?gene=PDP1</t>
  </si>
  <si>
    <t>CNOT2</t>
  </si>
  <si>
    <t>CCR4-NOT Transcription Complex Subunit 2</t>
  </si>
  <si>
    <t>GC12P070304</t>
  </si>
  <si>
    <t>https://www.genecards.org/cgi-bin/carddisp.pl?gene=CNOT2</t>
  </si>
  <si>
    <t>CA14</t>
  </si>
  <si>
    <t>Carbonic Anhydrase 14</t>
  </si>
  <si>
    <t>GC01P150269</t>
  </si>
  <si>
    <t>https://www.genecards.org/cgi-bin/carddisp.pl?gene=CA14</t>
  </si>
  <si>
    <t>DEL17Q11.2</t>
  </si>
  <si>
    <t>Chromosome 17q11.2 Deletion Syndrome</t>
  </si>
  <si>
    <t>GC17U901703</t>
  </si>
  <si>
    <t>https://www.genecards.org/cgi-bin/carddisp.pl?gene=DEL17Q11.2</t>
  </si>
  <si>
    <t>GNLY</t>
  </si>
  <si>
    <t>Granulysin</t>
  </si>
  <si>
    <t>GC02P085685</t>
  </si>
  <si>
    <t>https://www.genecards.org/cgi-bin/carddisp.pl?gene=GNLY</t>
  </si>
  <si>
    <t>PYROXD1</t>
  </si>
  <si>
    <t>Pyridine Nucleotide-Disulphide Oxidoreductase Domain 1</t>
  </si>
  <si>
    <t>GC12P021437</t>
  </si>
  <si>
    <t>https://www.genecards.org/cgi-bin/carddisp.pl?gene=PYROXD1</t>
  </si>
  <si>
    <t>OLIG2</t>
  </si>
  <si>
    <t>Oligodendrocyte Transcription Factor 2</t>
  </si>
  <si>
    <t>GC21P033025</t>
  </si>
  <si>
    <t>https://www.genecards.org/cgi-bin/carddisp.pl?gene=OLIG2</t>
  </si>
  <si>
    <t>Acid Phosphatase 3</t>
  </si>
  <si>
    <t>GC03P134271</t>
  </si>
  <si>
    <t>https://www.genecards.org/cgi-bin/carddisp.pl?gene=ACP3</t>
  </si>
  <si>
    <t>RBM25</t>
  </si>
  <si>
    <t>RNA Binding Motif Protein 25</t>
  </si>
  <si>
    <t>GC14P073058</t>
  </si>
  <si>
    <t>https://www.genecards.org/cgi-bin/carddisp.pl?gene=RBM25</t>
  </si>
  <si>
    <t>VCPKMT</t>
  </si>
  <si>
    <t>Valosin Containing Protein Lysine Methyltransferase</t>
  </si>
  <si>
    <t>GC14M050106</t>
  </si>
  <si>
    <t>https://www.genecards.org/cgi-bin/carddisp.pl?gene=VCPKMT</t>
  </si>
  <si>
    <t>TSHZ3</t>
  </si>
  <si>
    <t>Teashirt Zinc Finger Homeobox 3</t>
  </si>
  <si>
    <t>GC19M033817</t>
  </si>
  <si>
    <t>https://www.genecards.org/cgi-bin/carddisp.pl?gene=TSHZ3</t>
  </si>
  <si>
    <t>HINT1</t>
  </si>
  <si>
    <t>Histidine Triad Nucleotide Binding Protein 1</t>
  </si>
  <si>
    <t>GC05M131159</t>
  </si>
  <si>
    <t>https://www.genecards.org/cgi-bin/carddisp.pl?gene=HINT1</t>
  </si>
  <si>
    <t>ROS1</t>
  </si>
  <si>
    <t>ROS Proto-Oncogene 1, Receptor Tyrosine Kinase</t>
  </si>
  <si>
    <t>GC06M117287</t>
  </si>
  <si>
    <t>https://www.genecards.org/cgi-bin/carddisp.pl?gene=ROS1</t>
  </si>
  <si>
    <t>MRM2</t>
  </si>
  <si>
    <t>Mitochondrial RRNA Methyltransferase 2</t>
  </si>
  <si>
    <t>GC07M002234</t>
  </si>
  <si>
    <t>https://www.genecards.org/cgi-bin/carddisp.pl?gene=MRM2</t>
  </si>
  <si>
    <t>AMTN</t>
  </si>
  <si>
    <t>Amelotin</t>
  </si>
  <si>
    <t>GC04P070518</t>
  </si>
  <si>
    <t>https://www.genecards.org/cgi-bin/carddisp.pl?gene=AMTN</t>
  </si>
  <si>
    <t>NFIC</t>
  </si>
  <si>
    <t>Nuclear Factor I C</t>
  </si>
  <si>
    <t>GC19P003314</t>
  </si>
  <si>
    <t>https://www.genecards.org/cgi-bin/carddisp.pl?gene=NFIC</t>
  </si>
  <si>
    <t>C14orf39</t>
  </si>
  <si>
    <t>Chromosome 14 Open Reading Frame 39</t>
  </si>
  <si>
    <t>GC14M060396</t>
  </si>
  <si>
    <t>https://www.genecards.org/cgi-bin/carddisp.pl?gene=C14orf39</t>
  </si>
  <si>
    <t>DDX5</t>
  </si>
  <si>
    <t>DEAD-Box Helicase 5</t>
  </si>
  <si>
    <t>GC17M064498</t>
  </si>
  <si>
    <t>https://www.genecards.org/cgi-bin/carddisp.pl?gene=DDX5</t>
  </si>
  <si>
    <t>SLC41A1</t>
  </si>
  <si>
    <t>Solute Carrier Family 41 Member 1</t>
  </si>
  <si>
    <t>GC01M205789</t>
  </si>
  <si>
    <t>https://www.genecards.org/cgi-bin/carddisp.pl?gene=SLC41A1</t>
  </si>
  <si>
    <t>DNAJB11</t>
  </si>
  <si>
    <t>DnaJ Heat Shock Protein Family (Hsp40) Member B11</t>
  </si>
  <si>
    <t>GC03P186567</t>
  </si>
  <si>
    <t>https://www.genecards.org/cgi-bin/carddisp.pl?gene=DNAJB11</t>
  </si>
  <si>
    <t>AP5B1</t>
  </si>
  <si>
    <t>Adaptor Related Protein Complex 5 Subunit Beta 1</t>
  </si>
  <si>
    <t>GC11M065773</t>
  </si>
  <si>
    <t>https://www.genecards.org/cgi-bin/carddisp.pl?gene=AP5B1</t>
  </si>
  <si>
    <t>MX1</t>
  </si>
  <si>
    <t>MX Dynamin Like GTPase 1</t>
  </si>
  <si>
    <t>GC21P041420</t>
  </si>
  <si>
    <t>https://www.genecards.org/cgi-bin/carddisp.pl?gene=MX1</t>
  </si>
  <si>
    <t>DBT</t>
  </si>
  <si>
    <t>Dihydrolipoamide Branched Chain Transacylase E2</t>
  </si>
  <si>
    <t>GC01M100186</t>
  </si>
  <si>
    <t>https://www.genecards.org/cgi-bin/carddisp.pl?gene=DBT</t>
  </si>
  <si>
    <t>PLCE1</t>
  </si>
  <si>
    <t>Phospholipase C Epsilon 1</t>
  </si>
  <si>
    <t>GC10P093993</t>
  </si>
  <si>
    <t>https://www.genecards.org/cgi-bin/carddisp.pl?gene=PLCE1</t>
  </si>
  <si>
    <t>GCSH</t>
  </si>
  <si>
    <t>Glycine Cleavage System Protein H</t>
  </si>
  <si>
    <t>GC16M081081</t>
  </si>
  <si>
    <t>https://www.genecards.org/cgi-bin/carddisp.pl?gene=GCSH</t>
  </si>
  <si>
    <t>DNM3</t>
  </si>
  <si>
    <t>Dynamin 3</t>
  </si>
  <si>
    <t>GC01P171855</t>
  </si>
  <si>
    <t>https://www.genecards.org/cgi-bin/carddisp.pl?gene=DNM3</t>
  </si>
  <si>
    <t>NUP160</t>
  </si>
  <si>
    <t>Nucleoporin 160</t>
  </si>
  <si>
    <t>GC11M089379</t>
  </si>
  <si>
    <t>https://www.genecards.org/cgi-bin/carddisp.pl?gene=NUP160</t>
  </si>
  <si>
    <t>GIPC1</t>
  </si>
  <si>
    <t>GIPC PDZ Domain Containing Family Member 1</t>
  </si>
  <si>
    <t>GC19M014516</t>
  </si>
  <si>
    <t>https://www.genecards.org/cgi-bin/carddisp.pl?gene=GIPC1</t>
  </si>
  <si>
    <t>USP39</t>
  </si>
  <si>
    <t>Ubiquitin Specific Peptidase 39</t>
  </si>
  <si>
    <t>GC02P085835</t>
  </si>
  <si>
    <t>https://www.genecards.org/cgi-bin/carddisp.pl?gene=USP39</t>
  </si>
  <si>
    <t>TFAM</t>
  </si>
  <si>
    <t>Transcription Factor A, Mitochondrial</t>
  </si>
  <si>
    <t>GC10P058385</t>
  </si>
  <si>
    <t>https://www.genecards.org/cgi-bin/carddisp.pl?gene=TFAM</t>
  </si>
  <si>
    <t>ZCCHC12</t>
  </si>
  <si>
    <t>Zinc Finger CCHC-Type Containing 12</t>
  </si>
  <si>
    <t>GC0XP118823</t>
  </si>
  <si>
    <t>https://www.genecards.org/cgi-bin/carddisp.pl?gene=ZCCHC12</t>
  </si>
  <si>
    <t>AKR1A1</t>
  </si>
  <si>
    <t>Aldo-Keto Reductase Family 1 Member A1</t>
  </si>
  <si>
    <t>GC01P045550</t>
  </si>
  <si>
    <t>https://www.genecards.org/cgi-bin/carddisp.pl?gene=AKR1A1</t>
  </si>
  <si>
    <t>DAO</t>
  </si>
  <si>
    <t>D-Amino Acid Oxidase</t>
  </si>
  <si>
    <t>GC12P108859</t>
  </si>
  <si>
    <t>https://www.genecards.org/cgi-bin/carddisp.pl?gene=DAO</t>
  </si>
  <si>
    <t>FIS1</t>
  </si>
  <si>
    <t>Fission, Mitochondrial 1</t>
  </si>
  <si>
    <t>GC07M101239</t>
  </si>
  <si>
    <t>https://www.genecards.org/cgi-bin/carddisp.pl?gene=FIS1</t>
  </si>
  <si>
    <t>NCF4-AS1</t>
  </si>
  <si>
    <t>NCF4 Antisense RNA 1</t>
  </si>
  <si>
    <t>GC22M057356</t>
  </si>
  <si>
    <t>https://www.genecards.org/cgi-bin/carddisp.pl?gene=NCF4-AS1</t>
  </si>
  <si>
    <t>LOC118142757</t>
  </si>
  <si>
    <t>GUCA1ANB-GUCA1A Readthrough</t>
  </si>
  <si>
    <t>GC06P085344</t>
  </si>
  <si>
    <t>https://www.genecards.org/cgi-bin/carddisp.pl?gene=LOC118142757</t>
  </si>
  <si>
    <t>ATP6V0E2</t>
  </si>
  <si>
    <t>ATPase H+ Transporting V0 Subunit E2</t>
  </si>
  <si>
    <t>GC07P149873</t>
  </si>
  <si>
    <t>https://www.genecards.org/cgi-bin/carddisp.pl?gene=ATP6V0E2</t>
  </si>
  <si>
    <t>SP6</t>
  </si>
  <si>
    <t>Sp6 Transcription Factor</t>
  </si>
  <si>
    <t>GC17M047844</t>
  </si>
  <si>
    <t>https://www.genecards.org/cgi-bin/carddisp.pl?gene=SP6</t>
  </si>
  <si>
    <t>ANAPC2</t>
  </si>
  <si>
    <t>Anaphase Promoting Complex Subunit 2</t>
  </si>
  <si>
    <t>GC09M137174</t>
  </si>
  <si>
    <t>https://www.genecards.org/cgi-bin/carddisp.pl?gene=ANAPC2</t>
  </si>
  <si>
    <t>FKBP1B</t>
  </si>
  <si>
    <t>FKBP Prolyl Isomerase 1B</t>
  </si>
  <si>
    <t>GC02P024033</t>
  </si>
  <si>
    <t>https://www.genecards.org/cgi-bin/carddisp.pl?gene=FKBP1B</t>
  </si>
  <si>
    <t>MAP1LC3A</t>
  </si>
  <si>
    <t>Microtubule Associated Protein 1 Light Chain 3 Alpha</t>
  </si>
  <si>
    <t>GC20P034546</t>
  </si>
  <si>
    <t>https://www.genecards.org/cgi-bin/carddisp.pl?gene=MAP1LC3A</t>
  </si>
  <si>
    <t>MIR128-2</t>
  </si>
  <si>
    <t>MicroRNA 128-2</t>
  </si>
  <si>
    <t>GC03P035750</t>
  </si>
  <si>
    <t>https://www.genecards.org/cgi-bin/carddisp.pl?gene=MIR128-2</t>
  </si>
  <si>
    <t>NUF2 Component Of NDC80 Kinetochore Complex</t>
  </si>
  <si>
    <t>GC01P163266</t>
  </si>
  <si>
    <t>https://www.genecards.org/cgi-bin/carddisp.pl?gene=NUF2</t>
  </si>
  <si>
    <t>H3C14</t>
  </si>
  <si>
    <t>H3 Clustered Histone 14</t>
  </si>
  <si>
    <t>GC01M152021</t>
  </si>
  <si>
    <t>https://www.genecards.org/cgi-bin/carddisp.pl?gene=H3C14</t>
  </si>
  <si>
    <t>RARG</t>
  </si>
  <si>
    <t>Retinoic Acid Receptor Gamma</t>
  </si>
  <si>
    <t>GC12M053210</t>
  </si>
  <si>
    <t>https://www.genecards.org/cgi-bin/carddisp.pl?gene=RARG</t>
  </si>
  <si>
    <t>ARID4A</t>
  </si>
  <si>
    <t>AT-Rich Interaction Domain 4A</t>
  </si>
  <si>
    <t>GC14P058298</t>
  </si>
  <si>
    <t>https://www.genecards.org/cgi-bin/carddisp.pl?gene=ARID4A</t>
  </si>
  <si>
    <t>TANGO2</t>
  </si>
  <si>
    <t>Transport And Golgi Organization 2 Homolog</t>
  </si>
  <si>
    <t>GC22P020017</t>
  </si>
  <si>
    <t>https://www.genecards.org/cgi-bin/carddisp.pl?gene=TANGO2</t>
  </si>
  <si>
    <t>STK32B</t>
  </si>
  <si>
    <t>Serine/Threonine Kinase 32B</t>
  </si>
  <si>
    <t>GC04P005020</t>
  </si>
  <si>
    <t>https://www.genecards.org/cgi-bin/carddisp.pl?gene=STK32B</t>
  </si>
  <si>
    <t>UBXN2B</t>
  </si>
  <si>
    <t>UBX Domain Protein 2B</t>
  </si>
  <si>
    <t>GC08P058411</t>
  </si>
  <si>
    <t>https://www.genecards.org/cgi-bin/carddisp.pl?gene=UBXN2B</t>
  </si>
  <si>
    <t>UBXN7</t>
  </si>
  <si>
    <t>UBX Domain Protein 7</t>
  </si>
  <si>
    <t>GC03M196347</t>
  </si>
  <si>
    <t>https://www.genecards.org/cgi-bin/carddisp.pl?gene=UBXN7</t>
  </si>
  <si>
    <t>RPL21</t>
  </si>
  <si>
    <t>Ribosomal Protein L21</t>
  </si>
  <si>
    <t>GC13P027251</t>
  </si>
  <si>
    <t>https://www.genecards.org/cgi-bin/carddisp.pl?gene=RPL21</t>
  </si>
  <si>
    <t>SCYL1</t>
  </si>
  <si>
    <t>SCY1 Like Pseudokinase 1</t>
  </si>
  <si>
    <t>GC11P065525</t>
  </si>
  <si>
    <t>https://www.genecards.org/cgi-bin/carddisp.pl?gene=SCYL1</t>
  </si>
  <si>
    <t>PLEKHG5</t>
  </si>
  <si>
    <t>Pleckstrin Homology And RhoGEF Domain Containing G5</t>
  </si>
  <si>
    <t>GC01M006466</t>
  </si>
  <si>
    <t>https://www.genecards.org/cgi-bin/carddisp.pl?gene=PLEKHG5</t>
  </si>
  <si>
    <t>UGP2</t>
  </si>
  <si>
    <t>UDP-Glucose Pyrophosphorylase 2</t>
  </si>
  <si>
    <t>GC02P063840</t>
  </si>
  <si>
    <t>https://www.genecards.org/cgi-bin/carddisp.pl?gene=UGP2</t>
  </si>
  <si>
    <t>ADAMTSL3</t>
  </si>
  <si>
    <t>ADAMTS Like 3</t>
  </si>
  <si>
    <t>GC15P117932</t>
  </si>
  <si>
    <t>https://www.genecards.org/cgi-bin/carddisp.pl?gene=ADAMTSL3</t>
  </si>
  <si>
    <t>BAALC</t>
  </si>
  <si>
    <t>BAALC Binder Of MAP3K1 And KLF4</t>
  </si>
  <si>
    <t>GC08P103156</t>
  </si>
  <si>
    <t>https://www.genecards.org/cgi-bin/carddisp.pl?gene=BAALC</t>
  </si>
  <si>
    <t>H4C9</t>
  </si>
  <si>
    <t>H4 Clustered Histone 9</t>
  </si>
  <si>
    <t>GC06P084433</t>
  </si>
  <si>
    <t>https://www.genecards.org/cgi-bin/carddisp.pl?gene=H4C9</t>
  </si>
  <si>
    <t>H4C12</t>
  </si>
  <si>
    <t>H4 Clustered Histone 12</t>
  </si>
  <si>
    <t>GC06M066519</t>
  </si>
  <si>
    <t>https://www.genecards.org/cgi-bin/carddisp.pl?gene=H4C12</t>
  </si>
  <si>
    <t>H4C13</t>
  </si>
  <si>
    <t>H4 Clustered Histone 13</t>
  </si>
  <si>
    <t>GC06M066521</t>
  </si>
  <si>
    <t>https://www.genecards.org/cgi-bin/carddisp.pl?gene=H4C13</t>
  </si>
  <si>
    <t>H4C15</t>
  </si>
  <si>
    <t>H4 Clustered Histone 15</t>
  </si>
  <si>
    <t>GC01M152022</t>
  </si>
  <si>
    <t>https://www.genecards.org/cgi-bin/carddisp.pl?gene=H4C15</t>
  </si>
  <si>
    <t>PLA2G5</t>
  </si>
  <si>
    <t>Phospholipase A2 Group V</t>
  </si>
  <si>
    <t>GC01P020028</t>
  </si>
  <si>
    <t>https://www.genecards.org/cgi-bin/carddisp.pl?gene=PLA2G5</t>
  </si>
  <si>
    <t>C8B</t>
  </si>
  <si>
    <t>Complement C8 Beta Chain</t>
  </si>
  <si>
    <t>GC01M056929</t>
  </si>
  <si>
    <t>https://www.genecards.org/cgi-bin/carddisp.pl?gene=C8B</t>
  </si>
  <si>
    <t>RPN1</t>
  </si>
  <si>
    <t>Ribophorin I</t>
  </si>
  <si>
    <t>GC03M128619</t>
  </si>
  <si>
    <t>https://www.genecards.org/cgi-bin/carddisp.pl?gene=RPN1</t>
  </si>
  <si>
    <t>NCOA6</t>
  </si>
  <si>
    <t>Nuclear Receptor Coactivator 6</t>
  </si>
  <si>
    <t>GC20M034873</t>
  </si>
  <si>
    <t>https://www.genecards.org/cgi-bin/carddisp.pl?gene=NCOA6</t>
  </si>
  <si>
    <t>MT-TV</t>
  </si>
  <si>
    <t>Mitochondrially Encoded TRNA-Val (GUN)</t>
  </si>
  <si>
    <t>GCMTP001605</t>
  </si>
  <si>
    <t>https://www.genecards.org/cgi-bin/carddisp.pl?gene=MT-TV</t>
  </si>
  <si>
    <t>MICU1</t>
  </si>
  <si>
    <t>Mitochondrial Calcium Uptake 1</t>
  </si>
  <si>
    <t>GC10M072367</t>
  </si>
  <si>
    <t>https://www.genecards.org/cgi-bin/carddisp.pl?gene=MICU1</t>
  </si>
  <si>
    <t>PTH2R</t>
  </si>
  <si>
    <t>Parathyroid Hormone 2 Receptor</t>
  </si>
  <si>
    <t>GC02P208359</t>
  </si>
  <si>
    <t>https://www.genecards.org/cgi-bin/carddisp.pl?gene=PTH2R</t>
  </si>
  <si>
    <t>TUBGCP2</t>
  </si>
  <si>
    <t>Tubulin Gamma Complex Associated Protein 2</t>
  </si>
  <si>
    <t>GC10M133278</t>
  </si>
  <si>
    <t>https://www.genecards.org/cgi-bin/carddisp.pl?gene=TUBGCP2</t>
  </si>
  <si>
    <t>UBXN10</t>
  </si>
  <si>
    <t>UBX Domain Protein 10</t>
  </si>
  <si>
    <t>GC01P020186</t>
  </si>
  <si>
    <t>https://www.genecards.org/cgi-bin/carddisp.pl?gene=UBXN10</t>
  </si>
  <si>
    <t>SLC27A5</t>
  </si>
  <si>
    <t>Solute Carrier Family 27 Member 5</t>
  </si>
  <si>
    <t>GC19M058479</t>
  </si>
  <si>
    <t>https://www.genecards.org/cgi-bin/carddisp.pl?gene=SLC27A5</t>
  </si>
  <si>
    <t>AOC3</t>
  </si>
  <si>
    <t>Amine Oxidase Copper Containing 3</t>
  </si>
  <si>
    <t>GC17P042851</t>
  </si>
  <si>
    <t>https://www.genecards.org/cgi-bin/carddisp.pl?gene=AOC3</t>
  </si>
  <si>
    <t>FAM210A</t>
  </si>
  <si>
    <t>Family With Sequence Similarity 210 Member A</t>
  </si>
  <si>
    <t>GC18M013663</t>
  </si>
  <si>
    <t>https://www.genecards.org/cgi-bin/carddisp.pl?gene=FAM210A</t>
  </si>
  <si>
    <t>DHX38</t>
  </si>
  <si>
    <t>DEAH-Box Helicase 38</t>
  </si>
  <si>
    <t>GC16P072127</t>
  </si>
  <si>
    <t>https://www.genecards.org/cgi-bin/carddisp.pl?gene=DHX38</t>
  </si>
  <si>
    <t>HSD17B12</t>
  </si>
  <si>
    <t>Hydroxysteroid 17-Beta Dehydrogenase 12</t>
  </si>
  <si>
    <t>GC11P043652</t>
  </si>
  <si>
    <t>https://www.genecards.org/cgi-bin/carddisp.pl?gene=HSD17B12</t>
  </si>
  <si>
    <t>PLCL1</t>
  </si>
  <si>
    <t>Phospholipase C Like 1 (Inactive)</t>
  </si>
  <si>
    <t>GC02P197804</t>
  </si>
  <si>
    <t>https://www.genecards.org/cgi-bin/carddisp.pl?gene=PLCL1</t>
  </si>
  <si>
    <t>ABHD5</t>
  </si>
  <si>
    <t>Abhydrolase Domain Containing 5, Lysophosphatidic Acid Acyltransferase</t>
  </si>
  <si>
    <t>GC03P043707</t>
  </si>
  <si>
    <t>https://www.genecards.org/cgi-bin/carddisp.pl?gene=ABHD5</t>
  </si>
  <si>
    <t>LOC106804613</t>
  </si>
  <si>
    <t>Hemoglobin Subunit Alpha 1 Recombination Region</t>
  </si>
  <si>
    <t>GC16P012353</t>
  </si>
  <si>
    <t>https://www.genecards.org/cgi-bin/carddisp.pl?gene=LOC106804613</t>
  </si>
  <si>
    <t>ABCD2</t>
  </si>
  <si>
    <t>ATP Binding Cassette Subfamily D Member 2</t>
  </si>
  <si>
    <t>GC12M039530</t>
  </si>
  <si>
    <t>https://www.genecards.org/cgi-bin/carddisp.pl?gene=ABCD2</t>
  </si>
  <si>
    <t>ELN-AS1</t>
  </si>
  <si>
    <t>ELN Antisense RNA 1</t>
  </si>
  <si>
    <t>GC07M074060</t>
  </si>
  <si>
    <t>https://www.genecards.org/cgi-bin/carddisp.pl?gene=ELN-AS1</t>
  </si>
  <si>
    <t>ZNF518A</t>
  </si>
  <si>
    <t>Zinc Finger Protein 518A</t>
  </si>
  <si>
    <t>GC10P096129</t>
  </si>
  <si>
    <t>https://www.genecards.org/cgi-bin/carddisp.pl?gene=ZNF518A</t>
  </si>
  <si>
    <t>RPL12</t>
  </si>
  <si>
    <t>Ribosomal Protein L12</t>
  </si>
  <si>
    <t>GC09M127447</t>
  </si>
  <si>
    <t>https://www.genecards.org/cgi-bin/carddisp.pl?gene=RPL12</t>
  </si>
  <si>
    <t>BCHE</t>
  </si>
  <si>
    <t>Butyrylcholinesterase</t>
  </si>
  <si>
    <t>GC03M165772</t>
  </si>
  <si>
    <t>https://www.genecards.org/cgi-bin/carddisp.pl?gene=BCHE</t>
  </si>
  <si>
    <t>RHOD</t>
  </si>
  <si>
    <t>Ras Homolog Family Member D</t>
  </si>
  <si>
    <t>GC11P070125</t>
  </si>
  <si>
    <t>https://www.genecards.org/cgi-bin/carddisp.pl?gene=RHOD</t>
  </si>
  <si>
    <t>TRIM44</t>
  </si>
  <si>
    <t>Tripartite Motif Containing 44</t>
  </si>
  <si>
    <t>GC11P035684</t>
  </si>
  <si>
    <t>https://www.genecards.org/cgi-bin/carddisp.pl?gene=TRIM44</t>
  </si>
  <si>
    <t>ACAD8</t>
  </si>
  <si>
    <t>Acyl-CoA Dehydrogenase Family Member 8</t>
  </si>
  <si>
    <t>GC11P134253</t>
  </si>
  <si>
    <t>https://www.genecards.org/cgi-bin/carddisp.pl?gene=ACAD8</t>
  </si>
  <si>
    <t>SREBF2</t>
  </si>
  <si>
    <t>Sterol Regulatory Element Binding Transcription Factor 2</t>
  </si>
  <si>
    <t>GC22P041833</t>
  </si>
  <si>
    <t>https://www.genecards.org/cgi-bin/carddisp.pl?gene=SREBF2</t>
  </si>
  <si>
    <t>MT-TH</t>
  </si>
  <si>
    <t>Mitochondrially Encoded TRNA-His (CAU/C)</t>
  </si>
  <si>
    <t>GCMTP012140</t>
  </si>
  <si>
    <t>https://www.genecards.org/cgi-bin/carddisp.pl?gene=MT-TH</t>
  </si>
  <si>
    <t>CPED1</t>
  </si>
  <si>
    <t>Cadherin Like And PC-Esterase Domain Containing 1</t>
  </si>
  <si>
    <t>GC07P120988</t>
  </si>
  <si>
    <t>https://www.genecards.org/cgi-bin/carddisp.pl?gene=CPED1</t>
  </si>
  <si>
    <t>TRAF3IP2</t>
  </si>
  <si>
    <t>TRAF3 Interacting Protein 2</t>
  </si>
  <si>
    <t>GC06M111555</t>
  </si>
  <si>
    <t>https://www.genecards.org/cgi-bin/carddisp.pl?gene=TRAF3IP2</t>
  </si>
  <si>
    <t>MAN2A1</t>
  </si>
  <si>
    <t>Mannosidase Alpha Class 2A Member 1</t>
  </si>
  <si>
    <t>GC05P109689</t>
  </si>
  <si>
    <t>https://www.genecards.org/cgi-bin/carddisp.pl?gene=MAN2A1</t>
  </si>
  <si>
    <t>SCNN1A</t>
  </si>
  <si>
    <t>Sodium Channel Epithelial 1 Subunit Alpha</t>
  </si>
  <si>
    <t>GC12M006346</t>
  </si>
  <si>
    <t>https://www.genecards.org/cgi-bin/carddisp.pl?gene=SCNN1A</t>
  </si>
  <si>
    <t>MDH2</t>
  </si>
  <si>
    <t>Malate Dehydrogenase 2</t>
  </si>
  <si>
    <t>GC07P076048</t>
  </si>
  <si>
    <t>https://www.genecards.org/cgi-bin/carddisp.pl?gene=MDH2</t>
  </si>
  <si>
    <t>SLC2A9</t>
  </si>
  <si>
    <t>Solute Carrier Family 2 Member 9</t>
  </si>
  <si>
    <t>GC04M009772</t>
  </si>
  <si>
    <t>https://www.genecards.org/cgi-bin/carddisp.pl?gene=SLC2A9</t>
  </si>
  <si>
    <t>PPP2R5A</t>
  </si>
  <si>
    <t>Protein Phosphatase 2 Regulatory Subunit B'Alpha</t>
  </si>
  <si>
    <t>GC01P212285</t>
  </si>
  <si>
    <t>https://www.genecards.org/cgi-bin/carddisp.pl?gene=PPP2R5A</t>
  </si>
  <si>
    <t>RAD17</t>
  </si>
  <si>
    <t>RAD17 Checkpoint Clamp Loader Component</t>
  </si>
  <si>
    <t>GC05P069369</t>
  </si>
  <si>
    <t>https://www.genecards.org/cgi-bin/carddisp.pl?gene=RAD17</t>
  </si>
  <si>
    <t>CTNNBL1</t>
  </si>
  <si>
    <t>Catenin Beta Like 1</t>
  </si>
  <si>
    <t>GC20P037693</t>
  </si>
  <si>
    <t>https://www.genecards.org/cgi-bin/carddisp.pl?gene=CTNNBL1</t>
  </si>
  <si>
    <t>HLA-DMA</t>
  </si>
  <si>
    <t>Major Histocompatibility Complex, Class II, DM Alpha</t>
  </si>
  <si>
    <t>GC06M066028</t>
  </si>
  <si>
    <t>https://www.genecards.org/cgi-bin/carddisp.pl?gene=HLA-DMA</t>
  </si>
  <si>
    <t>CD83</t>
  </si>
  <si>
    <t>CD83 Molecule</t>
  </si>
  <si>
    <t>GC06P014117</t>
  </si>
  <si>
    <t>https://www.genecards.org/cgi-bin/carddisp.pl?gene=CD83</t>
  </si>
  <si>
    <t>HSH2D</t>
  </si>
  <si>
    <t>Hematopoietic SH2 Domain Containing</t>
  </si>
  <si>
    <t>GC19P066198</t>
  </si>
  <si>
    <t>https://www.genecards.org/cgi-bin/carddisp.pl?gene=HSH2D</t>
  </si>
  <si>
    <t>KIR2DS4</t>
  </si>
  <si>
    <t>Killer Cell Immunoglobulin Like Receptor, Two Ig Domains And Short Cytoplasmic Tail 4</t>
  </si>
  <si>
    <t>GC19P067385</t>
  </si>
  <si>
    <t>https://www.genecards.org/cgi-bin/carddisp.pl?gene=KIR2DS4</t>
  </si>
  <si>
    <t>SLC6A18</t>
  </si>
  <si>
    <t>Solute Carrier Family 6 Member 18</t>
  </si>
  <si>
    <t>GC05P001225</t>
  </si>
  <si>
    <t>https://www.genecards.org/cgi-bin/carddisp.pl?gene=SLC6A18</t>
  </si>
  <si>
    <t>LDLR-AS1</t>
  </si>
  <si>
    <t>LDLR Antisense RNA 1</t>
  </si>
  <si>
    <t>GC19M011090</t>
  </si>
  <si>
    <t>https://www.genecards.org/cgi-bin/carddisp.pl?gene=LDLR-AS1</t>
  </si>
  <si>
    <t>ADAM19</t>
  </si>
  <si>
    <t>ADAM Metallopeptidase Domain 19</t>
  </si>
  <si>
    <t>GC05M157395</t>
  </si>
  <si>
    <t>https://www.genecards.org/cgi-bin/carddisp.pl?gene=ADAM19</t>
  </si>
  <si>
    <t>CLIC5</t>
  </si>
  <si>
    <t>Chloride Intracellular Channel 5</t>
  </si>
  <si>
    <t>GC06M045880</t>
  </si>
  <si>
    <t>https://www.genecards.org/cgi-bin/carddisp.pl?gene=CLIC5</t>
  </si>
  <si>
    <t>FGR</t>
  </si>
  <si>
    <t>FGR Proto-Oncogene, Src Family Tyrosine Kinase</t>
  </si>
  <si>
    <t>GC01M027919</t>
  </si>
  <si>
    <t>https://www.genecards.org/cgi-bin/carddisp.pl?gene=FGR</t>
  </si>
  <si>
    <t>POLD3</t>
  </si>
  <si>
    <t>DNA Polymerase Delta 3, Accessory Subunit</t>
  </si>
  <si>
    <t>GC11P074496</t>
  </si>
  <si>
    <t>https://www.genecards.org/cgi-bin/carddisp.pl?gene=POLD3</t>
  </si>
  <si>
    <t>PNPLA1</t>
  </si>
  <si>
    <t>Patatin Like Phospholipase Domain Containing 1</t>
  </si>
  <si>
    <t>GC06P083844</t>
  </si>
  <si>
    <t>https://www.genecards.org/cgi-bin/carddisp.pl?gene=PNPLA1</t>
  </si>
  <si>
    <t>ARHGAP1</t>
  </si>
  <si>
    <t>Rho GTPase Activating Protein 1</t>
  </si>
  <si>
    <t>GC11M089348</t>
  </si>
  <si>
    <t>https://www.genecards.org/cgi-bin/carddisp.pl?gene=ARHGAP1</t>
  </si>
  <si>
    <t>TMEM263</t>
  </si>
  <si>
    <t>Transmembrane Protein 263</t>
  </si>
  <si>
    <t>GC12P106955</t>
  </si>
  <si>
    <t>https://www.genecards.org/cgi-bin/carddisp.pl?gene=TMEM263</t>
  </si>
  <si>
    <t>HEPH</t>
  </si>
  <si>
    <t>Hephaestin</t>
  </si>
  <si>
    <t>GC0XP066162</t>
  </si>
  <si>
    <t>https://www.genecards.org/cgi-bin/carddisp.pl?gene=HEPH</t>
  </si>
  <si>
    <t>POLI</t>
  </si>
  <si>
    <t>DNA Polymerase Iota</t>
  </si>
  <si>
    <t>GC18P054274</t>
  </si>
  <si>
    <t>https://www.genecards.org/cgi-bin/carddisp.pl?gene=POLI</t>
  </si>
  <si>
    <t>ACAT1</t>
  </si>
  <si>
    <t>Acetyl-CoA Acetyltransferase 1</t>
  </si>
  <si>
    <t>GC11P108121</t>
  </si>
  <si>
    <t>https://www.genecards.org/cgi-bin/carddisp.pl?gene=ACAT1</t>
  </si>
  <si>
    <t>SLC1A1</t>
  </si>
  <si>
    <t>Solute Carrier Family 1 Member 1</t>
  </si>
  <si>
    <t>GC09P004490</t>
  </si>
  <si>
    <t>https://www.genecards.org/cgi-bin/carddisp.pl?gene=SLC1A1</t>
  </si>
  <si>
    <t>DLX2</t>
  </si>
  <si>
    <t>Distal-Less Homeobox 2</t>
  </si>
  <si>
    <t>GC02M172099</t>
  </si>
  <si>
    <t>https://www.genecards.org/cgi-bin/carddisp.pl?gene=DLX2</t>
  </si>
  <si>
    <t>SCN10A</t>
  </si>
  <si>
    <t>Sodium Voltage-Gated Channel Alpha Subunit 10</t>
  </si>
  <si>
    <t>GC03M038713</t>
  </si>
  <si>
    <t>https://www.genecards.org/cgi-bin/carddisp.pl?gene=SCN10A</t>
  </si>
  <si>
    <t>PRAM1</t>
  </si>
  <si>
    <t>PML-RARA Regulated Adaptor Molecule 1</t>
  </si>
  <si>
    <t>GC19M008490</t>
  </si>
  <si>
    <t>https://www.genecards.org/cgi-bin/carddisp.pl?gene=PRAM1</t>
  </si>
  <si>
    <t>DNAJB1</t>
  </si>
  <si>
    <t>DnaJ Heat Shock Protein Family (Hsp40) Member B1</t>
  </si>
  <si>
    <t>GC19M014514</t>
  </si>
  <si>
    <t>https://www.genecards.org/cgi-bin/carddisp.pl?gene=DNAJB1</t>
  </si>
  <si>
    <t>LOC109433677</t>
  </si>
  <si>
    <t>BMP4 Promoter Region</t>
  </si>
  <si>
    <t>GC14P053953</t>
  </si>
  <si>
    <t>https://www.genecards.org/cgi-bin/carddisp.pl?gene=LOC109433677</t>
  </si>
  <si>
    <t>ITGA3</t>
  </si>
  <si>
    <t>Integrin Subunit Alpha 3</t>
  </si>
  <si>
    <t>GC17P050055</t>
  </si>
  <si>
    <t>https://www.genecards.org/cgi-bin/carddisp.pl?gene=ITGA3</t>
  </si>
  <si>
    <t>ALDH1A1</t>
  </si>
  <si>
    <t>Aldehyde Dehydrogenase 1 Family Member A1</t>
  </si>
  <si>
    <t>GC09M072900</t>
  </si>
  <si>
    <t>https://www.genecards.org/cgi-bin/carddisp.pl?gene=ALDH1A1</t>
  </si>
  <si>
    <t>TSPYL1</t>
  </si>
  <si>
    <t>TSPY Like 1</t>
  </si>
  <si>
    <t>GC06M116268</t>
  </si>
  <si>
    <t>https://www.genecards.org/cgi-bin/carddisp.pl?gene=TSPYL1</t>
  </si>
  <si>
    <t>CDH15</t>
  </si>
  <si>
    <t>Cadherin 15</t>
  </si>
  <si>
    <t>GC16P089171</t>
  </si>
  <si>
    <t>https://www.genecards.org/cgi-bin/carddisp.pl?gene=CDH15</t>
  </si>
  <si>
    <t>TREML1</t>
  </si>
  <si>
    <t>Triggering Receptor Expressed On Myeloid Cells Like 1</t>
  </si>
  <si>
    <t>GC06M066156</t>
  </si>
  <si>
    <t>https://www.genecards.org/cgi-bin/carddisp.pl?gene=TREML1</t>
  </si>
  <si>
    <t>ITGB7</t>
  </si>
  <si>
    <t>Integrin Subunit Beta 7</t>
  </si>
  <si>
    <t>GC12M053191</t>
  </si>
  <si>
    <t>https://www.genecards.org/cgi-bin/carddisp.pl?gene=ITGB7</t>
  </si>
  <si>
    <t>RBM4</t>
  </si>
  <si>
    <t>RNA Binding Motif Protein 4</t>
  </si>
  <si>
    <t>GC11P066638</t>
  </si>
  <si>
    <t>https://www.genecards.org/cgi-bin/carddisp.pl?gene=RBM4</t>
  </si>
  <si>
    <t>MORN1</t>
  </si>
  <si>
    <t>MORN Repeat Containing 1</t>
  </si>
  <si>
    <t>GC01M006012</t>
  </si>
  <si>
    <t>https://www.genecards.org/cgi-bin/carddisp.pl?gene=MORN1</t>
  </si>
  <si>
    <t>NFS1</t>
  </si>
  <si>
    <t>NFS1 Cysteine Desulfurase</t>
  </si>
  <si>
    <t>GC20M035668</t>
  </si>
  <si>
    <t>https://www.genecards.org/cgi-bin/carddisp.pl?gene=NFS1</t>
  </si>
  <si>
    <t>LOC112533672</t>
  </si>
  <si>
    <t>Sharpr-MPRA Regulatory Region 1193</t>
  </si>
  <si>
    <t>GC17P075844</t>
  </si>
  <si>
    <t>https://www.genecards.org/cgi-bin/carddisp.pl?gene=LOC112533672</t>
  </si>
  <si>
    <t>BAK1</t>
  </si>
  <si>
    <t>BCL2 Antagonist/Killer 1</t>
  </si>
  <si>
    <t>GC06M033572</t>
  </si>
  <si>
    <t>https://www.genecards.org/cgi-bin/carddisp.pl?gene=BAK1</t>
  </si>
  <si>
    <t>CRLF2</t>
  </si>
  <si>
    <t>Cytokine Receptor Like Factor 2</t>
  </si>
  <si>
    <t>GC0XM001190</t>
  </si>
  <si>
    <t>https://www.genecards.org/cgi-bin/carddisp.pl?gene=CRLF2</t>
  </si>
  <si>
    <t>UBA5</t>
  </si>
  <si>
    <t>Ubiquitin Like Modifier Activating Enzyme 5</t>
  </si>
  <si>
    <t>GC03P132654</t>
  </si>
  <si>
    <t>https://www.genecards.org/cgi-bin/carddisp.pl?gene=UBA5</t>
  </si>
  <si>
    <t>PMEL</t>
  </si>
  <si>
    <t>Premelanosome Protein</t>
  </si>
  <si>
    <t>GC12M055954</t>
  </si>
  <si>
    <t>https://www.genecards.org/cgi-bin/carddisp.pl?gene=PMEL</t>
  </si>
  <si>
    <t>S100A4</t>
  </si>
  <si>
    <t>S100 Calcium Binding Protein A4</t>
  </si>
  <si>
    <t>GC01M153543</t>
  </si>
  <si>
    <t>https://www.genecards.org/cgi-bin/carddisp.pl?gene=S100A4</t>
  </si>
  <si>
    <t>TSPAN7</t>
  </si>
  <si>
    <t>Tetraspanin 7</t>
  </si>
  <si>
    <t>GC0XP038561</t>
  </si>
  <si>
    <t>https://www.genecards.org/cgi-bin/carddisp.pl?gene=TSPAN7</t>
  </si>
  <si>
    <t>BLZF1</t>
  </si>
  <si>
    <t>Basic Leucine Zipper Nuclear Factor 1</t>
  </si>
  <si>
    <t>GC01P169367</t>
  </si>
  <si>
    <t>https://www.genecards.org/cgi-bin/carddisp.pl?gene=BLZF1</t>
  </si>
  <si>
    <t>CEP19</t>
  </si>
  <si>
    <t>Centrosomal Protein 19</t>
  </si>
  <si>
    <t>GC03M196706</t>
  </si>
  <si>
    <t>https://www.genecards.org/cgi-bin/carddisp.pl?gene=CEP19</t>
  </si>
  <si>
    <t>NCR3</t>
  </si>
  <si>
    <t>Natural Cytotoxicity Triggering Receptor 3</t>
  </si>
  <si>
    <t>GC06M031588</t>
  </si>
  <si>
    <t>https://www.genecards.org/cgi-bin/carddisp.pl?gene=NCR3</t>
  </si>
  <si>
    <t>SCO1</t>
  </si>
  <si>
    <t>Synthesis Of Cytochrome C Oxidase 1</t>
  </si>
  <si>
    <t>GC17M010672</t>
  </si>
  <si>
    <t>https://www.genecards.org/cgi-bin/carddisp.pl?gene=SCO1</t>
  </si>
  <si>
    <t>BAD</t>
  </si>
  <si>
    <t>BCL2 Associated Agonist Of Cell Death</t>
  </si>
  <si>
    <t>GC11M089708</t>
  </si>
  <si>
    <t>https://www.genecards.org/cgi-bin/carddisp.pl?gene=BAD</t>
  </si>
  <si>
    <t>SLC25A33</t>
  </si>
  <si>
    <t>Solute Carrier Family 25 Member 33</t>
  </si>
  <si>
    <t>GC01P009539</t>
  </si>
  <si>
    <t>https://www.genecards.org/cgi-bin/carddisp.pl?gene=SLC25A33</t>
  </si>
  <si>
    <t>FAAP100</t>
  </si>
  <si>
    <t>FA Core Complex Associated Protein 100</t>
  </si>
  <si>
    <t>GC17M081603</t>
  </si>
  <si>
    <t>https://www.genecards.org/cgi-bin/carddisp.pl?gene=FAAP100</t>
  </si>
  <si>
    <t>RNF213</t>
  </si>
  <si>
    <t>Ring Finger Protein 213</t>
  </si>
  <si>
    <t>GC17P080260</t>
  </si>
  <si>
    <t>https://www.genecards.org/cgi-bin/carddisp.pl?gene=RNF213</t>
  </si>
  <si>
    <t>MCM6</t>
  </si>
  <si>
    <t>Minichromosome Maintenance Complex Component 6</t>
  </si>
  <si>
    <t>GC02M135839</t>
  </si>
  <si>
    <t>https://www.genecards.org/cgi-bin/carddisp.pl?gene=MCM6</t>
  </si>
  <si>
    <t>KCTD7</t>
  </si>
  <si>
    <t>Potassium Channel Tetramerization Domain Containing 7</t>
  </si>
  <si>
    <t>GC07P066628</t>
  </si>
  <si>
    <t>https://www.genecards.org/cgi-bin/carddisp.pl?gene=KCTD7</t>
  </si>
  <si>
    <t>NRTN</t>
  </si>
  <si>
    <t>Neurturin</t>
  </si>
  <si>
    <t>GC19P005805</t>
  </si>
  <si>
    <t>https://www.genecards.org/cgi-bin/carddisp.pl?gene=NRTN</t>
  </si>
  <si>
    <t>TAGAP-AS1</t>
  </si>
  <si>
    <t>TAGAP Antisense RNA 1</t>
  </si>
  <si>
    <t>GC06P160653</t>
  </si>
  <si>
    <t>https://www.genecards.org/cgi-bin/carddisp.pl?gene=TAGAP-AS1</t>
  </si>
  <si>
    <t>KIFC1</t>
  </si>
  <si>
    <t>Kinesin Family Member C1</t>
  </si>
  <si>
    <t>GC06P033391</t>
  </si>
  <si>
    <t>https://www.genecards.org/cgi-bin/carddisp.pl?gene=KIFC1</t>
  </si>
  <si>
    <t>TPX2</t>
  </si>
  <si>
    <t>TPX2 Microtubule Nucleation Factor</t>
  </si>
  <si>
    <t>GC20P031739</t>
  </si>
  <si>
    <t>https://www.genecards.org/cgi-bin/carddisp.pl?gene=TPX2</t>
  </si>
  <si>
    <t>CFHR3</t>
  </si>
  <si>
    <t>Complement Factor H Related 3</t>
  </si>
  <si>
    <t>GC01P196774</t>
  </si>
  <si>
    <t>https://www.genecards.org/cgi-bin/carddisp.pl?gene=CFHR3</t>
  </si>
  <si>
    <t>EXOSC8</t>
  </si>
  <si>
    <t>Exosome Component 8</t>
  </si>
  <si>
    <t>GC13P036998</t>
  </si>
  <si>
    <t>https://www.genecards.org/cgi-bin/carddisp.pl?gene=EXOSC8</t>
  </si>
  <si>
    <t>CEP89</t>
  </si>
  <si>
    <t>Centrosomal Protein 89</t>
  </si>
  <si>
    <t>GC19M033845</t>
  </si>
  <si>
    <t>https://www.genecards.org/cgi-bin/carddisp.pl?gene=CEP89</t>
  </si>
  <si>
    <t>KDM5A</t>
  </si>
  <si>
    <t>Lysine Demethylase 5A</t>
  </si>
  <si>
    <t>GC12M000280</t>
  </si>
  <si>
    <t>https://www.genecards.org/cgi-bin/carddisp.pl?gene=KDM5A</t>
  </si>
  <si>
    <t>RBBP4</t>
  </si>
  <si>
    <t>RB Binding Protein 4, Chromatin Remodeling Factor</t>
  </si>
  <si>
    <t>GC01P032651</t>
  </si>
  <si>
    <t>https://www.genecards.org/cgi-bin/carddisp.pl?gene=RBBP4</t>
  </si>
  <si>
    <t>ATP5F1E</t>
  </si>
  <si>
    <t>ATP Synthase F1 Subunit Epsilon</t>
  </si>
  <si>
    <t>GC20M059026</t>
  </si>
  <si>
    <t>https://www.genecards.org/cgi-bin/carddisp.pl?gene=ATP5F1E</t>
  </si>
  <si>
    <t>RPL7A</t>
  </si>
  <si>
    <t>Ribosomal Protein L7a</t>
  </si>
  <si>
    <t>GC09P133348</t>
  </si>
  <si>
    <t>https://www.genecards.org/cgi-bin/carddisp.pl?gene=RPL7A</t>
  </si>
  <si>
    <t>ABCC4</t>
  </si>
  <si>
    <t>ATP Binding Cassette Subfamily C Member 4</t>
  </si>
  <si>
    <t>GC13M095019</t>
  </si>
  <si>
    <t>https://www.genecards.org/cgi-bin/carddisp.pl?gene=ABCC4</t>
  </si>
  <si>
    <t>CDC20</t>
  </si>
  <si>
    <t>Cell Division Cycle 20</t>
  </si>
  <si>
    <t>GC01P043358</t>
  </si>
  <si>
    <t>https://www.genecards.org/cgi-bin/carddisp.pl?gene=CDC20</t>
  </si>
  <si>
    <t>RIPPLY2-CYB5R4</t>
  </si>
  <si>
    <t>RIPPLY2-CYB5R4 Readthrough</t>
  </si>
  <si>
    <t>GC06P087372</t>
  </si>
  <si>
    <t>https://www.genecards.org/cgi-bin/carddisp.pl?gene=RIPPLY2-CYB5R4</t>
  </si>
  <si>
    <t>TPRKB</t>
  </si>
  <si>
    <t>TP53RK Binding Protein</t>
  </si>
  <si>
    <t>GC02M073730</t>
  </si>
  <si>
    <t>https://www.genecards.org/cgi-bin/carddisp.pl?gene=TPRKB</t>
  </si>
  <si>
    <t>TNFRSF18</t>
  </si>
  <si>
    <t>TNF Receptor Superfamily Member 18</t>
  </si>
  <si>
    <t>GC01M001203</t>
  </si>
  <si>
    <t>https://www.genecards.org/cgi-bin/carddisp.pl?gene=TNFRSF18</t>
  </si>
  <si>
    <t>FTCD</t>
  </si>
  <si>
    <t>Formimidoyltransferase Cyclodeaminase</t>
  </si>
  <si>
    <t>GC21M050759</t>
  </si>
  <si>
    <t>https://www.genecards.org/cgi-bin/carddisp.pl?gene=FTCD</t>
  </si>
  <si>
    <t>IFNAR1</t>
  </si>
  <si>
    <t>Interferon Alpha And Beta Receptor Subunit 1</t>
  </si>
  <si>
    <t>GC21P033324</t>
  </si>
  <si>
    <t>https://www.genecards.org/cgi-bin/carddisp.pl?gene=IFNAR1</t>
  </si>
  <si>
    <t>PIR</t>
  </si>
  <si>
    <t>Pirin</t>
  </si>
  <si>
    <t>GC0XM015402</t>
  </si>
  <si>
    <t>https://www.genecards.org/cgi-bin/carddisp.pl?gene=PIR</t>
  </si>
  <si>
    <t>EMCN</t>
  </si>
  <si>
    <t>Endomucin</t>
  </si>
  <si>
    <t>GC04M100395</t>
  </si>
  <si>
    <t>https://www.genecards.org/cgi-bin/carddisp.pl?gene=EMCN</t>
  </si>
  <si>
    <t>HRH4</t>
  </si>
  <si>
    <t>Histamine Receptor H4</t>
  </si>
  <si>
    <t>GC18P024460</t>
  </si>
  <si>
    <t>https://www.genecards.org/cgi-bin/carddisp.pl?gene=HRH4</t>
  </si>
  <si>
    <t>MFAP2</t>
  </si>
  <si>
    <t>Microfibril Associated Protein 2</t>
  </si>
  <si>
    <t>GC01M016974</t>
  </si>
  <si>
    <t>https://www.genecards.org/cgi-bin/carddisp.pl?gene=MFAP2</t>
  </si>
  <si>
    <t>GNAI2</t>
  </si>
  <si>
    <t>G Protein Subunit Alpha I2</t>
  </si>
  <si>
    <t>GC03P050226</t>
  </si>
  <si>
    <t>https://www.genecards.org/cgi-bin/carddisp.pl?gene=GNAI2</t>
  </si>
  <si>
    <t>TNN</t>
  </si>
  <si>
    <t>Tenascin N</t>
  </si>
  <si>
    <t>GC01P175067</t>
  </si>
  <si>
    <t>https://www.genecards.org/cgi-bin/carddisp.pl?gene=TNN</t>
  </si>
  <si>
    <t>EEF1A1</t>
  </si>
  <si>
    <t>Eukaryotic Translation Elongation Factor 1 Alpha 1</t>
  </si>
  <si>
    <t>GC06M073515</t>
  </si>
  <si>
    <t>https://www.genecards.org/cgi-bin/carddisp.pl?gene=EEF1A1</t>
  </si>
  <si>
    <t>UTRN</t>
  </si>
  <si>
    <t>Utrophin</t>
  </si>
  <si>
    <t>GC06P144285</t>
  </si>
  <si>
    <t>https://www.genecards.org/cgi-bin/carddisp.pl?gene=UTRN</t>
  </si>
  <si>
    <t>EDEM3</t>
  </si>
  <si>
    <t>ER Degradation Enhancing Alpha-Mannosidase Like Protein 3</t>
  </si>
  <si>
    <t>GC01M184690</t>
  </si>
  <si>
    <t>https://www.genecards.org/cgi-bin/carddisp.pl?gene=EDEM3</t>
  </si>
  <si>
    <t>Adrenoceptor Beta 1</t>
  </si>
  <si>
    <t>GC10P114044</t>
  </si>
  <si>
    <t>https://www.genecards.org/cgi-bin/carddisp.pl?gene=ADRB1</t>
  </si>
  <si>
    <t>CLTRN</t>
  </si>
  <si>
    <t>Collectrin, Amino Acid Transport Regulator</t>
  </si>
  <si>
    <t>GC0XM015629</t>
  </si>
  <si>
    <t>https://www.genecards.org/cgi-bin/carddisp.pl?gene=CLTRN</t>
  </si>
  <si>
    <t>KIF5A</t>
  </si>
  <si>
    <t>Kinesin Family Member 5A</t>
  </si>
  <si>
    <t>GC12P057549</t>
  </si>
  <si>
    <t>https://www.genecards.org/cgi-bin/carddisp.pl?gene=KIF5A</t>
  </si>
  <si>
    <t>PDIA6</t>
  </si>
  <si>
    <t>Protein Disulfide Isomerase Family A Member 6</t>
  </si>
  <si>
    <t>GC02M010784</t>
  </si>
  <si>
    <t>https://www.genecards.org/cgi-bin/carddisp.pl?gene=PDIA6</t>
  </si>
  <si>
    <t>SYNM</t>
  </si>
  <si>
    <t>Synemin</t>
  </si>
  <si>
    <t>GC15P099098</t>
  </si>
  <si>
    <t>https://www.genecards.org/cgi-bin/carddisp.pl?gene=SYNM</t>
  </si>
  <si>
    <t>TRMT10A</t>
  </si>
  <si>
    <t>TRNA Methyltransferase 10A</t>
  </si>
  <si>
    <t>GC04M099546</t>
  </si>
  <si>
    <t>https://www.genecards.org/cgi-bin/carddisp.pl?gene=TRMT10A</t>
  </si>
  <si>
    <t>DLG4</t>
  </si>
  <si>
    <t>Discs Large MAGUK Scaffold Protein 4</t>
  </si>
  <si>
    <t>GC17M007189</t>
  </si>
  <si>
    <t>https://www.genecards.org/cgi-bin/carddisp.pl?gene=DLG4</t>
  </si>
  <si>
    <t>PRKCG</t>
  </si>
  <si>
    <t>Protein Kinase C Gamma</t>
  </si>
  <si>
    <t>GC19P053879</t>
  </si>
  <si>
    <t>https://www.genecards.org/cgi-bin/carddisp.pl?gene=PRKCG</t>
  </si>
  <si>
    <t>TMEM63A</t>
  </si>
  <si>
    <t>Transmembrane Protein 63A</t>
  </si>
  <si>
    <t>GC01M225845</t>
  </si>
  <si>
    <t>https://www.genecards.org/cgi-bin/carddisp.pl?gene=TMEM63A</t>
  </si>
  <si>
    <t>PDSS1</t>
  </si>
  <si>
    <t>Decaprenyl Diphosphate Synthase Subunit 1</t>
  </si>
  <si>
    <t>GC10P026697</t>
  </si>
  <si>
    <t>https://www.genecards.org/cgi-bin/carddisp.pl?gene=PDSS1</t>
  </si>
  <si>
    <t>DLST</t>
  </si>
  <si>
    <t>Dihydrolipoamide S-Succinyltransferase</t>
  </si>
  <si>
    <t>GC14P074881</t>
  </si>
  <si>
    <t>https://www.genecards.org/cgi-bin/carddisp.pl?gene=DLST</t>
  </si>
  <si>
    <t>TTC30B</t>
  </si>
  <si>
    <t>Tetratricopeptide Repeat Domain 30B</t>
  </si>
  <si>
    <t>GC02M177548</t>
  </si>
  <si>
    <t>https://www.genecards.org/cgi-bin/carddisp.pl?gene=TTC30B</t>
  </si>
  <si>
    <t>RPS5</t>
  </si>
  <si>
    <t>Ribosomal Protein S5</t>
  </si>
  <si>
    <t>GC19P058386</t>
  </si>
  <si>
    <t>https://www.genecards.org/cgi-bin/carddisp.pl?gene=RPS5</t>
  </si>
  <si>
    <t>CEACAM6</t>
  </si>
  <si>
    <t>CEA Cell Adhesion Molecule 6</t>
  </si>
  <si>
    <t>GC19P041750</t>
  </si>
  <si>
    <t>https://www.genecards.org/cgi-bin/carddisp.pl?gene=CEACAM6</t>
  </si>
  <si>
    <t>HPX</t>
  </si>
  <si>
    <t>Hemopexin</t>
  </si>
  <si>
    <t>GC11M006578</t>
  </si>
  <si>
    <t>https://www.genecards.org/cgi-bin/carddisp.pl?gene=HPX</t>
  </si>
  <si>
    <t>CLP1</t>
  </si>
  <si>
    <t>Cleavage Factor Polyribonucleotide Kinase Subunit 1</t>
  </si>
  <si>
    <t>GC11P057648</t>
  </si>
  <si>
    <t>https://www.genecards.org/cgi-bin/carddisp.pl?gene=CLP1</t>
  </si>
  <si>
    <t>MAMLD1</t>
  </si>
  <si>
    <t>Mastermind Like Domain Containing 1</t>
  </si>
  <si>
    <t>GC0XP150361</t>
  </si>
  <si>
    <t>https://www.genecards.org/cgi-bin/carddisp.pl?gene=MAMLD1</t>
  </si>
  <si>
    <t>MIRLET7G</t>
  </si>
  <si>
    <t>MicroRNA Let-7g</t>
  </si>
  <si>
    <t>GC03M052268</t>
  </si>
  <si>
    <t>https://www.genecards.org/cgi-bin/carddisp.pl?gene=MIRLET7G</t>
  </si>
  <si>
    <t>COL15A1</t>
  </si>
  <si>
    <t>Collagen Type XV Alpha 1 Chain</t>
  </si>
  <si>
    <t>GC09P098912</t>
  </si>
  <si>
    <t>https://www.genecards.org/cgi-bin/carddisp.pl?gene=COL15A1</t>
  </si>
  <si>
    <t>H2AZ1</t>
  </si>
  <si>
    <t>H2A.Z Variant Histone 1</t>
  </si>
  <si>
    <t>GC04M099949</t>
  </si>
  <si>
    <t>https://www.genecards.org/cgi-bin/carddisp.pl?gene=H2AZ1</t>
  </si>
  <si>
    <t>SPAST</t>
  </si>
  <si>
    <t>Spastin</t>
  </si>
  <si>
    <t>GC02P032063</t>
  </si>
  <si>
    <t>https://www.genecards.org/cgi-bin/carddisp.pl?gene=SPAST</t>
  </si>
  <si>
    <t>MEG8</t>
  </si>
  <si>
    <t>Maternally Expressed 8, Small Nucleolar RNA Host Gene</t>
  </si>
  <si>
    <t>GC14P109963</t>
  </si>
  <si>
    <t>https://www.genecards.org/cgi-bin/carddisp.pl?gene=MEG8</t>
  </si>
  <si>
    <t>AZU1</t>
  </si>
  <si>
    <t>Azurocidin 1</t>
  </si>
  <si>
    <t>GC19P000825</t>
  </si>
  <si>
    <t>https://www.genecards.org/cgi-bin/carddisp.pl?gene=AZU1</t>
  </si>
  <si>
    <t>FASN</t>
  </si>
  <si>
    <t>Fatty Acid Synthase</t>
  </si>
  <si>
    <t>GC17M082078</t>
  </si>
  <si>
    <t>https://www.genecards.org/cgi-bin/carddisp.pl?gene=FASN</t>
  </si>
  <si>
    <t>PPP2R1B</t>
  </si>
  <si>
    <t>Protein Phosphatase 2 Scaffold Subunit Abeta</t>
  </si>
  <si>
    <t>GC11M111695</t>
  </si>
  <si>
    <t>https://www.genecards.org/cgi-bin/carddisp.pl?gene=PPP2R1B</t>
  </si>
  <si>
    <t>SPRY1</t>
  </si>
  <si>
    <t>Sprouty RTK Signaling Antagonist 1</t>
  </si>
  <si>
    <t>GC04P123396</t>
  </si>
  <si>
    <t>https://www.genecards.org/cgi-bin/carddisp.pl?gene=SPRY1</t>
  </si>
  <si>
    <t>PARP2</t>
  </si>
  <si>
    <t>Poly(ADP-Ribose) Polymerase 2</t>
  </si>
  <si>
    <t>GC14P020343</t>
  </si>
  <si>
    <t>https://www.genecards.org/cgi-bin/carddisp.pl?gene=PARP2</t>
  </si>
  <si>
    <t>ZNF224</t>
  </si>
  <si>
    <t>Zinc Finger Protein 224</t>
  </si>
  <si>
    <t>GC19P044094</t>
  </si>
  <si>
    <t>https://www.genecards.org/cgi-bin/carddisp.pl?gene=ZNF224</t>
  </si>
  <si>
    <t>CCAT1</t>
  </si>
  <si>
    <t>Colon Cancer Associated Transcript 1</t>
  </si>
  <si>
    <t>GC08M127207</t>
  </si>
  <si>
    <t>https://www.genecards.org/cgi-bin/carddisp.pl?gene=CCAT1</t>
  </si>
  <si>
    <t>SNORD116-1</t>
  </si>
  <si>
    <t>Small Nucleolar RNA, C/D Box 116-1</t>
  </si>
  <si>
    <t>GC15P041842</t>
  </si>
  <si>
    <t>https://www.genecards.org/cgi-bin/carddisp.pl?gene=SNORD116-1</t>
  </si>
  <si>
    <t>SPTBN5</t>
  </si>
  <si>
    <t>Spectrin Beta, Non-Erythrocytic 5</t>
  </si>
  <si>
    <t>GC15M041848</t>
  </si>
  <si>
    <t>https://www.genecards.org/cgi-bin/carddisp.pl?gene=SPTBN5</t>
  </si>
  <si>
    <t>UFM1</t>
  </si>
  <si>
    <t>Ubiquitin Fold Modifier 1</t>
  </si>
  <si>
    <t>GC13P038349</t>
  </si>
  <si>
    <t>https://www.genecards.org/cgi-bin/carddisp.pl?gene=UFM1</t>
  </si>
  <si>
    <t>CD2AP</t>
  </si>
  <si>
    <t>CD2 Associated Protein</t>
  </si>
  <si>
    <t>GC06P083950</t>
  </si>
  <si>
    <t>https://www.genecards.org/cgi-bin/carddisp.pl?gene=CD2AP</t>
  </si>
  <si>
    <t>ZNF41</t>
  </si>
  <si>
    <t>Zinc Finger Protein 41</t>
  </si>
  <si>
    <t>GC0XM047444</t>
  </si>
  <si>
    <t>https://www.genecards.org/cgi-bin/carddisp.pl?gene=ZNF41</t>
  </si>
  <si>
    <t>CBX3</t>
  </si>
  <si>
    <t>Chromobox 3</t>
  </si>
  <si>
    <t>GC07P026201</t>
  </si>
  <si>
    <t>https://www.genecards.org/cgi-bin/carddisp.pl?gene=CBX3</t>
  </si>
  <si>
    <t>CST6</t>
  </si>
  <si>
    <t>Cystatin E/M</t>
  </si>
  <si>
    <t>GC11P070022</t>
  </si>
  <si>
    <t>https://www.genecards.org/cgi-bin/carddisp.pl?gene=CST6</t>
  </si>
  <si>
    <t>MIR192</t>
  </si>
  <si>
    <t>MicroRNA 192</t>
  </si>
  <si>
    <t>GC11M064891</t>
  </si>
  <si>
    <t>https://www.genecards.org/cgi-bin/carddisp.pl?gene=MIR192</t>
  </si>
  <si>
    <t>CTTNBP2</t>
  </si>
  <si>
    <t>Cortactin Binding Protein 2</t>
  </si>
  <si>
    <t>GC07M117710</t>
  </si>
  <si>
    <t>https://www.genecards.org/cgi-bin/carddisp.pl?gene=CTTNBP2</t>
  </si>
  <si>
    <t>NKX2-2</t>
  </si>
  <si>
    <t>NK2 Homeobox 2</t>
  </si>
  <si>
    <t>GC20M021511</t>
  </si>
  <si>
    <t>https://www.genecards.org/cgi-bin/carddisp.pl?gene=NKX2-2</t>
  </si>
  <si>
    <t>ACF</t>
  </si>
  <si>
    <t>Asymmetric Crying Facies (Cayler Cardiofacial Syndrome)</t>
  </si>
  <si>
    <t>GC22U900388</t>
  </si>
  <si>
    <t>https://www.genecards.org/cgi-bin/carddisp.pl?gene=ACF</t>
  </si>
  <si>
    <t>RXFP2</t>
  </si>
  <si>
    <t>Relaxin Family Peptide Receptor 2</t>
  </si>
  <si>
    <t>GC13P031739</t>
  </si>
  <si>
    <t>https://www.genecards.org/cgi-bin/carddisp.pl?gene=RXFP2</t>
  </si>
  <si>
    <t>MTMR2</t>
  </si>
  <si>
    <t>Myotubularin Related Protein 2</t>
  </si>
  <si>
    <t>GC11M096574</t>
  </si>
  <si>
    <t>https://www.genecards.org/cgi-bin/carddisp.pl?gene=MTMR2</t>
  </si>
  <si>
    <t>MAML3</t>
  </si>
  <si>
    <t>Mastermind Like Transcriptional Coactivator 3</t>
  </si>
  <si>
    <t>GC04M139716</t>
  </si>
  <si>
    <t>https://www.genecards.org/cgi-bin/carddisp.pl?gene=MAML3</t>
  </si>
  <si>
    <t>TPH1</t>
  </si>
  <si>
    <t>Tryptophan Hydroxylase 1</t>
  </si>
  <si>
    <t>GC11M018040</t>
  </si>
  <si>
    <t>https://www.genecards.org/cgi-bin/carddisp.pl?gene=TPH1</t>
  </si>
  <si>
    <t>TPP2</t>
  </si>
  <si>
    <t>Tripeptidyl Peptidase 2</t>
  </si>
  <si>
    <t>GC13P102596</t>
  </si>
  <si>
    <t>https://www.genecards.org/cgi-bin/carddisp.pl?gene=TPP2</t>
  </si>
  <si>
    <t>ZFP57</t>
  </si>
  <si>
    <t>ZFP57 Zinc Finger Protein</t>
  </si>
  <si>
    <t>GC06M029672</t>
  </si>
  <si>
    <t>https://www.genecards.org/cgi-bin/carddisp.pl?gene=ZFP57</t>
  </si>
  <si>
    <t>FUT2</t>
  </si>
  <si>
    <t>Fucosyltransferase 2</t>
  </si>
  <si>
    <t>GC19P048695</t>
  </si>
  <si>
    <t>https://www.genecards.org/cgi-bin/carddisp.pl?gene=FUT2</t>
  </si>
  <si>
    <t>FRG1</t>
  </si>
  <si>
    <t>FSHD Region Gene 1</t>
  </si>
  <si>
    <t>GC04P189940</t>
  </si>
  <si>
    <t>https://www.genecards.org/cgi-bin/carddisp.pl?gene=FRG1</t>
  </si>
  <si>
    <t>PLA2G4A</t>
  </si>
  <si>
    <t>Phospholipase A2 Group IVA</t>
  </si>
  <si>
    <t>GC01P186798</t>
  </si>
  <si>
    <t>https://www.genecards.org/cgi-bin/carddisp.pl?gene=PLA2G4A</t>
  </si>
  <si>
    <t>KLKB1</t>
  </si>
  <si>
    <t>Kallikrein B1</t>
  </si>
  <si>
    <t>GC04P186208</t>
  </si>
  <si>
    <t>https://www.genecards.org/cgi-bin/carddisp.pl?gene=KLKB1</t>
  </si>
  <si>
    <t>EPDR1</t>
  </si>
  <si>
    <t>Ependymin Related 1</t>
  </si>
  <si>
    <t>GC07P037711</t>
  </si>
  <si>
    <t>https://www.genecards.org/cgi-bin/carddisp.pl?gene=EPDR1</t>
  </si>
  <si>
    <t>SEPSECS</t>
  </si>
  <si>
    <t>Sep (O-Phosphoserine) TRNA:Sec (Selenocysteine) TRNA Synthase</t>
  </si>
  <si>
    <t>GC04M025121</t>
  </si>
  <si>
    <t>https://www.genecards.org/cgi-bin/carddisp.pl?gene=SEPSECS</t>
  </si>
  <si>
    <t>SEC13</t>
  </si>
  <si>
    <t>SEC13 Homolog, Nuclear Pore And COPII Coat Complex Component</t>
  </si>
  <si>
    <t>GC03M010293</t>
  </si>
  <si>
    <t>https://www.genecards.org/cgi-bin/carddisp.pl?gene=SEC13</t>
  </si>
  <si>
    <t>PTTG1</t>
  </si>
  <si>
    <t>PTTG1 Regulator Of Sister Chromatid Separation, Securin</t>
  </si>
  <si>
    <t>GC05P160422</t>
  </si>
  <si>
    <t>https://www.genecards.org/cgi-bin/carddisp.pl?gene=PTTG1</t>
  </si>
  <si>
    <t>TTC29</t>
  </si>
  <si>
    <t>Tetratricopeptide Repeat Domain 29</t>
  </si>
  <si>
    <t>GC04M146706</t>
  </si>
  <si>
    <t>https://www.genecards.org/cgi-bin/carddisp.pl?gene=TTC29</t>
  </si>
  <si>
    <t>NAB2</t>
  </si>
  <si>
    <t>NGFI-A Binding Protein 2</t>
  </si>
  <si>
    <t>GC12P057324</t>
  </si>
  <si>
    <t>https://www.genecards.org/cgi-bin/carddisp.pl?gene=NAB2</t>
  </si>
  <si>
    <t>SLC10A2</t>
  </si>
  <si>
    <t>Solute Carrier Family 10 Member 2</t>
  </si>
  <si>
    <t>GC13M103043</t>
  </si>
  <si>
    <t>https://www.genecards.org/cgi-bin/carddisp.pl?gene=SLC10A2</t>
  </si>
  <si>
    <t>CDK7</t>
  </si>
  <si>
    <t>Cyclin Dependent Kinase 7</t>
  </si>
  <si>
    <t>GC05P069385</t>
  </si>
  <si>
    <t>https://www.genecards.org/cgi-bin/carddisp.pl?gene=CDK7</t>
  </si>
  <si>
    <t>NUDT6</t>
  </si>
  <si>
    <t>Nudix Hydrolase 6</t>
  </si>
  <si>
    <t>GC04M122888</t>
  </si>
  <si>
    <t>https://www.genecards.org/cgi-bin/carddisp.pl?gene=NUDT6</t>
  </si>
  <si>
    <t>ADIPOR2</t>
  </si>
  <si>
    <t>Adiponectin Receptor 2</t>
  </si>
  <si>
    <t>GC12P001670</t>
  </si>
  <si>
    <t>https://www.genecards.org/cgi-bin/carddisp.pl?gene=ADIPOR2</t>
  </si>
  <si>
    <t>FXYD2</t>
  </si>
  <si>
    <t>FXYD Domain Containing Ion Transport Regulator 2</t>
  </si>
  <si>
    <t>GC11M117800</t>
  </si>
  <si>
    <t>https://www.genecards.org/cgi-bin/carddisp.pl?gene=FXYD2</t>
  </si>
  <si>
    <t>APOL1</t>
  </si>
  <si>
    <t>Apolipoprotein L1</t>
  </si>
  <si>
    <t>GC22P036253</t>
  </si>
  <si>
    <t>https://www.genecards.org/cgi-bin/carddisp.pl?gene=APOL1</t>
  </si>
  <si>
    <t>HNRNPU</t>
  </si>
  <si>
    <t>Heterogeneous Nuclear Ribonucleoprotein U</t>
  </si>
  <si>
    <t>GC01M244844</t>
  </si>
  <si>
    <t>https://www.genecards.org/cgi-bin/carddisp.pl?gene=HNRNPU</t>
  </si>
  <si>
    <t>WDR45</t>
  </si>
  <si>
    <t>WD Repeat Domain 45</t>
  </si>
  <si>
    <t>GC0XM049074</t>
  </si>
  <si>
    <t>https://www.genecards.org/cgi-bin/carddisp.pl?gene=WDR45</t>
  </si>
  <si>
    <t>PRKCQ</t>
  </si>
  <si>
    <t>Protein Kinase C Theta</t>
  </si>
  <si>
    <t>GC10M006526</t>
  </si>
  <si>
    <t>https://www.genecards.org/cgi-bin/carddisp.pl?gene=PRKCQ</t>
  </si>
  <si>
    <t>NDUFB3</t>
  </si>
  <si>
    <t>NADH:Ubiquinone Oxidoreductase Subunit B3</t>
  </si>
  <si>
    <t>GC02P201071</t>
  </si>
  <si>
    <t>https://www.genecards.org/cgi-bin/carddisp.pl?gene=NDUFB3</t>
  </si>
  <si>
    <t>ZNF597</t>
  </si>
  <si>
    <t>Zinc Finger Protein 597</t>
  </si>
  <si>
    <t>GC16M007290</t>
  </si>
  <si>
    <t>https://www.genecards.org/cgi-bin/carddisp.pl?gene=ZNF597</t>
  </si>
  <si>
    <t>CALB2</t>
  </si>
  <si>
    <t>Calbindin 2</t>
  </si>
  <si>
    <t>GC16P071358</t>
  </si>
  <si>
    <t>https://www.genecards.org/cgi-bin/carddisp.pl?gene=CALB2</t>
  </si>
  <si>
    <t>F2RL2</t>
  </si>
  <si>
    <t>Coagulation Factor II Thrombin Receptor Like 2</t>
  </si>
  <si>
    <t>GC05M076615</t>
  </si>
  <si>
    <t>https://www.genecards.org/cgi-bin/carddisp.pl?gene=F2RL2</t>
  </si>
  <si>
    <t>SORT1</t>
  </si>
  <si>
    <t>Sortilin 1</t>
  </si>
  <si>
    <t>GC01M109310</t>
  </si>
  <si>
    <t>https://www.genecards.org/cgi-bin/carddisp.pl?gene=SORT1</t>
  </si>
  <si>
    <t>UIMC1</t>
  </si>
  <si>
    <t>Ubiquitin Interaction Motif Containing 1</t>
  </si>
  <si>
    <t>GC05M176905</t>
  </si>
  <si>
    <t>https://www.genecards.org/cgi-bin/carddisp.pl?gene=UIMC1</t>
  </si>
  <si>
    <t>PAK1</t>
  </si>
  <si>
    <t>P21 (RAC1) Activated Kinase 1</t>
  </si>
  <si>
    <t>GC11M090480</t>
  </si>
  <si>
    <t>https://www.genecards.org/cgi-bin/carddisp.pl?gene=PAK1</t>
  </si>
  <si>
    <t>CCNB2</t>
  </si>
  <si>
    <t>Cyclin B2</t>
  </si>
  <si>
    <t>GC15P059105</t>
  </si>
  <si>
    <t>https://www.genecards.org/cgi-bin/carddisp.pl?gene=CCNB2</t>
  </si>
  <si>
    <t>RAB3D</t>
  </si>
  <si>
    <t>RAB3D, Member RAS Oncogene Family</t>
  </si>
  <si>
    <t>GC19M011322</t>
  </si>
  <si>
    <t>https://www.genecards.org/cgi-bin/carddisp.pl?gene=RAB3D</t>
  </si>
  <si>
    <t>TMTC2</t>
  </si>
  <si>
    <t>Transmembrane O-Mannosyltransferase Targeting Cadherins 2</t>
  </si>
  <si>
    <t>GC12P082687</t>
  </si>
  <si>
    <t>https://www.genecards.org/cgi-bin/carddisp.pl?gene=TMTC2</t>
  </si>
  <si>
    <t>MIR125B1</t>
  </si>
  <si>
    <t>MicroRNA 125b-1</t>
  </si>
  <si>
    <t>GC11M122100</t>
  </si>
  <si>
    <t>https://www.genecards.org/cgi-bin/carddisp.pl?gene=MIR125B1</t>
  </si>
  <si>
    <t>BCAR1</t>
  </si>
  <si>
    <t>BCAR1 Scaffold Protein, Cas Family Member</t>
  </si>
  <si>
    <t>GC16M075228</t>
  </si>
  <si>
    <t>https://www.genecards.org/cgi-bin/carddisp.pl?gene=BCAR1</t>
  </si>
  <si>
    <t>MIRLET7E</t>
  </si>
  <si>
    <t>MicroRNA Let-7e</t>
  </si>
  <si>
    <t>GC19P067234</t>
  </si>
  <si>
    <t>https://www.genecards.org/cgi-bin/carddisp.pl?gene=MIRLET7E</t>
  </si>
  <si>
    <t>SETX</t>
  </si>
  <si>
    <t>Senataxin</t>
  </si>
  <si>
    <t>GC09M132261</t>
  </si>
  <si>
    <t>https://www.genecards.org/cgi-bin/carddisp.pl?gene=SETX</t>
  </si>
  <si>
    <t>SRA1</t>
  </si>
  <si>
    <t>Steroid Receptor RNA Activator 1</t>
  </si>
  <si>
    <t>GC05M140537</t>
  </si>
  <si>
    <t>https://www.genecards.org/cgi-bin/carddisp.pl?gene=SRA1</t>
  </si>
  <si>
    <t>MIR148A</t>
  </si>
  <si>
    <t>MicroRNA 148a</t>
  </si>
  <si>
    <t>GC07M025993</t>
  </si>
  <si>
    <t>https://www.genecards.org/cgi-bin/carddisp.pl?gene=MIR148A</t>
  </si>
  <si>
    <t>PCMT1</t>
  </si>
  <si>
    <t>Protein-L-Isoaspartate (D-Aspartate) O-Methyltransferase</t>
  </si>
  <si>
    <t>GC06P149749</t>
  </si>
  <si>
    <t>https://www.genecards.org/cgi-bin/carddisp.pl?gene=PCMT1</t>
  </si>
  <si>
    <t>KCNJ16</t>
  </si>
  <si>
    <t>Potassium Inwardly Rectifying Channel Subfamily J Member 16</t>
  </si>
  <si>
    <t>GC17P070053</t>
  </si>
  <si>
    <t>https://www.genecards.org/cgi-bin/carddisp.pl?gene=KCNJ16</t>
  </si>
  <si>
    <t>NPAP1</t>
  </si>
  <si>
    <t>Nuclear Pore Associated Protein 1</t>
  </si>
  <si>
    <t>GC15P024675</t>
  </si>
  <si>
    <t>https://www.genecards.org/cgi-bin/carddisp.pl?gene=NPAP1</t>
  </si>
  <si>
    <t>ELAVL1</t>
  </si>
  <si>
    <t>ELAV Like RNA Binding Protein 1</t>
  </si>
  <si>
    <t>GC19M007958</t>
  </si>
  <si>
    <t>https://www.genecards.org/cgi-bin/carddisp.pl?gene=ELAVL1</t>
  </si>
  <si>
    <t>NEUROG1</t>
  </si>
  <si>
    <t>Neurogenin 1</t>
  </si>
  <si>
    <t>GC05M135534</t>
  </si>
  <si>
    <t>https://www.genecards.org/cgi-bin/carddisp.pl?gene=NEUROG1</t>
  </si>
  <si>
    <t>ZFHX4</t>
  </si>
  <si>
    <t>Zinc Finger Homeobox 4</t>
  </si>
  <si>
    <t>GC08P076681</t>
  </si>
  <si>
    <t>https://www.genecards.org/cgi-bin/carddisp.pl?gene=ZFHX4</t>
  </si>
  <si>
    <t>ABCG1</t>
  </si>
  <si>
    <t>ATP Binding Cassette Subfamily G Member 1</t>
  </si>
  <si>
    <t>GC21P042199</t>
  </si>
  <si>
    <t>https://www.genecards.org/cgi-bin/carddisp.pl?gene=ABCG1</t>
  </si>
  <si>
    <t>C9orf24</t>
  </si>
  <si>
    <t>Chromosome 9 Open Reading Frame 24</t>
  </si>
  <si>
    <t>GC09M034458</t>
  </si>
  <si>
    <t>https://www.genecards.org/cgi-bin/carddisp.pl?gene=C9orf24</t>
  </si>
  <si>
    <t>GPR179</t>
  </si>
  <si>
    <t>G Protein-Coupled Receptor 179</t>
  </si>
  <si>
    <t>GC17M042233</t>
  </si>
  <si>
    <t>https://www.genecards.org/cgi-bin/carddisp.pl?gene=GPR179</t>
  </si>
  <si>
    <t>GAB1</t>
  </si>
  <si>
    <t>GRB2 Associated Binding Protein 1</t>
  </si>
  <si>
    <t>GC04P143336</t>
  </si>
  <si>
    <t>https://www.genecards.org/cgi-bin/carddisp.pl?gene=GAB1</t>
  </si>
  <si>
    <t>NOX1</t>
  </si>
  <si>
    <t>NADPH Oxidase 1</t>
  </si>
  <si>
    <t>GC0XM100843</t>
  </si>
  <si>
    <t>https://www.genecards.org/cgi-bin/carddisp.pl?gene=NOX1</t>
  </si>
  <si>
    <t>LOC107032825</t>
  </si>
  <si>
    <t>Origin Of Replication In 5' Region Of FMR1</t>
  </si>
  <si>
    <t>GC0XP147951</t>
  </si>
  <si>
    <t>https://www.genecards.org/cgi-bin/carddisp.pl?gene=LOC107032825</t>
  </si>
  <si>
    <t>RB1CC1</t>
  </si>
  <si>
    <t>RB1 Inducible Coiled-Coil 1</t>
  </si>
  <si>
    <t>GC08M052622</t>
  </si>
  <si>
    <t>https://www.genecards.org/cgi-bin/carddisp.pl?gene=RB1CC1</t>
  </si>
  <si>
    <t>RCE1</t>
  </si>
  <si>
    <t>Ras Converting CAAX Endopeptidase 1</t>
  </si>
  <si>
    <t>GC11P066842</t>
  </si>
  <si>
    <t>https://www.genecards.org/cgi-bin/carddisp.pl?gene=RCE1</t>
  </si>
  <si>
    <t>DUSP19</t>
  </si>
  <si>
    <t>Dual Specificity Phosphatase 19</t>
  </si>
  <si>
    <t>GC02P183078</t>
  </si>
  <si>
    <t>https://www.genecards.org/cgi-bin/carddisp.pl?gene=DUSP19</t>
  </si>
  <si>
    <t>KRT20</t>
  </si>
  <si>
    <t>Keratin 20</t>
  </si>
  <si>
    <t>GC17M040875</t>
  </si>
  <si>
    <t>https://www.genecards.org/cgi-bin/carddisp.pl?gene=KRT20</t>
  </si>
  <si>
    <t>NTM</t>
  </si>
  <si>
    <t>Neurotrimin</t>
  </si>
  <si>
    <t>GC11P131370</t>
  </si>
  <si>
    <t>https://www.genecards.org/cgi-bin/carddisp.pl?gene=NTM</t>
  </si>
  <si>
    <t>SCP2</t>
  </si>
  <si>
    <t>Sterol Carrier Protein 2</t>
  </si>
  <si>
    <t>GC01P052927</t>
  </si>
  <si>
    <t>https://www.genecards.org/cgi-bin/carddisp.pl?gene=SCP2</t>
  </si>
  <si>
    <t>MT-TD</t>
  </si>
  <si>
    <t>Mitochondrially Encoded TRNA-Asp (GAU/C)</t>
  </si>
  <si>
    <t>GCMTP007520</t>
  </si>
  <si>
    <t>https://www.genecards.org/cgi-bin/carddisp.pl?gene=MT-TD</t>
  </si>
  <si>
    <t>FADS1</t>
  </si>
  <si>
    <t>Fatty Acid Desaturase 1</t>
  </si>
  <si>
    <t>GC11M061799</t>
  </si>
  <si>
    <t>https://www.genecards.org/cgi-bin/carddisp.pl?gene=FADS1</t>
  </si>
  <si>
    <t>DMRT3</t>
  </si>
  <si>
    <t>Doublesex And Mab-3 Related Transcription Factor 3</t>
  </si>
  <si>
    <t>GC09P000976</t>
  </si>
  <si>
    <t>https://www.genecards.org/cgi-bin/carddisp.pl?gene=DMRT3</t>
  </si>
  <si>
    <t>INPP5B</t>
  </si>
  <si>
    <t>Inositol Polyphosphate-5-Phosphatase B</t>
  </si>
  <si>
    <t>GC01M037860</t>
  </si>
  <si>
    <t>https://www.genecards.org/cgi-bin/carddisp.pl?gene=INPP5B</t>
  </si>
  <si>
    <t>PTGDS</t>
  </si>
  <si>
    <t>Prostaglandin D2 Synthase</t>
  </si>
  <si>
    <t>GC09P137091</t>
  </si>
  <si>
    <t>https://www.genecards.org/cgi-bin/carddisp.pl?gene=PTGDS</t>
  </si>
  <si>
    <t>LTV1</t>
  </si>
  <si>
    <t>LTV1 Ribosome Biogenesis Factor</t>
  </si>
  <si>
    <t>GC06P143843</t>
  </si>
  <si>
    <t>https://www.genecards.org/cgi-bin/carddisp.pl?gene=LTV1</t>
  </si>
  <si>
    <t>DBN1</t>
  </si>
  <si>
    <t>Drebrin 1</t>
  </si>
  <si>
    <t>GC05M177456</t>
  </si>
  <si>
    <t>https://www.genecards.org/cgi-bin/carddisp.pl?gene=DBN1</t>
  </si>
  <si>
    <t>KANK1</t>
  </si>
  <si>
    <t>KN Motif And Ankyrin Repeat Domains 1</t>
  </si>
  <si>
    <t>GC09P000474</t>
  </si>
  <si>
    <t>https://www.genecards.org/cgi-bin/carddisp.pl?gene=KANK1</t>
  </si>
  <si>
    <t>PRIMPOL</t>
  </si>
  <si>
    <t>Primase And DNA Directed Polymerase</t>
  </si>
  <si>
    <t>GC04P184649</t>
  </si>
  <si>
    <t>https://www.genecards.org/cgi-bin/carddisp.pl?gene=PRIMPOL</t>
  </si>
  <si>
    <t>TRIM26</t>
  </si>
  <si>
    <t>Tripartite Motif Containing 26</t>
  </si>
  <si>
    <t>GC06M030184</t>
  </si>
  <si>
    <t>https://www.genecards.org/cgi-bin/carddisp.pl?gene=TRIM26</t>
  </si>
  <si>
    <t>ANO9</t>
  </si>
  <si>
    <t>Anoctamin 9</t>
  </si>
  <si>
    <t>GC11M003184</t>
  </si>
  <si>
    <t>https://www.genecards.org/cgi-bin/carddisp.pl?gene=ANO9</t>
  </si>
  <si>
    <t>RBM15</t>
  </si>
  <si>
    <t>RNA Binding Motif Protein 15</t>
  </si>
  <si>
    <t>GC01P110338</t>
  </si>
  <si>
    <t>https://www.genecards.org/cgi-bin/carddisp.pl?gene=RBM15</t>
  </si>
  <si>
    <t>FSIP2</t>
  </si>
  <si>
    <t>Fibrous Sheath Interacting Protein 2</t>
  </si>
  <si>
    <t>GC02P185738</t>
  </si>
  <si>
    <t>https://www.genecards.org/cgi-bin/carddisp.pl?gene=FSIP2</t>
  </si>
  <si>
    <t>TEX14</t>
  </si>
  <si>
    <t>Testis Expressed 14, Intercellular Bridge Forming Factor</t>
  </si>
  <si>
    <t>GC17M058556</t>
  </si>
  <si>
    <t>https://www.genecards.org/cgi-bin/carddisp.pl?gene=TEX14</t>
  </si>
  <si>
    <t>LOC109610631</t>
  </si>
  <si>
    <t>Aristaless Related Homeobox Polyalanine Expansion Region</t>
  </si>
  <si>
    <t>GC0XP025013</t>
  </si>
  <si>
    <t>https://www.genecards.org/cgi-bin/carddisp.pl?gene=LOC109610631</t>
  </si>
  <si>
    <t>PAICS</t>
  </si>
  <si>
    <t>Phosphoribosylaminoimidazole Carboxylase And Phosphoribosylaminoimidazolesuccinocarboxamide Synthase</t>
  </si>
  <si>
    <t>GC04P056410</t>
  </si>
  <si>
    <t>https://www.genecards.org/cgi-bin/carddisp.pl?gene=PAICS</t>
  </si>
  <si>
    <t>GCM1</t>
  </si>
  <si>
    <t>Glial Cells Missing Transcription Factor 1</t>
  </si>
  <si>
    <t>GC06M066351</t>
  </si>
  <si>
    <t>https://www.genecards.org/cgi-bin/carddisp.pl?gene=GCM1</t>
  </si>
  <si>
    <t>LINC-ROR</t>
  </si>
  <si>
    <t>Long Intergenic Non-Protein Coding RNA, Regulator Of Reprogramming</t>
  </si>
  <si>
    <t>GC18M057054</t>
  </si>
  <si>
    <t>https://www.genecards.org/cgi-bin/carddisp.pl?gene=LINC-ROR</t>
  </si>
  <si>
    <t>ROGDI</t>
  </si>
  <si>
    <t>Rogdi Atypical Leucine Zipper</t>
  </si>
  <si>
    <t>GC16M004796</t>
  </si>
  <si>
    <t>https://www.genecards.org/cgi-bin/carddisp.pl?gene=ROGDI</t>
  </si>
  <si>
    <t>AFF1</t>
  </si>
  <si>
    <t>AF4/FMR2 Family Member 1</t>
  </si>
  <si>
    <t>GC04P086934</t>
  </si>
  <si>
    <t>https://www.genecards.org/cgi-bin/carddisp.pl?gene=AFF1</t>
  </si>
  <si>
    <t>TCF21</t>
  </si>
  <si>
    <t>Transcription Factor 21</t>
  </si>
  <si>
    <t>GC06P133889</t>
  </si>
  <si>
    <t>https://www.genecards.org/cgi-bin/carddisp.pl?gene=TCF21</t>
  </si>
  <si>
    <t>DNALI1</t>
  </si>
  <si>
    <t>Dynein Axonemal Light Intermediate Chain 1</t>
  </si>
  <si>
    <t>GC01P037577</t>
  </si>
  <si>
    <t>https://www.genecards.org/cgi-bin/carddisp.pl?gene=DNALI1</t>
  </si>
  <si>
    <t>AP1S1</t>
  </si>
  <si>
    <t>Adaptor Related Protein Complex 1 Subunit Sigma 1</t>
  </si>
  <si>
    <t>GC07P101154</t>
  </si>
  <si>
    <t>https://www.genecards.org/cgi-bin/carddisp.pl?gene=AP1S1</t>
  </si>
  <si>
    <t>SPATA5</t>
  </si>
  <si>
    <t>Spermatogenesis Associated 5</t>
  </si>
  <si>
    <t>GC04P122923</t>
  </si>
  <si>
    <t>https://www.genecards.org/cgi-bin/carddisp.pl?gene=SPATA5</t>
  </si>
  <si>
    <t>STARD13</t>
  </si>
  <si>
    <t>StAR Related Lipid Transfer Domain Containing 13</t>
  </si>
  <si>
    <t>GC13M033103</t>
  </si>
  <si>
    <t>https://www.genecards.org/cgi-bin/carddisp.pl?gene=STARD13</t>
  </si>
  <si>
    <t>SLC7A9</t>
  </si>
  <si>
    <t>Solute Carrier Family 7 Member 9</t>
  </si>
  <si>
    <t>GC19M032830</t>
  </si>
  <si>
    <t>https://www.genecards.org/cgi-bin/carddisp.pl?gene=SLC7A9</t>
  </si>
  <si>
    <t>SETMAR</t>
  </si>
  <si>
    <t>SET Domain And Mariner Transposase Fusion Gene</t>
  </si>
  <si>
    <t>GC03P004303</t>
  </si>
  <si>
    <t>https://www.genecards.org/cgi-bin/carddisp.pl?gene=SETMAR</t>
  </si>
  <si>
    <t>GRIN1</t>
  </si>
  <si>
    <t>Glutamate Ionotropic Receptor NMDA Type Subunit 1</t>
  </si>
  <si>
    <t>GC09P137138</t>
  </si>
  <si>
    <t>https://www.genecards.org/cgi-bin/carddisp.pl?gene=GRIN1</t>
  </si>
  <si>
    <t>RHOH</t>
  </si>
  <si>
    <t>Ras Homolog Family Member H</t>
  </si>
  <si>
    <t>GC04P040192</t>
  </si>
  <si>
    <t>https://www.genecards.org/cgi-bin/carddisp.pl?gene=RHOH</t>
  </si>
  <si>
    <t>ATXN1</t>
  </si>
  <si>
    <t>Ataxin 1</t>
  </si>
  <si>
    <t>GC06M016299</t>
  </si>
  <si>
    <t>https://www.genecards.org/cgi-bin/carddisp.pl?gene=ATXN1</t>
  </si>
  <si>
    <t>Nuclear Receptor Coactivator 1</t>
  </si>
  <si>
    <t>GC02P024492</t>
  </si>
  <si>
    <t>https://www.genecards.org/cgi-bin/carddisp.pl?gene=NCOA1</t>
  </si>
  <si>
    <t>MCF2</t>
  </si>
  <si>
    <t>MCF.2 Cell Line Derived Transforming Sequence</t>
  </si>
  <si>
    <t>GC0XM139581</t>
  </si>
  <si>
    <t>https://www.genecards.org/cgi-bin/carddisp.pl?gene=MCF2</t>
  </si>
  <si>
    <t>RNU6ATAC</t>
  </si>
  <si>
    <t>RNA, U6atac Small Nuclear</t>
  </si>
  <si>
    <t>GC09M134164</t>
  </si>
  <si>
    <t>https://www.genecards.org/cgi-bin/carddisp.pl?gene=RNU6ATAC</t>
  </si>
  <si>
    <t>PLK3</t>
  </si>
  <si>
    <t>Polo Like Kinase 3</t>
  </si>
  <si>
    <t>GC01P045329</t>
  </si>
  <si>
    <t>https://www.genecards.org/cgi-bin/carddisp.pl?gene=PLK3</t>
  </si>
  <si>
    <t>PTPN7</t>
  </si>
  <si>
    <t>Protein Tyrosine Phosphatase Non-Receptor Type 7</t>
  </si>
  <si>
    <t>GC01M202147</t>
  </si>
  <si>
    <t>https://www.genecards.org/cgi-bin/carddisp.pl?gene=PTPN7</t>
  </si>
  <si>
    <t>GM2A</t>
  </si>
  <si>
    <t>Ganglioside GM2 Activator</t>
  </si>
  <si>
    <t>GC05P151212</t>
  </si>
  <si>
    <t>https://www.genecards.org/cgi-bin/carddisp.pl?gene=GM2A</t>
  </si>
  <si>
    <t>DIO3</t>
  </si>
  <si>
    <t>Iodothyronine Deiodinase 3</t>
  </si>
  <si>
    <t>GC14P109770</t>
  </si>
  <si>
    <t>https://www.genecards.org/cgi-bin/carddisp.pl?gene=DIO3</t>
  </si>
  <si>
    <t>HHEX</t>
  </si>
  <si>
    <t>Hematopoietically Expressed Homeobox</t>
  </si>
  <si>
    <t>GC10P092689</t>
  </si>
  <si>
    <t>https://www.genecards.org/cgi-bin/carddisp.pl?gene=HHEX</t>
  </si>
  <si>
    <t>RPL22</t>
  </si>
  <si>
    <t>Ribosomal Protein L22</t>
  </si>
  <si>
    <t>GC01M006189</t>
  </si>
  <si>
    <t>https://www.genecards.org/cgi-bin/carddisp.pl?gene=RPL22</t>
  </si>
  <si>
    <t>PCSK7</t>
  </si>
  <si>
    <t>Proprotein Convertase Subtilisin/Kexin Type 7</t>
  </si>
  <si>
    <t>GC11M117199</t>
  </si>
  <si>
    <t>https://www.genecards.org/cgi-bin/carddisp.pl?gene=PCSK7</t>
  </si>
  <si>
    <t>KLRC1</t>
  </si>
  <si>
    <t>Killer Cell Lectin Like Receptor C1</t>
  </si>
  <si>
    <t>GC12M021112</t>
  </si>
  <si>
    <t>https://www.genecards.org/cgi-bin/carddisp.pl?gene=KLRC1</t>
  </si>
  <si>
    <t>GIPR</t>
  </si>
  <si>
    <t>Gastric Inhibitory Polypeptide Receptor</t>
  </si>
  <si>
    <t>GC19P045668</t>
  </si>
  <si>
    <t>https://www.genecards.org/cgi-bin/carddisp.pl?gene=GIPR</t>
  </si>
  <si>
    <t>TCTE1</t>
  </si>
  <si>
    <t>T-Complex-Associated-Testis-Expressed 1</t>
  </si>
  <si>
    <t>GC06M044278</t>
  </si>
  <si>
    <t>https://www.genecards.org/cgi-bin/carddisp.pl?gene=TCTE1</t>
  </si>
  <si>
    <t>ENPP2</t>
  </si>
  <si>
    <t>Ectonucleotide Pyrophosphatase/Phosphodiesterase 2</t>
  </si>
  <si>
    <t>GC08M119556</t>
  </si>
  <si>
    <t>https://www.genecards.org/cgi-bin/carddisp.pl?gene=ENPP2</t>
  </si>
  <si>
    <t>SNX22</t>
  </si>
  <si>
    <t>Sorting Nexin 22</t>
  </si>
  <si>
    <t>GC15P064151</t>
  </si>
  <si>
    <t>https://www.genecards.org/cgi-bin/carddisp.pl?gene=SNX22</t>
  </si>
  <si>
    <t>ADAMTS7</t>
  </si>
  <si>
    <t>ADAM Metallopeptidase With Thrombospondin Type 1 Motif 7</t>
  </si>
  <si>
    <t>GC15M078759</t>
  </si>
  <si>
    <t>https://www.genecards.org/cgi-bin/carddisp.pl?gene=ADAMTS7</t>
  </si>
  <si>
    <t>ACP6</t>
  </si>
  <si>
    <t>Acid Phosphatase 6, Lysophosphatidic</t>
  </si>
  <si>
    <t>GC01M147630</t>
  </si>
  <si>
    <t>https://www.genecards.org/cgi-bin/carddisp.pl?gene=ACP6</t>
  </si>
  <si>
    <t>ADIPOR1</t>
  </si>
  <si>
    <t>Adiponectin Receptor 1</t>
  </si>
  <si>
    <t>GC01M202940</t>
  </si>
  <si>
    <t>https://www.genecards.org/cgi-bin/carddisp.pl?gene=ADIPOR1</t>
  </si>
  <si>
    <t>RPL24</t>
  </si>
  <si>
    <t>Ribosomal Protein L24</t>
  </si>
  <si>
    <t>GC03M101681</t>
  </si>
  <si>
    <t>https://www.genecards.org/cgi-bin/carddisp.pl?gene=RPL24</t>
  </si>
  <si>
    <t>ARHGEF9</t>
  </si>
  <si>
    <t>Cdc42 Guanine Nucleotide Exchange Factor 9</t>
  </si>
  <si>
    <t>GC0XM063634</t>
  </si>
  <si>
    <t>https://www.genecards.org/cgi-bin/carddisp.pl?gene=ARHGEF9</t>
  </si>
  <si>
    <t>CA9</t>
  </si>
  <si>
    <t>Carbonic Anhydrase 9</t>
  </si>
  <si>
    <t>GC09P035673</t>
  </si>
  <si>
    <t>https://www.genecards.org/cgi-bin/carddisp.pl?gene=CA9</t>
  </si>
  <si>
    <t>KLHL40</t>
  </si>
  <si>
    <t>Kelch Like Family Member 40</t>
  </si>
  <si>
    <t>GC03P042685</t>
  </si>
  <si>
    <t>https://www.genecards.org/cgi-bin/carddisp.pl?gene=KLHL40</t>
  </si>
  <si>
    <t>SMURF2</t>
  </si>
  <si>
    <t>SMAD Specific E3 Ubiquitin Protein Ligase 2</t>
  </si>
  <si>
    <t>GC17M064542</t>
  </si>
  <si>
    <t>https://www.genecards.org/cgi-bin/carddisp.pl?gene=SMURF2</t>
  </si>
  <si>
    <t>TMEM135</t>
  </si>
  <si>
    <t>Transmembrane Protein 135</t>
  </si>
  <si>
    <t>GC11P087037</t>
  </si>
  <si>
    <t>https://www.genecards.org/cgi-bin/carddisp.pl?gene=TMEM135</t>
  </si>
  <si>
    <t>SOD3</t>
  </si>
  <si>
    <t>Superoxide Dismutase 3</t>
  </si>
  <si>
    <t>GC04P024798</t>
  </si>
  <si>
    <t>https://www.genecards.org/cgi-bin/carddisp.pl?gene=SOD3</t>
  </si>
  <si>
    <t>TRIM22</t>
  </si>
  <si>
    <t>Tripartite Motif Containing 22</t>
  </si>
  <si>
    <t>GC11P005689</t>
  </si>
  <si>
    <t>https://www.genecards.org/cgi-bin/carddisp.pl?gene=TRIM22</t>
  </si>
  <si>
    <t>CCK</t>
  </si>
  <si>
    <t>Cholecystokinin</t>
  </si>
  <si>
    <t>GC03M042274</t>
  </si>
  <si>
    <t>https://www.genecards.org/cgi-bin/carddisp.pl?gene=CCK</t>
  </si>
  <si>
    <t>H4C5</t>
  </si>
  <si>
    <t>H4 Clustered Histone 5</t>
  </si>
  <si>
    <t>GC06P084431</t>
  </si>
  <si>
    <t>https://www.genecards.org/cgi-bin/carddisp.pl?gene=H4C5</t>
  </si>
  <si>
    <t>MLC1</t>
  </si>
  <si>
    <t>Modulator Of VRAC Current 1</t>
  </si>
  <si>
    <t>GC22M050059</t>
  </si>
  <si>
    <t>https://www.genecards.org/cgi-bin/carddisp.pl?gene=MLC1</t>
  </si>
  <si>
    <t>LOC106029312</t>
  </si>
  <si>
    <t>Williams-Beuren Syndrome Medial Block B Recombination Region</t>
  </si>
  <si>
    <t>GC07P074733</t>
  </si>
  <si>
    <t>https://www.genecards.org/cgi-bin/carddisp.pl?gene=LOC106029312</t>
  </si>
  <si>
    <t>OLR1</t>
  </si>
  <si>
    <t>Oxidized Low Density Lipoprotein Receptor 1</t>
  </si>
  <si>
    <t>GC12M021106</t>
  </si>
  <si>
    <t>https://www.genecards.org/cgi-bin/carddisp.pl?gene=OLR1</t>
  </si>
  <si>
    <t>HOXA11-AS</t>
  </si>
  <si>
    <t>HOXA11 Antisense RNA</t>
  </si>
  <si>
    <t>GC07P027184</t>
  </si>
  <si>
    <t>https://www.genecards.org/cgi-bin/carddisp.pl?gene=HOXA11-AS</t>
  </si>
  <si>
    <t>RPL4</t>
  </si>
  <si>
    <t>Ribosomal Protein L4</t>
  </si>
  <si>
    <t>GC15M066498</t>
  </si>
  <si>
    <t>https://www.genecards.org/cgi-bin/carddisp.pl?gene=RPL4</t>
  </si>
  <si>
    <t>PHB2</t>
  </si>
  <si>
    <t>Prohibitin 2</t>
  </si>
  <si>
    <t>GC12M006965</t>
  </si>
  <si>
    <t>https://www.genecards.org/cgi-bin/carddisp.pl?gene=PHB2</t>
  </si>
  <si>
    <t>CLSPN</t>
  </si>
  <si>
    <t>Claspin</t>
  </si>
  <si>
    <t>GC01M035720</t>
  </si>
  <si>
    <t>https://www.genecards.org/cgi-bin/carddisp.pl?gene=CLSPN</t>
  </si>
  <si>
    <t>HOTTIP</t>
  </si>
  <si>
    <t>HOXA Distal Transcript Antisense RNA</t>
  </si>
  <si>
    <t>GC07P027198</t>
  </si>
  <si>
    <t>https://www.genecards.org/cgi-bin/carddisp.pl?gene=HOTTIP</t>
  </si>
  <si>
    <t>MYF6</t>
  </si>
  <si>
    <t>Myogenic Factor 6</t>
  </si>
  <si>
    <t>GC12P080707</t>
  </si>
  <si>
    <t>https://www.genecards.org/cgi-bin/carddisp.pl?gene=MYF6</t>
  </si>
  <si>
    <t>NCAPD3</t>
  </si>
  <si>
    <t>Non-SMC Condensin II Complex Subunit D3</t>
  </si>
  <si>
    <t>GC11M134150</t>
  </si>
  <si>
    <t>https://www.genecards.org/cgi-bin/carddisp.pl?gene=NCAPD3</t>
  </si>
  <si>
    <t>FAT1</t>
  </si>
  <si>
    <t>FAT Atypical Cadherin 1</t>
  </si>
  <si>
    <t>GC04M186587</t>
  </si>
  <si>
    <t>https://www.genecards.org/cgi-bin/carddisp.pl?gene=FAT1</t>
  </si>
  <si>
    <t>VCPIP1</t>
  </si>
  <si>
    <t>Valosin Containing Protein Interacting Protein 1</t>
  </si>
  <si>
    <t>GC08M066628</t>
  </si>
  <si>
    <t>https://www.genecards.org/cgi-bin/carddisp.pl?gene=VCPIP1</t>
  </si>
  <si>
    <t>USP16</t>
  </si>
  <si>
    <t>Ubiquitin Specific Peptidase 16</t>
  </si>
  <si>
    <t>GC21P029024</t>
  </si>
  <si>
    <t>https://www.genecards.org/cgi-bin/carddisp.pl?gene=USP16</t>
  </si>
  <si>
    <t>SUOX</t>
  </si>
  <si>
    <t>Sulfite Oxidase</t>
  </si>
  <si>
    <t>GC12P055997</t>
  </si>
  <si>
    <t>https://www.genecards.org/cgi-bin/carddisp.pl?gene=SUOX</t>
  </si>
  <si>
    <t>COL24A1</t>
  </si>
  <si>
    <t>Collagen Type XXIV Alpha 1 Chain</t>
  </si>
  <si>
    <t>GC01M085729</t>
  </si>
  <si>
    <t>https://www.genecards.org/cgi-bin/carddisp.pl?gene=COL24A1</t>
  </si>
  <si>
    <t>RELT</t>
  </si>
  <si>
    <t>RELT TNF Receptor</t>
  </si>
  <si>
    <t>GC11P073376</t>
  </si>
  <si>
    <t>https://www.genecards.org/cgi-bin/carddisp.pl?gene=RELT</t>
  </si>
  <si>
    <t>CHPF2</t>
  </si>
  <si>
    <t>Chondroitin Polymerizing Factor 2</t>
  </si>
  <si>
    <t>GC07P151232</t>
  </si>
  <si>
    <t>https://www.genecards.org/cgi-bin/carddisp.pl?gene=CHPF2</t>
  </si>
  <si>
    <t>MIR19B1</t>
  </si>
  <si>
    <t>MicroRNA 19b-1</t>
  </si>
  <si>
    <t>GC13P091551</t>
  </si>
  <si>
    <t>https://www.genecards.org/cgi-bin/carddisp.pl?gene=MIR19B1</t>
  </si>
  <si>
    <t>CHST6</t>
  </si>
  <si>
    <t>Carbohydrate Sulfotransferase 6</t>
  </si>
  <si>
    <t>GC16M075472</t>
  </si>
  <si>
    <t>https://www.genecards.org/cgi-bin/carddisp.pl?gene=CHST6</t>
  </si>
  <si>
    <t>MTHFSD</t>
  </si>
  <si>
    <t>Methenyltetrahydrofolate Synthetase Domain Containing</t>
  </si>
  <si>
    <t>GC16M086530</t>
  </si>
  <si>
    <t>https://www.genecards.org/cgi-bin/carddisp.pl?gene=MTHFSD</t>
  </si>
  <si>
    <t>VSX1</t>
  </si>
  <si>
    <t>Visual System Homeobox 1</t>
  </si>
  <si>
    <t>GC20M025070</t>
  </si>
  <si>
    <t>https://www.genecards.org/cgi-bin/carddisp.pl?gene=VSX1</t>
  </si>
  <si>
    <t>USP53</t>
  </si>
  <si>
    <t>Ubiquitin Specific Peptidase 53</t>
  </si>
  <si>
    <t>GC04P119212</t>
  </si>
  <si>
    <t>https://www.genecards.org/cgi-bin/carddisp.pl?gene=USP53</t>
  </si>
  <si>
    <t>SLC25A19</t>
  </si>
  <si>
    <t>Solute Carrier Family 25 Member 19</t>
  </si>
  <si>
    <t>GC17M075273</t>
  </si>
  <si>
    <t>https://www.genecards.org/cgi-bin/carddisp.pl?gene=SLC25A19</t>
  </si>
  <si>
    <t>TRAF1</t>
  </si>
  <si>
    <t>TNF Receptor Associated Factor 1</t>
  </si>
  <si>
    <t>GC09M120902</t>
  </si>
  <si>
    <t>https://www.genecards.org/cgi-bin/carddisp.pl?gene=TRAF1</t>
  </si>
  <si>
    <t>NAGPA</t>
  </si>
  <si>
    <t>N-Acetylglucosamine-1-Phosphodiester Alpha-N-Acetylglucosaminidase</t>
  </si>
  <si>
    <t>GC16M007352</t>
  </si>
  <si>
    <t>https://www.genecards.org/cgi-bin/carddisp.pl?gene=NAGPA</t>
  </si>
  <si>
    <t>FCER1G</t>
  </si>
  <si>
    <t>Fc Epsilon Receptor Ig</t>
  </si>
  <si>
    <t>GC01P161215</t>
  </si>
  <si>
    <t>https://www.genecards.org/cgi-bin/carddisp.pl?gene=FCER1G</t>
  </si>
  <si>
    <t>CCDC26</t>
  </si>
  <si>
    <t>CCDC26 Long Non-Coding RNA</t>
  </si>
  <si>
    <t>GC08M131798</t>
  </si>
  <si>
    <t>https://www.genecards.org/cgi-bin/carddisp.pl?gene=CCDC26</t>
  </si>
  <si>
    <t>LSP1</t>
  </si>
  <si>
    <t>Lymphocyte Specific Protein 1</t>
  </si>
  <si>
    <t>GC11P001878</t>
  </si>
  <si>
    <t>https://www.genecards.org/cgi-bin/carddisp.pl?gene=LSP1</t>
  </si>
  <si>
    <t>TACC3</t>
  </si>
  <si>
    <t>Transforming Acidic Coiled-Coil Containing Protein 3</t>
  </si>
  <si>
    <t>GC04P001723</t>
  </si>
  <si>
    <t>https://www.genecards.org/cgi-bin/carddisp.pl?gene=TACC3</t>
  </si>
  <si>
    <t>CSRP3</t>
  </si>
  <si>
    <t>Cysteine And Glycine Rich Protein 3</t>
  </si>
  <si>
    <t>GC11M019160</t>
  </si>
  <si>
    <t>https://www.genecards.org/cgi-bin/carddisp.pl?gene=CSRP3</t>
  </si>
  <si>
    <t>WDR43</t>
  </si>
  <si>
    <t>WD Repeat Domain 43</t>
  </si>
  <si>
    <t>GC02P028894</t>
  </si>
  <si>
    <t>https://www.genecards.org/cgi-bin/carddisp.pl?gene=WDR43</t>
  </si>
  <si>
    <t>APOC2</t>
  </si>
  <si>
    <t>Apolipoprotein C2</t>
  </si>
  <si>
    <t>GC19P066883</t>
  </si>
  <si>
    <t>https://www.genecards.org/cgi-bin/carddisp.pl?gene=APOC2</t>
  </si>
  <si>
    <t>ZIC5</t>
  </si>
  <si>
    <t>Zic Family Member 5</t>
  </si>
  <si>
    <t>GC13M099962</t>
  </si>
  <si>
    <t>https://www.genecards.org/cgi-bin/carddisp.pl?gene=ZIC5</t>
  </si>
  <si>
    <t>CIB1</t>
  </si>
  <si>
    <t>Calcium And Integrin Binding 1</t>
  </si>
  <si>
    <t>GC15M090229</t>
  </si>
  <si>
    <t>https://www.genecards.org/cgi-bin/carddisp.pl?gene=CIB1</t>
  </si>
  <si>
    <t>XAB2</t>
  </si>
  <si>
    <t>XPA Binding Protein 2</t>
  </si>
  <si>
    <t>GC19M007619</t>
  </si>
  <si>
    <t>https://www.genecards.org/cgi-bin/carddisp.pl?gene=XAB2</t>
  </si>
  <si>
    <t>SEPTIN5</t>
  </si>
  <si>
    <t>Septin 5</t>
  </si>
  <si>
    <t>GC22P019714</t>
  </si>
  <si>
    <t>https://www.genecards.org/cgi-bin/carddisp.pl?gene=SEPTIN5</t>
  </si>
  <si>
    <t>TRAP1</t>
  </si>
  <si>
    <t>TNF Receptor Associated Protein 1</t>
  </si>
  <si>
    <t>GC16M007296</t>
  </si>
  <si>
    <t>https://www.genecards.org/cgi-bin/carddisp.pl?gene=TRAP1</t>
  </si>
  <si>
    <t>FGF20</t>
  </si>
  <si>
    <t>Fibroblast Growth Factor 20</t>
  </si>
  <si>
    <t>GC08M016992</t>
  </si>
  <si>
    <t>https://www.genecards.org/cgi-bin/carddisp.pl?gene=FGF20</t>
  </si>
  <si>
    <t>MIR208A</t>
  </si>
  <si>
    <t>MicroRNA 208a</t>
  </si>
  <si>
    <t>GC14M023388</t>
  </si>
  <si>
    <t>https://www.genecards.org/cgi-bin/carddisp.pl?gene=MIR208A</t>
  </si>
  <si>
    <t>AP5Z1</t>
  </si>
  <si>
    <t>Adaptor Related Protein Complex 5 Subunit Zeta 1</t>
  </si>
  <si>
    <t>GC07P004775</t>
  </si>
  <si>
    <t>https://www.genecards.org/cgi-bin/carddisp.pl?gene=AP5Z1</t>
  </si>
  <si>
    <t>DCLRE1B</t>
  </si>
  <si>
    <t>DNA Cross-Link Repair 1B</t>
  </si>
  <si>
    <t>GC01P113905</t>
  </si>
  <si>
    <t>https://www.genecards.org/cgi-bin/carddisp.pl?gene=DCLRE1B</t>
  </si>
  <si>
    <t>MIR106A</t>
  </si>
  <si>
    <t>MicroRNA 106a</t>
  </si>
  <si>
    <t>GC0XM134313</t>
  </si>
  <si>
    <t>https://www.genecards.org/cgi-bin/carddisp.pl?gene=MIR106A</t>
  </si>
  <si>
    <t>GMPPA</t>
  </si>
  <si>
    <t>GDP-Mannose Pyrophosphorylase A</t>
  </si>
  <si>
    <t>GC02P219498</t>
  </si>
  <si>
    <t>https://www.genecards.org/cgi-bin/carddisp.pl?gene=GMPPA</t>
  </si>
  <si>
    <t>CLDN1</t>
  </si>
  <si>
    <t>Claudin 1</t>
  </si>
  <si>
    <t>GC03M190305</t>
  </si>
  <si>
    <t>https://www.genecards.org/cgi-bin/carddisp.pl?gene=CLDN1</t>
  </si>
  <si>
    <t>RBM19</t>
  </si>
  <si>
    <t>RNA Binding Motif Protein 19</t>
  </si>
  <si>
    <t>GC12M113816</t>
  </si>
  <si>
    <t>https://www.genecards.org/cgi-bin/carddisp.pl?gene=RBM19</t>
  </si>
  <si>
    <t>GLDN</t>
  </si>
  <si>
    <t>Gliomedin</t>
  </si>
  <si>
    <t>GC15P051341</t>
  </si>
  <si>
    <t>https://www.genecards.org/cgi-bin/carddisp.pl?gene=GLDN</t>
  </si>
  <si>
    <t>KPNA2</t>
  </si>
  <si>
    <t>Karyopherin Subunit Alpha 2</t>
  </si>
  <si>
    <t>GC17P068035</t>
  </si>
  <si>
    <t>https://www.genecards.org/cgi-bin/carddisp.pl?gene=KPNA2</t>
  </si>
  <si>
    <t>LOC110806262</t>
  </si>
  <si>
    <t>Solute Carrier Family 6 Member 4 Gene Promoter</t>
  </si>
  <si>
    <t>GC17P030235</t>
  </si>
  <si>
    <t>https://www.genecards.org/cgi-bin/carddisp.pl?gene=LOC110806262</t>
  </si>
  <si>
    <t>NCAPD2</t>
  </si>
  <si>
    <t>Non-SMC Condensin I Complex Subunit D2</t>
  </si>
  <si>
    <t>GC12P006493</t>
  </si>
  <si>
    <t>https://www.genecards.org/cgi-bin/carddisp.pl?gene=NCAPD2</t>
  </si>
  <si>
    <t>CEACAM16</t>
  </si>
  <si>
    <t>CEA Cell Adhesion Molecule 16, Tectorial Membrane Component</t>
  </si>
  <si>
    <t>GC19P044699</t>
  </si>
  <si>
    <t>https://www.genecards.org/cgi-bin/carddisp.pl?gene=CEACAM16</t>
  </si>
  <si>
    <t>PRKCE</t>
  </si>
  <si>
    <t>Protein Kinase C Epsilon</t>
  </si>
  <si>
    <t>GC02P045651</t>
  </si>
  <si>
    <t>https://www.genecards.org/cgi-bin/carddisp.pl?gene=PRKCE</t>
  </si>
  <si>
    <t>SDC3</t>
  </si>
  <si>
    <t>Syndecan 3</t>
  </si>
  <si>
    <t>GC01M030869</t>
  </si>
  <si>
    <t>https://www.genecards.org/cgi-bin/carddisp.pl?gene=SDC3</t>
  </si>
  <si>
    <t>SIRPA</t>
  </si>
  <si>
    <t>Signal Regulatory Protein Alpha</t>
  </si>
  <si>
    <t>GC20P001894</t>
  </si>
  <si>
    <t>https://www.genecards.org/cgi-bin/carddisp.pl?gene=SIRPA</t>
  </si>
  <si>
    <t>DDR1</t>
  </si>
  <si>
    <t>Discoidin Domain Receptor Tyrosine Kinase 1</t>
  </si>
  <si>
    <t>GC06P083678</t>
  </si>
  <si>
    <t>https://www.genecards.org/cgi-bin/carddisp.pl?gene=DDR1</t>
  </si>
  <si>
    <t>NTN1</t>
  </si>
  <si>
    <t>Netrin 1</t>
  </si>
  <si>
    <t>GC17P011249</t>
  </si>
  <si>
    <t>https://www.genecards.org/cgi-bin/carddisp.pl?gene=NTN1</t>
  </si>
  <si>
    <t>ACADSB</t>
  </si>
  <si>
    <t>Acyl-CoA Dehydrogenase Short/Branched Chain</t>
  </si>
  <si>
    <t>GC10P123008</t>
  </si>
  <si>
    <t>https://www.genecards.org/cgi-bin/carddisp.pl?gene=ACADSB</t>
  </si>
  <si>
    <t>GRIN2A</t>
  </si>
  <si>
    <t>Glutamate Ionotropic Receptor NMDA Type Subunit 2A</t>
  </si>
  <si>
    <t>GC16M009753</t>
  </si>
  <si>
    <t>https://www.genecards.org/cgi-bin/carddisp.pl?gene=GRIN2A</t>
  </si>
  <si>
    <t>RSL24D1</t>
  </si>
  <si>
    <t>Ribosomal L24 Domain Containing 1</t>
  </si>
  <si>
    <t>GC15M055180</t>
  </si>
  <si>
    <t>https://www.genecards.org/cgi-bin/carddisp.pl?gene=RSL24D1</t>
  </si>
  <si>
    <t>ARHGDIA</t>
  </si>
  <si>
    <t>Rho GDP Dissociation Inhibitor Alpha</t>
  </si>
  <si>
    <t>GC17M081867</t>
  </si>
  <si>
    <t>https://www.genecards.org/cgi-bin/carddisp.pl?gene=ARHGDIA</t>
  </si>
  <si>
    <t>CENPN</t>
  </si>
  <si>
    <t>Centromere Protein N</t>
  </si>
  <si>
    <t>GC16P081006</t>
  </si>
  <si>
    <t>https://www.genecards.org/cgi-bin/carddisp.pl?gene=CENPN</t>
  </si>
  <si>
    <t>CACNA2D1</t>
  </si>
  <si>
    <t>Calcium Voltage-Gated Channel Auxiliary Subunit Alpha2delta 1</t>
  </si>
  <si>
    <t>GC07M081946</t>
  </si>
  <si>
    <t>https://www.genecards.org/cgi-bin/carddisp.pl?gene=CACNA2D1</t>
  </si>
  <si>
    <t>ZDHHC8</t>
  </si>
  <si>
    <t>Zinc Finger DHHC-Type Palmitoyltransferase 8</t>
  </si>
  <si>
    <t>GC22P020129</t>
  </si>
  <si>
    <t>https://www.genecards.org/cgi-bin/carddisp.pl?gene=ZDHHC8</t>
  </si>
  <si>
    <t>TRIM35</t>
  </si>
  <si>
    <t>Tripartite Motif Containing 35</t>
  </si>
  <si>
    <t>GC08M027284</t>
  </si>
  <si>
    <t>https://www.genecards.org/cgi-bin/carddisp.pl?gene=TRIM35</t>
  </si>
  <si>
    <t>TP53RK</t>
  </si>
  <si>
    <t>TP53 Regulating Kinase</t>
  </si>
  <si>
    <t>GC20M046684</t>
  </si>
  <si>
    <t>https://www.genecards.org/cgi-bin/carddisp.pl?gene=TP53RK</t>
  </si>
  <si>
    <t>GEMIN4</t>
  </si>
  <si>
    <t>Gem Nuclear Organelle Associated Protein 4</t>
  </si>
  <si>
    <t>GC17M000744</t>
  </si>
  <si>
    <t>https://www.genecards.org/cgi-bin/carddisp.pl?gene=GEMIN4</t>
  </si>
  <si>
    <t>RSPO1</t>
  </si>
  <si>
    <t>R-Spondin 1</t>
  </si>
  <si>
    <t>GC01M037612</t>
  </si>
  <si>
    <t>https://www.genecards.org/cgi-bin/carddisp.pl?gene=RSPO1</t>
  </si>
  <si>
    <t>IRAK4</t>
  </si>
  <si>
    <t>Interleukin 1 Receptor Associated Kinase 4</t>
  </si>
  <si>
    <t>GC12P043758</t>
  </si>
  <si>
    <t>https://www.genecards.org/cgi-bin/carddisp.pl?gene=IRAK4</t>
  </si>
  <si>
    <t>CCL21</t>
  </si>
  <si>
    <t>C-C Motif Chemokine Ligand 21</t>
  </si>
  <si>
    <t>GC09M034709</t>
  </si>
  <si>
    <t>https://www.genecards.org/cgi-bin/carddisp.pl?gene=CCL21</t>
  </si>
  <si>
    <t>AIMP2</t>
  </si>
  <si>
    <t>Aminoacyl TRNA Synthetase Complex Interacting Multifunctional Protein 2</t>
  </si>
  <si>
    <t>GC07P006016</t>
  </si>
  <si>
    <t>https://www.genecards.org/cgi-bin/carddisp.pl?gene=AIMP2</t>
  </si>
  <si>
    <t>HOXA4</t>
  </si>
  <si>
    <t>Homeobox A4</t>
  </si>
  <si>
    <t>GC07M027128</t>
  </si>
  <si>
    <t>https://www.genecards.org/cgi-bin/carddisp.pl?gene=HOXA4</t>
  </si>
  <si>
    <t>NLK</t>
  </si>
  <si>
    <t>Nemo Like Kinase</t>
  </si>
  <si>
    <t>GC17P054862</t>
  </si>
  <si>
    <t>https://www.genecards.org/cgi-bin/carddisp.pl?gene=NLK</t>
  </si>
  <si>
    <t>TFPI</t>
  </si>
  <si>
    <t>Tissue Factor Pathway Inhibitor</t>
  </si>
  <si>
    <t>GC02M187464</t>
  </si>
  <si>
    <t>https://www.genecards.org/cgi-bin/carddisp.pl?gene=TFPI</t>
  </si>
  <si>
    <t>PRDM9</t>
  </si>
  <si>
    <t>PR/SET Domain 9</t>
  </si>
  <si>
    <t>GC05P023443</t>
  </si>
  <si>
    <t>https://www.genecards.org/cgi-bin/carddisp.pl?gene=PRDM9</t>
  </si>
  <si>
    <t>TFAP2C</t>
  </si>
  <si>
    <t>Transcription Factor AP-2 Gamma</t>
  </si>
  <si>
    <t>GC20P056629</t>
  </si>
  <si>
    <t>https://www.genecards.org/cgi-bin/carddisp.pl?gene=TFAP2C</t>
  </si>
  <si>
    <t>CHTF18</t>
  </si>
  <si>
    <t>Chromosome Transmission Fidelity Factor 18</t>
  </si>
  <si>
    <t>GC16P011634</t>
  </si>
  <si>
    <t>https://www.genecards.org/cgi-bin/carddisp.pl?gene=CHTF18</t>
  </si>
  <si>
    <t>COPS5</t>
  </si>
  <si>
    <t>COP9 Signalosome Subunit 5</t>
  </si>
  <si>
    <t>GC08M067043</t>
  </si>
  <si>
    <t>https://www.genecards.org/cgi-bin/carddisp.pl?gene=COPS5</t>
  </si>
  <si>
    <t>TCAP</t>
  </si>
  <si>
    <t>Titin-Cap</t>
  </si>
  <si>
    <t>GC17P055523</t>
  </si>
  <si>
    <t>https://www.genecards.org/cgi-bin/carddisp.pl?gene=TCAP</t>
  </si>
  <si>
    <t>PTGER1</t>
  </si>
  <si>
    <t>Prostaglandin E Receptor 1</t>
  </si>
  <si>
    <t>GC19M014515</t>
  </si>
  <si>
    <t>https://www.genecards.org/cgi-bin/carddisp.pl?gene=PTGER1</t>
  </si>
  <si>
    <t>SGK1</t>
  </si>
  <si>
    <t>Serum/Glucocorticoid Regulated Kinase 1</t>
  </si>
  <si>
    <t>GC06M134169</t>
  </si>
  <si>
    <t>https://www.genecards.org/cgi-bin/carddisp.pl?gene=SGK1</t>
  </si>
  <si>
    <t>TUSC7</t>
  </si>
  <si>
    <t>Tumor Suppressor Candidate 7</t>
  </si>
  <si>
    <t>GC03P116647</t>
  </si>
  <si>
    <t>https://www.genecards.org/cgi-bin/carddisp.pl?gene=TUSC7</t>
  </si>
  <si>
    <t>IMMT</t>
  </si>
  <si>
    <t>Inner Membrane Mitochondrial Protein</t>
  </si>
  <si>
    <t>GC02M086144</t>
  </si>
  <si>
    <t>https://www.genecards.org/cgi-bin/carddisp.pl?gene=IMMT</t>
  </si>
  <si>
    <t>WDR33</t>
  </si>
  <si>
    <t>WD Repeat Domain 33</t>
  </si>
  <si>
    <t>GC02M127701</t>
  </si>
  <si>
    <t>https://www.genecards.org/cgi-bin/carddisp.pl?gene=WDR33</t>
  </si>
  <si>
    <t>GCDH</t>
  </si>
  <si>
    <t>Glutaryl-CoA Dehydrogenase</t>
  </si>
  <si>
    <t>GC19P012891</t>
  </si>
  <si>
    <t>https://www.genecards.org/cgi-bin/carddisp.pl?gene=GCDH</t>
  </si>
  <si>
    <t>EIF3H</t>
  </si>
  <si>
    <t>Eukaryotic Translation Initiation Factor 3 Subunit H</t>
  </si>
  <si>
    <t>GC08M116642</t>
  </si>
  <si>
    <t>https://www.genecards.org/cgi-bin/carddisp.pl?gene=EIF3H</t>
  </si>
  <si>
    <t>GLRB</t>
  </si>
  <si>
    <t>Glycine Receptor Beta</t>
  </si>
  <si>
    <t>GC04P157076</t>
  </si>
  <si>
    <t>https://www.genecards.org/cgi-bin/carddisp.pl?gene=GLRB</t>
  </si>
  <si>
    <t>CYP2C8</t>
  </si>
  <si>
    <t>Cytochrome P450 Family 2 Subfamily C Member 8</t>
  </si>
  <si>
    <t>GC10M095038</t>
  </si>
  <si>
    <t>https://www.genecards.org/cgi-bin/carddisp.pl?gene=CYP2C8</t>
  </si>
  <si>
    <t>IFITM1</t>
  </si>
  <si>
    <t>Interferon Induced Transmembrane Protein 1</t>
  </si>
  <si>
    <t>GC11P000313</t>
  </si>
  <si>
    <t>https://www.genecards.org/cgi-bin/carddisp.pl?gene=IFITM1</t>
  </si>
  <si>
    <t>ZNF407</t>
  </si>
  <si>
    <t>Zinc Finger Protein 407</t>
  </si>
  <si>
    <t>GC18P074597</t>
  </si>
  <si>
    <t>https://www.genecards.org/cgi-bin/carddisp.pl?gene=ZNF407</t>
  </si>
  <si>
    <t>CXDUPQ26.3</t>
  </si>
  <si>
    <t>Chromosome Xq26.3 Duplication Syndrome</t>
  </si>
  <si>
    <t>GC0XU902043</t>
  </si>
  <si>
    <t>https://www.genecards.org/cgi-bin/carddisp.pl?gene=CXDUPQ26.3</t>
  </si>
  <si>
    <t>H4C8</t>
  </si>
  <si>
    <t>H4 Clustered Histone 8</t>
  </si>
  <si>
    <t>GC06M066524</t>
  </si>
  <si>
    <t>https://www.genecards.org/cgi-bin/carddisp.pl?gene=H4C8</t>
  </si>
  <si>
    <t>MCM8</t>
  </si>
  <si>
    <t>Minichromosome Maintenance 8 Homologous Recombination Repair Factor</t>
  </si>
  <si>
    <t>GC20P006238</t>
  </si>
  <si>
    <t>https://www.genecards.org/cgi-bin/carddisp.pl?gene=MCM8</t>
  </si>
  <si>
    <t>MIR151A</t>
  </si>
  <si>
    <t>MicroRNA 151a</t>
  </si>
  <si>
    <t>GC08M140757</t>
  </si>
  <si>
    <t>https://www.genecards.org/cgi-bin/carddisp.pl?gene=MIR151A</t>
  </si>
  <si>
    <t>CKB</t>
  </si>
  <si>
    <t>Creatine Kinase B</t>
  </si>
  <si>
    <t>GC14M103519</t>
  </si>
  <si>
    <t>https://www.genecards.org/cgi-bin/carddisp.pl?gene=CKB</t>
  </si>
  <si>
    <t>CA12</t>
  </si>
  <si>
    <t>Carbonic Anhydrase 12</t>
  </si>
  <si>
    <t>GC15M063321</t>
  </si>
  <si>
    <t>https://www.genecards.org/cgi-bin/carddisp.pl?gene=CA12</t>
  </si>
  <si>
    <t>SPON1</t>
  </si>
  <si>
    <t>Spondin 1</t>
  </si>
  <si>
    <t>GC11P013940</t>
  </si>
  <si>
    <t>https://www.genecards.org/cgi-bin/carddisp.pl?gene=SPON1</t>
  </si>
  <si>
    <t>MLLT11</t>
  </si>
  <si>
    <t>MLLT11 Transcription Factor 7 Cofactor</t>
  </si>
  <si>
    <t>GC01P151234</t>
  </si>
  <si>
    <t>https://www.genecards.org/cgi-bin/carddisp.pl?gene=MLLT11</t>
  </si>
  <si>
    <t>GAMT</t>
  </si>
  <si>
    <t>Guanidinoacetate N-Methyltransferase</t>
  </si>
  <si>
    <t>GC19M001397</t>
  </si>
  <si>
    <t>https://www.genecards.org/cgi-bin/carddisp.pl?gene=GAMT</t>
  </si>
  <si>
    <t>AUP1</t>
  </si>
  <si>
    <t>AUP1 Lipid Droplet Regulating VLDL Assembly Factor</t>
  </si>
  <si>
    <t>GC02M074526</t>
  </si>
  <si>
    <t>https://www.genecards.org/cgi-bin/carddisp.pl?gene=AUP1</t>
  </si>
  <si>
    <t>PYCARD</t>
  </si>
  <si>
    <t>PYD And CARD Domain Containing</t>
  </si>
  <si>
    <t>GC16M031201</t>
  </si>
  <si>
    <t>https://www.genecards.org/cgi-bin/carddisp.pl?gene=PYCARD</t>
  </si>
  <si>
    <t>NEO1</t>
  </si>
  <si>
    <t>Neogenin 1</t>
  </si>
  <si>
    <t>GC15P073051</t>
  </si>
  <si>
    <t>https://www.genecards.org/cgi-bin/carddisp.pl?gene=NEO1</t>
  </si>
  <si>
    <t>H3C4</t>
  </si>
  <si>
    <t>H3 Clustered Histone 4</t>
  </si>
  <si>
    <t>GC06M066515</t>
  </si>
  <si>
    <t>https://www.genecards.org/cgi-bin/carddisp.pl?gene=H3C4</t>
  </si>
  <si>
    <t>GJA4</t>
  </si>
  <si>
    <t>Gap Junction Protein Alpha 4</t>
  </si>
  <si>
    <t>GC01P034792</t>
  </si>
  <si>
    <t>https://www.genecards.org/cgi-bin/carddisp.pl?gene=GJA4</t>
  </si>
  <si>
    <t>EFNA4</t>
  </si>
  <si>
    <t>Ephrin A4</t>
  </si>
  <si>
    <t>GC01P155063</t>
  </si>
  <si>
    <t>https://www.genecards.org/cgi-bin/carddisp.pl?gene=EFNA4</t>
  </si>
  <si>
    <t>MAP1LC3B</t>
  </si>
  <si>
    <t>Microtubule Associated Protein 1 Light Chain 3 Beta</t>
  </si>
  <si>
    <t>GC16P087384</t>
  </si>
  <si>
    <t>https://www.genecards.org/cgi-bin/carddisp.pl?gene=MAP1LC3B</t>
  </si>
  <si>
    <t>AGRP</t>
  </si>
  <si>
    <t>Agouti Related Neuropeptide</t>
  </si>
  <si>
    <t>GC16M067482</t>
  </si>
  <si>
    <t>https://www.genecards.org/cgi-bin/carddisp.pl?gene=AGRP</t>
  </si>
  <si>
    <t>BOD1</t>
  </si>
  <si>
    <t>Biorientation Of Chromosomes In Cell Division 1</t>
  </si>
  <si>
    <t>GC05M173607</t>
  </si>
  <si>
    <t>https://www.genecards.org/cgi-bin/carddisp.pl?gene=BOD1</t>
  </si>
  <si>
    <t>RPL19</t>
  </si>
  <si>
    <t>Ribosomal Protein L19</t>
  </si>
  <si>
    <t>GC17P039200</t>
  </si>
  <si>
    <t>https://www.genecards.org/cgi-bin/carddisp.pl?gene=RPL19</t>
  </si>
  <si>
    <t>LARS2-AS1</t>
  </si>
  <si>
    <t>LARS2 Antisense RNA 1</t>
  </si>
  <si>
    <t>GC03M045482</t>
  </si>
  <si>
    <t>https://www.genecards.org/cgi-bin/carddisp.pl?gene=LARS2-AS1</t>
  </si>
  <si>
    <t>Prostaglandin E Synthase</t>
  </si>
  <si>
    <t>GC09M129738</t>
  </si>
  <si>
    <t>https://www.genecards.org/cgi-bin/carddisp.pl?gene=PTGES</t>
  </si>
  <si>
    <t>LOC101927513</t>
  </si>
  <si>
    <t>Uncharacterized LOC101927513</t>
  </si>
  <si>
    <t>GC08M119062</t>
  </si>
  <si>
    <t>https://www.genecards.org/cgi-bin/carddisp.pl?gene=LOC101927513</t>
  </si>
  <si>
    <t>PROX1</t>
  </si>
  <si>
    <t>Prospero Homeobox 1</t>
  </si>
  <si>
    <t>GC01P213983</t>
  </si>
  <si>
    <t>https://www.genecards.org/cgi-bin/carddisp.pl?gene=PROX1</t>
  </si>
  <si>
    <t>TIE1</t>
  </si>
  <si>
    <t>Tyrosine Kinase With Immunoglobulin Like And EGF Like Domains 1</t>
  </si>
  <si>
    <t>GC01P043300</t>
  </si>
  <si>
    <t>https://www.genecards.org/cgi-bin/carddisp.pl?gene=TIE1</t>
  </si>
  <si>
    <t>MYO1G</t>
  </si>
  <si>
    <t>Myosin IG</t>
  </si>
  <si>
    <t>GC07M044962</t>
  </si>
  <si>
    <t>https://www.genecards.org/cgi-bin/carddisp.pl?gene=MYO1G</t>
  </si>
  <si>
    <t>COQ8A</t>
  </si>
  <si>
    <t>Coenzyme Q8A</t>
  </si>
  <si>
    <t>GC01P226939</t>
  </si>
  <si>
    <t>https://www.genecards.org/cgi-bin/carddisp.pl?gene=COQ8A</t>
  </si>
  <si>
    <t>CLEC16A</t>
  </si>
  <si>
    <t>C-Type Lectin Domain Containing 16A</t>
  </si>
  <si>
    <t>GC16P010944</t>
  </si>
  <si>
    <t>https://www.genecards.org/cgi-bin/carddisp.pl?gene=CLEC16A</t>
  </si>
  <si>
    <t>TACR1</t>
  </si>
  <si>
    <t>Tachykinin Receptor 1</t>
  </si>
  <si>
    <t>GC02M075112</t>
  </si>
  <si>
    <t>https://www.genecards.org/cgi-bin/carddisp.pl?gene=TACR1</t>
  </si>
  <si>
    <t>UHMK1</t>
  </si>
  <si>
    <t>U2AF Homology Motif Kinase 1</t>
  </si>
  <si>
    <t>GC01P162467</t>
  </si>
  <si>
    <t>https://www.genecards.org/cgi-bin/carddisp.pl?gene=UHMK1</t>
  </si>
  <si>
    <t>ALPG</t>
  </si>
  <si>
    <t>Alkaline Phosphatase, Germ Cell</t>
  </si>
  <si>
    <t>GC02P232407</t>
  </si>
  <si>
    <t>https://www.genecards.org/cgi-bin/carddisp.pl?gene=ALPG</t>
  </si>
  <si>
    <t>MT-TT</t>
  </si>
  <si>
    <t>Mitochondrially Encoded TRNA-Thr (ACN)</t>
  </si>
  <si>
    <t>GCMTP015890</t>
  </si>
  <si>
    <t>https://www.genecards.org/cgi-bin/carddisp.pl?gene=MT-TT</t>
  </si>
  <si>
    <t>PLAC8</t>
  </si>
  <si>
    <t>Placenta Associated 8</t>
  </si>
  <si>
    <t>GC04M083090</t>
  </si>
  <si>
    <t>https://www.genecards.org/cgi-bin/carddisp.pl?gene=PLAC8</t>
  </si>
  <si>
    <t>GATD3</t>
  </si>
  <si>
    <t>Glutamine Amidotransferase Class 1 Domain Containing 3</t>
  </si>
  <si>
    <t>GC21P044135</t>
  </si>
  <si>
    <t>https://www.genecards.org/cgi-bin/carddisp.pl?gene=GATD3</t>
  </si>
  <si>
    <t>DOCK3</t>
  </si>
  <si>
    <t>Dedicator Of Cytokinesis 3</t>
  </si>
  <si>
    <t>GC03P050675</t>
  </si>
  <si>
    <t>https://www.genecards.org/cgi-bin/carddisp.pl?gene=DOCK3</t>
  </si>
  <si>
    <t>FCGR1A</t>
  </si>
  <si>
    <t>Fc Gamma Receptor Ia</t>
  </si>
  <si>
    <t>GC01P150197</t>
  </si>
  <si>
    <t>https://www.genecards.org/cgi-bin/carddisp.pl?gene=FCGR1A</t>
  </si>
  <si>
    <t>NNMT</t>
  </si>
  <si>
    <t>Nicotinamide N-Methyltransferase</t>
  </si>
  <si>
    <t>GC11P114257</t>
  </si>
  <si>
    <t>https://www.genecards.org/cgi-bin/carddisp.pl?gene=NNMT</t>
  </si>
  <si>
    <t>SIRPB1</t>
  </si>
  <si>
    <t>Signal Regulatory Protein Beta 1</t>
  </si>
  <si>
    <t>GC20M001582</t>
  </si>
  <si>
    <t>https://www.genecards.org/cgi-bin/carddisp.pl?gene=SIRPB1</t>
  </si>
  <si>
    <t>MAD1L1</t>
  </si>
  <si>
    <t>Mitotic Arrest Deficient 1 Like 1</t>
  </si>
  <si>
    <t>GC07M001815</t>
  </si>
  <si>
    <t>https://www.genecards.org/cgi-bin/carddisp.pl?gene=MAD1L1</t>
  </si>
  <si>
    <t>VPS13C</t>
  </si>
  <si>
    <t>Vacuolar Protein Sorting 13 Homolog C</t>
  </si>
  <si>
    <t>GC15M061852</t>
  </si>
  <si>
    <t>https://www.genecards.org/cgi-bin/carddisp.pl?gene=VPS13C</t>
  </si>
  <si>
    <t>MCFD2</t>
  </si>
  <si>
    <t>Multiple Coagulation Factor Deficiency 2, ER Cargo Receptor Complex Subunit</t>
  </si>
  <si>
    <t>GC02M046901</t>
  </si>
  <si>
    <t>https://www.genecards.org/cgi-bin/carddisp.pl?gene=MCFD2</t>
  </si>
  <si>
    <t>PACRG</t>
  </si>
  <si>
    <t>Parkin Coregulated</t>
  </si>
  <si>
    <t>GC06P162727</t>
  </si>
  <si>
    <t>https://www.genecards.org/cgi-bin/carddisp.pl?gene=PACRG</t>
  </si>
  <si>
    <t>C1QA</t>
  </si>
  <si>
    <t>Complement C1q A Chain</t>
  </si>
  <si>
    <t>GC01P022636</t>
  </si>
  <si>
    <t>https://www.genecards.org/cgi-bin/carddisp.pl?gene=C1QA</t>
  </si>
  <si>
    <t>ADAM8</t>
  </si>
  <si>
    <t>ADAM Metallopeptidase Domain 8</t>
  </si>
  <si>
    <t>GC10M133262</t>
  </si>
  <si>
    <t>https://www.genecards.org/cgi-bin/carddisp.pl?gene=ADAM8</t>
  </si>
  <si>
    <t>SALL3</t>
  </si>
  <si>
    <t>Spalt Like Transcription Factor 3</t>
  </si>
  <si>
    <t>GC18P078980</t>
  </si>
  <si>
    <t>https://www.genecards.org/cgi-bin/carddisp.pl?gene=SALL3</t>
  </si>
  <si>
    <t>CENPA</t>
  </si>
  <si>
    <t>Centromere Protein A</t>
  </si>
  <si>
    <t>GC02P026765</t>
  </si>
  <si>
    <t>https://www.genecards.org/cgi-bin/carddisp.pl?gene=CENPA</t>
  </si>
  <si>
    <t>DNASE1L1</t>
  </si>
  <si>
    <t>Deoxyribonuclease 1 Like 1</t>
  </si>
  <si>
    <t>GC0XM154401</t>
  </si>
  <si>
    <t>https://www.genecards.org/cgi-bin/carddisp.pl?gene=DNASE1L1</t>
  </si>
  <si>
    <t>CFSS</t>
  </si>
  <si>
    <t>Craniofacioskeletal Syndrome</t>
  </si>
  <si>
    <t>GC0XU901241</t>
  </si>
  <si>
    <t>https://www.genecards.org/cgi-bin/carddisp.pl?gene=CFSS</t>
  </si>
  <si>
    <t>ALDH7A1</t>
  </si>
  <si>
    <t>Aldehyde Dehydrogenase 7 Family Member A1</t>
  </si>
  <si>
    <t>GC05M126541</t>
  </si>
  <si>
    <t>https://www.genecards.org/cgi-bin/carddisp.pl?gene=ALDH7A1</t>
  </si>
  <si>
    <t>CDSN</t>
  </si>
  <si>
    <t>Corneodesmosin</t>
  </si>
  <si>
    <t>GC06M031115</t>
  </si>
  <si>
    <t>https://www.genecards.org/cgi-bin/carddisp.pl?gene=CDSN</t>
  </si>
  <si>
    <t>PSPH</t>
  </si>
  <si>
    <t>Phosphoserine Phosphatase</t>
  </si>
  <si>
    <t>GC07M060519</t>
  </si>
  <si>
    <t>https://www.genecards.org/cgi-bin/carddisp.pl?gene=PSPH</t>
  </si>
  <si>
    <t>PCK1</t>
  </si>
  <si>
    <t>Phosphoenolpyruvate Carboxykinase 1</t>
  </si>
  <si>
    <t>GC20P057561</t>
  </si>
  <si>
    <t>https://www.genecards.org/cgi-bin/carddisp.pl?gene=PCK1</t>
  </si>
  <si>
    <t>SIGMAR1</t>
  </si>
  <si>
    <t>Sigma Non-Opioid Intracellular Receptor 1</t>
  </si>
  <si>
    <t>GC09M034634</t>
  </si>
  <si>
    <t>https://www.genecards.org/cgi-bin/carddisp.pl?gene=SIGMAR1</t>
  </si>
  <si>
    <t>RPL30</t>
  </si>
  <si>
    <t>Ribosomal Protein L30</t>
  </si>
  <si>
    <t>GC08M098024</t>
  </si>
  <si>
    <t>https://www.genecards.org/cgi-bin/carddisp.pl?gene=RPL30</t>
  </si>
  <si>
    <t>CFHR5</t>
  </si>
  <si>
    <t>Complement Factor H Related 5</t>
  </si>
  <si>
    <t>GC01P196977</t>
  </si>
  <si>
    <t>https://www.genecards.org/cgi-bin/carddisp.pl?gene=CFHR5</t>
  </si>
  <si>
    <t>SCG5</t>
  </si>
  <si>
    <t>Secretogranin V</t>
  </si>
  <si>
    <t>GC15P032641</t>
  </si>
  <si>
    <t>https://www.genecards.org/cgi-bin/carddisp.pl?gene=SCG5</t>
  </si>
  <si>
    <t>ZNF563</t>
  </si>
  <si>
    <t>Zinc Finger Protein 563</t>
  </si>
  <si>
    <t>GC19M012317</t>
  </si>
  <si>
    <t>https://www.genecards.org/cgi-bin/carddisp.pl?gene=ZNF563</t>
  </si>
  <si>
    <t>PTPRG</t>
  </si>
  <si>
    <t>Protein Tyrosine Phosphatase Receptor Type G</t>
  </si>
  <si>
    <t>GC03P061561</t>
  </si>
  <si>
    <t>https://www.genecards.org/cgi-bin/carddisp.pl?gene=PTPRG</t>
  </si>
  <si>
    <t>ERVW-1</t>
  </si>
  <si>
    <t>Endogenous Retrovirus Group W Member 1, Envelope</t>
  </si>
  <si>
    <t>GC07M092468</t>
  </si>
  <si>
    <t>https://www.genecards.org/cgi-bin/carddisp.pl?gene=ERVW-1</t>
  </si>
  <si>
    <t>FPR2</t>
  </si>
  <si>
    <t>Formyl Peptide Receptor 2</t>
  </si>
  <si>
    <t>GC19P051752</t>
  </si>
  <si>
    <t>https://www.genecards.org/cgi-bin/carddisp.pl?gene=FPR2</t>
  </si>
  <si>
    <t>VEGFD</t>
  </si>
  <si>
    <t>Vascular Endothelial Growth Factor D</t>
  </si>
  <si>
    <t>GC0XM015345</t>
  </si>
  <si>
    <t>https://www.genecards.org/cgi-bin/carddisp.pl?gene=VEGFD</t>
  </si>
  <si>
    <t>MMRN1</t>
  </si>
  <si>
    <t>Multimerin 1</t>
  </si>
  <si>
    <t>GC04P089879</t>
  </si>
  <si>
    <t>https://www.genecards.org/cgi-bin/carddisp.pl?gene=MMRN1</t>
  </si>
  <si>
    <t>ECI2</t>
  </si>
  <si>
    <t>Enoyl-CoA Delta Isomerase 2</t>
  </si>
  <si>
    <t>GC06M004115</t>
  </si>
  <si>
    <t>https://www.genecards.org/cgi-bin/carddisp.pl?gene=ECI2</t>
  </si>
  <si>
    <t>LONP2</t>
  </si>
  <si>
    <t>Lon Peptidase 2, Peroxisomal</t>
  </si>
  <si>
    <t>GC16P048244</t>
  </si>
  <si>
    <t>https://www.genecards.org/cgi-bin/carddisp.pl?gene=LONP2</t>
  </si>
  <si>
    <t>OGA</t>
  </si>
  <si>
    <t>O-GlcNAcase</t>
  </si>
  <si>
    <t>GC10M101785</t>
  </si>
  <si>
    <t>https://www.genecards.org/cgi-bin/carddisp.pl?gene=OGA</t>
  </si>
  <si>
    <t>MED27</t>
  </si>
  <si>
    <t>Mediator Complex Subunit 27</t>
  </si>
  <si>
    <t>GC09M131860</t>
  </si>
  <si>
    <t>https://www.genecards.org/cgi-bin/carddisp.pl?gene=MED27</t>
  </si>
  <si>
    <t>TTPA</t>
  </si>
  <si>
    <t>Alpha Tocopherol Transfer Protein</t>
  </si>
  <si>
    <t>GC08M063048</t>
  </si>
  <si>
    <t>https://www.genecards.org/cgi-bin/carddisp.pl?gene=TTPA</t>
  </si>
  <si>
    <t>RNF135</t>
  </si>
  <si>
    <t>Ring Finger Protein 135</t>
  </si>
  <si>
    <t>GC17P030958</t>
  </si>
  <si>
    <t>https://www.genecards.org/cgi-bin/carddisp.pl?gene=RNF135</t>
  </si>
  <si>
    <t>CCT5</t>
  </si>
  <si>
    <t>Chaperonin Containing TCP1 Subunit 5</t>
  </si>
  <si>
    <t>GC05P010236</t>
  </si>
  <si>
    <t>https://www.genecards.org/cgi-bin/carddisp.pl?gene=CCT5</t>
  </si>
  <si>
    <t>RYR3</t>
  </si>
  <si>
    <t>Ryanodine Receptor 3</t>
  </si>
  <si>
    <t>GC15P033310</t>
  </si>
  <si>
    <t>https://www.genecards.org/cgi-bin/carddisp.pl?gene=RYR3</t>
  </si>
  <si>
    <t>ATG16L1</t>
  </si>
  <si>
    <t>Autophagy Related 16 Like 1</t>
  </si>
  <si>
    <t>GC02P233253</t>
  </si>
  <si>
    <t>https://www.genecards.org/cgi-bin/carddisp.pl?gene=ATG16L1</t>
  </si>
  <si>
    <t>MAG</t>
  </si>
  <si>
    <t>Myelin Associated Glycoprotein</t>
  </si>
  <si>
    <t>GC19P035292</t>
  </si>
  <si>
    <t>https://www.genecards.org/cgi-bin/carddisp.pl?gene=MAG</t>
  </si>
  <si>
    <t>ZNF77</t>
  </si>
  <si>
    <t>Zinc Finger Protein 77</t>
  </si>
  <si>
    <t>GC19M002933</t>
  </si>
  <si>
    <t>https://www.genecards.org/cgi-bin/carddisp.pl?gene=ZNF77</t>
  </si>
  <si>
    <t>CETN2</t>
  </si>
  <si>
    <t>Centrin 2</t>
  </si>
  <si>
    <t>GC0XM152827</t>
  </si>
  <si>
    <t>https://www.genecards.org/cgi-bin/carddisp.pl?gene=CETN2</t>
  </si>
  <si>
    <t>MOSPD2</t>
  </si>
  <si>
    <t>Motile Sperm Domain Containing 2</t>
  </si>
  <si>
    <t>GC0XP014891</t>
  </si>
  <si>
    <t>https://www.genecards.org/cgi-bin/carddisp.pl?gene=MOSPD2</t>
  </si>
  <si>
    <t>ACTN3</t>
  </si>
  <si>
    <t>Actinin Alpha 3</t>
  </si>
  <si>
    <t>GC11P066546</t>
  </si>
  <si>
    <t>https://www.genecards.org/cgi-bin/carddisp.pl?gene=ACTN3</t>
  </si>
  <si>
    <t>EBF1</t>
  </si>
  <si>
    <t>EBF Transcription Factor 1</t>
  </si>
  <si>
    <t>GC05M158695</t>
  </si>
  <si>
    <t>https://www.genecards.org/cgi-bin/carddisp.pl?gene=EBF1</t>
  </si>
  <si>
    <t>POLB</t>
  </si>
  <si>
    <t>DNA Polymerase Beta</t>
  </si>
  <si>
    <t>GC08P042338</t>
  </si>
  <si>
    <t>https://www.genecards.org/cgi-bin/carddisp.pl?gene=POLB</t>
  </si>
  <si>
    <t>TRIP12</t>
  </si>
  <si>
    <t>Thyroid Hormone Receptor Interactor 12</t>
  </si>
  <si>
    <t>GC02M229763</t>
  </si>
  <si>
    <t>https://www.genecards.org/cgi-bin/carddisp.pl?gene=TRIP12</t>
  </si>
  <si>
    <t>CKAP5</t>
  </si>
  <si>
    <t>Cytoskeleton Associated Protein 5</t>
  </si>
  <si>
    <t>GC11M089350</t>
  </si>
  <si>
    <t>https://www.genecards.org/cgi-bin/carddisp.pl?gene=CKAP5</t>
  </si>
  <si>
    <t>LYL1</t>
  </si>
  <si>
    <t>LYL1 Basic Helix-Loop-Helix Family Member</t>
  </si>
  <si>
    <t>GC19M013608</t>
  </si>
  <si>
    <t>https://www.genecards.org/cgi-bin/carddisp.pl?gene=LYL1</t>
  </si>
  <si>
    <t>XXYLT1</t>
  </si>
  <si>
    <t>Xyloside Xylosyltransferase 1</t>
  </si>
  <si>
    <t>GC03M195068</t>
  </si>
  <si>
    <t>https://www.genecards.org/cgi-bin/carddisp.pl?gene=XXYLT1</t>
  </si>
  <si>
    <t>SLC51B</t>
  </si>
  <si>
    <t>Solute Carrier Family 51 Subunit Beta</t>
  </si>
  <si>
    <t>GC15P117531</t>
  </si>
  <si>
    <t>https://www.genecards.org/cgi-bin/carddisp.pl?gene=SLC51B</t>
  </si>
  <si>
    <t>H4C2</t>
  </si>
  <si>
    <t>H4 Clustered Histone 2</t>
  </si>
  <si>
    <t>GC06M026026</t>
  </si>
  <si>
    <t>https://www.genecards.org/cgi-bin/carddisp.pl?gene=H4C2</t>
  </si>
  <si>
    <t>H4C4</t>
  </si>
  <si>
    <t>H4 Clustered Histone 4</t>
  </si>
  <si>
    <t>GC06M066522</t>
  </si>
  <si>
    <t>https://www.genecards.org/cgi-bin/carddisp.pl?gene=H4C4</t>
  </si>
  <si>
    <t>LOC100289580</t>
  </si>
  <si>
    <t>Uncharacterized LOC100289580</t>
  </si>
  <si>
    <t>GC16P088731</t>
  </si>
  <si>
    <t>https://www.genecards.org/cgi-bin/carddisp.pl?gene=LOC100289580</t>
  </si>
  <si>
    <t>RPL27A</t>
  </si>
  <si>
    <t>Ribosomal Protein L27a</t>
  </si>
  <si>
    <t>GC11P008682</t>
  </si>
  <si>
    <t>https://www.genecards.org/cgi-bin/carddisp.pl?gene=RPL27A</t>
  </si>
  <si>
    <t>MIR16-2</t>
  </si>
  <si>
    <t>MicroRNA 16-2</t>
  </si>
  <si>
    <t>GC03P160413</t>
  </si>
  <si>
    <t>https://www.genecards.org/cgi-bin/carddisp.pl?gene=MIR16-2</t>
  </si>
  <si>
    <t>DCTN1</t>
  </si>
  <si>
    <t>Dynactin Subunit 1</t>
  </si>
  <si>
    <t>GC02M074361</t>
  </si>
  <si>
    <t>https://www.genecards.org/cgi-bin/carddisp.pl?gene=DCTN1</t>
  </si>
  <si>
    <t>VPS13A</t>
  </si>
  <si>
    <t>Vacuolar Protein Sorting 13 Homolog A</t>
  </si>
  <si>
    <t>GC09P077177</t>
  </si>
  <si>
    <t>https://www.genecards.org/cgi-bin/carddisp.pl?gene=VPS13A</t>
  </si>
  <si>
    <t>NEFH</t>
  </si>
  <si>
    <t>Neurofilament Heavy Chain</t>
  </si>
  <si>
    <t>GC22P029480</t>
  </si>
  <si>
    <t>https://www.genecards.org/cgi-bin/carddisp.pl?gene=NEFH</t>
  </si>
  <si>
    <t>RORC</t>
  </si>
  <si>
    <t>RAR Related Orphan Receptor C</t>
  </si>
  <si>
    <t>GC01M151806</t>
  </si>
  <si>
    <t>https://www.genecards.org/cgi-bin/carddisp.pl?gene=RORC</t>
  </si>
  <si>
    <t>PTGER2</t>
  </si>
  <si>
    <t>Prostaglandin E Receptor 2</t>
  </si>
  <si>
    <t>GC14P052314</t>
  </si>
  <si>
    <t>https://www.genecards.org/cgi-bin/carddisp.pl?gene=PTGER2</t>
  </si>
  <si>
    <t>PLVAP</t>
  </si>
  <si>
    <t>Plasmalemma Vesicle Associated Protein</t>
  </si>
  <si>
    <t>GC19M017351</t>
  </si>
  <si>
    <t>https://www.genecards.org/cgi-bin/carddisp.pl?gene=PLVAP</t>
  </si>
  <si>
    <t>ACO2</t>
  </si>
  <si>
    <t>Aconitase 2</t>
  </si>
  <si>
    <t>GC22P041559</t>
  </si>
  <si>
    <t>https://www.genecards.org/cgi-bin/carddisp.pl?gene=ACO2</t>
  </si>
  <si>
    <t>KRT74</t>
  </si>
  <si>
    <t>Keratin 74</t>
  </si>
  <si>
    <t>GC12M052565</t>
  </si>
  <si>
    <t>https://www.genecards.org/cgi-bin/carddisp.pl?gene=KRT74</t>
  </si>
  <si>
    <t>LOC109504725</t>
  </si>
  <si>
    <t>Androgen Receptor Repeat Instability Region</t>
  </si>
  <si>
    <t>GC0XP067546</t>
  </si>
  <si>
    <t>https://www.genecards.org/cgi-bin/carddisp.pl?gene=LOC109504725</t>
  </si>
  <si>
    <t>LGALS4</t>
  </si>
  <si>
    <t>Galectin 4</t>
  </si>
  <si>
    <t>GC19M065749</t>
  </si>
  <si>
    <t>https://www.genecards.org/cgi-bin/carddisp.pl?gene=LGALS4</t>
  </si>
  <si>
    <t>POLK</t>
  </si>
  <si>
    <t>DNA Polymerase Kappa</t>
  </si>
  <si>
    <t>GC05P075511</t>
  </si>
  <si>
    <t>https://www.genecards.org/cgi-bin/carddisp.pl?gene=POLK</t>
  </si>
  <si>
    <t>USP15</t>
  </si>
  <si>
    <t>Ubiquitin Specific Peptidase 15</t>
  </si>
  <si>
    <t>GC12P062260</t>
  </si>
  <si>
    <t>https://www.genecards.org/cgi-bin/carddisp.pl?gene=USP15</t>
  </si>
  <si>
    <t>Acetyl-CoA Carboxylase Alpha</t>
  </si>
  <si>
    <t>GC17M037084</t>
  </si>
  <si>
    <t>https://www.genecards.org/cgi-bin/carddisp.pl?gene=ACACA</t>
  </si>
  <si>
    <t>GPR161</t>
  </si>
  <si>
    <t>G Protein-Coupled Receptor 161</t>
  </si>
  <si>
    <t>GC01M168080</t>
  </si>
  <si>
    <t>https://www.genecards.org/cgi-bin/carddisp.pl?gene=GPR161</t>
  </si>
  <si>
    <t>NCSTN</t>
  </si>
  <si>
    <t>Nicastrin</t>
  </si>
  <si>
    <t>GC01P160343</t>
  </si>
  <si>
    <t>https://www.genecards.org/cgi-bin/carddisp.pl?gene=NCSTN</t>
  </si>
  <si>
    <t>PON2</t>
  </si>
  <si>
    <t>Paraoxonase 2</t>
  </si>
  <si>
    <t>GC07M095404</t>
  </si>
  <si>
    <t>https://www.genecards.org/cgi-bin/carddisp.pl?gene=PON2</t>
  </si>
  <si>
    <t>KLHDC8B</t>
  </si>
  <si>
    <t>Kelch Domain Containing 8B</t>
  </si>
  <si>
    <t>GC03P049171</t>
  </si>
  <si>
    <t>https://www.genecards.org/cgi-bin/carddisp.pl?gene=KLHDC8B</t>
  </si>
  <si>
    <t>KIAA0319L</t>
  </si>
  <si>
    <t>KIAA0319 Like</t>
  </si>
  <si>
    <t>GC01M035433</t>
  </si>
  <si>
    <t>https://www.genecards.org/cgi-bin/carddisp.pl?gene=KIAA0319L</t>
  </si>
  <si>
    <t>SCN8A</t>
  </si>
  <si>
    <t>Sodium Voltage-Gated Channel Alpha Subunit 8</t>
  </si>
  <si>
    <t>GC12P051590</t>
  </si>
  <si>
    <t>https://www.genecards.org/cgi-bin/carddisp.pl?gene=SCN8A</t>
  </si>
  <si>
    <t>AKR1B1</t>
  </si>
  <si>
    <t>Aldo-Keto Reductase Family 1 Member B</t>
  </si>
  <si>
    <t>GC07M134442</t>
  </si>
  <si>
    <t>https://www.genecards.org/cgi-bin/carddisp.pl?gene=AKR1B1</t>
  </si>
  <si>
    <t>CD226</t>
  </si>
  <si>
    <t>CD226 Molecule</t>
  </si>
  <si>
    <t>GC18M069831</t>
  </si>
  <si>
    <t>https://www.genecards.org/cgi-bin/carddisp.pl?gene=CD226</t>
  </si>
  <si>
    <t>MIR502</t>
  </si>
  <si>
    <t>MicroRNA 502</t>
  </si>
  <si>
    <t>GC0XP050014</t>
  </si>
  <si>
    <t>https://www.genecards.org/cgi-bin/carddisp.pl?gene=MIR502</t>
  </si>
  <si>
    <t>ADM2</t>
  </si>
  <si>
    <t>Adrenomedullin 2</t>
  </si>
  <si>
    <t>GC22P050481</t>
  </si>
  <si>
    <t>https://www.genecards.org/cgi-bin/carddisp.pl?gene=ADM2</t>
  </si>
  <si>
    <t>GJA3</t>
  </si>
  <si>
    <t>Gap Junction Protein Alpha 3</t>
  </si>
  <si>
    <t>GC13M020474</t>
  </si>
  <si>
    <t>https://www.genecards.org/cgi-bin/carddisp.pl?gene=GJA3</t>
  </si>
  <si>
    <t>RNF146</t>
  </si>
  <si>
    <t>Ring Finger Protein 146</t>
  </si>
  <si>
    <t>GC06P127266</t>
  </si>
  <si>
    <t>https://www.genecards.org/cgi-bin/carddisp.pl?gene=RNF146</t>
  </si>
  <si>
    <t>DNAH17</t>
  </si>
  <si>
    <t>Dynein Axonemal Heavy Chain 17</t>
  </si>
  <si>
    <t>GC17M078423</t>
  </si>
  <si>
    <t>https://www.genecards.org/cgi-bin/carddisp.pl?gene=DNAH17</t>
  </si>
  <si>
    <t>EIF2S1</t>
  </si>
  <si>
    <t>Eukaryotic Translation Initiation Factor 2 Subunit Alpha</t>
  </si>
  <si>
    <t>GC14P067359</t>
  </si>
  <si>
    <t>https://www.genecards.org/cgi-bin/carddisp.pl?gene=EIF2S1</t>
  </si>
  <si>
    <t>FNBP4</t>
  </si>
  <si>
    <t>Formin Binding Protein 4</t>
  </si>
  <si>
    <t>GC11M089376</t>
  </si>
  <si>
    <t>https://www.genecards.org/cgi-bin/carddisp.pl?gene=FNBP4</t>
  </si>
  <si>
    <t>ACTR2</t>
  </si>
  <si>
    <t>Actin Related Protein 2</t>
  </si>
  <si>
    <t>GC02P065227</t>
  </si>
  <si>
    <t>https://www.genecards.org/cgi-bin/carddisp.pl?gene=ACTR2</t>
  </si>
  <si>
    <t>SP110</t>
  </si>
  <si>
    <t>SP110 Nuclear Body Protein</t>
  </si>
  <si>
    <t>GC02M230167</t>
  </si>
  <si>
    <t>https://www.genecards.org/cgi-bin/carddisp.pl?gene=SP110</t>
  </si>
  <si>
    <t>TJP1</t>
  </si>
  <si>
    <t>Tight Junction Protein 1</t>
  </si>
  <si>
    <t>GC15M029699</t>
  </si>
  <si>
    <t>https://www.genecards.org/cgi-bin/carddisp.pl?gene=TJP1</t>
  </si>
  <si>
    <t>SLIT3</t>
  </si>
  <si>
    <t>Slit Guidance Ligand 3</t>
  </si>
  <si>
    <t>GC05M168661</t>
  </si>
  <si>
    <t>https://www.genecards.org/cgi-bin/carddisp.pl?gene=SLIT3</t>
  </si>
  <si>
    <t>ADH1A</t>
  </si>
  <si>
    <t>Alcohol Dehydrogenase 1A (Class I), Alpha Polypeptide</t>
  </si>
  <si>
    <t>GC04M099276</t>
  </si>
  <si>
    <t>https://www.genecards.org/cgi-bin/carddisp.pl?gene=ADH1A</t>
  </si>
  <si>
    <t>FSTL1</t>
  </si>
  <si>
    <t>Follistatin Like 1</t>
  </si>
  <si>
    <t>GC03M120392</t>
  </si>
  <si>
    <t>https://www.genecards.org/cgi-bin/carddisp.pl?gene=FSTL1</t>
  </si>
  <si>
    <t>LOC108449888</t>
  </si>
  <si>
    <t>PATRR22 Recombination Region</t>
  </si>
  <si>
    <t>GC22U901439</t>
  </si>
  <si>
    <t>https://www.genecards.org/cgi-bin/carddisp.pl?gene=LOC108449888</t>
  </si>
  <si>
    <t>TPT1</t>
  </si>
  <si>
    <t>Tumor Protein, Translationally-Controlled 1</t>
  </si>
  <si>
    <t>GC13M045333</t>
  </si>
  <si>
    <t>https://www.genecards.org/cgi-bin/carddisp.pl?gene=TPT1</t>
  </si>
  <si>
    <t>SLC52A1</t>
  </si>
  <si>
    <t>Solute Carrier Family 52 Member 1</t>
  </si>
  <si>
    <t>GC17M005032</t>
  </si>
  <si>
    <t>https://www.genecards.org/cgi-bin/carddisp.pl?gene=SLC52A1</t>
  </si>
  <si>
    <t>GPX3</t>
  </si>
  <si>
    <t>Glutathione Peroxidase 3</t>
  </si>
  <si>
    <t>GC05P150997</t>
  </si>
  <si>
    <t>https://www.genecards.org/cgi-bin/carddisp.pl?gene=GPX3</t>
  </si>
  <si>
    <t>RPL14</t>
  </si>
  <si>
    <t>Ribosomal Protein L14</t>
  </si>
  <si>
    <t>GC03P040458</t>
  </si>
  <si>
    <t>https://www.genecards.org/cgi-bin/carddisp.pl?gene=RPL14</t>
  </si>
  <si>
    <t>ZNF711</t>
  </si>
  <si>
    <t>Zinc Finger Protein 711</t>
  </si>
  <si>
    <t>GC0XP085243</t>
  </si>
  <si>
    <t>https://www.genecards.org/cgi-bin/carddisp.pl?gene=ZNF711</t>
  </si>
  <si>
    <t>NEIL3</t>
  </si>
  <si>
    <t>Nei Like DNA Glycosylase 3</t>
  </si>
  <si>
    <t>GC04P177309</t>
  </si>
  <si>
    <t>https://www.genecards.org/cgi-bin/carddisp.pl?gene=NEIL3</t>
  </si>
  <si>
    <t>ZNF330</t>
  </si>
  <si>
    <t>Zinc Finger Protein 330</t>
  </si>
  <si>
    <t>GC04P141220</t>
  </si>
  <si>
    <t>https://www.genecards.org/cgi-bin/carddisp.pl?gene=ZNF330</t>
  </si>
  <si>
    <t>NEMF</t>
  </si>
  <si>
    <t>Nuclear Export Mediator Factor</t>
  </si>
  <si>
    <t>GC14M049782</t>
  </si>
  <si>
    <t>https://www.genecards.org/cgi-bin/carddisp.pl?gene=NEMF</t>
  </si>
  <si>
    <t>NDUFA4</t>
  </si>
  <si>
    <t>NDUFA4 Mitochondrial Complex Associated</t>
  </si>
  <si>
    <t>GC07M010938</t>
  </si>
  <si>
    <t>https://www.genecards.org/cgi-bin/carddisp.pl?gene=NDUFA4</t>
  </si>
  <si>
    <t>BAZ1A</t>
  </si>
  <si>
    <t>Bromodomain Adjacent To Zinc Finger Domain 1A</t>
  </si>
  <si>
    <t>GC14M034752</t>
  </si>
  <si>
    <t>https://www.genecards.org/cgi-bin/carddisp.pl?gene=BAZ1A</t>
  </si>
  <si>
    <t>GRIA4</t>
  </si>
  <si>
    <t>Glutamate Ionotropic Receptor AMPA Type Subunit 4</t>
  </si>
  <si>
    <t>GC11P105609</t>
  </si>
  <si>
    <t>https://www.genecards.org/cgi-bin/carddisp.pl?gene=GRIA4</t>
  </si>
  <si>
    <t>PRIM1</t>
  </si>
  <si>
    <t>DNA Primase Subunit 1</t>
  </si>
  <si>
    <t>GC12M056731</t>
  </si>
  <si>
    <t>https://www.genecards.org/cgi-bin/carddisp.pl?gene=PRIM1</t>
  </si>
  <si>
    <t>MIR542</t>
  </si>
  <si>
    <t>MicroRNA 542</t>
  </si>
  <si>
    <t>GC0XM134638</t>
  </si>
  <si>
    <t>https://www.genecards.org/cgi-bin/carddisp.pl?gene=MIR542</t>
  </si>
  <si>
    <t>IL23A</t>
  </si>
  <si>
    <t>Interleukin 23 Subunit Alpha</t>
  </si>
  <si>
    <t>GC12P057293</t>
  </si>
  <si>
    <t>https://www.genecards.org/cgi-bin/carddisp.pl?gene=IL23A</t>
  </si>
  <si>
    <t>COX6B1</t>
  </si>
  <si>
    <t>Cytochrome C Oxidase Subunit 6B1</t>
  </si>
  <si>
    <t>GC19P066543</t>
  </si>
  <si>
    <t>https://www.genecards.org/cgi-bin/carddisp.pl?gene=COX6B1</t>
  </si>
  <si>
    <t>VPS53</t>
  </si>
  <si>
    <t>VPS53 Subunit Of GARP Complex</t>
  </si>
  <si>
    <t>GC17M000508</t>
  </si>
  <si>
    <t>https://www.genecards.org/cgi-bin/carddisp.pl?gene=VPS53</t>
  </si>
  <si>
    <t>PYGL</t>
  </si>
  <si>
    <t>Glycogen Phosphorylase L</t>
  </si>
  <si>
    <t>GC14M050857</t>
  </si>
  <si>
    <t>https://www.genecards.org/cgi-bin/carddisp.pl?gene=PYGL</t>
  </si>
  <si>
    <t>LOXHD1</t>
  </si>
  <si>
    <t>Lipoxygenase Homology PLAT Domains 1</t>
  </si>
  <si>
    <t>GC18M046476</t>
  </si>
  <si>
    <t>https://www.genecards.org/cgi-bin/carddisp.pl?gene=LOXHD1</t>
  </si>
  <si>
    <t>PA2G4</t>
  </si>
  <si>
    <t>Proliferation-Associated 2G4</t>
  </si>
  <si>
    <t>GC12P057262</t>
  </si>
  <si>
    <t>https://www.genecards.org/cgi-bin/carddisp.pl?gene=PA2G4</t>
  </si>
  <si>
    <t>CTNNBIP1</t>
  </si>
  <si>
    <t>Catenin Beta Interacting Protein 1</t>
  </si>
  <si>
    <t>GC01M009848</t>
  </si>
  <si>
    <t>https://www.genecards.org/cgi-bin/carddisp.pl?gene=CTNNBIP1</t>
  </si>
  <si>
    <t>GOLPH3</t>
  </si>
  <si>
    <t>Golgi Phosphoprotein 3</t>
  </si>
  <si>
    <t>GC05M032124</t>
  </si>
  <si>
    <t>https://www.genecards.org/cgi-bin/carddisp.pl?gene=GOLPH3</t>
  </si>
  <si>
    <t>IL10RB</t>
  </si>
  <si>
    <t>Interleukin 10 Receptor Subunit Beta</t>
  </si>
  <si>
    <t>GC21P033266</t>
  </si>
  <si>
    <t>https://www.genecards.org/cgi-bin/carddisp.pl?gene=IL10RB</t>
  </si>
  <si>
    <t>ADCYAP1</t>
  </si>
  <si>
    <t>Adenylate Cyclase Activating Polypeptide 1</t>
  </si>
  <si>
    <t>GC18P000895</t>
  </si>
  <si>
    <t>https://www.genecards.org/cgi-bin/carddisp.pl?gene=ADCYAP1</t>
  </si>
  <si>
    <t>FASTKD2</t>
  </si>
  <si>
    <t>FAST Kinase Domains 2</t>
  </si>
  <si>
    <t>GC02P206766</t>
  </si>
  <si>
    <t>https://www.genecards.org/cgi-bin/carddisp.pl?gene=FASTKD2</t>
  </si>
  <si>
    <t>POFUT2</t>
  </si>
  <si>
    <t>Protein O-Fucosyltransferase 2</t>
  </si>
  <si>
    <t>GC21M045263</t>
  </si>
  <si>
    <t>https://www.genecards.org/cgi-bin/carddisp.pl?gene=POFUT2</t>
  </si>
  <si>
    <t>GOLGB1</t>
  </si>
  <si>
    <t>Golgin B1</t>
  </si>
  <si>
    <t>GC03M121663</t>
  </si>
  <si>
    <t>https://www.genecards.org/cgi-bin/carddisp.pl?gene=GOLGB1</t>
  </si>
  <si>
    <t>MPHOSPH9</t>
  </si>
  <si>
    <t>M-Phase Phosphoprotein 9</t>
  </si>
  <si>
    <t>GC12M123153</t>
  </si>
  <si>
    <t>https://www.genecards.org/cgi-bin/carddisp.pl?gene=MPHOSPH9</t>
  </si>
  <si>
    <t>DEL1P36</t>
  </si>
  <si>
    <t>Chromosome 1p36 Deletion Syndrome</t>
  </si>
  <si>
    <t>GC01U902343</t>
  </si>
  <si>
    <t>https://www.genecards.org/cgi-bin/carddisp.pl?gene=DEL1P36</t>
  </si>
  <si>
    <t>XPR1</t>
  </si>
  <si>
    <t>Xenotropic And Polytropic Retrovirus Receptor 1</t>
  </si>
  <si>
    <t>GC01P180632</t>
  </si>
  <si>
    <t>https://www.genecards.org/cgi-bin/carddisp.pl?gene=XPR1</t>
  </si>
  <si>
    <t>KCNA5</t>
  </si>
  <si>
    <t>Potassium Voltage-Gated Channel Subfamily A Member 5</t>
  </si>
  <si>
    <t>GC12P005043</t>
  </si>
  <si>
    <t>https://www.genecards.org/cgi-bin/carddisp.pl?gene=KCNA5</t>
  </si>
  <si>
    <t>CBX4</t>
  </si>
  <si>
    <t>Chromobox 4</t>
  </si>
  <si>
    <t>GC17M079833</t>
  </si>
  <si>
    <t>https://www.genecards.org/cgi-bin/carddisp.pl?gene=CBX4</t>
  </si>
  <si>
    <t>MIR494</t>
  </si>
  <si>
    <t>MicroRNA 494</t>
  </si>
  <si>
    <t>GC14P109997</t>
  </si>
  <si>
    <t>https://www.genecards.org/cgi-bin/carddisp.pl?gene=MIR494</t>
  </si>
  <si>
    <t>NEFM</t>
  </si>
  <si>
    <t>Neurofilament Medium Chain</t>
  </si>
  <si>
    <t>GC08P024913</t>
  </si>
  <si>
    <t>https://www.genecards.org/cgi-bin/carddisp.pl?gene=NEFM</t>
  </si>
  <si>
    <t>AP1G1</t>
  </si>
  <si>
    <t>Adaptor Related Protein Complex 1 Subunit Gamma 1</t>
  </si>
  <si>
    <t>GC16M071729</t>
  </si>
  <si>
    <t>https://www.genecards.org/cgi-bin/carddisp.pl?gene=AP1G1</t>
  </si>
  <si>
    <t>AKAP8L</t>
  </si>
  <si>
    <t>A-Kinase Anchoring Protein 8 Like</t>
  </si>
  <si>
    <t>GC19M015380</t>
  </si>
  <si>
    <t>https://www.genecards.org/cgi-bin/carddisp.pl?gene=AKAP8L</t>
  </si>
  <si>
    <t>MSH5</t>
  </si>
  <si>
    <t>MutS Homolog 5</t>
  </si>
  <si>
    <t>GC06P083709</t>
  </si>
  <si>
    <t>https://www.genecards.org/cgi-bin/carddisp.pl?gene=MSH5</t>
  </si>
  <si>
    <t>ARID4B</t>
  </si>
  <si>
    <t>AT-Rich Interaction Domain 4B</t>
  </si>
  <si>
    <t>GC01M235133</t>
  </si>
  <si>
    <t>https://www.genecards.org/cgi-bin/carddisp.pl?gene=ARID4B</t>
  </si>
  <si>
    <t>Aldo-Keto Reductase Family 1 Member C3</t>
  </si>
  <si>
    <t>GC10P005035</t>
  </si>
  <si>
    <t>https://www.genecards.org/cgi-bin/carddisp.pl?gene=AKR1C3</t>
  </si>
  <si>
    <t>STK26</t>
  </si>
  <si>
    <t>Serine/Threonine Kinase 26</t>
  </si>
  <si>
    <t>GC0XP132023</t>
  </si>
  <si>
    <t>https://www.genecards.org/cgi-bin/carddisp.pl?gene=STK26</t>
  </si>
  <si>
    <t>ABCF2</t>
  </si>
  <si>
    <t>ATP Binding Cassette Subfamily F Member 2</t>
  </si>
  <si>
    <t>GC07M151211</t>
  </si>
  <si>
    <t>https://www.genecards.org/cgi-bin/carddisp.pl?gene=ABCF2</t>
  </si>
  <si>
    <t>RPLP2</t>
  </si>
  <si>
    <t>Ribosomal Protein Lateral Stalk Subunit P2</t>
  </si>
  <si>
    <t>GC11P001790</t>
  </si>
  <si>
    <t>https://www.genecards.org/cgi-bin/carddisp.pl?gene=RPLP2</t>
  </si>
  <si>
    <t>MUCL1</t>
  </si>
  <si>
    <t>Mucin Like 1</t>
  </si>
  <si>
    <t>GC12P054830</t>
  </si>
  <si>
    <t>https://www.genecards.org/cgi-bin/carddisp.pl?gene=MUCL1</t>
  </si>
  <si>
    <t>FBH1</t>
  </si>
  <si>
    <t>F-Box DNA Helicase 1</t>
  </si>
  <si>
    <t>GC10P005889</t>
  </si>
  <si>
    <t>https://www.genecards.org/cgi-bin/carddisp.pl?gene=FBH1</t>
  </si>
  <si>
    <t>E2F3</t>
  </si>
  <si>
    <t>E2F Transcription Factor 3</t>
  </si>
  <si>
    <t>GC06P020402</t>
  </si>
  <si>
    <t>https://www.genecards.org/cgi-bin/carddisp.pl?gene=E2F3</t>
  </si>
  <si>
    <t>GSX1</t>
  </si>
  <si>
    <t>GS Homeobox 1</t>
  </si>
  <si>
    <t>GC13P027792</t>
  </si>
  <si>
    <t>https://www.genecards.org/cgi-bin/carddisp.pl?gene=GSX1</t>
  </si>
  <si>
    <t>TLN1</t>
  </si>
  <si>
    <t>Talin 1</t>
  </si>
  <si>
    <t>GC09M035696</t>
  </si>
  <si>
    <t>https://www.genecards.org/cgi-bin/carddisp.pl?gene=TLN1</t>
  </si>
  <si>
    <t>KTN1</t>
  </si>
  <si>
    <t>Kinectin 1</t>
  </si>
  <si>
    <t>GC14P055559</t>
  </si>
  <si>
    <t>https://www.genecards.org/cgi-bin/carddisp.pl?gene=KTN1</t>
  </si>
  <si>
    <t>MAP3K2</t>
  </si>
  <si>
    <t>Mitogen-Activated Protein Kinase Kinase Kinase 2</t>
  </si>
  <si>
    <t>GC02M127298</t>
  </si>
  <si>
    <t>https://www.genecards.org/cgi-bin/carddisp.pl?gene=MAP3K2</t>
  </si>
  <si>
    <t>IRF7</t>
  </si>
  <si>
    <t>Interferon Regulatory Factor 7</t>
  </si>
  <si>
    <t>GC11M000612</t>
  </si>
  <si>
    <t>https://www.genecards.org/cgi-bin/carddisp.pl?gene=IRF7</t>
  </si>
  <si>
    <t>SCAMP5</t>
  </si>
  <si>
    <t>Secretory Carrier Membrane Protein 5</t>
  </si>
  <si>
    <t>GC15P074957</t>
  </si>
  <si>
    <t>https://www.genecards.org/cgi-bin/carddisp.pl?gene=SCAMP5</t>
  </si>
  <si>
    <t>VPS11</t>
  </si>
  <si>
    <t>VPS11 Core Subunit Of CORVET And HOPS Complexes</t>
  </si>
  <si>
    <t>GC11P119067</t>
  </si>
  <si>
    <t>https://www.genecards.org/cgi-bin/carddisp.pl?gene=VPS11</t>
  </si>
  <si>
    <t>INHBB</t>
  </si>
  <si>
    <t>Inhibin Subunit Beta B</t>
  </si>
  <si>
    <t>GC02P122563</t>
  </si>
  <si>
    <t>https://www.genecards.org/cgi-bin/carddisp.pl?gene=INHBB</t>
  </si>
  <si>
    <t>MAGEA6</t>
  </si>
  <si>
    <t>MAGE Family Member A6</t>
  </si>
  <si>
    <t>GC0XM152766</t>
  </si>
  <si>
    <t>https://www.genecards.org/cgi-bin/carddisp.pl?gene=MAGEA6</t>
  </si>
  <si>
    <t>CSN1S1</t>
  </si>
  <si>
    <t>Casein Alpha S1</t>
  </si>
  <si>
    <t>GC04P069932</t>
  </si>
  <si>
    <t>https://www.genecards.org/cgi-bin/carddisp.pl?gene=CSN1S1</t>
  </si>
  <si>
    <t>ITM2B</t>
  </si>
  <si>
    <t>Integral Membrane Protein 2B</t>
  </si>
  <si>
    <t>GC13P048233</t>
  </si>
  <si>
    <t>https://www.genecards.org/cgi-bin/carddisp.pl?gene=ITM2B</t>
  </si>
  <si>
    <t>NMD3</t>
  </si>
  <si>
    <t>NMD3 Ribosome Export Adaptor</t>
  </si>
  <si>
    <t>GC03P161104</t>
  </si>
  <si>
    <t>https://www.genecards.org/cgi-bin/carddisp.pl?gene=NMD3</t>
  </si>
  <si>
    <t>ZNF74</t>
  </si>
  <si>
    <t>Zinc Finger Protein 74</t>
  </si>
  <si>
    <t>GC22P020394</t>
  </si>
  <si>
    <t>https://www.genecards.org/cgi-bin/carddisp.pl?gene=ZNF74</t>
  </si>
  <si>
    <t>KIF17</t>
  </si>
  <si>
    <t>Kinesin Family Member 17</t>
  </si>
  <si>
    <t>GC01M020663</t>
  </si>
  <si>
    <t>https://www.genecards.org/cgi-bin/carddisp.pl?gene=KIF17</t>
  </si>
  <si>
    <t>PMP2</t>
  </si>
  <si>
    <t>Peripheral Myelin Protein 2</t>
  </si>
  <si>
    <t>GC08M081440</t>
  </si>
  <si>
    <t>https://www.genecards.org/cgi-bin/carddisp.pl?gene=PMP2</t>
  </si>
  <si>
    <t>CBX1</t>
  </si>
  <si>
    <t>Chromobox 1</t>
  </si>
  <si>
    <t>GC17M048070</t>
  </si>
  <si>
    <t>https://www.genecards.org/cgi-bin/carddisp.pl?gene=CBX1</t>
  </si>
  <si>
    <t>CXCL9</t>
  </si>
  <si>
    <t>C-X-C Motif Chemokine Ligand 9</t>
  </si>
  <si>
    <t>GC04M076001</t>
  </si>
  <si>
    <t>https://www.genecards.org/cgi-bin/carddisp.pl?gene=CXCL9</t>
  </si>
  <si>
    <t>CTSS</t>
  </si>
  <si>
    <t>Cathepsin S</t>
  </si>
  <si>
    <t>GC01M150730</t>
  </si>
  <si>
    <t>https://www.genecards.org/cgi-bin/carddisp.pl?gene=CTSS</t>
  </si>
  <si>
    <t>LRP12</t>
  </si>
  <si>
    <t>LDL Receptor Related Protein 12</t>
  </si>
  <si>
    <t>GC08M104489</t>
  </si>
  <si>
    <t>https://www.genecards.org/cgi-bin/carddisp.pl?gene=LRP12</t>
  </si>
  <si>
    <t>ITIH4</t>
  </si>
  <si>
    <t>Inter-Alpha-Trypsin Inhibitor Heavy Chain 4</t>
  </si>
  <si>
    <t>GC03M052812</t>
  </si>
  <si>
    <t>https://www.genecards.org/cgi-bin/carddisp.pl?gene=ITIH4</t>
  </si>
  <si>
    <t>PPIL1</t>
  </si>
  <si>
    <t>Peptidylprolyl Isomerase Like 1</t>
  </si>
  <si>
    <t>GC06M036854</t>
  </si>
  <si>
    <t>https://www.genecards.org/cgi-bin/carddisp.pl?gene=PPIL1</t>
  </si>
  <si>
    <t>IL16</t>
  </si>
  <si>
    <t>Interleukin 16</t>
  </si>
  <si>
    <t>GC15P081159</t>
  </si>
  <si>
    <t>https://www.genecards.org/cgi-bin/carddisp.pl?gene=IL16</t>
  </si>
  <si>
    <t>FDX1</t>
  </si>
  <si>
    <t>Ferredoxin 1</t>
  </si>
  <si>
    <t>GC11P110429</t>
  </si>
  <si>
    <t>https://www.genecards.org/cgi-bin/carddisp.pl?gene=FDX1</t>
  </si>
  <si>
    <t>SLC4A11</t>
  </si>
  <si>
    <t>Solute Carrier Family 4 Member 11</t>
  </si>
  <si>
    <t>GC20M003340</t>
  </si>
  <si>
    <t>https://www.genecards.org/cgi-bin/carddisp.pl?gene=SLC4A11</t>
  </si>
  <si>
    <t>DROSHA</t>
  </si>
  <si>
    <t>Drosha Ribonuclease III</t>
  </si>
  <si>
    <t>GC05M031401</t>
  </si>
  <si>
    <t>https://www.genecards.org/cgi-bin/carddisp.pl?gene=DROSHA</t>
  </si>
  <si>
    <t>SEC14L2</t>
  </si>
  <si>
    <t>SEC14 Like Lipid Binding 2</t>
  </si>
  <si>
    <t>GC22P030396</t>
  </si>
  <si>
    <t>https://www.genecards.org/cgi-bin/carddisp.pl?gene=SEC14L2</t>
  </si>
  <si>
    <t>EIF4B</t>
  </si>
  <si>
    <t>Eukaryotic Translation Initiation Factor 4B</t>
  </si>
  <si>
    <t>GC12P053006</t>
  </si>
  <si>
    <t>https://www.genecards.org/cgi-bin/carddisp.pl?gene=EIF4B</t>
  </si>
  <si>
    <t>L2HGDH</t>
  </si>
  <si>
    <t>L-2-Hydroxyglutarate Dehydrogenase</t>
  </si>
  <si>
    <t>GC14M050237</t>
  </si>
  <si>
    <t>https://www.genecards.org/cgi-bin/carddisp.pl?gene=L2HGDH</t>
  </si>
  <si>
    <t>PLIN2</t>
  </si>
  <si>
    <t>Perilipin 2</t>
  </si>
  <si>
    <t>GC09M019169</t>
  </si>
  <si>
    <t>https://www.genecards.org/cgi-bin/carddisp.pl?gene=PLIN2</t>
  </si>
  <si>
    <t>PCSK6</t>
  </si>
  <si>
    <t>Proprotein Convertase Subtilisin/Kexin Type 6</t>
  </si>
  <si>
    <t>GC15M117314</t>
  </si>
  <si>
    <t>https://www.genecards.org/cgi-bin/carddisp.pl?gene=PCSK6</t>
  </si>
  <si>
    <t>ATP1A3</t>
  </si>
  <si>
    <t>ATPase Na+/K+ Transporting Subunit Alpha 3</t>
  </si>
  <si>
    <t>GC19M041966</t>
  </si>
  <si>
    <t>https://www.genecards.org/cgi-bin/carddisp.pl?gene=ATP1A3</t>
  </si>
  <si>
    <t>PHIP</t>
  </si>
  <si>
    <t>Pleckstrin Homology Domain Interacting Protein</t>
  </si>
  <si>
    <t>GC06M078934</t>
  </si>
  <si>
    <t>https://www.genecards.org/cgi-bin/carddisp.pl?gene=PHIP</t>
  </si>
  <si>
    <t>SLC3A2</t>
  </si>
  <si>
    <t>Solute Carrier Family 3 Member 2</t>
  </si>
  <si>
    <t>GC11P062856</t>
  </si>
  <si>
    <t>https://www.genecards.org/cgi-bin/carddisp.pl?gene=SLC3A2</t>
  </si>
  <si>
    <t>MAP2K3</t>
  </si>
  <si>
    <t>Mitogen-Activated Protein Kinase Kinase 3</t>
  </si>
  <si>
    <t>GC17P054789</t>
  </si>
  <si>
    <t>https://www.genecards.org/cgi-bin/carddisp.pl?gene=MAP2K3</t>
  </si>
  <si>
    <t>CRTAC1</t>
  </si>
  <si>
    <t>Cartilage Acidic Protein 1</t>
  </si>
  <si>
    <t>GC10M097865</t>
  </si>
  <si>
    <t>https://www.genecards.org/cgi-bin/carddisp.pl?gene=CRTAC1</t>
  </si>
  <si>
    <t>RPS4X</t>
  </si>
  <si>
    <t>Ribosomal Protein S4 X-Linked</t>
  </si>
  <si>
    <t>GC0XM072255</t>
  </si>
  <si>
    <t>https://www.genecards.org/cgi-bin/carddisp.pl?gene=RPS4X</t>
  </si>
  <si>
    <t>SNX3</t>
  </si>
  <si>
    <t>Sorting Nexin 3</t>
  </si>
  <si>
    <t>GC06M108211</t>
  </si>
  <si>
    <t>https://www.genecards.org/cgi-bin/carddisp.pl?gene=SNX3</t>
  </si>
  <si>
    <t>NARS1</t>
  </si>
  <si>
    <t>Asparaginyl-TRNA Synthetase 1</t>
  </si>
  <si>
    <t>GC18M057601</t>
  </si>
  <si>
    <t>https://www.genecards.org/cgi-bin/carddisp.pl?gene=NARS1</t>
  </si>
  <si>
    <t>RPL28</t>
  </si>
  <si>
    <t>Ribosomal Protein L28</t>
  </si>
  <si>
    <t>GC19P067402</t>
  </si>
  <si>
    <t>https://www.genecards.org/cgi-bin/carddisp.pl?gene=RPL28</t>
  </si>
  <si>
    <t>MIR95</t>
  </si>
  <si>
    <t>MicroRNA 95</t>
  </si>
  <si>
    <t>GC04M008007</t>
  </si>
  <si>
    <t>https://www.genecards.org/cgi-bin/carddisp.pl?gene=MIR95</t>
  </si>
  <si>
    <t>GLRA1</t>
  </si>
  <si>
    <t>Glycine Receptor Alpha 1</t>
  </si>
  <si>
    <t>GC05M151822</t>
  </si>
  <si>
    <t>https://www.genecards.org/cgi-bin/carddisp.pl?gene=GLRA1</t>
  </si>
  <si>
    <t>DEGS1</t>
  </si>
  <si>
    <t>Delta 4-Desaturase, Sphingolipid 1</t>
  </si>
  <si>
    <t>GC01P224175</t>
  </si>
  <si>
    <t>https://www.genecards.org/cgi-bin/carddisp.pl?gene=DEGS1</t>
  </si>
  <si>
    <t>CCNT1</t>
  </si>
  <si>
    <t>Cyclin T1</t>
  </si>
  <si>
    <t>GC12M048688</t>
  </si>
  <si>
    <t>https://www.genecards.org/cgi-bin/carddisp.pl?gene=CCNT1</t>
  </si>
  <si>
    <t>FOXP2</t>
  </si>
  <si>
    <t>Forkhead Box P2</t>
  </si>
  <si>
    <t>GC07P114086</t>
  </si>
  <si>
    <t>https://www.genecards.org/cgi-bin/carddisp.pl?gene=FOXP2</t>
  </si>
  <si>
    <t>VPS13D</t>
  </si>
  <si>
    <t>Vacuolar Protein Sorting 13 Homolog D</t>
  </si>
  <si>
    <t>GC01P012236</t>
  </si>
  <si>
    <t>https://www.genecards.org/cgi-bin/carddisp.pl?gene=VPS13D</t>
  </si>
  <si>
    <t>PKM</t>
  </si>
  <si>
    <t>Pyruvate Kinase M1/2</t>
  </si>
  <si>
    <t>GC15M072199</t>
  </si>
  <si>
    <t>https://www.genecards.org/cgi-bin/carddisp.pl?gene=PKM</t>
  </si>
  <si>
    <t>IL12RB2</t>
  </si>
  <si>
    <t>Interleukin 12 Receptor Subunit Beta 2</t>
  </si>
  <si>
    <t>GC01P067307</t>
  </si>
  <si>
    <t>https://www.genecards.org/cgi-bin/carddisp.pl?gene=IL12RB2</t>
  </si>
  <si>
    <t>Peroxisome Proliferator Activated Receptor Delta</t>
  </si>
  <si>
    <t>GC06P083822</t>
  </si>
  <si>
    <t>https://www.genecards.org/cgi-bin/carddisp.pl?gene=PPARD</t>
  </si>
  <si>
    <t>SASH1</t>
  </si>
  <si>
    <t>SAM And SH3 Domain Containing 1</t>
  </si>
  <si>
    <t>GC06P148193</t>
  </si>
  <si>
    <t>https://www.genecards.org/cgi-bin/carddisp.pl?gene=SASH1</t>
  </si>
  <si>
    <t>HOXA5</t>
  </si>
  <si>
    <t>Homeobox A5</t>
  </si>
  <si>
    <t>GC07M027585</t>
  </si>
  <si>
    <t>https://www.genecards.org/cgi-bin/carddisp.pl?gene=HOXA5</t>
  </si>
  <si>
    <t>CIBAR1</t>
  </si>
  <si>
    <t>CBY1 Interacting BAR Domain Containing 1</t>
  </si>
  <si>
    <t>GC08P093700</t>
  </si>
  <si>
    <t>https://www.genecards.org/cgi-bin/carddisp.pl?gene=CIBAR1</t>
  </si>
  <si>
    <t>WEE1</t>
  </si>
  <si>
    <t>WEE1 G2 Checkpoint Kinase</t>
  </si>
  <si>
    <t>GC11P009573</t>
  </si>
  <si>
    <t>https://www.genecards.org/cgi-bin/carddisp.pl?gene=WEE1</t>
  </si>
  <si>
    <t>SLC11A1</t>
  </si>
  <si>
    <t>Solute Carrier Family 11 Member 1</t>
  </si>
  <si>
    <t>GC02P218382</t>
  </si>
  <si>
    <t>https://www.genecards.org/cgi-bin/carddisp.pl?gene=SLC11A1</t>
  </si>
  <si>
    <t>NECTIN4</t>
  </si>
  <si>
    <t>Nectin Cell Adhesion Molecule 4</t>
  </si>
  <si>
    <t>GC01M161071</t>
  </si>
  <si>
    <t>https://www.genecards.org/cgi-bin/carddisp.pl?gene=NECTIN4</t>
  </si>
  <si>
    <t>TENT4A</t>
  </si>
  <si>
    <t>Terminal Nucleotidyltransferase 4A</t>
  </si>
  <si>
    <t>GC05P006713</t>
  </si>
  <si>
    <t>https://www.genecards.org/cgi-bin/carddisp.pl?gene=TENT4A</t>
  </si>
  <si>
    <t>GSTA1</t>
  </si>
  <si>
    <t>Glutathione S-Transferase Alpha 1</t>
  </si>
  <si>
    <t>GC06M052791</t>
  </si>
  <si>
    <t>https://www.genecards.org/cgi-bin/carddisp.pl?gene=GSTA1</t>
  </si>
  <si>
    <t>BNIP3</t>
  </si>
  <si>
    <t>BCL2 Interacting Protein 3</t>
  </si>
  <si>
    <t>GC10M131966</t>
  </si>
  <si>
    <t>https://www.genecards.org/cgi-bin/carddisp.pl?gene=BNIP3</t>
  </si>
  <si>
    <t>ANO3</t>
  </si>
  <si>
    <t>Anoctamin 3</t>
  </si>
  <si>
    <t>GC11P026188</t>
  </si>
  <si>
    <t>https://www.genecards.org/cgi-bin/carddisp.pl?gene=ANO3</t>
  </si>
  <si>
    <t>MAP3K8</t>
  </si>
  <si>
    <t>Mitogen-Activated Protein Kinase Kinase Kinase 8</t>
  </si>
  <si>
    <t>GC10P030510</t>
  </si>
  <si>
    <t>https://www.genecards.org/cgi-bin/carddisp.pl?gene=MAP3K8</t>
  </si>
  <si>
    <t>PJVK</t>
  </si>
  <si>
    <t>Pejvakin</t>
  </si>
  <si>
    <t>GC02P178450</t>
  </si>
  <si>
    <t>https://www.genecards.org/cgi-bin/carddisp.pl?gene=PJVK</t>
  </si>
  <si>
    <t>PVR</t>
  </si>
  <si>
    <t>PVR Cell Adhesion Molecule</t>
  </si>
  <si>
    <t>GC19P066867</t>
  </si>
  <si>
    <t>https://www.genecards.org/cgi-bin/carddisp.pl?gene=PVR</t>
  </si>
  <si>
    <t>CXADR</t>
  </si>
  <si>
    <t>CXADR Ig-Like Cell Adhesion Molecule</t>
  </si>
  <si>
    <t>GC21P017513</t>
  </si>
  <si>
    <t>https://www.genecards.org/cgi-bin/carddisp.pl?gene=CXADR</t>
  </si>
  <si>
    <t>FBXO7</t>
  </si>
  <si>
    <t>F-Box Protein 7</t>
  </si>
  <si>
    <t>GC22P032474</t>
  </si>
  <si>
    <t>https://www.genecards.org/cgi-bin/carddisp.pl?gene=FBXO7</t>
  </si>
  <si>
    <t>BCL3</t>
  </si>
  <si>
    <t>BCL3 Transcription Coactivator</t>
  </si>
  <si>
    <t>GC19P044747</t>
  </si>
  <si>
    <t>https://www.genecards.org/cgi-bin/carddisp.pl?gene=BCL3</t>
  </si>
  <si>
    <t>RCC1</t>
  </si>
  <si>
    <t>Regulator Of Chromosome Condensation 1</t>
  </si>
  <si>
    <t>GC01P028505</t>
  </si>
  <si>
    <t>https://www.genecards.org/cgi-bin/carddisp.pl?gene=RCC1</t>
  </si>
  <si>
    <t>CCM2</t>
  </si>
  <si>
    <t>CCM2 Scaffold Protein</t>
  </si>
  <si>
    <t>GC07P044999</t>
  </si>
  <si>
    <t>https://www.genecards.org/cgi-bin/carddisp.pl?gene=CCM2</t>
  </si>
  <si>
    <t>GON7</t>
  </si>
  <si>
    <t>GON7 Subunit Of KEOPS Complex</t>
  </si>
  <si>
    <t>GC14M101169</t>
  </si>
  <si>
    <t>https://www.genecards.org/cgi-bin/carddisp.pl?gene=GON7</t>
  </si>
  <si>
    <t>GPR182</t>
  </si>
  <si>
    <t>G Protein-Coupled Receptor 182</t>
  </si>
  <si>
    <t>GC12P056994</t>
  </si>
  <si>
    <t>https://www.genecards.org/cgi-bin/carddisp.pl?gene=GPR182</t>
  </si>
  <si>
    <t>FAAP20</t>
  </si>
  <si>
    <t>FA Core Complex Associated Protein 20</t>
  </si>
  <si>
    <t>GC01M006008</t>
  </si>
  <si>
    <t>https://www.genecards.org/cgi-bin/carddisp.pl?gene=FAAP20</t>
  </si>
  <si>
    <t>COQ8B</t>
  </si>
  <si>
    <t>Coenzyme Q8B</t>
  </si>
  <si>
    <t>GC19M065779</t>
  </si>
  <si>
    <t>https://www.genecards.org/cgi-bin/carddisp.pl?gene=COQ8B</t>
  </si>
  <si>
    <t>RPL8</t>
  </si>
  <si>
    <t>Ribosomal Protein L8</t>
  </si>
  <si>
    <t>GC08M145452</t>
  </si>
  <si>
    <t>https://www.genecards.org/cgi-bin/carddisp.pl?gene=RPL8</t>
  </si>
  <si>
    <t>LSAMP</t>
  </si>
  <si>
    <t>Limbic System Associated Membrane Protein</t>
  </si>
  <si>
    <t>GC03M115802</t>
  </si>
  <si>
    <t>https://www.genecards.org/cgi-bin/carddisp.pl?gene=LSAMP</t>
  </si>
  <si>
    <t>MDH1</t>
  </si>
  <si>
    <t>Malate Dehydrogenase 1</t>
  </si>
  <si>
    <t>GC02P063557</t>
  </si>
  <si>
    <t>https://www.genecards.org/cgi-bin/carddisp.pl?gene=MDH1</t>
  </si>
  <si>
    <t>CBX2</t>
  </si>
  <si>
    <t>Chromobox 2</t>
  </si>
  <si>
    <t>GC17P079778</t>
  </si>
  <si>
    <t>https://www.genecards.org/cgi-bin/carddisp.pl?gene=CBX2</t>
  </si>
  <si>
    <t>CITED4</t>
  </si>
  <si>
    <t>Cbp/P300 Interacting Transactivator With Glu/Asp Rich Carboxy-Terminal Domain 4</t>
  </si>
  <si>
    <t>GC01M040861</t>
  </si>
  <si>
    <t>https://www.genecards.org/cgi-bin/carddisp.pl?gene=CITED4</t>
  </si>
  <si>
    <t>XCL1</t>
  </si>
  <si>
    <t>X-C Motif Chemokine Ligand 1</t>
  </si>
  <si>
    <t>GC01P168576</t>
  </si>
  <si>
    <t>https://www.genecards.org/cgi-bin/carddisp.pl?gene=XCL1</t>
  </si>
  <si>
    <t>MIR193B</t>
  </si>
  <si>
    <t>MicroRNA 193b</t>
  </si>
  <si>
    <t>GC16P014307</t>
  </si>
  <si>
    <t>https://www.genecards.org/cgi-bin/carddisp.pl?gene=MIR193B</t>
  </si>
  <si>
    <t>SCNN1B</t>
  </si>
  <si>
    <t>Sodium Channel Epithelial 1 Subunit Beta</t>
  </si>
  <si>
    <t>GC16P023278</t>
  </si>
  <si>
    <t>https://www.genecards.org/cgi-bin/carddisp.pl?gene=SCNN1B</t>
  </si>
  <si>
    <t>PLA2G2A</t>
  </si>
  <si>
    <t>Phospholipase A2 Group IIA</t>
  </si>
  <si>
    <t>GC01M019975</t>
  </si>
  <si>
    <t>https://www.genecards.org/cgi-bin/carddisp.pl?gene=PLA2G2A</t>
  </si>
  <si>
    <t>MIR92A1</t>
  </si>
  <si>
    <t>MicroRNA 92a-1</t>
  </si>
  <si>
    <t>GC13P091558</t>
  </si>
  <si>
    <t>https://www.genecards.org/cgi-bin/carddisp.pl?gene=MIR92A1</t>
  </si>
  <si>
    <t>SCN3A</t>
  </si>
  <si>
    <t>Sodium Voltage-Gated Channel Alpha Subunit 3</t>
  </si>
  <si>
    <t>GC02M165087</t>
  </si>
  <si>
    <t>https://www.genecards.org/cgi-bin/carddisp.pl?gene=SCN3A</t>
  </si>
  <si>
    <t>IL33</t>
  </si>
  <si>
    <t>Interleukin 33</t>
  </si>
  <si>
    <t>GC09P006572</t>
  </si>
  <si>
    <t>https://www.genecards.org/cgi-bin/carddisp.pl?gene=IL33</t>
  </si>
  <si>
    <t>CNTROB</t>
  </si>
  <si>
    <t>Centrobin, Centriole Duplication And Spindle Assembly Protein</t>
  </si>
  <si>
    <t>GC17P007932</t>
  </si>
  <si>
    <t>https://www.genecards.org/cgi-bin/carddisp.pl?gene=CNTROB</t>
  </si>
  <si>
    <t>GPC2</t>
  </si>
  <si>
    <t>Glypican 2</t>
  </si>
  <si>
    <t>GC07M101897</t>
  </si>
  <si>
    <t>https://www.genecards.org/cgi-bin/carddisp.pl?gene=GPC2</t>
  </si>
  <si>
    <t>DLG3</t>
  </si>
  <si>
    <t>Discs Large MAGUK Scaffold Protein 3</t>
  </si>
  <si>
    <t>GC0XP070444</t>
  </si>
  <si>
    <t>https://www.genecards.org/cgi-bin/carddisp.pl?gene=DLG3</t>
  </si>
  <si>
    <t>TMLHE</t>
  </si>
  <si>
    <t>Trimethyllysine Hydroxylase, Epsilon</t>
  </si>
  <si>
    <t>GC0XM155489</t>
  </si>
  <si>
    <t>https://www.genecards.org/cgi-bin/carddisp.pl?gene=TMLHE</t>
  </si>
  <si>
    <t>CADM1</t>
  </si>
  <si>
    <t>Cell Adhesion Molecule 1</t>
  </si>
  <si>
    <t>GC11M115169</t>
  </si>
  <si>
    <t>https://www.genecards.org/cgi-bin/carddisp.pl?gene=CADM1</t>
  </si>
  <si>
    <t>WDR48</t>
  </si>
  <si>
    <t>WD Repeat Domain 48</t>
  </si>
  <si>
    <t>GC03P039052</t>
  </si>
  <si>
    <t>https://www.genecards.org/cgi-bin/carddisp.pl?gene=WDR48</t>
  </si>
  <si>
    <t>KCNJ6</t>
  </si>
  <si>
    <t>Potassium Inwardly Rectifying Channel Subfamily J Member 6</t>
  </si>
  <si>
    <t>GC21M037607</t>
  </si>
  <si>
    <t>https://www.genecards.org/cgi-bin/carddisp.pl?gene=KCNJ6</t>
  </si>
  <si>
    <t>SBF2</t>
  </si>
  <si>
    <t>SET Binding Factor 2</t>
  </si>
  <si>
    <t>GC11M009797</t>
  </si>
  <si>
    <t>https://www.genecards.org/cgi-bin/carddisp.pl?gene=SBF2</t>
  </si>
  <si>
    <t>GMPS</t>
  </si>
  <si>
    <t>Guanine Monophosphate Synthase</t>
  </si>
  <si>
    <t>GC03P155870</t>
  </si>
  <si>
    <t>https://www.genecards.org/cgi-bin/carddisp.pl?gene=GMPS</t>
  </si>
  <si>
    <t>IL17RC</t>
  </si>
  <si>
    <t>Interleukin 17 Receptor C</t>
  </si>
  <si>
    <t>GC03P009917</t>
  </si>
  <si>
    <t>https://www.genecards.org/cgi-bin/carddisp.pl?gene=IL17RC</t>
  </si>
  <si>
    <t>WDR20</t>
  </si>
  <si>
    <t>WD Repeat Domain 20</t>
  </si>
  <si>
    <t>GC14P109705</t>
  </si>
  <si>
    <t>https://www.genecards.org/cgi-bin/carddisp.pl?gene=WDR20</t>
  </si>
  <si>
    <t>GOLGA2</t>
  </si>
  <si>
    <t>Golgin A2</t>
  </si>
  <si>
    <t>GC09M128255</t>
  </si>
  <si>
    <t>https://www.genecards.org/cgi-bin/carddisp.pl?gene=GOLGA2</t>
  </si>
  <si>
    <t>GPER1</t>
  </si>
  <si>
    <t>G Protein-Coupled Estrogen Receptor 1</t>
  </si>
  <si>
    <t>GC07P002054</t>
  </si>
  <si>
    <t>https://www.genecards.org/cgi-bin/carddisp.pl?gene=GPER1</t>
  </si>
  <si>
    <t>PTGIS</t>
  </si>
  <si>
    <t>Prostaglandin I2 Synthase</t>
  </si>
  <si>
    <t>GC20M049503</t>
  </si>
  <si>
    <t>https://www.genecards.org/cgi-bin/carddisp.pl?gene=PTGIS</t>
  </si>
  <si>
    <t>LOC107980440</t>
  </si>
  <si>
    <t>ABL Breakpoint Recombination Region</t>
  </si>
  <si>
    <t>GC09P130710</t>
  </si>
  <si>
    <t>https://www.genecards.org/cgi-bin/carddisp.pl?gene=LOC107980440</t>
  </si>
  <si>
    <t>ADAMTS9</t>
  </si>
  <si>
    <t>ADAM Metallopeptidase With Thrombospondin Type 1 Motif 9</t>
  </si>
  <si>
    <t>GC03M064501</t>
  </si>
  <si>
    <t>https://www.genecards.org/cgi-bin/carddisp.pl?gene=ADAMTS9</t>
  </si>
  <si>
    <t>INTS13</t>
  </si>
  <si>
    <t>Integrator Complex Subunit 13</t>
  </si>
  <si>
    <t>GC12M026906</t>
  </si>
  <si>
    <t>https://www.genecards.org/cgi-bin/carddisp.pl?gene=INTS13</t>
  </si>
  <si>
    <t>SPDEF</t>
  </si>
  <si>
    <t>SAM Pointed Domain Containing ETS Transcription Factor</t>
  </si>
  <si>
    <t>GC06M066094</t>
  </si>
  <si>
    <t>https://www.genecards.org/cgi-bin/carddisp.pl?gene=SPDEF</t>
  </si>
  <si>
    <t>SPTLC2</t>
  </si>
  <si>
    <t>Serine Palmitoyltransferase Long Chain Base Subunit 2</t>
  </si>
  <si>
    <t>GC14M077505</t>
  </si>
  <si>
    <t>https://www.genecards.org/cgi-bin/carddisp.pl?gene=SPTLC2</t>
  </si>
  <si>
    <t>PSMC5</t>
  </si>
  <si>
    <t>Proteasome 26S Subunit, ATPase 5</t>
  </si>
  <si>
    <t>GC17P063827</t>
  </si>
  <si>
    <t>https://www.genecards.org/cgi-bin/carddisp.pl?gene=PSMC5</t>
  </si>
  <si>
    <t>ASAH2</t>
  </si>
  <si>
    <t>N-Acylsphingosine Amidohydrolase 2</t>
  </si>
  <si>
    <t>GC10M050182</t>
  </si>
  <si>
    <t>https://www.genecards.org/cgi-bin/carddisp.pl?gene=ASAH2</t>
  </si>
  <si>
    <t>TMC8</t>
  </si>
  <si>
    <t>Transmembrane Channel Like 8</t>
  </si>
  <si>
    <t>GC17P078130</t>
  </si>
  <si>
    <t>https://www.genecards.org/cgi-bin/carddisp.pl?gene=TMC8</t>
  </si>
  <si>
    <t>DOT1L</t>
  </si>
  <si>
    <t>DOT1 Like Histone Lysine Methyltransferase</t>
  </si>
  <si>
    <t>GC19P002935</t>
  </si>
  <si>
    <t>https://www.genecards.org/cgi-bin/carddisp.pl?gene=DOT1L</t>
  </si>
  <si>
    <t>S100A12</t>
  </si>
  <si>
    <t>S100 Calcium Binding Protein A12</t>
  </si>
  <si>
    <t>GC01M153373</t>
  </si>
  <si>
    <t>https://www.genecards.org/cgi-bin/carddisp.pl?gene=S100A12</t>
  </si>
  <si>
    <t>RPL29</t>
  </si>
  <si>
    <t>Ribosomal Protein L29</t>
  </si>
  <si>
    <t>GC03M052033</t>
  </si>
  <si>
    <t>https://www.genecards.org/cgi-bin/carddisp.pl?gene=RPL29</t>
  </si>
  <si>
    <t>NTHL1</t>
  </si>
  <si>
    <t>Nth Like DNA Glycosylase 1</t>
  </si>
  <si>
    <t>GC16M007105</t>
  </si>
  <si>
    <t>https://www.genecards.org/cgi-bin/carddisp.pl?gene=NTHL1</t>
  </si>
  <si>
    <t>ZFPM1</t>
  </si>
  <si>
    <t>Zinc Finger Protein, FOG Family Member 1</t>
  </si>
  <si>
    <t>GC16P088451</t>
  </si>
  <si>
    <t>https://www.genecards.org/cgi-bin/carddisp.pl?gene=ZFPM1</t>
  </si>
  <si>
    <t>SLC5A2</t>
  </si>
  <si>
    <t>Solute Carrier Family 5 Member 2</t>
  </si>
  <si>
    <t>GC16P041147</t>
  </si>
  <si>
    <t>https://www.genecards.org/cgi-bin/carddisp.pl?gene=SLC5A2</t>
  </si>
  <si>
    <t>UBE2D3</t>
  </si>
  <si>
    <t>Ubiquitin Conjugating Enzyme E2 D3</t>
  </si>
  <si>
    <t>GC04M102794</t>
  </si>
  <si>
    <t>https://www.genecards.org/cgi-bin/carddisp.pl?gene=UBE2D3</t>
  </si>
  <si>
    <t>ARHGEF1</t>
  </si>
  <si>
    <t>Rho Guanine Nucleotide Exchange Factor 1</t>
  </si>
  <si>
    <t>GC19P041883</t>
  </si>
  <si>
    <t>https://www.genecards.org/cgi-bin/carddisp.pl?gene=ARHGEF1</t>
  </si>
  <si>
    <t>KIR2DL3</t>
  </si>
  <si>
    <t>Killer Cell Immunoglobulin Like Receptor, Two Ig Domains And Long Cytoplasmic Tail 3</t>
  </si>
  <si>
    <t>GC19P068014</t>
  </si>
  <si>
    <t>https://www.genecards.org/cgi-bin/carddisp.pl?gene=KIR2DL3</t>
  </si>
  <si>
    <t>MTG2</t>
  </si>
  <si>
    <t>Mitochondrial Ribosome Associated GTPase 2</t>
  </si>
  <si>
    <t>GC20P062183</t>
  </si>
  <si>
    <t>https://www.genecards.org/cgi-bin/carddisp.pl?gene=MTG2</t>
  </si>
  <si>
    <t>SS3</t>
  </si>
  <si>
    <t>Sarcoidosis, Susceptibility To, 3</t>
  </si>
  <si>
    <t>GC10U901083</t>
  </si>
  <si>
    <t>https://www.genecards.org/cgi-bin/carddisp.pl?gene=SS3</t>
  </si>
  <si>
    <t>HIP1</t>
  </si>
  <si>
    <t>Huntingtin Interacting Protein 1</t>
  </si>
  <si>
    <t>GC07M075533</t>
  </si>
  <si>
    <t>https://www.genecards.org/cgi-bin/carddisp.pl?gene=HIP1</t>
  </si>
  <si>
    <t>ACO1</t>
  </si>
  <si>
    <t>Aconitase 1</t>
  </si>
  <si>
    <t>GC09P032374</t>
  </si>
  <si>
    <t>https://www.genecards.org/cgi-bin/carddisp.pl?gene=ACO1</t>
  </si>
  <si>
    <t>WDR1</t>
  </si>
  <si>
    <t>WD Repeat Domain 1</t>
  </si>
  <si>
    <t>GC04M010075</t>
  </si>
  <si>
    <t>https://www.genecards.org/cgi-bin/carddisp.pl?gene=WDR1</t>
  </si>
  <si>
    <t>NAIP</t>
  </si>
  <si>
    <t>NLR Family Apoptosis Inhibitory Protein</t>
  </si>
  <si>
    <t>GC05M070968</t>
  </si>
  <si>
    <t>https://www.genecards.org/cgi-bin/carddisp.pl?gene=NAIP</t>
  </si>
  <si>
    <t>IVL</t>
  </si>
  <si>
    <t>Involucrin</t>
  </si>
  <si>
    <t>GC01P152909</t>
  </si>
  <si>
    <t>https://www.genecards.org/cgi-bin/carddisp.pl?gene=IVL</t>
  </si>
  <si>
    <t>HFE-AS1</t>
  </si>
  <si>
    <t>HFE Antisense RNA 1</t>
  </si>
  <si>
    <t>GC06M026085</t>
  </si>
  <si>
    <t>https://www.genecards.org/cgi-bin/carddisp.pl?gene=HFE-AS1</t>
  </si>
  <si>
    <t>POLM</t>
  </si>
  <si>
    <t>DNA Polymerase Mu</t>
  </si>
  <si>
    <t>GC07M044462</t>
  </si>
  <si>
    <t>https://www.genecards.org/cgi-bin/carddisp.pl?gene=POLM</t>
  </si>
  <si>
    <t>PWAR1</t>
  </si>
  <si>
    <t>Prader Willi/Angelman Region RNA 1</t>
  </si>
  <si>
    <t>GC15P025135</t>
  </si>
  <si>
    <t>https://www.genecards.org/cgi-bin/carddisp.pl?gene=PWAR1</t>
  </si>
  <si>
    <t>ARF6</t>
  </si>
  <si>
    <t>ADP Ribosylation Factor 6</t>
  </si>
  <si>
    <t>GC14P049895</t>
  </si>
  <si>
    <t>https://www.genecards.org/cgi-bin/carddisp.pl?gene=ARF6</t>
  </si>
  <si>
    <t>PDIA2</t>
  </si>
  <si>
    <t>Protein Disulfide Isomerase Family A Member 2</t>
  </si>
  <si>
    <t>GC16P011606</t>
  </si>
  <si>
    <t>https://www.genecards.org/cgi-bin/carddisp.pl?gene=PDIA2</t>
  </si>
  <si>
    <t>CYP2A6</t>
  </si>
  <si>
    <t>Cytochrome P450 Family 2 Subfamily A Member 6</t>
  </si>
  <si>
    <t>GC19M040843</t>
  </si>
  <si>
    <t>https://www.genecards.org/cgi-bin/carddisp.pl?gene=CYP2A6</t>
  </si>
  <si>
    <t>IL15RA</t>
  </si>
  <si>
    <t>Interleukin 15 Receptor Subunit Alpha</t>
  </si>
  <si>
    <t>GC10M005943</t>
  </si>
  <si>
    <t>https://www.genecards.org/cgi-bin/carddisp.pl?gene=IL15RA</t>
  </si>
  <si>
    <t>ALPK1</t>
  </si>
  <si>
    <t>Alpha Kinase 1</t>
  </si>
  <si>
    <t>GC04P112285</t>
  </si>
  <si>
    <t>https://www.genecards.org/cgi-bin/carddisp.pl?gene=ALPK1</t>
  </si>
  <si>
    <t>MAGI2</t>
  </si>
  <si>
    <t>Membrane Associated Guanylate Kinase, WW And PDZ Domain Containing 2</t>
  </si>
  <si>
    <t>GC07M078017</t>
  </si>
  <si>
    <t>https://www.genecards.org/cgi-bin/carddisp.pl?gene=MAGI2</t>
  </si>
  <si>
    <t>LOC108251802</t>
  </si>
  <si>
    <t>SHOX Downstream Enhancer, Distal Recombination Region</t>
  </si>
  <si>
    <t>GC0XP000820</t>
  </si>
  <si>
    <t>https://www.genecards.org/cgi-bin/carddisp.pl?gene=LOC108251802</t>
  </si>
  <si>
    <t>LOC108251803</t>
  </si>
  <si>
    <t>SHOX Downstream Enhancer, Proximal Recombination Region</t>
  </si>
  <si>
    <t>GC0XP000866</t>
  </si>
  <si>
    <t>https://www.genecards.org/cgi-bin/carddisp.pl?gene=LOC108251803</t>
  </si>
  <si>
    <t>CECR2</t>
  </si>
  <si>
    <t>CECR2 Histone Acetyl-Lysine Reader</t>
  </si>
  <si>
    <t>GC22P017359</t>
  </si>
  <si>
    <t>https://www.genecards.org/cgi-bin/carddisp.pl?gene=CECR2</t>
  </si>
  <si>
    <t>POU2F1</t>
  </si>
  <si>
    <t>POU Class 2 Homeobox 1</t>
  </si>
  <si>
    <t>GC01P167190</t>
  </si>
  <si>
    <t>https://www.genecards.org/cgi-bin/carddisp.pl?gene=POU2F1</t>
  </si>
  <si>
    <t>WWP1</t>
  </si>
  <si>
    <t>WW Domain Containing E3 Ubiquitin Protein Ligase 1</t>
  </si>
  <si>
    <t>GC08P086342</t>
  </si>
  <si>
    <t>https://www.genecards.org/cgi-bin/carddisp.pl?gene=WWP1</t>
  </si>
  <si>
    <t>CNTN1</t>
  </si>
  <si>
    <t>Contactin 1</t>
  </si>
  <si>
    <t>GC12P040692</t>
  </si>
  <si>
    <t>https://www.genecards.org/cgi-bin/carddisp.pl?gene=CNTN1</t>
  </si>
  <si>
    <t>BID</t>
  </si>
  <si>
    <t>BH3 Interacting Domain Death Agonist</t>
  </si>
  <si>
    <t>GC22M017734</t>
  </si>
  <si>
    <t>https://www.genecards.org/cgi-bin/carddisp.pl?gene=BID</t>
  </si>
  <si>
    <t>DUSP1</t>
  </si>
  <si>
    <t>Dual Specificity Phosphatase 1</t>
  </si>
  <si>
    <t>GC05M172768</t>
  </si>
  <si>
    <t>https://www.genecards.org/cgi-bin/carddisp.pl?gene=DUSP1</t>
  </si>
  <si>
    <t>YBX1</t>
  </si>
  <si>
    <t>Y-Box Binding Protein 1</t>
  </si>
  <si>
    <t>GC01P042682</t>
  </si>
  <si>
    <t>https://www.genecards.org/cgi-bin/carddisp.pl?gene=YBX1</t>
  </si>
  <si>
    <t>RGS10</t>
  </si>
  <si>
    <t>Regulator Of G Protein Signaling 10</t>
  </si>
  <si>
    <t>GC10M119499</t>
  </si>
  <si>
    <t>https://www.genecards.org/cgi-bin/carddisp.pl?gene=RGS10</t>
  </si>
  <si>
    <t>BVES</t>
  </si>
  <si>
    <t>Blood Vessel Epicardial Substance</t>
  </si>
  <si>
    <t>GC06M105096</t>
  </si>
  <si>
    <t>https://www.genecards.org/cgi-bin/carddisp.pl?gene=BVES</t>
  </si>
  <si>
    <t>ITM2A</t>
  </si>
  <si>
    <t>Integral Membrane Protein 2A</t>
  </si>
  <si>
    <t>GC0XM079360</t>
  </si>
  <si>
    <t>https://www.genecards.org/cgi-bin/carddisp.pl?gene=ITM2A</t>
  </si>
  <si>
    <t>CDC16</t>
  </si>
  <si>
    <t>Cell Division Cycle 16</t>
  </si>
  <si>
    <t>GC13P114234</t>
  </si>
  <si>
    <t>https://www.genecards.org/cgi-bin/carddisp.pl?gene=CDC16</t>
  </si>
  <si>
    <t>SNORD115-1</t>
  </si>
  <si>
    <t>Small Nucleolar RNA, C/D Box 115-1</t>
  </si>
  <si>
    <t>GC15P041854</t>
  </si>
  <si>
    <t>https://www.genecards.org/cgi-bin/carddisp.pl?gene=SNORD115-1</t>
  </si>
  <si>
    <t>SPHK1</t>
  </si>
  <si>
    <t>Sphingosine Kinase 1</t>
  </si>
  <si>
    <t>GC17P076376</t>
  </si>
  <si>
    <t>https://www.genecards.org/cgi-bin/carddisp.pl?gene=SPHK1</t>
  </si>
  <si>
    <t>GEN1</t>
  </si>
  <si>
    <t>GEN1 Holliday Junction 5' Flap Endonuclease</t>
  </si>
  <si>
    <t>GC02P017754</t>
  </si>
  <si>
    <t>https://www.genecards.org/cgi-bin/carddisp.pl?gene=GEN1</t>
  </si>
  <si>
    <t>PSMB5</t>
  </si>
  <si>
    <t>Proteasome 20S Subunit Beta 5</t>
  </si>
  <si>
    <t>GC14M023016</t>
  </si>
  <si>
    <t>https://www.genecards.org/cgi-bin/carddisp.pl?gene=PSMB5</t>
  </si>
  <si>
    <t>SLC36A2</t>
  </si>
  <si>
    <t>Solute Carrier Family 36 Member 2</t>
  </si>
  <si>
    <t>GC05M151309</t>
  </si>
  <si>
    <t>https://www.genecards.org/cgi-bin/carddisp.pl?gene=SLC36A2</t>
  </si>
  <si>
    <t>CCR4</t>
  </si>
  <si>
    <t>C-C Motif Chemokine Receptor 4</t>
  </si>
  <si>
    <t>GC03P032951</t>
  </si>
  <si>
    <t>https://www.genecards.org/cgi-bin/carddisp.pl?gene=CCR4</t>
  </si>
  <si>
    <t>HDC</t>
  </si>
  <si>
    <t>Histidine Decarboxylase</t>
  </si>
  <si>
    <t>GC15M050241</t>
  </si>
  <si>
    <t>https://www.genecards.org/cgi-bin/carddisp.pl?gene=HDC</t>
  </si>
  <si>
    <t>MT-TC</t>
  </si>
  <si>
    <t>Mitochondrially Encoded TRNA-Cys (UGU/C)</t>
  </si>
  <si>
    <t>GCMTM005763</t>
  </si>
  <si>
    <t>https://www.genecards.org/cgi-bin/carddisp.pl?gene=MT-TC</t>
  </si>
  <si>
    <t>CASC2</t>
  </si>
  <si>
    <t>Cancer Susceptibility 2</t>
  </si>
  <si>
    <t>GC10P118046</t>
  </si>
  <si>
    <t>https://www.genecards.org/cgi-bin/carddisp.pl?gene=CASC2</t>
  </si>
  <si>
    <t>HSPB2</t>
  </si>
  <si>
    <t>Heat Shock Protein Family B (Small) Member 2</t>
  </si>
  <si>
    <t>GC11P111917</t>
  </si>
  <si>
    <t>https://www.genecards.org/cgi-bin/carddisp.pl?gene=HSPB2</t>
  </si>
  <si>
    <t>DNAJC12</t>
  </si>
  <si>
    <t>DnaJ Heat Shock Protein Family (Hsp40) Member C12</t>
  </si>
  <si>
    <t>GC10M067796</t>
  </si>
  <si>
    <t>https://www.genecards.org/cgi-bin/carddisp.pl?gene=DNAJC12</t>
  </si>
  <si>
    <t>ITLN1</t>
  </si>
  <si>
    <t>Intelectin 1</t>
  </si>
  <si>
    <t>GC01M160876</t>
  </si>
  <si>
    <t>https://www.genecards.org/cgi-bin/carddisp.pl?gene=ITLN1</t>
  </si>
  <si>
    <t>LOC100506071</t>
  </si>
  <si>
    <t>Uncharacterized LOC100506071</t>
  </si>
  <si>
    <t>GC14M030876</t>
  </si>
  <si>
    <t>https://www.genecards.org/cgi-bin/carddisp.pl?gene=LOC100506071</t>
  </si>
  <si>
    <t>KLHDC10</t>
  </si>
  <si>
    <t>Kelch Domain Containing 10</t>
  </si>
  <si>
    <t>GC07P130070</t>
  </si>
  <si>
    <t>https://www.genecards.org/cgi-bin/carddisp.pl?gene=KLHDC10</t>
  </si>
  <si>
    <t>SPG11</t>
  </si>
  <si>
    <t>SPG11 Vesicle Trafficking Associated, Spatacsin</t>
  </si>
  <si>
    <t>GC15M044562</t>
  </si>
  <si>
    <t>https://www.genecards.org/cgi-bin/carddisp.pl?gene=SPG11</t>
  </si>
  <si>
    <t>PRELP</t>
  </si>
  <si>
    <t>Proline And Arginine Rich End Leucine Rich Repeat Protein</t>
  </si>
  <si>
    <t>GC01P203475</t>
  </si>
  <si>
    <t>https://www.genecards.org/cgi-bin/carddisp.pl?gene=PRELP</t>
  </si>
  <si>
    <t>NBR1</t>
  </si>
  <si>
    <t>NBR1 Autophagy Cargo Receptor</t>
  </si>
  <si>
    <t>GC17P043170</t>
  </si>
  <si>
    <t>https://www.genecards.org/cgi-bin/carddisp.pl?gene=NBR1</t>
  </si>
  <si>
    <t>ETV2</t>
  </si>
  <si>
    <t>ETS Variant Transcription Factor 2</t>
  </si>
  <si>
    <t>GC19P066542</t>
  </si>
  <si>
    <t>https://www.genecards.org/cgi-bin/carddisp.pl?gene=ETV2</t>
  </si>
  <si>
    <t>PPAT</t>
  </si>
  <si>
    <t>Phosphoribosyl Pyrophosphate Amidotransferase</t>
  </si>
  <si>
    <t>GC04M056393</t>
  </si>
  <si>
    <t>https://www.genecards.org/cgi-bin/carddisp.pl?gene=PPAT</t>
  </si>
  <si>
    <t>ADORA2A</t>
  </si>
  <si>
    <t>Adenosine A2a Receptor</t>
  </si>
  <si>
    <t>GC22P024417</t>
  </si>
  <si>
    <t>https://www.genecards.org/cgi-bin/carddisp.pl?gene=ADORA2A</t>
  </si>
  <si>
    <t>RPL7</t>
  </si>
  <si>
    <t>Ribosomal Protein L7</t>
  </si>
  <si>
    <t>GC08M073290</t>
  </si>
  <si>
    <t>https://www.genecards.org/cgi-bin/carddisp.pl?gene=RPL7</t>
  </si>
  <si>
    <t>CSTPP1</t>
  </si>
  <si>
    <t>Centriolar Satellite-Associated Tubulin Polyglutamylase Complex Regulator 1</t>
  </si>
  <si>
    <t>GC11P046938</t>
  </si>
  <si>
    <t>https://www.genecards.org/cgi-bin/carddisp.pl?gene=CSTPP1</t>
  </si>
  <si>
    <t>PSMC3</t>
  </si>
  <si>
    <t>Proteasome 26S Subunit, ATPase 3</t>
  </si>
  <si>
    <t>GC11M089365</t>
  </si>
  <si>
    <t>https://www.genecards.org/cgi-bin/carddisp.pl?gene=PSMC3</t>
  </si>
  <si>
    <t>RPS18</t>
  </si>
  <si>
    <t>Ribosomal Protein S18</t>
  </si>
  <si>
    <t>GC06P083759</t>
  </si>
  <si>
    <t>https://www.genecards.org/cgi-bin/carddisp.pl?gene=RPS18</t>
  </si>
  <si>
    <t>TARBP2</t>
  </si>
  <si>
    <t>TARBP2 Subunit Of RISC Loading Complex</t>
  </si>
  <si>
    <t>GC12P053499</t>
  </si>
  <si>
    <t>https://www.genecards.org/cgi-bin/carddisp.pl?gene=TARBP2</t>
  </si>
  <si>
    <t>DEFB103B</t>
  </si>
  <si>
    <t>Defensin Beta 103B</t>
  </si>
  <si>
    <t>GC08M007430</t>
  </si>
  <si>
    <t>https://www.genecards.org/cgi-bin/carddisp.pl?gene=DEFB103B</t>
  </si>
  <si>
    <t>APOBEC3G</t>
  </si>
  <si>
    <t>Apolipoprotein B MRNA Editing Enzyme Catalytic Subunit 3G</t>
  </si>
  <si>
    <t>GC22P039282</t>
  </si>
  <si>
    <t>https://www.genecards.org/cgi-bin/carddisp.pl?gene=APOBEC3G</t>
  </si>
  <si>
    <t>LHX1</t>
  </si>
  <si>
    <t>LIM Homeobox 1</t>
  </si>
  <si>
    <t>GC17P055323</t>
  </si>
  <si>
    <t>https://www.genecards.org/cgi-bin/carddisp.pl?gene=LHX1</t>
  </si>
  <si>
    <t>ASIC2</t>
  </si>
  <si>
    <t>Acid Sensing Ion Channel Subunit 2</t>
  </si>
  <si>
    <t>GC17M033013</t>
  </si>
  <si>
    <t>https://www.genecards.org/cgi-bin/carddisp.pl?gene=ASIC2</t>
  </si>
  <si>
    <t>GBX2</t>
  </si>
  <si>
    <t>Gastrulation Brain Homeobox 2</t>
  </si>
  <si>
    <t>GC02M236165</t>
  </si>
  <si>
    <t>https://www.genecards.org/cgi-bin/carddisp.pl?gene=GBX2</t>
  </si>
  <si>
    <t>ELL</t>
  </si>
  <si>
    <t>Elongation Factor For RNA Polymerase II</t>
  </si>
  <si>
    <t>GC19M018443</t>
  </si>
  <si>
    <t>https://www.genecards.org/cgi-bin/carddisp.pl?gene=ELL</t>
  </si>
  <si>
    <t>PAMR1</t>
  </si>
  <si>
    <t>Peptidase Domain Containing Associated With Muscle Regeneration 1</t>
  </si>
  <si>
    <t>GC11M035453</t>
  </si>
  <si>
    <t>https://www.genecards.org/cgi-bin/carddisp.pl?gene=PAMR1</t>
  </si>
  <si>
    <t>ADH4</t>
  </si>
  <si>
    <t>Alcohol Dehydrogenase 4 (Class II), Pi Polypeptide</t>
  </si>
  <si>
    <t>GC04M099123</t>
  </si>
  <si>
    <t>https://www.genecards.org/cgi-bin/carddisp.pl?gene=ADH4</t>
  </si>
  <si>
    <t>IPW</t>
  </si>
  <si>
    <t>Imprinted In Prader-Willi Syndrome</t>
  </si>
  <si>
    <t>GC15P025116</t>
  </si>
  <si>
    <t>https://www.genecards.org/cgi-bin/carddisp.pl?gene=IPW</t>
  </si>
  <si>
    <t>MKRN3-AS1</t>
  </si>
  <si>
    <t>MKRN3 Antisense RNA 1</t>
  </si>
  <si>
    <t>GC15U901326</t>
  </si>
  <si>
    <t>https://www.genecards.org/cgi-bin/carddisp.pl?gene=MKRN3-AS1</t>
  </si>
  <si>
    <t>GLP1R</t>
  </si>
  <si>
    <t>Glucagon Like Peptide 1 Receptor</t>
  </si>
  <si>
    <t>GC06P039048</t>
  </si>
  <si>
    <t>https://www.genecards.org/cgi-bin/carddisp.pl?gene=GLP1R</t>
  </si>
  <si>
    <t>EPHA3</t>
  </si>
  <si>
    <t>EPH Receptor A3</t>
  </si>
  <si>
    <t>GC03P089077</t>
  </si>
  <si>
    <t>https://www.genecards.org/cgi-bin/carddisp.pl?gene=EPHA3</t>
  </si>
  <si>
    <t>ADAP2</t>
  </si>
  <si>
    <t>ArfGAP With Dual PH Domains 2</t>
  </si>
  <si>
    <t>GC17P030906</t>
  </si>
  <si>
    <t>https://www.genecards.org/cgi-bin/carddisp.pl?gene=ADAP2</t>
  </si>
  <si>
    <t>TFAP2A-AS2</t>
  </si>
  <si>
    <t>TFAP2A Antisense RNA 2</t>
  </si>
  <si>
    <t>GC06P010404</t>
  </si>
  <si>
    <t>https://www.genecards.org/cgi-bin/carddisp.pl?gene=TFAP2A-AS2</t>
  </si>
  <si>
    <t>TGOLN2</t>
  </si>
  <si>
    <t>Trans-Golgi Network Protein 2</t>
  </si>
  <si>
    <t>GC02M085318</t>
  </si>
  <si>
    <t>https://www.genecards.org/cgi-bin/carddisp.pl?gene=TGOLN2</t>
  </si>
  <si>
    <t>LOC106799833</t>
  </si>
  <si>
    <t>CYP11B1 Recombination Region</t>
  </si>
  <si>
    <t>GC08P142874</t>
  </si>
  <si>
    <t>https://www.genecards.org/cgi-bin/carddisp.pl?gene=LOC106799833</t>
  </si>
  <si>
    <t>TNFSF14</t>
  </si>
  <si>
    <t>TNF Superfamily Member 14</t>
  </si>
  <si>
    <t>GC19M006663</t>
  </si>
  <si>
    <t>https://www.genecards.org/cgi-bin/carddisp.pl?gene=TNFSF14</t>
  </si>
  <si>
    <t>BCKDHA</t>
  </si>
  <si>
    <t>Branched Chain Keto Acid Dehydrogenase E1 Subunit Alpha</t>
  </si>
  <si>
    <t>GC19P066744</t>
  </si>
  <si>
    <t>https://www.genecards.org/cgi-bin/carddisp.pl?gene=BCKDHA</t>
  </si>
  <si>
    <t>ANK3</t>
  </si>
  <si>
    <t>Ankyrin 3</t>
  </si>
  <si>
    <t>GC10M060026</t>
  </si>
  <si>
    <t>https://www.genecards.org/cgi-bin/carddisp.pl?gene=ANK3</t>
  </si>
  <si>
    <t>CCNE2</t>
  </si>
  <si>
    <t>Cyclin E2</t>
  </si>
  <si>
    <t>GC08M094879</t>
  </si>
  <si>
    <t>https://www.genecards.org/cgi-bin/carddisp.pl?gene=CCNE2</t>
  </si>
  <si>
    <t>LSM7</t>
  </si>
  <si>
    <t>LSM7 Homolog, U6 Small Nuclear RNA And MRNA Degradation Associated</t>
  </si>
  <si>
    <t>GC19M002321</t>
  </si>
  <si>
    <t>https://www.genecards.org/cgi-bin/carddisp.pl?gene=LSM7</t>
  </si>
  <si>
    <t>MTDH</t>
  </si>
  <si>
    <t>Metadherin</t>
  </si>
  <si>
    <t>GC08P097644</t>
  </si>
  <si>
    <t>https://www.genecards.org/cgi-bin/carddisp.pl?gene=MTDH</t>
  </si>
  <si>
    <t>MARS1</t>
  </si>
  <si>
    <t>Methionyl-TRNA Synthetase 1</t>
  </si>
  <si>
    <t>GC12P057476</t>
  </si>
  <si>
    <t>https://www.genecards.org/cgi-bin/carddisp.pl?gene=MARS1</t>
  </si>
  <si>
    <t>INCENP</t>
  </si>
  <si>
    <t>Inner Centromere Protein</t>
  </si>
  <si>
    <t>GC11P062142</t>
  </si>
  <si>
    <t>https://www.genecards.org/cgi-bin/carddisp.pl?gene=INCENP</t>
  </si>
  <si>
    <t>MIR99A</t>
  </si>
  <si>
    <t>MicroRNA 99a</t>
  </si>
  <si>
    <t>GC21P016539</t>
  </si>
  <si>
    <t>https://www.genecards.org/cgi-bin/carddisp.pl?gene=MIR99A</t>
  </si>
  <si>
    <t>LYPD3</t>
  </si>
  <si>
    <t>LY6/PLAUR Domain Containing 3</t>
  </si>
  <si>
    <t>GC19M043460</t>
  </si>
  <si>
    <t>https://www.genecards.org/cgi-bin/carddisp.pl?gene=LYPD3</t>
  </si>
  <si>
    <t>TCHH</t>
  </si>
  <si>
    <t>Trichohyalin</t>
  </si>
  <si>
    <t>GC01M152106</t>
  </si>
  <si>
    <t>https://www.genecards.org/cgi-bin/carddisp.pl?gene=TCHH</t>
  </si>
  <si>
    <t>SLC25A12</t>
  </si>
  <si>
    <t>Solute Carrier Family 25 Member 12</t>
  </si>
  <si>
    <t>GC02M171783</t>
  </si>
  <si>
    <t>https://www.genecards.org/cgi-bin/carddisp.pl?gene=SLC25A12</t>
  </si>
  <si>
    <t>MRPL58</t>
  </si>
  <si>
    <t>Mitochondrial Ribosomal Protein L58</t>
  </si>
  <si>
    <t>GC17P075015</t>
  </si>
  <si>
    <t>https://www.genecards.org/cgi-bin/carddisp.pl?gene=MRPL58</t>
  </si>
  <si>
    <t>REV1</t>
  </si>
  <si>
    <t>REV1 DNA Directed Polymerase</t>
  </si>
  <si>
    <t>GC02M099383</t>
  </si>
  <si>
    <t>https://www.genecards.org/cgi-bin/carddisp.pl?gene=REV1</t>
  </si>
  <si>
    <t>PEBP1</t>
  </si>
  <si>
    <t>Phosphatidylethanolamine Binding Protein 1</t>
  </si>
  <si>
    <t>GC12P118135</t>
  </si>
  <si>
    <t>https://www.genecards.org/cgi-bin/carddisp.pl?gene=PEBP1</t>
  </si>
  <si>
    <t>ERFE</t>
  </si>
  <si>
    <t>Erythroferrone</t>
  </si>
  <si>
    <t>GC02P238159</t>
  </si>
  <si>
    <t>https://www.genecards.org/cgi-bin/carddisp.pl?gene=ERFE</t>
  </si>
  <si>
    <t>PPP1R18</t>
  </si>
  <si>
    <t>Protein Phosphatase 1 Regulatory Subunit 18</t>
  </si>
  <si>
    <t>GC06M065878</t>
  </si>
  <si>
    <t>https://www.genecards.org/cgi-bin/carddisp.pl?gene=PPP1R18</t>
  </si>
  <si>
    <t>ADAMTS19</t>
  </si>
  <si>
    <t>ADAM Metallopeptidase With Thrombospondin Type 1 Motif 19</t>
  </si>
  <si>
    <t>GC05P129460</t>
  </si>
  <si>
    <t>https://www.genecards.org/cgi-bin/carddisp.pl?gene=ADAMTS19</t>
  </si>
  <si>
    <t>RAB7B</t>
  </si>
  <si>
    <t>RAB7B, Member RAS Oncogene Family</t>
  </si>
  <si>
    <t>GC01M205976</t>
  </si>
  <si>
    <t>https://www.genecards.org/cgi-bin/carddisp.pl?gene=RAB7B</t>
  </si>
  <si>
    <t>PGLYRP1</t>
  </si>
  <si>
    <t>Peptidoglycan Recognition Protein 1</t>
  </si>
  <si>
    <t>GC19M065951</t>
  </si>
  <si>
    <t>https://www.genecards.org/cgi-bin/carddisp.pl?gene=PGLYRP1</t>
  </si>
  <si>
    <t>GUCA1B</t>
  </si>
  <si>
    <t>Guanylate Cyclase Activator 1B</t>
  </si>
  <si>
    <t>GC06M066189</t>
  </si>
  <si>
    <t>https://www.genecards.org/cgi-bin/carddisp.pl?gene=GUCA1B</t>
  </si>
  <si>
    <t>CRPPA-AS1</t>
  </si>
  <si>
    <t>CRPPA Antisense RNA 1</t>
  </si>
  <si>
    <t>GC07P016177</t>
  </si>
  <si>
    <t>https://www.genecards.org/cgi-bin/carddisp.pl?gene=CRPPA-AS1</t>
  </si>
  <si>
    <t>MUC5AC</t>
  </si>
  <si>
    <t>Mucin 5AC, Oligomeric Mucus/Gel-Forming</t>
  </si>
  <si>
    <t>GC11P001810</t>
  </si>
  <si>
    <t>https://www.genecards.org/cgi-bin/carddisp.pl?gene=MUC5AC</t>
  </si>
  <si>
    <t>ZNF787</t>
  </si>
  <si>
    <t>Zinc Finger Protein 787</t>
  </si>
  <si>
    <t>GC19M066427</t>
  </si>
  <si>
    <t>https://www.genecards.org/cgi-bin/carddisp.pl?gene=ZNF787</t>
  </si>
  <si>
    <t>PPM1B</t>
  </si>
  <si>
    <t>Protein Phosphatase, Mg2+/Mn2+ Dependent 1B</t>
  </si>
  <si>
    <t>GC02P044167</t>
  </si>
  <si>
    <t>https://www.genecards.org/cgi-bin/carddisp.pl?gene=PPM1B</t>
  </si>
  <si>
    <t>SLC13A1</t>
  </si>
  <si>
    <t>Solute Carrier Family 13 Member 1</t>
  </si>
  <si>
    <t>GC07M123113</t>
  </si>
  <si>
    <t>https://www.genecards.org/cgi-bin/carddisp.pl?gene=SLC13A1</t>
  </si>
  <si>
    <t>HSPB11</t>
  </si>
  <si>
    <t>Heat Shock Protein Family B (Small) Member 11</t>
  </si>
  <si>
    <t>GC01M053916</t>
  </si>
  <si>
    <t>https://www.genecards.org/cgi-bin/carddisp.pl?gene=HSPB11</t>
  </si>
  <si>
    <t>RAB36</t>
  </si>
  <si>
    <t>RAB36, Member RAS Oncogene Family</t>
  </si>
  <si>
    <t>GC22P023145</t>
  </si>
  <si>
    <t>https://www.genecards.org/cgi-bin/carddisp.pl?gene=RAB36</t>
  </si>
  <si>
    <t>SAA1</t>
  </si>
  <si>
    <t>Serum Amyloid A1</t>
  </si>
  <si>
    <t>GC11P018510</t>
  </si>
  <si>
    <t>https://www.genecards.org/cgi-bin/carddisp.pl?gene=SAA1</t>
  </si>
  <si>
    <t>UBXN4</t>
  </si>
  <si>
    <t>UBX Domain Protein 4</t>
  </si>
  <si>
    <t>GC02P135741</t>
  </si>
  <si>
    <t>https://www.genecards.org/cgi-bin/carddisp.pl?gene=UBXN4</t>
  </si>
  <si>
    <t>ABCC3</t>
  </si>
  <si>
    <t>ATP Binding Cassette Subfamily C Member 3</t>
  </si>
  <si>
    <t>GC17P050634</t>
  </si>
  <si>
    <t>https://www.genecards.org/cgi-bin/carddisp.pl?gene=ABCC3</t>
  </si>
  <si>
    <t>ALDH9A1</t>
  </si>
  <si>
    <t>Aldehyde Dehydrogenase 9 Family Member A1</t>
  </si>
  <si>
    <t>GC01M165679</t>
  </si>
  <si>
    <t>https://www.genecards.org/cgi-bin/carddisp.pl?gene=ALDH9A1</t>
  </si>
  <si>
    <t>PTK6</t>
  </si>
  <si>
    <t>Protein Tyrosine Kinase 6</t>
  </si>
  <si>
    <t>GC20M063528</t>
  </si>
  <si>
    <t>https://www.genecards.org/cgi-bin/carddisp.pl?gene=PTK6</t>
  </si>
  <si>
    <t>SLCO1B1</t>
  </si>
  <si>
    <t>Solute Carrier Organic Anion Transporter Family Member 1B1</t>
  </si>
  <si>
    <t>GC12P021653</t>
  </si>
  <si>
    <t>https://www.genecards.org/cgi-bin/carddisp.pl?gene=SLCO1B1</t>
  </si>
  <si>
    <t>CNE4</t>
  </si>
  <si>
    <t>CNE4 Enhancer Downstream Of SHOX</t>
  </si>
  <si>
    <t>GC0XP000753</t>
  </si>
  <si>
    <t>https://www.genecards.org/cgi-bin/carddisp.pl?gene=CNE4</t>
  </si>
  <si>
    <t>CNE5</t>
  </si>
  <si>
    <t>CNE5 Enhancer Downstream Of SHOX</t>
  </si>
  <si>
    <t>GC0XP000790</t>
  </si>
  <si>
    <t>https://www.genecards.org/cgi-bin/carddisp.pl?gene=CNE5</t>
  </si>
  <si>
    <t>CNE6</t>
  </si>
  <si>
    <t>CNE6 Enhancer Downstream Of SHOX</t>
  </si>
  <si>
    <t>GC0XP000805</t>
  </si>
  <si>
    <t>https://www.genecards.org/cgi-bin/carddisp.pl?gene=CNE6</t>
  </si>
  <si>
    <t>CNE7</t>
  </si>
  <si>
    <t>CNE7 Enhancer Downstream Of SHOX</t>
  </si>
  <si>
    <t>GC0XP000819</t>
  </si>
  <si>
    <t>https://www.genecards.org/cgi-bin/carddisp.pl?gene=CNE7</t>
  </si>
  <si>
    <t>CNE8</t>
  </si>
  <si>
    <t>CNE8 Enhancer Downstream Of SHOX</t>
  </si>
  <si>
    <t>GC0XP000850</t>
  </si>
  <si>
    <t>https://www.genecards.org/cgi-bin/carddisp.pl?gene=CNE8</t>
  </si>
  <si>
    <t>ENPP3</t>
  </si>
  <si>
    <t>Ectonucleotide Pyrophosphatase/Phosphodiesterase 3</t>
  </si>
  <si>
    <t>GC06P131617</t>
  </si>
  <si>
    <t>https://www.genecards.org/cgi-bin/carddisp.pl?gene=ENPP3</t>
  </si>
  <si>
    <t>TFDP1</t>
  </si>
  <si>
    <t>Transcription Factor Dp-1</t>
  </si>
  <si>
    <t>GC13P113584</t>
  </si>
  <si>
    <t>https://www.genecards.org/cgi-bin/carddisp.pl?gene=TFDP1</t>
  </si>
  <si>
    <t>FMN1</t>
  </si>
  <si>
    <t>Formin 1</t>
  </si>
  <si>
    <t>GC15M032765</t>
  </si>
  <si>
    <t>https://www.genecards.org/cgi-bin/carddisp.pl?gene=FMN1</t>
  </si>
  <si>
    <t>NDUFA8</t>
  </si>
  <si>
    <t>NADH:Ubiquinone Oxidoreductase Subunit A8</t>
  </si>
  <si>
    <t>GC09M122132</t>
  </si>
  <si>
    <t>https://www.genecards.org/cgi-bin/carddisp.pl?gene=NDUFA8</t>
  </si>
  <si>
    <t>LOC114841038</t>
  </si>
  <si>
    <t>5K-Del Enhancer In SHFM1 Region</t>
  </si>
  <si>
    <t>GC07P096934</t>
  </si>
  <si>
    <t>https://www.genecards.org/cgi-bin/carddisp.pl?gene=LOC114841038</t>
  </si>
  <si>
    <t>DKK4</t>
  </si>
  <si>
    <t>Dickkopf WNT Signaling Pathway Inhibitor 4</t>
  </si>
  <si>
    <t>GC08M042373</t>
  </si>
  <si>
    <t>https://www.genecards.org/cgi-bin/carddisp.pl?gene=DKK4</t>
  </si>
  <si>
    <t>MMS19</t>
  </si>
  <si>
    <t>MMS19 Homolog, Cytosolic Iron-Sulfur Assembly Component</t>
  </si>
  <si>
    <t>GC10M097458</t>
  </si>
  <si>
    <t>https://www.genecards.org/cgi-bin/carddisp.pl?gene=MMS19</t>
  </si>
  <si>
    <t>TUFT1</t>
  </si>
  <si>
    <t>Tuftelin 1</t>
  </si>
  <si>
    <t>GC01P151513</t>
  </si>
  <si>
    <t>https://www.genecards.org/cgi-bin/carddisp.pl?gene=TUFT1</t>
  </si>
  <si>
    <t>HOXB3</t>
  </si>
  <si>
    <t>Homeobox B3</t>
  </si>
  <si>
    <t>GC17M048548</t>
  </si>
  <si>
    <t>https://www.genecards.org/cgi-bin/carddisp.pl?gene=HOXB3</t>
  </si>
  <si>
    <t>IQGAP1</t>
  </si>
  <si>
    <t>IQ Motif Containing GTPase Activating Protein 1</t>
  </si>
  <si>
    <t>GC15P090388</t>
  </si>
  <si>
    <t>https://www.genecards.org/cgi-bin/carddisp.pl?gene=IQGAP1</t>
  </si>
  <si>
    <t>FEZF1-AS1</t>
  </si>
  <si>
    <t>FEZF1 Antisense RNA 1</t>
  </si>
  <si>
    <t>GC07P122303</t>
  </si>
  <si>
    <t>https://www.genecards.org/cgi-bin/carddisp.pl?gene=FEZF1-AS1</t>
  </si>
  <si>
    <t>MLPH</t>
  </si>
  <si>
    <t>Melanophilin</t>
  </si>
  <si>
    <t>GC02P237485</t>
  </si>
  <si>
    <t>https://www.genecards.org/cgi-bin/carddisp.pl?gene=MLPH</t>
  </si>
  <si>
    <t>ALOX12</t>
  </si>
  <si>
    <t>Arachidonate 12-Lipoxygenase, 12S Type</t>
  </si>
  <si>
    <t>GC17P006995</t>
  </si>
  <si>
    <t>https://www.genecards.org/cgi-bin/carddisp.pl?gene=ALOX12</t>
  </si>
  <si>
    <t>EME1</t>
  </si>
  <si>
    <t>Essential Meiotic Structure-Specific Endonuclease 1</t>
  </si>
  <si>
    <t>GC17P050373</t>
  </si>
  <si>
    <t>https://www.genecards.org/cgi-bin/carddisp.pl?gene=EME1</t>
  </si>
  <si>
    <t>PRKAA2</t>
  </si>
  <si>
    <t>Protein Kinase AMP-Activated Catalytic Subunit Alpha 2</t>
  </si>
  <si>
    <t>GC01P056645</t>
  </si>
  <si>
    <t>https://www.genecards.org/cgi-bin/carddisp.pl?gene=PRKAA2</t>
  </si>
  <si>
    <t>DBNL</t>
  </si>
  <si>
    <t>Drebrin Like</t>
  </si>
  <si>
    <t>GC07P044044</t>
  </si>
  <si>
    <t>https://www.genecards.org/cgi-bin/carddisp.pl?gene=DBNL</t>
  </si>
  <si>
    <t>RAMP2</t>
  </si>
  <si>
    <t>Receptor Activity Modifying Protein 2</t>
  </si>
  <si>
    <t>GC17P042758</t>
  </si>
  <si>
    <t>https://www.genecards.org/cgi-bin/carddisp.pl?gene=RAMP2</t>
  </si>
  <si>
    <t>PATZ1</t>
  </si>
  <si>
    <t>POZ/BTB And AT Hook Containing Zinc Finger 1</t>
  </si>
  <si>
    <t>GC22M031325</t>
  </si>
  <si>
    <t>https://www.genecards.org/cgi-bin/carddisp.pl?gene=PATZ1</t>
  </si>
  <si>
    <t>MAP6D1</t>
  </si>
  <si>
    <t>MAP6 Domain Containing 1</t>
  </si>
  <si>
    <t>GC03M183815</t>
  </si>
  <si>
    <t>https://www.genecards.org/cgi-bin/carddisp.pl?gene=MAP6D1</t>
  </si>
  <si>
    <t>IL32</t>
  </si>
  <si>
    <t>Interleukin 32</t>
  </si>
  <si>
    <t>GC16P011732</t>
  </si>
  <si>
    <t>https://www.genecards.org/cgi-bin/carddisp.pl?gene=IL32</t>
  </si>
  <si>
    <t>DNAL4</t>
  </si>
  <si>
    <t>Dynein Axonemal Light Chain 4</t>
  </si>
  <si>
    <t>GC22M038778</t>
  </si>
  <si>
    <t>https://www.genecards.org/cgi-bin/carddisp.pl?gene=DNAL4</t>
  </si>
  <si>
    <t>DNM1</t>
  </si>
  <si>
    <t>Dynamin 1</t>
  </si>
  <si>
    <t>GC09P128191</t>
  </si>
  <si>
    <t>https://www.genecards.org/cgi-bin/carddisp.pl?gene=DNM1</t>
  </si>
  <si>
    <t>NADK2</t>
  </si>
  <si>
    <t>NAD Kinase 2, Mitochondrial</t>
  </si>
  <si>
    <t>GC05M036194</t>
  </si>
  <si>
    <t>https://www.genecards.org/cgi-bin/carddisp.pl?gene=NADK2</t>
  </si>
  <si>
    <t>MASTL</t>
  </si>
  <si>
    <t>Microtubule Associated Serine/Threonine Kinase Like</t>
  </si>
  <si>
    <t>GC10P027154</t>
  </si>
  <si>
    <t>https://www.genecards.org/cgi-bin/carddisp.pl?gene=MASTL</t>
  </si>
  <si>
    <t>AFDN</t>
  </si>
  <si>
    <t>Afadin, Adherens Junction Formation Factor</t>
  </si>
  <si>
    <t>GC06P167827</t>
  </si>
  <si>
    <t>https://www.genecards.org/cgi-bin/carddisp.pl?gene=AFDN</t>
  </si>
  <si>
    <t>GET1</t>
  </si>
  <si>
    <t>Guided Entry Of Tail-Anchored Proteins Factor 1</t>
  </si>
  <si>
    <t>GC21P039377</t>
  </si>
  <si>
    <t>https://www.genecards.org/cgi-bin/carddisp.pl?gene=GET1</t>
  </si>
  <si>
    <t>PIK3C3</t>
  </si>
  <si>
    <t>Phosphatidylinositol 3-Kinase Catalytic Subunit Type 3</t>
  </si>
  <si>
    <t>GC18P041955</t>
  </si>
  <si>
    <t>https://www.genecards.org/cgi-bin/carddisp.pl?gene=PIK3C3</t>
  </si>
  <si>
    <t>YWHAB</t>
  </si>
  <si>
    <t>Tyrosine 3-Monooxygenase/Tryptophan 5-Monooxygenase Activation Protein Beta</t>
  </si>
  <si>
    <t>GC20P044885</t>
  </si>
  <si>
    <t>https://www.genecards.org/cgi-bin/carddisp.pl?gene=YWHAB</t>
  </si>
  <si>
    <t>PGD</t>
  </si>
  <si>
    <t>Phosphogluconate Dehydrogenase</t>
  </si>
  <si>
    <t>GC01P010398</t>
  </si>
  <si>
    <t>https://www.genecards.org/cgi-bin/carddisp.pl?gene=PGD</t>
  </si>
  <si>
    <t>KCNE5</t>
  </si>
  <si>
    <t>Potassium Voltage-Gated Channel Subfamily E Regulatory Subunit 5</t>
  </si>
  <si>
    <t>GC0XM109623</t>
  </si>
  <si>
    <t>https://www.genecards.org/cgi-bin/carddisp.pl?gene=KCNE5</t>
  </si>
  <si>
    <t>DYNC1I1</t>
  </si>
  <si>
    <t>Dynein Cytoplasmic 1 Intermediate Chain 1</t>
  </si>
  <si>
    <t>GC07P095772</t>
  </si>
  <si>
    <t>https://www.genecards.org/cgi-bin/carddisp.pl?gene=DYNC1I1</t>
  </si>
  <si>
    <t>VPS16</t>
  </si>
  <si>
    <t>VPS16 Core Subunit Of CORVET And HOPS Complexes</t>
  </si>
  <si>
    <t>GC20P002840</t>
  </si>
  <si>
    <t>https://www.genecards.org/cgi-bin/carddisp.pl?gene=VPS16</t>
  </si>
  <si>
    <t>POPDC2</t>
  </si>
  <si>
    <t>Popeye Domain Containing 2</t>
  </si>
  <si>
    <t>GC03M119636</t>
  </si>
  <si>
    <t>https://www.genecards.org/cgi-bin/carddisp.pl?gene=POPDC2</t>
  </si>
  <si>
    <t>H2AC16</t>
  </si>
  <si>
    <t>H2A Clustered Histone 16</t>
  </si>
  <si>
    <t>GC06P083555</t>
  </si>
  <si>
    <t>https://www.genecards.org/cgi-bin/carddisp.pl?gene=H2AC16</t>
  </si>
  <si>
    <t>H2AC17</t>
  </si>
  <si>
    <t>H2A Clustered Histone 17</t>
  </si>
  <si>
    <t>GC06M066508</t>
  </si>
  <si>
    <t>https://www.genecards.org/cgi-bin/carddisp.pl?gene=H2AC17</t>
  </si>
  <si>
    <t>AIM2</t>
  </si>
  <si>
    <t>Absent In Melanoma 2</t>
  </si>
  <si>
    <t>GC01M159062</t>
  </si>
  <si>
    <t>https://www.genecards.org/cgi-bin/carddisp.pl?gene=AIM2</t>
  </si>
  <si>
    <t>NAT10</t>
  </si>
  <si>
    <t>N-Acetyltransferase 10</t>
  </si>
  <si>
    <t>GC11P034105</t>
  </si>
  <si>
    <t>https://www.genecards.org/cgi-bin/carddisp.pl?gene=NAT10</t>
  </si>
  <si>
    <t>NIPAL1</t>
  </si>
  <si>
    <t>NIPA Like Domain Containing 1</t>
  </si>
  <si>
    <t>GC04P047917</t>
  </si>
  <si>
    <t>https://www.genecards.org/cgi-bin/carddisp.pl?gene=NIPAL1</t>
  </si>
  <si>
    <t>MAEA</t>
  </si>
  <si>
    <t>Macrophage Erythroblast Attacher, E3 Ubiquitin Ligase</t>
  </si>
  <si>
    <t>GC04P001289</t>
  </si>
  <si>
    <t>https://www.genecards.org/cgi-bin/carddisp.pl?gene=MAEA</t>
  </si>
  <si>
    <t>FERD3L</t>
  </si>
  <si>
    <t>Fer3 Like BHLH Transcription Factor</t>
  </si>
  <si>
    <t>GC07M019144</t>
  </si>
  <si>
    <t>https://www.genecards.org/cgi-bin/carddisp.pl?gene=FERD3L</t>
  </si>
  <si>
    <t>PACSIN3</t>
  </si>
  <si>
    <t>Protein Kinase C And Casein Kinase Substrate In Neurons 3</t>
  </si>
  <si>
    <t>GC11M089356</t>
  </si>
  <si>
    <t>https://www.genecards.org/cgi-bin/carddisp.pl?gene=PACSIN3</t>
  </si>
  <si>
    <t>FUCA2</t>
  </si>
  <si>
    <t>Alpha-L-Fucosidase 2</t>
  </si>
  <si>
    <t>GC06M143494</t>
  </si>
  <si>
    <t>https://www.genecards.org/cgi-bin/carddisp.pl?gene=FUCA2</t>
  </si>
  <si>
    <t>CNC2</t>
  </si>
  <si>
    <t>Carney Complex Type 2, Multiple Neoplasia And Lentiginosis</t>
  </si>
  <si>
    <t>GC02U990267</t>
  </si>
  <si>
    <t>https://www.genecards.org/cgi-bin/carddisp.pl?gene=CNC2</t>
  </si>
  <si>
    <t>CLCC1</t>
  </si>
  <si>
    <t>Chloride Channel CLIC Like 1</t>
  </si>
  <si>
    <t>GC01M108881</t>
  </si>
  <si>
    <t>https://www.genecards.org/cgi-bin/carddisp.pl?gene=CLCC1</t>
  </si>
  <si>
    <t>ADH1C</t>
  </si>
  <si>
    <t>Alcohol Dehydrogenase 1C (Class I), Gamma Polypeptide</t>
  </si>
  <si>
    <t>GC04M099336</t>
  </si>
  <si>
    <t>https://www.genecards.org/cgi-bin/carddisp.pl?gene=ADH1C</t>
  </si>
  <si>
    <t>ALDOA</t>
  </si>
  <si>
    <t>Aldolase, Fructose-Bisphosphate A</t>
  </si>
  <si>
    <t>GC16P030064</t>
  </si>
  <si>
    <t>https://www.genecards.org/cgi-bin/carddisp.pl?gene=ALDOA</t>
  </si>
  <si>
    <t>RBM5</t>
  </si>
  <si>
    <t>RNA Binding Motif Protein 5</t>
  </si>
  <si>
    <t>GC03P050340</t>
  </si>
  <si>
    <t>https://www.genecards.org/cgi-bin/carddisp.pl?gene=RBM5</t>
  </si>
  <si>
    <t>PLXNB1</t>
  </si>
  <si>
    <t>Plexin B1</t>
  </si>
  <si>
    <t>GC03M048403</t>
  </si>
  <si>
    <t>https://www.genecards.org/cgi-bin/carddisp.pl?gene=PLXNB1</t>
  </si>
  <si>
    <t>CLUAP1</t>
  </si>
  <si>
    <t>Clusterin Associated Protein 1</t>
  </si>
  <si>
    <t>GC16P011758</t>
  </si>
  <si>
    <t>https://www.genecards.org/cgi-bin/carddisp.pl?gene=CLUAP1</t>
  </si>
  <si>
    <t>CWF19L1</t>
  </si>
  <si>
    <t>CWF19 Like Cell Cycle Control Factor 1</t>
  </si>
  <si>
    <t>GC10M100232</t>
  </si>
  <si>
    <t>https://www.genecards.org/cgi-bin/carddisp.pl?gene=CWF19L1</t>
  </si>
  <si>
    <t>GNA12</t>
  </si>
  <si>
    <t>G Protein Subunit Alpha 12</t>
  </si>
  <si>
    <t>GC07M002728</t>
  </si>
  <si>
    <t>https://www.genecards.org/cgi-bin/carddisp.pl?gene=GNA12</t>
  </si>
  <si>
    <t>ANO2</t>
  </si>
  <si>
    <t>Anoctamin 2</t>
  </si>
  <si>
    <t>GC12M005532</t>
  </si>
  <si>
    <t>https://www.genecards.org/cgi-bin/carddisp.pl?gene=ANO2</t>
  </si>
  <si>
    <t>KLHL10</t>
  </si>
  <si>
    <t>Kelch Like Family Member 10</t>
  </si>
  <si>
    <t>GC17P041835</t>
  </si>
  <si>
    <t>https://www.genecards.org/cgi-bin/carddisp.pl?gene=KLHL10</t>
  </si>
  <si>
    <t>ARRB2</t>
  </si>
  <si>
    <t>Arrestin Beta 2</t>
  </si>
  <si>
    <t>GC17P004711</t>
  </si>
  <si>
    <t>https://www.genecards.org/cgi-bin/carddisp.pl?gene=ARRB2</t>
  </si>
  <si>
    <t>CUX1</t>
  </si>
  <si>
    <t>Cut Like Homeobox 1</t>
  </si>
  <si>
    <t>GC07P101815</t>
  </si>
  <si>
    <t>https://www.genecards.org/cgi-bin/carddisp.pl?gene=CUX1</t>
  </si>
  <si>
    <t>UBA52</t>
  </si>
  <si>
    <t>Ubiquitin A-52 Residue Ribosomal Protein Fusion Product 1</t>
  </si>
  <si>
    <t>GC19P018563</t>
  </si>
  <si>
    <t>https://www.genecards.org/cgi-bin/carddisp.pl?gene=UBA52</t>
  </si>
  <si>
    <t>MIR372</t>
  </si>
  <si>
    <t>MicroRNA 372</t>
  </si>
  <si>
    <t>GC19P067349</t>
  </si>
  <si>
    <t>https://www.genecards.org/cgi-bin/carddisp.pl?gene=MIR372</t>
  </si>
  <si>
    <t>SNORD42B</t>
  </si>
  <si>
    <t>Small Nucleolar RNA, C/D Box 42B</t>
  </si>
  <si>
    <t>GC17P028720</t>
  </si>
  <si>
    <t>https://www.genecards.org/cgi-bin/carddisp.pl?gene=SNORD42B</t>
  </si>
  <si>
    <t>PLCB2</t>
  </si>
  <si>
    <t>Phospholipase C Beta 2</t>
  </si>
  <si>
    <t>GC15M040278</t>
  </si>
  <si>
    <t>https://www.genecards.org/cgi-bin/carddisp.pl?gene=PLCB2</t>
  </si>
  <si>
    <t>DZIP1</t>
  </si>
  <si>
    <t>DAZ Interacting Zinc Finger Protein 1</t>
  </si>
  <si>
    <t>GC13M095578</t>
  </si>
  <si>
    <t>https://www.genecards.org/cgi-bin/carddisp.pl?gene=DZIP1</t>
  </si>
  <si>
    <t>ACSL4</t>
  </si>
  <si>
    <t>Acyl-CoA Synthetase Long Chain Family Member 4</t>
  </si>
  <si>
    <t>GC0XM109624</t>
  </si>
  <si>
    <t>https://www.genecards.org/cgi-bin/carddisp.pl?gene=ACSL4</t>
  </si>
  <si>
    <t>TM7SF2</t>
  </si>
  <si>
    <t>Transmembrane 7 Superfamily Member 2</t>
  </si>
  <si>
    <t>GC11P065111</t>
  </si>
  <si>
    <t>https://www.genecards.org/cgi-bin/carddisp.pl?gene=TM7SF2</t>
  </si>
  <si>
    <t>KRTCAP2</t>
  </si>
  <si>
    <t>Keratinocyte Associated Protein 2</t>
  </si>
  <si>
    <t>GC01M155242</t>
  </si>
  <si>
    <t>https://www.genecards.org/cgi-bin/carddisp.pl?gene=KRTCAP2</t>
  </si>
  <si>
    <t>AMBP</t>
  </si>
  <si>
    <t>Alpha-1-Microglobulin/Bikunin Precursor</t>
  </si>
  <si>
    <t>GC09M114060</t>
  </si>
  <si>
    <t>https://www.genecards.org/cgi-bin/carddisp.pl?gene=AMBP</t>
  </si>
  <si>
    <t>GBF1</t>
  </si>
  <si>
    <t>Golgi Brefeldin A Resistant Guanine Nucleotide Exchange Factor 1</t>
  </si>
  <si>
    <t>GC10P102245</t>
  </si>
  <si>
    <t>https://www.genecards.org/cgi-bin/carddisp.pl?gene=GBF1</t>
  </si>
  <si>
    <t>IQCG</t>
  </si>
  <si>
    <t>IQ Motif Containing G</t>
  </si>
  <si>
    <t>GC03M197889</t>
  </si>
  <si>
    <t>https://www.genecards.org/cgi-bin/carddisp.pl?gene=IQCG</t>
  </si>
  <si>
    <t>YES1</t>
  </si>
  <si>
    <t>YES Proto-Oncogene 1, Src Family Tyrosine Kinase</t>
  </si>
  <si>
    <t>GC18M000721</t>
  </si>
  <si>
    <t>https://www.genecards.org/cgi-bin/carddisp.pl?gene=YES1</t>
  </si>
  <si>
    <t>PSCA</t>
  </si>
  <si>
    <t>Prostate Stem Cell Antigen</t>
  </si>
  <si>
    <t>GC08P142670</t>
  </si>
  <si>
    <t>https://www.genecards.org/cgi-bin/carddisp.pl?gene=PSCA</t>
  </si>
  <si>
    <t>MPZL1</t>
  </si>
  <si>
    <t>Myelin Protein Zero Like 1</t>
  </si>
  <si>
    <t>GC01P167721</t>
  </si>
  <si>
    <t>https://www.genecards.org/cgi-bin/carddisp.pl?gene=MPZL1</t>
  </si>
  <si>
    <t>IREB2</t>
  </si>
  <si>
    <t>Iron Responsive Element Binding Protein 2</t>
  </si>
  <si>
    <t>GC15P078437</t>
  </si>
  <si>
    <t>https://www.genecards.org/cgi-bin/carddisp.pl?gene=IREB2</t>
  </si>
  <si>
    <t>ATAD1</t>
  </si>
  <si>
    <t>ATPase Family AAA Domain Containing 1</t>
  </si>
  <si>
    <t>GC10M087751</t>
  </si>
  <si>
    <t>https://www.genecards.org/cgi-bin/carddisp.pl?gene=ATAD1</t>
  </si>
  <si>
    <t>ISCA2</t>
  </si>
  <si>
    <t>Iron-Sulfur Cluster Assembly 2</t>
  </si>
  <si>
    <t>GC14P074493</t>
  </si>
  <si>
    <t>https://www.genecards.org/cgi-bin/carddisp.pl?gene=ISCA2</t>
  </si>
  <si>
    <t>NCDN</t>
  </si>
  <si>
    <t>Neurochondrin</t>
  </si>
  <si>
    <t>GC01P035557</t>
  </si>
  <si>
    <t>https://www.genecards.org/cgi-bin/carddisp.pl?gene=NCDN</t>
  </si>
  <si>
    <t>TNKS</t>
  </si>
  <si>
    <t>Tankyrase</t>
  </si>
  <si>
    <t>GC08P009555</t>
  </si>
  <si>
    <t>https://www.genecards.org/cgi-bin/carddisp.pl?gene=TNKS</t>
  </si>
  <si>
    <t>PKP1</t>
  </si>
  <si>
    <t>Plakophilin 1</t>
  </si>
  <si>
    <t>GC01P201283</t>
  </si>
  <si>
    <t>https://www.genecards.org/cgi-bin/carddisp.pl?gene=PKP1</t>
  </si>
  <si>
    <t>MLLT1</t>
  </si>
  <si>
    <t>MLLT1 Super Elongation Complex Subunit</t>
  </si>
  <si>
    <t>GC19M006210</t>
  </si>
  <si>
    <t>https://www.genecards.org/cgi-bin/carddisp.pl?gene=MLLT1</t>
  </si>
  <si>
    <t>GYS1</t>
  </si>
  <si>
    <t>Glycogen Synthase 1</t>
  </si>
  <si>
    <t>GC19M066067</t>
  </si>
  <si>
    <t>https://www.genecards.org/cgi-bin/carddisp.pl?gene=GYS1</t>
  </si>
  <si>
    <t>CCDC28B</t>
  </si>
  <si>
    <t>Coiled-Coil Domain Containing 28B</t>
  </si>
  <si>
    <t>GC01P032200</t>
  </si>
  <si>
    <t>https://www.genecards.org/cgi-bin/carddisp.pl?gene=CCDC28B</t>
  </si>
  <si>
    <t>NLRP7</t>
  </si>
  <si>
    <t>NLR Family Pyrin Domain Containing 7</t>
  </si>
  <si>
    <t>GC19M054923</t>
  </si>
  <si>
    <t>https://www.genecards.org/cgi-bin/carddisp.pl?gene=NLRP7</t>
  </si>
  <si>
    <t>FYB1</t>
  </si>
  <si>
    <t>FYN Binding Protein 1</t>
  </si>
  <si>
    <t>GC05M039105</t>
  </si>
  <si>
    <t>https://www.genecards.org/cgi-bin/carddisp.pl?gene=FYB1</t>
  </si>
  <si>
    <t>AQP9</t>
  </si>
  <si>
    <t>Aquaporin 9</t>
  </si>
  <si>
    <t>GC15P058138</t>
  </si>
  <si>
    <t>https://www.genecards.org/cgi-bin/carddisp.pl?gene=AQP9</t>
  </si>
  <si>
    <t>ARMC2</t>
  </si>
  <si>
    <t>Armadillo Repeat Containing 2</t>
  </si>
  <si>
    <t>GC06P108848</t>
  </si>
  <si>
    <t>https://www.genecards.org/cgi-bin/carddisp.pl?gene=ARMC2</t>
  </si>
  <si>
    <t>TPSAB1</t>
  </si>
  <si>
    <t>Tryptase Alpha/Beta 1</t>
  </si>
  <si>
    <t>GC16P001240</t>
  </si>
  <si>
    <t>https://www.genecards.org/cgi-bin/carddisp.pl?gene=TPSAB1</t>
  </si>
  <si>
    <t>GYPB</t>
  </si>
  <si>
    <t>Glycophorin B (MNS Blood Group)</t>
  </si>
  <si>
    <t>GC04M143996</t>
  </si>
  <si>
    <t>https://www.genecards.org/cgi-bin/carddisp.pl?gene=GYPB</t>
  </si>
  <si>
    <t>CCL23</t>
  </si>
  <si>
    <t>C-C Motif Chemokine Ligand 23</t>
  </si>
  <si>
    <t>GC17M036013</t>
  </si>
  <si>
    <t>https://www.genecards.org/cgi-bin/carddisp.pl?gene=CCL23</t>
  </si>
  <si>
    <t>RANBP1</t>
  </si>
  <si>
    <t>RAN Binding Protein 1</t>
  </si>
  <si>
    <t>GC22P020115</t>
  </si>
  <si>
    <t>https://www.genecards.org/cgi-bin/carddisp.pl?gene=RANBP1</t>
  </si>
  <si>
    <t>PER3</t>
  </si>
  <si>
    <t>Period Circadian Regulator 3</t>
  </si>
  <si>
    <t>GC01P007785</t>
  </si>
  <si>
    <t>https://www.genecards.org/cgi-bin/carddisp.pl?gene=PER3</t>
  </si>
  <si>
    <t>DUP22Q11.2</t>
  </si>
  <si>
    <t>Chromosome 22q11.2 Microduplication Syndrome</t>
  </si>
  <si>
    <t>GC22U900515</t>
  </si>
  <si>
    <t>https://www.genecards.org/cgi-bin/carddisp.pl?gene=DUP22Q11.2</t>
  </si>
  <si>
    <t>E2F5</t>
  </si>
  <si>
    <t>E2F Transcription Factor 5</t>
  </si>
  <si>
    <t>GC08P085177</t>
  </si>
  <si>
    <t>https://www.genecards.org/cgi-bin/carddisp.pl?gene=E2F5</t>
  </si>
  <si>
    <t>MIR154</t>
  </si>
  <si>
    <t>MicroRNA 154</t>
  </si>
  <si>
    <t>GC14P109969</t>
  </si>
  <si>
    <t>https://www.genecards.org/cgi-bin/carddisp.pl?gene=MIR154</t>
  </si>
  <si>
    <t>LIPE</t>
  </si>
  <si>
    <t>Lipase E, Hormone Sensitive Type</t>
  </si>
  <si>
    <t>GC19M042401</t>
  </si>
  <si>
    <t>https://www.genecards.org/cgi-bin/carddisp.pl?gene=LIPE</t>
  </si>
  <si>
    <t>CCL7</t>
  </si>
  <si>
    <t>C-C Motif Chemokine Ligand 7</t>
  </si>
  <si>
    <t>GC17P034270</t>
  </si>
  <si>
    <t>https://www.genecards.org/cgi-bin/carddisp.pl?gene=CCL7</t>
  </si>
  <si>
    <t>TUB</t>
  </si>
  <si>
    <t>TUB Bipartite Transcription Factor</t>
  </si>
  <si>
    <t>GC11P008040</t>
  </si>
  <si>
    <t>https://www.genecards.org/cgi-bin/carddisp.pl?gene=TUB</t>
  </si>
  <si>
    <t>HOXB9</t>
  </si>
  <si>
    <t>Homeobox B9</t>
  </si>
  <si>
    <t>GC17M048621</t>
  </si>
  <si>
    <t>https://www.genecards.org/cgi-bin/carddisp.pl?gene=HOXB9</t>
  </si>
  <si>
    <t>VPS41</t>
  </si>
  <si>
    <t>VPS41 Subunit Of HOPS Complex</t>
  </si>
  <si>
    <t>GC07M039082</t>
  </si>
  <si>
    <t>https://www.genecards.org/cgi-bin/carddisp.pl?gene=VPS41</t>
  </si>
  <si>
    <t>HOXC8</t>
  </si>
  <si>
    <t>Homeobox C8</t>
  </si>
  <si>
    <t>GC12P055042</t>
  </si>
  <si>
    <t>https://www.genecards.org/cgi-bin/carddisp.pl?gene=HOXC8</t>
  </si>
  <si>
    <t>EXOC7</t>
  </si>
  <si>
    <t>Exocyst Complex Component 7</t>
  </si>
  <si>
    <t>GC17M076080</t>
  </si>
  <si>
    <t>https://www.genecards.org/cgi-bin/carddisp.pl?gene=EXOC7</t>
  </si>
  <si>
    <t>LGR6</t>
  </si>
  <si>
    <t>Leucine Rich Repeat Containing G Protein-Coupled Receptor 6</t>
  </si>
  <si>
    <t>GC01P202193</t>
  </si>
  <si>
    <t>https://www.genecards.org/cgi-bin/carddisp.pl?gene=LGR6</t>
  </si>
  <si>
    <t>ALKBH8</t>
  </si>
  <si>
    <t>AlkB Homolog 8, TRNA Methyltransferase</t>
  </si>
  <si>
    <t>GC11M107502</t>
  </si>
  <si>
    <t>https://www.genecards.org/cgi-bin/carddisp.pl?gene=ALKBH8</t>
  </si>
  <si>
    <t>TBRG1</t>
  </si>
  <si>
    <t>Transforming Growth Factor Beta Regulator 1</t>
  </si>
  <si>
    <t>GC11P124622</t>
  </si>
  <si>
    <t>https://www.genecards.org/cgi-bin/carddisp.pl?gene=TBRG1</t>
  </si>
  <si>
    <t>TOMM20</t>
  </si>
  <si>
    <t>Translocase Of Outer Mitochondrial Membrane 20</t>
  </si>
  <si>
    <t>GC01M235109</t>
  </si>
  <si>
    <t>https://www.genecards.org/cgi-bin/carddisp.pl?gene=TOMM20</t>
  </si>
  <si>
    <t>CNOT4</t>
  </si>
  <si>
    <t>CCR4-NOT Transcription Complex Subunit 4</t>
  </si>
  <si>
    <t>GC07M135361</t>
  </si>
  <si>
    <t>https://www.genecards.org/cgi-bin/carddisp.pl?gene=CNOT4</t>
  </si>
  <si>
    <t>MAPK9</t>
  </si>
  <si>
    <t>Mitogen-Activated Protein Kinase 9</t>
  </si>
  <si>
    <t>GC05M180254</t>
  </si>
  <si>
    <t>https://www.genecards.org/cgi-bin/carddisp.pl?gene=MAPK9</t>
  </si>
  <si>
    <t>IL27</t>
  </si>
  <si>
    <t>Interleukin 27</t>
  </si>
  <si>
    <t>GC16M036923</t>
  </si>
  <si>
    <t>https://www.genecards.org/cgi-bin/carddisp.pl?gene=IL27</t>
  </si>
  <si>
    <t>LOC106780800</t>
  </si>
  <si>
    <t>CYP21A2 Recombination Region</t>
  </si>
  <si>
    <t>GC06P085229</t>
  </si>
  <si>
    <t>https://www.genecards.org/cgi-bin/carddisp.pl?gene=LOC106780800</t>
  </si>
  <si>
    <t>LAG3</t>
  </si>
  <si>
    <t>Lymphocyte Activating 3</t>
  </si>
  <si>
    <t>GC12P021074</t>
  </si>
  <si>
    <t>https://www.genecards.org/cgi-bin/carddisp.pl?gene=LAG3</t>
  </si>
  <si>
    <t>CELF2</t>
  </si>
  <si>
    <t>CUGBP Elav-Like Family Member 2</t>
  </si>
  <si>
    <t>GC10P010462</t>
  </si>
  <si>
    <t>https://www.genecards.org/cgi-bin/carddisp.pl?gene=CELF2</t>
  </si>
  <si>
    <t>PHC1</t>
  </si>
  <si>
    <t>Polyhomeotic Homolog 1</t>
  </si>
  <si>
    <t>GC12P008913</t>
  </si>
  <si>
    <t>https://www.genecards.org/cgi-bin/carddisp.pl?gene=PHC1</t>
  </si>
  <si>
    <t>RARRES2</t>
  </si>
  <si>
    <t>Retinoic Acid Receptor Responder 2</t>
  </si>
  <si>
    <t>GC07M150333</t>
  </si>
  <si>
    <t>https://www.genecards.org/cgi-bin/carddisp.pl?gene=RARRES2</t>
  </si>
  <si>
    <t>CNE-2</t>
  </si>
  <si>
    <t>CNE-2 Enhancer Upstream Of SHOX</t>
  </si>
  <si>
    <t>GC0XP000555</t>
  </si>
  <si>
    <t>https://www.genecards.org/cgi-bin/carddisp.pl?gene=CNE-2</t>
  </si>
  <si>
    <t>CNE-3</t>
  </si>
  <si>
    <t>CNE-3 Enhancer Upstream Of SHOX</t>
  </si>
  <si>
    <t>GC0XP000500</t>
  </si>
  <si>
    <t>https://www.genecards.org/cgi-bin/carddisp.pl?gene=CNE-3</t>
  </si>
  <si>
    <t>CNE-5</t>
  </si>
  <si>
    <t>CNE-5 Enhancer Upstream Of SHOX</t>
  </si>
  <si>
    <t>GC0XP000437</t>
  </si>
  <si>
    <t>https://www.genecards.org/cgi-bin/carddisp.pl?gene=CNE-5</t>
  </si>
  <si>
    <t>SLC9A1</t>
  </si>
  <si>
    <t>Solute Carrier Family 9 Member A1</t>
  </si>
  <si>
    <t>GC01M027135</t>
  </si>
  <si>
    <t>https://www.genecards.org/cgi-bin/carddisp.pl?gene=SLC9A1</t>
  </si>
  <si>
    <t>PIF1</t>
  </si>
  <si>
    <t>PIF1 5'-To-3' DNA Helicase</t>
  </si>
  <si>
    <t>GC15M064815</t>
  </si>
  <si>
    <t>https://www.genecards.org/cgi-bin/carddisp.pl?gene=PIF1</t>
  </si>
  <si>
    <t>KEL</t>
  </si>
  <si>
    <t>Kell Metallo-Endopeptidase (Kell Blood Group)</t>
  </si>
  <si>
    <t>GC07M143018</t>
  </si>
  <si>
    <t>https://www.genecards.org/cgi-bin/carddisp.pl?gene=KEL</t>
  </si>
  <si>
    <t>HIKESHI</t>
  </si>
  <si>
    <t>Heat Shock Protein Nuclear Import Factor Hikeshi</t>
  </si>
  <si>
    <t>GC11P086303</t>
  </si>
  <si>
    <t>https://www.genecards.org/cgi-bin/carddisp.pl?gene=HIKESHI</t>
  </si>
  <si>
    <t>PIK3R4</t>
  </si>
  <si>
    <t>Phosphoinositide-3-Kinase Regulatory Subunit 4</t>
  </si>
  <si>
    <t>GC03M130678</t>
  </si>
  <si>
    <t>https://www.genecards.org/cgi-bin/carddisp.pl?gene=PIK3R4</t>
  </si>
  <si>
    <t>KHDRBS1</t>
  </si>
  <si>
    <t>KH RNA Binding Domain Containing, Signal Transduction Associated 1</t>
  </si>
  <si>
    <t>GC01P032013</t>
  </si>
  <si>
    <t>https://www.genecards.org/cgi-bin/carddisp.pl?gene=KHDRBS1</t>
  </si>
  <si>
    <t>LRIT3</t>
  </si>
  <si>
    <t>Leucine Rich Repeat, Ig-Like And Transmembrane Domains 3</t>
  </si>
  <si>
    <t>GC04P109848</t>
  </si>
  <si>
    <t>https://www.genecards.org/cgi-bin/carddisp.pl?gene=LRIT3</t>
  </si>
  <si>
    <t>CLIC2</t>
  </si>
  <si>
    <t>Chloride Intracellular Channel 2</t>
  </si>
  <si>
    <t>GC0XM155276</t>
  </si>
  <si>
    <t>https://www.genecards.org/cgi-bin/carddisp.pl?gene=CLIC2</t>
  </si>
  <si>
    <t>LOXL2</t>
  </si>
  <si>
    <t>Lysyl Oxidase Like 2</t>
  </si>
  <si>
    <t>GC08M023296</t>
  </si>
  <si>
    <t>https://www.genecards.org/cgi-bin/carddisp.pl?gene=LOXL2</t>
  </si>
  <si>
    <t>SCARF1</t>
  </si>
  <si>
    <t>Scavenger Receptor Class F Member 1</t>
  </si>
  <si>
    <t>GC17M004143</t>
  </si>
  <si>
    <t>https://www.genecards.org/cgi-bin/carddisp.pl?gene=SCARF1</t>
  </si>
  <si>
    <t>STC2</t>
  </si>
  <si>
    <t>Stanniocalcin 2</t>
  </si>
  <si>
    <t>GC05M173314</t>
  </si>
  <si>
    <t>https://www.genecards.org/cgi-bin/carddisp.pl?gene=STC2</t>
  </si>
  <si>
    <t>SYNPO</t>
  </si>
  <si>
    <t>Synaptopodin</t>
  </si>
  <si>
    <t>GC05P150601</t>
  </si>
  <si>
    <t>https://www.genecards.org/cgi-bin/carddisp.pl?gene=SYNPO</t>
  </si>
  <si>
    <t>MIR191</t>
  </si>
  <si>
    <t>MicroRNA 191</t>
  </si>
  <si>
    <t>GC03M051160</t>
  </si>
  <si>
    <t>https://www.genecards.org/cgi-bin/carddisp.pl?gene=MIR191</t>
  </si>
  <si>
    <t>RDX</t>
  </si>
  <si>
    <t>Radixin</t>
  </si>
  <si>
    <t>GC11M109864</t>
  </si>
  <si>
    <t>https://www.genecards.org/cgi-bin/carddisp.pl?gene=RDX</t>
  </si>
  <si>
    <t>RPS6KA5</t>
  </si>
  <si>
    <t>Ribosomal Protein S6 Kinase A5</t>
  </si>
  <si>
    <t>GC14M090847</t>
  </si>
  <si>
    <t>https://www.genecards.org/cgi-bin/carddisp.pl?gene=RPS6KA5</t>
  </si>
  <si>
    <t>HSPB7</t>
  </si>
  <si>
    <t>Heat Shock Protein Family B (Small) Member 7</t>
  </si>
  <si>
    <t>GC01M016014</t>
  </si>
  <si>
    <t>https://www.genecards.org/cgi-bin/carddisp.pl?gene=HSPB7</t>
  </si>
  <si>
    <t>UQCC2</t>
  </si>
  <si>
    <t>Ubiquinol-Cytochrome C Reductase Complex Assembly Factor 2</t>
  </si>
  <si>
    <t>GC06M033694</t>
  </si>
  <si>
    <t>https://www.genecards.org/cgi-bin/carddisp.pl?gene=UQCC2</t>
  </si>
  <si>
    <t>CRADD</t>
  </si>
  <si>
    <t>CASP2 And RIPK1 Domain Containing Adaptor With Death Domain</t>
  </si>
  <si>
    <t>GC12P093677</t>
  </si>
  <si>
    <t>https://www.genecards.org/cgi-bin/carddisp.pl?gene=CRADD</t>
  </si>
  <si>
    <t>VAPB</t>
  </si>
  <si>
    <t>VAMP Associated Protein B And C</t>
  </si>
  <si>
    <t>GC20P058389</t>
  </si>
  <si>
    <t>https://www.genecards.org/cgi-bin/carddisp.pl?gene=VAPB</t>
  </si>
  <si>
    <t>MTA1</t>
  </si>
  <si>
    <t>Metastasis Associated 1</t>
  </si>
  <si>
    <t>GC14P105419</t>
  </si>
  <si>
    <t>https://www.genecards.org/cgi-bin/carddisp.pl?gene=MTA1</t>
  </si>
  <si>
    <t>NUP153</t>
  </si>
  <si>
    <t>Nucleoporin 153</t>
  </si>
  <si>
    <t>GC06M017615</t>
  </si>
  <si>
    <t>https://www.genecards.org/cgi-bin/carddisp.pl?gene=NUP153</t>
  </si>
  <si>
    <t>UBE2K</t>
  </si>
  <si>
    <t>Ubiquitin Conjugating Enzyme E2 K</t>
  </si>
  <si>
    <t>GC04P039700</t>
  </si>
  <si>
    <t>https://www.genecards.org/cgi-bin/carddisp.pl?gene=UBE2K</t>
  </si>
  <si>
    <t>GDI1</t>
  </si>
  <si>
    <t>GDP Dissociation Inhibitor 1</t>
  </si>
  <si>
    <t>GC0XP154436</t>
  </si>
  <si>
    <t>https://www.genecards.org/cgi-bin/carddisp.pl?gene=GDI1</t>
  </si>
  <si>
    <t>PIP5K1C</t>
  </si>
  <si>
    <t>Phosphatidylinositol-4-Phosphate 5-Kinase Type 1 Gamma</t>
  </si>
  <si>
    <t>GC19M005423</t>
  </si>
  <si>
    <t>https://www.genecards.org/cgi-bin/carddisp.pl?gene=PIP5K1C</t>
  </si>
  <si>
    <t>GALE</t>
  </si>
  <si>
    <t>UDP-Galactose-4-Epimerase</t>
  </si>
  <si>
    <t>GC01M023795</t>
  </si>
  <si>
    <t>https://www.genecards.org/cgi-bin/carddisp.pl?gene=GALE</t>
  </si>
  <si>
    <t>CSAG1</t>
  </si>
  <si>
    <t>Chondrosarcoma Associated Gene 1</t>
  </si>
  <si>
    <t>GC0XM152727</t>
  </si>
  <si>
    <t>https://www.genecards.org/cgi-bin/carddisp.pl?gene=CSAG1</t>
  </si>
  <si>
    <t>KIR2DL1</t>
  </si>
  <si>
    <t>Killer Cell Immunoglobulin Like Receptor, Two Ig Domains And Long Cytoplasmic Tail 1</t>
  </si>
  <si>
    <t>GC19P067381</t>
  </si>
  <si>
    <t>https://www.genecards.org/cgi-bin/carddisp.pl?gene=KIR2DL1</t>
  </si>
  <si>
    <t>HTR5A</t>
  </si>
  <si>
    <t>5-Hydroxytryptamine Receptor 5A</t>
  </si>
  <si>
    <t>GC07P155070</t>
  </si>
  <si>
    <t>https://www.genecards.org/cgi-bin/carddisp.pl?gene=HTR5A</t>
  </si>
  <si>
    <t>SULT1E1</t>
  </si>
  <si>
    <t>Sulfotransferase Family 1E Member 1</t>
  </si>
  <si>
    <t>GC04M069823</t>
  </si>
  <si>
    <t>https://www.genecards.org/cgi-bin/carddisp.pl?gene=SULT1E1</t>
  </si>
  <si>
    <t>AAGAB</t>
  </si>
  <si>
    <t>Alpha And Gamma Adaptin Binding Protein</t>
  </si>
  <si>
    <t>GC15M067200</t>
  </si>
  <si>
    <t>https://www.genecards.org/cgi-bin/carddisp.pl?gene=AAGAB</t>
  </si>
  <si>
    <t>MTREX</t>
  </si>
  <si>
    <t>Mtr4 Exosome RNA Helicase</t>
  </si>
  <si>
    <t>GC05P055308</t>
  </si>
  <si>
    <t>https://www.genecards.org/cgi-bin/carddisp.pl?gene=MTREX</t>
  </si>
  <si>
    <t>ERCC6L</t>
  </si>
  <si>
    <t>ERCC Excision Repair 6 Like, Spindle Assembly Checkpoint Helicase</t>
  </si>
  <si>
    <t>GC0XM072204</t>
  </si>
  <si>
    <t>https://www.genecards.org/cgi-bin/carddisp.pl?gene=ERCC6L</t>
  </si>
  <si>
    <t>MAP2K6</t>
  </si>
  <si>
    <t>Mitogen-Activated Protein Kinase Kinase 6</t>
  </si>
  <si>
    <t>GC17P069414</t>
  </si>
  <si>
    <t>https://www.genecards.org/cgi-bin/carddisp.pl?gene=MAP2K6</t>
  </si>
  <si>
    <t>DKK3</t>
  </si>
  <si>
    <t>Dickkopf WNT Signaling Pathway Inhibitor 3</t>
  </si>
  <si>
    <t>GC11M011962</t>
  </si>
  <si>
    <t>https://www.genecards.org/cgi-bin/carddisp.pl?gene=DKK3</t>
  </si>
  <si>
    <t>CELSR3</t>
  </si>
  <si>
    <t>Cadherin EGF LAG Seven-Pass G-Type Receptor 3</t>
  </si>
  <si>
    <t>GC03M048641</t>
  </si>
  <si>
    <t>https://www.genecards.org/cgi-bin/carddisp.pl?gene=CELSR3</t>
  </si>
  <si>
    <t>HMGCS2</t>
  </si>
  <si>
    <t>3-Hydroxy-3-Methylglutaryl-CoA Synthase 2</t>
  </si>
  <si>
    <t>GC01M119747</t>
  </si>
  <si>
    <t>https://www.genecards.org/cgi-bin/carddisp.pl?gene=HMGCS2</t>
  </si>
  <si>
    <t>HFM1</t>
  </si>
  <si>
    <t>Helicase For Meiosis 1</t>
  </si>
  <si>
    <t>GC01M091260</t>
  </si>
  <si>
    <t>https://www.genecards.org/cgi-bin/carddisp.pl?gene=HFM1</t>
  </si>
  <si>
    <t>TUBA1C</t>
  </si>
  <si>
    <t>Tubulin Alpha 1c</t>
  </si>
  <si>
    <t>GC12P049188</t>
  </si>
  <si>
    <t>https://www.genecards.org/cgi-bin/carddisp.pl?gene=TUBA1C</t>
  </si>
  <si>
    <t>SLC9A7</t>
  </si>
  <si>
    <t>Solute Carrier Family 9 Member A7</t>
  </si>
  <si>
    <t>GC0XM046599</t>
  </si>
  <si>
    <t>https://www.genecards.org/cgi-bin/carddisp.pl?gene=SLC9A7</t>
  </si>
  <si>
    <t>NUP62</t>
  </si>
  <si>
    <t>Nucleoporin 62</t>
  </si>
  <si>
    <t>GC19M049906</t>
  </si>
  <si>
    <t>https://www.genecards.org/cgi-bin/carddisp.pl?gene=NUP62</t>
  </si>
  <si>
    <t>FPGS</t>
  </si>
  <si>
    <t>Folylpolyglutamate Synthase</t>
  </si>
  <si>
    <t>GC09P127794</t>
  </si>
  <si>
    <t>https://www.genecards.org/cgi-bin/carddisp.pl?gene=FPGS</t>
  </si>
  <si>
    <t>SMPD2</t>
  </si>
  <si>
    <t>Sphingomyelin Phosphodiesterase 2</t>
  </si>
  <si>
    <t>GC06P109440</t>
  </si>
  <si>
    <t>https://www.genecards.org/cgi-bin/carddisp.pl?gene=SMPD2</t>
  </si>
  <si>
    <t>VDAC1</t>
  </si>
  <si>
    <t>Voltage Dependent Anion Channel 1</t>
  </si>
  <si>
    <t>GC05M133975</t>
  </si>
  <si>
    <t>https://www.genecards.org/cgi-bin/carddisp.pl?gene=VDAC1</t>
  </si>
  <si>
    <t>SHPK</t>
  </si>
  <si>
    <t>Sedoheptulokinase</t>
  </si>
  <si>
    <t>GC17M003608</t>
  </si>
  <si>
    <t>https://www.genecards.org/cgi-bin/carddisp.pl?gene=SHPK</t>
  </si>
  <si>
    <t>TGIF2-RAB5IF</t>
  </si>
  <si>
    <t>TGIF2-RAB5IF Readthrough</t>
  </si>
  <si>
    <t>GC20P036575</t>
  </si>
  <si>
    <t>https://www.genecards.org/cgi-bin/carddisp.pl?gene=TGIF2-RAB5IF</t>
  </si>
  <si>
    <t>ST14</t>
  </si>
  <si>
    <t>ST14 Transmembrane Serine Protease Matriptase</t>
  </si>
  <si>
    <t>GC11P130159</t>
  </si>
  <si>
    <t>https://www.genecards.org/cgi-bin/carddisp.pl?gene=ST14</t>
  </si>
  <si>
    <t>PFKL</t>
  </si>
  <si>
    <t>Phosphofructokinase, Liver Type</t>
  </si>
  <si>
    <t>GC21P044300</t>
  </si>
  <si>
    <t>https://www.genecards.org/cgi-bin/carddisp.pl?gene=PFKL</t>
  </si>
  <si>
    <t>ARSF</t>
  </si>
  <si>
    <t>Arylsulfatase F</t>
  </si>
  <si>
    <t>GC0XP003040</t>
  </si>
  <si>
    <t>https://www.genecards.org/cgi-bin/carddisp.pl?gene=ARSF</t>
  </si>
  <si>
    <t>ZNF81</t>
  </si>
  <si>
    <t>Zinc Finger Protein 81</t>
  </si>
  <si>
    <t>GC0XP047836</t>
  </si>
  <si>
    <t>https://www.genecards.org/cgi-bin/carddisp.pl?gene=ZNF81</t>
  </si>
  <si>
    <t>HOXC4</t>
  </si>
  <si>
    <t>Homeobox C4</t>
  </si>
  <si>
    <t>GC12P054016</t>
  </si>
  <si>
    <t>https://www.genecards.org/cgi-bin/carddisp.pl?gene=HOXC4</t>
  </si>
  <si>
    <t>ANO10</t>
  </si>
  <si>
    <t>Anoctamin 10</t>
  </si>
  <si>
    <t>GC03M043355</t>
  </si>
  <si>
    <t>https://www.genecards.org/cgi-bin/carddisp.pl?gene=ANO10</t>
  </si>
  <si>
    <t>PSMA2</t>
  </si>
  <si>
    <t>Proteasome 20S Subunit Alpha 2</t>
  </si>
  <si>
    <t>GC07M042916</t>
  </si>
  <si>
    <t>https://www.genecards.org/cgi-bin/carddisp.pl?gene=PSMA2</t>
  </si>
  <si>
    <t>ST3GAL3</t>
  </si>
  <si>
    <t>ST3 Beta-Galactoside Alpha-2,3-Sialyltransferase 3</t>
  </si>
  <si>
    <t>GC01P043705</t>
  </si>
  <si>
    <t>https://www.genecards.org/cgi-bin/carddisp.pl?gene=ST3GAL3</t>
  </si>
  <si>
    <t>CPB2</t>
  </si>
  <si>
    <t>Carboxypeptidase B2</t>
  </si>
  <si>
    <t>GC13M046053</t>
  </si>
  <si>
    <t>https://www.genecards.org/cgi-bin/carddisp.pl?gene=CPB2</t>
  </si>
  <si>
    <t>ANXA8</t>
  </si>
  <si>
    <t>Annexin A8</t>
  </si>
  <si>
    <t>GC10M047460</t>
  </si>
  <si>
    <t>https://www.genecards.org/cgi-bin/carddisp.pl?gene=ANXA8</t>
  </si>
  <si>
    <t>MIR33A</t>
  </si>
  <si>
    <t>MicroRNA 33a</t>
  </si>
  <si>
    <t>GC22P041900</t>
  </si>
  <si>
    <t>https://www.genecards.org/cgi-bin/carddisp.pl?gene=MIR33A</t>
  </si>
  <si>
    <t>B3GAT1</t>
  </si>
  <si>
    <t>Beta-1,3-Glucuronyltransferase 1</t>
  </si>
  <si>
    <t>GC11M134378</t>
  </si>
  <si>
    <t>https://www.genecards.org/cgi-bin/carddisp.pl?gene=B3GAT1</t>
  </si>
  <si>
    <t>CPQ</t>
  </si>
  <si>
    <t>Carboxypeptidase Q</t>
  </si>
  <si>
    <t>GC08P096645</t>
  </si>
  <si>
    <t>https://www.genecards.org/cgi-bin/carddisp.pl?gene=CPQ</t>
  </si>
  <si>
    <t>SLC6A1</t>
  </si>
  <si>
    <t>Solute Carrier Family 6 Member 1</t>
  </si>
  <si>
    <t>GC03P012472</t>
  </si>
  <si>
    <t>https://www.genecards.org/cgi-bin/carddisp.pl?gene=SLC6A1</t>
  </si>
  <si>
    <t>CBFA2T3</t>
  </si>
  <si>
    <t>CBFA2/RUNX1 Partner Transcriptional Co-Repressor 3</t>
  </si>
  <si>
    <t>GC16M088874</t>
  </si>
  <si>
    <t>https://www.genecards.org/cgi-bin/carddisp.pl?gene=CBFA2T3</t>
  </si>
  <si>
    <t>GGH</t>
  </si>
  <si>
    <t>Gamma-Glutamyl Hydrolase</t>
  </si>
  <si>
    <t>GC08M063014</t>
  </si>
  <si>
    <t>https://www.genecards.org/cgi-bin/carddisp.pl?gene=GGH</t>
  </si>
  <si>
    <t>FZD7</t>
  </si>
  <si>
    <t>Frizzled Class Receptor 7</t>
  </si>
  <si>
    <t>GC02P202034</t>
  </si>
  <si>
    <t>https://www.genecards.org/cgi-bin/carddisp.pl?gene=FZD7</t>
  </si>
  <si>
    <t>ICAM2</t>
  </si>
  <si>
    <t>Intercellular Adhesion Molecule 2</t>
  </si>
  <si>
    <t>GC17M064002</t>
  </si>
  <si>
    <t>https://www.genecards.org/cgi-bin/carddisp.pl?gene=ICAM2</t>
  </si>
  <si>
    <t>ABL2</t>
  </si>
  <si>
    <t>ABL Proto-Oncogene 2, Non-Receptor Tyrosine Kinase</t>
  </si>
  <si>
    <t>GC01M179130</t>
  </si>
  <si>
    <t>https://www.genecards.org/cgi-bin/carddisp.pl?gene=ABL2</t>
  </si>
  <si>
    <t>OTX1</t>
  </si>
  <si>
    <t>Orthodenticle Homeobox 1</t>
  </si>
  <si>
    <t>GC02P063050</t>
  </si>
  <si>
    <t>https://www.genecards.org/cgi-bin/carddisp.pl?gene=OTX1</t>
  </si>
  <si>
    <t>EIF2B4</t>
  </si>
  <si>
    <t>Eukaryotic Translation Initiation Factor 2B Subunit Delta</t>
  </si>
  <si>
    <t>GC02M027364</t>
  </si>
  <si>
    <t>https://www.genecards.org/cgi-bin/carddisp.pl?gene=EIF2B4</t>
  </si>
  <si>
    <t>MYL3</t>
  </si>
  <si>
    <t>Myosin Light Chain 3</t>
  </si>
  <si>
    <t>GC03M046836</t>
  </si>
  <si>
    <t>https://www.genecards.org/cgi-bin/carddisp.pl?gene=MYL3</t>
  </si>
  <si>
    <t>INTS1</t>
  </si>
  <si>
    <t>Integrator Complex Subunit 1</t>
  </si>
  <si>
    <t>GC07M001470</t>
  </si>
  <si>
    <t>https://www.genecards.org/cgi-bin/carddisp.pl?gene=INTS1</t>
  </si>
  <si>
    <t>DHX8</t>
  </si>
  <si>
    <t>DEAH-Box Helicase 8</t>
  </si>
  <si>
    <t>GC17P043483</t>
  </si>
  <si>
    <t>https://www.genecards.org/cgi-bin/carddisp.pl?gene=DHX8</t>
  </si>
  <si>
    <t>ITGA9</t>
  </si>
  <si>
    <t>Integrin Subunit Alpha 9</t>
  </si>
  <si>
    <t>GC03P037468</t>
  </si>
  <si>
    <t>https://www.genecards.org/cgi-bin/carddisp.pl?gene=ITGA9</t>
  </si>
  <si>
    <t>MAGEA9</t>
  </si>
  <si>
    <t>MAGE Family Member A9</t>
  </si>
  <si>
    <t>GC0XP149781</t>
  </si>
  <si>
    <t>https://www.genecards.org/cgi-bin/carddisp.pl?gene=MAGEA9</t>
  </si>
  <si>
    <t>EIF4G1</t>
  </si>
  <si>
    <t>Eukaryotic Translation Initiation Factor 4 Gamma 1</t>
  </si>
  <si>
    <t>GC03P184314</t>
  </si>
  <si>
    <t>https://www.genecards.org/cgi-bin/carddisp.pl?gene=EIF4G1</t>
  </si>
  <si>
    <t>EFCAB13-DT</t>
  </si>
  <si>
    <t>EFCAB13 Divergent Transcript</t>
  </si>
  <si>
    <t>GC17M048888</t>
  </si>
  <si>
    <t>https://www.genecards.org/cgi-bin/carddisp.pl?gene=EFCAB13-DT</t>
  </si>
  <si>
    <t>XPO7</t>
  </si>
  <si>
    <t>Exportin 7</t>
  </si>
  <si>
    <t>GC08P021919</t>
  </si>
  <si>
    <t>https://www.genecards.org/cgi-bin/carddisp.pl?gene=XPO7</t>
  </si>
  <si>
    <t>CDC42EP3</t>
  </si>
  <si>
    <t>CDC42 Effector Protein 3</t>
  </si>
  <si>
    <t>GC02M037641</t>
  </si>
  <si>
    <t>https://www.genecards.org/cgi-bin/carddisp.pl?gene=CDC42EP3</t>
  </si>
  <si>
    <t>DSC2</t>
  </si>
  <si>
    <t>Desmocollin 2</t>
  </si>
  <si>
    <t>GC18M031058</t>
  </si>
  <si>
    <t>https://www.genecards.org/cgi-bin/carddisp.pl?gene=DSC2</t>
  </si>
  <si>
    <t>METTL3</t>
  </si>
  <si>
    <t>Methyltransferase 3, N6-Adenosine-Methyltransferase Complex Catalytic Subunit</t>
  </si>
  <si>
    <t>GC14M021498</t>
  </si>
  <si>
    <t>https://www.genecards.org/cgi-bin/carddisp.pl?gene=METTL3</t>
  </si>
  <si>
    <t>ANKRA2</t>
  </si>
  <si>
    <t>Ankyrin Repeat Family A Member 2</t>
  </si>
  <si>
    <t>GC05M073552</t>
  </si>
  <si>
    <t>https://www.genecards.org/cgi-bin/carddisp.pl?gene=ANKRA2</t>
  </si>
  <si>
    <t>PRKAB1</t>
  </si>
  <si>
    <t>Protein Kinase AMP-Activated Non-Catalytic Subunit Beta 1</t>
  </si>
  <si>
    <t>GC12P119632</t>
  </si>
  <si>
    <t>https://www.genecards.org/cgi-bin/carddisp.pl?gene=PRKAB1</t>
  </si>
  <si>
    <t>EFCAB7</t>
  </si>
  <si>
    <t>EF-Hand Calcium Binding Domain 7</t>
  </si>
  <si>
    <t>GC01P063523</t>
  </si>
  <si>
    <t>https://www.genecards.org/cgi-bin/carddisp.pl?gene=EFCAB7</t>
  </si>
  <si>
    <t>SLIT2</t>
  </si>
  <si>
    <t>Slit Guidance Ligand 2</t>
  </si>
  <si>
    <t>GC04P020287</t>
  </si>
  <si>
    <t>https://www.genecards.org/cgi-bin/carddisp.pl?gene=SLIT2</t>
  </si>
  <si>
    <t>BPGM</t>
  </si>
  <si>
    <t>Bisphosphoglycerate Mutase</t>
  </si>
  <si>
    <t>GC07P134646</t>
  </si>
  <si>
    <t>https://www.genecards.org/cgi-bin/carddisp.pl?gene=BPGM</t>
  </si>
  <si>
    <t>SYT7</t>
  </si>
  <si>
    <t>Synaptotagmin 7</t>
  </si>
  <si>
    <t>GC11M061513</t>
  </si>
  <si>
    <t>https://www.genecards.org/cgi-bin/carddisp.pl?gene=SYT7</t>
  </si>
  <si>
    <t>NUSAP1</t>
  </si>
  <si>
    <t>Nucleolar And Spindle Associated Protein 1</t>
  </si>
  <si>
    <t>GC15P042788</t>
  </si>
  <si>
    <t>https://www.genecards.org/cgi-bin/carddisp.pl?gene=NUSAP1</t>
  </si>
  <si>
    <t>FBXW4</t>
  </si>
  <si>
    <t>F-Box And WD Repeat Domain Containing 4</t>
  </si>
  <si>
    <t>GC10M101610</t>
  </si>
  <si>
    <t>https://www.genecards.org/cgi-bin/carddisp.pl?gene=FBXW4</t>
  </si>
  <si>
    <t>SSTR3</t>
  </si>
  <si>
    <t>Somatostatin Receptor 3</t>
  </si>
  <si>
    <t>GC22M037204</t>
  </si>
  <si>
    <t>https://www.genecards.org/cgi-bin/carddisp.pl?gene=SSTR3</t>
  </si>
  <si>
    <t>DGLUCY</t>
  </si>
  <si>
    <t>D-Glutamate Cyclase</t>
  </si>
  <si>
    <t>GC14P091061</t>
  </si>
  <si>
    <t>https://www.genecards.org/cgi-bin/carddisp.pl?gene=DGLUCY</t>
  </si>
  <si>
    <t>HSD17B2</t>
  </si>
  <si>
    <t>Hydroxysteroid 17-Beta Dehydrogenase 2</t>
  </si>
  <si>
    <t>GC16P082068</t>
  </si>
  <si>
    <t>https://www.genecards.org/cgi-bin/carddisp.pl?gene=HSD17B2</t>
  </si>
  <si>
    <t>RBM6</t>
  </si>
  <si>
    <t>RNA Binding Motif Protein 6</t>
  </si>
  <si>
    <t>GC03P049940</t>
  </si>
  <si>
    <t>https://www.genecards.org/cgi-bin/carddisp.pl?gene=RBM6</t>
  </si>
  <si>
    <t>ATP5IF1</t>
  </si>
  <si>
    <t>ATP Synthase Inhibitory Factor Subunit 1</t>
  </si>
  <si>
    <t>GC01P028237</t>
  </si>
  <si>
    <t>https://www.genecards.org/cgi-bin/carddisp.pl?gene=ATP5IF1</t>
  </si>
  <si>
    <t>SLC39A4</t>
  </si>
  <si>
    <t>Solute Carrier Family 39 Member 4</t>
  </si>
  <si>
    <t>GC08M144409</t>
  </si>
  <si>
    <t>https://www.genecards.org/cgi-bin/carddisp.pl?gene=SLC39A4</t>
  </si>
  <si>
    <t>SNHG31</t>
  </si>
  <si>
    <t>Small Nucleolar RNA Host Gene 31</t>
  </si>
  <si>
    <t>GC02P214811</t>
  </si>
  <si>
    <t>https://www.genecards.org/cgi-bin/carddisp.pl?gene=SNHG31</t>
  </si>
  <si>
    <t>ZFPL1</t>
  </si>
  <si>
    <t>Zinc Finger Protein Like 1</t>
  </si>
  <si>
    <t>GC11P065084</t>
  </si>
  <si>
    <t>https://www.genecards.org/cgi-bin/carddisp.pl?gene=ZFPL1</t>
  </si>
  <si>
    <t>GPM6B</t>
  </si>
  <si>
    <t>Glycoprotein M6B</t>
  </si>
  <si>
    <t>GC0XM013789</t>
  </si>
  <si>
    <t>https://www.genecards.org/cgi-bin/carddisp.pl?gene=GPM6B</t>
  </si>
  <si>
    <t>GYPE</t>
  </si>
  <si>
    <t>Glycophorin E (MNS Blood Group)</t>
  </si>
  <si>
    <t>GC04M143870</t>
  </si>
  <si>
    <t>https://www.genecards.org/cgi-bin/carddisp.pl?gene=GYPE</t>
  </si>
  <si>
    <t>INSIG2</t>
  </si>
  <si>
    <t>Insulin Induced Gene 2</t>
  </si>
  <si>
    <t>GC02P118088</t>
  </si>
  <si>
    <t>https://www.genecards.org/cgi-bin/carddisp.pl?gene=INSIG2</t>
  </si>
  <si>
    <t>ING5</t>
  </si>
  <si>
    <t>Inhibitor Of Growth Family Member 5</t>
  </si>
  <si>
    <t>GC02P241702</t>
  </si>
  <si>
    <t>https://www.genecards.org/cgi-bin/carddisp.pl?gene=ING5</t>
  </si>
  <si>
    <t>UTP6</t>
  </si>
  <si>
    <t>UTP6 Small Subunit Processome Component</t>
  </si>
  <si>
    <t>GC17M031860</t>
  </si>
  <si>
    <t>https://www.genecards.org/cgi-bin/carddisp.pl?gene=UTP6</t>
  </si>
  <si>
    <t>PALMD</t>
  </si>
  <si>
    <t>Palmdelphin</t>
  </si>
  <si>
    <t>GC01P099646</t>
  </si>
  <si>
    <t>https://www.genecards.org/cgi-bin/carddisp.pl?gene=PALMD</t>
  </si>
  <si>
    <t>DAZ1</t>
  </si>
  <si>
    <t>Deleted In Azoospermia 1</t>
  </si>
  <si>
    <t>GC0YM023129</t>
  </si>
  <si>
    <t>https://www.genecards.org/cgi-bin/carddisp.pl?gene=DAZ1</t>
  </si>
  <si>
    <t>APBB1IP</t>
  </si>
  <si>
    <t>Amyloid Beta Precursor Protein Binding Family B Member 1 Interacting Protein</t>
  </si>
  <si>
    <t>GC10P026462</t>
  </si>
  <si>
    <t>https://www.genecards.org/cgi-bin/carddisp.pl?gene=APBB1IP</t>
  </si>
  <si>
    <t>MCF2L2</t>
  </si>
  <si>
    <t>MCF.2 Cell Line Derived Transforming Sequence-Like 2</t>
  </si>
  <si>
    <t>GC03M183183</t>
  </si>
  <si>
    <t>https://www.genecards.org/cgi-bin/carddisp.pl?gene=MCF2L2</t>
  </si>
  <si>
    <t>FBLN7</t>
  </si>
  <si>
    <t>Fibulin 7</t>
  </si>
  <si>
    <t>GC02P122443</t>
  </si>
  <si>
    <t>https://www.genecards.org/cgi-bin/carddisp.pl?gene=FBLN7</t>
  </si>
  <si>
    <t>TRIM25</t>
  </si>
  <si>
    <t>Tripartite Motif Containing 25</t>
  </si>
  <si>
    <t>GC17M056836</t>
  </si>
  <si>
    <t>https://www.genecards.org/cgi-bin/carddisp.pl?gene=TRIM25</t>
  </si>
  <si>
    <t>HNMT</t>
  </si>
  <si>
    <t>Histamine N-Methyltransferase</t>
  </si>
  <si>
    <t>GC02P137964</t>
  </si>
  <si>
    <t>https://www.genecards.org/cgi-bin/carddisp.pl?gene=HNMT</t>
  </si>
  <si>
    <t>NAP1L2</t>
  </si>
  <si>
    <t>Nucleosome Assembly Protein 1 Like 2</t>
  </si>
  <si>
    <t>GC0XM073212</t>
  </si>
  <si>
    <t>https://www.genecards.org/cgi-bin/carddisp.pl?gene=NAP1L2</t>
  </si>
  <si>
    <t>LIPT2</t>
  </si>
  <si>
    <t>Lipoyl(Octanoyl) Transferase 2</t>
  </si>
  <si>
    <t>GC11M090379</t>
  </si>
  <si>
    <t>https://www.genecards.org/cgi-bin/carddisp.pl?gene=LIPT2</t>
  </si>
  <si>
    <t>BCAP31</t>
  </si>
  <si>
    <t>B Cell Receptor Associated Protein 31</t>
  </si>
  <si>
    <t>GC0XM153701</t>
  </si>
  <si>
    <t>https://www.genecards.org/cgi-bin/carddisp.pl?gene=BCAP31</t>
  </si>
  <si>
    <t>VNN1</t>
  </si>
  <si>
    <t>Vanin 1</t>
  </si>
  <si>
    <t>GC06M132680</t>
  </si>
  <si>
    <t>https://www.genecards.org/cgi-bin/carddisp.pl?gene=VNN1</t>
  </si>
  <si>
    <t>LAMA1</t>
  </si>
  <si>
    <t>Laminin Subunit Alpha 1</t>
  </si>
  <si>
    <t>GC18M006941</t>
  </si>
  <si>
    <t>https://www.genecards.org/cgi-bin/carddisp.pl?gene=LAMA1</t>
  </si>
  <si>
    <t>AK9</t>
  </si>
  <si>
    <t>Adenylate Kinase 9</t>
  </si>
  <si>
    <t>GC06M109492</t>
  </si>
  <si>
    <t>https://www.genecards.org/cgi-bin/carddisp.pl?gene=AK9</t>
  </si>
  <si>
    <t>PDLIM1</t>
  </si>
  <si>
    <t>PDZ And LIM Domain 1</t>
  </si>
  <si>
    <t>GC10M095237</t>
  </si>
  <si>
    <t>https://www.genecards.org/cgi-bin/carddisp.pl?gene=PDLIM1</t>
  </si>
  <si>
    <t>SLC26A7</t>
  </si>
  <si>
    <t>Solute Carrier Family 26 Member 7</t>
  </si>
  <si>
    <t>GC08P091209</t>
  </si>
  <si>
    <t>https://www.genecards.org/cgi-bin/carddisp.pl?gene=SLC26A7</t>
  </si>
  <si>
    <t>AP3M1</t>
  </si>
  <si>
    <t>Adaptor Related Protein Complex 3 Subunit Mu 1</t>
  </si>
  <si>
    <t>GC10M074120</t>
  </si>
  <si>
    <t>https://www.genecards.org/cgi-bin/carddisp.pl?gene=AP3M1</t>
  </si>
  <si>
    <t>UGT3A1</t>
  </si>
  <si>
    <t>UDP Glycosyltransferase Family 3 Member A1</t>
  </si>
  <si>
    <t>GC05M035951</t>
  </si>
  <si>
    <t>https://www.genecards.org/cgi-bin/carddisp.pl?gene=UGT3A1</t>
  </si>
  <si>
    <t>UGGT2</t>
  </si>
  <si>
    <t>UDP-Glucose Glycoprotein Glucosyltransferase 2</t>
  </si>
  <si>
    <t>GC13M095801</t>
  </si>
  <si>
    <t>https://www.genecards.org/cgi-bin/carddisp.pl?gene=UGGT2</t>
  </si>
  <si>
    <t>COX8A</t>
  </si>
  <si>
    <t>Cytochrome C Oxidase Subunit 8A</t>
  </si>
  <si>
    <t>GC11P064049</t>
  </si>
  <si>
    <t>https://www.genecards.org/cgi-bin/carddisp.pl?gene=COX8A</t>
  </si>
  <si>
    <t>C9</t>
  </si>
  <si>
    <t>Complement C9</t>
  </si>
  <si>
    <t>GC05M039320</t>
  </si>
  <si>
    <t>https://www.genecards.org/cgi-bin/carddisp.pl?gene=C9</t>
  </si>
  <si>
    <t>MAVS</t>
  </si>
  <si>
    <t>Mitochondrial Antiviral Signaling Protein</t>
  </si>
  <si>
    <t>GC20P004265</t>
  </si>
  <si>
    <t>https://www.genecards.org/cgi-bin/carddisp.pl?gene=MAVS</t>
  </si>
  <si>
    <t>VCX3A</t>
  </si>
  <si>
    <t>Variable Charge X-Linked 3A</t>
  </si>
  <si>
    <t>GC0XM006533</t>
  </si>
  <si>
    <t>https://www.genecards.org/cgi-bin/carddisp.pl?gene=VCX3A</t>
  </si>
  <si>
    <t>MATN4</t>
  </si>
  <si>
    <t>Matrilin 4</t>
  </si>
  <si>
    <t>GC20M045293</t>
  </si>
  <si>
    <t>https://www.genecards.org/cgi-bin/carddisp.pl?gene=MATN4</t>
  </si>
  <si>
    <t>NDEL1</t>
  </si>
  <si>
    <t>NudE Neurodevelopment Protein 1 Like 1</t>
  </si>
  <si>
    <t>GC17P011214</t>
  </si>
  <si>
    <t>https://www.genecards.org/cgi-bin/carddisp.pl?gene=NDEL1</t>
  </si>
  <si>
    <t>EPHA1</t>
  </si>
  <si>
    <t>EPH Receptor A1</t>
  </si>
  <si>
    <t>GC07M143390</t>
  </si>
  <si>
    <t>https://www.genecards.org/cgi-bin/carddisp.pl?gene=EPHA1</t>
  </si>
  <si>
    <t>BRSK1</t>
  </si>
  <si>
    <t>BR Serine/Threonine Kinase 1</t>
  </si>
  <si>
    <t>GC19P067400</t>
  </si>
  <si>
    <t>https://www.genecards.org/cgi-bin/carddisp.pl?gene=BRSK1</t>
  </si>
  <si>
    <t>POLL</t>
  </si>
  <si>
    <t>DNA Polymerase Lambda</t>
  </si>
  <si>
    <t>GC10M101578</t>
  </si>
  <si>
    <t>https://www.genecards.org/cgi-bin/carddisp.pl?gene=POLL</t>
  </si>
  <si>
    <t>ANO1</t>
  </si>
  <si>
    <t>Anoctamin 1</t>
  </si>
  <si>
    <t>GC11P070317</t>
  </si>
  <si>
    <t>https://www.genecards.org/cgi-bin/carddisp.pl?gene=ANO1</t>
  </si>
  <si>
    <t>NAA15</t>
  </si>
  <si>
    <t>N-Alpha-Acetyltransferase 15, NatA Auxiliary Subunit</t>
  </si>
  <si>
    <t>GC04P139301</t>
  </si>
  <si>
    <t>https://www.genecards.org/cgi-bin/carddisp.pl?gene=NAA15</t>
  </si>
  <si>
    <t>CNTN2</t>
  </si>
  <si>
    <t>Contactin 2</t>
  </si>
  <si>
    <t>GC01P205043</t>
  </si>
  <si>
    <t>https://www.genecards.org/cgi-bin/carddisp.pl?gene=CNTN2</t>
  </si>
  <si>
    <t>RHOBTB2</t>
  </si>
  <si>
    <t>Rho Related BTB Domain Containing 2</t>
  </si>
  <si>
    <t>GC08P022958</t>
  </si>
  <si>
    <t>https://www.genecards.org/cgi-bin/carddisp.pl?gene=RHOBTB2</t>
  </si>
  <si>
    <t>GPRC6A</t>
  </si>
  <si>
    <t>G Protein-Coupled Receptor Class C Group 6 Member A</t>
  </si>
  <si>
    <t>GC06M116793</t>
  </si>
  <si>
    <t>https://www.genecards.org/cgi-bin/carddisp.pl?gene=GPRC6A</t>
  </si>
  <si>
    <t>P3H3</t>
  </si>
  <si>
    <t>Prolyl 3-Hydroxylase 3</t>
  </si>
  <si>
    <t>GC12P021070</t>
  </si>
  <si>
    <t>https://www.genecards.org/cgi-bin/carddisp.pl?gene=P3H3</t>
  </si>
  <si>
    <t>CD82</t>
  </si>
  <si>
    <t>CD82 Molecule</t>
  </si>
  <si>
    <t>GC11P044586</t>
  </si>
  <si>
    <t>https://www.genecards.org/cgi-bin/carddisp.pl?gene=CD82</t>
  </si>
  <si>
    <t>ALOX5AP</t>
  </si>
  <si>
    <t>Arachidonate 5-Lipoxygenase Activating Protein</t>
  </si>
  <si>
    <t>GC13P030713</t>
  </si>
  <si>
    <t>https://www.genecards.org/cgi-bin/carddisp.pl?gene=ALOX5AP</t>
  </si>
  <si>
    <t>RAI2</t>
  </si>
  <si>
    <t>Retinoic Acid Induced 2</t>
  </si>
  <si>
    <t>GC0XM017818</t>
  </si>
  <si>
    <t>https://www.genecards.org/cgi-bin/carddisp.pl?gene=RAI2</t>
  </si>
  <si>
    <t>RCN1</t>
  </si>
  <si>
    <t>Reticulocalbin 1</t>
  </si>
  <si>
    <t>GC11P032090</t>
  </si>
  <si>
    <t>https://www.genecards.org/cgi-bin/carddisp.pl?gene=RCN1</t>
  </si>
  <si>
    <t>MPG</t>
  </si>
  <si>
    <t>N-Methylpurine DNA Glycosylase</t>
  </si>
  <si>
    <t>GC16P011593</t>
  </si>
  <si>
    <t>https://www.genecards.org/cgi-bin/carddisp.pl?gene=MPG</t>
  </si>
  <si>
    <t>PTPRD</t>
  </si>
  <si>
    <t>Protein Tyrosine Phosphatase Receptor Type D</t>
  </si>
  <si>
    <t>GC09M008307</t>
  </si>
  <si>
    <t>https://www.genecards.org/cgi-bin/carddisp.pl?gene=PTPRD</t>
  </si>
  <si>
    <t>SDC4</t>
  </si>
  <si>
    <t>Syndecan 4</t>
  </si>
  <si>
    <t>GC20M045325</t>
  </si>
  <si>
    <t>https://www.genecards.org/cgi-bin/carddisp.pl?gene=SDC4</t>
  </si>
  <si>
    <t>TTF2</t>
  </si>
  <si>
    <t>Transcription Termination Factor 2</t>
  </si>
  <si>
    <t>GC01P117060</t>
  </si>
  <si>
    <t>https://www.genecards.org/cgi-bin/carddisp.pl?gene=TTF2</t>
  </si>
  <si>
    <t>PLXDC1</t>
  </si>
  <si>
    <t>Plexin Domain Containing 1</t>
  </si>
  <si>
    <t>GC17M039063</t>
  </si>
  <si>
    <t>https://www.genecards.org/cgi-bin/carddisp.pl?gene=PLXDC1</t>
  </si>
  <si>
    <t>B4GALNT1</t>
  </si>
  <si>
    <t>Beta-1,4-N-Acetyl-Galactosaminyltransferase 1</t>
  </si>
  <si>
    <t>GC12M057623</t>
  </si>
  <si>
    <t>https://www.genecards.org/cgi-bin/carddisp.pl?gene=B4GALNT1</t>
  </si>
  <si>
    <t>TPR</t>
  </si>
  <si>
    <t>Translocated Promoter Region, Nuclear Basket Protein</t>
  </si>
  <si>
    <t>GC01M186319</t>
  </si>
  <si>
    <t>https://www.genecards.org/cgi-bin/carddisp.pl?gene=TPR</t>
  </si>
  <si>
    <t>PICK1</t>
  </si>
  <si>
    <t>Protein Interacting With PRKCA 1</t>
  </si>
  <si>
    <t>GC22P038056</t>
  </si>
  <si>
    <t>https://www.genecards.org/cgi-bin/carddisp.pl?gene=PICK1</t>
  </si>
  <si>
    <t>SLC66A1</t>
  </si>
  <si>
    <t>Solute Carrier Family 66 Member 1</t>
  </si>
  <si>
    <t>GC01P019313</t>
  </si>
  <si>
    <t>https://www.genecards.org/cgi-bin/carddisp.pl?gene=SLC66A1</t>
  </si>
  <si>
    <t>NOL11</t>
  </si>
  <si>
    <t>Nucleolar Protein 11</t>
  </si>
  <si>
    <t>GC17P067717</t>
  </si>
  <si>
    <t>https://www.genecards.org/cgi-bin/carddisp.pl?gene=NOL11</t>
  </si>
  <si>
    <t>NEXMIF</t>
  </si>
  <si>
    <t>Neurite Extension And Migration Factor</t>
  </si>
  <si>
    <t>GC0XM074733</t>
  </si>
  <si>
    <t>https://www.genecards.org/cgi-bin/carddisp.pl?gene=NEXMIF</t>
  </si>
  <si>
    <t>TLCD3B</t>
  </si>
  <si>
    <t>TLC Domain Containing 3B</t>
  </si>
  <si>
    <t>GC16M037115</t>
  </si>
  <si>
    <t>https://www.genecards.org/cgi-bin/carddisp.pl?gene=TLCD3B</t>
  </si>
  <si>
    <t>ADH6</t>
  </si>
  <si>
    <t>Alcohol Dehydrogenase 6 (Class V)</t>
  </si>
  <si>
    <t>GC04M099202</t>
  </si>
  <si>
    <t>https://www.genecards.org/cgi-bin/carddisp.pl?gene=ADH6</t>
  </si>
  <si>
    <t>ARF4</t>
  </si>
  <si>
    <t>ADP Ribosylation Factor 4</t>
  </si>
  <si>
    <t>GC03M057572</t>
  </si>
  <si>
    <t>https://www.genecards.org/cgi-bin/carddisp.pl?gene=ARF4</t>
  </si>
  <si>
    <t>ABCF1</t>
  </si>
  <si>
    <t>ATP Binding Cassette Subfamily F Member 1</t>
  </si>
  <si>
    <t>GC06P030571</t>
  </si>
  <si>
    <t>https://www.genecards.org/cgi-bin/carddisp.pl?gene=ABCF1</t>
  </si>
  <si>
    <t>ATXN7</t>
  </si>
  <si>
    <t>Ataxin 7</t>
  </si>
  <si>
    <t>GC03P063864</t>
  </si>
  <si>
    <t>https://www.genecards.org/cgi-bin/carddisp.pl?gene=ATXN7</t>
  </si>
  <si>
    <t>RFX1</t>
  </si>
  <si>
    <t>Regulatory Factor X1</t>
  </si>
  <si>
    <t>GC19M013961</t>
  </si>
  <si>
    <t>https://www.genecards.org/cgi-bin/carddisp.pl?gene=RFX1</t>
  </si>
  <si>
    <t>HEPHL1</t>
  </si>
  <si>
    <t>Hephaestin Like 1</t>
  </si>
  <si>
    <t>GC11P094021</t>
  </si>
  <si>
    <t>https://www.genecards.org/cgi-bin/carddisp.pl?gene=HEPHL1</t>
  </si>
  <si>
    <t>PPARGC1B</t>
  </si>
  <si>
    <t>PPARG Coactivator 1 Beta</t>
  </si>
  <si>
    <t>GC05P149730</t>
  </si>
  <si>
    <t>https://www.genecards.org/cgi-bin/carddisp.pl?gene=PPARGC1B</t>
  </si>
  <si>
    <t>UHRF1</t>
  </si>
  <si>
    <t>Ubiquitin Like With PHD And Ring Finger Domains 1</t>
  </si>
  <si>
    <t>GC19P004960</t>
  </si>
  <si>
    <t>https://www.genecards.org/cgi-bin/carddisp.pl?gene=UHRF1</t>
  </si>
  <si>
    <t>H1-0</t>
  </si>
  <si>
    <t>H1.0 Linker Histone</t>
  </si>
  <si>
    <t>GC22P039222</t>
  </si>
  <si>
    <t>https://www.genecards.org/cgi-bin/carddisp.pl?gene=H1-0</t>
  </si>
  <si>
    <t>XIRP1</t>
  </si>
  <si>
    <t>Xin Actin Binding Repeat Containing 1</t>
  </si>
  <si>
    <t>GC03M039200</t>
  </si>
  <si>
    <t>https://www.genecards.org/cgi-bin/carddisp.pl?gene=XIRP1</t>
  </si>
  <si>
    <t>NR1H3</t>
  </si>
  <si>
    <t>Nuclear Receptor Subfamily 1 Group H Member 3</t>
  </si>
  <si>
    <t>GC11P047248</t>
  </si>
  <si>
    <t>https://www.genecards.org/cgi-bin/carddisp.pl?gene=NR1H3</t>
  </si>
  <si>
    <t>TAB1</t>
  </si>
  <si>
    <t>TGF-Beta Activated Kinase 1 (MAP3K7) Binding Protein 1</t>
  </si>
  <si>
    <t>GC22P039429</t>
  </si>
  <si>
    <t>https://www.genecards.org/cgi-bin/carddisp.pl?gene=TAB1</t>
  </si>
  <si>
    <t>RIPK3</t>
  </si>
  <si>
    <t>Receptor Interacting Serine/Threonine Kinase 3</t>
  </si>
  <si>
    <t>GC14M024336</t>
  </si>
  <si>
    <t>https://www.genecards.org/cgi-bin/carddisp.pl?gene=RIPK3</t>
  </si>
  <si>
    <t>MKX</t>
  </si>
  <si>
    <t>Mohawk Homeobox</t>
  </si>
  <si>
    <t>GC10M027881</t>
  </si>
  <si>
    <t>https://www.genecards.org/cgi-bin/carddisp.pl?gene=MKX</t>
  </si>
  <si>
    <t>IL22</t>
  </si>
  <si>
    <t>Interleukin 22</t>
  </si>
  <si>
    <t>GC12M068248</t>
  </si>
  <si>
    <t>https://www.genecards.org/cgi-bin/carddisp.pl?gene=IL22</t>
  </si>
  <si>
    <t>MIR6886</t>
  </si>
  <si>
    <t>MicroRNA 6886</t>
  </si>
  <si>
    <t>GC19P011114</t>
  </si>
  <si>
    <t>https://www.genecards.org/cgi-bin/carddisp.pl?gene=MIR6886</t>
  </si>
  <si>
    <t>CEACAM1</t>
  </si>
  <si>
    <t>CEA Cell Adhesion Molecule 1</t>
  </si>
  <si>
    <t>GC19M042507</t>
  </si>
  <si>
    <t>https://www.genecards.org/cgi-bin/carddisp.pl?gene=CEACAM1</t>
  </si>
  <si>
    <t>CTH</t>
  </si>
  <si>
    <t>Cystathionine Gamma-Lyase</t>
  </si>
  <si>
    <t>GC01P070411</t>
  </si>
  <si>
    <t>https://www.genecards.org/cgi-bin/carddisp.pl?gene=CTH</t>
  </si>
  <si>
    <t>HELQ</t>
  </si>
  <si>
    <t>Helicase, POLQ Like</t>
  </si>
  <si>
    <t>GC04M083407</t>
  </si>
  <si>
    <t>https://www.genecards.org/cgi-bin/carddisp.pl?gene=HELQ</t>
  </si>
  <si>
    <t>SPAG16</t>
  </si>
  <si>
    <t>Sperm Associated Antigen 16</t>
  </si>
  <si>
    <t>GC02P213284</t>
  </si>
  <si>
    <t>https://www.genecards.org/cgi-bin/carddisp.pl?gene=SPAG16</t>
  </si>
  <si>
    <t>SMARCC1</t>
  </si>
  <si>
    <t>SWI/SNF Related, Matrix Associated, Actin Dependent Regulator Of Chromatin Subfamily C Member 1</t>
  </si>
  <si>
    <t>GC03M047585</t>
  </si>
  <si>
    <t>https://www.genecards.org/cgi-bin/carddisp.pl?gene=SMARCC1</t>
  </si>
  <si>
    <t>FOLR3</t>
  </si>
  <si>
    <t>Folate Receptor Gamma</t>
  </si>
  <si>
    <t>GC11P072114</t>
  </si>
  <si>
    <t>https://www.genecards.org/cgi-bin/carddisp.pl?gene=FOLR3</t>
  </si>
  <si>
    <t>SCAP</t>
  </si>
  <si>
    <t>SREBF Chaperone</t>
  </si>
  <si>
    <t>GC03M047413</t>
  </si>
  <si>
    <t>https://www.genecards.org/cgi-bin/carddisp.pl?gene=SCAP</t>
  </si>
  <si>
    <t>SUV39H1</t>
  </si>
  <si>
    <t>SUV39H1 Histone Lysine Methyltransferase</t>
  </si>
  <si>
    <t>GC0XP050713</t>
  </si>
  <si>
    <t>https://www.genecards.org/cgi-bin/carddisp.pl?gene=SUV39H1</t>
  </si>
  <si>
    <t>TNKS2</t>
  </si>
  <si>
    <t>Tankyrase 2</t>
  </si>
  <si>
    <t>GC10P091798</t>
  </si>
  <si>
    <t>https://www.genecards.org/cgi-bin/carddisp.pl?gene=TNKS2</t>
  </si>
  <si>
    <t>PROX2</t>
  </si>
  <si>
    <t>Prospero Homeobox 2</t>
  </si>
  <si>
    <t>GC14M074852</t>
  </si>
  <si>
    <t>https://www.genecards.org/cgi-bin/carddisp.pl?gene=PROX2</t>
  </si>
  <si>
    <t>PDGFRL</t>
  </si>
  <si>
    <t>Platelet Derived Growth Factor Receptor Like</t>
  </si>
  <si>
    <t>GC08P017576</t>
  </si>
  <si>
    <t>https://www.genecards.org/cgi-bin/carddisp.pl?gene=PDGFRL</t>
  </si>
  <si>
    <t>SLC29A1</t>
  </si>
  <si>
    <t>Solute Carrier Family 29 Member 1 (Augustine Blood Group)</t>
  </si>
  <si>
    <t>GC06P044219</t>
  </si>
  <si>
    <t>https://www.genecards.org/cgi-bin/carddisp.pl?gene=SLC29A1</t>
  </si>
  <si>
    <t>DR1</t>
  </si>
  <si>
    <t>Down-Regulator Of Transcription 1</t>
  </si>
  <si>
    <t>GC01P093345</t>
  </si>
  <si>
    <t>https://www.genecards.org/cgi-bin/carddisp.pl?gene=DR1</t>
  </si>
  <si>
    <t>CCAT2</t>
  </si>
  <si>
    <t>Colon Cancer Associated Transcript 2</t>
  </si>
  <si>
    <t>GC08P127400</t>
  </si>
  <si>
    <t>https://www.genecards.org/cgi-bin/carddisp.pl?gene=CCAT2</t>
  </si>
  <si>
    <t>RBFOX3</t>
  </si>
  <si>
    <t>RNA Binding Fox-1 Homolog 3</t>
  </si>
  <si>
    <t>GC17M079089</t>
  </si>
  <si>
    <t>https://www.genecards.org/cgi-bin/carddisp.pl?gene=RBFOX3</t>
  </si>
  <si>
    <t>ANAPC5</t>
  </si>
  <si>
    <t>Anaphase Promoting Complex Subunit 5</t>
  </si>
  <si>
    <t>GC12M121308</t>
  </si>
  <si>
    <t>https://www.genecards.org/cgi-bin/carddisp.pl?gene=ANAPC5</t>
  </si>
  <si>
    <t>LPIN1</t>
  </si>
  <si>
    <t>Lipin 1</t>
  </si>
  <si>
    <t>GC02P011677</t>
  </si>
  <si>
    <t>https://www.genecards.org/cgi-bin/carddisp.pl?gene=LPIN1</t>
  </si>
  <si>
    <t>WNK4</t>
  </si>
  <si>
    <t>WNK Lysine Deficient Protein Kinase 4</t>
  </si>
  <si>
    <t>GC17P042780</t>
  </si>
  <si>
    <t>https://www.genecards.org/cgi-bin/carddisp.pl?gene=WNK4</t>
  </si>
  <si>
    <t>NLRP5</t>
  </si>
  <si>
    <t>NLR Family Pyrin Domain Containing 5</t>
  </si>
  <si>
    <t>GC19P067427</t>
  </si>
  <si>
    <t>https://www.genecards.org/cgi-bin/carddisp.pl?gene=NLRP5</t>
  </si>
  <si>
    <t>LNPEP</t>
  </si>
  <si>
    <t>Leucyl And Cystinyl Aminopeptidase</t>
  </si>
  <si>
    <t>GC05P096935</t>
  </si>
  <si>
    <t>https://www.genecards.org/cgi-bin/carddisp.pl?gene=LNPEP</t>
  </si>
  <si>
    <t>TYRO3</t>
  </si>
  <si>
    <t>TYRO3 Protein Tyrosine Kinase</t>
  </si>
  <si>
    <t>GC15P041557</t>
  </si>
  <si>
    <t>https://www.genecards.org/cgi-bin/carddisp.pl?gene=TYRO3</t>
  </si>
  <si>
    <t>ZNF516</t>
  </si>
  <si>
    <t>Zinc Finger Protein 516</t>
  </si>
  <si>
    <t>GC18M076357</t>
  </si>
  <si>
    <t>https://www.genecards.org/cgi-bin/carddisp.pl?gene=ZNF516</t>
  </si>
  <si>
    <t>MIR103A1</t>
  </si>
  <si>
    <t>MicroRNA 103a-1</t>
  </si>
  <si>
    <t>GC05M168560</t>
  </si>
  <si>
    <t>https://www.genecards.org/cgi-bin/carddisp.pl?gene=MIR103A1</t>
  </si>
  <si>
    <t>LY6E</t>
  </si>
  <si>
    <t>Lymphocyte Antigen 6 Family Member E</t>
  </si>
  <si>
    <t>GC08P143017</t>
  </si>
  <si>
    <t>https://www.genecards.org/cgi-bin/carddisp.pl?gene=LY6E</t>
  </si>
  <si>
    <t>STOM</t>
  </si>
  <si>
    <t>Stomatin</t>
  </si>
  <si>
    <t>GC09M121338</t>
  </si>
  <si>
    <t>https://www.genecards.org/cgi-bin/carddisp.pl?gene=STOM</t>
  </si>
  <si>
    <t>IRX1</t>
  </si>
  <si>
    <t>Iroquois Homeobox 1</t>
  </si>
  <si>
    <t>GC05P003596</t>
  </si>
  <si>
    <t>https://www.genecards.org/cgi-bin/carddisp.pl?gene=IRX1</t>
  </si>
  <si>
    <t>LOC106050102</t>
  </si>
  <si>
    <t>IDS Recombination Region</t>
  </si>
  <si>
    <t>GC0XP149488</t>
  </si>
  <si>
    <t>https://www.genecards.org/cgi-bin/carddisp.pl?gene=LOC106050102</t>
  </si>
  <si>
    <t>PDGFC</t>
  </si>
  <si>
    <t>Platelet Derived Growth Factor C</t>
  </si>
  <si>
    <t>GC04M156760</t>
  </si>
  <si>
    <t>https://www.genecards.org/cgi-bin/carddisp.pl?gene=PDGFC</t>
  </si>
  <si>
    <t>BRPF3</t>
  </si>
  <si>
    <t>Bromodomain And PHD Finger Containing 3</t>
  </si>
  <si>
    <t>GC06P083843</t>
  </si>
  <si>
    <t>https://www.genecards.org/cgi-bin/carddisp.pl?gene=BRPF3</t>
  </si>
  <si>
    <t>HBQ1</t>
  </si>
  <si>
    <t>Hemoglobin Subunit Theta 1</t>
  </si>
  <si>
    <t>GC16P011603</t>
  </si>
  <si>
    <t>https://www.genecards.org/cgi-bin/carddisp.pl?gene=HBQ1</t>
  </si>
  <si>
    <t>UFC1</t>
  </si>
  <si>
    <t>Ubiquitin-Fold Modifier Conjugating Enzyme 1</t>
  </si>
  <si>
    <t>GC01P161152</t>
  </si>
  <si>
    <t>https://www.genecards.org/cgi-bin/carddisp.pl?gene=UFC1</t>
  </si>
  <si>
    <t>SLC38A2</t>
  </si>
  <si>
    <t>Solute Carrier Family 38 Member 2</t>
  </si>
  <si>
    <t>GC12M046358</t>
  </si>
  <si>
    <t>https://www.genecards.org/cgi-bin/carddisp.pl?gene=SLC38A2</t>
  </si>
  <si>
    <t>ESCO1</t>
  </si>
  <si>
    <t>Establishment Of Sister Chromatid Cohesion N-Acetyltransferase 1</t>
  </si>
  <si>
    <t>GC18M021529</t>
  </si>
  <si>
    <t>https://www.genecards.org/cgi-bin/carddisp.pl?gene=ESCO1</t>
  </si>
  <si>
    <t>ROR1</t>
  </si>
  <si>
    <t>Receptor Tyrosine Kinase Like Orphan Receptor 1</t>
  </si>
  <si>
    <t>GC01P063774</t>
  </si>
  <si>
    <t>https://www.genecards.org/cgi-bin/carddisp.pl?gene=ROR1</t>
  </si>
  <si>
    <t>GANAB</t>
  </si>
  <si>
    <t>Glucosidase II Alpha Subunit</t>
  </si>
  <si>
    <t>GC11M089627</t>
  </si>
  <si>
    <t>https://www.genecards.org/cgi-bin/carddisp.pl?gene=GANAB</t>
  </si>
  <si>
    <t>HOTAIRM1</t>
  </si>
  <si>
    <t>HOXA Transcript Antisense RNA, Myeloid-Specific 1</t>
  </si>
  <si>
    <t>GC07P027095</t>
  </si>
  <si>
    <t>https://www.genecards.org/cgi-bin/carddisp.pl?gene=HOTAIRM1</t>
  </si>
  <si>
    <t>CRYBA4</t>
  </si>
  <si>
    <t>Crystallin Beta A4</t>
  </si>
  <si>
    <t>GC22P036754</t>
  </si>
  <si>
    <t>https://www.genecards.org/cgi-bin/carddisp.pl?gene=CRYBA4</t>
  </si>
  <si>
    <t>TNMD</t>
  </si>
  <si>
    <t>Tenomodulin</t>
  </si>
  <si>
    <t>GC0XP100584</t>
  </si>
  <si>
    <t>https://www.genecards.org/cgi-bin/carddisp.pl?gene=TNMD</t>
  </si>
  <si>
    <t>KCTD10</t>
  </si>
  <si>
    <t>Potassium Channel Tetramerization Domain Containing 10</t>
  </si>
  <si>
    <t>GC12M109448</t>
  </si>
  <si>
    <t>https://www.genecards.org/cgi-bin/carddisp.pl?gene=KCTD10</t>
  </si>
  <si>
    <t>MIR181B1</t>
  </si>
  <si>
    <t>MicroRNA 181b-1</t>
  </si>
  <si>
    <t>GC01M198858</t>
  </si>
  <si>
    <t>https://www.genecards.org/cgi-bin/carddisp.pl?gene=MIR181B1</t>
  </si>
  <si>
    <t>ATP5F1D</t>
  </si>
  <si>
    <t>ATP Synthase F1 Subunit Delta</t>
  </si>
  <si>
    <t>GC19P002854</t>
  </si>
  <si>
    <t>https://www.genecards.org/cgi-bin/carddisp.pl?gene=ATP5F1D</t>
  </si>
  <si>
    <t>ARHGEF12</t>
  </si>
  <si>
    <t>Rho Guanine Nucleotide Exchange Factor 12</t>
  </si>
  <si>
    <t>GC11P120336</t>
  </si>
  <si>
    <t>https://www.genecards.org/cgi-bin/carddisp.pl?gene=ARHGEF12</t>
  </si>
  <si>
    <t>NUP37</t>
  </si>
  <si>
    <t>Nucleoporin 37</t>
  </si>
  <si>
    <t>GC12M102073</t>
  </si>
  <si>
    <t>https://www.genecards.org/cgi-bin/carddisp.pl?gene=NUP37</t>
  </si>
  <si>
    <t>MIR138-1</t>
  </si>
  <si>
    <t>MicroRNA 138-1</t>
  </si>
  <si>
    <t>GC03P044115</t>
  </si>
  <si>
    <t>https://www.genecards.org/cgi-bin/carddisp.pl?gene=MIR138-1</t>
  </si>
  <si>
    <t>MOSPD1</t>
  </si>
  <si>
    <t>Motile Sperm Domain Containing 1</t>
  </si>
  <si>
    <t>GC0XM134887</t>
  </si>
  <si>
    <t>https://www.genecards.org/cgi-bin/carddisp.pl?gene=MOSPD1</t>
  </si>
  <si>
    <t>TRIM4</t>
  </si>
  <si>
    <t>Tripartite Motif Containing 4</t>
  </si>
  <si>
    <t>GC07M099876</t>
  </si>
  <si>
    <t>https://www.genecards.org/cgi-bin/carddisp.pl?gene=TRIM4</t>
  </si>
  <si>
    <t>ARHGAP15</t>
  </si>
  <si>
    <t>Rho GTPase Activating Protein 15</t>
  </si>
  <si>
    <t>GC02P143091</t>
  </si>
  <si>
    <t>https://www.genecards.org/cgi-bin/carddisp.pl?gene=ARHGAP15</t>
  </si>
  <si>
    <t>ACER3</t>
  </si>
  <si>
    <t>Alkaline Ceramidase 3</t>
  </si>
  <si>
    <t>GC11P076860</t>
  </si>
  <si>
    <t>https://www.genecards.org/cgi-bin/carddisp.pl?gene=ACER3</t>
  </si>
  <si>
    <t>IPO5</t>
  </si>
  <si>
    <t>Importin 5</t>
  </si>
  <si>
    <t>GC13P097953</t>
  </si>
  <si>
    <t>https://www.genecards.org/cgi-bin/carddisp.pl?gene=IPO5</t>
  </si>
  <si>
    <t>DECR1</t>
  </si>
  <si>
    <t>2,4-Dienoyl-CoA Reductase 1</t>
  </si>
  <si>
    <t>GC08P090001</t>
  </si>
  <si>
    <t>https://www.genecards.org/cgi-bin/carddisp.pl?gene=DECR1</t>
  </si>
  <si>
    <t>LACTB</t>
  </si>
  <si>
    <t>Lactamase Beta</t>
  </si>
  <si>
    <t>GC15P118651</t>
  </si>
  <si>
    <t>https://www.genecards.org/cgi-bin/carddisp.pl?gene=LACTB</t>
  </si>
  <si>
    <t>ADD3</t>
  </si>
  <si>
    <t>Adducin 3</t>
  </si>
  <si>
    <t>GC10P109996</t>
  </si>
  <si>
    <t>https://www.genecards.org/cgi-bin/carddisp.pl?gene=ADD3</t>
  </si>
  <si>
    <t>HLTF</t>
  </si>
  <si>
    <t>Helicase Like Transcription Factor</t>
  </si>
  <si>
    <t>GC03M149030</t>
  </si>
  <si>
    <t>https://www.genecards.org/cgi-bin/carddisp.pl?gene=HLTF</t>
  </si>
  <si>
    <t>RPL22L1</t>
  </si>
  <si>
    <t>Ribosomal Protein L22 Like 1</t>
  </si>
  <si>
    <t>GC03M170864</t>
  </si>
  <si>
    <t>https://www.genecards.org/cgi-bin/carddisp.pl?gene=RPL22L1</t>
  </si>
  <si>
    <t>CYFIP2</t>
  </si>
  <si>
    <t>Cytoplasmic FMR1 Interacting Protein 2</t>
  </si>
  <si>
    <t>GC05P157267</t>
  </si>
  <si>
    <t>https://www.genecards.org/cgi-bin/carddisp.pl?gene=CYFIP2</t>
  </si>
  <si>
    <t>PPP6C</t>
  </si>
  <si>
    <t>Protein Phosphatase 6 Catalytic Subunit</t>
  </si>
  <si>
    <t>GC09M125153</t>
  </si>
  <si>
    <t>https://www.genecards.org/cgi-bin/carddisp.pl?gene=PPP6C</t>
  </si>
  <si>
    <t>DPT</t>
  </si>
  <si>
    <t>Dermatopontin</t>
  </si>
  <si>
    <t>GC01M168696</t>
  </si>
  <si>
    <t>https://www.genecards.org/cgi-bin/carddisp.pl?gene=DPT</t>
  </si>
  <si>
    <t>SULT1A3</t>
  </si>
  <si>
    <t>Sulfotransferase Family 1A Member 3</t>
  </si>
  <si>
    <t>GC16P030199</t>
  </si>
  <si>
    <t>https://www.genecards.org/cgi-bin/carddisp.pl?gene=SULT1A3</t>
  </si>
  <si>
    <t>MIR532</t>
  </si>
  <si>
    <t>MicroRNA 532</t>
  </si>
  <si>
    <t>GC0XP050769</t>
  </si>
  <si>
    <t>https://www.genecards.org/cgi-bin/carddisp.pl?gene=MIR532</t>
  </si>
  <si>
    <t>EMSY</t>
  </si>
  <si>
    <t>EMSY Transcriptional Repressor, BRCA2 Interacting</t>
  </si>
  <si>
    <t>GC11P077991</t>
  </si>
  <si>
    <t>https://www.genecards.org/cgi-bin/carddisp.pl?gene=EMSY</t>
  </si>
  <si>
    <t>PPME1</t>
  </si>
  <si>
    <t>Protein Phosphatase Methylesterase 1</t>
  </si>
  <si>
    <t>GC11P074170</t>
  </si>
  <si>
    <t>https://www.genecards.org/cgi-bin/carddisp.pl?gene=PPME1</t>
  </si>
  <si>
    <t>YWHAZ</t>
  </si>
  <si>
    <t>Tyrosine 3-Monooxygenase/Tryptophan 5-Monooxygenase Activation Protein Zeta</t>
  </si>
  <si>
    <t>GC08M100917</t>
  </si>
  <si>
    <t>https://www.genecards.org/cgi-bin/carddisp.pl?gene=YWHAZ</t>
  </si>
  <si>
    <t>AMPH</t>
  </si>
  <si>
    <t>Amphiphysin</t>
  </si>
  <si>
    <t>GC07M039077</t>
  </si>
  <si>
    <t>https://www.genecards.org/cgi-bin/carddisp.pl?gene=AMPH</t>
  </si>
  <si>
    <t>MSRA</t>
  </si>
  <si>
    <t>Methionine Sulfoxide Reductase A</t>
  </si>
  <si>
    <t>GC08P010054</t>
  </si>
  <si>
    <t>https://www.genecards.org/cgi-bin/carddisp.pl?gene=MSRA</t>
  </si>
  <si>
    <t>MIR137</t>
  </si>
  <si>
    <t>MicroRNA 137</t>
  </si>
  <si>
    <t>GC01M098046</t>
  </si>
  <si>
    <t>https://www.genecards.org/cgi-bin/carddisp.pl?gene=MIR137</t>
  </si>
  <si>
    <t>CRAT</t>
  </si>
  <si>
    <t>Carnitine O-Acetyltransferase</t>
  </si>
  <si>
    <t>GC09M129094</t>
  </si>
  <si>
    <t>https://www.genecards.org/cgi-bin/carddisp.pl?gene=CRAT</t>
  </si>
  <si>
    <t>ACY1</t>
  </si>
  <si>
    <t>Aminoacylase 1</t>
  </si>
  <si>
    <t>GC03P051983</t>
  </si>
  <si>
    <t>https://www.genecards.org/cgi-bin/carddisp.pl?gene=ACY1</t>
  </si>
  <si>
    <t>DOCK5</t>
  </si>
  <si>
    <t>Dedicator Of Cytokinesis 5</t>
  </si>
  <si>
    <t>GC08P025184</t>
  </si>
  <si>
    <t>https://www.genecards.org/cgi-bin/carddisp.pl?gene=DOCK5</t>
  </si>
  <si>
    <t>CCL26</t>
  </si>
  <si>
    <t>C-C Motif Chemokine Ligand 26</t>
  </si>
  <si>
    <t>GC07M075769</t>
  </si>
  <si>
    <t>https://www.genecards.org/cgi-bin/carddisp.pl?gene=CCL26</t>
  </si>
  <si>
    <t>ATG14</t>
  </si>
  <si>
    <t>Autophagy Related 14</t>
  </si>
  <si>
    <t>GC14M055366</t>
  </si>
  <si>
    <t>https://www.genecards.org/cgi-bin/carddisp.pl?gene=ATG14</t>
  </si>
  <si>
    <t>ANAPC4</t>
  </si>
  <si>
    <t>Anaphase Promoting Complex Subunit 4</t>
  </si>
  <si>
    <t>GC04P025379</t>
  </si>
  <si>
    <t>https://www.genecards.org/cgi-bin/carddisp.pl?gene=ANAPC4</t>
  </si>
  <si>
    <t>PCLO</t>
  </si>
  <si>
    <t>Piccolo Presynaptic Cytomatrix Protein</t>
  </si>
  <si>
    <t>GC07M082754</t>
  </si>
  <si>
    <t>https://www.genecards.org/cgi-bin/carddisp.pl?gene=PCLO</t>
  </si>
  <si>
    <t>TBC1D4</t>
  </si>
  <si>
    <t>TBC1 Domain Family Member 4</t>
  </si>
  <si>
    <t>GC13M075284</t>
  </si>
  <si>
    <t>https://www.genecards.org/cgi-bin/carddisp.pl?gene=TBC1D4</t>
  </si>
  <si>
    <t>MGAM</t>
  </si>
  <si>
    <t>Maltase-Glucoamylase</t>
  </si>
  <si>
    <t>GC07P148563</t>
  </si>
  <si>
    <t>https://www.genecards.org/cgi-bin/carddisp.pl?gene=MGAM</t>
  </si>
  <si>
    <t>ERAS</t>
  </si>
  <si>
    <t>ES Cell Expressed Ras</t>
  </si>
  <si>
    <t>GC0XP050724</t>
  </si>
  <si>
    <t>https://www.genecards.org/cgi-bin/carddisp.pl?gene=ERAS</t>
  </si>
  <si>
    <t>SLC1A5</t>
  </si>
  <si>
    <t>Solute Carrier Family 1 Member 5</t>
  </si>
  <si>
    <t>GC19M065991</t>
  </si>
  <si>
    <t>https://www.genecards.org/cgi-bin/carddisp.pl?gene=SLC1A5</t>
  </si>
  <si>
    <t>NHLRC1</t>
  </si>
  <si>
    <t>NHL Repeat Containing E3 Ubiquitin Protein Ligase 1</t>
  </si>
  <si>
    <t>GC06M018120</t>
  </si>
  <si>
    <t>https://www.genecards.org/cgi-bin/carddisp.pl?gene=NHLRC1</t>
  </si>
  <si>
    <t>EVI2B</t>
  </si>
  <si>
    <t>Ecotropic Viral Integration Site 2B</t>
  </si>
  <si>
    <t>GC17M035242</t>
  </si>
  <si>
    <t>https://www.genecards.org/cgi-bin/carddisp.pl?gene=EVI2B</t>
  </si>
  <si>
    <t>ERLIN1</t>
  </si>
  <si>
    <t>ER Lipid Raft Associated 1</t>
  </si>
  <si>
    <t>GC10M100150</t>
  </si>
  <si>
    <t>https://www.genecards.org/cgi-bin/carddisp.pl?gene=ERLIN1</t>
  </si>
  <si>
    <t>LBP</t>
  </si>
  <si>
    <t>Lipopolysaccharide Binding Protein</t>
  </si>
  <si>
    <t>GC20P038346</t>
  </si>
  <si>
    <t>https://www.genecards.org/cgi-bin/carddisp.pl?gene=LBP</t>
  </si>
  <si>
    <t>MIR9-3</t>
  </si>
  <si>
    <t>MicroRNA 9-3</t>
  </si>
  <si>
    <t>GC15P089368</t>
  </si>
  <si>
    <t>https://www.genecards.org/cgi-bin/carddisp.pl?gene=MIR9-3</t>
  </si>
  <si>
    <t>CRK</t>
  </si>
  <si>
    <t>CRK Proto-Oncogene, Adaptor Protein</t>
  </si>
  <si>
    <t>GC17M001420</t>
  </si>
  <si>
    <t>https://www.genecards.org/cgi-bin/carddisp.pl?gene=CRK</t>
  </si>
  <si>
    <t>KIAA0895</t>
  </si>
  <si>
    <t>GC07M036324</t>
  </si>
  <si>
    <t>https://www.genecards.org/cgi-bin/carddisp.pl?gene=KIAA0895</t>
  </si>
  <si>
    <t>AP2B1</t>
  </si>
  <si>
    <t>Adaptor Related Protein Complex 2 Subunit Beta 1</t>
  </si>
  <si>
    <t>GC17P035578</t>
  </si>
  <si>
    <t>https://www.genecards.org/cgi-bin/carddisp.pl?gene=AP2B1</t>
  </si>
  <si>
    <t>TNS1</t>
  </si>
  <si>
    <t>Tensin 1</t>
  </si>
  <si>
    <t>GC02M217799</t>
  </si>
  <si>
    <t>https://www.genecards.org/cgi-bin/carddisp.pl?gene=TNS1</t>
  </si>
  <si>
    <t>WAPL</t>
  </si>
  <si>
    <t>WAPL Cohesin Release Factor</t>
  </si>
  <si>
    <t>GC10M086436</t>
  </si>
  <si>
    <t>https://www.genecards.org/cgi-bin/carddisp.pl?gene=WAPL</t>
  </si>
  <si>
    <t>DDX56</t>
  </si>
  <si>
    <t>DEAD-Box Helicase 56</t>
  </si>
  <si>
    <t>GC07M044565</t>
  </si>
  <si>
    <t>https://www.genecards.org/cgi-bin/carddisp.pl?gene=DDX56</t>
  </si>
  <si>
    <t>SMIM23</t>
  </si>
  <si>
    <t>Small Integral Membrane Protein 23</t>
  </si>
  <si>
    <t>GC05P171785</t>
  </si>
  <si>
    <t>https://www.genecards.org/cgi-bin/carddisp.pl?gene=SMIM23</t>
  </si>
  <si>
    <t>SSB</t>
  </si>
  <si>
    <t>Small RNA Binding Exonuclease Protection Factor La</t>
  </si>
  <si>
    <t>GC02P169791</t>
  </si>
  <si>
    <t>https://www.genecards.org/cgi-bin/carddisp.pl?gene=SSB</t>
  </si>
  <si>
    <t>B3GNT2</t>
  </si>
  <si>
    <t>UDP-GlcNAc:BetaGal Beta-1,3-N-Acetylglucosaminyltransferase 2</t>
  </si>
  <si>
    <t>GC02P062196</t>
  </si>
  <si>
    <t>https://www.genecards.org/cgi-bin/carddisp.pl?gene=B3GNT2</t>
  </si>
  <si>
    <t>PGRMC2</t>
  </si>
  <si>
    <t>Progesterone Receptor Membrane Component 2</t>
  </si>
  <si>
    <t>GC04M128269</t>
  </si>
  <si>
    <t>https://www.genecards.org/cgi-bin/carddisp.pl?gene=PGRMC2</t>
  </si>
  <si>
    <t>ETS Transcription Factor ELK1</t>
  </si>
  <si>
    <t>GC0XM047635</t>
  </si>
  <si>
    <t>https://www.genecards.org/cgi-bin/carddisp.pl?gene=ELK1</t>
  </si>
  <si>
    <t>EFR3A</t>
  </si>
  <si>
    <t>EFR3 Homolog A</t>
  </si>
  <si>
    <t>GC08P131904</t>
  </si>
  <si>
    <t>https://www.genecards.org/cgi-bin/carddisp.pl?gene=EFR3A</t>
  </si>
  <si>
    <t>TMSB4X</t>
  </si>
  <si>
    <t>Thymosin Beta 4 X-Linked</t>
  </si>
  <si>
    <t>GC0XP012975</t>
  </si>
  <si>
    <t>https://www.genecards.org/cgi-bin/carddisp.pl?gene=TMSB4X</t>
  </si>
  <si>
    <t>PSMD13</t>
  </si>
  <si>
    <t>Proteasome 26S Subunit, Non-ATPase 13</t>
  </si>
  <si>
    <t>GC11P000236</t>
  </si>
  <si>
    <t>https://www.genecards.org/cgi-bin/carddisp.pl?gene=PSMD13</t>
  </si>
  <si>
    <t>MMP19</t>
  </si>
  <si>
    <t>Matrix Metallopeptidase 19</t>
  </si>
  <si>
    <t>GC12M055835</t>
  </si>
  <si>
    <t>https://www.genecards.org/cgi-bin/carddisp.pl?gene=MMP19</t>
  </si>
  <si>
    <t>GTF2H4</t>
  </si>
  <si>
    <t>General Transcription Factor IIH Subunit 4</t>
  </si>
  <si>
    <t>GC06P083679</t>
  </si>
  <si>
    <t>https://www.genecards.org/cgi-bin/carddisp.pl?gene=GTF2H4</t>
  </si>
  <si>
    <t>GLYAT</t>
  </si>
  <si>
    <t>Glycine-N-Acyltransferase</t>
  </si>
  <si>
    <t>GC11M089461</t>
  </si>
  <si>
    <t>https://www.genecards.org/cgi-bin/carddisp.pl?gene=GLYAT</t>
  </si>
  <si>
    <t>BAG1</t>
  </si>
  <si>
    <t>BAG Cochaperone 1</t>
  </si>
  <si>
    <t>GC09M033245</t>
  </si>
  <si>
    <t>https://www.genecards.org/cgi-bin/carddisp.pl?gene=BAG1</t>
  </si>
  <si>
    <t>EEF2KMT</t>
  </si>
  <si>
    <t>Eukaryotic Elongation Factor 2 Lysine Methyltransferase</t>
  </si>
  <si>
    <t>GC16M005084</t>
  </si>
  <si>
    <t>https://www.genecards.org/cgi-bin/carddisp.pl?gene=EEF2KMT</t>
  </si>
  <si>
    <t>NIP7</t>
  </si>
  <si>
    <t>Nucleolar Pre-RRNA Processing Protein NIP7</t>
  </si>
  <si>
    <t>GC16P069469</t>
  </si>
  <si>
    <t>https://www.genecards.org/cgi-bin/carddisp.pl?gene=NIP7</t>
  </si>
  <si>
    <t>HSPA1B</t>
  </si>
  <si>
    <t>Heat Shock Protein Family A (Hsp70) Member 1B</t>
  </si>
  <si>
    <t>GC06P083712</t>
  </si>
  <si>
    <t>https://www.genecards.org/cgi-bin/carddisp.pl?gene=HSPA1B</t>
  </si>
  <si>
    <t>ANGPTL6</t>
  </si>
  <si>
    <t>Angiopoietin Like 6</t>
  </si>
  <si>
    <t>GC19M010092</t>
  </si>
  <si>
    <t>https://www.genecards.org/cgi-bin/carddisp.pl?gene=ANGPTL6</t>
  </si>
  <si>
    <t>ABCC5</t>
  </si>
  <si>
    <t>ATP Binding Cassette Subfamily C Member 5</t>
  </si>
  <si>
    <t>GC03M183919</t>
  </si>
  <si>
    <t>https://www.genecards.org/cgi-bin/carddisp.pl?gene=ABCC5</t>
  </si>
  <si>
    <t>CPT1B</t>
  </si>
  <si>
    <t>Carnitine Palmitoyltransferase 1B</t>
  </si>
  <si>
    <t>GC22M057738</t>
  </si>
  <si>
    <t>https://www.genecards.org/cgi-bin/carddisp.pl?gene=CPT1B</t>
  </si>
  <si>
    <t>SAT1</t>
  </si>
  <si>
    <t>Spermidine/Spermine N1-Acetyltransferase 1</t>
  </si>
  <si>
    <t>GC0XP023784</t>
  </si>
  <si>
    <t>https://www.genecards.org/cgi-bin/carddisp.pl?gene=SAT1</t>
  </si>
  <si>
    <t>PASD1</t>
  </si>
  <si>
    <t>PAS Domain Containing Repressor 1</t>
  </si>
  <si>
    <t>GC0XP151563</t>
  </si>
  <si>
    <t>https://www.genecards.org/cgi-bin/carddisp.pl?gene=PASD1</t>
  </si>
  <si>
    <t>SNRPE</t>
  </si>
  <si>
    <t>Small Nuclear Ribonucleoprotein Polypeptide E</t>
  </si>
  <si>
    <t>GC01P203912</t>
  </si>
  <si>
    <t>https://www.genecards.org/cgi-bin/carddisp.pl?gene=SNRPE</t>
  </si>
  <si>
    <t>HECW2</t>
  </si>
  <si>
    <t>HECT, C2 And WW Domain Containing E3 Ubiquitin Protein Ligase 2</t>
  </si>
  <si>
    <t>GC02M196194</t>
  </si>
  <si>
    <t>https://www.genecards.org/cgi-bin/carddisp.pl?gene=HECW2</t>
  </si>
  <si>
    <t>TRIB3</t>
  </si>
  <si>
    <t>Tribbles Pseudokinase 3</t>
  </si>
  <si>
    <t>GC20P000361</t>
  </si>
  <si>
    <t>https://www.genecards.org/cgi-bin/carddisp.pl?gene=TRIB3</t>
  </si>
  <si>
    <t>CAPN10</t>
  </si>
  <si>
    <t>Calpain 10</t>
  </si>
  <si>
    <t>GC02P240586</t>
  </si>
  <si>
    <t>https://www.genecards.org/cgi-bin/carddisp.pl?gene=CAPN10</t>
  </si>
  <si>
    <t>MRPS28</t>
  </si>
  <si>
    <t>Mitochondrial Ribosomal Protein S28</t>
  </si>
  <si>
    <t>GC08M079942</t>
  </si>
  <si>
    <t>https://www.genecards.org/cgi-bin/carddisp.pl?gene=MRPS28</t>
  </si>
  <si>
    <t>TMIE</t>
  </si>
  <si>
    <t>Transmembrane Inner Ear</t>
  </si>
  <si>
    <t>GC03P046858</t>
  </si>
  <si>
    <t>https://www.genecards.org/cgi-bin/carddisp.pl?gene=TMIE</t>
  </si>
  <si>
    <t>CNE9</t>
  </si>
  <si>
    <t>CNE9 Enhancer Downstream Of SHOX</t>
  </si>
  <si>
    <t>GC0XP000856</t>
  </si>
  <si>
    <t>https://www.genecards.org/cgi-bin/carddisp.pl?gene=CNE9</t>
  </si>
  <si>
    <t>CRLF3</t>
  </si>
  <si>
    <t>Cytokine Receptor Like Factor 3</t>
  </si>
  <si>
    <t>GC17M030769</t>
  </si>
  <si>
    <t>https://www.genecards.org/cgi-bin/carddisp.pl?gene=CRLF3</t>
  </si>
  <si>
    <t>ARR3</t>
  </si>
  <si>
    <t>Arrestin 3</t>
  </si>
  <si>
    <t>GC0XP070269</t>
  </si>
  <si>
    <t>https://www.genecards.org/cgi-bin/carddisp.pl?gene=ARR3</t>
  </si>
  <si>
    <t>CDC25B</t>
  </si>
  <si>
    <t>Cell Division Cycle 25B</t>
  </si>
  <si>
    <t>GC20P004259</t>
  </si>
  <si>
    <t>https://www.genecards.org/cgi-bin/carddisp.pl?gene=CDC25B</t>
  </si>
  <si>
    <t>RFC1</t>
  </si>
  <si>
    <t>Replication Factor C Subunit 1</t>
  </si>
  <si>
    <t>GC04M039291</t>
  </si>
  <si>
    <t>https://www.genecards.org/cgi-bin/carddisp.pl?gene=RFC1</t>
  </si>
  <si>
    <t>MIR30C1</t>
  </si>
  <si>
    <t>MicroRNA 30c-1</t>
  </si>
  <si>
    <t>GC01P040757</t>
  </si>
  <si>
    <t>https://www.genecards.org/cgi-bin/carddisp.pl?gene=MIR30C1</t>
  </si>
  <si>
    <t>ADAMTS20</t>
  </si>
  <si>
    <t>ADAM Metallopeptidase With Thrombospondin Type 1 Motif 20</t>
  </si>
  <si>
    <t>GC12M043353</t>
  </si>
  <si>
    <t>https://www.genecards.org/cgi-bin/carddisp.pl?gene=ADAMTS20</t>
  </si>
  <si>
    <t>IFI16</t>
  </si>
  <si>
    <t>Interferon Gamma Inducible Protein 16</t>
  </si>
  <si>
    <t>GC01P158969</t>
  </si>
  <si>
    <t>https://www.genecards.org/cgi-bin/carddisp.pl?gene=IFI16</t>
  </si>
  <si>
    <t>RGCC</t>
  </si>
  <si>
    <t>Regulator Of Cell Cycle</t>
  </si>
  <si>
    <t>GC13P041457</t>
  </si>
  <si>
    <t>https://www.genecards.org/cgi-bin/carddisp.pl?gene=RGCC</t>
  </si>
  <si>
    <t>CELF1</t>
  </si>
  <si>
    <t>CUGBP Elav-Like Family Member 1</t>
  </si>
  <si>
    <t>GC11M089371</t>
  </si>
  <si>
    <t>https://www.genecards.org/cgi-bin/carddisp.pl?gene=CELF1</t>
  </si>
  <si>
    <t>VPS72</t>
  </si>
  <si>
    <t>Vacuolar Protein Sorting 72 Homolog</t>
  </si>
  <si>
    <t>GC01M151176</t>
  </si>
  <si>
    <t>https://www.genecards.org/cgi-bin/carddisp.pl?gene=VPS72</t>
  </si>
  <si>
    <t>SLX1A</t>
  </si>
  <si>
    <t>SLX1 Homolog A, Structure-Specific Endonuclease Subunit</t>
  </si>
  <si>
    <t>GC16P041045</t>
  </si>
  <si>
    <t>https://www.genecards.org/cgi-bin/carddisp.pl?gene=SLX1A</t>
  </si>
  <si>
    <t>KRI1</t>
  </si>
  <si>
    <t>KRI1 Homolog</t>
  </si>
  <si>
    <t>GC19M010553</t>
  </si>
  <si>
    <t>https://www.genecards.org/cgi-bin/carddisp.pl?gene=KRI1</t>
  </si>
  <si>
    <t>ZCCHC2</t>
  </si>
  <si>
    <t>Zinc Finger CCHC-Type Containing 2</t>
  </si>
  <si>
    <t>GC18P062523</t>
  </si>
  <si>
    <t>https://www.genecards.org/cgi-bin/carddisp.pl?gene=ZCCHC2</t>
  </si>
  <si>
    <t>WDR5</t>
  </si>
  <si>
    <t>WD Repeat Domain 5</t>
  </si>
  <si>
    <t>GC09P134135</t>
  </si>
  <si>
    <t>https://www.genecards.org/cgi-bin/carddisp.pl?gene=WDR5</t>
  </si>
  <si>
    <t>DXO</t>
  </si>
  <si>
    <t>Decapping Exoribonuclease</t>
  </si>
  <si>
    <t>GC06M031969</t>
  </si>
  <si>
    <t>https://www.genecards.org/cgi-bin/carddisp.pl?gene=DXO</t>
  </si>
  <si>
    <t>CORD17</t>
  </si>
  <si>
    <t>Cone Rod Dystrophy 17 (Autosomal Dominant)</t>
  </si>
  <si>
    <t>GC10U901660</t>
  </si>
  <si>
    <t>https://www.genecards.org/cgi-bin/carddisp.pl?gene=CORD17</t>
  </si>
  <si>
    <t>ZNF335</t>
  </si>
  <si>
    <t>Zinc Finger Protein 335</t>
  </si>
  <si>
    <t>GC20M045948</t>
  </si>
  <si>
    <t>https://www.genecards.org/cgi-bin/carddisp.pl?gene=ZNF335</t>
  </si>
  <si>
    <t>SNU13</t>
  </si>
  <si>
    <t>Small Nuclear Ribonucleoprotein 13</t>
  </si>
  <si>
    <t>GC22M057603</t>
  </si>
  <si>
    <t>https://www.genecards.org/cgi-bin/carddisp.pl?gene=SNU13</t>
  </si>
  <si>
    <t>SMG6</t>
  </si>
  <si>
    <t>SMG6 Nonsense Mediated MRNA Decay Factor</t>
  </si>
  <si>
    <t>GC17M002059</t>
  </si>
  <si>
    <t>https://www.genecards.org/cgi-bin/carddisp.pl?gene=SMG6</t>
  </si>
  <si>
    <t>RPL36</t>
  </si>
  <si>
    <t>Ribosomal Protein L36</t>
  </si>
  <si>
    <t>GC19P005674</t>
  </si>
  <si>
    <t>https://www.genecards.org/cgi-bin/carddisp.pl?gene=RPL36</t>
  </si>
  <si>
    <t>SELENOP</t>
  </si>
  <si>
    <t>Selenoprotein P</t>
  </si>
  <si>
    <t>GC05M042800</t>
  </si>
  <si>
    <t>https://www.genecards.org/cgi-bin/carddisp.pl?gene=SELENOP</t>
  </si>
  <si>
    <t>RPL23</t>
  </si>
  <si>
    <t>Ribosomal Protein L23</t>
  </si>
  <si>
    <t>GC17M038847</t>
  </si>
  <si>
    <t>https://www.genecards.org/cgi-bin/carddisp.pl?gene=RPL23</t>
  </si>
  <si>
    <t>RPS8</t>
  </si>
  <si>
    <t>Ribosomal Protein S8</t>
  </si>
  <si>
    <t>GC01P044775</t>
  </si>
  <si>
    <t>https://www.genecards.org/cgi-bin/carddisp.pl?gene=RPS8</t>
  </si>
  <si>
    <t>RAB38</t>
  </si>
  <si>
    <t>RAB38, Member RAS Oncogene Family</t>
  </si>
  <si>
    <t>GC11M090612</t>
  </si>
  <si>
    <t>https://www.genecards.org/cgi-bin/carddisp.pl?gene=RAB38</t>
  </si>
  <si>
    <t>IGFBP7</t>
  </si>
  <si>
    <t>Insulin Like Growth Factor Binding Protein 7</t>
  </si>
  <si>
    <t>GC04M057030</t>
  </si>
  <si>
    <t>https://www.genecards.org/cgi-bin/carddisp.pl?gene=IGFBP7</t>
  </si>
  <si>
    <t>NOTCH2NLC</t>
  </si>
  <si>
    <t>Notch 2 N-Terminal Like C</t>
  </si>
  <si>
    <t>GC01P149390</t>
  </si>
  <si>
    <t>https://www.genecards.org/cgi-bin/carddisp.pl?gene=NOTCH2NLC</t>
  </si>
  <si>
    <t>TPCN2</t>
  </si>
  <si>
    <t>Two Pore Segment Channel 2</t>
  </si>
  <si>
    <t>GC11P070233</t>
  </si>
  <si>
    <t>https://www.genecards.org/cgi-bin/carddisp.pl?gene=TPCN2</t>
  </si>
  <si>
    <t>AKAP11</t>
  </si>
  <si>
    <t>A-Kinase Anchoring Protein 11</t>
  </si>
  <si>
    <t>GC13P042272</t>
  </si>
  <si>
    <t>https://www.genecards.org/cgi-bin/carddisp.pl?gene=AKAP11</t>
  </si>
  <si>
    <t>PSMD5</t>
  </si>
  <si>
    <t>Proteasome 26S Subunit, Non-ATPase 5</t>
  </si>
  <si>
    <t>GC09M120815</t>
  </si>
  <si>
    <t>https://www.genecards.org/cgi-bin/carddisp.pl?gene=PSMD5</t>
  </si>
  <si>
    <t>VIPR1</t>
  </si>
  <si>
    <t>Vasoactive Intestinal Peptide Receptor 1</t>
  </si>
  <si>
    <t>GC03P042490</t>
  </si>
  <si>
    <t>https://www.genecards.org/cgi-bin/carddisp.pl?gene=VIPR1</t>
  </si>
  <si>
    <t>TRAPPC12</t>
  </si>
  <si>
    <t>Trafficking Protein Particle Complex Subunit 12</t>
  </si>
  <si>
    <t>GC02P003383</t>
  </si>
  <si>
    <t>https://www.genecards.org/cgi-bin/carddisp.pl?gene=TRAPPC12</t>
  </si>
  <si>
    <t>H3C2</t>
  </si>
  <si>
    <t>H3 Clustered Histone 2</t>
  </si>
  <si>
    <t>GC06M026032</t>
  </si>
  <si>
    <t>https://www.genecards.org/cgi-bin/carddisp.pl?gene=H3C2</t>
  </si>
  <si>
    <t>HROB</t>
  </si>
  <si>
    <t>Homologous Recombination Factor With OB-Fold</t>
  </si>
  <si>
    <t>GC17P055705</t>
  </si>
  <si>
    <t>https://www.genecards.org/cgi-bin/carddisp.pl?gene=HROB</t>
  </si>
  <si>
    <t>HSD17B13</t>
  </si>
  <si>
    <t>Hydroxysteroid 17-Beta Dehydrogenase 13</t>
  </si>
  <si>
    <t>GC04M087303</t>
  </si>
  <si>
    <t>https://www.genecards.org/cgi-bin/carddisp.pl?gene=HSD17B13</t>
  </si>
  <si>
    <t>MTMR11</t>
  </si>
  <si>
    <t>Myotubularin Related Protein 11</t>
  </si>
  <si>
    <t>GC01M149928</t>
  </si>
  <si>
    <t>https://www.genecards.org/cgi-bin/carddisp.pl?gene=MTMR11</t>
  </si>
  <si>
    <t>LAPTM4A</t>
  </si>
  <si>
    <t>Lysosomal Protein Transmembrane 4 Alpha</t>
  </si>
  <si>
    <t>GC02M020032</t>
  </si>
  <si>
    <t>https://www.genecards.org/cgi-bin/carddisp.pl?gene=LAPTM4A</t>
  </si>
  <si>
    <t>SMARCAD1</t>
  </si>
  <si>
    <t>SWI/SNF-Related, Matrix-Associated Actin-Dependent Regulator Of Chromatin, Subfamily A, Containing DEAD/H Box 1</t>
  </si>
  <si>
    <t>GC04P094207</t>
  </si>
  <si>
    <t>https://www.genecards.org/cgi-bin/carddisp.pl?gene=SMARCAD1</t>
  </si>
  <si>
    <t>FMO5</t>
  </si>
  <si>
    <t>Flavin Containing Dimethylaniline Monoxygenase 5</t>
  </si>
  <si>
    <t>GC01M147175</t>
  </si>
  <si>
    <t>https://www.genecards.org/cgi-bin/carddisp.pl?gene=FMO5</t>
  </si>
  <si>
    <t>KRT83</t>
  </si>
  <si>
    <t>Keratin 83</t>
  </si>
  <si>
    <t>GC12M052314</t>
  </si>
  <si>
    <t>https://www.genecards.org/cgi-bin/carddisp.pl?gene=KRT83</t>
  </si>
  <si>
    <t>PATJ</t>
  </si>
  <si>
    <t>PATJ Crumbs Cell Polarity Complex Component</t>
  </si>
  <si>
    <t>GC01P061743</t>
  </si>
  <si>
    <t>https://www.genecards.org/cgi-bin/carddisp.pl?gene=PATJ</t>
  </si>
  <si>
    <t>PRICKLE2</t>
  </si>
  <si>
    <t>Prickle Planar Cell Polarity Protein 2</t>
  </si>
  <si>
    <t>GC03M064079</t>
  </si>
  <si>
    <t>https://www.genecards.org/cgi-bin/carddisp.pl?gene=PRICKLE2</t>
  </si>
  <si>
    <t>EFNA1</t>
  </si>
  <si>
    <t>Ephrin A1</t>
  </si>
  <si>
    <t>GC01P155127</t>
  </si>
  <si>
    <t>https://www.genecards.org/cgi-bin/carddisp.pl?gene=EFNA1</t>
  </si>
  <si>
    <t>GCLM</t>
  </si>
  <si>
    <t>Glutamate-Cysteine Ligase Modifier Subunit</t>
  </si>
  <si>
    <t>GC01M093885</t>
  </si>
  <si>
    <t>https://www.genecards.org/cgi-bin/carddisp.pl?gene=GCLM</t>
  </si>
  <si>
    <t>COL8A1</t>
  </si>
  <si>
    <t>Collagen Type VIII Alpha 1 Chain</t>
  </si>
  <si>
    <t>GC03P099638</t>
  </si>
  <si>
    <t>https://www.genecards.org/cgi-bin/carddisp.pl?gene=COL8A1</t>
  </si>
  <si>
    <t>HOXC6</t>
  </si>
  <si>
    <t>Homeobox C6</t>
  </si>
  <si>
    <t>GC12P053990</t>
  </si>
  <si>
    <t>https://www.genecards.org/cgi-bin/carddisp.pl?gene=HOXC6</t>
  </si>
  <si>
    <t>ROBO2</t>
  </si>
  <si>
    <t>Roundabout Guidance Receptor 2</t>
  </si>
  <si>
    <t>GC03P075955</t>
  </si>
  <si>
    <t>https://www.genecards.org/cgi-bin/carddisp.pl?gene=ROBO2</t>
  </si>
  <si>
    <t>MAGOH</t>
  </si>
  <si>
    <t>Mago Homolog, Exon Junction Complex Subunit</t>
  </si>
  <si>
    <t>GC01M053226</t>
  </si>
  <si>
    <t>https://www.genecards.org/cgi-bin/carddisp.pl?gene=MAGOH</t>
  </si>
  <si>
    <t>CLPP</t>
  </si>
  <si>
    <t>Caseinolytic Mitochondrial Matrix Peptidase Proteolytic Subunit</t>
  </si>
  <si>
    <t>GC19P006629</t>
  </si>
  <si>
    <t>https://www.genecards.org/cgi-bin/carddisp.pl?gene=CLPP</t>
  </si>
  <si>
    <t>MIR449A</t>
  </si>
  <si>
    <t>MicroRNA 449a</t>
  </si>
  <si>
    <t>GC05M055171</t>
  </si>
  <si>
    <t>https://www.genecards.org/cgi-bin/carddisp.pl?gene=MIR449A</t>
  </si>
  <si>
    <t>HMSD</t>
  </si>
  <si>
    <t>Histocompatibility Minor Serpin Domain Containing</t>
  </si>
  <si>
    <t>GC18P063949</t>
  </si>
  <si>
    <t>https://www.genecards.org/cgi-bin/carddisp.pl?gene=HMSD</t>
  </si>
  <si>
    <t>IGF2-AS</t>
  </si>
  <si>
    <t>IGF2 Antisense RNA</t>
  </si>
  <si>
    <t>GC11P002140</t>
  </si>
  <si>
    <t>https://www.genecards.org/cgi-bin/carddisp.pl?gene=IGF2-AS</t>
  </si>
  <si>
    <t>TM2D3</t>
  </si>
  <si>
    <t>TM2 Domain Containing 3</t>
  </si>
  <si>
    <t>GC15M101621</t>
  </si>
  <si>
    <t>https://www.genecards.org/cgi-bin/carddisp.pl?gene=TM2D3</t>
  </si>
  <si>
    <t>BICC1</t>
  </si>
  <si>
    <t>BicC Family RNA Binding Protein 1</t>
  </si>
  <si>
    <t>GC10P058513</t>
  </si>
  <si>
    <t>https://www.genecards.org/cgi-bin/carddisp.pl?gene=BICC1</t>
  </si>
  <si>
    <t>GOT2</t>
  </si>
  <si>
    <t>Glutamic-Oxaloacetic Transaminase 2</t>
  </si>
  <si>
    <t>GC16M058707</t>
  </si>
  <si>
    <t>https://www.genecards.org/cgi-bin/carddisp.pl?gene=GOT2</t>
  </si>
  <si>
    <t>SLC22A2</t>
  </si>
  <si>
    <t>Solute Carrier Family 22 Member 2</t>
  </si>
  <si>
    <t>GC06M160190</t>
  </si>
  <si>
    <t>https://www.genecards.org/cgi-bin/carddisp.pl?gene=SLC22A2</t>
  </si>
  <si>
    <t>MIR340</t>
  </si>
  <si>
    <t>MicroRNA 340</t>
  </si>
  <si>
    <t>GC05M180015</t>
  </si>
  <si>
    <t>https://www.genecards.org/cgi-bin/carddisp.pl?gene=MIR340</t>
  </si>
  <si>
    <t>CA5A</t>
  </si>
  <si>
    <t>Carbonic Anhydrase 5A</t>
  </si>
  <si>
    <t>GC16M087882</t>
  </si>
  <si>
    <t>https://www.genecards.org/cgi-bin/carddisp.pl?gene=CA5A</t>
  </si>
  <si>
    <t>RASGRP4</t>
  </si>
  <si>
    <t>RAS Guanyl Releasing Protein 4</t>
  </si>
  <si>
    <t>GC19M038409</t>
  </si>
  <si>
    <t>https://www.genecards.org/cgi-bin/carddisp.pl?gene=RASGRP4</t>
  </si>
  <si>
    <t>RAB3IP</t>
  </si>
  <si>
    <t>RAB3A Interacting Protein</t>
  </si>
  <si>
    <t>GC12P069738</t>
  </si>
  <si>
    <t>https://www.genecards.org/cgi-bin/carddisp.pl?gene=RAB3IP</t>
  </si>
  <si>
    <t>VWC2</t>
  </si>
  <si>
    <t>Von Willebrand Factor C Domain Containing 2</t>
  </si>
  <si>
    <t>GC07P049783</t>
  </si>
  <si>
    <t>https://www.genecards.org/cgi-bin/carddisp.pl?gene=VWC2</t>
  </si>
  <si>
    <t>EEF1A2</t>
  </si>
  <si>
    <t>Eukaryotic Translation Elongation Factor 1 Alpha 2</t>
  </si>
  <si>
    <t>GC20M063488</t>
  </si>
  <si>
    <t>https://www.genecards.org/cgi-bin/carddisp.pl?gene=EEF1A2</t>
  </si>
  <si>
    <t>Opioid Receptor Mu 1</t>
  </si>
  <si>
    <t>GC06P154075</t>
  </si>
  <si>
    <t>https://www.genecards.org/cgi-bin/carddisp.pl?gene=OPRM1</t>
  </si>
  <si>
    <t>PWP2</t>
  </si>
  <si>
    <t>PWP2 Small Subunit Processome Component</t>
  </si>
  <si>
    <t>GC21P044107</t>
  </si>
  <si>
    <t>https://www.genecards.org/cgi-bin/carddisp.pl?gene=PWP2</t>
  </si>
  <si>
    <t>CSH2</t>
  </si>
  <si>
    <t>Chorionic Somatomammotropin Hormone 2</t>
  </si>
  <si>
    <t>GC17M063872</t>
  </si>
  <si>
    <t>https://www.genecards.org/cgi-bin/carddisp.pl?gene=CSH2</t>
  </si>
  <si>
    <t>RPS3A</t>
  </si>
  <si>
    <t>Ribosomal Protein S3A</t>
  </si>
  <si>
    <t>GC04P151099</t>
  </si>
  <si>
    <t>https://www.genecards.org/cgi-bin/carddisp.pl?gene=RPS3A</t>
  </si>
  <si>
    <t>PLD3</t>
  </si>
  <si>
    <t>Phospholipase D Family Member 3</t>
  </si>
  <si>
    <t>GC19P040348</t>
  </si>
  <si>
    <t>https://www.genecards.org/cgi-bin/carddisp.pl?gene=PLD3</t>
  </si>
  <si>
    <t>AOC1</t>
  </si>
  <si>
    <t>Amine Oxidase Copper Containing 1</t>
  </si>
  <si>
    <t>GC07P150824</t>
  </si>
  <si>
    <t>https://www.genecards.org/cgi-bin/carddisp.pl?gene=AOC1</t>
  </si>
  <si>
    <t>VCAN-AS1</t>
  </si>
  <si>
    <t>VCAN Antisense RNA 1</t>
  </si>
  <si>
    <t>GC05M083509</t>
  </si>
  <si>
    <t>https://www.genecards.org/cgi-bin/carddisp.pl?gene=VCAN-AS1</t>
  </si>
  <si>
    <t>WNT9B</t>
  </si>
  <si>
    <t>Wnt Family Member 9B</t>
  </si>
  <si>
    <t>GC17P046833</t>
  </si>
  <si>
    <t>https://www.genecards.org/cgi-bin/carddisp.pl?gene=WNT9B</t>
  </si>
  <si>
    <t>USH1K</t>
  </si>
  <si>
    <t>Usher Syndrome 1K (Autosomal Recessive)</t>
  </si>
  <si>
    <t>GC10U901639</t>
  </si>
  <si>
    <t>https://www.genecards.org/cgi-bin/carddisp.pl?gene=USH1K</t>
  </si>
  <si>
    <t>TXNRD1</t>
  </si>
  <si>
    <t>Thioredoxin Reductase 1</t>
  </si>
  <si>
    <t>GC12P104215</t>
  </si>
  <si>
    <t>https://www.genecards.org/cgi-bin/carddisp.pl?gene=TXNRD1</t>
  </si>
  <si>
    <t>SIAE</t>
  </si>
  <si>
    <t>Sialic Acid Acetylesterase</t>
  </si>
  <si>
    <t>GC11M124633</t>
  </si>
  <si>
    <t>https://www.genecards.org/cgi-bin/carddisp.pl?gene=SIAE</t>
  </si>
  <si>
    <t>SLC30A10</t>
  </si>
  <si>
    <t>Solute Carrier Family 30 Member 10</t>
  </si>
  <si>
    <t>GC01M219685</t>
  </si>
  <si>
    <t>https://www.genecards.org/cgi-bin/carddisp.pl?gene=SLC30A10</t>
  </si>
  <si>
    <t>RPL36A</t>
  </si>
  <si>
    <t>Ribosomal Protein L36a</t>
  </si>
  <si>
    <t>GC0XP101392</t>
  </si>
  <si>
    <t>https://www.genecards.org/cgi-bin/carddisp.pl?gene=RPL36A</t>
  </si>
  <si>
    <t>SUB1</t>
  </si>
  <si>
    <t>SUB1 Regulator Of Transcription</t>
  </si>
  <si>
    <t>GC05P032652</t>
  </si>
  <si>
    <t>https://www.genecards.org/cgi-bin/carddisp.pl?gene=SUB1</t>
  </si>
  <si>
    <t>POLQ</t>
  </si>
  <si>
    <t>DNA Polymerase Theta</t>
  </si>
  <si>
    <t>GC03M121431</t>
  </si>
  <si>
    <t>https://www.genecards.org/cgi-bin/carddisp.pl?gene=POLQ</t>
  </si>
  <si>
    <t>GIP</t>
  </si>
  <si>
    <t>Gastric Inhibitory Polypeptide</t>
  </si>
  <si>
    <t>GC17M048958</t>
  </si>
  <si>
    <t>https://www.genecards.org/cgi-bin/carddisp.pl?gene=GIP</t>
  </si>
  <si>
    <t>CCDC78</t>
  </si>
  <si>
    <t>Coiled-Coil Domain Containing 78</t>
  </si>
  <si>
    <t>GC16M007031</t>
  </si>
  <si>
    <t>https://www.genecards.org/cgi-bin/carddisp.pl?gene=CCDC78</t>
  </si>
  <si>
    <t>NT5C2</t>
  </si>
  <si>
    <t>5'-Nucleotidase, Cytosolic II</t>
  </si>
  <si>
    <t>GC10M103088</t>
  </si>
  <si>
    <t>https://www.genecards.org/cgi-bin/carddisp.pl?gene=NT5C2</t>
  </si>
  <si>
    <t>KRBOX4</t>
  </si>
  <si>
    <t>KRAB Box Domain Containing 4</t>
  </si>
  <si>
    <t>GC0XP046587</t>
  </si>
  <si>
    <t>https://www.genecards.org/cgi-bin/carddisp.pl?gene=KRBOX4</t>
  </si>
  <si>
    <t>DNAJC3</t>
  </si>
  <si>
    <t>DnaJ Heat Shock Protein Family (Hsp40) Member C3</t>
  </si>
  <si>
    <t>GC13P095677</t>
  </si>
  <si>
    <t>https://www.genecards.org/cgi-bin/carddisp.pl?gene=DNAJC3</t>
  </si>
  <si>
    <t>MIR661</t>
  </si>
  <si>
    <t>MicroRNA 661</t>
  </si>
  <si>
    <t>GC08M143945</t>
  </si>
  <si>
    <t>https://www.genecards.org/cgi-bin/carddisp.pl?gene=MIR661</t>
  </si>
  <si>
    <t>ERLIN2</t>
  </si>
  <si>
    <t>ER Lipid Raft Associated 2</t>
  </si>
  <si>
    <t>GC08P037736</t>
  </si>
  <si>
    <t>https://www.genecards.org/cgi-bin/carddisp.pl?gene=ERLIN2</t>
  </si>
  <si>
    <t>RPL32</t>
  </si>
  <si>
    <t>Ribosomal Protein L32</t>
  </si>
  <si>
    <t>GC03M012834</t>
  </si>
  <si>
    <t>https://www.genecards.org/cgi-bin/carddisp.pl?gene=RPL32</t>
  </si>
  <si>
    <t>ADCY6</t>
  </si>
  <si>
    <t>Adenylate Cyclase 6</t>
  </si>
  <si>
    <t>GC12M048766</t>
  </si>
  <si>
    <t>https://www.genecards.org/cgi-bin/carddisp.pl?gene=ADCY6</t>
  </si>
  <si>
    <t>ATP2A1</t>
  </si>
  <si>
    <t>ATPase Sarcoplasmic/Endoplasmic Reticulum Ca2+ Transporting 1</t>
  </si>
  <si>
    <t>GC16P040920</t>
  </si>
  <si>
    <t>https://www.genecards.org/cgi-bin/carddisp.pl?gene=ATP2A1</t>
  </si>
  <si>
    <t>PLK2</t>
  </si>
  <si>
    <t>Polo Like Kinase 2</t>
  </si>
  <si>
    <t>GC05M058453</t>
  </si>
  <si>
    <t>https://www.genecards.org/cgi-bin/carddisp.pl?gene=PLK2</t>
  </si>
  <si>
    <t>SLC7A14-AS1</t>
  </si>
  <si>
    <t>SLC7A14 Antisense RNA 1</t>
  </si>
  <si>
    <t>GC03P170450</t>
  </si>
  <si>
    <t>https://www.genecards.org/cgi-bin/carddisp.pl?gene=SLC7A14-AS1</t>
  </si>
  <si>
    <t>ADAMTS6</t>
  </si>
  <si>
    <t>ADAM Metallopeptidase With Thrombospondin Type 1 Motif 6</t>
  </si>
  <si>
    <t>GC05M065148</t>
  </si>
  <si>
    <t>https://www.genecards.org/cgi-bin/carddisp.pl?gene=ADAMTS6</t>
  </si>
  <si>
    <t>MDCMP</t>
  </si>
  <si>
    <t>Muscular Dystrophy, Congenital, Merosin-Positive</t>
  </si>
  <si>
    <t>GC04U901771</t>
  </si>
  <si>
    <t>https://www.genecards.org/cgi-bin/carddisp.pl?gene=MDCMP</t>
  </si>
  <si>
    <t>DHFR2</t>
  </si>
  <si>
    <t>Dihydrofolate Reductase 2</t>
  </si>
  <si>
    <t>GC03M094048</t>
  </si>
  <si>
    <t>https://www.genecards.org/cgi-bin/carddisp.pl?gene=DHFR2</t>
  </si>
  <si>
    <t>LGALS3BP</t>
  </si>
  <si>
    <t>Galectin 3 Binding Protein</t>
  </si>
  <si>
    <t>GC17M078971</t>
  </si>
  <si>
    <t>https://www.genecards.org/cgi-bin/carddisp.pl?gene=LGALS3BP</t>
  </si>
  <si>
    <t>ARHGAP42</t>
  </si>
  <si>
    <t>Rho GTPase Activating Protein 42</t>
  </si>
  <si>
    <t>GC11P100687</t>
  </si>
  <si>
    <t>https://www.genecards.org/cgi-bin/carddisp.pl?gene=ARHGAP42</t>
  </si>
  <si>
    <t>ZDBF2</t>
  </si>
  <si>
    <t>Zinc Finger DBF-Type Containing 2</t>
  </si>
  <si>
    <t>GC02P206274</t>
  </si>
  <si>
    <t>https://www.genecards.org/cgi-bin/carddisp.pl?gene=ZDBF2</t>
  </si>
  <si>
    <t>UNCX</t>
  </si>
  <si>
    <t>UNC Homeobox</t>
  </si>
  <si>
    <t>GC07P001232</t>
  </si>
  <si>
    <t>https://www.genecards.org/cgi-bin/carddisp.pl?gene=UNCX</t>
  </si>
  <si>
    <t>MCM3AP</t>
  </si>
  <si>
    <t>Minichromosome Maintenance Complex Component 3 Associated Protein</t>
  </si>
  <si>
    <t>GC21M046235</t>
  </si>
  <si>
    <t>https://www.genecards.org/cgi-bin/carddisp.pl?gene=MCM3AP</t>
  </si>
  <si>
    <t>CENPU</t>
  </si>
  <si>
    <t>Centromere Protein U</t>
  </si>
  <si>
    <t>GC04M184694</t>
  </si>
  <si>
    <t>https://www.genecards.org/cgi-bin/carddisp.pl?gene=CENPU</t>
  </si>
  <si>
    <t>OPN4</t>
  </si>
  <si>
    <t>Opsin 4</t>
  </si>
  <si>
    <t>GC10P086654</t>
  </si>
  <si>
    <t>https://www.genecards.org/cgi-bin/carddisp.pl?gene=OPN4</t>
  </si>
  <si>
    <t>PALM</t>
  </si>
  <si>
    <t>Paralemmin</t>
  </si>
  <si>
    <t>GC19P000708</t>
  </si>
  <si>
    <t>https://www.genecards.org/cgi-bin/carddisp.pl?gene=PALM</t>
  </si>
  <si>
    <t>CCDC97</t>
  </si>
  <si>
    <t>Coiled-Coil Domain Containing 97</t>
  </si>
  <si>
    <t>GC19P041310</t>
  </si>
  <si>
    <t>https://www.genecards.org/cgi-bin/carddisp.pl?gene=CCDC97</t>
  </si>
  <si>
    <t>PIH1D2</t>
  </si>
  <si>
    <t>PIH1 Domain Containing 2</t>
  </si>
  <si>
    <t>GC11M112456</t>
  </si>
  <si>
    <t>https://www.genecards.org/cgi-bin/carddisp.pl?gene=PIH1D2</t>
  </si>
  <si>
    <t>HEMGN</t>
  </si>
  <si>
    <t>Hemogen</t>
  </si>
  <si>
    <t>GC09M099107</t>
  </si>
  <si>
    <t>https://www.genecards.org/cgi-bin/carddisp.pl?gene=HEMGN</t>
  </si>
  <si>
    <t>Heat Shock Transcription Factor 1</t>
  </si>
  <si>
    <t>GC08P144291</t>
  </si>
  <si>
    <t>https://www.genecards.org/cgi-bin/carddisp.pl?gene=HSF1</t>
  </si>
  <si>
    <t>ADARB1</t>
  </si>
  <si>
    <t>Adenosine Deaminase RNA Specific B1</t>
  </si>
  <si>
    <t>GC21P045073</t>
  </si>
  <si>
    <t>https://www.genecards.org/cgi-bin/carddisp.pl?gene=ADARB1</t>
  </si>
  <si>
    <t>SELENBP1</t>
  </si>
  <si>
    <t>Selenium Binding Protein 1</t>
  </si>
  <si>
    <t>GC01M151364</t>
  </si>
  <si>
    <t>https://www.genecards.org/cgi-bin/carddisp.pl?gene=SELENBP1</t>
  </si>
  <si>
    <t>SLC17A6</t>
  </si>
  <si>
    <t>Solute Carrier Family 17 Member 6</t>
  </si>
  <si>
    <t>GC11P022359</t>
  </si>
  <si>
    <t>https://www.genecards.org/cgi-bin/carddisp.pl?gene=SLC17A6</t>
  </si>
  <si>
    <t>WHSC1L2P</t>
  </si>
  <si>
    <t>Wolf-Hirschhorn Syndrome Candidate 1-Like 2, Pseudogene</t>
  </si>
  <si>
    <t>GC17M043718</t>
  </si>
  <si>
    <t>https://www.genecards.org/cgi-bin/carddisp.pl?gene=WHSC1L2P</t>
  </si>
  <si>
    <t>HOXD9</t>
  </si>
  <si>
    <t>Homeobox D9</t>
  </si>
  <si>
    <t>GC02P176122</t>
  </si>
  <si>
    <t>https://www.genecards.org/cgi-bin/carddisp.pl?gene=HOXD9</t>
  </si>
  <si>
    <t>KCNK4</t>
  </si>
  <si>
    <t>Potassium Two Pore Domain Channel Subfamily K Member 4</t>
  </si>
  <si>
    <t>GC11P064387</t>
  </si>
  <si>
    <t>https://www.genecards.org/cgi-bin/carddisp.pl?gene=KCNK4</t>
  </si>
  <si>
    <t>TOX</t>
  </si>
  <si>
    <t>Thymocyte Selection Associated High Mobility Group Box</t>
  </si>
  <si>
    <t>GC08M058805</t>
  </si>
  <si>
    <t>https://www.genecards.org/cgi-bin/carddisp.pl?gene=TOX</t>
  </si>
  <si>
    <t>NAALADL2</t>
  </si>
  <si>
    <t>N-Acetylated Alpha-Linked Acidic Dipeptidase Like 2</t>
  </si>
  <si>
    <t>GC03P174438</t>
  </si>
  <si>
    <t>https://www.genecards.org/cgi-bin/carddisp.pl?gene=NAALADL2</t>
  </si>
  <si>
    <t>COL14A1</t>
  </si>
  <si>
    <t>Collagen Type XIV Alpha 1 Chain</t>
  </si>
  <si>
    <t>GC08P120105</t>
  </si>
  <si>
    <t>https://www.genecards.org/cgi-bin/carddisp.pl?gene=COL14A1</t>
  </si>
  <si>
    <t>SCGB1A1</t>
  </si>
  <si>
    <t>Secretoglobin Family 1A Member 1</t>
  </si>
  <si>
    <t>GC11P062405</t>
  </si>
  <si>
    <t>https://www.genecards.org/cgi-bin/carddisp.pl?gene=SCGB1A1</t>
  </si>
  <si>
    <t>GTF2H1</t>
  </si>
  <si>
    <t>General Transcription Factor IIH Subunit 1</t>
  </si>
  <si>
    <t>GC11P018514</t>
  </si>
  <si>
    <t>https://www.genecards.org/cgi-bin/carddisp.pl?gene=GTF2H1</t>
  </si>
  <si>
    <t>AIMP1</t>
  </si>
  <si>
    <t>Aminoacyl TRNA Synthetase Complex Interacting Multifunctional Protein 1</t>
  </si>
  <si>
    <t>GC04P106315</t>
  </si>
  <si>
    <t>https://www.genecards.org/cgi-bin/carddisp.pl?gene=AIMP1</t>
  </si>
  <si>
    <t>COLGALT1</t>
  </si>
  <si>
    <t>Collagen Beta(1-O)Galactosyltransferase 1</t>
  </si>
  <si>
    <t>GC19P017555</t>
  </si>
  <si>
    <t>https://www.genecards.org/cgi-bin/carddisp.pl?gene=COLGALT1</t>
  </si>
  <si>
    <t>PSMD7</t>
  </si>
  <si>
    <t>Proteasome 26S Subunit, Non-ATPase 7</t>
  </si>
  <si>
    <t>GC16P074296</t>
  </si>
  <si>
    <t>https://www.genecards.org/cgi-bin/carddisp.pl?gene=PSMD7</t>
  </si>
  <si>
    <t>DEFB4A</t>
  </si>
  <si>
    <t>Defensin Beta 4A</t>
  </si>
  <si>
    <t>GC08P007895</t>
  </si>
  <si>
    <t>https://www.genecards.org/cgi-bin/carddisp.pl?gene=DEFB4A</t>
  </si>
  <si>
    <t>PNPLA8</t>
  </si>
  <si>
    <t>Patatin Like Phospholipase Domain Containing 8</t>
  </si>
  <si>
    <t>GC07M108470</t>
  </si>
  <si>
    <t>https://www.genecards.org/cgi-bin/carddisp.pl?gene=PNPLA8</t>
  </si>
  <si>
    <t>KCNK9</t>
  </si>
  <si>
    <t>Potassium Two Pore Domain Channel Subfamily K Member 9</t>
  </si>
  <si>
    <t>GC08M139585</t>
  </si>
  <si>
    <t>https://www.genecards.org/cgi-bin/carddisp.pl?gene=KCNK9</t>
  </si>
  <si>
    <t>APOA5</t>
  </si>
  <si>
    <t>Apolipoprotein A5</t>
  </si>
  <si>
    <t>GC11M116789</t>
  </si>
  <si>
    <t>https://www.genecards.org/cgi-bin/carddisp.pl?gene=APOA5</t>
  </si>
  <si>
    <t>HOXC5</t>
  </si>
  <si>
    <t>Homeobox C5</t>
  </si>
  <si>
    <t>GC12P055039</t>
  </si>
  <si>
    <t>https://www.genecards.org/cgi-bin/carddisp.pl?gene=HOXC5</t>
  </si>
  <si>
    <t>PTRH2</t>
  </si>
  <si>
    <t>Peptidyl-TRNA Hydrolase 2</t>
  </si>
  <si>
    <t>GC17M059674</t>
  </si>
  <si>
    <t>https://www.genecards.org/cgi-bin/carddisp.pl?gene=PTRH2</t>
  </si>
  <si>
    <t>RBM14-RBM4</t>
  </si>
  <si>
    <t>RBM14-RBM4 Readthrough</t>
  </si>
  <si>
    <t>GC11P066616</t>
  </si>
  <si>
    <t>https://www.genecards.org/cgi-bin/carddisp.pl?gene=RBM14-RBM4</t>
  </si>
  <si>
    <t>TMC6</t>
  </si>
  <si>
    <t>Transmembrane Channel Like 6</t>
  </si>
  <si>
    <t>GC17M078110</t>
  </si>
  <si>
    <t>https://www.genecards.org/cgi-bin/carddisp.pl?gene=TMC6</t>
  </si>
  <si>
    <t>UCP3</t>
  </si>
  <si>
    <t>Uncoupling Protein 3</t>
  </si>
  <si>
    <t>GC11M074000</t>
  </si>
  <si>
    <t>https://www.genecards.org/cgi-bin/carddisp.pl?gene=UCP3</t>
  </si>
  <si>
    <t>PERP</t>
  </si>
  <si>
    <t>P53 Apoptosis Effector Related To PMP22</t>
  </si>
  <si>
    <t>GC06M138088</t>
  </si>
  <si>
    <t>https://www.genecards.org/cgi-bin/carddisp.pl?gene=PERP</t>
  </si>
  <si>
    <t>DNMT3L</t>
  </si>
  <si>
    <t>DNA Methyltransferase 3 Like</t>
  </si>
  <si>
    <t>GC21M044246</t>
  </si>
  <si>
    <t>https://www.genecards.org/cgi-bin/carddisp.pl?gene=DNMT3L</t>
  </si>
  <si>
    <t>ZFHX3</t>
  </si>
  <si>
    <t>Zinc Finger Homeobox 3</t>
  </si>
  <si>
    <t>GC16M072782</t>
  </si>
  <si>
    <t>https://www.genecards.org/cgi-bin/carddisp.pl?gene=ZFHX3</t>
  </si>
  <si>
    <t>TAF3</t>
  </si>
  <si>
    <t>TATA-Box Binding Protein Associated Factor 3</t>
  </si>
  <si>
    <t>GC10P007860</t>
  </si>
  <si>
    <t>https://www.genecards.org/cgi-bin/carddisp.pl?gene=TAF3</t>
  </si>
  <si>
    <t>HPSE2</t>
  </si>
  <si>
    <t>Heparanase 2 (Inactive)</t>
  </si>
  <si>
    <t>GC10M098457</t>
  </si>
  <si>
    <t>https://www.genecards.org/cgi-bin/carddisp.pl?gene=HPSE2</t>
  </si>
  <si>
    <t>LUM</t>
  </si>
  <si>
    <t>Lumican</t>
  </si>
  <si>
    <t>GC12M091102</t>
  </si>
  <si>
    <t>https://www.genecards.org/cgi-bin/carddisp.pl?gene=LUM</t>
  </si>
  <si>
    <t>LATS1</t>
  </si>
  <si>
    <t>Large Tumor Suppressor Kinase 1</t>
  </si>
  <si>
    <t>GC06M149658</t>
  </si>
  <si>
    <t>https://www.genecards.org/cgi-bin/carddisp.pl?gene=LATS1</t>
  </si>
  <si>
    <t>CXCL16</t>
  </si>
  <si>
    <t>C-X-C Motif Chemokine Ligand 16</t>
  </si>
  <si>
    <t>GC17M004733</t>
  </si>
  <si>
    <t>https://www.genecards.org/cgi-bin/carddisp.pl?gene=CXCL16</t>
  </si>
  <si>
    <t>MLST8</t>
  </si>
  <si>
    <t>MTOR Associated Protein, LST8 Homolog</t>
  </si>
  <si>
    <t>GC16P002204</t>
  </si>
  <si>
    <t>https://www.genecards.org/cgi-bin/carddisp.pl?gene=MLST8</t>
  </si>
  <si>
    <t>LIN7A</t>
  </si>
  <si>
    <t>Lin-7 Homolog A, Crumbs Cell Polarity Complex Component</t>
  </si>
  <si>
    <t>GC12M080792</t>
  </si>
  <si>
    <t>https://www.genecards.org/cgi-bin/carddisp.pl?gene=LIN7A</t>
  </si>
  <si>
    <t>TRAPPC14</t>
  </si>
  <si>
    <t>Trafficking Protein Particle Complex Subunit 14</t>
  </si>
  <si>
    <t>GC07M102062</t>
  </si>
  <si>
    <t>https://www.genecards.org/cgi-bin/carddisp.pl?gene=TRAPPC14</t>
  </si>
  <si>
    <t>ENOX2</t>
  </si>
  <si>
    <t>Ecto-NOX Disulfide-Thiol Exchanger 2</t>
  </si>
  <si>
    <t>GC0XM130623</t>
  </si>
  <si>
    <t>https://www.genecards.org/cgi-bin/carddisp.pl?gene=ENOX2</t>
  </si>
  <si>
    <t>FBF1</t>
  </si>
  <si>
    <t>Fas Binding Factor 1</t>
  </si>
  <si>
    <t>GC17M075909</t>
  </si>
  <si>
    <t>https://www.genecards.org/cgi-bin/carddisp.pl?gene=FBF1</t>
  </si>
  <si>
    <t>CERT1</t>
  </si>
  <si>
    <t>Ceramide Transporter 1</t>
  </si>
  <si>
    <t>GC05M075356</t>
  </si>
  <si>
    <t>https://www.genecards.org/cgi-bin/carddisp.pl?gene=CERT1</t>
  </si>
  <si>
    <t>CSNK2A2</t>
  </si>
  <si>
    <t>Casein Kinase 2 Alpha 2</t>
  </si>
  <si>
    <t>GC16M058157</t>
  </si>
  <si>
    <t>https://www.genecards.org/cgi-bin/carddisp.pl?gene=CSNK2A2</t>
  </si>
  <si>
    <t>AK7</t>
  </si>
  <si>
    <t>Adenylate Kinase 7</t>
  </si>
  <si>
    <t>GC14P096392</t>
  </si>
  <si>
    <t>https://www.genecards.org/cgi-bin/carddisp.pl?gene=AK7</t>
  </si>
  <si>
    <t>ITGAE</t>
  </si>
  <si>
    <t>Integrin Subunit Alpha E</t>
  </si>
  <si>
    <t>GC17M004158</t>
  </si>
  <si>
    <t>https://www.genecards.org/cgi-bin/carddisp.pl?gene=ITGAE</t>
  </si>
  <si>
    <t>SMC5</t>
  </si>
  <si>
    <t>Structural Maintenance Of Chromosomes 5</t>
  </si>
  <si>
    <t>GC09P070258</t>
  </si>
  <si>
    <t>https://www.genecards.org/cgi-bin/carddisp.pl?gene=SMC5</t>
  </si>
  <si>
    <t>KCNJ13</t>
  </si>
  <si>
    <t>Potassium Inwardly Rectifying Channel Subfamily J Member 13</t>
  </si>
  <si>
    <t>GC02M232765</t>
  </si>
  <si>
    <t>https://www.genecards.org/cgi-bin/carddisp.pl?gene=KCNJ13</t>
  </si>
  <si>
    <t>LOC111589215</t>
  </si>
  <si>
    <t>BRCA1 Promoter Region</t>
  </si>
  <si>
    <t>GC17P056417</t>
  </si>
  <si>
    <t>https://www.genecards.org/cgi-bin/carddisp.pl?gene=LOC111589215</t>
  </si>
  <si>
    <t>UNC13B</t>
  </si>
  <si>
    <t>Unc-13 Homolog B</t>
  </si>
  <si>
    <t>GC09P035161</t>
  </si>
  <si>
    <t>https://www.genecards.org/cgi-bin/carddisp.pl?gene=UNC13B</t>
  </si>
  <si>
    <t>ASPSCR1</t>
  </si>
  <si>
    <t>ASPSCR1 Tether For SLC2A4, UBX Domain Containing</t>
  </si>
  <si>
    <t>GC17P081976</t>
  </si>
  <si>
    <t>https://www.genecards.org/cgi-bin/carddisp.pl?gene=ASPSCR1</t>
  </si>
  <si>
    <t>TTI2</t>
  </si>
  <si>
    <t>TELO2 Interacting Protein 2</t>
  </si>
  <si>
    <t>GC08M033473</t>
  </si>
  <si>
    <t>https://www.genecards.org/cgi-bin/carddisp.pl?gene=TTI2</t>
  </si>
  <si>
    <t>RORB</t>
  </si>
  <si>
    <t>RAR Related Orphan Receptor B</t>
  </si>
  <si>
    <t>GC09P074497</t>
  </si>
  <si>
    <t>https://www.genecards.org/cgi-bin/carddisp.pl?gene=RORB</t>
  </si>
  <si>
    <t>PKD1L3</t>
  </si>
  <si>
    <t>Polycystin 1 Like 3, Transient Receptor Potential Channel Interacting</t>
  </si>
  <si>
    <t>GC16M071962</t>
  </si>
  <si>
    <t>https://www.genecards.org/cgi-bin/carddisp.pl?gene=PKD1L3</t>
  </si>
  <si>
    <t>WARS1</t>
  </si>
  <si>
    <t>Tryptophanyl-TRNA Synthetase 1</t>
  </si>
  <si>
    <t>GC14M101280</t>
  </si>
  <si>
    <t>https://www.genecards.org/cgi-bin/carddisp.pl?gene=WARS1</t>
  </si>
  <si>
    <t>SENP6</t>
  </si>
  <si>
    <t>SUMO Specific Peptidase 6</t>
  </si>
  <si>
    <t>GC06P075601</t>
  </si>
  <si>
    <t>https://www.genecards.org/cgi-bin/carddisp.pl?gene=SENP6</t>
  </si>
  <si>
    <t>ARHGEF28</t>
  </si>
  <si>
    <t>Rho Guanine Nucleotide Exchange Factor 28</t>
  </si>
  <si>
    <t>GC05P073626</t>
  </si>
  <si>
    <t>https://www.genecards.org/cgi-bin/carddisp.pl?gene=ARHGEF28</t>
  </si>
  <si>
    <t>UBE3C</t>
  </si>
  <si>
    <t>Ubiquitin Protein Ligase E3C</t>
  </si>
  <si>
    <t>GC07P157138</t>
  </si>
  <si>
    <t>https://www.genecards.org/cgi-bin/carddisp.pl?gene=UBE3C</t>
  </si>
  <si>
    <t>PCBP2</t>
  </si>
  <si>
    <t>Poly(RC) Binding Protein 2</t>
  </si>
  <si>
    <t>GC12P053452</t>
  </si>
  <si>
    <t>https://www.genecards.org/cgi-bin/carddisp.pl?gene=PCBP2</t>
  </si>
  <si>
    <t>SMC4</t>
  </si>
  <si>
    <t>Structural Maintenance Of Chromosomes 4</t>
  </si>
  <si>
    <t>GC03P160399</t>
  </si>
  <si>
    <t>https://www.genecards.org/cgi-bin/carddisp.pl?gene=SMC4</t>
  </si>
  <si>
    <t>NEIL1</t>
  </si>
  <si>
    <t>Nei Like DNA Glycosylase 1</t>
  </si>
  <si>
    <t>GC15P075346</t>
  </si>
  <si>
    <t>https://www.genecards.org/cgi-bin/carddisp.pl?gene=NEIL1</t>
  </si>
  <si>
    <t>UBAP2L</t>
  </si>
  <si>
    <t>Ubiquitin Associated Protein 2 Like</t>
  </si>
  <si>
    <t>GC01P154219</t>
  </si>
  <si>
    <t>https://www.genecards.org/cgi-bin/carddisp.pl?gene=UBAP2L</t>
  </si>
  <si>
    <t>LOC107963955</t>
  </si>
  <si>
    <t>BCR-ABL Major-Breakpoint Cluster Region</t>
  </si>
  <si>
    <t>GC22P037231</t>
  </si>
  <si>
    <t>https://www.genecards.org/cgi-bin/carddisp.pl?gene=LOC107963955</t>
  </si>
  <si>
    <t>STAP2</t>
  </si>
  <si>
    <t>Signal Transducing Adaptor Family Member 2</t>
  </si>
  <si>
    <t>GC19M004324</t>
  </si>
  <si>
    <t>https://www.genecards.org/cgi-bin/carddisp.pl?gene=STAP2</t>
  </si>
  <si>
    <t>MRPL40</t>
  </si>
  <si>
    <t>Mitochondrial Ribosomal Protein L40</t>
  </si>
  <si>
    <t>GC22P035800</t>
  </si>
  <si>
    <t>https://www.genecards.org/cgi-bin/carddisp.pl?gene=MRPL40</t>
  </si>
  <si>
    <t>Glutamate Ionotropic Receptor AMPA Type Subunit 2</t>
  </si>
  <si>
    <t>GC04P157204</t>
  </si>
  <si>
    <t>https://www.genecards.org/cgi-bin/carddisp.pl?gene=GRIA2</t>
  </si>
  <si>
    <t>PFKP</t>
  </si>
  <si>
    <t>Phosphofructokinase, Platelet</t>
  </si>
  <si>
    <t>GC10P003066</t>
  </si>
  <si>
    <t>https://www.genecards.org/cgi-bin/carddisp.pl?gene=PFKP</t>
  </si>
  <si>
    <t>GTF2H2</t>
  </si>
  <si>
    <t>General Transcription Factor IIH Subunit 2</t>
  </si>
  <si>
    <t>GC05M071032</t>
  </si>
  <si>
    <t>https://www.genecards.org/cgi-bin/carddisp.pl?gene=GTF2H2</t>
  </si>
  <si>
    <t>FUBP3</t>
  </si>
  <si>
    <t>Far Upstream Element Binding Protein 3</t>
  </si>
  <si>
    <t>GC09P130580</t>
  </si>
  <si>
    <t>https://www.genecards.org/cgi-bin/carddisp.pl?gene=FUBP3</t>
  </si>
  <si>
    <t>SNHG12</t>
  </si>
  <si>
    <t>Small Nucleolar RNA Host Gene 12</t>
  </si>
  <si>
    <t>GC01M028578</t>
  </si>
  <si>
    <t>https://www.genecards.org/cgi-bin/carddisp.pl?gene=SNHG12</t>
  </si>
  <si>
    <t>RABAC1</t>
  </si>
  <si>
    <t>Rab Acceptor 1</t>
  </si>
  <si>
    <t>GC19M041956</t>
  </si>
  <si>
    <t>https://www.genecards.org/cgi-bin/carddisp.pl?gene=RABAC1</t>
  </si>
  <si>
    <t>CHTF8</t>
  </si>
  <si>
    <t>Chromosome Transmission Fidelity Factor 8</t>
  </si>
  <si>
    <t>GC16M069122</t>
  </si>
  <si>
    <t>https://www.genecards.org/cgi-bin/carddisp.pl?gene=CHTF8</t>
  </si>
  <si>
    <t>MEP1B</t>
  </si>
  <si>
    <t>Meprin A Subunit Beta</t>
  </si>
  <si>
    <t>GC18P032185</t>
  </si>
  <si>
    <t>https://www.genecards.org/cgi-bin/carddisp.pl?gene=MEP1B</t>
  </si>
  <si>
    <t>MYO9B</t>
  </si>
  <si>
    <t>Myosin IXB</t>
  </si>
  <si>
    <t>GC19P066216</t>
  </si>
  <si>
    <t>https://www.genecards.org/cgi-bin/carddisp.pl?gene=MYO9B</t>
  </si>
  <si>
    <t>SLC22A1</t>
  </si>
  <si>
    <t>Solute Carrier Family 22 Member 1</t>
  </si>
  <si>
    <t>GC06P160121</t>
  </si>
  <si>
    <t>https://www.genecards.org/cgi-bin/carddisp.pl?gene=SLC22A1</t>
  </si>
  <si>
    <t>MNT</t>
  </si>
  <si>
    <t>MAX Network Transcriptional Repressor</t>
  </si>
  <si>
    <t>GC17M002384</t>
  </si>
  <si>
    <t>https://www.genecards.org/cgi-bin/carddisp.pl?gene=MNT</t>
  </si>
  <si>
    <t>OSR1</t>
  </si>
  <si>
    <t>Odd-Skipped Related Transcription Factor 1</t>
  </si>
  <si>
    <t>GC02M019351</t>
  </si>
  <si>
    <t>https://www.genecards.org/cgi-bin/carddisp.pl?gene=OSR1</t>
  </si>
  <si>
    <t>ABI1</t>
  </si>
  <si>
    <t>Abl Interactor 1</t>
  </si>
  <si>
    <t>GC10M026746</t>
  </si>
  <si>
    <t>https://www.genecards.org/cgi-bin/carddisp.pl?gene=ABI1</t>
  </si>
  <si>
    <t>CYP17A1-AS1</t>
  </si>
  <si>
    <t>CYP17A1 Antisense RNA 1</t>
  </si>
  <si>
    <t>GC10P102747</t>
  </si>
  <si>
    <t>https://www.genecards.org/cgi-bin/carddisp.pl?gene=CYP17A1-AS1</t>
  </si>
  <si>
    <t>PLAAT3</t>
  </si>
  <si>
    <t>Phospholipase A And Acyltransferase 3</t>
  </si>
  <si>
    <t>GC11M089673</t>
  </si>
  <si>
    <t>https://www.genecards.org/cgi-bin/carddisp.pl?gene=PLAAT3</t>
  </si>
  <si>
    <t>NPTN</t>
  </si>
  <si>
    <t>Neuroplastin</t>
  </si>
  <si>
    <t>GC15M073560</t>
  </si>
  <si>
    <t>https://www.genecards.org/cgi-bin/carddisp.pl?gene=NPTN</t>
  </si>
  <si>
    <t>CCL8</t>
  </si>
  <si>
    <t>C-C Motif Chemokine Ligand 8</t>
  </si>
  <si>
    <t>GC17P034319</t>
  </si>
  <si>
    <t>https://www.genecards.org/cgi-bin/carddisp.pl?gene=CCL8</t>
  </si>
  <si>
    <t>MIR92A2</t>
  </si>
  <si>
    <t>MicroRNA 92a-2</t>
  </si>
  <si>
    <t>GC0XM134309</t>
  </si>
  <si>
    <t>https://www.genecards.org/cgi-bin/carddisp.pl?gene=MIR92A2</t>
  </si>
  <si>
    <t>ATF2</t>
  </si>
  <si>
    <t>Activating Transcription Factor 2</t>
  </si>
  <si>
    <t>GC02M175072</t>
  </si>
  <si>
    <t>https://www.genecards.org/cgi-bin/carddisp.pl?gene=ATF2</t>
  </si>
  <si>
    <t>GRK6</t>
  </si>
  <si>
    <t>G Protein-Coupled Receptor Kinase 6</t>
  </si>
  <si>
    <t>GC05P177403</t>
  </si>
  <si>
    <t>https://www.genecards.org/cgi-bin/carddisp.pl?gene=GRK6</t>
  </si>
  <si>
    <t>H2AC4</t>
  </si>
  <si>
    <t>H2A Clustered Histone 4</t>
  </si>
  <si>
    <t>GC06M026034</t>
  </si>
  <si>
    <t>https://www.genecards.org/cgi-bin/carddisp.pl?gene=H2AC4</t>
  </si>
  <si>
    <t>TNRC18</t>
  </si>
  <si>
    <t>Trinucleotide Repeat Containing 18</t>
  </si>
  <si>
    <t>GC07M005360</t>
  </si>
  <si>
    <t>https://www.genecards.org/cgi-bin/carddisp.pl?gene=TNRC18</t>
  </si>
  <si>
    <t>SGCE</t>
  </si>
  <si>
    <t>Sarcoglycan Epsilon</t>
  </si>
  <si>
    <t>GC07M094524</t>
  </si>
  <si>
    <t>https://www.genecards.org/cgi-bin/carddisp.pl?gene=SGCE</t>
  </si>
  <si>
    <t>TNFRSF6B</t>
  </si>
  <si>
    <t>TNF Receptor Superfamily Member 6b</t>
  </si>
  <si>
    <t>GC20P063696</t>
  </si>
  <si>
    <t>https://www.genecards.org/cgi-bin/carddisp.pl?gene=TNFRSF6B</t>
  </si>
  <si>
    <t>MYO1B</t>
  </si>
  <si>
    <t>Myosin IB</t>
  </si>
  <si>
    <t>GC02P191246</t>
  </si>
  <si>
    <t>https://www.genecards.org/cgi-bin/carddisp.pl?gene=MYO1B</t>
  </si>
  <si>
    <t>BTC</t>
  </si>
  <si>
    <t>Betacellulin</t>
  </si>
  <si>
    <t>GC04M074744</t>
  </si>
  <si>
    <t>https://www.genecards.org/cgi-bin/carddisp.pl?gene=BTC</t>
  </si>
  <si>
    <t>MPP1</t>
  </si>
  <si>
    <t>MAGUK P55 Scaffold Protein 1</t>
  </si>
  <si>
    <t>GC0XM154779</t>
  </si>
  <si>
    <t>https://www.genecards.org/cgi-bin/carddisp.pl?gene=MPP1</t>
  </si>
  <si>
    <t>PTCHD1</t>
  </si>
  <si>
    <t>Patched Domain Containing 1</t>
  </si>
  <si>
    <t>GC0XP023334</t>
  </si>
  <si>
    <t>https://www.genecards.org/cgi-bin/carddisp.pl?gene=PTCHD1</t>
  </si>
  <si>
    <t>BTG1</t>
  </si>
  <si>
    <t>BTG Anti-Proliferation Factor 1</t>
  </si>
  <si>
    <t>GC12M092140</t>
  </si>
  <si>
    <t>https://www.genecards.org/cgi-bin/carddisp.pl?gene=BTG1</t>
  </si>
  <si>
    <t>GABARAPL2</t>
  </si>
  <si>
    <t>GABA Type A Receptor Associated Protein Like 2</t>
  </si>
  <si>
    <t>GC16P075566</t>
  </si>
  <si>
    <t>https://www.genecards.org/cgi-bin/carddisp.pl?gene=GABARAPL2</t>
  </si>
  <si>
    <t>WASL</t>
  </si>
  <si>
    <t>WASP Like Actin Nucleation Promoting Factor</t>
  </si>
  <si>
    <t>GC07M123681</t>
  </si>
  <si>
    <t>https://www.genecards.org/cgi-bin/carddisp.pl?gene=WASL</t>
  </si>
  <si>
    <t>WNT8A</t>
  </si>
  <si>
    <t>Wnt Family Member 8A</t>
  </si>
  <si>
    <t>GC05P138146</t>
  </si>
  <si>
    <t>https://www.genecards.org/cgi-bin/carddisp.pl?gene=WNT8A</t>
  </si>
  <si>
    <t>SCT</t>
  </si>
  <si>
    <t>Secretin</t>
  </si>
  <si>
    <t>GC11M000626</t>
  </si>
  <si>
    <t>https://www.genecards.org/cgi-bin/carddisp.pl?gene=SCT</t>
  </si>
  <si>
    <t>HSF2</t>
  </si>
  <si>
    <t>Heat Shock Transcription Factor 2</t>
  </si>
  <si>
    <t>GC06P122399</t>
  </si>
  <si>
    <t>https://www.genecards.org/cgi-bin/carddisp.pl?gene=HSF2</t>
  </si>
  <si>
    <t>RAX</t>
  </si>
  <si>
    <t>Retina And Anterior Neural Fold Homeobox</t>
  </si>
  <si>
    <t>GC18M059267</t>
  </si>
  <si>
    <t>https://www.genecards.org/cgi-bin/carddisp.pl?gene=RAX</t>
  </si>
  <si>
    <t>PDE9A</t>
  </si>
  <si>
    <t>Phosphodiesterase 9A</t>
  </si>
  <si>
    <t>GC21P042653</t>
  </si>
  <si>
    <t>https://www.genecards.org/cgi-bin/carddisp.pl?gene=PDE9A</t>
  </si>
  <si>
    <t>LILRB3</t>
  </si>
  <si>
    <t>Leukocyte Immunoglobulin Like Receptor B3</t>
  </si>
  <si>
    <t>GC19M054216</t>
  </si>
  <si>
    <t>https://www.genecards.org/cgi-bin/carddisp.pl?gene=LILRB3</t>
  </si>
  <si>
    <t>AP4M1</t>
  </si>
  <si>
    <t>Adaptor Related Protein Complex 4 Subunit Mu 1</t>
  </si>
  <si>
    <t>GC07P101029</t>
  </si>
  <si>
    <t>https://www.genecards.org/cgi-bin/carddisp.pl?gene=AP4M1</t>
  </si>
  <si>
    <t>SFN</t>
  </si>
  <si>
    <t>Stratifin</t>
  </si>
  <si>
    <t>GC01P027733</t>
  </si>
  <si>
    <t>https://www.genecards.org/cgi-bin/carddisp.pl?gene=SFN</t>
  </si>
  <si>
    <t>FCAR</t>
  </si>
  <si>
    <t>Fc Alpha Receptor</t>
  </si>
  <si>
    <t>GC19P067387</t>
  </si>
  <si>
    <t>https://www.genecards.org/cgi-bin/carddisp.pl?gene=FCAR</t>
  </si>
  <si>
    <t>COQ4</t>
  </si>
  <si>
    <t>Coenzyme Q4</t>
  </si>
  <si>
    <t>GC09P128322</t>
  </si>
  <si>
    <t>https://www.genecards.org/cgi-bin/carddisp.pl?gene=COQ4</t>
  </si>
  <si>
    <t>WNT6</t>
  </si>
  <si>
    <t>Wnt Family Member 6</t>
  </si>
  <si>
    <t>GC02P218859</t>
  </si>
  <si>
    <t>https://www.genecards.org/cgi-bin/carddisp.pl?gene=WNT6</t>
  </si>
  <si>
    <t>ALDH4A1</t>
  </si>
  <si>
    <t>Aldehyde Dehydrogenase 4 Family Member A1</t>
  </si>
  <si>
    <t>GC01M018871</t>
  </si>
  <si>
    <t>https://www.genecards.org/cgi-bin/carddisp.pl?gene=ALDH4A1</t>
  </si>
  <si>
    <t>PPP2R2B</t>
  </si>
  <si>
    <t>Protein Phosphatase 2 Regulatory Subunit Bbeta</t>
  </si>
  <si>
    <t>GC05M146582</t>
  </si>
  <si>
    <t>https://www.genecards.org/cgi-bin/carddisp.pl?gene=PPP2R2B</t>
  </si>
  <si>
    <t>MUC16</t>
  </si>
  <si>
    <t>Mucin 16, Cell Surface Associated</t>
  </si>
  <si>
    <t>GC19M008848</t>
  </si>
  <si>
    <t>https://www.genecards.org/cgi-bin/carddisp.pl?gene=MUC16</t>
  </si>
  <si>
    <t>RC3H1</t>
  </si>
  <si>
    <t>Ring Finger And CCCH-Type Domains 1</t>
  </si>
  <si>
    <t>GC01M173931</t>
  </si>
  <si>
    <t>https://www.genecards.org/cgi-bin/carddisp.pl?gene=RC3H1</t>
  </si>
  <si>
    <t>ANXA6</t>
  </si>
  <si>
    <t>Annexin A6</t>
  </si>
  <si>
    <t>GC05M151100</t>
  </si>
  <si>
    <t>https://www.genecards.org/cgi-bin/carddisp.pl?gene=ANXA6</t>
  </si>
  <si>
    <t>MFNG</t>
  </si>
  <si>
    <t>MFNG O-Fucosylpeptide 3-Beta-N-Acetylglucosaminyltransferase</t>
  </si>
  <si>
    <t>GC22M037469</t>
  </si>
  <si>
    <t>https://www.genecards.org/cgi-bin/carddisp.pl?gene=MFNG</t>
  </si>
  <si>
    <t>PSMA6</t>
  </si>
  <si>
    <t>Proteasome 20S Subunit Alpha 6</t>
  </si>
  <si>
    <t>GC14P035278</t>
  </si>
  <si>
    <t>https://www.genecards.org/cgi-bin/carddisp.pl?gene=PSMA6</t>
  </si>
  <si>
    <t>PSMG1</t>
  </si>
  <si>
    <t>Proteasome Assembly Chaperone 1</t>
  </si>
  <si>
    <t>GC21M039174</t>
  </si>
  <si>
    <t>https://www.genecards.org/cgi-bin/carddisp.pl?gene=PSMG1</t>
  </si>
  <si>
    <t>MIR328</t>
  </si>
  <si>
    <t>MicroRNA 328</t>
  </si>
  <si>
    <t>GC16M067203</t>
  </si>
  <si>
    <t>https://www.genecards.org/cgi-bin/carddisp.pl?gene=MIR328</t>
  </si>
  <si>
    <t>IRX2</t>
  </si>
  <si>
    <t>Iroquois Homeobox 2</t>
  </si>
  <si>
    <t>GC05M002708</t>
  </si>
  <si>
    <t>https://www.genecards.org/cgi-bin/carddisp.pl?gene=IRX2</t>
  </si>
  <si>
    <t>KIF18A</t>
  </si>
  <si>
    <t>Kinesin Family Member 18A</t>
  </si>
  <si>
    <t>GC11M028020</t>
  </si>
  <si>
    <t>https://www.genecards.org/cgi-bin/carddisp.pl?gene=KIF18A</t>
  </si>
  <si>
    <t>HOXB2</t>
  </si>
  <si>
    <t>Homeobox B2</t>
  </si>
  <si>
    <t>GC17M048540</t>
  </si>
  <si>
    <t>https://www.genecards.org/cgi-bin/carddisp.pl?gene=HOXB2</t>
  </si>
  <si>
    <t>GNL3</t>
  </si>
  <si>
    <t>G Protein Nucleolar 3</t>
  </si>
  <si>
    <t>GC03P052681</t>
  </si>
  <si>
    <t>https://www.genecards.org/cgi-bin/carddisp.pl?gene=GNL3</t>
  </si>
  <si>
    <t>WDR45B</t>
  </si>
  <si>
    <t>WD Repeat Domain 45B</t>
  </si>
  <si>
    <t>GC17M082614</t>
  </si>
  <si>
    <t>https://www.genecards.org/cgi-bin/carddisp.pl?gene=WDR45B</t>
  </si>
  <si>
    <t>BOC</t>
  </si>
  <si>
    <t>BOC Cell Adhesion Associated, Oncogene Regulated</t>
  </si>
  <si>
    <t>GC03P113211</t>
  </si>
  <si>
    <t>https://www.genecards.org/cgi-bin/carddisp.pl?gene=BOC</t>
  </si>
  <si>
    <t>CATSPER1</t>
  </si>
  <si>
    <t>Cation Channel Sperm Associated 1</t>
  </si>
  <si>
    <t>GC11M089840</t>
  </si>
  <si>
    <t>https://www.genecards.org/cgi-bin/carddisp.pl?gene=CATSPER1</t>
  </si>
  <si>
    <t>GZMA</t>
  </si>
  <si>
    <t>Granzyme A</t>
  </si>
  <si>
    <t>GC05P055102</t>
  </si>
  <si>
    <t>https://www.genecards.org/cgi-bin/carddisp.pl?gene=GZMA</t>
  </si>
  <si>
    <t>FTSJ1</t>
  </si>
  <si>
    <t>FtsJ RNA 2'-O-Methyltransferase 1</t>
  </si>
  <si>
    <t>GC0XP048476</t>
  </si>
  <si>
    <t>https://www.genecards.org/cgi-bin/carddisp.pl?gene=FTSJ1</t>
  </si>
  <si>
    <t>HRG</t>
  </si>
  <si>
    <t>Histidine Rich Glycoprotein</t>
  </si>
  <si>
    <t>GC03P186660</t>
  </si>
  <si>
    <t>https://www.genecards.org/cgi-bin/carddisp.pl?gene=HRG</t>
  </si>
  <si>
    <t>TTLL3</t>
  </si>
  <si>
    <t>Tubulin Tyrosine Ligase Like 3</t>
  </si>
  <si>
    <t>GC03P009808</t>
  </si>
  <si>
    <t>https://www.genecards.org/cgi-bin/carddisp.pl?gene=TTLL3</t>
  </si>
  <si>
    <t>MED30</t>
  </si>
  <si>
    <t>Mediator Complex Subunit 30</t>
  </si>
  <si>
    <t>GC08P117521</t>
  </si>
  <si>
    <t>https://www.genecards.org/cgi-bin/carddisp.pl?gene=MED30</t>
  </si>
  <si>
    <t>CCR9</t>
  </si>
  <si>
    <t>C-C Motif Chemokine Receptor 9</t>
  </si>
  <si>
    <t>GC03P046762</t>
  </si>
  <si>
    <t>https://www.genecards.org/cgi-bin/carddisp.pl?gene=CCR9</t>
  </si>
  <si>
    <t>UQCRB</t>
  </si>
  <si>
    <t>Ubiquinol-Cytochrome C Reductase Binding Protein</t>
  </si>
  <si>
    <t>GC08M096225</t>
  </si>
  <si>
    <t>https://www.genecards.org/cgi-bin/carddisp.pl?gene=UQCRB</t>
  </si>
  <si>
    <t>RIPK2</t>
  </si>
  <si>
    <t>Receptor Interacting Serine/Threonine Kinase 2</t>
  </si>
  <si>
    <t>GC08P089804</t>
  </si>
  <si>
    <t>https://www.genecards.org/cgi-bin/carddisp.pl?gene=RIPK2</t>
  </si>
  <si>
    <t>HTATIP2</t>
  </si>
  <si>
    <t>HIV-1 Tat Interactive Protein 2</t>
  </si>
  <si>
    <t>GC11P020363</t>
  </si>
  <si>
    <t>https://www.genecards.org/cgi-bin/carddisp.pl?gene=HTATIP2</t>
  </si>
  <si>
    <t>CD151</t>
  </si>
  <si>
    <t>CD151 Molecule (Raph Blood Group)</t>
  </si>
  <si>
    <t>GC11P001795</t>
  </si>
  <si>
    <t>https://www.genecards.org/cgi-bin/carddisp.pl?gene=CD151</t>
  </si>
  <si>
    <t>KDM2B</t>
  </si>
  <si>
    <t>Lysine Demethylase 2B</t>
  </si>
  <si>
    <t>GC12M122276</t>
  </si>
  <si>
    <t>https://www.genecards.org/cgi-bin/carddisp.pl?gene=KDM2B</t>
  </si>
  <si>
    <t>FAM9A</t>
  </si>
  <si>
    <t>Family With Sequence Similarity 9 Member A</t>
  </si>
  <si>
    <t>GC0XM008790</t>
  </si>
  <si>
    <t>https://www.genecards.org/cgi-bin/carddisp.pl?gene=FAM9A</t>
  </si>
  <si>
    <t>TBC1D7</t>
  </si>
  <si>
    <t>TBC1 Domain Family Member 7</t>
  </si>
  <si>
    <t>GC06M013266</t>
  </si>
  <si>
    <t>https://www.genecards.org/cgi-bin/carddisp.pl?gene=TBC1D7</t>
  </si>
  <si>
    <t>NOLC1</t>
  </si>
  <si>
    <t>Nucleolar And Coiled-Body Phosphoprotein 1</t>
  </si>
  <si>
    <t>GC10P102152</t>
  </si>
  <si>
    <t>https://www.genecards.org/cgi-bin/carddisp.pl?gene=NOLC1</t>
  </si>
  <si>
    <t>SNX27</t>
  </si>
  <si>
    <t>Sorting Nexin 27</t>
  </si>
  <si>
    <t>GC01P151611</t>
  </si>
  <si>
    <t>https://www.genecards.org/cgi-bin/carddisp.pl?gene=SNX27</t>
  </si>
  <si>
    <t>MAPKBP1</t>
  </si>
  <si>
    <t>Mitogen-Activated Protein Kinase Binding Protein 1</t>
  </si>
  <si>
    <t>GC15P042820</t>
  </si>
  <si>
    <t>https://www.genecards.org/cgi-bin/carddisp.pl?gene=MAPKBP1</t>
  </si>
  <si>
    <t>KIF5C</t>
  </si>
  <si>
    <t>Kinesin Family Member 5C</t>
  </si>
  <si>
    <t>GC02P148875</t>
  </si>
  <si>
    <t>https://www.genecards.org/cgi-bin/carddisp.pl?gene=KIF5C</t>
  </si>
  <si>
    <t>LCP1</t>
  </si>
  <si>
    <t>Lymphocyte Cytosolic Protein 1</t>
  </si>
  <si>
    <t>GC13M046132</t>
  </si>
  <si>
    <t>https://www.genecards.org/cgi-bin/carddisp.pl?gene=LCP1</t>
  </si>
  <si>
    <t>PIM2</t>
  </si>
  <si>
    <t>Pim-2 Proto-Oncogene, Serine/Threonine Kinase</t>
  </si>
  <si>
    <t>GC0XM048913</t>
  </si>
  <si>
    <t>https://www.genecards.org/cgi-bin/carddisp.pl?gene=PIM2</t>
  </si>
  <si>
    <t>FAM167A</t>
  </si>
  <si>
    <t>Family With Sequence Similarity 167 Member A</t>
  </si>
  <si>
    <t>GC08M011421</t>
  </si>
  <si>
    <t>https://www.genecards.org/cgi-bin/carddisp.pl?gene=FAM167A</t>
  </si>
  <si>
    <t>MECR</t>
  </si>
  <si>
    <t>Mitochondrial Trans-2-Enoyl-CoA Reductase</t>
  </si>
  <si>
    <t>GC01M029167</t>
  </si>
  <si>
    <t>https://www.genecards.org/cgi-bin/carddisp.pl?gene=MECR</t>
  </si>
  <si>
    <t>DHRS9</t>
  </si>
  <si>
    <t>Dehydrogenase/Reductase 9</t>
  </si>
  <si>
    <t>GC02P169064</t>
  </si>
  <si>
    <t>https://www.genecards.org/cgi-bin/carddisp.pl?gene=DHRS9</t>
  </si>
  <si>
    <t>ETHE1</t>
  </si>
  <si>
    <t>ETHE1 Persulfide Dioxygenase</t>
  </si>
  <si>
    <t>GC19M043506</t>
  </si>
  <si>
    <t>https://www.genecards.org/cgi-bin/carddisp.pl?gene=ETHE1</t>
  </si>
  <si>
    <t>ANKS6</t>
  </si>
  <si>
    <t>Ankyrin Repeat And Sterile Alpha Motif Domain Containing 6</t>
  </si>
  <si>
    <t>GC09M098731</t>
  </si>
  <si>
    <t>https://www.genecards.org/cgi-bin/carddisp.pl?gene=ANKS6</t>
  </si>
  <si>
    <t>TRDN</t>
  </si>
  <si>
    <t>Triadin</t>
  </si>
  <si>
    <t>GC06M123198</t>
  </si>
  <si>
    <t>https://www.genecards.org/cgi-bin/carddisp.pl?gene=TRDN</t>
  </si>
  <si>
    <t>BRWD3</t>
  </si>
  <si>
    <t>Bromodomain And WD Repeat Domain Containing 3</t>
  </si>
  <si>
    <t>GC0XM080669</t>
  </si>
  <si>
    <t>https://www.genecards.org/cgi-bin/carddisp.pl?gene=BRWD3</t>
  </si>
  <si>
    <t>EML6</t>
  </si>
  <si>
    <t>EMAP Like 6</t>
  </si>
  <si>
    <t>GC02P054723</t>
  </si>
  <si>
    <t>https://www.genecards.org/cgi-bin/carddisp.pl?gene=EML6</t>
  </si>
  <si>
    <t>NUMB</t>
  </si>
  <si>
    <t>NUMB Endocytic Adaptor Protein</t>
  </si>
  <si>
    <t>GC14M073275</t>
  </si>
  <si>
    <t>https://www.genecards.org/cgi-bin/carddisp.pl?gene=NUMB</t>
  </si>
  <si>
    <t>BRCC3</t>
  </si>
  <si>
    <t>BRCA1/BRCA2-Containing Complex Subunit 3</t>
  </si>
  <si>
    <t>GC0XP155071</t>
  </si>
  <si>
    <t>https://www.genecards.org/cgi-bin/carddisp.pl?gene=BRCC3</t>
  </si>
  <si>
    <t>EREG</t>
  </si>
  <si>
    <t>Epiregulin</t>
  </si>
  <si>
    <t>GC04P074366</t>
  </si>
  <si>
    <t>https://www.genecards.org/cgi-bin/carddisp.pl?gene=EREG</t>
  </si>
  <si>
    <t>GPR137</t>
  </si>
  <si>
    <t>G Protein-Coupled Receptor 137</t>
  </si>
  <si>
    <t>GC11P064270</t>
  </si>
  <si>
    <t>https://www.genecards.org/cgi-bin/carddisp.pl?gene=GPR137</t>
  </si>
  <si>
    <t>YWHAH</t>
  </si>
  <si>
    <t>Tyrosine 3-Monooxygenase/Tryptophan 5-Monooxygenase Activation Protein Eta</t>
  </si>
  <si>
    <t>GC22P031944</t>
  </si>
  <si>
    <t>https://www.genecards.org/cgi-bin/carddisp.pl?gene=YWHAH</t>
  </si>
  <si>
    <t>PSMB2</t>
  </si>
  <si>
    <t>Proteasome 20S Subunit Beta 2</t>
  </si>
  <si>
    <t>GC01M035599</t>
  </si>
  <si>
    <t>https://www.genecards.org/cgi-bin/carddisp.pl?gene=PSMB2</t>
  </si>
  <si>
    <t>BRD2</t>
  </si>
  <si>
    <t>Bromodomain Containing 2</t>
  </si>
  <si>
    <t>GC06P083733</t>
  </si>
  <si>
    <t>https://www.genecards.org/cgi-bin/carddisp.pl?gene=BRD2</t>
  </si>
  <si>
    <t>RBFOX1</t>
  </si>
  <si>
    <t>RNA Binding Fox-1 Homolog 1</t>
  </si>
  <si>
    <t>GC16P011816</t>
  </si>
  <si>
    <t>https://www.genecards.org/cgi-bin/carddisp.pl?gene=RBFOX1</t>
  </si>
  <si>
    <t>CKAP4</t>
  </si>
  <si>
    <t>Cytoskeleton Associated Protein 4</t>
  </si>
  <si>
    <t>GC12M106237</t>
  </si>
  <si>
    <t>https://www.genecards.org/cgi-bin/carddisp.pl?gene=CKAP4</t>
  </si>
  <si>
    <t>CEP250</t>
  </si>
  <si>
    <t>Centrosomal Protein 250</t>
  </si>
  <si>
    <t>GC20P035455</t>
  </si>
  <si>
    <t>https://www.genecards.org/cgi-bin/carddisp.pl?gene=CEP250</t>
  </si>
  <si>
    <t>PKN2</t>
  </si>
  <si>
    <t>Protein Kinase N2</t>
  </si>
  <si>
    <t>GC01P088684</t>
  </si>
  <si>
    <t>https://www.genecards.org/cgi-bin/carddisp.pl?gene=PKN2</t>
  </si>
  <si>
    <t>MYL11</t>
  </si>
  <si>
    <t>Myosin Light Chain 11</t>
  </si>
  <si>
    <t>GC16P041537</t>
  </si>
  <si>
    <t>https://www.genecards.org/cgi-bin/carddisp.pl?gene=MYL11</t>
  </si>
  <si>
    <t>DUSP13</t>
  </si>
  <si>
    <t>Dual Specificity Phosphatase 13</t>
  </si>
  <si>
    <t>GC10M075094</t>
  </si>
  <si>
    <t>https://www.genecards.org/cgi-bin/carddisp.pl?gene=DUSP13</t>
  </si>
  <si>
    <t>DWS</t>
  </si>
  <si>
    <t>Dandy-Walker Syndrome</t>
  </si>
  <si>
    <t>GC03U901868</t>
  </si>
  <si>
    <t>https://www.genecards.org/cgi-bin/carddisp.pl?gene=DWS</t>
  </si>
  <si>
    <t>SASH3</t>
  </si>
  <si>
    <t>SAM And SH3 Domain Containing 3</t>
  </si>
  <si>
    <t>GC0XP129781</t>
  </si>
  <si>
    <t>https://www.genecards.org/cgi-bin/carddisp.pl?gene=SASH3</t>
  </si>
  <si>
    <t>MAP3K14</t>
  </si>
  <si>
    <t>Mitogen-Activated Protein Kinase Kinase Kinase 14</t>
  </si>
  <si>
    <t>GC17M045263</t>
  </si>
  <si>
    <t>https://www.genecards.org/cgi-bin/carddisp.pl?gene=MAP3K14</t>
  </si>
  <si>
    <t>OSR2</t>
  </si>
  <si>
    <t>Odd-Skipped Related Transciption Factor 2</t>
  </si>
  <si>
    <t>GC08P098944</t>
  </si>
  <si>
    <t>https://www.genecards.org/cgi-bin/carddisp.pl?gene=OSR2</t>
  </si>
  <si>
    <t>PANDAR</t>
  </si>
  <si>
    <t>Promoter Of CDKN1A Antisense DNA Damage Activated RNA</t>
  </si>
  <si>
    <t>GC06M036673</t>
  </si>
  <si>
    <t>https://www.genecards.org/cgi-bin/carddisp.pl?gene=PANDAR</t>
  </si>
  <si>
    <t>DDX1</t>
  </si>
  <si>
    <t>DEAD-Box Helicase 1</t>
  </si>
  <si>
    <t>GC02P015591</t>
  </si>
  <si>
    <t>https://www.genecards.org/cgi-bin/carddisp.pl?gene=DDX1</t>
  </si>
  <si>
    <t>MAT1A</t>
  </si>
  <si>
    <t>Methionine Adenosyltransferase 1A</t>
  </si>
  <si>
    <t>GC10M080271</t>
  </si>
  <si>
    <t>https://www.genecards.org/cgi-bin/carddisp.pl?gene=MAT1A</t>
  </si>
  <si>
    <t>CAPZA1</t>
  </si>
  <si>
    <t>Capping Actin Protein Of Muscle Z-Line Subunit Alpha 1</t>
  </si>
  <si>
    <t>GC01P112619</t>
  </si>
  <si>
    <t>https://www.genecards.org/cgi-bin/carddisp.pl?gene=CAPZA1</t>
  </si>
  <si>
    <t>PIK3CB</t>
  </si>
  <si>
    <t>Phosphatidylinositol-4,5-Bisphosphate 3-Kinase Catalytic Subunit Beta</t>
  </si>
  <si>
    <t>GC03M138652</t>
  </si>
  <si>
    <t>https://www.genecards.org/cgi-bin/carddisp.pl?gene=PIK3CB</t>
  </si>
  <si>
    <t>GNB5</t>
  </si>
  <si>
    <t>G Protein Subunit Beta 5</t>
  </si>
  <si>
    <t>GC15M090914</t>
  </si>
  <si>
    <t>https://www.genecards.org/cgi-bin/carddisp.pl?gene=GNB5</t>
  </si>
  <si>
    <t>CDH17</t>
  </si>
  <si>
    <t>Cadherin 17</t>
  </si>
  <si>
    <t>GC08M094127</t>
  </si>
  <si>
    <t>https://www.genecards.org/cgi-bin/carddisp.pl?gene=CDH17</t>
  </si>
  <si>
    <t>MIR133B</t>
  </si>
  <si>
    <t>MicroRNA 133b</t>
  </si>
  <si>
    <t>GC06P052148</t>
  </si>
  <si>
    <t>https://www.genecards.org/cgi-bin/carddisp.pl?gene=MIR133B</t>
  </si>
  <si>
    <t>MTPAP</t>
  </si>
  <si>
    <t>Mitochondrial Poly(A) Polymerase</t>
  </si>
  <si>
    <t>GC10M033007</t>
  </si>
  <si>
    <t>https://www.genecards.org/cgi-bin/carddisp.pl?gene=MTPAP</t>
  </si>
  <si>
    <t>CSTA</t>
  </si>
  <si>
    <t>Cystatin A</t>
  </si>
  <si>
    <t>GC03P122325</t>
  </si>
  <si>
    <t>https://www.genecards.org/cgi-bin/carddisp.pl?gene=CSTA</t>
  </si>
  <si>
    <t>RPL39</t>
  </si>
  <si>
    <t>Ribosomal Protein L39</t>
  </si>
  <si>
    <t>GC0XM119786</t>
  </si>
  <si>
    <t>https://www.genecards.org/cgi-bin/carddisp.pl?gene=RPL39</t>
  </si>
  <si>
    <t>IL5RA</t>
  </si>
  <si>
    <t>Interleukin 5 Receptor Subunit Alpha</t>
  </si>
  <si>
    <t>GC03M003066</t>
  </si>
  <si>
    <t>https://www.genecards.org/cgi-bin/carddisp.pl?gene=IL5RA</t>
  </si>
  <si>
    <t>APOBEC3B</t>
  </si>
  <si>
    <t>Apolipoprotein B MRNA Editing Enzyme Catalytic Subunit 3B</t>
  </si>
  <si>
    <t>GC22P038982</t>
  </si>
  <si>
    <t>https://www.genecards.org/cgi-bin/carddisp.pl?gene=APOBEC3B</t>
  </si>
  <si>
    <t>HLA-DRB4</t>
  </si>
  <si>
    <t>Major Histocompatibility Complex, Class II, DR Beta 4</t>
  </si>
  <si>
    <t>GC06Mo03851</t>
  </si>
  <si>
    <t>https://www.genecards.org/cgi-bin/carddisp.pl?gene=HLA-DRB4</t>
  </si>
  <si>
    <t>CFHR2</t>
  </si>
  <si>
    <t>Complement Factor H Related 2</t>
  </si>
  <si>
    <t>GC01P196943</t>
  </si>
  <si>
    <t>https://www.genecards.org/cgi-bin/carddisp.pl?gene=CFHR2</t>
  </si>
  <si>
    <t>GEMIN2</t>
  </si>
  <si>
    <t>Gem Nuclear Organelle Associated Protein 2</t>
  </si>
  <si>
    <t>GC14P039114</t>
  </si>
  <si>
    <t>https://www.genecards.org/cgi-bin/carddisp.pl?gene=GEMIN2</t>
  </si>
  <si>
    <t>ANXA11</t>
  </si>
  <si>
    <t>Annexin A11</t>
  </si>
  <si>
    <t>GC10M080150</t>
  </si>
  <si>
    <t>https://www.genecards.org/cgi-bin/carddisp.pl?gene=ANXA11</t>
  </si>
  <si>
    <t>PER1</t>
  </si>
  <si>
    <t>Period Circadian Regulator 1</t>
  </si>
  <si>
    <t>GC17M010432</t>
  </si>
  <si>
    <t>https://www.genecards.org/cgi-bin/carddisp.pl?gene=PER1</t>
  </si>
  <si>
    <t>PAK2</t>
  </si>
  <si>
    <t>P21 (RAC1) Activated Kinase 2</t>
  </si>
  <si>
    <t>GC03P196739</t>
  </si>
  <si>
    <t>https://www.genecards.org/cgi-bin/carddisp.pl?gene=PAK2</t>
  </si>
  <si>
    <t>LOC108449897</t>
  </si>
  <si>
    <t>PATRR11 Recombination Region</t>
  </si>
  <si>
    <t>GC11U902939</t>
  </si>
  <si>
    <t>https://www.genecards.org/cgi-bin/carddisp.pl?gene=LOC108449897</t>
  </si>
  <si>
    <t>NDST1</t>
  </si>
  <si>
    <t>N-Deacetylase And N-Sulfotransferase 1</t>
  </si>
  <si>
    <t>GC05P150484</t>
  </si>
  <si>
    <t>https://www.genecards.org/cgi-bin/carddisp.pl?gene=NDST1</t>
  </si>
  <si>
    <t>RBFOX2</t>
  </si>
  <si>
    <t>RNA Binding Fox-1 Homolog 2</t>
  </si>
  <si>
    <t>GC22M035738</t>
  </si>
  <si>
    <t>https://www.genecards.org/cgi-bin/carddisp.pl?gene=RBFOX2</t>
  </si>
  <si>
    <t>NUDT1</t>
  </si>
  <si>
    <t>Nudix Hydrolase 1</t>
  </si>
  <si>
    <t>GC07P002242</t>
  </si>
  <si>
    <t>https://www.genecards.org/cgi-bin/carddisp.pl?gene=NUDT1</t>
  </si>
  <si>
    <t>MMP16</t>
  </si>
  <si>
    <t>Matrix Metallopeptidase 16</t>
  </si>
  <si>
    <t>GC08M088032</t>
  </si>
  <si>
    <t>https://www.genecards.org/cgi-bin/carddisp.pl?gene=MMP16</t>
  </si>
  <si>
    <t>VWA1</t>
  </si>
  <si>
    <t>Von Willebrand Factor A Domain Containing 1</t>
  </si>
  <si>
    <t>GC01P001434</t>
  </si>
  <si>
    <t>https://www.genecards.org/cgi-bin/carddisp.pl?gene=VWA1</t>
  </si>
  <si>
    <t>HRH2</t>
  </si>
  <si>
    <t>Histamine Receptor H2</t>
  </si>
  <si>
    <t>GC05P175659</t>
  </si>
  <si>
    <t>https://www.genecards.org/cgi-bin/carddisp.pl?gene=HRH2</t>
  </si>
  <si>
    <t>USP11</t>
  </si>
  <si>
    <t>Ubiquitin Specific Peptidase 11</t>
  </si>
  <si>
    <t>GC0XP047232</t>
  </si>
  <si>
    <t>https://www.genecards.org/cgi-bin/carddisp.pl?gene=USP11</t>
  </si>
  <si>
    <t>COQ5</t>
  </si>
  <si>
    <t>Coenzyme Q5, Methyltransferase</t>
  </si>
  <si>
    <t>GC12M120503</t>
  </si>
  <si>
    <t>https://www.genecards.org/cgi-bin/carddisp.pl?gene=COQ5</t>
  </si>
  <si>
    <t>SLX1B</t>
  </si>
  <si>
    <t>SLX1 Homolog B, Structure-Specific Endonuclease Subunit</t>
  </si>
  <si>
    <t>GC16P029454</t>
  </si>
  <si>
    <t>https://www.genecards.org/cgi-bin/carddisp.pl?gene=SLX1B</t>
  </si>
  <si>
    <t>MAGED1</t>
  </si>
  <si>
    <t>MAGE Family Member D1</t>
  </si>
  <si>
    <t>GC0XP051803</t>
  </si>
  <si>
    <t>https://www.genecards.org/cgi-bin/carddisp.pl?gene=MAGED1</t>
  </si>
  <si>
    <t>GRIA3</t>
  </si>
  <si>
    <t>Glutamate Ionotropic Receptor AMPA Type Subunit 3</t>
  </si>
  <si>
    <t>GC0XP123184</t>
  </si>
  <si>
    <t>https://www.genecards.org/cgi-bin/carddisp.pl?gene=GRIA3</t>
  </si>
  <si>
    <t>COL5A3</t>
  </si>
  <si>
    <t>Collagen Type V Alpha 3 Chain</t>
  </si>
  <si>
    <t>GC19M009931</t>
  </si>
  <si>
    <t>https://www.genecards.org/cgi-bin/carddisp.pl?gene=COL5A3</t>
  </si>
  <si>
    <t>SCRG1</t>
  </si>
  <si>
    <t>Stimulator Of Chondrogenesis 1</t>
  </si>
  <si>
    <t>GC04M173384</t>
  </si>
  <si>
    <t>https://www.genecards.org/cgi-bin/carddisp.pl?gene=SCRG1</t>
  </si>
  <si>
    <t>VASP</t>
  </si>
  <si>
    <t>Vasodilator Stimulated Phosphoprotein</t>
  </si>
  <si>
    <t>GC19P066899</t>
  </si>
  <si>
    <t>https://www.genecards.org/cgi-bin/carddisp.pl?gene=VASP</t>
  </si>
  <si>
    <t>MIR657</t>
  </si>
  <si>
    <t>MicroRNA 657</t>
  </si>
  <si>
    <t>GC17M081125</t>
  </si>
  <si>
    <t>https://www.genecards.org/cgi-bin/carddisp.pl?gene=MIR657</t>
  </si>
  <si>
    <t>CYP2U1</t>
  </si>
  <si>
    <t>Cytochrome P450 Family 2 Subfamily U Member 1</t>
  </si>
  <si>
    <t>GC04P107931</t>
  </si>
  <si>
    <t>https://www.genecards.org/cgi-bin/carddisp.pl?gene=CYP2U1</t>
  </si>
  <si>
    <t>NRCAM</t>
  </si>
  <si>
    <t>Neuronal Cell Adhesion Molecule</t>
  </si>
  <si>
    <t>GC07M108147</t>
  </si>
  <si>
    <t>https://www.genecards.org/cgi-bin/carddisp.pl?gene=NRCAM</t>
  </si>
  <si>
    <t>DDX23</t>
  </si>
  <si>
    <t>DEAD-Box Helicase 23</t>
  </si>
  <si>
    <t>GC12M048829</t>
  </si>
  <si>
    <t>https://www.genecards.org/cgi-bin/carddisp.pl?gene=DDX23</t>
  </si>
  <si>
    <t>PSMC4</t>
  </si>
  <si>
    <t>Proteasome 26S Subunit, ATPase 4</t>
  </si>
  <si>
    <t>GC19P066660</t>
  </si>
  <si>
    <t>https://www.genecards.org/cgi-bin/carddisp.pl?gene=PSMC4</t>
  </si>
  <si>
    <t>CLPS</t>
  </si>
  <si>
    <t>Colipase</t>
  </si>
  <si>
    <t>GC06M066109</t>
  </si>
  <si>
    <t>https://www.genecards.org/cgi-bin/carddisp.pl?gene=CLPS</t>
  </si>
  <si>
    <t>TSPAN9</t>
  </si>
  <si>
    <t>Tetraspanin 9</t>
  </si>
  <si>
    <t>GC12P003078</t>
  </si>
  <si>
    <t>https://www.genecards.org/cgi-bin/carddisp.pl?gene=TSPAN9</t>
  </si>
  <si>
    <t>CFC1B</t>
  </si>
  <si>
    <t>Cripto, FRL-1, Cryptic Family 1B</t>
  </si>
  <si>
    <t>GC02P130521</t>
  </si>
  <si>
    <t>https://www.genecards.org/cgi-bin/carddisp.pl?gene=CFC1B</t>
  </si>
  <si>
    <t>PLAAT1</t>
  </si>
  <si>
    <t>Phospholipase A And Acyltransferase 1</t>
  </si>
  <si>
    <t>GC03P193244</t>
  </si>
  <si>
    <t>https://www.genecards.org/cgi-bin/carddisp.pl?gene=PLAAT1</t>
  </si>
  <si>
    <t>KCTD13</t>
  </si>
  <si>
    <t>Potassium Channel Tetramerization Domain Containing 13</t>
  </si>
  <si>
    <t>GC16M029905</t>
  </si>
  <si>
    <t>https://www.genecards.org/cgi-bin/carddisp.pl?gene=KCTD13</t>
  </si>
  <si>
    <t>LOC110011216</t>
  </si>
  <si>
    <t>Paired Like Homeobox 2b Polyalanine Repeat Instability Region</t>
  </si>
  <si>
    <t>GC04P041745</t>
  </si>
  <si>
    <t>https://www.genecards.org/cgi-bin/carddisp.pl?gene=LOC110011216</t>
  </si>
  <si>
    <t>LHB</t>
  </si>
  <si>
    <t>Luteinizing Hormone Subunit Beta</t>
  </si>
  <si>
    <t>GC19M049015</t>
  </si>
  <si>
    <t>https://www.genecards.org/cgi-bin/carddisp.pl?gene=LHB</t>
  </si>
  <si>
    <t>COIL</t>
  </si>
  <si>
    <t>Coilin</t>
  </si>
  <si>
    <t>GC17M056938</t>
  </si>
  <si>
    <t>https://www.genecards.org/cgi-bin/carddisp.pl?gene=COIL</t>
  </si>
  <si>
    <t>CBFA2T2</t>
  </si>
  <si>
    <t>CBFA2/RUNX1 Partner Transcriptional Co-Repressor 2</t>
  </si>
  <si>
    <t>GC20P033490</t>
  </si>
  <si>
    <t>https://www.genecards.org/cgi-bin/carddisp.pl?gene=CBFA2T2</t>
  </si>
  <si>
    <t>RIF1</t>
  </si>
  <si>
    <t>Replication Timing Regulatory Factor 1</t>
  </si>
  <si>
    <t>GC02P151409</t>
  </si>
  <si>
    <t>https://www.genecards.org/cgi-bin/carddisp.pl?gene=RIF1</t>
  </si>
  <si>
    <t>TTC7B</t>
  </si>
  <si>
    <t>Tetratricopeptide Repeat Domain 7B</t>
  </si>
  <si>
    <t>GC14M090524</t>
  </si>
  <si>
    <t>https://www.genecards.org/cgi-bin/carddisp.pl?gene=TTC7B</t>
  </si>
  <si>
    <t>TUBGCP6</t>
  </si>
  <si>
    <t>Tubulin Gamma Complex Associated Protein 6</t>
  </si>
  <si>
    <t>GC22M050217</t>
  </si>
  <si>
    <t>https://www.genecards.org/cgi-bin/carddisp.pl?gene=TUBGCP6</t>
  </si>
  <si>
    <t>NLGN3</t>
  </si>
  <si>
    <t>Neuroligin 3</t>
  </si>
  <si>
    <t>GC0XP071144</t>
  </si>
  <si>
    <t>https://www.genecards.org/cgi-bin/carddisp.pl?gene=NLGN3</t>
  </si>
  <si>
    <t>OGDHL</t>
  </si>
  <si>
    <t>Oxoglutarate Dehydrogenase L</t>
  </si>
  <si>
    <t>GC10M049734</t>
  </si>
  <si>
    <t>https://www.genecards.org/cgi-bin/carddisp.pl?gene=OGDHL</t>
  </si>
  <si>
    <t>GNA13</t>
  </si>
  <si>
    <t>G Protein Subunit Alpha 13</t>
  </si>
  <si>
    <t>GC17M065009</t>
  </si>
  <si>
    <t>https://www.genecards.org/cgi-bin/carddisp.pl?gene=GNA13</t>
  </si>
  <si>
    <t>CCT8</t>
  </si>
  <si>
    <t>Chaperonin Containing TCP1 Subunit 8</t>
  </si>
  <si>
    <t>GC21M029055</t>
  </si>
  <si>
    <t>https://www.genecards.org/cgi-bin/carddisp.pl?gene=CCT8</t>
  </si>
  <si>
    <t>KDM5D</t>
  </si>
  <si>
    <t>Lysine Demethylase 5D</t>
  </si>
  <si>
    <t>GC0YM019703</t>
  </si>
  <si>
    <t>https://www.genecards.org/cgi-bin/carddisp.pl?gene=KDM5D</t>
  </si>
  <si>
    <t>KCNMB4</t>
  </si>
  <si>
    <t>Potassium Calcium-Activated Channel Subfamily M Regulatory Beta Subunit 4</t>
  </si>
  <si>
    <t>GC12P070369</t>
  </si>
  <si>
    <t>https://www.genecards.org/cgi-bin/carddisp.pl?gene=KCNMB4</t>
  </si>
  <si>
    <t>CHD6</t>
  </si>
  <si>
    <t>Chromodomain Helicase DNA Binding Protein 6</t>
  </si>
  <si>
    <t>GC20M041402</t>
  </si>
  <si>
    <t>https://www.genecards.org/cgi-bin/carddisp.pl?gene=CHD6</t>
  </si>
  <si>
    <t>GABARAP</t>
  </si>
  <si>
    <t>GABA Type A Receptor-Associated Protein</t>
  </si>
  <si>
    <t>GC17M007240</t>
  </si>
  <si>
    <t>https://www.genecards.org/cgi-bin/carddisp.pl?gene=GABARAP</t>
  </si>
  <si>
    <t>NOP2</t>
  </si>
  <si>
    <t>NOP2 Nucleolar Protein</t>
  </si>
  <si>
    <t>GC12M006556</t>
  </si>
  <si>
    <t>https://www.genecards.org/cgi-bin/carddisp.pl?gene=NOP2</t>
  </si>
  <si>
    <t>IL18RAP</t>
  </si>
  <si>
    <t>Interleukin 18 Receptor Accessory Protein</t>
  </si>
  <si>
    <t>GC02P102418</t>
  </si>
  <si>
    <t>https://www.genecards.org/cgi-bin/carddisp.pl?gene=IL18RAP</t>
  </si>
  <si>
    <t>NR5A2</t>
  </si>
  <si>
    <t>Nuclear Receptor Subfamily 5 Group A Member 2</t>
  </si>
  <si>
    <t>GC01P199996</t>
  </si>
  <si>
    <t>https://www.genecards.org/cgi-bin/carddisp.pl?gene=NR5A2</t>
  </si>
  <si>
    <t>RABEP1</t>
  </si>
  <si>
    <t>Rabaptin, RAB GTPase Binding Effector Protein 1</t>
  </si>
  <si>
    <t>GC17P005282</t>
  </si>
  <si>
    <t>https://www.genecards.org/cgi-bin/carddisp.pl?gene=RABEP1</t>
  </si>
  <si>
    <t>NMU</t>
  </si>
  <si>
    <t>Neuromedin U</t>
  </si>
  <si>
    <t>GC04M055595</t>
  </si>
  <si>
    <t>https://www.genecards.org/cgi-bin/carddisp.pl?gene=NMU</t>
  </si>
  <si>
    <t>PPP4R4</t>
  </si>
  <si>
    <t>Protein Phosphatase 4 Regulatory Subunit 4</t>
  </si>
  <si>
    <t>GC14P094146</t>
  </si>
  <si>
    <t>https://www.genecards.org/cgi-bin/carddisp.pl?gene=PPP4R4</t>
  </si>
  <si>
    <t>ABCE1</t>
  </si>
  <si>
    <t>ATP Binding Cassette Subfamily E Member 1</t>
  </si>
  <si>
    <t>GC04P145097</t>
  </si>
  <si>
    <t>https://www.genecards.org/cgi-bin/carddisp.pl?gene=ABCE1</t>
  </si>
  <si>
    <t>CDKL3</t>
  </si>
  <si>
    <t>Cyclin Dependent Kinase Like 3</t>
  </si>
  <si>
    <t>GC05M134315</t>
  </si>
  <si>
    <t>https://www.genecards.org/cgi-bin/carddisp.pl?gene=CDKL3</t>
  </si>
  <si>
    <t>MAPKAP1</t>
  </si>
  <si>
    <t>MAPK Associated Protein 1</t>
  </si>
  <si>
    <t>GC09M125437</t>
  </si>
  <si>
    <t>https://www.genecards.org/cgi-bin/carddisp.pl?gene=MAPKAP1</t>
  </si>
  <si>
    <t>NNT-AS1</t>
  </si>
  <si>
    <t>NNT Antisense RNA 1</t>
  </si>
  <si>
    <t>GC05M044049</t>
  </si>
  <si>
    <t>https://www.genecards.org/cgi-bin/carddisp.pl?gene=NNT-AS1</t>
  </si>
  <si>
    <t>ADSS2</t>
  </si>
  <si>
    <t>Adenylosuccinate Synthase 2</t>
  </si>
  <si>
    <t>GC01M244410</t>
  </si>
  <si>
    <t>https://www.genecards.org/cgi-bin/carddisp.pl?gene=ADSS2</t>
  </si>
  <si>
    <t>PSIP1</t>
  </si>
  <si>
    <t>PC4 And SFRS1 Interacting Protein 1</t>
  </si>
  <si>
    <t>GC09M015464</t>
  </si>
  <si>
    <t>https://www.genecards.org/cgi-bin/carddisp.pl?gene=PSIP1</t>
  </si>
  <si>
    <t>DUX4L7</t>
  </si>
  <si>
    <t>Double Homeobox 4 Like 7 (Pseudogene)</t>
  </si>
  <si>
    <t>GC04P190071</t>
  </si>
  <si>
    <t>https://www.genecards.org/cgi-bin/carddisp.pl?gene=DUX4L7</t>
  </si>
  <si>
    <t>DUX4L8</t>
  </si>
  <si>
    <t>Double Homeobox 4 Like 8 (Pseudogene)</t>
  </si>
  <si>
    <t>GC04P190067</t>
  </si>
  <si>
    <t>https://www.genecards.org/cgi-bin/carddisp.pl?gene=DUX4L8</t>
  </si>
  <si>
    <t>IRS4</t>
  </si>
  <si>
    <t>Insulin Receptor Substrate 4</t>
  </si>
  <si>
    <t>GC0XM108720</t>
  </si>
  <si>
    <t>https://www.genecards.org/cgi-bin/carddisp.pl?gene=IRS4</t>
  </si>
  <si>
    <t>TLR6</t>
  </si>
  <si>
    <t>Toll Like Receptor 6</t>
  </si>
  <si>
    <t>GC04M038828</t>
  </si>
  <si>
    <t>https://www.genecards.org/cgi-bin/carddisp.pl?gene=TLR6</t>
  </si>
  <si>
    <t>NEGR1</t>
  </si>
  <si>
    <t>Neuronal Growth Regulator 1</t>
  </si>
  <si>
    <t>GC01M071395</t>
  </si>
  <si>
    <t>https://www.genecards.org/cgi-bin/carddisp.pl?gene=NEGR1</t>
  </si>
  <si>
    <t>RAB5IF</t>
  </si>
  <si>
    <t>RAB5 Interacting Factor</t>
  </si>
  <si>
    <t>GC20P036606</t>
  </si>
  <si>
    <t>https://www.genecards.org/cgi-bin/carddisp.pl?gene=RAB5IF</t>
  </si>
  <si>
    <t>PARTICL</t>
  </si>
  <si>
    <t>Promoter Of MAT2A Antisense Radiation-Induced Circulating Long Non-Coding RNA</t>
  </si>
  <si>
    <t>GC02M085555</t>
  </si>
  <si>
    <t>https://www.genecards.org/cgi-bin/carddisp.pl?gene=PARTICL</t>
  </si>
  <si>
    <t>NAPA</t>
  </si>
  <si>
    <t>NSF Attachment Protein Alpha</t>
  </si>
  <si>
    <t>GC19M066011</t>
  </si>
  <si>
    <t>https://www.genecards.org/cgi-bin/carddisp.pl?gene=NAPA</t>
  </si>
  <si>
    <t>CSNK1D</t>
  </si>
  <si>
    <t>Casein Kinase 1 Delta</t>
  </si>
  <si>
    <t>GC17M082239</t>
  </si>
  <si>
    <t>https://www.genecards.org/cgi-bin/carddisp.pl?gene=CSNK1D</t>
  </si>
  <si>
    <t>BCL9</t>
  </si>
  <si>
    <t>BCL9 Transcription Coactivator</t>
  </si>
  <si>
    <t>GC01P147541</t>
  </si>
  <si>
    <t>https://www.genecards.org/cgi-bin/carddisp.pl?gene=BCL9</t>
  </si>
  <si>
    <t>GZMM</t>
  </si>
  <si>
    <t>Granzyme M</t>
  </si>
  <si>
    <t>GC19P000544</t>
  </si>
  <si>
    <t>https://www.genecards.org/cgi-bin/carddisp.pl?gene=GZMM</t>
  </si>
  <si>
    <t>MARK2</t>
  </si>
  <si>
    <t>Microtubule Affinity Regulating Kinase 2</t>
  </si>
  <si>
    <t>GC11P063838</t>
  </si>
  <si>
    <t>https://www.genecards.org/cgi-bin/carddisp.pl?gene=MARK2</t>
  </si>
  <si>
    <t>SCN4B</t>
  </si>
  <si>
    <t>Sodium Voltage-Gated Channel Beta Subunit 4</t>
  </si>
  <si>
    <t>GC11M118134</t>
  </si>
  <si>
    <t>https://www.genecards.org/cgi-bin/carddisp.pl?gene=SCN4B</t>
  </si>
  <si>
    <t>MIR675</t>
  </si>
  <si>
    <t>MicroRNA 675</t>
  </si>
  <si>
    <t>GC11M003287</t>
  </si>
  <si>
    <t>https://www.genecards.org/cgi-bin/carddisp.pl?gene=MIR675</t>
  </si>
  <si>
    <t>BOK</t>
  </si>
  <si>
    <t>BCL2 Family Apoptosis Regulator BOK</t>
  </si>
  <si>
    <t>GC02P241558</t>
  </si>
  <si>
    <t>https://www.genecards.org/cgi-bin/carddisp.pl?gene=BOK</t>
  </si>
  <si>
    <t>RBBP7</t>
  </si>
  <si>
    <t>RB Binding Protein 7, Chromatin Remodeling Factor</t>
  </si>
  <si>
    <t>GC0XM016839</t>
  </si>
  <si>
    <t>https://www.genecards.org/cgi-bin/carddisp.pl?gene=RBBP7</t>
  </si>
  <si>
    <t>LTBR</t>
  </si>
  <si>
    <t>Lymphotoxin Beta Receptor</t>
  </si>
  <si>
    <t>GC12P006375</t>
  </si>
  <si>
    <t>https://www.genecards.org/cgi-bin/carddisp.pl?gene=LTBR</t>
  </si>
  <si>
    <t>ZFYVE16</t>
  </si>
  <si>
    <t>Zinc Finger FYVE-Type Containing 16</t>
  </si>
  <si>
    <t>GC05P080407</t>
  </si>
  <si>
    <t>https://www.genecards.org/cgi-bin/carddisp.pl?gene=ZFYVE16</t>
  </si>
  <si>
    <t>SUSD2</t>
  </si>
  <si>
    <t>Sushi Domain Containing 2</t>
  </si>
  <si>
    <t>GC22P024181</t>
  </si>
  <si>
    <t>https://www.genecards.org/cgi-bin/carddisp.pl?gene=SUSD2</t>
  </si>
  <si>
    <t>MMP25</t>
  </si>
  <si>
    <t>Matrix Metallopeptidase 25</t>
  </si>
  <si>
    <t>GC16P011731</t>
  </si>
  <si>
    <t>https://www.genecards.org/cgi-bin/carddisp.pl?gene=MMP25</t>
  </si>
  <si>
    <t>MIR615</t>
  </si>
  <si>
    <t>MicroRNA 615</t>
  </si>
  <si>
    <t>GC12P054033</t>
  </si>
  <si>
    <t>https://www.genecards.org/cgi-bin/carddisp.pl?gene=MIR615</t>
  </si>
  <si>
    <t>ING1</t>
  </si>
  <si>
    <t>Inhibitor Of Growth Family Member 1</t>
  </si>
  <si>
    <t>GC13P110712</t>
  </si>
  <si>
    <t>https://www.genecards.org/cgi-bin/carddisp.pl?gene=ING1</t>
  </si>
  <si>
    <t>DEFB1</t>
  </si>
  <si>
    <t>Defensin Beta 1</t>
  </si>
  <si>
    <t>GC08M006870</t>
  </si>
  <si>
    <t>https://www.genecards.org/cgi-bin/carddisp.pl?gene=DEFB1</t>
  </si>
  <si>
    <t>NFYA</t>
  </si>
  <si>
    <t>Nuclear Transcription Factor Y Subunit Alpha</t>
  </si>
  <si>
    <t>GC06P083889</t>
  </si>
  <si>
    <t>https://www.genecards.org/cgi-bin/carddisp.pl?gene=NFYA</t>
  </si>
  <si>
    <t>NEDD8</t>
  </si>
  <si>
    <t>NEDD8 Ubiquitin Like Modifier</t>
  </si>
  <si>
    <t>GC14M024216</t>
  </si>
  <si>
    <t>https://www.genecards.org/cgi-bin/carddisp.pl?gene=NEDD8</t>
  </si>
  <si>
    <t>ZEB1-AS1</t>
  </si>
  <si>
    <t>ZEB1 Antisense RNA 1</t>
  </si>
  <si>
    <t>GC10M031166</t>
  </si>
  <si>
    <t>https://www.genecards.org/cgi-bin/carddisp.pl?gene=ZEB1-AS1</t>
  </si>
  <si>
    <t>DNAJA1</t>
  </si>
  <si>
    <t>DnaJ Heat Shock Protein Family (Hsp40) Member A1</t>
  </si>
  <si>
    <t>GC09P033025</t>
  </si>
  <si>
    <t>https://www.genecards.org/cgi-bin/carddisp.pl?gene=DNAJA1</t>
  </si>
  <si>
    <t>METTL18</t>
  </si>
  <si>
    <t>Methyltransferase Like 18</t>
  </si>
  <si>
    <t>GC01M169792</t>
  </si>
  <si>
    <t>https://www.genecards.org/cgi-bin/carddisp.pl?gene=METTL18</t>
  </si>
  <si>
    <t>FGF6</t>
  </si>
  <si>
    <t>Fibroblast Growth Factor 6</t>
  </si>
  <si>
    <t>GC12M005240</t>
  </si>
  <si>
    <t>https://www.genecards.org/cgi-bin/carddisp.pl?gene=FGF6</t>
  </si>
  <si>
    <t>LHX2</t>
  </si>
  <si>
    <t>LIM Homeobox 2</t>
  </si>
  <si>
    <t>GC09P124001</t>
  </si>
  <si>
    <t>https://www.genecards.org/cgi-bin/carddisp.pl?gene=LHX2</t>
  </si>
  <si>
    <t>RNF11</t>
  </si>
  <si>
    <t>Ring Finger Protein 11</t>
  </si>
  <si>
    <t>GC01P051236</t>
  </si>
  <si>
    <t>https://www.genecards.org/cgi-bin/carddisp.pl?gene=RNF11</t>
  </si>
  <si>
    <t>PLPPR3</t>
  </si>
  <si>
    <t>Phospholipid Phosphatase Related 3</t>
  </si>
  <si>
    <t>GC19M005246</t>
  </si>
  <si>
    <t>https://www.genecards.org/cgi-bin/carddisp.pl?gene=PLPPR3</t>
  </si>
  <si>
    <t>ONECUT1</t>
  </si>
  <si>
    <t>One Cut Homeobox 1</t>
  </si>
  <si>
    <t>GC15M089813</t>
  </si>
  <si>
    <t>https://www.genecards.org/cgi-bin/carddisp.pl?gene=ONECUT1</t>
  </si>
  <si>
    <t>GXYLT1</t>
  </si>
  <si>
    <t>Glucoside Xylosyltransferase 1</t>
  </si>
  <si>
    <t>GC12M042081</t>
  </si>
  <si>
    <t>https://www.genecards.org/cgi-bin/carddisp.pl?gene=GXYLT1</t>
  </si>
  <si>
    <t>ADAMTSL5</t>
  </si>
  <si>
    <t>ADAMTS Like 5</t>
  </si>
  <si>
    <t>GC19M005286</t>
  </si>
  <si>
    <t>https://www.genecards.org/cgi-bin/carddisp.pl?gene=ADAMTSL5</t>
  </si>
  <si>
    <t>MOG</t>
  </si>
  <si>
    <t>Myelin Oligodendrocyte Glycoprotein</t>
  </si>
  <si>
    <t>GC06P083635</t>
  </si>
  <si>
    <t>https://www.genecards.org/cgi-bin/carddisp.pl?gene=MOG</t>
  </si>
  <si>
    <t>TFF3</t>
  </si>
  <si>
    <t>Trefoil Factor 3</t>
  </si>
  <si>
    <t>GC21M042311</t>
  </si>
  <si>
    <t>https://www.genecards.org/cgi-bin/carddisp.pl?gene=TFF3</t>
  </si>
  <si>
    <t>PPP6R3</t>
  </si>
  <si>
    <t>Protein Phosphatase 6 Regulatory Subunit 3</t>
  </si>
  <si>
    <t>GC11P068460</t>
  </si>
  <si>
    <t>https://www.genecards.org/cgi-bin/carddisp.pl?gene=PPP6R3</t>
  </si>
  <si>
    <t>ADGRA3</t>
  </si>
  <si>
    <t>Adhesion G Protein-Coupled Receptor A3</t>
  </si>
  <si>
    <t>GC04M022345</t>
  </si>
  <si>
    <t>https://www.genecards.org/cgi-bin/carddisp.pl?gene=ADGRA3</t>
  </si>
  <si>
    <t>BRPF1</t>
  </si>
  <si>
    <t>Bromodomain And PHD Finger Containing 1</t>
  </si>
  <si>
    <t>GC03P009731</t>
  </si>
  <si>
    <t>https://www.genecards.org/cgi-bin/carddisp.pl?gene=BRPF1</t>
  </si>
  <si>
    <t>LOC109951029</t>
  </si>
  <si>
    <t>Delta-Globin 5' Regulatory Region</t>
  </si>
  <si>
    <t>GC11P005366</t>
  </si>
  <si>
    <t>https://www.genecards.org/cgi-bin/carddisp.pl?gene=LOC109951029</t>
  </si>
  <si>
    <t>CCT6A</t>
  </si>
  <si>
    <t>Chaperonin Containing TCP1 Subunit 6A</t>
  </si>
  <si>
    <t>GC07P056051</t>
  </si>
  <si>
    <t>https://www.genecards.org/cgi-bin/carddisp.pl?gene=CCT6A</t>
  </si>
  <si>
    <t>KY</t>
  </si>
  <si>
    <t>Kyphoscoliosis Peptidase</t>
  </si>
  <si>
    <t>GC03M134599</t>
  </si>
  <si>
    <t>https://www.genecards.org/cgi-bin/carddisp.pl?gene=KY</t>
  </si>
  <si>
    <t>MYCNOS</t>
  </si>
  <si>
    <t>MYCN Opposite Strand</t>
  </si>
  <si>
    <t>GC02M015918</t>
  </si>
  <si>
    <t>https://www.genecards.org/cgi-bin/carddisp.pl?gene=MYCNOS</t>
  </si>
  <si>
    <t>RAB35</t>
  </si>
  <si>
    <t>RAB35, Member RAS Oncogene Family</t>
  </si>
  <si>
    <t>GC12M120096</t>
  </si>
  <si>
    <t>https://www.genecards.org/cgi-bin/carddisp.pl?gene=RAB35</t>
  </si>
  <si>
    <t>SIM2</t>
  </si>
  <si>
    <t>SIM BHLH Transcription Factor 2</t>
  </si>
  <si>
    <t>GC21P036699</t>
  </si>
  <si>
    <t>https://www.genecards.org/cgi-bin/carddisp.pl?gene=SIM2</t>
  </si>
  <si>
    <t>CHIA</t>
  </si>
  <si>
    <t>Chitinase Acidic</t>
  </si>
  <si>
    <t>GC01P111291</t>
  </si>
  <si>
    <t>https://www.genecards.org/cgi-bin/carddisp.pl?gene=CHIA</t>
  </si>
  <si>
    <t>MT-TM</t>
  </si>
  <si>
    <t>Mitochondrially Encoded TRNA-Met (AUA/G)</t>
  </si>
  <si>
    <t>GCMTP004404</t>
  </si>
  <si>
    <t>https://www.genecards.org/cgi-bin/carddisp.pl?gene=MT-TM</t>
  </si>
  <si>
    <t>SUGCT</t>
  </si>
  <si>
    <t>Succinyl-CoA:Glutarate-CoA Transferase</t>
  </si>
  <si>
    <t>GC07P040522</t>
  </si>
  <si>
    <t>https://www.genecards.org/cgi-bin/carddisp.pl?gene=SUGCT</t>
  </si>
  <si>
    <t>TDRD9</t>
  </si>
  <si>
    <t>Tudor Domain Containing 9</t>
  </si>
  <si>
    <t>GC14P109720</t>
  </si>
  <si>
    <t>https://www.genecards.org/cgi-bin/carddisp.pl?gene=TDRD9</t>
  </si>
  <si>
    <t>CORD8</t>
  </si>
  <si>
    <t>Cone Rod Dystrophy 8</t>
  </si>
  <si>
    <t>GC01U990317</t>
  </si>
  <si>
    <t>https://www.genecards.org/cgi-bin/carddisp.pl?gene=CORD8</t>
  </si>
  <si>
    <t>ARG2</t>
  </si>
  <si>
    <t>Arginase 2</t>
  </si>
  <si>
    <t>GC14P067619</t>
  </si>
  <si>
    <t>https://www.genecards.org/cgi-bin/carddisp.pl?gene=ARG2</t>
  </si>
  <si>
    <t>MIR197</t>
  </si>
  <si>
    <t>MicroRNA 197</t>
  </si>
  <si>
    <t>GC01P109549</t>
  </si>
  <si>
    <t>https://www.genecards.org/cgi-bin/carddisp.pl?gene=MIR197</t>
  </si>
  <si>
    <t>PRSS57</t>
  </si>
  <si>
    <t>Serine Protease 57</t>
  </si>
  <si>
    <t>GC19M005243</t>
  </si>
  <si>
    <t>https://www.genecards.org/cgi-bin/carddisp.pl?gene=PRSS57</t>
  </si>
  <si>
    <t>MYO3A</t>
  </si>
  <si>
    <t>Myosin IIIA</t>
  </si>
  <si>
    <t>GC10P025934</t>
  </si>
  <si>
    <t>https://www.genecards.org/cgi-bin/carddisp.pl?gene=MYO3A</t>
  </si>
  <si>
    <t>MCCC1</t>
  </si>
  <si>
    <t>Methylcrotonyl-CoA Carboxylase Subunit 1</t>
  </si>
  <si>
    <t>GC03M183015</t>
  </si>
  <si>
    <t>https://www.genecards.org/cgi-bin/carddisp.pl?gene=MCCC1</t>
  </si>
  <si>
    <t>GNG3</t>
  </si>
  <si>
    <t>G Protein Subunit Gamma 3</t>
  </si>
  <si>
    <t>GC11P062751</t>
  </si>
  <si>
    <t>https://www.genecards.org/cgi-bin/carddisp.pl?gene=GNG3</t>
  </si>
  <si>
    <t>CCNC</t>
  </si>
  <si>
    <t>Cyclin C</t>
  </si>
  <si>
    <t>GC06M099542</t>
  </si>
  <si>
    <t>https://www.genecards.org/cgi-bin/carddisp.pl?gene=CCNC</t>
  </si>
  <si>
    <t>CCL17</t>
  </si>
  <si>
    <t>C-C Motif Chemokine Ligand 17</t>
  </si>
  <si>
    <t>GC16P057414</t>
  </si>
  <si>
    <t>https://www.genecards.org/cgi-bin/carddisp.pl?gene=CCL17</t>
  </si>
  <si>
    <t>CHL1</t>
  </si>
  <si>
    <t>Cell Adhesion Molecule L1 Like</t>
  </si>
  <si>
    <t>GC03P000213</t>
  </si>
  <si>
    <t>https://www.genecards.org/cgi-bin/carddisp.pl?gene=CHL1</t>
  </si>
  <si>
    <t>ARFGAP1</t>
  </si>
  <si>
    <t>ADP Ribosylation Factor GTPase Activating Protein 1</t>
  </si>
  <si>
    <t>GC20P063272</t>
  </si>
  <si>
    <t>https://www.genecards.org/cgi-bin/carddisp.pl?gene=ARFGAP1</t>
  </si>
  <si>
    <t>TAF2</t>
  </si>
  <si>
    <t>TATA-Box Binding Protein Associated Factor 2</t>
  </si>
  <si>
    <t>GC08M119730</t>
  </si>
  <si>
    <t>https://www.genecards.org/cgi-bin/carddisp.pl?gene=TAF2</t>
  </si>
  <si>
    <t>SEMA6A</t>
  </si>
  <si>
    <t>Semaphorin 6A</t>
  </si>
  <si>
    <t>GC05M116443</t>
  </si>
  <si>
    <t>https://www.genecards.org/cgi-bin/carddisp.pl?gene=SEMA6A</t>
  </si>
  <si>
    <t>MS4A3</t>
  </si>
  <si>
    <t>Membrane Spanning 4-Domains A3</t>
  </si>
  <si>
    <t>GC11P060057</t>
  </si>
  <si>
    <t>https://www.genecards.org/cgi-bin/carddisp.pl?gene=MS4A3</t>
  </si>
  <si>
    <t>ZNF346</t>
  </si>
  <si>
    <t>Zinc Finger Protein 346</t>
  </si>
  <si>
    <t>GC05P177022</t>
  </si>
  <si>
    <t>https://www.genecards.org/cgi-bin/carddisp.pl?gene=ZNF346</t>
  </si>
  <si>
    <t>SNX8</t>
  </si>
  <si>
    <t>Sorting Nexin 8</t>
  </si>
  <si>
    <t>GC07M002251</t>
  </si>
  <si>
    <t>https://www.genecards.org/cgi-bin/carddisp.pl?gene=SNX8</t>
  </si>
  <si>
    <t>RBM39</t>
  </si>
  <si>
    <t>RNA Binding Motif Protein 39</t>
  </si>
  <si>
    <t>GC20M035703</t>
  </si>
  <si>
    <t>https://www.genecards.org/cgi-bin/carddisp.pl?gene=RBM39</t>
  </si>
  <si>
    <t>C5orf64</t>
  </si>
  <si>
    <t>Chromosome 5 Putative Open Reading Frame 64</t>
  </si>
  <si>
    <t>GC05P061640</t>
  </si>
  <si>
    <t>https://www.genecards.org/cgi-bin/carddisp.pl?gene=C5orf64</t>
  </si>
  <si>
    <t>COQ7</t>
  </si>
  <si>
    <t>Coenzyme Q7, Hydroxylase</t>
  </si>
  <si>
    <t>GC16P019067</t>
  </si>
  <si>
    <t>https://www.genecards.org/cgi-bin/carddisp.pl?gene=COQ7</t>
  </si>
  <si>
    <t>RIPPLY1</t>
  </si>
  <si>
    <t>Ripply Transcriptional Repressor 1</t>
  </si>
  <si>
    <t>GC0XM106900</t>
  </si>
  <si>
    <t>https://www.genecards.org/cgi-bin/carddisp.pl?gene=RIPPLY1</t>
  </si>
  <si>
    <t>SLC16A12</t>
  </si>
  <si>
    <t>Solute Carrier Family 16 Member 12</t>
  </si>
  <si>
    <t>GC10M089430</t>
  </si>
  <si>
    <t>https://www.genecards.org/cgi-bin/carddisp.pl?gene=SLC16A12</t>
  </si>
  <si>
    <t>LMCD1</t>
  </si>
  <si>
    <t>LIM And Cysteine Rich Domains 1</t>
  </si>
  <si>
    <t>GC03P008603</t>
  </si>
  <si>
    <t>https://www.genecards.org/cgi-bin/carddisp.pl?gene=LMCD1</t>
  </si>
  <si>
    <t>MACROD1</t>
  </si>
  <si>
    <t>Mono-ADP Ribosylhydrolase 1</t>
  </si>
  <si>
    <t>GC11M063998</t>
  </si>
  <si>
    <t>https://www.genecards.org/cgi-bin/carddisp.pl?gene=MACROD1</t>
  </si>
  <si>
    <t>NCR2</t>
  </si>
  <si>
    <t>Natural Cytotoxicity Triggering Receptor 2</t>
  </si>
  <si>
    <t>GC06P083892</t>
  </si>
  <si>
    <t>https://www.genecards.org/cgi-bin/carddisp.pl?gene=NCR2</t>
  </si>
  <si>
    <t>RASSF5</t>
  </si>
  <si>
    <t>Ras Association Domain Family Member 5</t>
  </si>
  <si>
    <t>GC01P206507</t>
  </si>
  <si>
    <t>https://www.genecards.org/cgi-bin/carddisp.pl?gene=RASSF5</t>
  </si>
  <si>
    <t>FAM107B</t>
  </si>
  <si>
    <t>Family With Sequence Similarity 107 Member B</t>
  </si>
  <si>
    <t>GC10M014519</t>
  </si>
  <si>
    <t>https://www.genecards.org/cgi-bin/carddisp.pl?gene=FAM107B</t>
  </si>
  <si>
    <t>GLO1</t>
  </si>
  <si>
    <t>Glyoxalase I</t>
  </si>
  <si>
    <t>GC06M066123</t>
  </si>
  <si>
    <t>https://www.genecards.org/cgi-bin/carddisp.pl?gene=GLO1</t>
  </si>
  <si>
    <t>MHRT</t>
  </si>
  <si>
    <t>Myosin Heavy Chain Associated RNA Transcript</t>
  </si>
  <si>
    <t>GC14P033015</t>
  </si>
  <si>
    <t>https://www.genecards.org/cgi-bin/carddisp.pl?gene=MHRT</t>
  </si>
  <si>
    <t>AQP4</t>
  </si>
  <si>
    <t>Aquaporin 4</t>
  </si>
  <si>
    <t>GC18M026852</t>
  </si>
  <si>
    <t>https://www.genecards.org/cgi-bin/carddisp.pl?gene=AQP4</t>
  </si>
  <si>
    <t>CLMP</t>
  </si>
  <si>
    <t>CXADR Like Membrane Protein</t>
  </si>
  <si>
    <t>GC11M123069</t>
  </si>
  <si>
    <t>https://www.genecards.org/cgi-bin/carddisp.pl?gene=CLMP</t>
  </si>
  <si>
    <t>MIR520C</t>
  </si>
  <si>
    <t>MicroRNA 520c</t>
  </si>
  <si>
    <t>GC19P067343</t>
  </si>
  <si>
    <t>https://www.genecards.org/cgi-bin/carddisp.pl?gene=MIR520C</t>
  </si>
  <si>
    <t>SHFM2</t>
  </si>
  <si>
    <t>Split Hand/Foot Malformation (Ectrodactyly) Type 2</t>
  </si>
  <si>
    <t>GC0XU990214</t>
  </si>
  <si>
    <t>https://www.genecards.org/cgi-bin/carddisp.pl?gene=SHFM2</t>
  </si>
  <si>
    <t>DRG2</t>
  </si>
  <si>
    <t>Developmentally Regulated GTP Binding Protein 2</t>
  </si>
  <si>
    <t>GC17P018088</t>
  </si>
  <si>
    <t>https://www.genecards.org/cgi-bin/carddisp.pl?gene=DRG2</t>
  </si>
  <si>
    <t>KANSL2</t>
  </si>
  <si>
    <t>KAT8 Regulatory NSL Complex Subunit 2</t>
  </si>
  <si>
    <t>GC12M048653</t>
  </si>
  <si>
    <t>https://www.genecards.org/cgi-bin/carddisp.pl?gene=KANSL2</t>
  </si>
  <si>
    <t>ZNF292</t>
  </si>
  <si>
    <t>Zinc Finger Protein 292</t>
  </si>
  <si>
    <t>GC06P087160</t>
  </si>
  <si>
    <t>https://www.genecards.org/cgi-bin/carddisp.pl?gene=ZNF292</t>
  </si>
  <si>
    <t>TFF1</t>
  </si>
  <si>
    <t>Trefoil Factor 1</t>
  </si>
  <si>
    <t>GC21M042362</t>
  </si>
  <si>
    <t>https://www.genecards.org/cgi-bin/carddisp.pl?gene=TFF1</t>
  </si>
  <si>
    <t>CES1</t>
  </si>
  <si>
    <t>Carboxylesterase 1</t>
  </si>
  <si>
    <t>GC16M055836</t>
  </si>
  <si>
    <t>https://www.genecards.org/cgi-bin/carddisp.pl?gene=CES1</t>
  </si>
  <si>
    <t>MYL4</t>
  </si>
  <si>
    <t>Myosin Light Chain 4</t>
  </si>
  <si>
    <t>GC17P047189</t>
  </si>
  <si>
    <t>https://www.genecards.org/cgi-bin/carddisp.pl?gene=MYL4</t>
  </si>
  <si>
    <t>PSG2</t>
  </si>
  <si>
    <t>Pregnancy Specific Beta-1-Glycoprotein 2</t>
  </si>
  <si>
    <t>GC19M043064</t>
  </si>
  <si>
    <t>https://www.genecards.org/cgi-bin/carddisp.pl?gene=PSG2</t>
  </si>
  <si>
    <t>SERPINA5</t>
  </si>
  <si>
    <t>Serpin Family A Member 5</t>
  </si>
  <si>
    <t>GC14P094563</t>
  </si>
  <si>
    <t>https://www.genecards.org/cgi-bin/carddisp.pl?gene=SERPINA5</t>
  </si>
  <si>
    <t>KCNA2</t>
  </si>
  <si>
    <t>Potassium Voltage-Gated Channel Subfamily A Member 2</t>
  </si>
  <si>
    <t>GC01M110519</t>
  </si>
  <si>
    <t>https://www.genecards.org/cgi-bin/carddisp.pl?gene=KCNA2</t>
  </si>
  <si>
    <t>HDAC7</t>
  </si>
  <si>
    <t>Histone Deacetylase 7</t>
  </si>
  <si>
    <t>GC12M047782</t>
  </si>
  <si>
    <t>https://www.genecards.org/cgi-bin/carddisp.pl?gene=HDAC7</t>
  </si>
  <si>
    <t>AKT1S1</t>
  </si>
  <si>
    <t>AKT1 Substrate 1</t>
  </si>
  <si>
    <t>GC19M049869</t>
  </si>
  <si>
    <t>https://www.genecards.org/cgi-bin/carddisp.pl?gene=AKT1S1</t>
  </si>
  <si>
    <t>SLC25A3</t>
  </si>
  <si>
    <t>Solute Carrier Family 25 Member 3</t>
  </si>
  <si>
    <t>GC12P098593</t>
  </si>
  <si>
    <t>https://www.genecards.org/cgi-bin/carddisp.pl?gene=SLC25A3</t>
  </si>
  <si>
    <t>UBE2V2</t>
  </si>
  <si>
    <t>Ubiquitin Conjugating Enzyme E2 V2</t>
  </si>
  <si>
    <t>GC08P047998</t>
  </si>
  <si>
    <t>https://www.genecards.org/cgi-bin/carddisp.pl?gene=UBE2V2</t>
  </si>
  <si>
    <t>HSP90AB1</t>
  </si>
  <si>
    <t>Heat Shock Protein 90 Alpha Family Class B Member 1</t>
  </si>
  <si>
    <t>GC06P044246</t>
  </si>
  <si>
    <t>https://www.genecards.org/cgi-bin/carddisp.pl?gene=HSP90AB1</t>
  </si>
  <si>
    <t>LAIR1</t>
  </si>
  <si>
    <t>Leukocyte Associated Immunoglobulin Like Receptor 1</t>
  </si>
  <si>
    <t>GC19M054351</t>
  </si>
  <si>
    <t>https://www.genecards.org/cgi-bin/carddisp.pl?gene=LAIR1</t>
  </si>
  <si>
    <t>RMDN1</t>
  </si>
  <si>
    <t>Regulator Of Microtubule Dynamics 1</t>
  </si>
  <si>
    <t>GC08M086469</t>
  </si>
  <si>
    <t>https://www.genecards.org/cgi-bin/carddisp.pl?gene=RMDN1</t>
  </si>
  <si>
    <t>ENTREP2</t>
  </si>
  <si>
    <t>Endosomal Transmembrane Epsin Interactor 2</t>
  </si>
  <si>
    <t>GC15M029394</t>
  </si>
  <si>
    <t>https://www.genecards.org/cgi-bin/carddisp.pl?gene=ENTREP2</t>
  </si>
  <si>
    <t>DDAH2</t>
  </si>
  <si>
    <t>Dimethylarginine Dimethylaminohydrolase 2</t>
  </si>
  <si>
    <t>GC06M031727</t>
  </si>
  <si>
    <t>https://www.genecards.org/cgi-bin/carddisp.pl?gene=DDAH2</t>
  </si>
  <si>
    <t>STK25</t>
  </si>
  <si>
    <t>Serine/Threonine Kinase 25</t>
  </si>
  <si>
    <t>GC02M241492</t>
  </si>
  <si>
    <t>https://www.genecards.org/cgi-bin/carddisp.pl?gene=STK25</t>
  </si>
  <si>
    <t>CCDC120</t>
  </si>
  <si>
    <t>Coiled-Coil Domain Containing 120</t>
  </si>
  <si>
    <t>GC0XP050741</t>
  </si>
  <si>
    <t>https://www.genecards.org/cgi-bin/carddisp.pl?gene=CCDC120</t>
  </si>
  <si>
    <t>USP34</t>
  </si>
  <si>
    <t>Ubiquitin Specific Peptidase 34</t>
  </si>
  <si>
    <t>GC02M061187</t>
  </si>
  <si>
    <t>https://www.genecards.org/cgi-bin/carddisp.pl?gene=USP34</t>
  </si>
  <si>
    <t>CCP110</t>
  </si>
  <si>
    <t>Centriolar Coiled-Coil Protein 110</t>
  </si>
  <si>
    <t>GC16P019536</t>
  </si>
  <si>
    <t>https://www.genecards.org/cgi-bin/carddisp.pl?gene=CCP110</t>
  </si>
  <si>
    <t>DCTN2</t>
  </si>
  <si>
    <t>Dynactin Subunit 2</t>
  </si>
  <si>
    <t>GC12M057706</t>
  </si>
  <si>
    <t>https://www.genecards.org/cgi-bin/carddisp.pl?gene=DCTN2</t>
  </si>
  <si>
    <t>GABBR2</t>
  </si>
  <si>
    <t>Gamma-Aminobutyric Acid Type B Receptor Subunit 2</t>
  </si>
  <si>
    <t>GC09M098288</t>
  </si>
  <si>
    <t>https://www.genecards.org/cgi-bin/carddisp.pl?gene=GABBR2</t>
  </si>
  <si>
    <t>TMEM100</t>
  </si>
  <si>
    <t>Transmembrane Protein 100</t>
  </si>
  <si>
    <t>GC17M055719</t>
  </si>
  <si>
    <t>https://www.genecards.org/cgi-bin/carddisp.pl?gene=TMEM100</t>
  </si>
  <si>
    <t>ANKRD55</t>
  </si>
  <si>
    <t>Ankyrin Repeat Domain 55</t>
  </si>
  <si>
    <t>GC05M056099</t>
  </si>
  <si>
    <t>https://www.genecards.org/cgi-bin/carddisp.pl?gene=ANKRD55</t>
  </si>
  <si>
    <t>GNA15</t>
  </si>
  <si>
    <t>G Protein Subunit Alpha 15</t>
  </si>
  <si>
    <t>GC19P003221</t>
  </si>
  <si>
    <t>https://www.genecards.org/cgi-bin/carddisp.pl?gene=GNA15</t>
  </si>
  <si>
    <t>GCLC</t>
  </si>
  <si>
    <t>Glutamate-Cysteine Ligase Catalytic Subunit</t>
  </si>
  <si>
    <t>GC06M053497</t>
  </si>
  <si>
    <t>https://www.genecards.org/cgi-bin/carddisp.pl?gene=GCLC</t>
  </si>
  <si>
    <t>RNMT</t>
  </si>
  <si>
    <t>RNA Guanine-7 Methyltransferase</t>
  </si>
  <si>
    <t>GC18P017483</t>
  </si>
  <si>
    <t>https://www.genecards.org/cgi-bin/carddisp.pl?gene=RNMT</t>
  </si>
  <si>
    <t>MARCO</t>
  </si>
  <si>
    <t>Macrophage Receptor With Collagenous Structure</t>
  </si>
  <si>
    <t>GC02P118942</t>
  </si>
  <si>
    <t>https://www.genecards.org/cgi-bin/carddisp.pl?gene=MARCO</t>
  </si>
  <si>
    <t>RBL1</t>
  </si>
  <si>
    <t>RB Transcriptional Corepressor Like 1</t>
  </si>
  <si>
    <t>GC20M036996</t>
  </si>
  <si>
    <t>https://www.genecards.org/cgi-bin/carddisp.pl?gene=RBL1</t>
  </si>
  <si>
    <t>PNLIP</t>
  </si>
  <si>
    <t>Pancreatic Lipase</t>
  </si>
  <si>
    <t>GC10P116545</t>
  </si>
  <si>
    <t>https://www.genecards.org/cgi-bin/carddisp.pl?gene=PNLIP</t>
  </si>
  <si>
    <t>ATP13A3</t>
  </si>
  <si>
    <t>ATPase 13A3</t>
  </si>
  <si>
    <t>GC03M194402</t>
  </si>
  <si>
    <t>https://www.genecards.org/cgi-bin/carddisp.pl?gene=ATP13A3</t>
  </si>
  <si>
    <t>FBXL15</t>
  </si>
  <si>
    <t>F-Box And Leucine Rich Repeat Protein 15</t>
  </si>
  <si>
    <t>GC10P102419</t>
  </si>
  <si>
    <t>https://www.genecards.org/cgi-bin/carddisp.pl?gene=FBXL15</t>
  </si>
  <si>
    <t>GAS2</t>
  </si>
  <si>
    <t>Growth Arrest Specific 2</t>
  </si>
  <si>
    <t>GC11P022626</t>
  </si>
  <si>
    <t>https://www.genecards.org/cgi-bin/carddisp.pl?gene=GAS2</t>
  </si>
  <si>
    <t>GABBR1</t>
  </si>
  <si>
    <t>Gamma-Aminobutyric Acid Type B Receptor Subunit 1</t>
  </si>
  <si>
    <t>GC06M029555</t>
  </si>
  <si>
    <t>https://www.genecards.org/cgi-bin/carddisp.pl?gene=GABBR1</t>
  </si>
  <si>
    <t>PUM1</t>
  </si>
  <si>
    <t>Pumilio RNA Binding Family Member 1</t>
  </si>
  <si>
    <t>GC01M030931</t>
  </si>
  <si>
    <t>https://www.genecards.org/cgi-bin/carddisp.pl?gene=PUM1</t>
  </si>
  <si>
    <t>CCL22</t>
  </si>
  <si>
    <t>C-C Motif Chemokine Ligand 22</t>
  </si>
  <si>
    <t>GC16P057359</t>
  </si>
  <si>
    <t>https://www.genecards.org/cgi-bin/carddisp.pl?gene=CCL22</t>
  </si>
  <si>
    <t>ACTR3</t>
  </si>
  <si>
    <t>Actin Related Protein 3</t>
  </si>
  <si>
    <t>GC02P113889</t>
  </si>
  <si>
    <t>https://www.genecards.org/cgi-bin/carddisp.pl?gene=ACTR3</t>
  </si>
  <si>
    <t>PEG3</t>
  </si>
  <si>
    <t>Paternally Expressed 3</t>
  </si>
  <si>
    <t>GC19M056810</t>
  </si>
  <si>
    <t>https://www.genecards.org/cgi-bin/carddisp.pl?gene=PEG3</t>
  </si>
  <si>
    <t>PSMD6</t>
  </si>
  <si>
    <t>Proteasome 26S Subunit, Non-ATPase 6</t>
  </si>
  <si>
    <t>GC03M063973</t>
  </si>
  <si>
    <t>https://www.genecards.org/cgi-bin/carddisp.pl?gene=PSMD6</t>
  </si>
  <si>
    <t>UPF2</t>
  </si>
  <si>
    <t>UPF2 Regulator Of Nonsense Mediated MRNA Decay</t>
  </si>
  <si>
    <t>GC10M011920</t>
  </si>
  <si>
    <t>https://www.genecards.org/cgi-bin/carddisp.pl?gene=UPF2</t>
  </si>
  <si>
    <t>PDZD7</t>
  </si>
  <si>
    <t>PDZ Domain Containing 7</t>
  </si>
  <si>
    <t>GC10M101007</t>
  </si>
  <si>
    <t>https://www.genecards.org/cgi-bin/carddisp.pl?gene=PDZD7</t>
  </si>
  <si>
    <t>CYP4F3</t>
  </si>
  <si>
    <t>Cytochrome P450 Family 4 Subfamily F Member 3</t>
  </si>
  <si>
    <t>GC19P015640</t>
  </si>
  <si>
    <t>https://www.genecards.org/cgi-bin/carddisp.pl?gene=CYP4F3</t>
  </si>
  <si>
    <t>ETV7</t>
  </si>
  <si>
    <t>ETS Variant Transcription Factor 7</t>
  </si>
  <si>
    <t>GC06M066113</t>
  </si>
  <si>
    <t>https://www.genecards.org/cgi-bin/carddisp.pl?gene=ETV7</t>
  </si>
  <si>
    <t>CHST15</t>
  </si>
  <si>
    <t>Carbohydrate Sulfotransferase 15</t>
  </si>
  <si>
    <t>GC10M124026</t>
  </si>
  <si>
    <t>https://www.genecards.org/cgi-bin/carddisp.pl?gene=CHST15</t>
  </si>
  <si>
    <t>RDH14</t>
  </si>
  <si>
    <t>Retinol Dehydrogenase 14</t>
  </si>
  <si>
    <t>GC02M018555</t>
  </si>
  <si>
    <t>https://www.genecards.org/cgi-bin/carddisp.pl?gene=RDH14</t>
  </si>
  <si>
    <t>TRAPPC1</t>
  </si>
  <si>
    <t>Trafficking Protein Particle Complex Subunit 1</t>
  </si>
  <si>
    <t>GC17M007930</t>
  </si>
  <si>
    <t>https://www.genecards.org/cgi-bin/carddisp.pl?gene=TRAPPC1</t>
  </si>
  <si>
    <t>RGS2</t>
  </si>
  <si>
    <t>Regulator Of G Protein Signaling 2</t>
  </si>
  <si>
    <t>GC01P192809</t>
  </si>
  <si>
    <t>https://www.genecards.org/cgi-bin/carddisp.pl?gene=RGS2</t>
  </si>
  <si>
    <t>LY9</t>
  </si>
  <si>
    <t>Lymphocyte Antigen 9</t>
  </si>
  <si>
    <t>GC01P160796</t>
  </si>
  <si>
    <t>https://www.genecards.org/cgi-bin/carddisp.pl?gene=LY9</t>
  </si>
  <si>
    <t>HTR2B</t>
  </si>
  <si>
    <t>5-Hydroxytryptamine Receptor 2B</t>
  </si>
  <si>
    <t>GC02M231108</t>
  </si>
  <si>
    <t>https://www.genecards.org/cgi-bin/carddisp.pl?gene=HTR2B</t>
  </si>
  <si>
    <t>GNMT</t>
  </si>
  <si>
    <t>Glycine N-Methyltransferase</t>
  </si>
  <si>
    <t>GC06P042960</t>
  </si>
  <si>
    <t>https://www.genecards.org/cgi-bin/carddisp.pl?gene=GNMT</t>
  </si>
  <si>
    <t>CNKSR2</t>
  </si>
  <si>
    <t>Connector Enhancer Of Kinase Suppressor Of Ras 2</t>
  </si>
  <si>
    <t>GC0XP021392</t>
  </si>
  <si>
    <t>https://www.genecards.org/cgi-bin/carddisp.pl?gene=CNKSR2</t>
  </si>
  <si>
    <t>AP2M1</t>
  </si>
  <si>
    <t>Adaptor Related Protein Complex 2 Subunit Mu 1</t>
  </si>
  <si>
    <t>GC03P184174</t>
  </si>
  <si>
    <t>https://www.genecards.org/cgi-bin/carddisp.pl?gene=AP2M1</t>
  </si>
  <si>
    <t>TMEM87B</t>
  </si>
  <si>
    <t>Transmembrane Protein 87B</t>
  </si>
  <si>
    <t>GC02P123102</t>
  </si>
  <si>
    <t>https://www.genecards.org/cgi-bin/carddisp.pl?gene=TMEM87B</t>
  </si>
  <si>
    <t>AK1</t>
  </si>
  <si>
    <t>Adenylate Kinase 1</t>
  </si>
  <si>
    <t>GC09M127866</t>
  </si>
  <si>
    <t>https://www.genecards.org/cgi-bin/carddisp.pl?gene=AK1</t>
  </si>
  <si>
    <t>KLF5</t>
  </si>
  <si>
    <t>Kruppel Like Factor 5</t>
  </si>
  <si>
    <t>GC13P073054</t>
  </si>
  <si>
    <t>https://www.genecards.org/cgi-bin/carddisp.pl?gene=KLF5</t>
  </si>
  <si>
    <t>SOBP</t>
  </si>
  <si>
    <t>Sine Oculis Binding Protein Homolog</t>
  </si>
  <si>
    <t>GC06P107489</t>
  </si>
  <si>
    <t>https://www.genecards.org/cgi-bin/carddisp.pl?gene=SOBP</t>
  </si>
  <si>
    <t>RCVRN</t>
  </si>
  <si>
    <t>Recoverin</t>
  </si>
  <si>
    <t>GC17M009896</t>
  </si>
  <si>
    <t>https://www.genecards.org/cgi-bin/carddisp.pl?gene=RCVRN</t>
  </si>
  <si>
    <t>SCD5</t>
  </si>
  <si>
    <t>Stearoyl-CoA Desaturase 5</t>
  </si>
  <si>
    <t>GC04M082629</t>
  </si>
  <si>
    <t>https://www.genecards.org/cgi-bin/carddisp.pl?gene=SCD5</t>
  </si>
  <si>
    <t>VAMP8</t>
  </si>
  <si>
    <t>Vesicle Associated Membrane Protein 8</t>
  </si>
  <si>
    <t>GC02P085561</t>
  </si>
  <si>
    <t>https://www.genecards.org/cgi-bin/carddisp.pl?gene=VAMP8</t>
  </si>
  <si>
    <t>HOXB5</t>
  </si>
  <si>
    <t>Homeobox B5</t>
  </si>
  <si>
    <t>GC17M048591</t>
  </si>
  <si>
    <t>https://www.genecards.org/cgi-bin/carddisp.pl?gene=HOXB5</t>
  </si>
  <si>
    <t>NRP2</t>
  </si>
  <si>
    <t>Neuropilin 2</t>
  </si>
  <si>
    <t>GC02P205681</t>
  </si>
  <si>
    <t>https://www.genecards.org/cgi-bin/carddisp.pl?gene=NRP2</t>
  </si>
  <si>
    <t>NKX1-1</t>
  </si>
  <si>
    <t>NK1 Homeobox 1</t>
  </si>
  <si>
    <t>GC04M001556</t>
  </si>
  <si>
    <t>https://www.genecards.org/cgi-bin/carddisp.pl?gene=NKX1-1</t>
  </si>
  <si>
    <t>ELMO1</t>
  </si>
  <si>
    <t>Engulfment And Cell Motility 1</t>
  </si>
  <si>
    <t>GC07M036860</t>
  </si>
  <si>
    <t>https://www.genecards.org/cgi-bin/carddisp.pl?gene=ELMO1</t>
  </si>
  <si>
    <t>POF1B</t>
  </si>
  <si>
    <t>POF1B Actin Binding Protein</t>
  </si>
  <si>
    <t>GC0XM085277</t>
  </si>
  <si>
    <t>https://www.genecards.org/cgi-bin/carddisp.pl?gene=POF1B</t>
  </si>
  <si>
    <t>TRPC3</t>
  </si>
  <si>
    <t>Transient Receptor Potential Cation Channel Subfamily C Member 3</t>
  </si>
  <si>
    <t>GC04M121879</t>
  </si>
  <si>
    <t>https://www.genecards.org/cgi-bin/carddisp.pl?gene=TRPC3</t>
  </si>
  <si>
    <t>DCDC1</t>
  </si>
  <si>
    <t>Doublecortin Domain Containing 1</t>
  </si>
  <si>
    <t>GC11M030851</t>
  </si>
  <si>
    <t>https://www.genecards.org/cgi-bin/carddisp.pl?gene=DCDC1</t>
  </si>
  <si>
    <t>LIPI</t>
  </si>
  <si>
    <t>Lipase I</t>
  </si>
  <si>
    <t>GC21M014108</t>
  </si>
  <si>
    <t>https://www.genecards.org/cgi-bin/carddisp.pl?gene=LIPI</t>
  </si>
  <si>
    <t>COL4A6</t>
  </si>
  <si>
    <t>Collagen Type IV Alpha 6 Chain</t>
  </si>
  <si>
    <t>GC0XM108155</t>
  </si>
  <si>
    <t>https://www.genecards.org/cgi-bin/carddisp.pl?gene=COL4A6</t>
  </si>
  <si>
    <t>TLE3</t>
  </si>
  <si>
    <t>TLE Family Member 3, Transcriptional Corepressor</t>
  </si>
  <si>
    <t>GC15M070047</t>
  </si>
  <si>
    <t>https://www.genecards.org/cgi-bin/carddisp.pl?gene=TLE3</t>
  </si>
  <si>
    <t>Glycogen Phosphorylase, Muscle Associated</t>
  </si>
  <si>
    <t>GC11M064746</t>
  </si>
  <si>
    <t>https://www.genecards.org/cgi-bin/carddisp.pl?gene=PYGM</t>
  </si>
  <si>
    <t>MIR29B2</t>
  </si>
  <si>
    <t>MicroRNA 29b-2</t>
  </si>
  <si>
    <t>GC01M207806</t>
  </si>
  <si>
    <t>https://www.genecards.org/cgi-bin/carddisp.pl?gene=MIR29B2</t>
  </si>
  <si>
    <t>TSEN2</t>
  </si>
  <si>
    <t>TRNA Splicing Endonuclease Subunit 2</t>
  </si>
  <si>
    <t>GC03P012489</t>
  </si>
  <si>
    <t>https://www.genecards.org/cgi-bin/carddisp.pl?gene=TSEN2</t>
  </si>
  <si>
    <t>GTF2B</t>
  </si>
  <si>
    <t>General Transcription Factor IIB</t>
  </si>
  <si>
    <t>GC01M088853</t>
  </si>
  <si>
    <t>https://www.genecards.org/cgi-bin/carddisp.pl?gene=GTF2B</t>
  </si>
  <si>
    <t>PRORP</t>
  </si>
  <si>
    <t>Protein Only RNase P Catalytic Subunit</t>
  </si>
  <si>
    <t>GC14P035375</t>
  </si>
  <si>
    <t>https://www.genecards.org/cgi-bin/carddisp.pl?gene=PRORP</t>
  </si>
  <si>
    <t>ZNF318</t>
  </si>
  <si>
    <t>Zinc Finger Protein 318</t>
  </si>
  <si>
    <t>GC06M066206</t>
  </si>
  <si>
    <t>https://www.genecards.org/cgi-bin/carddisp.pl?gene=ZNF318</t>
  </si>
  <si>
    <t>CGAS</t>
  </si>
  <si>
    <t>Cyclic GMP-AMP Synthase</t>
  </si>
  <si>
    <t>GC06M073414</t>
  </si>
  <si>
    <t>https://www.genecards.org/cgi-bin/carddisp.pl?gene=CGAS</t>
  </si>
  <si>
    <t>BLOC1S1-RDH5</t>
  </si>
  <si>
    <t>BLOC1S1-RDH5 Readthrough</t>
  </si>
  <si>
    <t>GC12P055716</t>
  </si>
  <si>
    <t>https://www.genecards.org/cgi-bin/carddisp.pl?gene=BLOC1S1-RDH5</t>
  </si>
  <si>
    <t>TPST1</t>
  </si>
  <si>
    <t>Tyrosylprotein Sulfotransferase 1</t>
  </si>
  <si>
    <t>GC07P070512</t>
  </si>
  <si>
    <t>https://www.genecards.org/cgi-bin/carddisp.pl?gene=TPST1</t>
  </si>
  <si>
    <t>ZFP36</t>
  </si>
  <si>
    <t>ZFP36 Ring Finger Protein</t>
  </si>
  <si>
    <t>GC19P039406</t>
  </si>
  <si>
    <t>https://www.genecards.org/cgi-bin/carddisp.pl?gene=ZFP36</t>
  </si>
  <si>
    <t>SKIL</t>
  </si>
  <si>
    <t>SKI Like Proto-Oncogene</t>
  </si>
  <si>
    <t>GC03P170357</t>
  </si>
  <si>
    <t>https://www.genecards.org/cgi-bin/carddisp.pl?gene=SKIL</t>
  </si>
  <si>
    <t>PHF1</t>
  </si>
  <si>
    <t>PHD Finger Protein 1</t>
  </si>
  <si>
    <t>GC06P083773</t>
  </si>
  <si>
    <t>https://www.genecards.org/cgi-bin/carddisp.pl?gene=PHF1</t>
  </si>
  <si>
    <t>CCT7</t>
  </si>
  <si>
    <t>Chaperonin Containing TCP1 Subunit 7</t>
  </si>
  <si>
    <t>GC02P073233</t>
  </si>
  <si>
    <t>https://www.genecards.org/cgi-bin/carddisp.pl?gene=CCT7</t>
  </si>
  <si>
    <t>PIKFYVE</t>
  </si>
  <si>
    <t>Phosphoinositide Kinase, FYVE-Type Zinc Finger Containing</t>
  </si>
  <si>
    <t>GC02P208266</t>
  </si>
  <si>
    <t>https://www.genecards.org/cgi-bin/carddisp.pl?gene=PIKFYVE</t>
  </si>
  <si>
    <t>CNBP</t>
  </si>
  <si>
    <t>CCHC-Type Zinc Finger Nucleic Acid Binding Protein</t>
  </si>
  <si>
    <t>GC03M129167</t>
  </si>
  <si>
    <t>https://www.genecards.org/cgi-bin/carddisp.pl?gene=CNBP</t>
  </si>
  <si>
    <t>CD276</t>
  </si>
  <si>
    <t>CD276 Molecule</t>
  </si>
  <si>
    <t>GC15P073683</t>
  </si>
  <si>
    <t>https://www.genecards.org/cgi-bin/carddisp.pl?gene=CD276</t>
  </si>
  <si>
    <t>CACNB4</t>
  </si>
  <si>
    <t>Calcium Voltage-Gated Channel Auxiliary Subunit Beta 4</t>
  </si>
  <si>
    <t>GC02M151832</t>
  </si>
  <si>
    <t>https://www.genecards.org/cgi-bin/carddisp.pl?gene=CACNB4</t>
  </si>
  <si>
    <t>SCUBE2</t>
  </si>
  <si>
    <t>Signal Peptide, CUB Domain And EGF Like Domain Containing 2</t>
  </si>
  <si>
    <t>GC11M009019</t>
  </si>
  <si>
    <t>https://www.genecards.org/cgi-bin/carddisp.pl?gene=SCUBE2</t>
  </si>
  <si>
    <t>RGS9BP</t>
  </si>
  <si>
    <t>Regulator Of G Protein Signaling 9 Binding Protein</t>
  </si>
  <si>
    <t>GC19P032675</t>
  </si>
  <si>
    <t>https://www.genecards.org/cgi-bin/carddisp.pl?gene=RGS9BP</t>
  </si>
  <si>
    <t>PLSCR1</t>
  </si>
  <si>
    <t>Phospholipid Scramblase 1</t>
  </si>
  <si>
    <t>GC03M146515</t>
  </si>
  <si>
    <t>https://www.genecards.org/cgi-bin/carddisp.pl?gene=PLSCR1</t>
  </si>
  <si>
    <t>PSMB3</t>
  </si>
  <si>
    <t>Proteasome 20S Subunit Beta 3</t>
  </si>
  <si>
    <t>GC17P038752</t>
  </si>
  <si>
    <t>https://www.genecards.org/cgi-bin/carddisp.pl?gene=PSMB3</t>
  </si>
  <si>
    <t>GNG12-AS1</t>
  </si>
  <si>
    <t>GNG12, DIRAS3 And WLS Antisense RNA 1</t>
  </si>
  <si>
    <t>GC01P067832</t>
  </si>
  <si>
    <t>https://www.genecards.org/cgi-bin/carddisp.pl?gene=GNG12-AS1</t>
  </si>
  <si>
    <t>LORICRIN</t>
  </si>
  <si>
    <t>Loricrin Cornified Envelope Precursor Protein</t>
  </si>
  <si>
    <t>GC01P153262</t>
  </si>
  <si>
    <t>https://www.genecards.org/cgi-bin/carddisp.pl?gene=LORICRIN</t>
  </si>
  <si>
    <t>H3C6</t>
  </si>
  <si>
    <t>H3 Clustered Histone 6</t>
  </si>
  <si>
    <t>GC06P084429</t>
  </si>
  <si>
    <t>https://www.genecards.org/cgi-bin/carddisp.pl?gene=H3C6</t>
  </si>
  <si>
    <t>HSD17B1</t>
  </si>
  <si>
    <t>Hydroxysteroid 17-Beta Dehydrogenase 1</t>
  </si>
  <si>
    <t>GC17P055665</t>
  </si>
  <si>
    <t>https://www.genecards.org/cgi-bin/carddisp.pl?gene=HSD17B1</t>
  </si>
  <si>
    <t>ACVR1C</t>
  </si>
  <si>
    <t>Activin A Receptor Type 1C</t>
  </si>
  <si>
    <t>GC02M157526</t>
  </si>
  <si>
    <t>https://www.genecards.org/cgi-bin/carddisp.pl?gene=ACVR1C</t>
  </si>
  <si>
    <t>ADPRH</t>
  </si>
  <si>
    <t>ADP-Ribosylarginine Hydrolase</t>
  </si>
  <si>
    <t>GC03P119579</t>
  </si>
  <si>
    <t>https://www.genecards.org/cgi-bin/carddisp.pl?gene=ADPRH</t>
  </si>
  <si>
    <t>SNX6</t>
  </si>
  <si>
    <t>Sorting Nexin 6</t>
  </si>
  <si>
    <t>GC14M034561</t>
  </si>
  <si>
    <t>https://www.genecards.org/cgi-bin/carddisp.pl?gene=SNX6</t>
  </si>
  <si>
    <t>GNAI1</t>
  </si>
  <si>
    <t>G Protein Subunit Alpha I1</t>
  </si>
  <si>
    <t>GC07P079769</t>
  </si>
  <si>
    <t>https://www.genecards.org/cgi-bin/carddisp.pl?gene=GNAI1</t>
  </si>
  <si>
    <t>DNAH8-AS1</t>
  </si>
  <si>
    <t>DNAH8 Antisense RNA 1</t>
  </si>
  <si>
    <t>GC06M066475</t>
  </si>
  <si>
    <t>https://www.genecards.org/cgi-bin/carddisp.pl?gene=DNAH8-AS1</t>
  </si>
  <si>
    <t>RNF181</t>
  </si>
  <si>
    <t>Ring Finger Protein 181</t>
  </si>
  <si>
    <t>GC02P085832</t>
  </si>
  <si>
    <t>https://www.genecards.org/cgi-bin/carddisp.pl?gene=RNF181</t>
  </si>
  <si>
    <t>DAZL</t>
  </si>
  <si>
    <t>Deleted In Azoospermia Like</t>
  </si>
  <si>
    <t>GC03M016586</t>
  </si>
  <si>
    <t>https://www.genecards.org/cgi-bin/carddisp.pl?gene=DAZL</t>
  </si>
  <si>
    <t>ADGRG2</t>
  </si>
  <si>
    <t>Adhesion G Protein-Coupled Receptor G2</t>
  </si>
  <si>
    <t>GC0XM018989</t>
  </si>
  <si>
    <t>https://www.genecards.org/cgi-bin/carddisp.pl?gene=ADGRG2</t>
  </si>
  <si>
    <t>DDX3Y</t>
  </si>
  <si>
    <t>DEAD-Box Helicase 3 Y-Linked</t>
  </si>
  <si>
    <t>GC0YP012903</t>
  </si>
  <si>
    <t>https://www.genecards.org/cgi-bin/carddisp.pl?gene=DDX3Y</t>
  </si>
  <si>
    <t>PDIA3</t>
  </si>
  <si>
    <t>Protein Disulfide Isomerase Family A Member 3</t>
  </si>
  <si>
    <t>GC15P043746</t>
  </si>
  <si>
    <t>https://www.genecards.org/cgi-bin/carddisp.pl?gene=PDIA3</t>
  </si>
  <si>
    <t>CABIN1</t>
  </si>
  <si>
    <t>Calcineurin Binding Protein 1</t>
  </si>
  <si>
    <t>GC22P024011</t>
  </si>
  <si>
    <t>https://www.genecards.org/cgi-bin/carddisp.pl?gene=CABIN1</t>
  </si>
  <si>
    <t>TACR2</t>
  </si>
  <si>
    <t>Tachykinin Receptor 2</t>
  </si>
  <si>
    <t>GC10M069403</t>
  </si>
  <si>
    <t>https://www.genecards.org/cgi-bin/carddisp.pl?gene=TACR2</t>
  </si>
  <si>
    <t>ACKR2</t>
  </si>
  <si>
    <t>Atypical Chemokine Receptor 2</t>
  </si>
  <si>
    <t>GC03P042804</t>
  </si>
  <si>
    <t>https://www.genecards.org/cgi-bin/carddisp.pl?gene=ACKR2</t>
  </si>
  <si>
    <t>CLIP1</t>
  </si>
  <si>
    <t>CAP-Gly Domain Containing Linker Protein 1</t>
  </si>
  <si>
    <t>GC12M122271</t>
  </si>
  <si>
    <t>https://www.genecards.org/cgi-bin/carddisp.pl?gene=CLIP1</t>
  </si>
  <si>
    <t>BACE1</t>
  </si>
  <si>
    <t>Beta-Secretase 1</t>
  </si>
  <si>
    <t>GC11M117285</t>
  </si>
  <si>
    <t>https://www.genecards.org/cgi-bin/carddisp.pl?gene=BACE1</t>
  </si>
  <si>
    <t>MAP2K4</t>
  </si>
  <si>
    <t>Mitogen-Activated Protein Kinase Kinase 4</t>
  </si>
  <si>
    <t>GC17P012020</t>
  </si>
  <si>
    <t>https://www.genecards.org/cgi-bin/carddisp.pl?gene=MAP2K4</t>
  </si>
  <si>
    <t>PCDH10</t>
  </si>
  <si>
    <t>Protocadherin 10</t>
  </si>
  <si>
    <t>GC04P133149</t>
  </si>
  <si>
    <t>https://www.genecards.org/cgi-bin/carddisp.pl?gene=PCDH10</t>
  </si>
  <si>
    <t>PARG</t>
  </si>
  <si>
    <t>Poly(ADP-Ribose) Glycohydrolase</t>
  </si>
  <si>
    <t>GC10M049818</t>
  </si>
  <si>
    <t>https://www.genecards.org/cgi-bin/carddisp.pl?gene=PARG</t>
  </si>
  <si>
    <t>IRX3</t>
  </si>
  <si>
    <t>Iroquois Homeobox 3</t>
  </si>
  <si>
    <t>GC16M054283</t>
  </si>
  <si>
    <t>https://www.genecards.org/cgi-bin/carddisp.pl?gene=IRX3</t>
  </si>
  <si>
    <t>Iodothyronine Deiodinase 1</t>
  </si>
  <si>
    <t>GC01P053891</t>
  </si>
  <si>
    <t>https://www.genecards.org/cgi-bin/carddisp.pl?gene=DIO1</t>
  </si>
  <si>
    <t>HCRT</t>
  </si>
  <si>
    <t>Hypocretin Neuropeptide Precursor</t>
  </si>
  <si>
    <t>GC17M042236</t>
  </si>
  <si>
    <t>https://www.genecards.org/cgi-bin/carddisp.pl?gene=HCRT</t>
  </si>
  <si>
    <t>ERC2</t>
  </si>
  <si>
    <t>ELKS/RAB6-Interacting/CAST Family Member 2</t>
  </si>
  <si>
    <t>GC03M055509</t>
  </si>
  <si>
    <t>https://www.genecards.org/cgi-bin/carddisp.pl?gene=ERC2</t>
  </si>
  <si>
    <t>CAMTA2</t>
  </si>
  <si>
    <t>Calmodulin Binding Transcription Activator 2</t>
  </si>
  <si>
    <t>GC17M006122</t>
  </si>
  <si>
    <t>https://www.genecards.org/cgi-bin/carddisp.pl?gene=CAMTA2</t>
  </si>
  <si>
    <t>LIPG</t>
  </si>
  <si>
    <t>Lipase G, Endothelial Type</t>
  </si>
  <si>
    <t>GC18P049560</t>
  </si>
  <si>
    <t>https://www.genecards.org/cgi-bin/carddisp.pl?gene=LIPG</t>
  </si>
  <si>
    <t>FAAH</t>
  </si>
  <si>
    <t>Fatty Acid Amide Hydrolase</t>
  </si>
  <si>
    <t>GC01P046394</t>
  </si>
  <si>
    <t>https://www.genecards.org/cgi-bin/carddisp.pl?gene=FAAH</t>
  </si>
  <si>
    <t>MIR99B</t>
  </si>
  <si>
    <t>MicroRNA 99b</t>
  </si>
  <si>
    <t>GC19P051692</t>
  </si>
  <si>
    <t>https://www.genecards.org/cgi-bin/carddisp.pl?gene=MIR99B</t>
  </si>
  <si>
    <t>PIWIL4</t>
  </si>
  <si>
    <t>Piwi Like RNA-Mediated Gene Silencing 4</t>
  </si>
  <si>
    <t>GC11P094543</t>
  </si>
  <si>
    <t>https://www.genecards.org/cgi-bin/carddisp.pl?gene=PIWIL4</t>
  </si>
  <si>
    <t>ESM1</t>
  </si>
  <si>
    <t>Endothelial Cell Specific Molecule 1</t>
  </si>
  <si>
    <t>GC05M054977</t>
  </si>
  <si>
    <t>https://www.genecards.org/cgi-bin/carddisp.pl?gene=ESM1</t>
  </si>
  <si>
    <t>CSH1</t>
  </si>
  <si>
    <t>Chorionic Somatomammotropin Hormone 1</t>
  </si>
  <si>
    <t>GC17M063894</t>
  </si>
  <si>
    <t>https://www.genecards.org/cgi-bin/carddisp.pl?gene=CSH1</t>
  </si>
  <si>
    <t>PDPK1</t>
  </si>
  <si>
    <t>3-Phosphoinositide Dependent Protein Kinase 1</t>
  </si>
  <si>
    <t>GC16P002537</t>
  </si>
  <si>
    <t>https://www.genecards.org/cgi-bin/carddisp.pl?gene=PDPK1</t>
  </si>
  <si>
    <t>EPPK1</t>
  </si>
  <si>
    <t>Epiplakin 1</t>
  </si>
  <si>
    <t>GC08M143857</t>
  </si>
  <si>
    <t>https://www.genecards.org/cgi-bin/carddisp.pl?gene=EPPK1</t>
  </si>
  <si>
    <t>POLN</t>
  </si>
  <si>
    <t>DNA Polymerase Nu</t>
  </si>
  <si>
    <t>GC04M002201</t>
  </si>
  <si>
    <t>https://www.genecards.org/cgi-bin/carddisp.pl?gene=POLN</t>
  </si>
  <si>
    <t>CSNK1A1</t>
  </si>
  <si>
    <t>Casein Kinase 1 Alpha 1</t>
  </si>
  <si>
    <t>GC05M149492</t>
  </si>
  <si>
    <t>https://www.genecards.org/cgi-bin/carddisp.pl?gene=CSNK1A1</t>
  </si>
  <si>
    <t>LMX1A</t>
  </si>
  <si>
    <t>LIM Homeobox Transcription Factor 1 Alpha</t>
  </si>
  <si>
    <t>GC01M165171</t>
  </si>
  <si>
    <t>https://www.genecards.org/cgi-bin/carddisp.pl?gene=LMX1A</t>
  </si>
  <si>
    <t>NECTIN2</t>
  </si>
  <si>
    <t>Nectin Cell Adhesion Molecule 2</t>
  </si>
  <si>
    <t>GC19P066877</t>
  </si>
  <si>
    <t>https://www.genecards.org/cgi-bin/carddisp.pl?gene=NECTIN2</t>
  </si>
  <si>
    <t>SRI</t>
  </si>
  <si>
    <t>Sorcin</t>
  </si>
  <si>
    <t>GC07M088205</t>
  </si>
  <si>
    <t>https://www.genecards.org/cgi-bin/carddisp.pl?gene=SRI</t>
  </si>
  <si>
    <t>RPL23A</t>
  </si>
  <si>
    <t>Ribosomal Protein L23a</t>
  </si>
  <si>
    <t>GC17P028719</t>
  </si>
  <si>
    <t>https://www.genecards.org/cgi-bin/carddisp.pl?gene=RPL23A</t>
  </si>
  <si>
    <t>ARHGAP22</t>
  </si>
  <si>
    <t>Rho GTPase Activating Protein 22</t>
  </si>
  <si>
    <t>GC10M048430</t>
  </si>
  <si>
    <t>https://www.genecards.org/cgi-bin/carddisp.pl?gene=ARHGAP22</t>
  </si>
  <si>
    <t>AHNAK</t>
  </si>
  <si>
    <t>AHNAK Nucleoprotein</t>
  </si>
  <si>
    <t>GC11M089610</t>
  </si>
  <si>
    <t>https://www.genecards.org/cgi-bin/carddisp.pl?gene=AHNAK</t>
  </si>
  <si>
    <t>KRT9</t>
  </si>
  <si>
    <t>Keratin 9</t>
  </si>
  <si>
    <t>GC17M041565</t>
  </si>
  <si>
    <t>https://www.genecards.org/cgi-bin/carddisp.pl?gene=KRT9</t>
  </si>
  <si>
    <t>HIF1A-AS2</t>
  </si>
  <si>
    <t>HIF1A Antisense RNA 2</t>
  </si>
  <si>
    <t>GC14M061747</t>
  </si>
  <si>
    <t>https://www.genecards.org/cgi-bin/carddisp.pl?gene=HIF1A-AS2</t>
  </si>
  <si>
    <t>SCX</t>
  </si>
  <si>
    <t>Scleraxis BHLH Transcription Factor</t>
  </si>
  <si>
    <t>GC08P144386</t>
  </si>
  <si>
    <t>https://www.genecards.org/cgi-bin/carddisp.pl?gene=SCX</t>
  </si>
  <si>
    <t>MIR510</t>
  </si>
  <si>
    <t>MicroRNA 510</t>
  </si>
  <si>
    <t>GC0XM147272</t>
  </si>
  <si>
    <t>https://www.genecards.org/cgi-bin/carddisp.pl?gene=MIR510</t>
  </si>
  <si>
    <t>RAD51L3-RFFL</t>
  </si>
  <si>
    <t>RAD51L3-RFFL Readthrough</t>
  </si>
  <si>
    <t>GC17M035009</t>
  </si>
  <si>
    <t>https://www.genecards.org/cgi-bin/carddisp.pl?gene=RAD51L3-RFFL</t>
  </si>
  <si>
    <t>PPP2R5C</t>
  </si>
  <si>
    <t>Protein Phosphatase 2 Regulatory Subunit B'Gamma</t>
  </si>
  <si>
    <t>GC14P110071</t>
  </si>
  <si>
    <t>https://www.genecards.org/cgi-bin/carddisp.pl?gene=PPP2R5C</t>
  </si>
  <si>
    <t>STX8</t>
  </si>
  <si>
    <t>Syntaxin 8</t>
  </si>
  <si>
    <t>GC17M009250</t>
  </si>
  <si>
    <t>https://www.genecards.org/cgi-bin/carddisp.pl?gene=STX8</t>
  </si>
  <si>
    <t>SFRP5</t>
  </si>
  <si>
    <t>Secreted Frizzled Related Protein 5</t>
  </si>
  <si>
    <t>GC10M097766</t>
  </si>
  <si>
    <t>https://www.genecards.org/cgi-bin/carddisp.pl?gene=SFRP5</t>
  </si>
  <si>
    <t>USF1</t>
  </si>
  <si>
    <t>Upstream Transcription Factor 1</t>
  </si>
  <si>
    <t>GC01M161039</t>
  </si>
  <si>
    <t>https://www.genecards.org/cgi-bin/carddisp.pl?gene=USF1</t>
  </si>
  <si>
    <t>MIR708</t>
  </si>
  <si>
    <t>MicroRNA 708</t>
  </si>
  <si>
    <t>GC11M079402</t>
  </si>
  <si>
    <t>https://www.genecards.org/cgi-bin/carddisp.pl?gene=MIR708</t>
  </si>
  <si>
    <t>SPATA5L1</t>
  </si>
  <si>
    <t>Spermatogenesis Associated 5 Like 1</t>
  </si>
  <si>
    <t>GC15P045402</t>
  </si>
  <si>
    <t>https://www.genecards.org/cgi-bin/carddisp.pl?gene=SPATA5L1</t>
  </si>
  <si>
    <t>H3C3</t>
  </si>
  <si>
    <t>H3 Clustered Histone 3</t>
  </si>
  <si>
    <t>GC06P083486</t>
  </si>
  <si>
    <t>https://www.genecards.org/cgi-bin/carddisp.pl?gene=H3C3</t>
  </si>
  <si>
    <t>EXOC4</t>
  </si>
  <si>
    <t>Exocyst Complex Component 4</t>
  </si>
  <si>
    <t>GC07P133253</t>
  </si>
  <si>
    <t>https://www.genecards.org/cgi-bin/carddisp.pl?gene=EXOC4</t>
  </si>
  <si>
    <t>SIPA1</t>
  </si>
  <si>
    <t>Signal-Induced Proliferation-Associated 1</t>
  </si>
  <si>
    <t>GC11P065638</t>
  </si>
  <si>
    <t>https://www.genecards.org/cgi-bin/carddisp.pl?gene=SIPA1</t>
  </si>
  <si>
    <t>EDEM1</t>
  </si>
  <si>
    <t>ER Degradation Enhancing Alpha-Mannosidase Like Protein 1</t>
  </si>
  <si>
    <t>GC03P005187</t>
  </si>
  <si>
    <t>https://www.genecards.org/cgi-bin/carddisp.pl?gene=EDEM1</t>
  </si>
  <si>
    <t>MOCS2</t>
  </si>
  <si>
    <t>Molybdenum Cofactor Synthesis 2</t>
  </si>
  <si>
    <t>GC05M053095</t>
  </si>
  <si>
    <t>https://www.genecards.org/cgi-bin/carddisp.pl?gene=MOCS2</t>
  </si>
  <si>
    <t>SETDB1</t>
  </si>
  <si>
    <t>SET Domain Bifurcated Histone Lysine Methyltransferase 1</t>
  </si>
  <si>
    <t>GC01P150926</t>
  </si>
  <si>
    <t>https://www.genecards.org/cgi-bin/carddisp.pl?gene=SETDB1</t>
  </si>
  <si>
    <t>NOB1</t>
  </si>
  <si>
    <t>NIN1 (RPN12) Binding Protein 1 Homolog</t>
  </si>
  <si>
    <t>GC16M070670</t>
  </si>
  <si>
    <t>https://www.genecards.org/cgi-bin/carddisp.pl?gene=NOB1</t>
  </si>
  <si>
    <t>ALDH1L2</t>
  </si>
  <si>
    <t>Aldehyde Dehydrogenase 1 Family Member L2</t>
  </si>
  <si>
    <t>GC12M105019</t>
  </si>
  <si>
    <t>https://www.genecards.org/cgi-bin/carddisp.pl?gene=ALDH1L2</t>
  </si>
  <si>
    <t>CAPRIN1</t>
  </si>
  <si>
    <t>Cell Cycle Associated Protein 1</t>
  </si>
  <si>
    <t>GC11P034051</t>
  </si>
  <si>
    <t>https://www.genecards.org/cgi-bin/carddisp.pl?gene=CAPRIN1</t>
  </si>
  <si>
    <t>FAM13A</t>
  </si>
  <si>
    <t>Family With Sequence Similarity 13 Member A</t>
  </si>
  <si>
    <t>GC04M088725</t>
  </si>
  <si>
    <t>https://www.genecards.org/cgi-bin/carddisp.pl?gene=FAM13A</t>
  </si>
  <si>
    <t>PSMD9</t>
  </si>
  <si>
    <t>Proteasome 26S Subunit, Non-ATPase 9</t>
  </si>
  <si>
    <t>GC12P126233</t>
  </si>
  <si>
    <t>https://www.genecards.org/cgi-bin/carddisp.pl?gene=PSMD9</t>
  </si>
  <si>
    <t>MCC</t>
  </si>
  <si>
    <t>MCC Regulator Of WNT Signaling Pathway</t>
  </si>
  <si>
    <t>GC05M113022</t>
  </si>
  <si>
    <t>https://www.genecards.org/cgi-bin/carddisp.pl?gene=MCC</t>
  </si>
  <si>
    <t>APOBEC3A</t>
  </si>
  <si>
    <t>Apolipoprotein B MRNA Editing Enzyme Catalytic Subunit 3A</t>
  </si>
  <si>
    <t>GC22P038952</t>
  </si>
  <si>
    <t>https://www.genecards.org/cgi-bin/carddisp.pl?gene=APOBEC3A</t>
  </si>
  <si>
    <t>MAP2K5</t>
  </si>
  <si>
    <t>Mitogen-Activated Protein Kinase Kinase 5</t>
  </si>
  <si>
    <t>GC15P117541</t>
  </si>
  <si>
    <t>https://www.genecards.org/cgi-bin/carddisp.pl?gene=MAP2K5</t>
  </si>
  <si>
    <t>C19orf12</t>
  </si>
  <si>
    <t>Chromosome 19 Open Reading Frame 12</t>
  </si>
  <si>
    <t>GC19M033788</t>
  </si>
  <si>
    <t>https://www.genecards.org/cgi-bin/carddisp.pl?gene=C19orf12</t>
  </si>
  <si>
    <t>PSMA5</t>
  </si>
  <si>
    <t>Proteasome 20S Subunit Alpha 5</t>
  </si>
  <si>
    <t>GC01M109399</t>
  </si>
  <si>
    <t>https://www.genecards.org/cgi-bin/carddisp.pl?gene=PSMA5</t>
  </si>
  <si>
    <t>ASB7</t>
  </si>
  <si>
    <t>Ankyrin Repeat And SOCS Box Containing 7</t>
  </si>
  <si>
    <t>GC15P100602</t>
  </si>
  <si>
    <t>https://www.genecards.org/cgi-bin/carddisp.pl?gene=ASB7</t>
  </si>
  <si>
    <t>TTC19</t>
  </si>
  <si>
    <t>Tetratricopeptide Repeat Domain 19</t>
  </si>
  <si>
    <t>GC17P015999</t>
  </si>
  <si>
    <t>https://www.genecards.org/cgi-bin/carddisp.pl?gene=TTC19</t>
  </si>
  <si>
    <t>CDK12</t>
  </si>
  <si>
    <t>Cyclin Dependent Kinase 12</t>
  </si>
  <si>
    <t>GC17P039461</t>
  </si>
  <si>
    <t>https://www.genecards.org/cgi-bin/carddisp.pl?gene=CDK12</t>
  </si>
  <si>
    <t>RPS27L</t>
  </si>
  <si>
    <t>Ribosomal Protein S27 Like</t>
  </si>
  <si>
    <t>GC15M089942</t>
  </si>
  <si>
    <t>https://www.genecards.org/cgi-bin/carddisp.pl?gene=RPS27L</t>
  </si>
  <si>
    <t>RAB1B</t>
  </si>
  <si>
    <t>RAB1B, Member RAS Oncogene Family</t>
  </si>
  <si>
    <t>GC11P070039</t>
  </si>
  <si>
    <t>https://www.genecards.org/cgi-bin/carddisp.pl?gene=RAB1B</t>
  </si>
  <si>
    <t>DCAF15</t>
  </si>
  <si>
    <t>DDB1 And CUL4 Associated Factor 15</t>
  </si>
  <si>
    <t>GC19P013952</t>
  </si>
  <si>
    <t>https://www.genecards.org/cgi-bin/carddisp.pl?gene=DCAF15</t>
  </si>
  <si>
    <t>PPP4R3A</t>
  </si>
  <si>
    <t>Protein Phosphatase 4 Regulatory Subunit 3A</t>
  </si>
  <si>
    <t>GC14M101150</t>
  </si>
  <si>
    <t>https://www.genecards.org/cgi-bin/carddisp.pl?gene=PPP4R3A</t>
  </si>
  <si>
    <t>ARRDC1</t>
  </si>
  <si>
    <t>Arrestin Domain Containing 1</t>
  </si>
  <si>
    <t>GC09P137605</t>
  </si>
  <si>
    <t>https://www.genecards.org/cgi-bin/carddisp.pl?gene=ARRDC1</t>
  </si>
  <si>
    <t>CA3</t>
  </si>
  <si>
    <t>Carbonic Anhydrase 3</t>
  </si>
  <si>
    <t>GC08P085373</t>
  </si>
  <si>
    <t>https://www.genecards.org/cgi-bin/carddisp.pl?gene=CA3</t>
  </si>
  <si>
    <t>H2AC13</t>
  </si>
  <si>
    <t>H2A Clustered Histone 13</t>
  </si>
  <si>
    <t>GC06P083546</t>
  </si>
  <si>
    <t>https://www.genecards.org/cgi-bin/carddisp.pl?gene=H2AC13</t>
  </si>
  <si>
    <t>INHBC</t>
  </si>
  <si>
    <t>Inhibin Subunit Beta C</t>
  </si>
  <si>
    <t>GC12P057434</t>
  </si>
  <si>
    <t>https://www.genecards.org/cgi-bin/carddisp.pl?gene=INHBC</t>
  </si>
  <si>
    <t>HNF1A-AS1</t>
  </si>
  <si>
    <t>HNF1A Antisense RNA 1</t>
  </si>
  <si>
    <t>GC12M122245</t>
  </si>
  <si>
    <t>https://www.genecards.org/cgi-bin/carddisp.pl?gene=HNF1A-AS1</t>
  </si>
  <si>
    <t>RYK</t>
  </si>
  <si>
    <t>Receptor Like Tyrosine Kinase</t>
  </si>
  <si>
    <t>GC03M134065</t>
  </si>
  <si>
    <t>https://www.genecards.org/cgi-bin/carddisp.pl?gene=RYK</t>
  </si>
  <si>
    <t>KCND3</t>
  </si>
  <si>
    <t>Potassium Voltage-Gated Channel Subfamily D Member 3</t>
  </si>
  <si>
    <t>GC01M111770</t>
  </si>
  <si>
    <t>https://www.genecards.org/cgi-bin/carddisp.pl?gene=KCND3</t>
  </si>
  <si>
    <t>ERN1</t>
  </si>
  <si>
    <t>Endoplasmic Reticulum To Nucleus Signaling 1</t>
  </si>
  <si>
    <t>GC17M064039</t>
  </si>
  <si>
    <t>https://www.genecards.org/cgi-bin/carddisp.pl?gene=ERN1</t>
  </si>
  <si>
    <t>THTPA</t>
  </si>
  <si>
    <t>Thiamine Triphosphatase</t>
  </si>
  <si>
    <t>GC14P032708</t>
  </si>
  <si>
    <t>https://www.genecards.org/cgi-bin/carddisp.pl?gene=THTPA</t>
  </si>
  <si>
    <t>BIK</t>
  </si>
  <si>
    <t>BCL2 Interacting Killer</t>
  </si>
  <si>
    <t>GC22P043110</t>
  </si>
  <si>
    <t>https://www.genecards.org/cgi-bin/carddisp.pl?gene=BIK</t>
  </si>
  <si>
    <t>CHRNA3</t>
  </si>
  <si>
    <t>Cholinergic Receptor Nicotinic Alpha 3 Subunit</t>
  </si>
  <si>
    <t>GC15M090421</t>
  </si>
  <si>
    <t>https://www.genecards.org/cgi-bin/carddisp.pl?gene=CHRNA3</t>
  </si>
  <si>
    <t>HOXC12</t>
  </si>
  <si>
    <t>Homeobox C12</t>
  </si>
  <si>
    <t>GC12P053955</t>
  </si>
  <si>
    <t>https://www.genecards.org/cgi-bin/carddisp.pl?gene=HOXC12</t>
  </si>
  <si>
    <t>CCT4</t>
  </si>
  <si>
    <t>Chaperonin Containing TCP1 Subunit 4</t>
  </si>
  <si>
    <t>GC02M061868</t>
  </si>
  <si>
    <t>https://www.genecards.org/cgi-bin/carddisp.pl?gene=CCT4</t>
  </si>
  <si>
    <t>PRSS12</t>
  </si>
  <si>
    <t>Serine Protease 12</t>
  </si>
  <si>
    <t>GC04M118280</t>
  </si>
  <si>
    <t>https://www.genecards.org/cgi-bin/carddisp.pl?gene=PRSS12</t>
  </si>
  <si>
    <t>ZBTB32</t>
  </si>
  <si>
    <t>Zinc Finger And BTB Domain Containing 32</t>
  </si>
  <si>
    <t>GC19P066545</t>
  </si>
  <si>
    <t>https://www.genecards.org/cgi-bin/carddisp.pl?gene=ZBTB32</t>
  </si>
  <si>
    <t>RELCH</t>
  </si>
  <si>
    <t>RAB11 Binding And LisH Domain, Coiled-Coil And HEAT Repeat Containing</t>
  </si>
  <si>
    <t>GC18P062188</t>
  </si>
  <si>
    <t>https://www.genecards.org/cgi-bin/carddisp.pl?gene=RELCH</t>
  </si>
  <si>
    <t>PWWP2B</t>
  </si>
  <si>
    <t>PWWP Domain Containing 2B</t>
  </si>
  <si>
    <t>GC10P132397</t>
  </si>
  <si>
    <t>https://www.genecards.org/cgi-bin/carddisp.pl?gene=PWWP2B</t>
  </si>
  <si>
    <t>DAB2</t>
  </si>
  <si>
    <t>DAB Adaptor Protein 2</t>
  </si>
  <si>
    <t>GC05M039371</t>
  </si>
  <si>
    <t>https://www.genecards.org/cgi-bin/carddisp.pl?gene=DAB2</t>
  </si>
  <si>
    <t>DUSP4</t>
  </si>
  <si>
    <t>Dual Specificity Phosphatase 4</t>
  </si>
  <si>
    <t>GC08M029334</t>
  </si>
  <si>
    <t>https://www.genecards.org/cgi-bin/carddisp.pl?gene=DUSP4</t>
  </si>
  <si>
    <t>IL1RAP</t>
  </si>
  <si>
    <t>Interleukin 1 Receptor Accessory Protein</t>
  </si>
  <si>
    <t>GC03P190514</t>
  </si>
  <si>
    <t>https://www.genecards.org/cgi-bin/carddisp.pl?gene=IL1RAP</t>
  </si>
  <si>
    <t>GART</t>
  </si>
  <si>
    <t>Phosphoribosylglycinamide Formyltransferase, Phosphoribosylglycinamide Synthetase, Phosphoribosylaminoimidazole Synthetase</t>
  </si>
  <si>
    <t>GC21M033503</t>
  </si>
  <si>
    <t>https://www.genecards.org/cgi-bin/carddisp.pl?gene=GART</t>
  </si>
  <si>
    <t>CARM1</t>
  </si>
  <si>
    <t>Coactivator Associated Arginine Methyltransferase 1</t>
  </si>
  <si>
    <t>GC19P010871</t>
  </si>
  <si>
    <t>https://www.genecards.org/cgi-bin/carddisp.pl?gene=CARM1</t>
  </si>
  <si>
    <t>CNTN3</t>
  </si>
  <si>
    <t>Contactin 3</t>
  </si>
  <si>
    <t>GC03M074232</t>
  </si>
  <si>
    <t>https://www.genecards.org/cgi-bin/carddisp.pl?gene=CNTN3</t>
  </si>
  <si>
    <t>MLF1</t>
  </si>
  <si>
    <t>Myeloid Leukemia Factor 1</t>
  </si>
  <si>
    <t>GC03P158571</t>
  </si>
  <si>
    <t>https://www.genecards.org/cgi-bin/carddisp.pl?gene=MLF1</t>
  </si>
  <si>
    <t>PAPLN</t>
  </si>
  <si>
    <t>Papilin, Proteoglycan Like Sulfated Glycoprotein</t>
  </si>
  <si>
    <t>GC14P073237</t>
  </si>
  <si>
    <t>https://www.genecards.org/cgi-bin/carddisp.pl?gene=PAPLN</t>
  </si>
  <si>
    <t>PRCC</t>
  </si>
  <si>
    <t>Proline Rich Mitotic Checkpoint Control Factor</t>
  </si>
  <si>
    <t>GC01P156750</t>
  </si>
  <si>
    <t>https://www.genecards.org/cgi-bin/carddisp.pl?gene=PRCC</t>
  </si>
  <si>
    <t>RPL36AL</t>
  </si>
  <si>
    <t>Ribosomal Protein L36a Like</t>
  </si>
  <si>
    <t>GC14M049619</t>
  </si>
  <si>
    <t>https://www.genecards.org/cgi-bin/carddisp.pl?gene=RPL36AL</t>
  </si>
  <si>
    <t>LIPH</t>
  </si>
  <si>
    <t>Lipase H</t>
  </si>
  <si>
    <t>GC03M185506</t>
  </si>
  <si>
    <t>https://www.genecards.org/cgi-bin/carddisp.pl?gene=LIPH</t>
  </si>
  <si>
    <t>ARHGDIB</t>
  </si>
  <si>
    <t>Rho GDP Dissociation Inhibitor Beta</t>
  </si>
  <si>
    <t>GC12M014942</t>
  </si>
  <si>
    <t>https://www.genecards.org/cgi-bin/carddisp.pl?gene=ARHGDIB</t>
  </si>
  <si>
    <t>Solute Carrier Family 6 Member 2</t>
  </si>
  <si>
    <t>GC16P055656</t>
  </si>
  <si>
    <t>https://www.genecards.org/cgi-bin/carddisp.pl?gene=SLC6A2</t>
  </si>
  <si>
    <t>RPL10A</t>
  </si>
  <si>
    <t>Ribosomal Protein L10a</t>
  </si>
  <si>
    <t>GC06P083826</t>
  </si>
  <si>
    <t>https://www.genecards.org/cgi-bin/carddisp.pl?gene=RPL10A</t>
  </si>
  <si>
    <t>MAP4K1</t>
  </si>
  <si>
    <t>Mitogen-Activated Protein Kinase Kinase Kinase Kinase 1</t>
  </si>
  <si>
    <t>GC19M038587</t>
  </si>
  <si>
    <t>https://www.genecards.org/cgi-bin/carddisp.pl?gene=MAP4K1</t>
  </si>
  <si>
    <t>PTBP1</t>
  </si>
  <si>
    <t>Polypyrimidine Tract Binding Protein 1</t>
  </si>
  <si>
    <t>GC19P000797</t>
  </si>
  <si>
    <t>https://www.genecards.org/cgi-bin/carddisp.pl?gene=PTBP1</t>
  </si>
  <si>
    <t>GALNT17</t>
  </si>
  <si>
    <t>Polypeptide N-Acetylgalactosaminyltransferase 17</t>
  </si>
  <si>
    <t>GC07P071133</t>
  </si>
  <si>
    <t>https://www.genecards.org/cgi-bin/carddisp.pl?gene=GALNT17</t>
  </si>
  <si>
    <t>MIR101-1</t>
  </si>
  <si>
    <t>MicroRNA 101-1</t>
  </si>
  <si>
    <t>GC01M065058</t>
  </si>
  <si>
    <t>https://www.genecards.org/cgi-bin/carddisp.pl?gene=MIR101-1</t>
  </si>
  <si>
    <t>MAGEA9B</t>
  </si>
  <si>
    <t>MAGE Family Member A9B</t>
  </si>
  <si>
    <t>GC0XM149582</t>
  </si>
  <si>
    <t>https://www.genecards.org/cgi-bin/carddisp.pl?gene=MAGEA9B</t>
  </si>
  <si>
    <t>ICAM4</t>
  </si>
  <si>
    <t>Intercellular Adhesion Molecule 4 (Landsteiner-Wiener Blood Group)</t>
  </si>
  <si>
    <t>GC19P010286</t>
  </si>
  <si>
    <t>https://www.genecards.org/cgi-bin/carddisp.pl?gene=ICAM4</t>
  </si>
  <si>
    <t>TM4SF20</t>
  </si>
  <si>
    <t>Transmembrane 4 L Six Family Member 20</t>
  </si>
  <si>
    <t>GC02M227362</t>
  </si>
  <si>
    <t>https://www.genecards.org/cgi-bin/carddisp.pl?gene=TM4SF20</t>
  </si>
  <si>
    <t>ATE1</t>
  </si>
  <si>
    <t>Arginyltransferase 1</t>
  </si>
  <si>
    <t>GC10M121740</t>
  </si>
  <si>
    <t>https://www.genecards.org/cgi-bin/carddisp.pl?gene=ATE1</t>
  </si>
  <si>
    <t>MIR125B2</t>
  </si>
  <si>
    <t>MicroRNA 125b-2</t>
  </si>
  <si>
    <t>GC21P016590</t>
  </si>
  <si>
    <t>https://www.genecards.org/cgi-bin/carddisp.pl?gene=MIR125B2</t>
  </si>
  <si>
    <t>NRON</t>
  </si>
  <si>
    <t>Non-Coding Repressor Of NFAT</t>
  </si>
  <si>
    <t>GC09M126407</t>
  </si>
  <si>
    <t>https://www.genecards.org/cgi-bin/carddisp.pl?gene=NRON</t>
  </si>
  <si>
    <t>LOC108783649</t>
  </si>
  <si>
    <t>AMH 5' Regulatory Region</t>
  </si>
  <si>
    <t>GC19P002940</t>
  </si>
  <si>
    <t>https://www.genecards.org/cgi-bin/carddisp.pl?gene=LOC108783649</t>
  </si>
  <si>
    <t>FRMPD4</t>
  </si>
  <si>
    <t>FERM And PDZ Domain Containing 4</t>
  </si>
  <si>
    <t>GC0XP011822</t>
  </si>
  <si>
    <t>https://www.genecards.org/cgi-bin/carddisp.pl?gene=FRMPD4</t>
  </si>
  <si>
    <t>ATP2A3</t>
  </si>
  <si>
    <t>ATPase Sarcoplasmic/Endoplasmic Reticulum Ca2+ Transporting 3</t>
  </si>
  <si>
    <t>GC17M003923</t>
  </si>
  <si>
    <t>https://www.genecards.org/cgi-bin/carddisp.pl?gene=ATP2A3</t>
  </si>
  <si>
    <t>RAPGEF3</t>
  </si>
  <si>
    <t>Rap Guanine Nucleotide Exchange Factor 3</t>
  </si>
  <si>
    <t>GC12M047736</t>
  </si>
  <si>
    <t>https://www.genecards.org/cgi-bin/carddisp.pl?gene=RAPGEF3</t>
  </si>
  <si>
    <t>UBA2</t>
  </si>
  <si>
    <t>Ubiquitin Like Modifier Activating Enzyme 2</t>
  </si>
  <si>
    <t>GC19P034428</t>
  </si>
  <si>
    <t>https://www.genecards.org/cgi-bin/carddisp.pl?gene=UBA2</t>
  </si>
  <si>
    <t>INTS12</t>
  </si>
  <si>
    <t>Integrator Complex Subunit 12</t>
  </si>
  <si>
    <t>GC04M105682</t>
  </si>
  <si>
    <t>https://www.genecards.org/cgi-bin/carddisp.pl?gene=INTS12</t>
  </si>
  <si>
    <t>OPA1-AS1</t>
  </si>
  <si>
    <t>OPA1 Antisense RNA 1</t>
  </si>
  <si>
    <t>GC03M193618</t>
  </si>
  <si>
    <t>https://www.genecards.org/cgi-bin/carddisp.pl?gene=OPA1-AS1</t>
  </si>
  <si>
    <t>STRAP</t>
  </si>
  <si>
    <t>Serine/Threonine Kinase Receptor Associated Protein</t>
  </si>
  <si>
    <t>GC12P015882</t>
  </si>
  <si>
    <t>https://www.genecards.org/cgi-bin/carddisp.pl?gene=STRAP</t>
  </si>
  <si>
    <t>DSG4</t>
  </si>
  <si>
    <t>Desmoglein 4</t>
  </si>
  <si>
    <t>GC18P031377</t>
  </si>
  <si>
    <t>https://www.genecards.org/cgi-bin/carddisp.pl?gene=DSG4</t>
  </si>
  <si>
    <t>LINC00901</t>
  </si>
  <si>
    <t>Long Intergenic Non-Protein Coding RNA 901</t>
  </si>
  <si>
    <t>GC03P116911</t>
  </si>
  <si>
    <t>https://www.genecards.org/cgi-bin/carddisp.pl?gene=LINC00901</t>
  </si>
  <si>
    <t>LY86</t>
  </si>
  <si>
    <t>Lymphocyte Antigen 86</t>
  </si>
  <si>
    <t>GC06P006588</t>
  </si>
  <si>
    <t>https://www.genecards.org/cgi-bin/carddisp.pl?gene=LY86</t>
  </si>
  <si>
    <t>TIMM17A</t>
  </si>
  <si>
    <t>Translocase Of Inner Mitochondrial Membrane 17A</t>
  </si>
  <si>
    <t>GC01P201955</t>
  </si>
  <si>
    <t>https://www.genecards.org/cgi-bin/carddisp.pl?gene=TIMM17A</t>
  </si>
  <si>
    <t>ABT1</t>
  </si>
  <si>
    <t>Activator Of Basal Transcription 1</t>
  </si>
  <si>
    <t>GC06P083510</t>
  </si>
  <si>
    <t>https://www.genecards.org/cgi-bin/carddisp.pl?gene=ABT1</t>
  </si>
  <si>
    <t>PREX1</t>
  </si>
  <si>
    <t>Phosphatidylinositol-3,4,5-Trisphosphate Dependent Rac Exchange Factor 1</t>
  </si>
  <si>
    <t>GC20M048624</t>
  </si>
  <si>
    <t>https://www.genecards.org/cgi-bin/carddisp.pl?gene=PREX1</t>
  </si>
  <si>
    <t>IARS1</t>
  </si>
  <si>
    <t>Isoleucyl-TRNA Synthetase 1</t>
  </si>
  <si>
    <t>GC09M094184</t>
  </si>
  <si>
    <t>https://www.genecards.org/cgi-bin/carddisp.pl?gene=IARS1</t>
  </si>
  <si>
    <t>TXNIP</t>
  </si>
  <si>
    <t>Thioredoxin Interacting Protein</t>
  </si>
  <si>
    <t>GC01M145992</t>
  </si>
  <si>
    <t>https://www.genecards.org/cgi-bin/carddisp.pl?gene=TXNIP</t>
  </si>
  <si>
    <t>SYNE3</t>
  </si>
  <si>
    <t>Spectrin Repeat Containing Nuclear Envelope Family Member 3</t>
  </si>
  <si>
    <t>GC14M101200</t>
  </si>
  <si>
    <t>https://www.genecards.org/cgi-bin/carddisp.pl?gene=SYNE3</t>
  </si>
  <si>
    <t>HBE1</t>
  </si>
  <si>
    <t>Hemoglobin Subunit Epsilon 1</t>
  </si>
  <si>
    <t>GC11M005268</t>
  </si>
  <si>
    <t>https://www.genecards.org/cgi-bin/carddisp.pl?gene=HBE1</t>
  </si>
  <si>
    <t>FLG2</t>
  </si>
  <si>
    <t>Filaggrin 2</t>
  </si>
  <si>
    <t>GC01M152321</t>
  </si>
  <si>
    <t>https://www.genecards.org/cgi-bin/carddisp.pl?gene=FLG2</t>
  </si>
  <si>
    <t>TAF11</t>
  </si>
  <si>
    <t>TATA-Box Binding Protein Associated Factor 11</t>
  </si>
  <si>
    <t>GC06M066096</t>
  </si>
  <si>
    <t>https://www.genecards.org/cgi-bin/carddisp.pl?gene=TAF11</t>
  </si>
  <si>
    <t>SLC30A9</t>
  </si>
  <si>
    <t>Solute Carrier Family 30 Member 9</t>
  </si>
  <si>
    <t>GC04P041992</t>
  </si>
  <si>
    <t>https://www.genecards.org/cgi-bin/carddisp.pl?gene=SLC30A9</t>
  </si>
  <si>
    <t>CALN1</t>
  </si>
  <si>
    <t>Calneuron 1</t>
  </si>
  <si>
    <t>GC07M071780</t>
  </si>
  <si>
    <t>https://www.genecards.org/cgi-bin/carddisp.pl?gene=CALN1</t>
  </si>
  <si>
    <t>CDC40</t>
  </si>
  <si>
    <t>Cell Division Cycle 40</t>
  </si>
  <si>
    <t>GC06P110180</t>
  </si>
  <si>
    <t>https://www.genecards.org/cgi-bin/carddisp.pl?gene=CDC40</t>
  </si>
  <si>
    <t>SERBP1</t>
  </si>
  <si>
    <t>SERPINE1 MRNA Binding Protein 1</t>
  </si>
  <si>
    <t>GC01M067407</t>
  </si>
  <si>
    <t>https://www.genecards.org/cgi-bin/carddisp.pl?gene=SERBP1</t>
  </si>
  <si>
    <t>NEDD9</t>
  </si>
  <si>
    <t>Neural Precursor Cell Expressed, Developmentally Down-Regulated 9</t>
  </si>
  <si>
    <t>GC06M011183</t>
  </si>
  <si>
    <t>https://www.genecards.org/cgi-bin/carddisp.pl?gene=NEDD9</t>
  </si>
  <si>
    <t>CIC</t>
  </si>
  <si>
    <t>Capicua Transcriptional Repressor</t>
  </si>
  <si>
    <t>GC19P042268</t>
  </si>
  <si>
    <t>https://www.genecards.org/cgi-bin/carddisp.pl?gene=CIC</t>
  </si>
  <si>
    <t>PPP1R1B</t>
  </si>
  <si>
    <t>Protein Phosphatase 1 Regulatory Inhibitor Subunit 1B</t>
  </si>
  <si>
    <t>GC17P039626</t>
  </si>
  <si>
    <t>https://www.genecards.org/cgi-bin/carddisp.pl?gene=PPP1R1B</t>
  </si>
  <si>
    <t>MAOB</t>
  </si>
  <si>
    <t>Monoamine Oxidase B</t>
  </si>
  <si>
    <t>GC0XM043766</t>
  </si>
  <si>
    <t>https://www.genecards.org/cgi-bin/carddisp.pl?gene=MAOB</t>
  </si>
  <si>
    <t>KRT81</t>
  </si>
  <si>
    <t>Keratin 81</t>
  </si>
  <si>
    <t>GC12M052286</t>
  </si>
  <si>
    <t>https://www.genecards.org/cgi-bin/carddisp.pl?gene=KRT81</t>
  </si>
  <si>
    <t>PCBP1</t>
  </si>
  <si>
    <t>Poly(RC) Binding Protein 1</t>
  </si>
  <si>
    <t>GC02P070087</t>
  </si>
  <si>
    <t>https://www.genecards.org/cgi-bin/carddisp.pl?gene=PCBP1</t>
  </si>
  <si>
    <t>RIC1</t>
  </si>
  <si>
    <t>RIC1 Homolog, RAB6A GEF Complex Partner 1</t>
  </si>
  <si>
    <t>GC09P006538</t>
  </si>
  <si>
    <t>https://www.genecards.org/cgi-bin/carddisp.pl?gene=RIC1</t>
  </si>
  <si>
    <t>DLG2</t>
  </si>
  <si>
    <t>Discs Large MAGUK Scaffold Protein 2</t>
  </si>
  <si>
    <t>GC11M083455</t>
  </si>
  <si>
    <t>https://www.genecards.org/cgi-bin/carddisp.pl?gene=DLG2</t>
  </si>
  <si>
    <t>NACA</t>
  </si>
  <si>
    <t>Nascent Polypeptide Associated Complex Subunit Alpha</t>
  </si>
  <si>
    <t>GC12M056712</t>
  </si>
  <si>
    <t>https://www.genecards.org/cgi-bin/carddisp.pl?gene=NACA</t>
  </si>
  <si>
    <t>SEPT5-GP1BB</t>
  </si>
  <si>
    <t>SEPT5-GP1BB Readthrough</t>
  </si>
  <si>
    <t>GC22P019717</t>
  </si>
  <si>
    <t>https://www.genecards.org/cgi-bin/carddisp.pl?gene=SEPT5-GP1BB</t>
  </si>
  <si>
    <t>DMGDH</t>
  </si>
  <si>
    <t>Dimethylglycine Dehydrogenase</t>
  </si>
  <si>
    <t>GC05M078997</t>
  </si>
  <si>
    <t>https://www.genecards.org/cgi-bin/carddisp.pl?gene=DMGDH</t>
  </si>
  <si>
    <t>MIR374A</t>
  </si>
  <si>
    <t>MicroRNA 374a</t>
  </si>
  <si>
    <t>GC0XM074296</t>
  </si>
  <si>
    <t>https://www.genecards.org/cgi-bin/carddisp.pl?gene=MIR374A</t>
  </si>
  <si>
    <t>OXCT1</t>
  </si>
  <si>
    <t>3-Oxoacid CoA-Transferase 1</t>
  </si>
  <si>
    <t>GC05M041732</t>
  </si>
  <si>
    <t>https://www.genecards.org/cgi-bin/carddisp.pl?gene=OXCT1</t>
  </si>
  <si>
    <t>COL16A1</t>
  </si>
  <si>
    <t>Collagen Type XVI Alpha 1 Chain</t>
  </si>
  <si>
    <t>GC01M031653</t>
  </si>
  <si>
    <t>https://www.genecards.org/cgi-bin/carddisp.pl?gene=COL16A1</t>
  </si>
  <si>
    <t>RHEB</t>
  </si>
  <si>
    <t>Ras Homolog, MTORC1 Binding</t>
  </si>
  <si>
    <t>GC07M151466</t>
  </si>
  <si>
    <t>https://www.genecards.org/cgi-bin/carddisp.pl?gene=RHEB</t>
  </si>
  <si>
    <t>HMOX2</t>
  </si>
  <si>
    <t>Heme Oxygenase 2</t>
  </si>
  <si>
    <t>GC16P004474</t>
  </si>
  <si>
    <t>https://www.genecards.org/cgi-bin/carddisp.pl?gene=HMOX2</t>
  </si>
  <si>
    <t>ARL2</t>
  </si>
  <si>
    <t>ADP Ribosylation Factor Like GTPase 2</t>
  </si>
  <si>
    <t>GC11P065015</t>
  </si>
  <si>
    <t>https://www.genecards.org/cgi-bin/carddisp.pl?gene=ARL2</t>
  </si>
  <si>
    <t>SNRNP25</t>
  </si>
  <si>
    <t>Small Nuclear Ribonucleoprotein U11/U12 Subunit 25</t>
  </si>
  <si>
    <t>GC16P000053</t>
  </si>
  <si>
    <t>https://www.genecards.org/cgi-bin/carddisp.pl?gene=SNRNP25</t>
  </si>
  <si>
    <t>GBP4</t>
  </si>
  <si>
    <t>Guanylate Binding Protein 4</t>
  </si>
  <si>
    <t>GC01M089181</t>
  </si>
  <si>
    <t>https://www.genecards.org/cgi-bin/carddisp.pl?gene=GBP4</t>
  </si>
  <si>
    <t>AMD1</t>
  </si>
  <si>
    <t>Adenosylmethionine Decarboxylase 1</t>
  </si>
  <si>
    <t>GC06P110814</t>
  </si>
  <si>
    <t>https://www.genecards.org/cgi-bin/carddisp.pl?gene=AMD1</t>
  </si>
  <si>
    <t>LRIG2</t>
  </si>
  <si>
    <t>Leucine Rich Repeats And Immunoglobulin Like Domains 2</t>
  </si>
  <si>
    <t>GC01P113073</t>
  </si>
  <si>
    <t>https://www.genecards.org/cgi-bin/carddisp.pl?gene=LRIG2</t>
  </si>
  <si>
    <t>LPAR3</t>
  </si>
  <si>
    <t>Lysophosphatidic Acid Receptor 3</t>
  </si>
  <si>
    <t>GC01M084811</t>
  </si>
  <si>
    <t>https://www.genecards.org/cgi-bin/carddisp.pl?gene=LPAR3</t>
  </si>
  <si>
    <t>STEEP1</t>
  </si>
  <si>
    <t>STING1 ER Exit Protein 1</t>
  </si>
  <si>
    <t>GC0XM119540</t>
  </si>
  <si>
    <t>https://www.genecards.org/cgi-bin/carddisp.pl?gene=STEEP1</t>
  </si>
  <si>
    <t>YPEL1</t>
  </si>
  <si>
    <t>Yippee Like 1</t>
  </si>
  <si>
    <t>GC22M021697</t>
  </si>
  <si>
    <t>https://www.genecards.org/cgi-bin/carddisp.pl?gene=YPEL1</t>
  </si>
  <si>
    <t>COA8</t>
  </si>
  <si>
    <t>Cytochrome C Oxidase Assembly Factor 8</t>
  </si>
  <si>
    <t>GC14P109769</t>
  </si>
  <si>
    <t>https://www.genecards.org/cgi-bin/carddisp.pl?gene=COA8</t>
  </si>
  <si>
    <t>CRYGD</t>
  </si>
  <si>
    <t>Crystallin Gamma D</t>
  </si>
  <si>
    <t>GC02M208121</t>
  </si>
  <si>
    <t>https://www.genecards.org/cgi-bin/carddisp.pl?gene=CRYGD</t>
  </si>
  <si>
    <t>RPS6KA1</t>
  </si>
  <si>
    <t>Ribosomal Protein S6 Kinase A1</t>
  </si>
  <si>
    <t>GC01P026540</t>
  </si>
  <si>
    <t>https://www.genecards.org/cgi-bin/carddisp.pl?gene=RPS6KA1</t>
  </si>
  <si>
    <t>ARL6IP1</t>
  </si>
  <si>
    <t>ADP Ribosylation Factor Like GTPase 6 Interacting Protein 1</t>
  </si>
  <si>
    <t>GC16M019266</t>
  </si>
  <si>
    <t>https://www.genecards.org/cgi-bin/carddisp.pl?gene=ARL6IP1</t>
  </si>
  <si>
    <t>BBX</t>
  </si>
  <si>
    <t>BBX High Mobility Group Box Domain Containing</t>
  </si>
  <si>
    <t>GC03P107522</t>
  </si>
  <si>
    <t>https://www.genecards.org/cgi-bin/carddisp.pl?gene=BBX</t>
  </si>
  <si>
    <t>PPFIBP1</t>
  </si>
  <si>
    <t>PPFIA Binding Protein 1</t>
  </si>
  <si>
    <t>GC12P027523</t>
  </si>
  <si>
    <t>https://www.genecards.org/cgi-bin/carddisp.pl?gene=PPFIBP1</t>
  </si>
  <si>
    <t>TUBA8</t>
  </si>
  <si>
    <t>Tubulin Alpha 8</t>
  </si>
  <si>
    <t>GC22P018110</t>
  </si>
  <si>
    <t>https://www.genecards.org/cgi-bin/carddisp.pl?gene=TUBA8</t>
  </si>
  <si>
    <t>MYO6</t>
  </si>
  <si>
    <t>Myosin VI</t>
  </si>
  <si>
    <t>GC06P075749</t>
  </si>
  <si>
    <t>https://www.genecards.org/cgi-bin/carddisp.pl?gene=MYO6</t>
  </si>
  <si>
    <t>RDH10</t>
  </si>
  <si>
    <t>Retinol Dehydrogenase 10</t>
  </si>
  <si>
    <t>GC08P073294</t>
  </si>
  <si>
    <t>https://www.genecards.org/cgi-bin/carddisp.pl?gene=RDH10</t>
  </si>
  <si>
    <t>MIR1304</t>
  </si>
  <si>
    <t>MicroRNA 1304</t>
  </si>
  <si>
    <t>GC11M096541</t>
  </si>
  <si>
    <t>https://www.genecards.org/cgi-bin/carddisp.pl?gene=MIR1304</t>
  </si>
  <si>
    <t>UCK2</t>
  </si>
  <si>
    <t>Uridine-Cytidine Kinase 2</t>
  </si>
  <si>
    <t>GC01P165796</t>
  </si>
  <si>
    <t>https://www.genecards.org/cgi-bin/carddisp.pl?gene=UCK2</t>
  </si>
  <si>
    <t>SLC17A8</t>
  </si>
  <si>
    <t>Solute Carrier Family 17 Member 8</t>
  </si>
  <si>
    <t>GC12P100357</t>
  </si>
  <si>
    <t>https://www.genecards.org/cgi-bin/carddisp.pl?gene=SLC17A8</t>
  </si>
  <si>
    <t>IKBKE</t>
  </si>
  <si>
    <t>Inhibitor Of Nuclear Factor Kappa B Kinase Subunit Epsilon</t>
  </si>
  <si>
    <t>GC01P206470</t>
  </si>
  <si>
    <t>https://www.genecards.org/cgi-bin/carddisp.pl?gene=IKBKE</t>
  </si>
  <si>
    <t>CACNA1H</t>
  </si>
  <si>
    <t>Calcium Voltage-Gated Channel Subunit Alpha1 H</t>
  </si>
  <si>
    <t>GC16P001153</t>
  </si>
  <si>
    <t>https://www.genecards.org/cgi-bin/carddisp.pl?gene=CACNA1H</t>
  </si>
  <si>
    <t>XRCC6P1</t>
  </si>
  <si>
    <t>X-Ray Repair Cross Complementing 6 Pseudogene 1</t>
  </si>
  <si>
    <t>GC10M093206</t>
  </si>
  <si>
    <t>https://www.genecards.org/cgi-bin/carddisp.pl?gene=XRCC6P1</t>
  </si>
  <si>
    <t>GRPR</t>
  </si>
  <si>
    <t>Gastrin Releasing Peptide Receptor</t>
  </si>
  <si>
    <t>GC0XP016141</t>
  </si>
  <si>
    <t>https://www.genecards.org/cgi-bin/carddisp.pl?gene=GRPR</t>
  </si>
  <si>
    <t>STX1B</t>
  </si>
  <si>
    <t>Syntaxin 1B</t>
  </si>
  <si>
    <t>GC16M030989</t>
  </si>
  <si>
    <t>https://www.genecards.org/cgi-bin/carddisp.pl?gene=STX1B</t>
  </si>
  <si>
    <t>SLC7A8</t>
  </si>
  <si>
    <t>Solute Carrier Family 7 Member 8</t>
  </si>
  <si>
    <t>GC14M023125</t>
  </si>
  <si>
    <t>https://www.genecards.org/cgi-bin/carddisp.pl?gene=SLC7A8</t>
  </si>
  <si>
    <t>MPC1</t>
  </si>
  <si>
    <t>Mitochondrial Pyruvate Carrier 1</t>
  </si>
  <si>
    <t>GC06M166364</t>
  </si>
  <si>
    <t>https://www.genecards.org/cgi-bin/carddisp.pl?gene=MPC1</t>
  </si>
  <si>
    <t>HOXA@</t>
  </si>
  <si>
    <t>Homeobox A Cluster</t>
  </si>
  <si>
    <t>GC07U990048</t>
  </si>
  <si>
    <t>https://www.genecards.org/cgi-bin/carddisp.pl?gene=HOXA%40</t>
  </si>
  <si>
    <t>CENPB</t>
  </si>
  <si>
    <t>Centromere Protein B</t>
  </si>
  <si>
    <t>GC20M003783</t>
  </si>
  <si>
    <t>https://www.genecards.org/cgi-bin/carddisp.pl?gene=CENPB</t>
  </si>
  <si>
    <t>PROK1</t>
  </si>
  <si>
    <t>Prokineticin 1</t>
  </si>
  <si>
    <t>GC01P110451</t>
  </si>
  <si>
    <t>https://www.genecards.org/cgi-bin/carddisp.pl?gene=PROK1</t>
  </si>
  <si>
    <t>TAF10</t>
  </si>
  <si>
    <t>TATA-Box Binding Protein Associated Factor 10</t>
  </si>
  <si>
    <t>GC11M006656</t>
  </si>
  <si>
    <t>https://www.genecards.org/cgi-bin/carddisp.pl?gene=TAF10</t>
  </si>
  <si>
    <t>EPM2A</t>
  </si>
  <si>
    <t>EPM2A Glucan Phosphatase, Laforin</t>
  </si>
  <si>
    <t>GC06M145382</t>
  </si>
  <si>
    <t>https://www.genecards.org/cgi-bin/carddisp.pl?gene=EPM2A</t>
  </si>
  <si>
    <t>LINC00379</t>
  </si>
  <si>
    <t>Long Intergenic Non-Protein Coding RNA 379</t>
  </si>
  <si>
    <t>GC13M091127</t>
  </si>
  <si>
    <t>https://www.genecards.org/cgi-bin/carddisp.pl?gene=LINC00379</t>
  </si>
  <si>
    <t>MYO1C</t>
  </si>
  <si>
    <t>Myosin IC</t>
  </si>
  <si>
    <t>GC17M001464</t>
  </si>
  <si>
    <t>https://www.genecards.org/cgi-bin/carddisp.pl?gene=MYO1C</t>
  </si>
  <si>
    <t>NSUN5</t>
  </si>
  <si>
    <t>NOP2/Sun RNA Methyltransferase 5</t>
  </si>
  <si>
    <t>GC07M073302</t>
  </si>
  <si>
    <t>https://www.genecards.org/cgi-bin/carddisp.pl?gene=NSUN5</t>
  </si>
  <si>
    <t>TSPAN32</t>
  </si>
  <si>
    <t>Tetraspanin 32</t>
  </si>
  <si>
    <t>GC11P002302</t>
  </si>
  <si>
    <t>https://www.genecards.org/cgi-bin/carddisp.pl?gene=TSPAN32</t>
  </si>
  <si>
    <t>SEMG2</t>
  </si>
  <si>
    <t>Semenogelin 2</t>
  </si>
  <si>
    <t>GC20P045221</t>
  </si>
  <si>
    <t>https://www.genecards.org/cgi-bin/carddisp.pl?gene=SEMG2</t>
  </si>
  <si>
    <t>TPBG</t>
  </si>
  <si>
    <t>Trophoblast Glycoprotein</t>
  </si>
  <si>
    <t>GC06P084338</t>
  </si>
  <si>
    <t>https://www.genecards.org/cgi-bin/carddisp.pl?gene=TPBG</t>
  </si>
  <si>
    <t>MAN2C1</t>
  </si>
  <si>
    <t>Mannosidase Alpha Class 2C Member 1</t>
  </si>
  <si>
    <t>GC15M075355</t>
  </si>
  <si>
    <t>https://www.genecards.org/cgi-bin/carddisp.pl?gene=MAN2C1</t>
  </si>
  <si>
    <t>LRSAM1</t>
  </si>
  <si>
    <t>Leucine Rich Repeat And Sterile Alpha Motif Containing 1</t>
  </si>
  <si>
    <t>GC09P127451</t>
  </si>
  <si>
    <t>https://www.genecards.org/cgi-bin/carddisp.pl?gene=LRSAM1</t>
  </si>
  <si>
    <t>FZD8</t>
  </si>
  <si>
    <t>Frizzled Class Receptor 8</t>
  </si>
  <si>
    <t>GC10M035638</t>
  </si>
  <si>
    <t>https://www.genecards.org/cgi-bin/carddisp.pl?gene=FZD8</t>
  </si>
  <si>
    <t>SEMA6D</t>
  </si>
  <si>
    <t>Semaphorin 6D</t>
  </si>
  <si>
    <t>GC15P047184</t>
  </si>
  <si>
    <t>https://www.genecards.org/cgi-bin/carddisp.pl?gene=SEMA6D</t>
  </si>
  <si>
    <t>MAGEA3</t>
  </si>
  <si>
    <t>MAGE Family Member A3</t>
  </si>
  <si>
    <t>GC0XP152698</t>
  </si>
  <si>
    <t>https://www.genecards.org/cgi-bin/carddisp.pl?gene=MAGEA3</t>
  </si>
  <si>
    <t>H3C10</t>
  </si>
  <si>
    <t>H3 Clustered Histone 10</t>
  </si>
  <si>
    <t>GC06P083548</t>
  </si>
  <si>
    <t>https://www.genecards.org/cgi-bin/carddisp.pl?gene=H3C10</t>
  </si>
  <si>
    <t>GADD45B</t>
  </si>
  <si>
    <t>Growth Arrest And DNA Damage Inducible Beta</t>
  </si>
  <si>
    <t>GC19P002476</t>
  </si>
  <si>
    <t>https://www.genecards.org/cgi-bin/carddisp.pl?gene=GADD45B</t>
  </si>
  <si>
    <t>RGS9</t>
  </si>
  <si>
    <t>Regulator Of G Protein Signaling 9</t>
  </si>
  <si>
    <t>GC17P065408</t>
  </si>
  <si>
    <t>https://www.genecards.org/cgi-bin/carddisp.pl?gene=RGS9</t>
  </si>
  <si>
    <t>FAM172A</t>
  </si>
  <si>
    <t>Family With Sequence Similarity 172 Member A</t>
  </si>
  <si>
    <t>GC05M093617</t>
  </si>
  <si>
    <t>https://www.genecards.org/cgi-bin/carddisp.pl?gene=FAM172A</t>
  </si>
  <si>
    <t>CRISP3</t>
  </si>
  <si>
    <t>Cysteine Rich Secretory Protein 3</t>
  </si>
  <si>
    <t>GC06M049727</t>
  </si>
  <si>
    <t>https://www.genecards.org/cgi-bin/carddisp.pl?gene=CRISP3</t>
  </si>
  <si>
    <t>SPEG</t>
  </si>
  <si>
    <t>Striated Muscle Enriched Protein Kinase</t>
  </si>
  <si>
    <t>GC02P219434</t>
  </si>
  <si>
    <t>https://www.genecards.org/cgi-bin/carddisp.pl?gene=SPEG</t>
  </si>
  <si>
    <t>IRAK3</t>
  </si>
  <si>
    <t>Interleukin 1 Receptor Associated Kinase 3</t>
  </si>
  <si>
    <t>GC12P066278</t>
  </si>
  <si>
    <t>https://www.genecards.org/cgi-bin/carddisp.pl?gene=IRAK3</t>
  </si>
  <si>
    <t>PRDX5</t>
  </si>
  <si>
    <t>Peroxiredoxin 5</t>
  </si>
  <si>
    <t>GC11P064370</t>
  </si>
  <si>
    <t>https://www.genecards.org/cgi-bin/carddisp.pl?gene=PRDX5</t>
  </si>
  <si>
    <t>MIR302CHG</t>
  </si>
  <si>
    <t>MiR-302/367 Cluster Host Gene</t>
  </si>
  <si>
    <t>GC04M112776</t>
  </si>
  <si>
    <t>https://www.genecards.org/cgi-bin/carddisp.pl?gene=MIR302CHG</t>
  </si>
  <si>
    <t>MIB1</t>
  </si>
  <si>
    <t>MIB E3 Ubiquitin Protein Ligase 1</t>
  </si>
  <si>
    <t>GC18P021704</t>
  </si>
  <si>
    <t>https://www.genecards.org/cgi-bin/carddisp.pl?gene=MIB1</t>
  </si>
  <si>
    <t>QKI</t>
  </si>
  <si>
    <t>QKI, KH Domain Containing RNA Binding</t>
  </si>
  <si>
    <t>GC06P163414</t>
  </si>
  <si>
    <t>https://www.genecards.org/cgi-bin/carddisp.pl?gene=QKI</t>
  </si>
  <si>
    <t>FAM187A</t>
  </si>
  <si>
    <t>Family With Sequence Similarity 187 Member A</t>
  </si>
  <si>
    <t>GC17P044899</t>
  </si>
  <si>
    <t>https://www.genecards.org/cgi-bin/carddisp.pl?gene=FAM187A</t>
  </si>
  <si>
    <t>DDX10</t>
  </si>
  <si>
    <t>DEAD-Box Helicase 10</t>
  </si>
  <si>
    <t>GC11P108569</t>
  </si>
  <si>
    <t>https://www.genecards.org/cgi-bin/carddisp.pl?gene=DDX10</t>
  </si>
  <si>
    <t>PRDM13</t>
  </si>
  <si>
    <t>PR/SET Domain 13</t>
  </si>
  <si>
    <t>GC06P099606</t>
  </si>
  <si>
    <t>https://www.genecards.org/cgi-bin/carddisp.pl?gene=PRDM13</t>
  </si>
  <si>
    <t>NNAT</t>
  </si>
  <si>
    <t>Neuronatin</t>
  </si>
  <si>
    <t>GC20P037521</t>
  </si>
  <si>
    <t>https://www.genecards.org/cgi-bin/carddisp.pl?gene=NNAT</t>
  </si>
  <si>
    <t>CD74</t>
  </si>
  <si>
    <t>CD74 Molecule</t>
  </si>
  <si>
    <t>GC05M150378</t>
  </si>
  <si>
    <t>https://www.genecards.org/cgi-bin/carddisp.pl?gene=CD74</t>
  </si>
  <si>
    <t>SETD1B</t>
  </si>
  <si>
    <t>SET Domain Containing 1B, Histone Lysine Methyltransferase</t>
  </si>
  <si>
    <t>GC12P126230</t>
  </si>
  <si>
    <t>https://www.genecards.org/cgi-bin/carddisp.pl?gene=SETD1B</t>
  </si>
  <si>
    <t>COA3</t>
  </si>
  <si>
    <t>Cytochrome C Oxidase Assembly Factor 3</t>
  </si>
  <si>
    <t>GC17M042795</t>
  </si>
  <si>
    <t>https://www.genecards.org/cgi-bin/carddisp.pl?gene=COA3</t>
  </si>
  <si>
    <t>ABI3BP</t>
  </si>
  <si>
    <t>ABI Family Member 3 Binding Protein</t>
  </si>
  <si>
    <t>GC03M100749</t>
  </si>
  <si>
    <t>https://www.genecards.org/cgi-bin/carddisp.pl?gene=ABI3BP</t>
  </si>
  <si>
    <t>EML1</t>
  </si>
  <si>
    <t>EMAP Like 1</t>
  </si>
  <si>
    <t>GC14P099737</t>
  </si>
  <si>
    <t>https://www.genecards.org/cgi-bin/carddisp.pl?gene=EML1</t>
  </si>
  <si>
    <t>SLC27A4</t>
  </si>
  <si>
    <t>Solute Carrier Family 27 Member 4</t>
  </si>
  <si>
    <t>GC09P128340</t>
  </si>
  <si>
    <t>https://www.genecards.org/cgi-bin/carddisp.pl?gene=SLC27A4</t>
  </si>
  <si>
    <t>CLDN7</t>
  </si>
  <si>
    <t>Claudin 7</t>
  </si>
  <si>
    <t>GC17M007259</t>
  </si>
  <si>
    <t>https://www.genecards.org/cgi-bin/carddisp.pl?gene=CLDN7</t>
  </si>
  <si>
    <t>DM1-AS</t>
  </si>
  <si>
    <t>DM1 Locus Antisense RNA</t>
  </si>
  <si>
    <t>GC19P066914</t>
  </si>
  <si>
    <t>https://www.genecards.org/cgi-bin/carddisp.pl?gene=DM1-AS</t>
  </si>
  <si>
    <t>ARMS2</t>
  </si>
  <si>
    <t>Age-Related Maculopathy Susceptibility 2</t>
  </si>
  <si>
    <t>GC10P122454</t>
  </si>
  <si>
    <t>https://www.genecards.org/cgi-bin/carddisp.pl?gene=ARMS2</t>
  </si>
  <si>
    <t>H3C12</t>
  </si>
  <si>
    <t>H3 Clustered Histone 12</t>
  </si>
  <si>
    <t>GC06M066514</t>
  </si>
  <si>
    <t>https://www.genecards.org/cgi-bin/carddisp.pl?gene=H3C12</t>
  </si>
  <si>
    <t>RPS12</t>
  </si>
  <si>
    <t>Ribosomal Protein S12</t>
  </si>
  <si>
    <t>GC06P132814</t>
  </si>
  <si>
    <t>https://www.genecards.org/cgi-bin/carddisp.pl?gene=RPS12</t>
  </si>
  <si>
    <t>INA</t>
  </si>
  <si>
    <t>Internexin Neuronal Intermediate Filament Protein Alpha</t>
  </si>
  <si>
    <t>GC10P103277</t>
  </si>
  <si>
    <t>https://www.genecards.org/cgi-bin/carddisp.pl?gene=INA</t>
  </si>
  <si>
    <t>MSMB</t>
  </si>
  <si>
    <t>Microseminoprotein Beta</t>
  </si>
  <si>
    <t>GC10M046033</t>
  </si>
  <si>
    <t>https://www.genecards.org/cgi-bin/carddisp.pl?gene=MSMB</t>
  </si>
  <si>
    <t>C22orf15</t>
  </si>
  <si>
    <t>Chromosome 22 Open Reading Frame 15</t>
  </si>
  <si>
    <t>GC22P023762</t>
  </si>
  <si>
    <t>https://www.genecards.org/cgi-bin/carddisp.pl?gene=C22orf15</t>
  </si>
  <si>
    <t>ASGR2</t>
  </si>
  <si>
    <t>Asialoglycoprotein Receptor 2</t>
  </si>
  <si>
    <t>GC17M007101</t>
  </si>
  <si>
    <t>https://www.genecards.org/cgi-bin/carddisp.pl?gene=ASGR2</t>
  </si>
  <si>
    <t>CLNK</t>
  </si>
  <si>
    <t>Cytokine Dependent Hematopoietic Cell Linker</t>
  </si>
  <si>
    <t>GC04M010491</t>
  </si>
  <si>
    <t>https://www.genecards.org/cgi-bin/carddisp.pl?gene=CLNK</t>
  </si>
  <si>
    <t>DNAJB2</t>
  </si>
  <si>
    <t>DnaJ Heat Shock Protein Family (Hsp40) Member B2</t>
  </si>
  <si>
    <t>GC02P219279</t>
  </si>
  <si>
    <t>https://www.genecards.org/cgi-bin/carddisp.pl?gene=DNAJB2</t>
  </si>
  <si>
    <t>DUT</t>
  </si>
  <si>
    <t>Deoxyuridine Triphosphatase</t>
  </si>
  <si>
    <t>GC15P048331</t>
  </si>
  <si>
    <t>https://www.genecards.org/cgi-bin/carddisp.pl?gene=DUT</t>
  </si>
  <si>
    <t>PRKAB2</t>
  </si>
  <si>
    <t>Protein Kinase AMP-Activated Non-Catalytic Subunit Beta 2</t>
  </si>
  <si>
    <t>GC01M147155</t>
  </si>
  <si>
    <t>https://www.genecards.org/cgi-bin/carddisp.pl?gene=PRKAB2</t>
  </si>
  <si>
    <t>CNTN4</t>
  </si>
  <si>
    <t>Contactin 4</t>
  </si>
  <si>
    <t>GC03P002117</t>
  </si>
  <si>
    <t>https://www.genecards.org/cgi-bin/carddisp.pl?gene=CNTN4</t>
  </si>
  <si>
    <t>MYH7B</t>
  </si>
  <si>
    <t>Myosin Heavy Chain 7B</t>
  </si>
  <si>
    <t>GC20P034956</t>
  </si>
  <si>
    <t>https://www.genecards.org/cgi-bin/carddisp.pl?gene=MYH7B</t>
  </si>
  <si>
    <t>BANK1</t>
  </si>
  <si>
    <t>B Cell Scaffold Protein With Ankyrin Repeats 1</t>
  </si>
  <si>
    <t>GC04P101411</t>
  </si>
  <si>
    <t>https://www.genecards.org/cgi-bin/carddisp.pl?gene=BANK1</t>
  </si>
  <si>
    <t>PARD6BP1</t>
  </si>
  <si>
    <t>PARD6B Pseudogene 1</t>
  </si>
  <si>
    <t>GC0XM123963</t>
  </si>
  <si>
    <t>https://www.genecards.org/cgi-bin/carddisp.pl?gene=PARD6BP1</t>
  </si>
  <si>
    <t>PGRMC1</t>
  </si>
  <si>
    <t>Progesterone Receptor Membrane Component 1</t>
  </si>
  <si>
    <t>GC0XP119236</t>
  </si>
  <si>
    <t>https://www.genecards.org/cgi-bin/carddisp.pl?gene=PGRMC1</t>
  </si>
  <si>
    <t>MYBL2</t>
  </si>
  <si>
    <t>MYB Proto-Oncogene Like 2</t>
  </si>
  <si>
    <t>GC20P043667</t>
  </si>
  <si>
    <t>https://www.genecards.org/cgi-bin/carddisp.pl?gene=MYBL2</t>
  </si>
  <si>
    <t>PRX</t>
  </si>
  <si>
    <t>Periaxin</t>
  </si>
  <si>
    <t>GC19M040393</t>
  </si>
  <si>
    <t>https://www.genecards.org/cgi-bin/carddisp.pl?gene=PRX</t>
  </si>
  <si>
    <t>ATG5</t>
  </si>
  <si>
    <t>Autophagy Related 5</t>
  </si>
  <si>
    <t>GC06M106045</t>
  </si>
  <si>
    <t>https://www.genecards.org/cgi-bin/carddisp.pl?gene=ATG5</t>
  </si>
  <si>
    <t>RIMS2</t>
  </si>
  <si>
    <t>Regulating Synaptic Membrane Exocytosis 2</t>
  </si>
  <si>
    <t>GC08P103500</t>
  </si>
  <si>
    <t>https://www.genecards.org/cgi-bin/carddisp.pl?gene=RIMS2</t>
  </si>
  <si>
    <t>POLE2</t>
  </si>
  <si>
    <t>DNA Polymerase Epsilon 2, Accessory Subunit</t>
  </si>
  <si>
    <t>GC14M049643</t>
  </si>
  <si>
    <t>https://www.genecards.org/cgi-bin/carddisp.pl?gene=POLE2</t>
  </si>
  <si>
    <t>EOMES</t>
  </si>
  <si>
    <t>Eomesodermin</t>
  </si>
  <si>
    <t>GC03M027715</t>
  </si>
  <si>
    <t>https://www.genecards.org/cgi-bin/carddisp.pl?gene=EOMES</t>
  </si>
  <si>
    <t>TRIM13</t>
  </si>
  <si>
    <t>Tripartite Motif Containing 13</t>
  </si>
  <si>
    <t>GC13P049995</t>
  </si>
  <si>
    <t>https://www.genecards.org/cgi-bin/carddisp.pl?gene=TRIM13</t>
  </si>
  <si>
    <t>LOC102723566</t>
  </si>
  <si>
    <t>Uncharacterized LOC102723566</t>
  </si>
  <si>
    <t>GC09P127816</t>
  </si>
  <si>
    <t>https://www.genecards.org/cgi-bin/carddisp.pl?gene=LOC102723566</t>
  </si>
  <si>
    <t>ADH7</t>
  </si>
  <si>
    <t>Alcohol Dehydrogenase 7 (Class IV), Mu Or Sigma Polypeptide</t>
  </si>
  <si>
    <t>GC04M099412</t>
  </si>
  <si>
    <t>https://www.genecards.org/cgi-bin/carddisp.pl?gene=ADH7</t>
  </si>
  <si>
    <t>YIPF6</t>
  </si>
  <si>
    <t>Yip1 Domain Family Member 6</t>
  </si>
  <si>
    <t>GC0XP068498</t>
  </si>
  <si>
    <t>https://www.genecards.org/cgi-bin/carddisp.pl?gene=YIPF6</t>
  </si>
  <si>
    <t>SCGB2A1</t>
  </si>
  <si>
    <t>Secretoglobin Family 2A Member 1</t>
  </si>
  <si>
    <t>GC11P062227</t>
  </si>
  <si>
    <t>https://www.genecards.org/cgi-bin/carddisp.pl?gene=SCGB2A1</t>
  </si>
  <si>
    <t>DYNLT1</t>
  </si>
  <si>
    <t>Dynein Light Chain Tctex-Type 1</t>
  </si>
  <si>
    <t>GC06M158636</t>
  </si>
  <si>
    <t>https://www.genecards.org/cgi-bin/carddisp.pl?gene=DYNLT1</t>
  </si>
  <si>
    <t>PGAM2</t>
  </si>
  <si>
    <t>Phosphoglycerate Mutase 2</t>
  </si>
  <si>
    <t>GC07M044062</t>
  </si>
  <si>
    <t>https://www.genecards.org/cgi-bin/carddisp.pl?gene=PGAM2</t>
  </si>
  <si>
    <t>PTP4A2</t>
  </si>
  <si>
    <t>Protein Tyrosine Phosphatase 4A2</t>
  </si>
  <si>
    <t>GC01M031909</t>
  </si>
  <si>
    <t>https://www.genecards.org/cgi-bin/carddisp.pl?gene=PTP4A2</t>
  </si>
  <si>
    <t>ADAM15</t>
  </si>
  <si>
    <t>ADAM Metallopeptidase Domain 15</t>
  </si>
  <si>
    <t>GC01P155050</t>
  </si>
  <si>
    <t>https://www.genecards.org/cgi-bin/carddisp.pl?gene=ADAM15</t>
  </si>
  <si>
    <t>ATXN8OS</t>
  </si>
  <si>
    <t>ATXN8 Opposite Strand LncRNA</t>
  </si>
  <si>
    <t>GC13P070107</t>
  </si>
  <si>
    <t>https://www.genecards.org/cgi-bin/carddisp.pl?gene=ATXN8OS</t>
  </si>
  <si>
    <t>DGKB</t>
  </si>
  <si>
    <t>Diacylglycerol Kinase Beta</t>
  </si>
  <si>
    <t>GC07M014145</t>
  </si>
  <si>
    <t>https://www.genecards.org/cgi-bin/carddisp.pl?gene=DGKB</t>
  </si>
  <si>
    <t>EN2</t>
  </si>
  <si>
    <t>Engrailed Homeobox 2</t>
  </si>
  <si>
    <t>GC07P155459</t>
  </si>
  <si>
    <t>https://www.genecards.org/cgi-bin/carddisp.pl?gene=EN2</t>
  </si>
  <si>
    <t>MICB</t>
  </si>
  <si>
    <t>MHC Class I Polypeptide-Related Sequence B</t>
  </si>
  <si>
    <t>GC06P083690</t>
  </si>
  <si>
    <t>https://www.genecards.org/cgi-bin/carddisp.pl?gene=MICB</t>
  </si>
  <si>
    <t>FBXO31</t>
  </si>
  <si>
    <t>F-Box Protein 31</t>
  </si>
  <si>
    <t>GC16M087326</t>
  </si>
  <si>
    <t>https://www.genecards.org/cgi-bin/carddisp.pl?gene=FBXO31</t>
  </si>
  <si>
    <t>MIR19B2</t>
  </si>
  <si>
    <t>MicroRNA 19b-2</t>
  </si>
  <si>
    <t>GC0XM134310</t>
  </si>
  <si>
    <t>https://www.genecards.org/cgi-bin/carddisp.pl?gene=MIR19B2</t>
  </si>
  <si>
    <t>FAM131B</t>
  </si>
  <si>
    <t>Family With Sequence Similarity 131 Member B</t>
  </si>
  <si>
    <t>GC07M143353</t>
  </si>
  <si>
    <t>https://www.genecards.org/cgi-bin/carddisp.pl?gene=FAM131B</t>
  </si>
  <si>
    <t>PCM1</t>
  </si>
  <si>
    <t>Pericentriolar Material 1</t>
  </si>
  <si>
    <t>GC08P017922</t>
  </si>
  <si>
    <t>https://www.genecards.org/cgi-bin/carddisp.pl?gene=PCM1</t>
  </si>
  <si>
    <t>OVGP1</t>
  </si>
  <si>
    <t>Oviductal Glycoprotein 1</t>
  </si>
  <si>
    <t>GC01M111414</t>
  </si>
  <si>
    <t>https://www.genecards.org/cgi-bin/carddisp.pl?gene=OVGP1</t>
  </si>
  <si>
    <t>MMP15</t>
  </si>
  <si>
    <t>Matrix Metallopeptidase 15</t>
  </si>
  <si>
    <t>GC16P058025</t>
  </si>
  <si>
    <t>https://www.genecards.org/cgi-bin/carddisp.pl?gene=MMP15</t>
  </si>
  <si>
    <t>ARL13A</t>
  </si>
  <si>
    <t>ADP Ribosylation Factor Like GTPase 13A</t>
  </si>
  <si>
    <t>GC0XP100969</t>
  </si>
  <si>
    <t>https://www.genecards.org/cgi-bin/carddisp.pl?gene=ARL13A</t>
  </si>
  <si>
    <t>EML4</t>
  </si>
  <si>
    <t>EMAP Like 4</t>
  </si>
  <si>
    <t>GC02P042169</t>
  </si>
  <si>
    <t>https://www.genecards.org/cgi-bin/carddisp.pl?gene=EML4</t>
  </si>
  <si>
    <t>NFAT5</t>
  </si>
  <si>
    <t>Nuclear Factor Of Activated T Cells 5</t>
  </si>
  <si>
    <t>GC16P069565</t>
  </si>
  <si>
    <t>https://www.genecards.org/cgi-bin/carddisp.pl?gene=NFAT5</t>
  </si>
  <si>
    <t>ATP6V1G1</t>
  </si>
  <si>
    <t>ATPase H+ Transporting V1 Subunit G1</t>
  </si>
  <si>
    <t>GC09P118943</t>
  </si>
  <si>
    <t>https://www.genecards.org/cgi-bin/carddisp.pl?gene=ATP6V1G1</t>
  </si>
  <si>
    <t>PHETA1</t>
  </si>
  <si>
    <t>PH Domain Containing Endocytic Trafficking Adaptor 1</t>
  </si>
  <si>
    <t>GC12M111361</t>
  </si>
  <si>
    <t>https://www.genecards.org/cgi-bin/carddisp.pl?gene=PHETA1</t>
  </si>
  <si>
    <t>NFATC4</t>
  </si>
  <si>
    <t>Nuclear Factor Of Activated T Cells 4</t>
  </si>
  <si>
    <t>GC14P024365</t>
  </si>
  <si>
    <t>https://www.genecards.org/cgi-bin/carddisp.pl?gene=NFATC4</t>
  </si>
  <si>
    <t>ATOH1</t>
  </si>
  <si>
    <t>Atonal BHLH Transcription Factor 1</t>
  </si>
  <si>
    <t>GC04P093828</t>
  </si>
  <si>
    <t>https://www.genecards.org/cgi-bin/carddisp.pl?gene=ATOH1</t>
  </si>
  <si>
    <t>SNCAIP</t>
  </si>
  <si>
    <t>Synuclein Alpha Interacting Protein</t>
  </si>
  <si>
    <t>GC05P122311</t>
  </si>
  <si>
    <t>https://www.genecards.org/cgi-bin/carddisp.pl?gene=SNCAIP</t>
  </si>
  <si>
    <t>C12orf43</t>
  </si>
  <si>
    <t>Chromosome 12 Open Reading Frame 43</t>
  </si>
  <si>
    <t>GC12M121000</t>
  </si>
  <si>
    <t>https://www.genecards.org/cgi-bin/carddisp.pl?gene=C12orf43</t>
  </si>
  <si>
    <t>PDE3B</t>
  </si>
  <si>
    <t>Phosphodiesterase 3B</t>
  </si>
  <si>
    <t>GC11P014643</t>
  </si>
  <si>
    <t>https://www.genecards.org/cgi-bin/carddisp.pl?gene=PDE3B</t>
  </si>
  <si>
    <t>ST18</t>
  </si>
  <si>
    <t>ST18 C2H2C-Type Zinc Finger Transcription Factor</t>
  </si>
  <si>
    <t>GC08M052110</t>
  </si>
  <si>
    <t>https://www.genecards.org/cgi-bin/carddisp.pl?gene=ST18</t>
  </si>
  <si>
    <t>ULK1</t>
  </si>
  <si>
    <t>Unc-51 Like Autophagy Activating Kinase 1</t>
  </si>
  <si>
    <t>GC12P131894</t>
  </si>
  <si>
    <t>https://www.genecards.org/cgi-bin/carddisp.pl?gene=ULK1</t>
  </si>
  <si>
    <t>ASH2L</t>
  </si>
  <si>
    <t>ASH2 Like, Histone Lysine Methyltransferase Complex Subunit</t>
  </si>
  <si>
    <t>GC08P038468</t>
  </si>
  <si>
    <t>https://www.genecards.org/cgi-bin/carddisp.pl?gene=ASH2L</t>
  </si>
  <si>
    <t>OBSCN</t>
  </si>
  <si>
    <t>Obscurin, Cytoskeletal Calmodulin And Titin-Interacting RhoGEF</t>
  </si>
  <si>
    <t>GC01P228208</t>
  </si>
  <si>
    <t>https://www.genecards.org/cgi-bin/carddisp.pl?gene=OBSCN</t>
  </si>
  <si>
    <t>PDIA4</t>
  </si>
  <si>
    <t>Protein Disulfide Isomerase Family A Member 4</t>
  </si>
  <si>
    <t>GC07M149003</t>
  </si>
  <si>
    <t>https://www.genecards.org/cgi-bin/carddisp.pl?gene=PDIA4</t>
  </si>
  <si>
    <t>LHX8</t>
  </si>
  <si>
    <t>LIM Homeobox 8</t>
  </si>
  <si>
    <t>GC01P075128</t>
  </si>
  <si>
    <t>https://www.genecards.org/cgi-bin/carddisp.pl?gene=LHX8</t>
  </si>
  <si>
    <t>F2RL1</t>
  </si>
  <si>
    <t>F2R Like Trypsin Receptor 1</t>
  </si>
  <si>
    <t>GC05P076818</t>
  </si>
  <si>
    <t>https://www.genecards.org/cgi-bin/carddisp.pl?gene=F2RL1</t>
  </si>
  <si>
    <t>VDAC3</t>
  </si>
  <si>
    <t>Voltage Dependent Anion Channel 3</t>
  </si>
  <si>
    <t>GC08P042392</t>
  </si>
  <si>
    <t>https://www.genecards.org/cgi-bin/carddisp.pl?gene=VDAC3</t>
  </si>
  <si>
    <t>LINC01587</t>
  </si>
  <si>
    <t>Long Intergenic Non-Protein Coding RNA 1587</t>
  </si>
  <si>
    <t>GC04P005524</t>
  </si>
  <si>
    <t>https://www.genecards.org/cgi-bin/carddisp.pl?gene=LINC01587</t>
  </si>
  <si>
    <t>LNCRNA-ATB</t>
  </si>
  <si>
    <t>LncRNA Activated By TGF-Beta</t>
  </si>
  <si>
    <t>GC14P032975</t>
  </si>
  <si>
    <t>https://www.genecards.org/cgi-bin/carddisp.pl?gene=LNCRNA-ATB</t>
  </si>
  <si>
    <t>TSLP</t>
  </si>
  <si>
    <t>Thymic Stromal Lymphopoietin</t>
  </si>
  <si>
    <t>GC05P111070</t>
  </si>
  <si>
    <t>https://www.genecards.org/cgi-bin/carddisp.pl?gene=TSLP</t>
  </si>
  <si>
    <t>RBM33</t>
  </si>
  <si>
    <t>RNA Binding Motif Protein 33</t>
  </si>
  <si>
    <t>GC07P155644</t>
  </si>
  <si>
    <t>https://www.genecards.org/cgi-bin/carddisp.pl?gene=RBM33</t>
  </si>
  <si>
    <t>PDCD6IP</t>
  </si>
  <si>
    <t>Programmed Cell Death 6 Interacting Protein</t>
  </si>
  <si>
    <t>GC03P033798</t>
  </si>
  <si>
    <t>https://www.genecards.org/cgi-bin/carddisp.pl?gene=PDCD6IP</t>
  </si>
  <si>
    <t>AP3B2</t>
  </si>
  <si>
    <t>Adaptor Related Protein Complex 3 Subunit Beta 2</t>
  </si>
  <si>
    <t>GC15M090523</t>
  </si>
  <si>
    <t>https://www.genecards.org/cgi-bin/carddisp.pl?gene=AP3B2</t>
  </si>
  <si>
    <t>KIF20A</t>
  </si>
  <si>
    <t>Kinesin Family Member 20A</t>
  </si>
  <si>
    <t>GC05P138189</t>
  </si>
  <si>
    <t>https://www.genecards.org/cgi-bin/carddisp.pl?gene=KIF20A</t>
  </si>
  <si>
    <t>LASP1</t>
  </si>
  <si>
    <t>LIM And SH3 Protein 1</t>
  </si>
  <si>
    <t>GC17P038869</t>
  </si>
  <si>
    <t>https://www.genecards.org/cgi-bin/carddisp.pl?gene=LASP1</t>
  </si>
  <si>
    <t>BTG2</t>
  </si>
  <si>
    <t>BTG Anti-Proliferation Factor 2</t>
  </si>
  <si>
    <t>GC01P203305</t>
  </si>
  <si>
    <t>https://www.genecards.org/cgi-bin/carddisp.pl?gene=BTG2</t>
  </si>
  <si>
    <t>RFC5</t>
  </si>
  <si>
    <t>Replication Factor C Subunit 5</t>
  </si>
  <si>
    <t>GC12P118013</t>
  </si>
  <si>
    <t>https://www.genecards.org/cgi-bin/carddisp.pl?gene=RFC5</t>
  </si>
  <si>
    <t>SOCS6</t>
  </si>
  <si>
    <t>Suppressor Of Cytokine Signaling 6</t>
  </si>
  <si>
    <t>GC18P070288</t>
  </si>
  <si>
    <t>https://www.genecards.org/cgi-bin/carddisp.pl?gene=SOCS6</t>
  </si>
  <si>
    <t>ARHGEF19</t>
  </si>
  <si>
    <t>Rho Guanine Nucleotide Exchange Factor 19</t>
  </si>
  <si>
    <t>GC01M016197</t>
  </si>
  <si>
    <t>https://www.genecards.org/cgi-bin/carddisp.pl?gene=ARHGEF19</t>
  </si>
  <si>
    <t>PSME1</t>
  </si>
  <si>
    <t>Proteasome Activator Subunit 1</t>
  </si>
  <si>
    <t>GC14P024136</t>
  </si>
  <si>
    <t>https://www.genecards.org/cgi-bin/carddisp.pl?gene=PSME1</t>
  </si>
  <si>
    <t>SLMAP</t>
  </si>
  <si>
    <t>Sarcolemma Associated Protein</t>
  </si>
  <si>
    <t>GC03P057875</t>
  </si>
  <si>
    <t>https://www.genecards.org/cgi-bin/carddisp.pl?gene=SLMAP</t>
  </si>
  <si>
    <t>NUP35</t>
  </si>
  <si>
    <t>Nucleoporin 35</t>
  </si>
  <si>
    <t>GC02P183117</t>
  </si>
  <si>
    <t>https://www.genecards.org/cgi-bin/carddisp.pl?gene=NUP35</t>
  </si>
  <si>
    <t>PSMB10</t>
  </si>
  <si>
    <t>Proteasome 20S Subunit Beta 10</t>
  </si>
  <si>
    <t>GC16M067937</t>
  </si>
  <si>
    <t>https://www.genecards.org/cgi-bin/carddisp.pl?gene=PSMB10</t>
  </si>
  <si>
    <t>INTS8</t>
  </si>
  <si>
    <t>Integrator Complex Subunit 8</t>
  </si>
  <si>
    <t>GC08P094813</t>
  </si>
  <si>
    <t>https://www.genecards.org/cgi-bin/carddisp.pl?gene=INTS8</t>
  </si>
  <si>
    <t>SLC9A9</t>
  </si>
  <si>
    <t>Solute Carrier Family 9 Member A9</t>
  </si>
  <si>
    <t>GC03M143265</t>
  </si>
  <si>
    <t>https://www.genecards.org/cgi-bin/carddisp.pl?gene=SLC9A9</t>
  </si>
  <si>
    <t>PDCD6</t>
  </si>
  <si>
    <t>Programmed Cell Death 6</t>
  </si>
  <si>
    <t>GC05P000272</t>
  </si>
  <si>
    <t>https://www.genecards.org/cgi-bin/carddisp.pl?gene=PDCD6</t>
  </si>
  <si>
    <t>SYCE1</t>
  </si>
  <si>
    <t>Synaptonemal Complex Central Element Protein 1</t>
  </si>
  <si>
    <t>GC10M133553</t>
  </si>
  <si>
    <t>https://www.genecards.org/cgi-bin/carddisp.pl?gene=SYCE1</t>
  </si>
  <si>
    <t>GPR108</t>
  </si>
  <si>
    <t>G Protein-Coupled Receptor 108</t>
  </si>
  <si>
    <t>GC19M006729</t>
  </si>
  <si>
    <t>https://www.genecards.org/cgi-bin/carddisp.pl?gene=GPR108</t>
  </si>
  <si>
    <t>CABLES1</t>
  </si>
  <si>
    <t>Cdk5 And Abl Enzyme Substrate 1</t>
  </si>
  <si>
    <t>GC18P023134</t>
  </si>
  <si>
    <t>https://www.genecards.org/cgi-bin/carddisp.pl?gene=CABLES1</t>
  </si>
  <si>
    <t>TMPRSS3</t>
  </si>
  <si>
    <t>Transmembrane Serine Protease 3</t>
  </si>
  <si>
    <t>GC21M042371</t>
  </si>
  <si>
    <t>https://www.genecards.org/cgi-bin/carddisp.pl?gene=TMPRSS3</t>
  </si>
  <si>
    <t>RPL37</t>
  </si>
  <si>
    <t>Ribosomal Protein L37</t>
  </si>
  <si>
    <t>GC05M040825</t>
  </si>
  <si>
    <t>https://www.genecards.org/cgi-bin/carddisp.pl?gene=RPL37</t>
  </si>
  <si>
    <t>TMEM17</t>
  </si>
  <si>
    <t>Transmembrane Protein 17</t>
  </si>
  <si>
    <t>GC02M062452</t>
  </si>
  <si>
    <t>https://www.genecards.org/cgi-bin/carddisp.pl?gene=TMEM17</t>
  </si>
  <si>
    <t>TAF8</t>
  </si>
  <si>
    <t>TATA-Box Binding Protein Associated Factor 8</t>
  </si>
  <si>
    <t>GC06P042050</t>
  </si>
  <si>
    <t>https://www.genecards.org/cgi-bin/carddisp.pl?gene=TAF8</t>
  </si>
  <si>
    <t>HTR1B</t>
  </si>
  <si>
    <t>5-Hydroxytryptamine Receptor 1B</t>
  </si>
  <si>
    <t>GC06M077478</t>
  </si>
  <si>
    <t>https://www.genecards.org/cgi-bin/carddisp.pl?gene=HTR1B</t>
  </si>
  <si>
    <t>ADORA2B</t>
  </si>
  <si>
    <t>Adenosine A2b Receptor</t>
  </si>
  <si>
    <t>GC17P015851</t>
  </si>
  <si>
    <t>https://www.genecards.org/cgi-bin/carddisp.pl?gene=ADORA2B</t>
  </si>
  <si>
    <t>BCL7A</t>
  </si>
  <si>
    <t>BAF Chromatin Remodeling Complex Subunit BCL7A</t>
  </si>
  <si>
    <t>GC12P122019</t>
  </si>
  <si>
    <t>https://www.genecards.org/cgi-bin/carddisp.pl?gene=BCL7A</t>
  </si>
  <si>
    <t>NANOS1</t>
  </si>
  <si>
    <t>Nanos C2HC-Type Zinc Finger 1</t>
  </si>
  <si>
    <t>GC10P119029</t>
  </si>
  <si>
    <t>https://www.genecards.org/cgi-bin/carddisp.pl?gene=NANOS1</t>
  </si>
  <si>
    <t>ZSWIM7</t>
  </si>
  <si>
    <t>Zinc Finger SWIM-Type Containing 7</t>
  </si>
  <si>
    <t>GC17M015977</t>
  </si>
  <si>
    <t>https://www.genecards.org/cgi-bin/carddisp.pl?gene=ZSWIM7</t>
  </si>
  <si>
    <t>HLF</t>
  </si>
  <si>
    <t>HLF Transcription Factor, PAR BZIP Family Member</t>
  </si>
  <si>
    <t>GC17P055264</t>
  </si>
  <si>
    <t>https://www.genecards.org/cgi-bin/carddisp.pl?gene=HLF</t>
  </si>
  <si>
    <t>SLC23A2</t>
  </si>
  <si>
    <t>Solute Carrier Family 23 Member 2</t>
  </si>
  <si>
    <t>GC20M004852</t>
  </si>
  <si>
    <t>https://www.genecards.org/cgi-bin/carddisp.pl?gene=SLC23A2</t>
  </si>
  <si>
    <t>UQCC1</t>
  </si>
  <si>
    <t>Ubiquinol-Cytochrome C Reductase Complex Assembly Factor 1</t>
  </si>
  <si>
    <t>GC20M035302</t>
  </si>
  <si>
    <t>https://www.genecards.org/cgi-bin/carddisp.pl?gene=UQCC1</t>
  </si>
  <si>
    <t>SLC6A20</t>
  </si>
  <si>
    <t>Solute Carrier Family 6 Member 20</t>
  </si>
  <si>
    <t>GC03M045755</t>
  </si>
  <si>
    <t>https://www.genecards.org/cgi-bin/carddisp.pl?gene=SLC6A20</t>
  </si>
  <si>
    <t>ZBP1</t>
  </si>
  <si>
    <t>Z-DNA Binding Protein 1</t>
  </si>
  <si>
    <t>GC20M057603</t>
  </si>
  <si>
    <t>https://www.genecards.org/cgi-bin/carddisp.pl?gene=ZBP1</t>
  </si>
  <si>
    <t>MBD2</t>
  </si>
  <si>
    <t>Methyl-CpG Binding Domain Protein 2</t>
  </si>
  <si>
    <t>GC18M054151</t>
  </si>
  <si>
    <t>https://www.genecards.org/cgi-bin/carddisp.pl?gene=MBD2</t>
  </si>
  <si>
    <t>EVPL</t>
  </si>
  <si>
    <t>Envoplakin</t>
  </si>
  <si>
    <t>GC17M076004</t>
  </si>
  <si>
    <t>https://www.genecards.org/cgi-bin/carddisp.pl?gene=EVPL</t>
  </si>
  <si>
    <t>AKAP13</t>
  </si>
  <si>
    <t>A-Kinase Anchoring Protein 13</t>
  </si>
  <si>
    <t>GC15P118052</t>
  </si>
  <si>
    <t>https://www.genecards.org/cgi-bin/carddisp.pl?gene=AKAP13</t>
  </si>
  <si>
    <t>OPCML</t>
  </si>
  <si>
    <t>Opioid Binding Protein/Cell Adhesion Molecule Like</t>
  </si>
  <si>
    <t>GC11M132405</t>
  </si>
  <si>
    <t>https://www.genecards.org/cgi-bin/carddisp.pl?gene=OPCML</t>
  </si>
  <si>
    <t>IFI44L</t>
  </si>
  <si>
    <t>Interferon Induced Protein 44 Like</t>
  </si>
  <si>
    <t>GC01P078619</t>
  </si>
  <si>
    <t>https://www.genecards.org/cgi-bin/carddisp.pl?gene=IFI44L</t>
  </si>
  <si>
    <t>DUSP2</t>
  </si>
  <si>
    <t>Dual Specificity Phosphatase 2</t>
  </si>
  <si>
    <t>GC02M098251</t>
  </si>
  <si>
    <t>https://www.genecards.org/cgi-bin/carddisp.pl?gene=DUSP2</t>
  </si>
  <si>
    <t>JDP2</t>
  </si>
  <si>
    <t>Jun Dimerization Protein 2</t>
  </si>
  <si>
    <t>GC14P075427</t>
  </si>
  <si>
    <t>https://www.genecards.org/cgi-bin/carddisp.pl?gene=JDP2</t>
  </si>
  <si>
    <t>HSD3BP4</t>
  </si>
  <si>
    <t>Hydroxy-Delta-5-Steroid Dehydrogenase, 3 Beta, Pseudogene 4</t>
  </si>
  <si>
    <t>GC01P119563</t>
  </si>
  <si>
    <t>https://www.genecards.org/cgi-bin/carddisp.pl?gene=HSD3BP4</t>
  </si>
  <si>
    <t>COX14</t>
  </si>
  <si>
    <t>Cytochrome C Oxidase Assembly Factor COX14</t>
  </si>
  <si>
    <t>GC12P050118</t>
  </si>
  <si>
    <t>https://www.genecards.org/cgi-bin/carddisp.pl?gene=COX14</t>
  </si>
  <si>
    <t>HORMAD1</t>
  </si>
  <si>
    <t>HORMA Domain Containing 1</t>
  </si>
  <si>
    <t>GC01M152108</t>
  </si>
  <si>
    <t>https://www.genecards.org/cgi-bin/carddisp.pl?gene=HORMAD1</t>
  </si>
  <si>
    <t>KDSR</t>
  </si>
  <si>
    <t>3-Ketodihydrosphingosine Reductase</t>
  </si>
  <si>
    <t>GC18M063327</t>
  </si>
  <si>
    <t>https://www.genecards.org/cgi-bin/carddisp.pl?gene=KDSR</t>
  </si>
  <si>
    <t>SHFM5</t>
  </si>
  <si>
    <t>Split Hand/Foot Malformation (Ectrodactyly) Type 5</t>
  </si>
  <si>
    <t>GC02U990323</t>
  </si>
  <si>
    <t>https://www.genecards.org/cgi-bin/carddisp.pl?gene=SHFM5</t>
  </si>
  <si>
    <t>LPXN</t>
  </si>
  <si>
    <t>Leupaxin</t>
  </si>
  <si>
    <t>GC11M089460</t>
  </si>
  <si>
    <t>https://www.genecards.org/cgi-bin/carddisp.pl?gene=LPXN</t>
  </si>
  <si>
    <t>CD53</t>
  </si>
  <si>
    <t>CD53 Molecule</t>
  </si>
  <si>
    <t>GC01P110871</t>
  </si>
  <si>
    <t>https://www.genecards.org/cgi-bin/carddisp.pl?gene=CD53</t>
  </si>
  <si>
    <t>RIOK2</t>
  </si>
  <si>
    <t>RIO Kinase 2</t>
  </si>
  <si>
    <t>GC05M097160</t>
  </si>
  <si>
    <t>https://www.genecards.org/cgi-bin/carddisp.pl?gene=RIOK2</t>
  </si>
  <si>
    <t>MIR369</t>
  </si>
  <si>
    <t>MicroRNA 369</t>
  </si>
  <si>
    <t>GC14P109978</t>
  </si>
  <si>
    <t>https://www.genecards.org/cgi-bin/carddisp.pl?gene=MIR369</t>
  </si>
  <si>
    <t>C1QC</t>
  </si>
  <si>
    <t>Complement C1q C Chain</t>
  </si>
  <si>
    <t>GC01P022643</t>
  </si>
  <si>
    <t>https://www.genecards.org/cgi-bin/carddisp.pl?gene=C1QC</t>
  </si>
  <si>
    <t>EXOSC6</t>
  </si>
  <si>
    <t>Exosome Component 6</t>
  </si>
  <si>
    <t>GC16M070246</t>
  </si>
  <si>
    <t>https://www.genecards.org/cgi-bin/carddisp.pl?gene=EXOSC6</t>
  </si>
  <si>
    <t>NCAPH</t>
  </si>
  <si>
    <t>Non-SMC Condensin I Complex Subunit H</t>
  </si>
  <si>
    <t>GC02P096365</t>
  </si>
  <si>
    <t>https://www.genecards.org/cgi-bin/carddisp.pl?gene=NCAPH</t>
  </si>
  <si>
    <t>AQP5</t>
  </si>
  <si>
    <t>Aquaporin 5</t>
  </si>
  <si>
    <t>GC12P049961</t>
  </si>
  <si>
    <t>https://www.genecards.org/cgi-bin/carddisp.pl?gene=AQP5</t>
  </si>
  <si>
    <t>CXCL11</t>
  </si>
  <si>
    <t>C-X-C Motif Chemokine Ligand 11</t>
  </si>
  <si>
    <t>GC04M076033</t>
  </si>
  <si>
    <t>https://www.genecards.org/cgi-bin/carddisp.pl?gene=CXCL11</t>
  </si>
  <si>
    <t>CORD1</t>
  </si>
  <si>
    <t>Cone Rod Dystrophy 1 (Autosomal Dominant)</t>
  </si>
  <si>
    <t>GC18U990008</t>
  </si>
  <si>
    <t>https://www.genecards.org/cgi-bin/carddisp.pl?gene=CORD1</t>
  </si>
  <si>
    <t>MDBS2</t>
  </si>
  <si>
    <t>Butterfly-Shaped Pigmentary Macular Dystrophy 2</t>
  </si>
  <si>
    <t>GC05U902528</t>
  </si>
  <si>
    <t>https://www.genecards.org/cgi-bin/carddisp.pl?gene=MDBS2</t>
  </si>
  <si>
    <t>MMDK</t>
  </si>
  <si>
    <t>Mesomelic Dysplasia, Kantaputra Type</t>
  </si>
  <si>
    <t>GC02U990102</t>
  </si>
  <si>
    <t>https://www.genecards.org/cgi-bin/carddisp.pl?gene=MMDK</t>
  </si>
  <si>
    <t>DEL6Q24Q25</t>
  </si>
  <si>
    <t>Chromosome 6q25-Q25 Deletion Syndrome</t>
  </si>
  <si>
    <t>GC06U902094</t>
  </si>
  <si>
    <t>https://www.genecards.org/cgi-bin/carddisp.pl?gene=DEL6Q24Q25</t>
  </si>
  <si>
    <t>PSMD2</t>
  </si>
  <si>
    <t>Proteasome 26S Subunit Ubiquitin Receptor, Non-ATPase 2</t>
  </si>
  <si>
    <t>GC03P184298</t>
  </si>
  <si>
    <t>https://www.genecards.org/cgi-bin/carddisp.pl?gene=PSMD2</t>
  </si>
  <si>
    <t>EMILIN1</t>
  </si>
  <si>
    <t>Elastin Microfibril Interfacer 1</t>
  </si>
  <si>
    <t>GC02P027078</t>
  </si>
  <si>
    <t>https://www.genecards.org/cgi-bin/carddisp.pl?gene=EMILIN1</t>
  </si>
  <si>
    <t>LIN7C</t>
  </si>
  <si>
    <t>Lin-7 Homolog C, Crumbs Cell Polarity Complex Component</t>
  </si>
  <si>
    <t>GC11M027494</t>
  </si>
  <si>
    <t>https://www.genecards.org/cgi-bin/carddisp.pl?gene=LIN7C</t>
  </si>
  <si>
    <t>BIRC7</t>
  </si>
  <si>
    <t>Baculoviral IAP Repeat Containing 7</t>
  </si>
  <si>
    <t>GC20P063235</t>
  </si>
  <si>
    <t>https://www.genecards.org/cgi-bin/carddisp.pl?gene=BIRC7</t>
  </si>
  <si>
    <t>URB2</t>
  </si>
  <si>
    <t>URB2 Ribosome Biogenesis Homolog</t>
  </si>
  <si>
    <t>GC01P229626</t>
  </si>
  <si>
    <t>https://www.genecards.org/cgi-bin/carddisp.pl?gene=URB2</t>
  </si>
  <si>
    <t>SP100</t>
  </si>
  <si>
    <t>SP100 Nuclear Antigen</t>
  </si>
  <si>
    <t>GC02P230415</t>
  </si>
  <si>
    <t>https://www.genecards.org/cgi-bin/carddisp.pl?gene=SP100</t>
  </si>
  <si>
    <t>ACAA1</t>
  </si>
  <si>
    <t>Acetyl-CoA Acyltransferase 1</t>
  </si>
  <si>
    <t>GC03M038103</t>
  </si>
  <si>
    <t>https://www.genecards.org/cgi-bin/carddisp.pl?gene=ACAA1</t>
  </si>
  <si>
    <t>ZFP36L1</t>
  </si>
  <si>
    <t>ZFP36 Ring Finger Protein Like 1</t>
  </si>
  <si>
    <t>GC14M068787</t>
  </si>
  <si>
    <t>https://www.genecards.org/cgi-bin/carddisp.pl?gene=ZFP36L1</t>
  </si>
  <si>
    <t>CYBRD1</t>
  </si>
  <si>
    <t>Cytochrome B Reductase 1</t>
  </si>
  <si>
    <t>GC02P171522</t>
  </si>
  <si>
    <t>https://www.genecards.org/cgi-bin/carddisp.pl?gene=CYBRD1</t>
  </si>
  <si>
    <t>NCOA4</t>
  </si>
  <si>
    <t>Nuclear Receptor Coactivator 4</t>
  </si>
  <si>
    <t>GC10M046005</t>
  </si>
  <si>
    <t>https://www.genecards.org/cgi-bin/carddisp.pl?gene=NCOA4</t>
  </si>
  <si>
    <t>PXK</t>
  </si>
  <si>
    <t>PX Domain Containing Serine/Threonine Kinase Like</t>
  </si>
  <si>
    <t>GC03P058333</t>
  </si>
  <si>
    <t>https://www.genecards.org/cgi-bin/carddisp.pl?gene=PXK</t>
  </si>
  <si>
    <t>GRK3</t>
  </si>
  <si>
    <t>G Protein-Coupled Receptor Kinase 3</t>
  </si>
  <si>
    <t>GC22P036163</t>
  </si>
  <si>
    <t>https://www.genecards.org/cgi-bin/carddisp.pl?gene=GRK3</t>
  </si>
  <si>
    <t>ZC3H7B</t>
  </si>
  <si>
    <t>Zinc Finger CCCH-Type Containing 7B</t>
  </si>
  <si>
    <t>GC22P041301</t>
  </si>
  <si>
    <t>https://www.genecards.org/cgi-bin/carddisp.pl?gene=ZC3H7B</t>
  </si>
  <si>
    <t>ITGA11</t>
  </si>
  <si>
    <t>Integrin Subunit Alpha 11</t>
  </si>
  <si>
    <t>GC15M068296</t>
  </si>
  <si>
    <t>https://www.genecards.org/cgi-bin/carddisp.pl?gene=ITGA11</t>
  </si>
  <si>
    <t>ARNTL</t>
  </si>
  <si>
    <t>Aryl Hydrocarbon Receptor Nuclear Translocator Like</t>
  </si>
  <si>
    <t>GC11P013276</t>
  </si>
  <si>
    <t>https://www.genecards.org/cgi-bin/carddisp.pl?gene=ARNTL</t>
  </si>
  <si>
    <t>HMCN1</t>
  </si>
  <si>
    <t>Hemicentin 1</t>
  </si>
  <si>
    <t>GC01P185734</t>
  </si>
  <si>
    <t>https://www.genecards.org/cgi-bin/carddisp.pl?gene=HMCN1</t>
  </si>
  <si>
    <t>EIF2S3</t>
  </si>
  <si>
    <t>Eukaryotic Translation Initiation Factor 2 Subunit Gamma</t>
  </si>
  <si>
    <t>GC0XP024054</t>
  </si>
  <si>
    <t>https://www.genecards.org/cgi-bin/carddisp.pl?gene=EIF2S3</t>
  </si>
  <si>
    <t>NPRL3</t>
  </si>
  <si>
    <t>NPR3 Like, GATOR1 Complex Subunit</t>
  </si>
  <si>
    <t>GC16M000084</t>
  </si>
  <si>
    <t>https://www.genecards.org/cgi-bin/carddisp.pl?gene=NPRL3</t>
  </si>
  <si>
    <t>SNRNP40</t>
  </si>
  <si>
    <t>Small Nuclear Ribonucleoprotein U5 Subunit 40</t>
  </si>
  <si>
    <t>GC01M031259</t>
  </si>
  <si>
    <t>https://www.genecards.org/cgi-bin/carddisp.pl?gene=SNRNP40</t>
  </si>
  <si>
    <t>PPFIA2</t>
  </si>
  <si>
    <t>PTPRF Interacting Protein Alpha 2</t>
  </si>
  <si>
    <t>GC12M081257</t>
  </si>
  <si>
    <t>https://www.genecards.org/cgi-bin/carddisp.pl?gene=PPFIA2</t>
  </si>
  <si>
    <t>DCLK1</t>
  </si>
  <si>
    <t>Doublecortin Like Kinase 1</t>
  </si>
  <si>
    <t>GC13M035768</t>
  </si>
  <si>
    <t>https://www.genecards.org/cgi-bin/carddisp.pl?gene=DCLK1</t>
  </si>
  <si>
    <t>PLEKHM2</t>
  </si>
  <si>
    <t>Pleckstrin Homology And RUN Domain Containing M2</t>
  </si>
  <si>
    <t>GC01P015826</t>
  </si>
  <si>
    <t>https://www.genecards.org/cgi-bin/carddisp.pl?gene=PLEKHM2</t>
  </si>
  <si>
    <t>GAD2</t>
  </si>
  <si>
    <t>Glutamate Decarboxylase 2</t>
  </si>
  <si>
    <t>GC10P026216</t>
  </si>
  <si>
    <t>https://www.genecards.org/cgi-bin/carddisp.pl?gene=GAD2</t>
  </si>
  <si>
    <t>DERL1</t>
  </si>
  <si>
    <t>Derlin 1</t>
  </si>
  <si>
    <t>GC08M123013</t>
  </si>
  <si>
    <t>https://www.genecards.org/cgi-bin/carddisp.pl?gene=DERL1</t>
  </si>
  <si>
    <t>ZNF207</t>
  </si>
  <si>
    <t>Zinc Finger Protein 207</t>
  </si>
  <si>
    <t>GC17P055110</t>
  </si>
  <si>
    <t>https://www.genecards.org/cgi-bin/carddisp.pl?gene=ZNF207</t>
  </si>
  <si>
    <t>PHF14</t>
  </si>
  <si>
    <t>PHD Finger Protein 14</t>
  </si>
  <si>
    <t>GC07P010973</t>
  </si>
  <si>
    <t>https://www.genecards.org/cgi-bin/carddisp.pl?gene=PHF14</t>
  </si>
  <si>
    <t>KCNH5</t>
  </si>
  <si>
    <t>Potassium Voltage-Gated Channel Subfamily H Member 5</t>
  </si>
  <si>
    <t>GC14M062699</t>
  </si>
  <si>
    <t>https://www.genecards.org/cgi-bin/carddisp.pl?gene=KCNH5</t>
  </si>
  <si>
    <t>MFSD8</t>
  </si>
  <si>
    <t>Major Facilitator Superfamily Domain Containing 8</t>
  </si>
  <si>
    <t>GC04M127917</t>
  </si>
  <si>
    <t>https://www.genecards.org/cgi-bin/carddisp.pl?gene=MFSD8</t>
  </si>
  <si>
    <t>CD109</t>
  </si>
  <si>
    <t>CD109 Molecule</t>
  </si>
  <si>
    <t>GC06P084244</t>
  </si>
  <si>
    <t>https://www.genecards.org/cgi-bin/carddisp.pl?gene=CD109</t>
  </si>
  <si>
    <t>STX5</t>
  </si>
  <si>
    <t>Syntaxin 5</t>
  </si>
  <si>
    <t>GC11M062806</t>
  </si>
  <si>
    <t>https://www.genecards.org/cgi-bin/carddisp.pl?gene=STX5</t>
  </si>
  <si>
    <t>TMPO</t>
  </si>
  <si>
    <t>Thymopoietin</t>
  </si>
  <si>
    <t>GC12P098515</t>
  </si>
  <si>
    <t>https://www.genecards.org/cgi-bin/carddisp.pl?gene=TMPO</t>
  </si>
  <si>
    <t>MYO1F</t>
  </si>
  <si>
    <t>Myosin IF</t>
  </si>
  <si>
    <t>GC19M008520</t>
  </si>
  <si>
    <t>https://www.genecards.org/cgi-bin/carddisp.pl?gene=MYO1F</t>
  </si>
  <si>
    <t>BOLL</t>
  </si>
  <si>
    <t>Boule Homolog, RNA Binding Protein</t>
  </si>
  <si>
    <t>GC02M197726</t>
  </si>
  <si>
    <t>https://www.genecards.org/cgi-bin/carddisp.pl?gene=BOLL</t>
  </si>
  <si>
    <t>MEIOB</t>
  </si>
  <si>
    <t>Meiosis Specific With OB-Fold</t>
  </si>
  <si>
    <t>GC16M001833</t>
  </si>
  <si>
    <t>https://www.genecards.org/cgi-bin/carddisp.pl?gene=MEIOB</t>
  </si>
  <si>
    <t>OMP</t>
  </si>
  <si>
    <t>Olfactory Marker Protein</t>
  </si>
  <si>
    <t>GC11P077102</t>
  </si>
  <si>
    <t>https://www.genecards.org/cgi-bin/carddisp.pl?gene=OMP</t>
  </si>
  <si>
    <t>RTN4R</t>
  </si>
  <si>
    <t>Reticulon 4 Receptor</t>
  </si>
  <si>
    <t>GC22M020241</t>
  </si>
  <si>
    <t>https://www.genecards.org/cgi-bin/carddisp.pl?gene=RTN4R</t>
  </si>
  <si>
    <t>M1AP</t>
  </si>
  <si>
    <t>Meiosis 1 Associated Protein</t>
  </si>
  <si>
    <t>GC02M074557</t>
  </si>
  <si>
    <t>https://www.genecards.org/cgi-bin/carddisp.pl?gene=M1AP</t>
  </si>
  <si>
    <t>STATH</t>
  </si>
  <si>
    <t>Statherin</t>
  </si>
  <si>
    <t>GC04P069995</t>
  </si>
  <si>
    <t>https://www.genecards.org/cgi-bin/carddisp.pl?gene=STATH</t>
  </si>
  <si>
    <t>BOD1L1</t>
  </si>
  <si>
    <t>Biorientation Of Chromosomes In Cell Division 1 Like 1</t>
  </si>
  <si>
    <t>GC04M013571</t>
  </si>
  <si>
    <t>https://www.genecards.org/cgi-bin/carddisp.pl?gene=BOD1L1</t>
  </si>
  <si>
    <t>UGT1A8</t>
  </si>
  <si>
    <t>UDP Glucuronosyltransferase Family 1 Member A8</t>
  </si>
  <si>
    <t>GC02P233618</t>
  </si>
  <si>
    <t>https://www.genecards.org/cgi-bin/carddisp.pl?gene=UGT1A8</t>
  </si>
  <si>
    <t>YWHAG</t>
  </si>
  <si>
    <t>Tyrosine 3-Monooxygenase/Tryptophan 5-Monooxygenase Activation Protein Gamma</t>
  </si>
  <si>
    <t>GC07M076839</t>
  </si>
  <si>
    <t>https://www.genecards.org/cgi-bin/carddisp.pl?gene=YWHAG</t>
  </si>
  <si>
    <t>TIPIN</t>
  </si>
  <si>
    <t>TIMELESS Interacting Protein</t>
  </si>
  <si>
    <t>GC15M066336</t>
  </si>
  <si>
    <t>https://www.genecards.org/cgi-bin/carddisp.pl?gene=TIPIN</t>
  </si>
  <si>
    <t>MIR628</t>
  </si>
  <si>
    <t>MicroRNA 628</t>
  </si>
  <si>
    <t>GC15M055372</t>
  </si>
  <si>
    <t>https://www.genecards.org/cgi-bin/carddisp.pl?gene=MIR628</t>
  </si>
  <si>
    <t>SENP3</t>
  </si>
  <si>
    <t>SUMO Specific Peptidase 3</t>
  </si>
  <si>
    <t>GC17P011169</t>
  </si>
  <si>
    <t>https://www.genecards.org/cgi-bin/carddisp.pl?gene=SENP3</t>
  </si>
  <si>
    <t>NPAS3</t>
  </si>
  <si>
    <t>Neuronal PAS Domain Protein 3</t>
  </si>
  <si>
    <t>GC14P032934</t>
  </si>
  <si>
    <t>https://www.genecards.org/cgi-bin/carddisp.pl?gene=NPAS3</t>
  </si>
  <si>
    <t>SSTR2</t>
  </si>
  <si>
    <t>Somatostatin Receptor 2</t>
  </si>
  <si>
    <t>GC17P073165</t>
  </si>
  <si>
    <t>https://www.genecards.org/cgi-bin/carddisp.pl?gene=SSTR2</t>
  </si>
  <si>
    <t>CES2</t>
  </si>
  <si>
    <t>Carboxylesterase 2</t>
  </si>
  <si>
    <t>GC16P066934</t>
  </si>
  <si>
    <t>https://www.genecards.org/cgi-bin/carddisp.pl?gene=CES2</t>
  </si>
  <si>
    <t>CD207</t>
  </si>
  <si>
    <t>CD207 Molecule</t>
  </si>
  <si>
    <t>GC02M070830</t>
  </si>
  <si>
    <t>https://www.genecards.org/cgi-bin/carddisp.pl?gene=CD207</t>
  </si>
  <si>
    <t>ALOX15B</t>
  </si>
  <si>
    <t>Arachidonate 15-Lipoxygenase Type B</t>
  </si>
  <si>
    <t>GC17P008039</t>
  </si>
  <si>
    <t>https://www.genecards.org/cgi-bin/carddisp.pl?gene=ALOX15B</t>
  </si>
  <si>
    <t>TUBGCP4</t>
  </si>
  <si>
    <t>Tubulin Gamma Complex Associated Protein 4</t>
  </si>
  <si>
    <t>GC15P043369</t>
  </si>
  <si>
    <t>https://www.genecards.org/cgi-bin/carddisp.pl?gene=TUBGCP4</t>
  </si>
  <si>
    <t>CYP21A1P</t>
  </si>
  <si>
    <t>Cytochrome P450 Family 21 Subfamily A Member 1, Pseudogene</t>
  </si>
  <si>
    <t>GC06P032005</t>
  </si>
  <si>
    <t>https://www.genecards.org/cgi-bin/carddisp.pl?gene=CYP21A1P</t>
  </si>
  <si>
    <t>SLC12A5</t>
  </si>
  <si>
    <t>Solute Carrier Family 12 Member 5</t>
  </si>
  <si>
    <t>GC20P046021</t>
  </si>
  <si>
    <t>https://www.genecards.org/cgi-bin/carddisp.pl?gene=SLC12A5</t>
  </si>
  <si>
    <t>MUC4</t>
  </si>
  <si>
    <t>Mucin 4, Cell Surface Associated</t>
  </si>
  <si>
    <t>GC03M195746</t>
  </si>
  <si>
    <t>https://www.genecards.org/cgi-bin/carddisp.pl?gene=MUC4</t>
  </si>
  <si>
    <t>OTOA</t>
  </si>
  <si>
    <t>Otoancorin</t>
  </si>
  <si>
    <t>GC16P022220</t>
  </si>
  <si>
    <t>https://www.genecards.org/cgi-bin/carddisp.pl?gene=OTOA</t>
  </si>
  <si>
    <t>TRMT61B</t>
  </si>
  <si>
    <t>TRNA Methyltransferase 61B</t>
  </si>
  <si>
    <t>GC02M028849</t>
  </si>
  <si>
    <t>https://www.genecards.org/cgi-bin/carddisp.pl?gene=TRMT61B</t>
  </si>
  <si>
    <t>S1PR2</t>
  </si>
  <si>
    <t>Sphingosine-1-Phosphate Receptor 2</t>
  </si>
  <si>
    <t>GC19M010223</t>
  </si>
  <si>
    <t>https://www.genecards.org/cgi-bin/carddisp.pl?gene=S1PR2</t>
  </si>
  <si>
    <t>HAVCR1</t>
  </si>
  <si>
    <t>Hepatitis A Virus Cellular Receptor 1</t>
  </si>
  <si>
    <t>GC05M157028</t>
  </si>
  <si>
    <t>https://www.genecards.org/cgi-bin/carddisp.pl?gene=HAVCR1</t>
  </si>
  <si>
    <t>UFL1</t>
  </si>
  <si>
    <t>UFM1 Specific Ligase 1</t>
  </si>
  <si>
    <t>GC06P096521</t>
  </si>
  <si>
    <t>https://www.genecards.org/cgi-bin/carddisp.pl?gene=UFL1</t>
  </si>
  <si>
    <t>REEP1</t>
  </si>
  <si>
    <t>Receptor Accessory Protein 1</t>
  </si>
  <si>
    <t>GC02M086213</t>
  </si>
  <si>
    <t>https://www.genecards.org/cgi-bin/carddisp.pl?gene=REEP1</t>
  </si>
  <si>
    <t>SRSF1</t>
  </si>
  <si>
    <t>Serine And Arginine Rich Splicing Factor 1</t>
  </si>
  <si>
    <t>GC17M058000</t>
  </si>
  <si>
    <t>https://www.genecards.org/cgi-bin/carddisp.pl?gene=SRSF1</t>
  </si>
  <si>
    <t>LEO1</t>
  </si>
  <si>
    <t>LEO1 Homolog, Paf1/RNA Polymerase II Complex Component</t>
  </si>
  <si>
    <t>GC15M091156</t>
  </si>
  <si>
    <t>https://www.genecards.org/cgi-bin/carddisp.pl?gene=LEO1</t>
  </si>
  <si>
    <t>TNK1</t>
  </si>
  <si>
    <t>Tyrosine Kinase Non Receptor 1</t>
  </si>
  <si>
    <t>GC17P007380</t>
  </si>
  <si>
    <t>https://www.genecards.org/cgi-bin/carddisp.pl?gene=TNK1</t>
  </si>
  <si>
    <t>RUSC2</t>
  </si>
  <si>
    <t>RUN And SH3 Domain Containing 2</t>
  </si>
  <si>
    <t>GC09P035490</t>
  </si>
  <si>
    <t>https://www.genecards.org/cgi-bin/carddisp.pl?gene=RUSC2</t>
  </si>
  <si>
    <t>TMX3</t>
  </si>
  <si>
    <t>Thioredoxin Related Transmembrane Protein 3</t>
  </si>
  <si>
    <t>GC18M068673</t>
  </si>
  <si>
    <t>https://www.genecards.org/cgi-bin/carddisp.pl?gene=TMX3</t>
  </si>
  <si>
    <t>LILRB4</t>
  </si>
  <si>
    <t>Leukocyte Immunoglobulin Like Receptor B4</t>
  </si>
  <si>
    <t>GC19P054643</t>
  </si>
  <si>
    <t>https://www.genecards.org/cgi-bin/carddisp.pl?gene=LILRB4</t>
  </si>
  <si>
    <t>HOPX</t>
  </si>
  <si>
    <t>HOP Homeobox</t>
  </si>
  <si>
    <t>GC04M056647</t>
  </si>
  <si>
    <t>https://www.genecards.org/cgi-bin/carddisp.pl?gene=HOPX</t>
  </si>
  <si>
    <t>PLEKHG4</t>
  </si>
  <si>
    <t>Pleckstrin Homology And RhoGEF Domain Containing G4</t>
  </si>
  <si>
    <t>GC16P067277</t>
  </si>
  <si>
    <t>https://www.genecards.org/cgi-bin/carddisp.pl?gene=PLEKHG4</t>
  </si>
  <si>
    <t>PSMA4</t>
  </si>
  <si>
    <t>Proteasome 20S Subunit Alpha 4</t>
  </si>
  <si>
    <t>GC15P078540</t>
  </si>
  <si>
    <t>https://www.genecards.org/cgi-bin/carddisp.pl?gene=PSMA4</t>
  </si>
  <si>
    <t>S1PR3</t>
  </si>
  <si>
    <t>Sphingosine-1-Phosphate Receptor 3</t>
  </si>
  <si>
    <t>GC09P089316</t>
  </si>
  <si>
    <t>https://www.genecards.org/cgi-bin/carddisp.pl?gene=S1PR3</t>
  </si>
  <si>
    <t>YWHAQ</t>
  </si>
  <si>
    <t>Tyrosine 3-Monooxygenase/Tryptophan 5-Monooxygenase Activation Protein Theta</t>
  </si>
  <si>
    <t>GC02M009583</t>
  </si>
  <si>
    <t>https://www.genecards.org/cgi-bin/carddisp.pl?gene=YWHAQ</t>
  </si>
  <si>
    <t>RAE1</t>
  </si>
  <si>
    <t>Ribonucleic Acid Export 1</t>
  </si>
  <si>
    <t>GC20P057351</t>
  </si>
  <si>
    <t>https://www.genecards.org/cgi-bin/carddisp.pl?gene=RAE1</t>
  </si>
  <si>
    <t>PCGF1</t>
  </si>
  <si>
    <t>Polycomb Group Ring Finger 1</t>
  </si>
  <si>
    <t>GC02M074505</t>
  </si>
  <si>
    <t>https://www.genecards.org/cgi-bin/carddisp.pl?gene=PCGF1</t>
  </si>
  <si>
    <t>FTMT</t>
  </si>
  <si>
    <t>Ferritin Mitochondrial</t>
  </si>
  <si>
    <t>GC05P121851</t>
  </si>
  <si>
    <t>https://www.genecards.org/cgi-bin/carddisp.pl?gene=FTMT</t>
  </si>
  <si>
    <t>PRPH</t>
  </si>
  <si>
    <t>Peripherin</t>
  </si>
  <si>
    <t>GC12P049293</t>
  </si>
  <si>
    <t>https://www.genecards.org/cgi-bin/carddisp.pl?gene=PRPH</t>
  </si>
  <si>
    <t>TET1</t>
  </si>
  <si>
    <t>Tet Methylcytosine Dioxygenase 1</t>
  </si>
  <si>
    <t>GC10P068560</t>
  </si>
  <si>
    <t>https://www.genecards.org/cgi-bin/carddisp.pl?gene=TET1</t>
  </si>
  <si>
    <t>FAM183BP</t>
  </si>
  <si>
    <t>Family With Sequence Similarity 183 Member B, Pseudogene</t>
  </si>
  <si>
    <t>GC07M039079</t>
  </si>
  <si>
    <t>https://www.genecards.org/cgi-bin/carddisp.pl?gene=FAM183BP</t>
  </si>
  <si>
    <t>FOXA1</t>
  </si>
  <si>
    <t>Forkhead Box A1</t>
  </si>
  <si>
    <t>GC14M037589</t>
  </si>
  <si>
    <t>https://www.genecards.org/cgi-bin/carddisp.pl?gene=FOXA1</t>
  </si>
  <si>
    <t>KCNQ5</t>
  </si>
  <si>
    <t>Potassium Voltage-Gated Channel Subfamily Q Member 5</t>
  </si>
  <si>
    <t>GC06P072621</t>
  </si>
  <si>
    <t>https://www.genecards.org/cgi-bin/carddisp.pl?gene=KCNQ5</t>
  </si>
  <si>
    <t>NRG3</t>
  </si>
  <si>
    <t>Neuregulin 3</t>
  </si>
  <si>
    <t>GC10P092362</t>
  </si>
  <si>
    <t>https://www.genecards.org/cgi-bin/carddisp.pl?gene=NRG3</t>
  </si>
  <si>
    <t>HSPA1L</t>
  </si>
  <si>
    <t>Heat Shock Protein Family A (Hsp70) Member 1 Like</t>
  </si>
  <si>
    <t>GC06M031809</t>
  </si>
  <si>
    <t>https://www.genecards.org/cgi-bin/carddisp.pl?gene=HSPA1L</t>
  </si>
  <si>
    <t>ERAL1</t>
  </si>
  <si>
    <t>Era Like 12S Mitochondrial RRNA Chaperone 1</t>
  </si>
  <si>
    <t>GC17P054927</t>
  </si>
  <si>
    <t>https://www.genecards.org/cgi-bin/carddisp.pl?gene=ERAL1</t>
  </si>
  <si>
    <t>DNAI7</t>
  </si>
  <si>
    <t>Dynein Axonemal Intermediate Chain 7</t>
  </si>
  <si>
    <t>GC12M025110</t>
  </si>
  <si>
    <t>https://www.genecards.org/cgi-bin/carddisp.pl?gene=DNAI7</t>
  </si>
  <si>
    <t>ADAMTS14</t>
  </si>
  <si>
    <t>ADAM Metallopeptidase With Thrombospondin Type 1 Motif 14</t>
  </si>
  <si>
    <t>GC10P070672</t>
  </si>
  <si>
    <t>https://www.genecards.org/cgi-bin/carddisp.pl?gene=ADAMTS14</t>
  </si>
  <si>
    <t>UNC93B1</t>
  </si>
  <si>
    <t>Unc-93 Homolog B1, TLR Signaling Regulator</t>
  </si>
  <si>
    <t>GC11M067991</t>
  </si>
  <si>
    <t>https://www.genecards.org/cgi-bin/carddisp.pl?gene=UNC93B1</t>
  </si>
  <si>
    <t>NUP210</t>
  </si>
  <si>
    <t>Nucleoporin 210</t>
  </si>
  <si>
    <t>GC03M020709</t>
  </si>
  <si>
    <t>https://www.genecards.org/cgi-bin/carddisp.pl?gene=NUP210</t>
  </si>
  <si>
    <t>IFRD1</t>
  </si>
  <si>
    <t>Interferon Related Developmental Regulator 1</t>
  </si>
  <si>
    <t>GC07P112422</t>
  </si>
  <si>
    <t>https://www.genecards.org/cgi-bin/carddisp.pl?gene=IFRD1</t>
  </si>
  <si>
    <t>PMEPA1</t>
  </si>
  <si>
    <t>Prostate Transmembrane Protein, Androgen Induced 1</t>
  </si>
  <si>
    <t>GC20M057648</t>
  </si>
  <si>
    <t>https://www.genecards.org/cgi-bin/carddisp.pl?gene=PMEPA1</t>
  </si>
  <si>
    <t>MED1</t>
  </si>
  <si>
    <t>Mediator Complex Subunit 1</t>
  </si>
  <si>
    <t>GC17M039404</t>
  </si>
  <si>
    <t>https://www.genecards.org/cgi-bin/carddisp.pl?gene=MED1</t>
  </si>
  <si>
    <t>MIAT</t>
  </si>
  <si>
    <t>Myocardial Infarction Associated Transcript</t>
  </si>
  <si>
    <t>GC22P026646</t>
  </si>
  <si>
    <t>https://www.genecards.org/cgi-bin/carddisp.pl?gene=MIAT</t>
  </si>
  <si>
    <t>CNOT8</t>
  </si>
  <si>
    <t>CCR4-NOT Transcription Complex Subunit 8</t>
  </si>
  <si>
    <t>GC05P154873</t>
  </si>
  <si>
    <t>https://www.genecards.org/cgi-bin/carddisp.pl?gene=CNOT8</t>
  </si>
  <si>
    <t>MIR574</t>
  </si>
  <si>
    <t>MicroRNA 574</t>
  </si>
  <si>
    <t>GC04P038948</t>
  </si>
  <si>
    <t>https://www.genecards.org/cgi-bin/carddisp.pl?gene=MIR574</t>
  </si>
  <si>
    <t>RAB1A</t>
  </si>
  <si>
    <t>RAB1A, Member RAS Oncogene Family</t>
  </si>
  <si>
    <t>GC02M065072</t>
  </si>
  <si>
    <t>https://www.genecards.org/cgi-bin/carddisp.pl?gene=RAB1A</t>
  </si>
  <si>
    <t>SYN3</t>
  </si>
  <si>
    <t>Synapsin III</t>
  </si>
  <si>
    <t>GC22M057269</t>
  </si>
  <si>
    <t>https://www.genecards.org/cgi-bin/carddisp.pl?gene=SYN3</t>
  </si>
  <si>
    <t>ATP1A1</t>
  </si>
  <si>
    <t>ATPase Na+/K+ Transporting Subunit Alpha 1</t>
  </si>
  <si>
    <t>GC01P116372</t>
  </si>
  <si>
    <t>https://www.genecards.org/cgi-bin/carddisp.pl?gene=ATP1A1</t>
  </si>
  <si>
    <t>ZYX</t>
  </si>
  <si>
    <t>Zyxin</t>
  </si>
  <si>
    <t>GC07P143381</t>
  </si>
  <si>
    <t>https://www.genecards.org/cgi-bin/carddisp.pl?gene=ZYX</t>
  </si>
  <si>
    <t>ADAMTS16</t>
  </si>
  <si>
    <t>ADAM Metallopeptidase With Thrombospondin Type 1 Motif 16</t>
  </si>
  <si>
    <t>GC05P005140</t>
  </si>
  <si>
    <t>https://www.genecards.org/cgi-bin/carddisp.pl?gene=ADAMTS16</t>
  </si>
  <si>
    <t>SOWAHB</t>
  </si>
  <si>
    <t>Sosondowah Ankyrin Repeat Domain Family Member B</t>
  </si>
  <si>
    <t>GC04M076894</t>
  </si>
  <si>
    <t>https://www.genecards.org/cgi-bin/carddisp.pl?gene=SOWAHB</t>
  </si>
  <si>
    <t>CKS1B</t>
  </si>
  <si>
    <t>CDC28 Protein Kinase Regulatory Subunit 1B</t>
  </si>
  <si>
    <t>GC01P154974</t>
  </si>
  <si>
    <t>https://www.genecards.org/cgi-bin/carddisp.pl?gene=CKS1B</t>
  </si>
  <si>
    <t>LOXL4</t>
  </si>
  <si>
    <t>Lysyl Oxidase Like 4</t>
  </si>
  <si>
    <t>GC10M098247</t>
  </si>
  <si>
    <t>https://www.genecards.org/cgi-bin/carddisp.pl?gene=LOXL4</t>
  </si>
  <si>
    <t>CTSZ</t>
  </si>
  <si>
    <t>Cathepsin Z</t>
  </si>
  <si>
    <t>GC20M058995</t>
  </si>
  <si>
    <t>https://www.genecards.org/cgi-bin/carddisp.pl?gene=CTSZ</t>
  </si>
  <si>
    <t>RBIS</t>
  </si>
  <si>
    <t>Ribosomal Biogenesis Factor</t>
  </si>
  <si>
    <t>GC08M085215</t>
  </si>
  <si>
    <t>https://www.genecards.org/cgi-bin/carddisp.pl?gene=RBIS</t>
  </si>
  <si>
    <t>OFCC1</t>
  </si>
  <si>
    <t>Orofacial Cleft 1 Candidate 1</t>
  </si>
  <si>
    <t>GC06M009596</t>
  </si>
  <si>
    <t>https://www.genecards.org/cgi-bin/carddisp.pl?gene=OFCC1</t>
  </si>
  <si>
    <t>MTF2</t>
  </si>
  <si>
    <t>Metal Response Element Binding Transcription Factor 2</t>
  </si>
  <si>
    <t>GC01P093079</t>
  </si>
  <si>
    <t>https://www.genecards.org/cgi-bin/carddisp.pl?gene=MTF2</t>
  </si>
  <si>
    <t>LAMA4</t>
  </si>
  <si>
    <t>Laminin Subunit Alpha 4</t>
  </si>
  <si>
    <t>GC06M112107</t>
  </si>
  <si>
    <t>https://www.genecards.org/cgi-bin/carddisp.pl?gene=LAMA4</t>
  </si>
  <si>
    <t>ALS2</t>
  </si>
  <si>
    <t>Alsin Rho Guanine Nucleotide Exchange Factor ALS2</t>
  </si>
  <si>
    <t>GC02M201701</t>
  </si>
  <si>
    <t>https://www.genecards.org/cgi-bin/carddisp.pl?gene=ALS2</t>
  </si>
  <si>
    <t>NOTCH2NLA</t>
  </si>
  <si>
    <t>Notch 2 N-Terminal Like A</t>
  </si>
  <si>
    <t>GC01M146868</t>
  </si>
  <si>
    <t>https://www.genecards.org/cgi-bin/carddisp.pl?gene=NOTCH2NLA</t>
  </si>
  <si>
    <t>KBTBD13</t>
  </si>
  <si>
    <t>Kelch Repeat And BTB Domain Containing 13</t>
  </si>
  <si>
    <t>GC15P117532</t>
  </si>
  <si>
    <t>https://www.genecards.org/cgi-bin/carddisp.pl?gene=KBTBD13</t>
  </si>
  <si>
    <t>TNKS1BP1</t>
  </si>
  <si>
    <t>Tankyrase 1 Binding Protein 1</t>
  </si>
  <si>
    <t>GC11M089440</t>
  </si>
  <si>
    <t>https://www.genecards.org/cgi-bin/carddisp.pl?gene=TNKS1BP1</t>
  </si>
  <si>
    <t>GCN1</t>
  </si>
  <si>
    <t>GCN1 Activator Of EIF2AK4</t>
  </si>
  <si>
    <t>GC12M120128</t>
  </si>
  <si>
    <t>https://www.genecards.org/cgi-bin/carddisp.pl?gene=GCN1</t>
  </si>
  <si>
    <t>MATK</t>
  </si>
  <si>
    <t>Megakaryocyte-Associated Tyrosine Kinase</t>
  </si>
  <si>
    <t>GC19M003777</t>
  </si>
  <si>
    <t>https://www.genecards.org/cgi-bin/carddisp.pl?gene=MATK</t>
  </si>
  <si>
    <t>LIPN</t>
  </si>
  <si>
    <t>Lipase Family Member N</t>
  </si>
  <si>
    <t>GC10P092499</t>
  </si>
  <si>
    <t>https://www.genecards.org/cgi-bin/carddisp.pl?gene=LIPN</t>
  </si>
  <si>
    <t>SERPINA12</t>
  </si>
  <si>
    <t>Serpin Family A Member 12</t>
  </si>
  <si>
    <t>GC14M094487</t>
  </si>
  <si>
    <t>https://www.genecards.org/cgi-bin/carddisp.pl?gene=SERPINA12</t>
  </si>
  <si>
    <t>CCNF</t>
  </si>
  <si>
    <t>Cyclin F</t>
  </si>
  <si>
    <t>GC16P002429</t>
  </si>
  <si>
    <t>https://www.genecards.org/cgi-bin/carddisp.pl?gene=CCNF</t>
  </si>
  <si>
    <t>PSMA3</t>
  </si>
  <si>
    <t>Proteasome 20S Subunit Alpha 3</t>
  </si>
  <si>
    <t>GC14P058244</t>
  </si>
  <si>
    <t>https://www.genecards.org/cgi-bin/carddisp.pl?gene=PSMA3</t>
  </si>
  <si>
    <t>DTNB</t>
  </si>
  <si>
    <t>Dystrobrevin Beta</t>
  </si>
  <si>
    <t>GC02M025378</t>
  </si>
  <si>
    <t>https://www.genecards.org/cgi-bin/carddisp.pl?gene=DTNB</t>
  </si>
  <si>
    <t>PRSS46P</t>
  </si>
  <si>
    <t>Serine Protease 46, Pseudogene</t>
  </si>
  <si>
    <t>GC03M046720</t>
  </si>
  <si>
    <t>https://www.genecards.org/cgi-bin/carddisp.pl?gene=PRSS46P</t>
  </si>
  <si>
    <t>SLC7A11</t>
  </si>
  <si>
    <t>Solute Carrier Family 7 Member 11</t>
  </si>
  <si>
    <t>GC04M138164</t>
  </si>
  <si>
    <t>https://www.genecards.org/cgi-bin/carddisp.pl?gene=SLC7A11</t>
  </si>
  <si>
    <t>PSMA7</t>
  </si>
  <si>
    <t>Proteasome 20S Subunit Alpha 7</t>
  </si>
  <si>
    <t>GC20M062136</t>
  </si>
  <si>
    <t>https://www.genecards.org/cgi-bin/carddisp.pl?gene=PSMA7</t>
  </si>
  <si>
    <t>EDC3</t>
  </si>
  <si>
    <t>Enhancer Of MRNA Decapping 3</t>
  </si>
  <si>
    <t>GC15M090236</t>
  </si>
  <si>
    <t>https://www.genecards.org/cgi-bin/carddisp.pl?gene=EDC3</t>
  </si>
  <si>
    <t>IRF2</t>
  </si>
  <si>
    <t>Interferon Regulatory Factor 2</t>
  </si>
  <si>
    <t>GC04M184387</t>
  </si>
  <si>
    <t>https://www.genecards.org/cgi-bin/carddisp.pl?gene=IRF2</t>
  </si>
  <si>
    <t>EXOC1</t>
  </si>
  <si>
    <t>Exocyst Complex Component 1</t>
  </si>
  <si>
    <t>GC04P055853</t>
  </si>
  <si>
    <t>https://www.genecards.org/cgi-bin/carddisp.pl?gene=EXOC1</t>
  </si>
  <si>
    <t>MAMDC2</t>
  </si>
  <si>
    <t>MAM Domain Containing 2</t>
  </si>
  <si>
    <t>GC09P070043</t>
  </si>
  <si>
    <t>https://www.genecards.org/cgi-bin/carddisp.pl?gene=MAMDC2</t>
  </si>
  <si>
    <t>ZAN</t>
  </si>
  <si>
    <t>Zonadhesin</t>
  </si>
  <si>
    <t>GC07P100733</t>
  </si>
  <si>
    <t>https://www.genecards.org/cgi-bin/carddisp.pl?gene=ZAN</t>
  </si>
  <si>
    <t>ZDHHC13</t>
  </si>
  <si>
    <t>Zinc Finger DHHC-Type Palmitoyltransferase 13</t>
  </si>
  <si>
    <t>GC11P019095</t>
  </si>
  <si>
    <t>https://www.genecards.org/cgi-bin/carddisp.pl?gene=ZDHHC13</t>
  </si>
  <si>
    <t>TECTB</t>
  </si>
  <si>
    <t>Tectorin Beta</t>
  </si>
  <si>
    <t>GC10P112283</t>
  </si>
  <si>
    <t>https://www.genecards.org/cgi-bin/carddisp.pl?gene=TECTB</t>
  </si>
  <si>
    <t>FXYD5</t>
  </si>
  <si>
    <t>FXYD Domain Containing Ion Transport Regulator 5</t>
  </si>
  <si>
    <t>GC19P035154</t>
  </si>
  <si>
    <t>https://www.genecards.org/cgi-bin/carddisp.pl?gene=FXYD5</t>
  </si>
  <si>
    <t>LYRM7</t>
  </si>
  <si>
    <t>LYR Motif Containing 7</t>
  </si>
  <si>
    <t>GC05P131170</t>
  </si>
  <si>
    <t>https://www.genecards.org/cgi-bin/carddisp.pl?gene=LYRM7</t>
  </si>
  <si>
    <t>POP5</t>
  </si>
  <si>
    <t>POP5 Homolog, Ribonuclease P/MRP Subunit</t>
  </si>
  <si>
    <t>GC12M120578</t>
  </si>
  <si>
    <t>https://www.genecards.org/cgi-bin/carddisp.pl?gene=POP5</t>
  </si>
  <si>
    <t>ATP1B1</t>
  </si>
  <si>
    <t>ATPase Na+/K+ Transporting Subunit Beta 1</t>
  </si>
  <si>
    <t>GC01P169105</t>
  </si>
  <si>
    <t>https://www.genecards.org/cgi-bin/carddisp.pl?gene=ATP1B1</t>
  </si>
  <si>
    <t>SLC36A1</t>
  </si>
  <si>
    <t>Solute Carrier Family 36 Member 1</t>
  </si>
  <si>
    <t>GC05P151344</t>
  </si>
  <si>
    <t>https://www.genecards.org/cgi-bin/carddisp.pl?gene=SLC36A1</t>
  </si>
  <si>
    <t>JPH3</t>
  </si>
  <si>
    <t>Junctophilin 3</t>
  </si>
  <si>
    <t>GC16P087601</t>
  </si>
  <si>
    <t>https://www.genecards.org/cgi-bin/carddisp.pl?gene=JPH3</t>
  </si>
  <si>
    <t>KLC1</t>
  </si>
  <si>
    <t>Kinesin Light Chain 1</t>
  </si>
  <si>
    <t>GC14P109714</t>
  </si>
  <si>
    <t>https://www.genecards.org/cgi-bin/carddisp.pl?gene=KLC1</t>
  </si>
  <si>
    <t>STMN2</t>
  </si>
  <si>
    <t>Stathmin 2</t>
  </si>
  <si>
    <t>GC08P079610</t>
  </si>
  <si>
    <t>https://www.genecards.org/cgi-bin/carddisp.pl?gene=STMN2</t>
  </si>
  <si>
    <t>SARS1</t>
  </si>
  <si>
    <t>Seryl-TRNA Synthetase 1</t>
  </si>
  <si>
    <t>GC01P109214</t>
  </si>
  <si>
    <t>https://www.genecards.org/cgi-bin/carddisp.pl?gene=SARS1</t>
  </si>
  <si>
    <t>CYTH1</t>
  </si>
  <si>
    <t>Cytohesin 1</t>
  </si>
  <si>
    <t>GC17M078674</t>
  </si>
  <si>
    <t>https://www.genecards.org/cgi-bin/carddisp.pl?gene=CYTH1</t>
  </si>
  <si>
    <t>NFASC</t>
  </si>
  <si>
    <t>Neurofascin</t>
  </si>
  <si>
    <t>GC01P204828</t>
  </si>
  <si>
    <t>https://www.genecards.org/cgi-bin/carddisp.pl?gene=NFASC</t>
  </si>
  <si>
    <t>RICTOR</t>
  </si>
  <si>
    <t>RPTOR Independent Companion Of MTOR Complex 2</t>
  </si>
  <si>
    <t>GC05M038937</t>
  </si>
  <si>
    <t>https://www.genecards.org/cgi-bin/carddisp.pl?gene=RICTOR</t>
  </si>
  <si>
    <t>DARS1</t>
  </si>
  <si>
    <t>Aspartyl-TRNA Synthetase 1</t>
  </si>
  <si>
    <t>GC02M135905</t>
  </si>
  <si>
    <t>https://www.genecards.org/cgi-bin/carddisp.pl?gene=DARS1</t>
  </si>
  <si>
    <t>GPSM2</t>
  </si>
  <si>
    <t>G Protein Signaling Modulator 2</t>
  </si>
  <si>
    <t>GC01P108875</t>
  </si>
  <si>
    <t>https://www.genecards.org/cgi-bin/carddisp.pl?gene=GPSM2</t>
  </si>
  <si>
    <t>CMAHP</t>
  </si>
  <si>
    <t>Cytidine Monophospho-N-Acetylneuraminic Acid Hydroxylase, Pseudogene</t>
  </si>
  <si>
    <t>GC06M025082</t>
  </si>
  <si>
    <t>https://www.genecards.org/cgi-bin/carddisp.pl?gene=CMAHP</t>
  </si>
  <si>
    <t>LYRM4</t>
  </si>
  <si>
    <t>LYR Motif Containing 4</t>
  </si>
  <si>
    <t>GC06M005032</t>
  </si>
  <si>
    <t>https://www.genecards.org/cgi-bin/carddisp.pl?gene=LYRM4</t>
  </si>
  <si>
    <t>PABPC1</t>
  </si>
  <si>
    <t>Poly(A) Binding Protein Cytoplasmic 1</t>
  </si>
  <si>
    <t>GC08M100685</t>
  </si>
  <si>
    <t>https://www.genecards.org/cgi-bin/carddisp.pl?gene=PABPC1</t>
  </si>
  <si>
    <t>METRNL</t>
  </si>
  <si>
    <t>Meteorin Like, Glial Cell Differentiation Regulator</t>
  </si>
  <si>
    <t>GC17P083079</t>
  </si>
  <si>
    <t>https://www.genecards.org/cgi-bin/carddisp.pl?gene=METRNL</t>
  </si>
  <si>
    <t>PSME3</t>
  </si>
  <si>
    <t>Proteasome Activator Subunit 3</t>
  </si>
  <si>
    <t>GC17P042824</t>
  </si>
  <si>
    <t>https://www.genecards.org/cgi-bin/carddisp.pl?gene=PSME3</t>
  </si>
  <si>
    <t>CD72</t>
  </si>
  <si>
    <t>CD72 Molecule</t>
  </si>
  <si>
    <t>GC09M035610</t>
  </si>
  <si>
    <t>https://www.genecards.org/cgi-bin/carddisp.pl?gene=CD72</t>
  </si>
  <si>
    <t>RNU7-1</t>
  </si>
  <si>
    <t>RNA, U7 Small Nuclear 1</t>
  </si>
  <si>
    <t>GC12P021097</t>
  </si>
  <si>
    <t>https://www.genecards.org/cgi-bin/carddisp.pl?gene=RNU7-1</t>
  </si>
  <si>
    <t>FCN2</t>
  </si>
  <si>
    <t>Ficolin 2</t>
  </si>
  <si>
    <t>GC09P134864</t>
  </si>
  <si>
    <t>https://www.genecards.org/cgi-bin/carddisp.pl?gene=FCN2</t>
  </si>
  <si>
    <t>RAB21</t>
  </si>
  <si>
    <t>RAB21, Member RAS Oncogene Family</t>
  </si>
  <si>
    <t>GC12P071754</t>
  </si>
  <si>
    <t>https://www.genecards.org/cgi-bin/carddisp.pl?gene=RAB21</t>
  </si>
  <si>
    <t>SP140</t>
  </si>
  <si>
    <t>SP140 Nuclear Body Protein</t>
  </si>
  <si>
    <t>GC02P230203</t>
  </si>
  <si>
    <t>https://www.genecards.org/cgi-bin/carddisp.pl?gene=SP140</t>
  </si>
  <si>
    <t>CYP51A1</t>
  </si>
  <si>
    <t>Cytochrome P450 Family 51 Subfamily A Member 1</t>
  </si>
  <si>
    <t>GC07M092112</t>
  </si>
  <si>
    <t>https://www.genecards.org/cgi-bin/carddisp.pl?gene=CYP51A1</t>
  </si>
  <si>
    <t>KLC2</t>
  </si>
  <si>
    <t>Kinesin Light Chain 2</t>
  </si>
  <si>
    <t>GC11P070038</t>
  </si>
  <si>
    <t>https://www.genecards.org/cgi-bin/carddisp.pl?gene=KLC2</t>
  </si>
  <si>
    <t>CXXC1</t>
  </si>
  <si>
    <t>CXXC Finger Protein 1</t>
  </si>
  <si>
    <t>GC18M050282</t>
  </si>
  <si>
    <t>https://www.genecards.org/cgi-bin/carddisp.pl?gene=CXXC1</t>
  </si>
  <si>
    <t>PNO1</t>
  </si>
  <si>
    <t>Partner Of NOB1 Homolog</t>
  </si>
  <si>
    <t>GC02P068157</t>
  </si>
  <si>
    <t>https://www.genecards.org/cgi-bin/carddisp.pl?gene=PNO1</t>
  </si>
  <si>
    <t>SLC46A2</t>
  </si>
  <si>
    <t>Solute Carrier Family 46 Member 2</t>
  </si>
  <si>
    <t>GC09M112878</t>
  </si>
  <si>
    <t>https://www.genecards.org/cgi-bin/carddisp.pl?gene=SLC46A2</t>
  </si>
  <si>
    <t>RAB11B</t>
  </si>
  <si>
    <t>RAB11B, Member RAS Oncogene Family</t>
  </si>
  <si>
    <t>GC19P008395</t>
  </si>
  <si>
    <t>https://www.genecards.org/cgi-bin/carddisp.pl?gene=RAB11B</t>
  </si>
  <si>
    <t>USP45</t>
  </si>
  <si>
    <t>Ubiquitin Specific Peptidase 45</t>
  </si>
  <si>
    <t>GC06M099432</t>
  </si>
  <si>
    <t>https://www.genecards.org/cgi-bin/carddisp.pl?gene=USP45</t>
  </si>
  <si>
    <t>RANGRF</t>
  </si>
  <si>
    <t>RAN Guanine Nucleotide Release Factor</t>
  </si>
  <si>
    <t>GC17P008288</t>
  </si>
  <si>
    <t>https://www.genecards.org/cgi-bin/carddisp.pl?gene=RANGRF</t>
  </si>
  <si>
    <t>SP3</t>
  </si>
  <si>
    <t>Sp3 Transcription Factor</t>
  </si>
  <si>
    <t>GC02M173882</t>
  </si>
  <si>
    <t>https://www.genecards.org/cgi-bin/carddisp.pl?gene=SP3</t>
  </si>
  <si>
    <t>AZIN1</t>
  </si>
  <si>
    <t>Antizyme Inhibitor 1</t>
  </si>
  <si>
    <t>GC08M102826</t>
  </si>
  <si>
    <t>https://www.genecards.org/cgi-bin/carddisp.pl?gene=AZIN1</t>
  </si>
  <si>
    <t>TPM4</t>
  </si>
  <si>
    <t>Tropomyosin 4</t>
  </si>
  <si>
    <t>GC19P066197</t>
  </si>
  <si>
    <t>https://www.genecards.org/cgi-bin/carddisp.pl?gene=TPM4</t>
  </si>
  <si>
    <t>TIMM22</t>
  </si>
  <si>
    <t>Translocase Of Inner Mitochondrial Membrane 22</t>
  </si>
  <si>
    <t>GC17P000997</t>
  </si>
  <si>
    <t>https://www.genecards.org/cgi-bin/carddisp.pl?gene=TIMM22</t>
  </si>
  <si>
    <t>OSBPL11</t>
  </si>
  <si>
    <t>Oxysterol Binding Protein Like 11</t>
  </si>
  <si>
    <t>GC03M125529</t>
  </si>
  <si>
    <t>https://www.genecards.org/cgi-bin/carddisp.pl?gene=OSBPL11</t>
  </si>
  <si>
    <t>EPS8</t>
  </si>
  <si>
    <t>Epidermal Growth Factor Receptor Pathway Substrate 8</t>
  </si>
  <si>
    <t>GC12M021188</t>
  </si>
  <si>
    <t>https://www.genecards.org/cgi-bin/carddisp.pl?gene=EPS8</t>
  </si>
  <si>
    <t>HOGA1</t>
  </si>
  <si>
    <t>4-Hydroxy-2-Oxoglutarate Aldolase 1</t>
  </si>
  <si>
    <t>GC10P097586</t>
  </si>
  <si>
    <t>https://www.genecards.org/cgi-bin/carddisp.pl?gene=HOGA1</t>
  </si>
  <si>
    <t>CEP162</t>
  </si>
  <si>
    <t>Centrosomal Protein 162</t>
  </si>
  <si>
    <t>GC06M084124</t>
  </si>
  <si>
    <t>https://www.genecards.org/cgi-bin/carddisp.pl?gene=CEP162</t>
  </si>
  <si>
    <t>XPO5</t>
  </si>
  <si>
    <t>Exportin 5</t>
  </si>
  <si>
    <t>GC06M043522</t>
  </si>
  <si>
    <t>https://www.genecards.org/cgi-bin/carddisp.pl?gene=XPO5</t>
  </si>
  <si>
    <t>EFR3B</t>
  </si>
  <si>
    <t>EFR3 Homolog B</t>
  </si>
  <si>
    <t>GC02P025002</t>
  </si>
  <si>
    <t>https://www.genecards.org/cgi-bin/carddisp.pl?gene=EFR3B</t>
  </si>
  <si>
    <t>P2RY14</t>
  </si>
  <si>
    <t>Purinergic Receptor P2Y14</t>
  </si>
  <si>
    <t>GC03M151212</t>
  </si>
  <si>
    <t>https://www.genecards.org/cgi-bin/carddisp.pl?gene=P2RY14</t>
  </si>
  <si>
    <t>RASIP1</t>
  </si>
  <si>
    <t>Ras Interacting Protein 1</t>
  </si>
  <si>
    <t>GC19M048720</t>
  </si>
  <si>
    <t>https://www.genecards.org/cgi-bin/carddisp.pl?gene=RASIP1</t>
  </si>
  <si>
    <t>NAXD</t>
  </si>
  <si>
    <t>NAD(P)HX Dehydratase</t>
  </si>
  <si>
    <t>GC13P110689</t>
  </si>
  <si>
    <t>https://www.genecards.org/cgi-bin/carddisp.pl?gene=NAXD</t>
  </si>
  <si>
    <t>IGSF10</t>
  </si>
  <si>
    <t>Immunoglobulin Superfamily Member 10</t>
  </si>
  <si>
    <t>GC03M151425</t>
  </si>
  <si>
    <t>https://www.genecards.org/cgi-bin/carddisp.pl?gene=IGSF10</t>
  </si>
  <si>
    <t>NID1</t>
  </si>
  <si>
    <t>Nidogen 1</t>
  </si>
  <si>
    <t>GC01M235975</t>
  </si>
  <si>
    <t>https://www.genecards.org/cgi-bin/carddisp.pl?gene=NID1</t>
  </si>
  <si>
    <t>MAU2</t>
  </si>
  <si>
    <t>MAU2 Sister Chromatid Cohesion Factor</t>
  </si>
  <si>
    <t>GC19P019320</t>
  </si>
  <si>
    <t>https://www.genecards.org/cgi-bin/carddisp.pl?gene=MAU2</t>
  </si>
  <si>
    <t>CHPF</t>
  </si>
  <si>
    <t>Chondroitin Polymerizing Factor</t>
  </si>
  <si>
    <t>GC02M219538</t>
  </si>
  <si>
    <t>https://www.genecards.org/cgi-bin/carddisp.pl?gene=CHPF</t>
  </si>
  <si>
    <t>SLC22A15</t>
  </si>
  <si>
    <t>Solute Carrier Family 22 Member 15</t>
  </si>
  <si>
    <t>GC01P115976</t>
  </si>
  <si>
    <t>https://www.genecards.org/cgi-bin/carddisp.pl?gene=SLC22A15</t>
  </si>
  <si>
    <t>SNORA49</t>
  </si>
  <si>
    <t>Small Nucleolar RNA, H/ACA Box 49</t>
  </si>
  <si>
    <t>GC12P132031</t>
  </si>
  <si>
    <t>https://www.genecards.org/cgi-bin/carddisp.pl?gene=SNORA49</t>
  </si>
  <si>
    <t>AOS</t>
  </si>
  <si>
    <t>Adams-Oliver Syndrome</t>
  </si>
  <si>
    <t>GC00U923036</t>
  </si>
  <si>
    <t>https://www.genecards.org/cgi-bin/carddisp.pl?gene=AOS</t>
  </si>
  <si>
    <t>KIFAP3</t>
  </si>
  <si>
    <t>Kinesin Associated Protein 3</t>
  </si>
  <si>
    <t>GC01M169921</t>
  </si>
  <si>
    <t>https://www.genecards.org/cgi-bin/carddisp.pl?gene=KIFAP3</t>
  </si>
  <si>
    <t>PMFBP1</t>
  </si>
  <si>
    <t>Polyamine Modulated Factor 1 Binding Protein 1</t>
  </si>
  <si>
    <t>GC16M072112</t>
  </si>
  <si>
    <t>https://www.genecards.org/cgi-bin/carddisp.pl?gene=PMFBP1</t>
  </si>
  <si>
    <t>SPIRE2</t>
  </si>
  <si>
    <t>Spire Type Actin Nucleation Factor 2</t>
  </si>
  <si>
    <t>GC16P089818</t>
  </si>
  <si>
    <t>https://www.genecards.org/cgi-bin/carddisp.pl?gene=SPIRE2</t>
  </si>
  <si>
    <t>C12orf54</t>
  </si>
  <si>
    <t>Chromosome 12 Open Reading Frame 54</t>
  </si>
  <si>
    <t>GC12P048455</t>
  </si>
  <si>
    <t>https://www.genecards.org/cgi-bin/carddisp.pl?gene=C12orf54</t>
  </si>
  <si>
    <t>TPD52</t>
  </si>
  <si>
    <t>Tumor Protein D52</t>
  </si>
  <si>
    <t>GC08M080034</t>
  </si>
  <si>
    <t>https://www.genecards.org/cgi-bin/carddisp.pl?gene=TPD52</t>
  </si>
  <si>
    <t>HLA-DRB3</t>
  </si>
  <si>
    <t>Major Histocompatibility Complex, Class II, DR Beta 3</t>
  </si>
  <si>
    <t>GC06Mn03715</t>
  </si>
  <si>
    <t>https://www.genecards.org/cgi-bin/carddisp.pl?gene=HLA-DRB3</t>
  </si>
  <si>
    <t>IGKV@</t>
  </si>
  <si>
    <t>Immunoglobulin Kappa Variable Cluster</t>
  </si>
  <si>
    <t>GC02U990059</t>
  </si>
  <si>
    <t>https://www.genecards.org/cgi-bin/carddisp.pl?gene=IGKV%40</t>
  </si>
  <si>
    <t>SNW1</t>
  </si>
  <si>
    <t>SNW Domain Containing 1</t>
  </si>
  <si>
    <t>GC14M077717</t>
  </si>
  <si>
    <t>https://www.genecards.org/cgi-bin/carddisp.pl?gene=SNW1</t>
  </si>
  <si>
    <t>SIRT7</t>
  </si>
  <si>
    <t>Sirtuin 7</t>
  </si>
  <si>
    <t>GC17M081911</t>
  </si>
  <si>
    <t>https://www.genecards.org/cgi-bin/carddisp.pl?gene=SIRT7</t>
  </si>
  <si>
    <t>CDH23-AS1</t>
  </si>
  <si>
    <t>CDH23 Antisense RNA 1</t>
  </si>
  <si>
    <t>GC10M071508</t>
  </si>
  <si>
    <t>https://www.genecards.org/cgi-bin/carddisp.pl?gene=CDH23-AS1</t>
  </si>
  <si>
    <t>EEA1</t>
  </si>
  <si>
    <t>Early Endosome Antigen 1</t>
  </si>
  <si>
    <t>GC12M092770</t>
  </si>
  <si>
    <t>https://www.genecards.org/cgi-bin/carddisp.pl?gene=EEA1</t>
  </si>
  <si>
    <t>SCLT1</t>
  </si>
  <si>
    <t>Sodium Channel And Clathrin Linker 1</t>
  </si>
  <si>
    <t>GC04M128864</t>
  </si>
  <si>
    <t>https://www.genecards.org/cgi-bin/carddisp.pl?gene=SCLT1</t>
  </si>
  <si>
    <t>DIAPH2</t>
  </si>
  <si>
    <t>Diaphanous Related Formin 2</t>
  </si>
  <si>
    <t>GC0XP096684</t>
  </si>
  <si>
    <t>https://www.genecards.org/cgi-bin/carddisp.pl?gene=DIAPH2</t>
  </si>
  <si>
    <t>NEURL1</t>
  </si>
  <si>
    <t>Neuralized E3 Ubiquitin Protein Ligase 1</t>
  </si>
  <si>
    <t>GC10P103493</t>
  </si>
  <si>
    <t>https://www.genecards.org/cgi-bin/carddisp.pl?gene=NEURL1</t>
  </si>
  <si>
    <t>CCNL1</t>
  </si>
  <si>
    <t>Cyclin L1</t>
  </si>
  <si>
    <t>GC03M157146</t>
  </si>
  <si>
    <t>https://www.genecards.org/cgi-bin/carddisp.pl?gene=CCNL1</t>
  </si>
  <si>
    <t>PIAS1</t>
  </si>
  <si>
    <t>Protein Inhibitor Of Activated STAT 1</t>
  </si>
  <si>
    <t>GC15P068054</t>
  </si>
  <si>
    <t>https://www.genecards.org/cgi-bin/carddisp.pl?gene=PIAS1</t>
  </si>
  <si>
    <t>NPHP3-AS1</t>
  </si>
  <si>
    <t>NPHP3 Antisense RNA 1</t>
  </si>
  <si>
    <t>GC03P132721</t>
  </si>
  <si>
    <t>https://www.genecards.org/cgi-bin/carddisp.pl?gene=NPHP3-AS1</t>
  </si>
  <si>
    <t>SMNDC1</t>
  </si>
  <si>
    <t>Survival Motor Neuron Domain Containing 1</t>
  </si>
  <si>
    <t>GC10M110290</t>
  </si>
  <si>
    <t>https://www.genecards.org/cgi-bin/carddisp.pl?gene=SMNDC1</t>
  </si>
  <si>
    <t>ARL14EP-DT</t>
  </si>
  <si>
    <t>ARL14EP Divergent Transcript</t>
  </si>
  <si>
    <t>GC11M030043</t>
  </si>
  <si>
    <t>https://www.genecards.org/cgi-bin/carddisp.pl?gene=ARL14EP-DT</t>
  </si>
  <si>
    <t>PDE11A-AS1</t>
  </si>
  <si>
    <t>PDE11A Antisense RNA 1</t>
  </si>
  <si>
    <t>GC02P177653</t>
  </si>
  <si>
    <t>https://www.genecards.org/cgi-bin/carddisp.pl?gene=PDE11A-AS1</t>
  </si>
  <si>
    <t>CNN1</t>
  </si>
  <si>
    <t>Calponin 1</t>
  </si>
  <si>
    <t>GC19P011539</t>
  </si>
  <si>
    <t>https://www.genecards.org/cgi-bin/carddisp.pl?gene=CNN1</t>
  </si>
  <si>
    <t>CEP97</t>
  </si>
  <si>
    <t>Centrosomal Protein 97</t>
  </si>
  <si>
    <t>GC03P101769</t>
  </si>
  <si>
    <t>https://www.genecards.org/cgi-bin/carddisp.pl?gene=CEP97</t>
  </si>
  <si>
    <t>MIR337</t>
  </si>
  <si>
    <t>MicroRNA 337</t>
  </si>
  <si>
    <t>GC14P109977</t>
  </si>
  <si>
    <t>https://www.genecards.org/cgi-bin/carddisp.pl?gene=MIR337</t>
  </si>
  <si>
    <t>FOXF2</t>
  </si>
  <si>
    <t>Forkhead Box F2</t>
  </si>
  <si>
    <t>GC06P001390</t>
  </si>
  <si>
    <t>https://www.genecards.org/cgi-bin/carddisp.pl?gene=FOXF2</t>
  </si>
  <si>
    <t>GYG1</t>
  </si>
  <si>
    <t>Glycogenin 1</t>
  </si>
  <si>
    <t>GC03P148991</t>
  </si>
  <si>
    <t>https://www.genecards.org/cgi-bin/carddisp.pl?gene=GYG1</t>
  </si>
  <si>
    <t>SIN3B</t>
  </si>
  <si>
    <t>SIN3 Transcription Regulator Family Member B</t>
  </si>
  <si>
    <t>GC19P016829</t>
  </si>
  <si>
    <t>https://www.genecards.org/cgi-bin/carddisp.pl?gene=SIN3B</t>
  </si>
  <si>
    <t>MIR421</t>
  </si>
  <si>
    <t>MicroRNA 421</t>
  </si>
  <si>
    <t>GC0XM074218</t>
  </si>
  <si>
    <t>https://www.genecards.org/cgi-bin/carddisp.pl?gene=MIR421</t>
  </si>
  <si>
    <t>RNASE2</t>
  </si>
  <si>
    <t>Ribonuclease A Family Member 2</t>
  </si>
  <si>
    <t>GC14P032471</t>
  </si>
  <si>
    <t>https://www.genecards.org/cgi-bin/carddisp.pl?gene=RNASE2</t>
  </si>
  <si>
    <t>CYFIP1</t>
  </si>
  <si>
    <t>Cytoplasmic FMR1 Interacting Protein 1</t>
  </si>
  <si>
    <t>GC15M022867</t>
  </si>
  <si>
    <t>https://www.genecards.org/cgi-bin/carddisp.pl?gene=CYFIP1</t>
  </si>
  <si>
    <t>GMDS</t>
  </si>
  <si>
    <t>GDP-Mannose 4,6-Dehydratase</t>
  </si>
  <si>
    <t>GC06M001624</t>
  </si>
  <si>
    <t>https://www.genecards.org/cgi-bin/carddisp.pl?gene=GMDS</t>
  </si>
  <si>
    <t>HDHD5</t>
  </si>
  <si>
    <t>Haloacid Dehalogenase Like Hydrolase Domain Containing 5</t>
  </si>
  <si>
    <t>GC22M017195</t>
  </si>
  <si>
    <t>https://www.genecards.org/cgi-bin/carddisp.pl?gene=HDHD5</t>
  </si>
  <si>
    <t>BCL2L2</t>
  </si>
  <si>
    <t>BCL2 Like 2</t>
  </si>
  <si>
    <t>GC14P032837</t>
  </si>
  <si>
    <t>https://www.genecards.org/cgi-bin/carddisp.pl?gene=BCL2L2</t>
  </si>
  <si>
    <t>DOCK1</t>
  </si>
  <si>
    <t>Dedicator Of Cytokinesis 1</t>
  </si>
  <si>
    <t>GC10P126905</t>
  </si>
  <si>
    <t>https://www.genecards.org/cgi-bin/carddisp.pl?gene=DOCK1</t>
  </si>
  <si>
    <t>CDH4</t>
  </si>
  <si>
    <t>Cadherin 4</t>
  </si>
  <si>
    <t>GC20P061252</t>
  </si>
  <si>
    <t>https://www.genecards.org/cgi-bin/carddisp.pl?gene=CDH4</t>
  </si>
  <si>
    <t>MIR590</t>
  </si>
  <si>
    <t>MicroRNA 590</t>
  </si>
  <si>
    <t>GC07P074191</t>
  </si>
  <si>
    <t>https://www.genecards.org/cgi-bin/carddisp.pl?gene=MIR590</t>
  </si>
  <si>
    <t>MIRLET7I</t>
  </si>
  <si>
    <t>MicroRNA Let-7i</t>
  </si>
  <si>
    <t>GC12P062606</t>
  </si>
  <si>
    <t>https://www.genecards.org/cgi-bin/carddisp.pl?gene=MIRLET7I</t>
  </si>
  <si>
    <t>NCOA7</t>
  </si>
  <si>
    <t>Nuclear Receptor Coactivator 7</t>
  </si>
  <si>
    <t>GC06P125781</t>
  </si>
  <si>
    <t>https://www.genecards.org/cgi-bin/carddisp.pl?gene=NCOA7</t>
  </si>
  <si>
    <t>SIGLEC1</t>
  </si>
  <si>
    <t>Sialic Acid Binding Ig Like Lectin 1</t>
  </si>
  <si>
    <t>GC20M003686</t>
  </si>
  <si>
    <t>https://www.genecards.org/cgi-bin/carddisp.pl?gene=SIGLEC1</t>
  </si>
  <si>
    <t>TAOK2</t>
  </si>
  <si>
    <t>TAO Kinase 2</t>
  </si>
  <si>
    <t>GC16P041023</t>
  </si>
  <si>
    <t>https://www.genecards.org/cgi-bin/carddisp.pl?gene=TAOK2</t>
  </si>
  <si>
    <t>ALDH6A1</t>
  </si>
  <si>
    <t>Aldehyde Dehydrogenase 6 Family Member A1</t>
  </si>
  <si>
    <t>GC14M074059</t>
  </si>
  <si>
    <t>https://www.genecards.org/cgi-bin/carddisp.pl?gene=ALDH6A1</t>
  </si>
  <si>
    <t>KHK</t>
  </si>
  <si>
    <t>Ketohexokinase</t>
  </si>
  <si>
    <t>GC02P027086</t>
  </si>
  <si>
    <t>https://www.genecards.org/cgi-bin/carddisp.pl?gene=KHK</t>
  </si>
  <si>
    <t>HLA-DQB2</t>
  </si>
  <si>
    <t>Major Histocompatibility Complex, Class II, DQ Beta 2</t>
  </si>
  <si>
    <t>GC06M032756</t>
  </si>
  <si>
    <t>https://www.genecards.org/cgi-bin/carddisp.pl?gene=HLA-DQB2</t>
  </si>
  <si>
    <t>CFAP92</t>
  </si>
  <si>
    <t>Cilia And Flagella Associated Protein 92 (Putative)</t>
  </si>
  <si>
    <t>GC03M130351</t>
  </si>
  <si>
    <t>https://www.genecards.org/cgi-bin/carddisp.pl?gene=CFAP92</t>
  </si>
  <si>
    <t>CTNNA2</t>
  </si>
  <si>
    <t>Catenin Alpha 2</t>
  </si>
  <si>
    <t>GC02P079185</t>
  </si>
  <si>
    <t>https://www.genecards.org/cgi-bin/carddisp.pl?gene=CTNNA2</t>
  </si>
  <si>
    <t>EXOSC7</t>
  </si>
  <si>
    <t>Exosome Component 7</t>
  </si>
  <si>
    <t>GC03P046743</t>
  </si>
  <si>
    <t>https://www.genecards.org/cgi-bin/carddisp.pl?gene=EXOSC7</t>
  </si>
  <si>
    <t>RHOG</t>
  </si>
  <si>
    <t>Ras Homolog Family Member G</t>
  </si>
  <si>
    <t>GC11M003857</t>
  </si>
  <si>
    <t>https://www.genecards.org/cgi-bin/carddisp.pl?gene=RHOG</t>
  </si>
  <si>
    <t>ACTRT2</t>
  </si>
  <si>
    <t>Actin Related Protein T2</t>
  </si>
  <si>
    <t>GC01P003021</t>
  </si>
  <si>
    <t>https://www.genecards.org/cgi-bin/carddisp.pl?gene=ACTRT2</t>
  </si>
  <si>
    <t>PUS10</t>
  </si>
  <si>
    <t>Pseudouridine Synthase 10</t>
  </si>
  <si>
    <t>GC02M060940</t>
  </si>
  <si>
    <t>https://www.genecards.org/cgi-bin/carddisp.pl?gene=PUS10</t>
  </si>
  <si>
    <t>BANCR</t>
  </si>
  <si>
    <t>BRAF-Activated Non-Protein Coding RNA</t>
  </si>
  <si>
    <t>GC09M069296</t>
  </si>
  <si>
    <t>https://www.genecards.org/cgi-bin/carddisp.pl?gene=BANCR</t>
  </si>
  <si>
    <t>DHX34</t>
  </si>
  <si>
    <t>DExH-Box Helicase 34</t>
  </si>
  <si>
    <t>GC19P047349</t>
  </si>
  <si>
    <t>https://www.genecards.org/cgi-bin/carddisp.pl?gene=DHX34</t>
  </si>
  <si>
    <t>TIMELESS</t>
  </si>
  <si>
    <t>Timeless Circadian Regulator</t>
  </si>
  <si>
    <t>GC12M056416</t>
  </si>
  <si>
    <t>https://www.genecards.org/cgi-bin/carddisp.pl?gene=TIMELESS</t>
  </si>
  <si>
    <t>ITPR3</t>
  </si>
  <si>
    <t>Inositol 1,4,5-Trisphosphate Receptor Type 3</t>
  </si>
  <si>
    <t>GC06P033620</t>
  </si>
  <si>
    <t>https://www.genecards.org/cgi-bin/carddisp.pl?gene=ITPR3</t>
  </si>
  <si>
    <t>FMNL1</t>
  </si>
  <si>
    <t>Formin Like 1</t>
  </si>
  <si>
    <t>GC17P055779</t>
  </si>
  <si>
    <t>https://www.genecards.org/cgi-bin/carddisp.pl?gene=FMNL1</t>
  </si>
  <si>
    <t>PSTPIP2</t>
  </si>
  <si>
    <t>Proline-Serine-Threonine Phosphatase Interacting Protein 2</t>
  </si>
  <si>
    <t>GC18M045983</t>
  </si>
  <si>
    <t>https://www.genecards.org/cgi-bin/carddisp.pl?gene=PSTPIP2</t>
  </si>
  <si>
    <t>PPIG</t>
  </si>
  <si>
    <t>Peptidylprolyl Isomerase G</t>
  </si>
  <si>
    <t>GC02P169584</t>
  </si>
  <si>
    <t>https://www.genecards.org/cgi-bin/carddisp.pl?gene=PPIG</t>
  </si>
  <si>
    <t>CASP6</t>
  </si>
  <si>
    <t>Caspase 6</t>
  </si>
  <si>
    <t>GC04M109688</t>
  </si>
  <si>
    <t>https://www.genecards.org/cgi-bin/carddisp.pl?gene=CASP6</t>
  </si>
  <si>
    <t>PALM2AKAP2</t>
  </si>
  <si>
    <t>PALM2 And AKAP2 Fusion</t>
  </si>
  <si>
    <t>GC09P109499</t>
  </si>
  <si>
    <t>https://www.genecards.org/cgi-bin/carddisp.pl?gene=PALM2AKAP2</t>
  </si>
  <si>
    <t>STRC</t>
  </si>
  <si>
    <t>Stereocilin</t>
  </si>
  <si>
    <t>GC15M043599</t>
  </si>
  <si>
    <t>https://www.genecards.org/cgi-bin/carddisp.pl?gene=STRC</t>
  </si>
  <si>
    <t>TFPT</t>
  </si>
  <si>
    <t>TCF3 Fusion Partner</t>
  </si>
  <si>
    <t>GC19M054107</t>
  </si>
  <si>
    <t>https://www.genecards.org/cgi-bin/carddisp.pl?gene=TFPT</t>
  </si>
  <si>
    <t>MIR1233-1</t>
  </si>
  <si>
    <t>MicroRNA 1233-1</t>
  </si>
  <si>
    <t>GC15M034382</t>
  </si>
  <si>
    <t>https://www.genecards.org/cgi-bin/carddisp.pl?gene=MIR1233-1</t>
  </si>
  <si>
    <t>MIR367</t>
  </si>
  <si>
    <t>MicroRNA 367</t>
  </si>
  <si>
    <t>GC04M112647</t>
  </si>
  <si>
    <t>https://www.genecards.org/cgi-bin/carddisp.pl?gene=MIR367</t>
  </si>
  <si>
    <t>SSTR5</t>
  </si>
  <si>
    <t>Somatostatin Receptor 5</t>
  </si>
  <si>
    <t>GC16P001072</t>
  </si>
  <si>
    <t>https://www.genecards.org/cgi-bin/carddisp.pl?gene=SSTR5</t>
  </si>
  <si>
    <t>PAG1</t>
  </si>
  <si>
    <t>Phosphoprotein Membrane Anchor With Glycosphingolipid Microdomains 1</t>
  </si>
  <si>
    <t>GC08M080967</t>
  </si>
  <si>
    <t>https://www.genecards.org/cgi-bin/carddisp.pl?gene=PAG1</t>
  </si>
  <si>
    <t>LGALS9</t>
  </si>
  <si>
    <t>Galectin 9</t>
  </si>
  <si>
    <t>GC17P027629</t>
  </si>
  <si>
    <t>https://www.genecards.org/cgi-bin/carddisp.pl?gene=LGALS9</t>
  </si>
  <si>
    <t>PTPRO</t>
  </si>
  <si>
    <t>Protein Tyrosine Phosphatase Receptor Type O</t>
  </si>
  <si>
    <t>GC12P021415</t>
  </si>
  <si>
    <t>https://www.genecards.org/cgi-bin/carddisp.pl?gene=PTPRO</t>
  </si>
  <si>
    <t>ARRDC2</t>
  </si>
  <si>
    <t>Arrestin Domain Containing 2</t>
  </si>
  <si>
    <t>GC19P066236</t>
  </si>
  <si>
    <t>https://www.genecards.org/cgi-bin/carddisp.pl?gene=ARRDC2</t>
  </si>
  <si>
    <t>ANO7</t>
  </si>
  <si>
    <t>Anoctamin 7</t>
  </si>
  <si>
    <t>GC02P241188</t>
  </si>
  <si>
    <t>https://www.genecards.org/cgi-bin/carddisp.pl?gene=ANO7</t>
  </si>
  <si>
    <t>DYNLT2</t>
  </si>
  <si>
    <t>Dynein Light Chain Tctex-Type 2</t>
  </si>
  <si>
    <t>GC06M169726</t>
  </si>
  <si>
    <t>https://www.genecards.org/cgi-bin/carddisp.pl?gene=DYNLT2</t>
  </si>
  <si>
    <t>BNIP1</t>
  </si>
  <si>
    <t>BCL2 Interacting Protein 1</t>
  </si>
  <si>
    <t>GC05P173144</t>
  </si>
  <si>
    <t>https://www.genecards.org/cgi-bin/carddisp.pl?gene=BNIP1</t>
  </si>
  <si>
    <t>HSP90AB3P</t>
  </si>
  <si>
    <t>Heat Shock Protein 90 Alpha Family Class B Member 3, Pseudogene</t>
  </si>
  <si>
    <t>GC04P087891</t>
  </si>
  <si>
    <t>https://www.genecards.org/cgi-bin/carddisp.pl?gene=HSP90AB3P</t>
  </si>
  <si>
    <t>KHDC3L</t>
  </si>
  <si>
    <t>KH Domain Containing 3 Like, Subcortical Maternal Complex Member</t>
  </si>
  <si>
    <t>GC06P073362</t>
  </si>
  <si>
    <t>https://www.genecards.org/cgi-bin/carddisp.pl?gene=KHDC3L</t>
  </si>
  <si>
    <t>TRIM10</t>
  </si>
  <si>
    <t>Tripartite Motif Containing 10</t>
  </si>
  <si>
    <t>GC06M030151</t>
  </si>
  <si>
    <t>https://www.genecards.org/cgi-bin/carddisp.pl?gene=TRIM10</t>
  </si>
  <si>
    <t>RNU12-2P</t>
  </si>
  <si>
    <t>RNA, U12 Small Nuclear 2, Pseudogene</t>
  </si>
  <si>
    <t>GC0XP047564</t>
  </si>
  <si>
    <t>https://www.genecards.org/cgi-bin/carddisp.pl?gene=RNU12-2P</t>
  </si>
  <si>
    <t>WIPI2</t>
  </si>
  <si>
    <t>WD Repeat Domain, Phosphoinositide Interacting 2</t>
  </si>
  <si>
    <t>GC07P005190</t>
  </si>
  <si>
    <t>https://www.genecards.org/cgi-bin/carddisp.pl?gene=WIPI2</t>
  </si>
  <si>
    <t>MMS22L</t>
  </si>
  <si>
    <t>MMS22 Like, DNA Repair Protein</t>
  </si>
  <si>
    <t>GC06M097142</t>
  </si>
  <si>
    <t>https://www.genecards.org/cgi-bin/carddisp.pl?gene=MMS22L</t>
  </si>
  <si>
    <t>NINJ1</t>
  </si>
  <si>
    <t>Ninjurin 1</t>
  </si>
  <si>
    <t>GC09M093121</t>
  </si>
  <si>
    <t>https://www.genecards.org/cgi-bin/carddisp.pl?gene=NINJ1</t>
  </si>
  <si>
    <t>TFPI2</t>
  </si>
  <si>
    <t>Tissue Factor Pathway Inhibitor 2</t>
  </si>
  <si>
    <t>GC07M093885</t>
  </si>
  <si>
    <t>https://www.genecards.org/cgi-bin/carddisp.pl?gene=TFPI2</t>
  </si>
  <si>
    <t>UBR4</t>
  </si>
  <si>
    <t>Ubiquitin Protein Ligase E3 Component N-Recognin 4</t>
  </si>
  <si>
    <t>GC01M019074</t>
  </si>
  <si>
    <t>https://www.genecards.org/cgi-bin/carddisp.pl?gene=UBR4</t>
  </si>
  <si>
    <t>GNRH2</t>
  </si>
  <si>
    <t>Gonadotropin Releasing Hormone 2</t>
  </si>
  <si>
    <t>GC20P003043</t>
  </si>
  <si>
    <t>https://www.genecards.org/cgi-bin/carddisp.pl?gene=GNRH2</t>
  </si>
  <si>
    <t>CETN3</t>
  </si>
  <si>
    <t>Centrin 3</t>
  </si>
  <si>
    <t>GC05M090392</t>
  </si>
  <si>
    <t>https://www.genecards.org/cgi-bin/carddisp.pl?gene=CETN3</t>
  </si>
  <si>
    <t>TMPRSS15</t>
  </si>
  <si>
    <t>Transmembrane Serine Protease 15</t>
  </si>
  <si>
    <t>GC21M018269</t>
  </si>
  <si>
    <t>https://www.genecards.org/cgi-bin/carddisp.pl?gene=TMPRSS15</t>
  </si>
  <si>
    <t>MAPKAPK2</t>
  </si>
  <si>
    <t>MAPK Activated Protein Kinase 2</t>
  </si>
  <si>
    <t>GC01P206684</t>
  </si>
  <si>
    <t>https://www.genecards.org/cgi-bin/carddisp.pl?gene=MAPKAPK2</t>
  </si>
  <si>
    <t>MNAT1</t>
  </si>
  <si>
    <t>MNAT1 Component Of CDK Activating Kinase</t>
  </si>
  <si>
    <t>GC14P060734</t>
  </si>
  <si>
    <t>https://www.genecards.org/cgi-bin/carddisp.pl?gene=MNAT1</t>
  </si>
  <si>
    <t>CENPS</t>
  </si>
  <si>
    <t>Centromere Protein S</t>
  </si>
  <si>
    <t>GC01P010503</t>
  </si>
  <si>
    <t>https://www.genecards.org/cgi-bin/carddisp.pl?gene=CENPS</t>
  </si>
  <si>
    <t>FAM219B</t>
  </si>
  <si>
    <t>Family With Sequence Similarity 219 Member B</t>
  </si>
  <si>
    <t>GC15M090240</t>
  </si>
  <si>
    <t>https://www.genecards.org/cgi-bin/carddisp.pl?gene=FAM219B</t>
  </si>
  <si>
    <t>MIR3193</t>
  </si>
  <si>
    <t>MicroRNA 3193</t>
  </si>
  <si>
    <t>GC20P031607</t>
  </si>
  <si>
    <t>https://www.genecards.org/cgi-bin/carddisp.pl?gene=MIR3193</t>
  </si>
  <si>
    <t>CACNA1B</t>
  </si>
  <si>
    <t>Calcium Voltage-Gated Channel Subunit Alpha1 B</t>
  </si>
  <si>
    <t>GC09P137877</t>
  </si>
  <si>
    <t>https://www.genecards.org/cgi-bin/carddisp.pl?gene=CACNA1B</t>
  </si>
  <si>
    <t>SCUBE1</t>
  </si>
  <si>
    <t>Signal Peptide, CUB Domain And EGF Like Domain Containing 1</t>
  </si>
  <si>
    <t>GC22M043197</t>
  </si>
  <si>
    <t>https://www.genecards.org/cgi-bin/carddisp.pl?gene=SCUBE1</t>
  </si>
  <si>
    <t>AVEN</t>
  </si>
  <si>
    <t>Apoptosis And Caspase Activation Inhibitor</t>
  </si>
  <si>
    <t>GC15M034213</t>
  </si>
  <si>
    <t>https://www.genecards.org/cgi-bin/carddisp.pl?gene=AVEN</t>
  </si>
  <si>
    <t>GPATCH1</t>
  </si>
  <si>
    <t>G-Patch Domain Containing 1</t>
  </si>
  <si>
    <t>GC19P033080</t>
  </si>
  <si>
    <t>https://www.genecards.org/cgi-bin/carddisp.pl?gene=GPATCH1</t>
  </si>
  <si>
    <t>GNB1L</t>
  </si>
  <si>
    <t>G Protein Subunit Beta 1 Like</t>
  </si>
  <si>
    <t>GC22M019783</t>
  </si>
  <si>
    <t>https://www.genecards.org/cgi-bin/carddisp.pl?gene=GNB1L</t>
  </si>
  <si>
    <t>NTAN1</t>
  </si>
  <si>
    <t>N-Terminal Asparagine Amidase</t>
  </si>
  <si>
    <t>GC16M015037</t>
  </si>
  <si>
    <t>https://www.genecards.org/cgi-bin/carddisp.pl?gene=NTAN1</t>
  </si>
  <si>
    <t>RRM2</t>
  </si>
  <si>
    <t>Ribonucleotide Reductase Regulatory Subunit M2</t>
  </si>
  <si>
    <t>GC02P010123</t>
  </si>
  <si>
    <t>https://www.genecards.org/cgi-bin/carddisp.pl?gene=RRM2</t>
  </si>
  <si>
    <t>POLR3K</t>
  </si>
  <si>
    <t>RNA Polymerase III Subunit K</t>
  </si>
  <si>
    <t>GC16M000046</t>
  </si>
  <si>
    <t>https://www.genecards.org/cgi-bin/carddisp.pl?gene=POLR3K</t>
  </si>
  <si>
    <t>SEC16A</t>
  </si>
  <si>
    <t>SEC16 Homolog A, Endoplasmic Reticulum Export Factor</t>
  </si>
  <si>
    <t>GC09M136440</t>
  </si>
  <si>
    <t>https://www.genecards.org/cgi-bin/carddisp.pl?gene=SEC16A</t>
  </si>
  <si>
    <t>P4HA1</t>
  </si>
  <si>
    <t>Prolyl 4-Hydroxylase Subunit Alpha 1</t>
  </si>
  <si>
    <t>GC10M073007</t>
  </si>
  <si>
    <t>https://www.genecards.org/cgi-bin/carddisp.pl?gene=P4HA1</t>
  </si>
  <si>
    <t>WDR75</t>
  </si>
  <si>
    <t>WD Repeat Domain 75</t>
  </si>
  <si>
    <t>GC02P189441</t>
  </si>
  <si>
    <t>https://www.genecards.org/cgi-bin/carddisp.pl?gene=WDR75</t>
  </si>
  <si>
    <t>FER</t>
  </si>
  <si>
    <t>FER Tyrosine Kinase</t>
  </si>
  <si>
    <t>GC05P108747</t>
  </si>
  <si>
    <t>https://www.genecards.org/cgi-bin/carddisp.pl?gene=FER</t>
  </si>
  <si>
    <t>ODF2</t>
  </si>
  <si>
    <t>Outer Dense Fiber Of Sperm Tails 2</t>
  </si>
  <si>
    <t>GC09P128455</t>
  </si>
  <si>
    <t>https://www.genecards.org/cgi-bin/carddisp.pl?gene=ODF2</t>
  </si>
  <si>
    <t>MYO10</t>
  </si>
  <si>
    <t>Myosin X</t>
  </si>
  <si>
    <t>GC05M016661</t>
  </si>
  <si>
    <t>https://www.genecards.org/cgi-bin/carddisp.pl?gene=MYO10</t>
  </si>
  <si>
    <t>HIGD1A</t>
  </si>
  <si>
    <t>HIG1 Hypoxia Inducible Domain Family Member 1A</t>
  </si>
  <si>
    <t>GC03M042782</t>
  </si>
  <si>
    <t>https://www.genecards.org/cgi-bin/carddisp.pl?gene=HIGD1A</t>
  </si>
  <si>
    <t>NLRP2</t>
  </si>
  <si>
    <t>NLR Family Pyrin Domain Containing 2</t>
  </si>
  <si>
    <t>GC19P054953</t>
  </si>
  <si>
    <t>https://www.genecards.org/cgi-bin/carddisp.pl?gene=NLRP2</t>
  </si>
  <si>
    <t>RFX6</t>
  </si>
  <si>
    <t>Regulatory Factor X6</t>
  </si>
  <si>
    <t>GC06P116877</t>
  </si>
  <si>
    <t>https://www.genecards.org/cgi-bin/carddisp.pl?gene=RFX6</t>
  </si>
  <si>
    <t>TSPY1</t>
  </si>
  <si>
    <t>Testis Specific Protein Y-Linked 1</t>
  </si>
  <si>
    <t>GC0YP009469</t>
  </si>
  <si>
    <t>https://www.genecards.org/cgi-bin/carddisp.pl?gene=TSPY1</t>
  </si>
  <si>
    <t>LRRC59</t>
  </si>
  <si>
    <t>Leucine Rich Repeat Containing 59</t>
  </si>
  <si>
    <t>GC17M050375</t>
  </si>
  <si>
    <t>https://www.genecards.org/cgi-bin/carddisp.pl?gene=LRRC59</t>
  </si>
  <si>
    <t>GAS7</t>
  </si>
  <si>
    <t>Growth Arrest Specific 7</t>
  </si>
  <si>
    <t>GC17M009910</t>
  </si>
  <si>
    <t>https://www.genecards.org/cgi-bin/carddisp.pl?gene=GAS7</t>
  </si>
  <si>
    <t>TOE1</t>
  </si>
  <si>
    <t>Target Of EGR1, Exonuclease</t>
  </si>
  <si>
    <t>GC01P045368</t>
  </si>
  <si>
    <t>https://www.genecards.org/cgi-bin/carddisp.pl?gene=TOE1</t>
  </si>
  <si>
    <t>DLEU1</t>
  </si>
  <si>
    <t>Deleted In Lymphocytic Leukemia 1</t>
  </si>
  <si>
    <t>GC13P050123</t>
  </si>
  <si>
    <t>https://www.genecards.org/cgi-bin/carddisp.pl?gene=DLEU1</t>
  </si>
  <si>
    <t>RNF4</t>
  </si>
  <si>
    <t>Ring Finger Protein 4</t>
  </si>
  <si>
    <t>GC04P002462</t>
  </si>
  <si>
    <t>https://www.genecards.org/cgi-bin/carddisp.pl?gene=RNF4</t>
  </si>
  <si>
    <t>DNAJC10</t>
  </si>
  <si>
    <t>DnaJ Heat Shock Protein Family (Hsp40) Member C10</t>
  </si>
  <si>
    <t>GC02P182716</t>
  </si>
  <si>
    <t>https://www.genecards.org/cgi-bin/carddisp.pl?gene=DNAJC10</t>
  </si>
  <si>
    <t>CLSTN2</t>
  </si>
  <si>
    <t>Calsyntenin 2</t>
  </si>
  <si>
    <t>GC03P139935</t>
  </si>
  <si>
    <t>https://www.genecards.org/cgi-bin/carddisp.pl?gene=CLSTN2</t>
  </si>
  <si>
    <t>NACC1</t>
  </si>
  <si>
    <t>Nucleus Accumbens Associated 1</t>
  </si>
  <si>
    <t>GC19P014294</t>
  </si>
  <si>
    <t>https://www.genecards.org/cgi-bin/carddisp.pl?gene=NACC1</t>
  </si>
  <si>
    <t>NCK2</t>
  </si>
  <si>
    <t>NCK Adaptor Protein 2</t>
  </si>
  <si>
    <t>GC02P105744</t>
  </si>
  <si>
    <t>https://www.genecards.org/cgi-bin/carddisp.pl?gene=NCK2</t>
  </si>
  <si>
    <t>TIRAP</t>
  </si>
  <si>
    <t>TIR Domain Containing Adaptor Protein</t>
  </si>
  <si>
    <t>GC11P126284</t>
  </si>
  <si>
    <t>https://www.genecards.org/cgi-bin/carddisp.pl?gene=TIRAP</t>
  </si>
  <si>
    <t>PLA2G10</t>
  </si>
  <si>
    <t>Phospholipase A2 Group X</t>
  </si>
  <si>
    <t>GC16M014672</t>
  </si>
  <si>
    <t>https://www.genecards.org/cgi-bin/carddisp.pl?gene=PLA2G10</t>
  </si>
  <si>
    <t>CELA3B</t>
  </si>
  <si>
    <t>Chymotrypsin Like Elastase 3B</t>
  </si>
  <si>
    <t>GC01P021977</t>
  </si>
  <si>
    <t>https://www.genecards.org/cgi-bin/carddisp.pl?gene=CELA3B</t>
  </si>
  <si>
    <t>DGAT1</t>
  </si>
  <si>
    <t>Diacylglycerol O-Acyltransferase 1</t>
  </si>
  <si>
    <t>GC08M144316</t>
  </si>
  <si>
    <t>https://www.genecards.org/cgi-bin/carddisp.pl?gene=DGAT1</t>
  </si>
  <si>
    <t>UBE2B</t>
  </si>
  <si>
    <t>Ubiquitin Conjugating Enzyme E2 B</t>
  </si>
  <si>
    <t>GC05P134371</t>
  </si>
  <si>
    <t>https://www.genecards.org/cgi-bin/carddisp.pl?gene=UBE2B</t>
  </si>
  <si>
    <t>APOA4</t>
  </si>
  <si>
    <t>Apolipoprotein A4</t>
  </si>
  <si>
    <t>GC11M116820</t>
  </si>
  <si>
    <t>https://www.genecards.org/cgi-bin/carddisp.pl?gene=APOA4</t>
  </si>
  <si>
    <t>PRDX3</t>
  </si>
  <si>
    <t>Peroxiredoxin 3</t>
  </si>
  <si>
    <t>GC10M119167</t>
  </si>
  <si>
    <t>https://www.genecards.org/cgi-bin/carddisp.pl?gene=PRDX3</t>
  </si>
  <si>
    <t>POU4F3</t>
  </si>
  <si>
    <t>POU Class 4 Homeobox 3</t>
  </si>
  <si>
    <t>GC05P146454</t>
  </si>
  <si>
    <t>https://www.genecards.org/cgi-bin/carddisp.pl?gene=POU4F3</t>
  </si>
  <si>
    <t>ARNT</t>
  </si>
  <si>
    <t>Aryl Hydrocarbon Receptor Nuclear Translocator</t>
  </si>
  <si>
    <t>GC01M150809</t>
  </si>
  <si>
    <t>https://www.genecards.org/cgi-bin/carddisp.pl?gene=ARNT</t>
  </si>
  <si>
    <t>NR4A1</t>
  </si>
  <si>
    <t>Nuclear Receptor Subfamily 4 Group A Member 1</t>
  </si>
  <si>
    <t>GC12P052022</t>
  </si>
  <si>
    <t>https://www.genecards.org/cgi-bin/carddisp.pl?gene=NR4A1</t>
  </si>
  <si>
    <t>TBX10</t>
  </si>
  <si>
    <t>T-Box Transcription Factor 10</t>
  </si>
  <si>
    <t>GC11M067631</t>
  </si>
  <si>
    <t>https://www.genecards.org/cgi-bin/carddisp.pl?gene=TBX10</t>
  </si>
  <si>
    <t>SCGB2A2</t>
  </si>
  <si>
    <t>Secretoglobin Family 2A Member 2</t>
  </si>
  <si>
    <t>GC11P062269</t>
  </si>
  <si>
    <t>https://www.genecards.org/cgi-bin/carddisp.pl?gene=SCGB2A2</t>
  </si>
  <si>
    <t>ABR</t>
  </si>
  <si>
    <t>ABR Activator Of RhoGEF And GTPase</t>
  </si>
  <si>
    <t>GC17M001003</t>
  </si>
  <si>
    <t>https://www.genecards.org/cgi-bin/carddisp.pl?gene=ABR</t>
  </si>
  <si>
    <t>SPON2</t>
  </si>
  <si>
    <t>Spondin 2</t>
  </si>
  <si>
    <t>GC04M001166</t>
  </si>
  <si>
    <t>https://www.genecards.org/cgi-bin/carddisp.pl?gene=SPON2</t>
  </si>
  <si>
    <t>CCDC91</t>
  </si>
  <si>
    <t>Coiled-Coil Domain Containing 91</t>
  </si>
  <si>
    <t>GC12P028133</t>
  </si>
  <si>
    <t>https://www.genecards.org/cgi-bin/carddisp.pl?gene=CCDC91</t>
  </si>
  <si>
    <t>ZNF592</t>
  </si>
  <si>
    <t>Zinc Finger Protein 592</t>
  </si>
  <si>
    <t>GC15P118024</t>
  </si>
  <si>
    <t>https://www.genecards.org/cgi-bin/carddisp.pl?gene=ZNF592</t>
  </si>
  <si>
    <t>CLEC4D</t>
  </si>
  <si>
    <t>C-Type Lectin Domain Family 4 Member D</t>
  </si>
  <si>
    <t>GC12P008509</t>
  </si>
  <si>
    <t>https://www.genecards.org/cgi-bin/carddisp.pl?gene=CLEC4D</t>
  </si>
  <si>
    <t>MIR202</t>
  </si>
  <si>
    <t>MicroRNA 202</t>
  </si>
  <si>
    <t>GC10M133247</t>
  </si>
  <si>
    <t>https://www.genecards.org/cgi-bin/carddisp.pl?gene=MIR202</t>
  </si>
  <si>
    <t>SLC1A7</t>
  </si>
  <si>
    <t>Solute Carrier Family 1 Member 7</t>
  </si>
  <si>
    <t>GC01M053087</t>
  </si>
  <si>
    <t>https://www.genecards.org/cgi-bin/carddisp.pl?gene=SLC1A7</t>
  </si>
  <si>
    <t>TOM1L2</t>
  </si>
  <si>
    <t>Target Of Myb1 Like 2 Membrane Trafficking Protein</t>
  </si>
  <si>
    <t>GC17M017843</t>
  </si>
  <si>
    <t>https://www.genecards.org/cgi-bin/carddisp.pl?gene=TOM1L2</t>
  </si>
  <si>
    <t>MIEF1</t>
  </si>
  <si>
    <t>Mitochondrial Elongation Factor 1</t>
  </si>
  <si>
    <t>GC22P039510</t>
  </si>
  <si>
    <t>https://www.genecards.org/cgi-bin/carddisp.pl?gene=MIEF1</t>
  </si>
  <si>
    <t>PRICKLE4</t>
  </si>
  <si>
    <t>Prickle Planar Cell Polarity Protein 4</t>
  </si>
  <si>
    <t>GC06P041780</t>
  </si>
  <si>
    <t>https://www.genecards.org/cgi-bin/carddisp.pl?gene=PRICKLE4</t>
  </si>
  <si>
    <t>GREB1</t>
  </si>
  <si>
    <t>Growth Regulating Estrogen Receptor Binding 1</t>
  </si>
  <si>
    <t>GC02P011482</t>
  </si>
  <si>
    <t>https://www.genecards.org/cgi-bin/carddisp.pl?gene=GREB1</t>
  </si>
  <si>
    <t>USP27X</t>
  </si>
  <si>
    <t>Ubiquitin Specific Peptidase 27 X-Linked</t>
  </si>
  <si>
    <t>GC0XP049879</t>
  </si>
  <si>
    <t>https://www.genecards.org/cgi-bin/carddisp.pl?gene=USP27X</t>
  </si>
  <si>
    <t>C1QB</t>
  </si>
  <si>
    <t>Complement C1q B Chain</t>
  </si>
  <si>
    <t>GC01P022652</t>
  </si>
  <si>
    <t>https://www.genecards.org/cgi-bin/carddisp.pl?gene=C1QB</t>
  </si>
  <si>
    <t>RBM14</t>
  </si>
  <si>
    <t>RNA Binding Motif Protein 14</t>
  </si>
  <si>
    <t>GC11P070099</t>
  </si>
  <si>
    <t>https://www.genecards.org/cgi-bin/carddisp.pl?gene=RBM14</t>
  </si>
  <si>
    <t>UBE2E1</t>
  </si>
  <si>
    <t>Ubiquitin Conjugating Enzyme E2 E1</t>
  </si>
  <si>
    <t>GC03P023805</t>
  </si>
  <si>
    <t>https://www.genecards.org/cgi-bin/carddisp.pl?gene=UBE2E1</t>
  </si>
  <si>
    <t>FCRL3</t>
  </si>
  <si>
    <t>Fc Receptor Like 3</t>
  </si>
  <si>
    <t>GC01M157674</t>
  </si>
  <si>
    <t>https://www.genecards.org/cgi-bin/carddisp.pl?gene=FCRL3</t>
  </si>
  <si>
    <t>TCHP</t>
  </si>
  <si>
    <t>Trichoplein Keratin Filament Binding</t>
  </si>
  <si>
    <t>GC12P109900</t>
  </si>
  <si>
    <t>https://www.genecards.org/cgi-bin/carddisp.pl?gene=TCHP</t>
  </si>
  <si>
    <t>MFGE8</t>
  </si>
  <si>
    <t>Milk Fat Globule EGF And Factor V/VIII Domain Containing</t>
  </si>
  <si>
    <t>GC15M088898</t>
  </si>
  <si>
    <t>https://www.genecards.org/cgi-bin/carddisp.pl?gene=MFGE8</t>
  </si>
  <si>
    <t>HEG1</t>
  </si>
  <si>
    <t>Heart Development Protein With EGF Like Domains 1</t>
  </si>
  <si>
    <t>GC03M124965</t>
  </si>
  <si>
    <t>https://www.genecards.org/cgi-bin/carddisp.pl?gene=HEG1</t>
  </si>
  <si>
    <t>FMO3</t>
  </si>
  <si>
    <t>Flavin Containing Dimethylaniline Monoxygenase 3</t>
  </si>
  <si>
    <t>GC01P171090</t>
  </si>
  <si>
    <t>https://www.genecards.org/cgi-bin/carddisp.pl?gene=FMO3</t>
  </si>
  <si>
    <t>S100A10</t>
  </si>
  <si>
    <t>S100 Calcium Binding Protein A10</t>
  </si>
  <si>
    <t>GC01M152214</t>
  </si>
  <si>
    <t>https://www.genecards.org/cgi-bin/carddisp.pl?gene=S100A10</t>
  </si>
  <si>
    <t>IL1RL1</t>
  </si>
  <si>
    <t>Interleukin 1 Receptor Like 1</t>
  </si>
  <si>
    <t>GC02P102294</t>
  </si>
  <si>
    <t>https://www.genecards.org/cgi-bin/carddisp.pl?gene=IL1RL1</t>
  </si>
  <si>
    <t>RGS14</t>
  </si>
  <si>
    <t>Regulator Of G Protein Signaling 14</t>
  </si>
  <si>
    <t>GC05P177357</t>
  </si>
  <si>
    <t>https://www.genecards.org/cgi-bin/carddisp.pl?gene=RGS14</t>
  </si>
  <si>
    <t>HEBP1</t>
  </si>
  <si>
    <t>Heme Binding Protein 1</t>
  </si>
  <si>
    <t>GC12M012974</t>
  </si>
  <si>
    <t>https://www.genecards.org/cgi-bin/carddisp.pl?gene=HEBP1</t>
  </si>
  <si>
    <t>TRIM33</t>
  </si>
  <si>
    <t>Tripartite Motif Containing 33</t>
  </si>
  <si>
    <t>GC01M114392</t>
  </si>
  <si>
    <t>https://www.genecards.org/cgi-bin/carddisp.pl?gene=TRIM33</t>
  </si>
  <si>
    <t>HOXD4</t>
  </si>
  <si>
    <t>Homeobox D4</t>
  </si>
  <si>
    <t>GC02P176245</t>
  </si>
  <si>
    <t>https://www.genecards.org/cgi-bin/carddisp.pl?gene=HOXD4</t>
  </si>
  <si>
    <t>H3C11</t>
  </si>
  <si>
    <t>H3 Clustered Histone 11</t>
  </si>
  <si>
    <t>GC06M066513</t>
  </si>
  <si>
    <t>https://www.genecards.org/cgi-bin/carddisp.pl?gene=H3C11</t>
  </si>
  <si>
    <t>NDUFB4</t>
  </si>
  <si>
    <t>NADH:Ubiquinone Oxidoreductase Subunit B4</t>
  </si>
  <si>
    <t>GC03P120596</t>
  </si>
  <si>
    <t>https://www.genecards.org/cgi-bin/carddisp.pl?gene=NDUFB4</t>
  </si>
  <si>
    <t>SNORA67</t>
  </si>
  <si>
    <t>Small Nucleolar RNA, H/ACA Box 67</t>
  </si>
  <si>
    <t>GC17P011174</t>
  </si>
  <si>
    <t>https://www.genecards.org/cgi-bin/carddisp.pl?gene=SNORA67</t>
  </si>
  <si>
    <t>MFN1</t>
  </si>
  <si>
    <t>Mitofusin 1</t>
  </si>
  <si>
    <t>GC03P179347</t>
  </si>
  <si>
    <t>https://www.genecards.org/cgi-bin/carddisp.pl?gene=MFN1</t>
  </si>
  <si>
    <t>CEMIP</t>
  </si>
  <si>
    <t>Cell Migration Inducing Hyaluronidase 1</t>
  </si>
  <si>
    <t>GC15P080779</t>
  </si>
  <si>
    <t>https://www.genecards.org/cgi-bin/carddisp.pl?gene=CEMIP</t>
  </si>
  <si>
    <t>Adrenoceptor Alpha 1A</t>
  </si>
  <si>
    <t>GC08M026747</t>
  </si>
  <si>
    <t>https://www.genecards.org/cgi-bin/carddisp.pl?gene=ADRA1A</t>
  </si>
  <si>
    <t>MIR196B</t>
  </si>
  <si>
    <t>MicroRNA 196b</t>
  </si>
  <si>
    <t>GC07M027591</t>
  </si>
  <si>
    <t>https://www.genecards.org/cgi-bin/carddisp.pl?gene=MIR196B</t>
  </si>
  <si>
    <t>LATS2</t>
  </si>
  <si>
    <t>Large Tumor Suppressor Kinase 2</t>
  </si>
  <si>
    <t>GC13M020973</t>
  </si>
  <si>
    <t>https://www.genecards.org/cgi-bin/carddisp.pl?gene=LATS2</t>
  </si>
  <si>
    <t>CACNA1I</t>
  </si>
  <si>
    <t>Calcium Voltage-Gated Channel Subunit Alpha1 I</t>
  </si>
  <si>
    <t>GC22P039570</t>
  </si>
  <si>
    <t>https://www.genecards.org/cgi-bin/carddisp.pl?gene=CACNA1I</t>
  </si>
  <si>
    <t>GALNT16</t>
  </si>
  <si>
    <t>Polypeptide N-Acetylgalactosaminyltransferase 16</t>
  </si>
  <si>
    <t>GC14P069259</t>
  </si>
  <si>
    <t>https://www.genecards.org/cgi-bin/carddisp.pl?gene=GALNT16</t>
  </si>
  <si>
    <t>MLANA</t>
  </si>
  <si>
    <t>Melan-A</t>
  </si>
  <si>
    <t>GC09P006557</t>
  </si>
  <si>
    <t>https://www.genecards.org/cgi-bin/carddisp.pl?gene=MLANA</t>
  </si>
  <si>
    <t>NRAP</t>
  </si>
  <si>
    <t>Nebulin Related Anchoring Protein</t>
  </si>
  <si>
    <t>GC10M113588</t>
  </si>
  <si>
    <t>https://www.genecards.org/cgi-bin/carddisp.pl?gene=NRAP</t>
  </si>
  <si>
    <t>ZCCHC24</t>
  </si>
  <si>
    <t>Zinc Finger CCHC-Type Containing 24</t>
  </si>
  <si>
    <t>GC10M079382</t>
  </si>
  <si>
    <t>https://www.genecards.org/cgi-bin/carddisp.pl?gene=ZCCHC24</t>
  </si>
  <si>
    <t>CPA6</t>
  </si>
  <si>
    <t>Carboxypeptidase A6</t>
  </si>
  <si>
    <t>GC08M067422</t>
  </si>
  <si>
    <t>https://www.genecards.org/cgi-bin/carddisp.pl?gene=CPA6</t>
  </si>
  <si>
    <t>ZNF23</t>
  </si>
  <si>
    <t>Zinc Finger Protein 23</t>
  </si>
  <si>
    <t>GC16M071463</t>
  </si>
  <si>
    <t>https://www.genecards.org/cgi-bin/carddisp.pl?gene=ZNF23</t>
  </si>
  <si>
    <t>RO60</t>
  </si>
  <si>
    <t>Ro60, Y RNA Binding Protein</t>
  </si>
  <si>
    <t>GC01P193059</t>
  </si>
  <si>
    <t>https://www.genecards.org/cgi-bin/carddisp.pl?gene=RO60</t>
  </si>
  <si>
    <t>PLEKHB1</t>
  </si>
  <si>
    <t>Pleckstrin Homology Domain Containing B1</t>
  </si>
  <si>
    <t>GC11P073647</t>
  </si>
  <si>
    <t>https://www.genecards.org/cgi-bin/carddisp.pl?gene=PLEKHB1</t>
  </si>
  <si>
    <t>MIR134</t>
  </si>
  <si>
    <t>MicroRNA 134</t>
  </si>
  <si>
    <t>GC14P109968</t>
  </si>
  <si>
    <t>https://www.genecards.org/cgi-bin/carddisp.pl?gene=MIR134</t>
  </si>
  <si>
    <t>CAPG</t>
  </si>
  <si>
    <t>Capping Actin Protein, Gelsolin Like</t>
  </si>
  <si>
    <t>GC02M085391</t>
  </si>
  <si>
    <t>https://www.genecards.org/cgi-bin/carddisp.pl?gene=CAPG</t>
  </si>
  <si>
    <t>H3C13</t>
  </si>
  <si>
    <t>H3 Clustered Histone 13</t>
  </si>
  <si>
    <t>GC01M152007</t>
  </si>
  <si>
    <t>https://www.genecards.org/cgi-bin/carddisp.pl?gene=H3C13</t>
  </si>
  <si>
    <t>PTPRS</t>
  </si>
  <si>
    <t>Protein Tyrosine Phosphatase Receptor Type S</t>
  </si>
  <si>
    <t>GC19M005495</t>
  </si>
  <si>
    <t>https://www.genecards.org/cgi-bin/carddisp.pl?gene=PTPRS</t>
  </si>
  <si>
    <t>PTGES3</t>
  </si>
  <si>
    <t>Prostaglandin E Synthase 3</t>
  </si>
  <si>
    <t>GC12M056866</t>
  </si>
  <si>
    <t>https://www.genecards.org/cgi-bin/carddisp.pl?gene=PTGES3</t>
  </si>
  <si>
    <t>DHX15</t>
  </si>
  <si>
    <t>DEAH-Box Helicase 15</t>
  </si>
  <si>
    <t>GC04M024519</t>
  </si>
  <si>
    <t>https://www.genecards.org/cgi-bin/carddisp.pl?gene=DHX15</t>
  </si>
  <si>
    <t>KCP</t>
  </si>
  <si>
    <t>Kielin Cysteine Rich BMP Regulator</t>
  </si>
  <si>
    <t>GC07M128862</t>
  </si>
  <si>
    <t>https://www.genecards.org/cgi-bin/carddisp.pl?gene=KCP</t>
  </si>
  <si>
    <t>SLC25A39</t>
  </si>
  <si>
    <t>Solute Carrier Family 25 Member 39</t>
  </si>
  <si>
    <t>GC17M044319</t>
  </si>
  <si>
    <t>https://www.genecards.org/cgi-bin/carddisp.pl?gene=SLC25A39</t>
  </si>
  <si>
    <t>ABO</t>
  </si>
  <si>
    <t>ABO, Alpha 1-3-N-Acetylgalactosaminyltransferase And Alpha 1-3-Galactosyltransferase</t>
  </si>
  <si>
    <t>GC09M133250</t>
  </si>
  <si>
    <t>https://www.genecards.org/cgi-bin/carddisp.pl?gene=ABO</t>
  </si>
  <si>
    <t>C1GALT1C1</t>
  </si>
  <si>
    <t>C1GALT1 Specific Chaperone 1</t>
  </si>
  <si>
    <t>GC0XM120625</t>
  </si>
  <si>
    <t>https://www.genecards.org/cgi-bin/carddisp.pl?gene=C1GALT1C1</t>
  </si>
  <si>
    <t>KIF6</t>
  </si>
  <si>
    <t>Kinesin Family Member 6</t>
  </si>
  <si>
    <t>GC06M066129</t>
  </si>
  <si>
    <t>https://www.genecards.org/cgi-bin/carddisp.pl?gene=KIF6</t>
  </si>
  <si>
    <t>CRNDE</t>
  </si>
  <si>
    <t>Colorectal Neoplasia Differentially Expressed</t>
  </si>
  <si>
    <t>GC16M054845</t>
  </si>
  <si>
    <t>https://www.genecards.org/cgi-bin/carddisp.pl?gene=CRNDE</t>
  </si>
  <si>
    <t>NSUN7</t>
  </si>
  <si>
    <t>NOP2/Sun RNA Methyltransferase Family Member 7</t>
  </si>
  <si>
    <t>GC04P040751</t>
  </si>
  <si>
    <t>https://www.genecards.org/cgi-bin/carddisp.pl?gene=NSUN7</t>
  </si>
  <si>
    <t>RGS12</t>
  </si>
  <si>
    <t>Regulator Of G Protein Signaling 12</t>
  </si>
  <si>
    <t>GC04P003292</t>
  </si>
  <si>
    <t>https://www.genecards.org/cgi-bin/carddisp.pl?gene=RGS12</t>
  </si>
  <si>
    <t>LEFTY1</t>
  </si>
  <si>
    <t>Left-Right Determination Factor 1</t>
  </si>
  <si>
    <t>GC01M225887</t>
  </si>
  <si>
    <t>https://www.genecards.org/cgi-bin/carddisp.pl?gene=LEFTY1</t>
  </si>
  <si>
    <t>LINC01194</t>
  </si>
  <si>
    <t>Long Intergenic Non-Protein Coding RNA 1194</t>
  </si>
  <si>
    <t>GC05P012578</t>
  </si>
  <si>
    <t>https://www.genecards.org/cgi-bin/carddisp.pl?gene=LINC01194</t>
  </si>
  <si>
    <t>PGAM1</t>
  </si>
  <si>
    <t>Phosphoglycerate Mutase 1</t>
  </si>
  <si>
    <t>GC10P097426</t>
  </si>
  <si>
    <t>https://www.genecards.org/cgi-bin/carddisp.pl?gene=PGAM1</t>
  </si>
  <si>
    <t>VIT</t>
  </si>
  <si>
    <t>Vitrin</t>
  </si>
  <si>
    <t>GC02P036696</t>
  </si>
  <si>
    <t>https://www.genecards.org/cgi-bin/carddisp.pl?gene=VIT</t>
  </si>
  <si>
    <t>DZIP1L</t>
  </si>
  <si>
    <t>DAZ Interacting Zinc Finger Protein 1 Like</t>
  </si>
  <si>
    <t>GC03M138061</t>
  </si>
  <si>
    <t>https://www.genecards.org/cgi-bin/carddisp.pl?gene=DZIP1L</t>
  </si>
  <si>
    <t>FAM53B</t>
  </si>
  <si>
    <t>Family With Sequence Similarity 53 Member B</t>
  </si>
  <si>
    <t>GC10M124619</t>
  </si>
  <si>
    <t>https://www.genecards.org/cgi-bin/carddisp.pl?gene=FAM53B</t>
  </si>
  <si>
    <t>TSR3</t>
  </si>
  <si>
    <t>TSR3 Ribosome Maturation Factor</t>
  </si>
  <si>
    <t>GC16M007058</t>
  </si>
  <si>
    <t>https://www.genecards.org/cgi-bin/carddisp.pl?gene=TSR3</t>
  </si>
  <si>
    <t>CFDP1</t>
  </si>
  <si>
    <t>Craniofacial Development Protein 1</t>
  </si>
  <si>
    <t>GC16M075294</t>
  </si>
  <si>
    <t>https://www.genecards.org/cgi-bin/carddisp.pl?gene=CFDP1</t>
  </si>
  <si>
    <t>ZNF189</t>
  </si>
  <si>
    <t>Zinc Finger Protein 189</t>
  </si>
  <si>
    <t>GC09P101398</t>
  </si>
  <si>
    <t>https://www.genecards.org/cgi-bin/carddisp.pl?gene=ZNF189</t>
  </si>
  <si>
    <t>SELENOH</t>
  </si>
  <si>
    <t>Selenoprotein H</t>
  </si>
  <si>
    <t>GC11P058134</t>
  </si>
  <si>
    <t>https://www.genecards.org/cgi-bin/carddisp.pl?gene=SELENOH</t>
  </si>
  <si>
    <t>ZIC4</t>
  </si>
  <si>
    <t>Zic Family Member 4</t>
  </si>
  <si>
    <t>GC03M147386</t>
  </si>
  <si>
    <t>https://www.genecards.org/cgi-bin/carddisp.pl?gene=ZIC4</t>
  </si>
  <si>
    <t>A2M</t>
  </si>
  <si>
    <t>Alpha-2-Macroglobulin</t>
  </si>
  <si>
    <t>GC12M009067</t>
  </si>
  <si>
    <t>https://www.genecards.org/cgi-bin/carddisp.pl?gene=A2M</t>
  </si>
  <si>
    <t>TARBP1</t>
  </si>
  <si>
    <t>TAR (HIV-1) RNA Binding Protein 1</t>
  </si>
  <si>
    <t>GC01M234391</t>
  </si>
  <si>
    <t>https://www.genecards.org/cgi-bin/carddisp.pl?gene=TARBP1</t>
  </si>
  <si>
    <t>RABL2B</t>
  </si>
  <si>
    <t>RAB, Member Of RAS Oncogene Family Like 2B</t>
  </si>
  <si>
    <t>GC22M050767</t>
  </si>
  <si>
    <t>https://www.genecards.org/cgi-bin/carddisp.pl?gene=RABL2B</t>
  </si>
  <si>
    <t>ATP6V0D1</t>
  </si>
  <si>
    <t>ATPase H+ Transporting V0 Subunit D1</t>
  </si>
  <si>
    <t>GC16M067438</t>
  </si>
  <si>
    <t>https://www.genecards.org/cgi-bin/carddisp.pl?gene=ATP6V0D1</t>
  </si>
  <si>
    <t>EGFLAM</t>
  </si>
  <si>
    <t>EGF Like, Fibronectin Type III And Laminin G Domains</t>
  </si>
  <si>
    <t>GC05P038295</t>
  </si>
  <si>
    <t>https://www.genecards.org/cgi-bin/carddisp.pl?gene=EGFLAM</t>
  </si>
  <si>
    <t>FGF19</t>
  </si>
  <si>
    <t>Fibroblast Growth Factor 19</t>
  </si>
  <si>
    <t>GC11M090231</t>
  </si>
  <si>
    <t>https://www.genecards.org/cgi-bin/carddisp.pl?gene=FGF19</t>
  </si>
  <si>
    <t>EHD1</t>
  </si>
  <si>
    <t>EH Domain Containing 1</t>
  </si>
  <si>
    <t>GC11M089730</t>
  </si>
  <si>
    <t>https://www.genecards.org/cgi-bin/carddisp.pl?gene=EHD1</t>
  </si>
  <si>
    <t>CPNE3</t>
  </si>
  <si>
    <t>Copine 3</t>
  </si>
  <si>
    <t>GC08P086514</t>
  </si>
  <si>
    <t>https://www.genecards.org/cgi-bin/carddisp.pl?gene=CPNE3</t>
  </si>
  <si>
    <t>CRYGS</t>
  </si>
  <si>
    <t>Crystallin Gamma S</t>
  </si>
  <si>
    <t>GC03M186538</t>
  </si>
  <si>
    <t>https://www.genecards.org/cgi-bin/carddisp.pl?gene=CRYGS</t>
  </si>
  <si>
    <t>HPGDS</t>
  </si>
  <si>
    <t>Hematopoietic Prostaglandin D Synthase</t>
  </si>
  <si>
    <t>GC04M094298</t>
  </si>
  <si>
    <t>https://www.genecards.org/cgi-bin/carddisp.pl?gene=HPGDS</t>
  </si>
  <si>
    <t>HSD17B7</t>
  </si>
  <si>
    <t>Hydroxysteroid 17-Beta Dehydrogenase 7</t>
  </si>
  <si>
    <t>GC01P162790</t>
  </si>
  <si>
    <t>https://www.genecards.org/cgi-bin/carddisp.pl?gene=HSD17B7</t>
  </si>
  <si>
    <t>ZBED4</t>
  </si>
  <si>
    <t>Zinc Finger BED-Type Containing 4</t>
  </si>
  <si>
    <t>GC22P049853</t>
  </si>
  <si>
    <t>https://www.genecards.org/cgi-bin/carddisp.pl?gene=ZBED4</t>
  </si>
  <si>
    <t>CIAO1</t>
  </si>
  <si>
    <t>Cytosolic Iron-Sulfur Assembly Component 1</t>
  </si>
  <si>
    <t>GC02P096284</t>
  </si>
  <si>
    <t>https://www.genecards.org/cgi-bin/carddisp.pl?gene=CIAO1</t>
  </si>
  <si>
    <t>LOC110008580</t>
  </si>
  <si>
    <t>Zic Family Member 2 Polyalanine Repeat Instability Region</t>
  </si>
  <si>
    <t>GC13P099985</t>
  </si>
  <si>
    <t>https://www.genecards.org/cgi-bin/carddisp.pl?gene=LOC110008580</t>
  </si>
  <si>
    <t>CLDN11</t>
  </si>
  <si>
    <t>Claudin 11</t>
  </si>
  <si>
    <t>GC03P170418</t>
  </si>
  <si>
    <t>https://www.genecards.org/cgi-bin/carddisp.pl?gene=CLDN11</t>
  </si>
  <si>
    <t>RRM1</t>
  </si>
  <si>
    <t>Ribonucleotide Reductase Catalytic Subunit M1</t>
  </si>
  <si>
    <t>GC11P004115</t>
  </si>
  <si>
    <t>https://www.genecards.org/cgi-bin/carddisp.pl?gene=RRM1</t>
  </si>
  <si>
    <t>NFATC3</t>
  </si>
  <si>
    <t>Nuclear Factor Of Activated T Cells 3</t>
  </si>
  <si>
    <t>GC16P068119</t>
  </si>
  <si>
    <t>https://www.genecards.org/cgi-bin/carddisp.pl?gene=NFATC3</t>
  </si>
  <si>
    <t>FAIM2</t>
  </si>
  <si>
    <t>Fas Apoptotic Inhibitory Molecule 2</t>
  </si>
  <si>
    <t>GC12M049866</t>
  </si>
  <si>
    <t>https://www.genecards.org/cgi-bin/carddisp.pl?gene=FAIM2</t>
  </si>
  <si>
    <t>RHOT2</t>
  </si>
  <si>
    <t>Ras Homolog Family Member T2</t>
  </si>
  <si>
    <t>GC16P011626</t>
  </si>
  <si>
    <t>https://www.genecards.org/cgi-bin/carddisp.pl?gene=RHOT2</t>
  </si>
  <si>
    <t>DLGAP4</t>
  </si>
  <si>
    <t>DLG Associated Protein 4</t>
  </si>
  <si>
    <t>GC20P036308</t>
  </si>
  <si>
    <t>https://www.genecards.org/cgi-bin/carddisp.pl?gene=DLGAP4</t>
  </si>
  <si>
    <t>DBX2</t>
  </si>
  <si>
    <t>Developing Brain Homeobox 2</t>
  </si>
  <si>
    <t>GC12M045014</t>
  </si>
  <si>
    <t>https://www.genecards.org/cgi-bin/carddisp.pl?gene=DBX2</t>
  </si>
  <si>
    <t>LXN</t>
  </si>
  <si>
    <t>Latexin</t>
  </si>
  <si>
    <t>GC03M158645</t>
  </si>
  <si>
    <t>https://www.genecards.org/cgi-bin/carddisp.pl?gene=LXN</t>
  </si>
  <si>
    <t>MRTO4</t>
  </si>
  <si>
    <t>MRT4 Homolog, Ribosome Maturation Factor</t>
  </si>
  <si>
    <t>GC01P019251</t>
  </si>
  <si>
    <t>https://www.genecards.org/cgi-bin/carddisp.pl?gene=MRTO4</t>
  </si>
  <si>
    <t>LRRC37A</t>
  </si>
  <si>
    <t>Leucine Rich Repeat Containing 37A</t>
  </si>
  <si>
    <t>GC17P055816</t>
  </si>
  <si>
    <t>https://www.genecards.org/cgi-bin/carddisp.pl?gene=LRRC37A</t>
  </si>
  <si>
    <t>ARSD</t>
  </si>
  <si>
    <t>Arylsulfatase D</t>
  </si>
  <si>
    <t>GC0XM002903</t>
  </si>
  <si>
    <t>https://www.genecards.org/cgi-bin/carddisp.pl?gene=ARSD</t>
  </si>
  <si>
    <t>EPB41L3</t>
  </si>
  <si>
    <t>Erythrocyte Membrane Protein Band 4.1 Like 3</t>
  </si>
  <si>
    <t>GC18M005382</t>
  </si>
  <si>
    <t>https://www.genecards.org/cgi-bin/carddisp.pl?gene=EPB41L3</t>
  </si>
  <si>
    <t>OAZ1</t>
  </si>
  <si>
    <t>Ornithine Decarboxylase Antizyme 1</t>
  </si>
  <si>
    <t>GC19P002269</t>
  </si>
  <si>
    <t>https://www.genecards.org/cgi-bin/carddisp.pl?gene=OAZ1</t>
  </si>
  <si>
    <t>ASB2</t>
  </si>
  <si>
    <t>Ankyrin Repeat And SOCS Box Containing 2</t>
  </si>
  <si>
    <t>GC14M093934</t>
  </si>
  <si>
    <t>https://www.genecards.org/cgi-bin/carddisp.pl?gene=ASB2</t>
  </si>
  <si>
    <t>AJAP1</t>
  </si>
  <si>
    <t>Adherens Junctions Associated Protein 1</t>
  </si>
  <si>
    <t>GC01P004654</t>
  </si>
  <si>
    <t>https://www.genecards.org/cgi-bin/carddisp.pl?gene=AJAP1</t>
  </si>
  <si>
    <t>STK38L</t>
  </si>
  <si>
    <t>Serine/Threonine Kinase 38 Like</t>
  </si>
  <si>
    <t>GC12P027243</t>
  </si>
  <si>
    <t>https://www.genecards.org/cgi-bin/carddisp.pl?gene=STK38L</t>
  </si>
  <si>
    <t>DAAM1</t>
  </si>
  <si>
    <t>Dishevelled Associated Activator Of Morphogenesis 1</t>
  </si>
  <si>
    <t>GC14P059188</t>
  </si>
  <si>
    <t>https://www.genecards.org/cgi-bin/carddisp.pl?gene=DAAM1</t>
  </si>
  <si>
    <t>ZNRF3</t>
  </si>
  <si>
    <t>Zinc And Ring Finger 3</t>
  </si>
  <si>
    <t>GC22P028883</t>
  </si>
  <si>
    <t>https://www.genecards.org/cgi-bin/carddisp.pl?gene=ZNRF3</t>
  </si>
  <si>
    <t>EYA3</t>
  </si>
  <si>
    <t>EYA Transcriptional Coactivator And Phosphatase 3</t>
  </si>
  <si>
    <t>GC01M027970</t>
  </si>
  <si>
    <t>https://www.genecards.org/cgi-bin/carddisp.pl?gene=EYA3</t>
  </si>
  <si>
    <t>CAMP-Dependent Protein Kinase Inhibitor Alpha</t>
  </si>
  <si>
    <t>GC08P078517</t>
  </si>
  <si>
    <t>https://www.genecards.org/cgi-bin/carddisp.pl?gene=PKIA</t>
  </si>
  <si>
    <t>UBE2D2</t>
  </si>
  <si>
    <t>Ubiquitin Conjugating Enzyme E2 D2</t>
  </si>
  <si>
    <t>GC05P139526</t>
  </si>
  <si>
    <t>https://www.genecards.org/cgi-bin/carddisp.pl?gene=UBE2D2</t>
  </si>
  <si>
    <t>RXRB</t>
  </si>
  <si>
    <t>Retinoid X Receptor Beta</t>
  </si>
  <si>
    <t>GC06M033193</t>
  </si>
  <si>
    <t>https://www.genecards.org/cgi-bin/carddisp.pl?gene=RXRB</t>
  </si>
  <si>
    <t>CFHR4</t>
  </si>
  <si>
    <t>Complement Factor H Related 4</t>
  </si>
  <si>
    <t>GC01P196888</t>
  </si>
  <si>
    <t>https://www.genecards.org/cgi-bin/carddisp.pl?gene=CFHR4</t>
  </si>
  <si>
    <t>COMMD1</t>
  </si>
  <si>
    <t>Copper Metabolism Domain Containing 1</t>
  </si>
  <si>
    <t>GC02P061888</t>
  </si>
  <si>
    <t>https://www.genecards.org/cgi-bin/carddisp.pl?gene=COMMD1</t>
  </si>
  <si>
    <t>CD37</t>
  </si>
  <si>
    <t>CD37 Molecule</t>
  </si>
  <si>
    <t>GC19P049335</t>
  </si>
  <si>
    <t>https://www.genecards.org/cgi-bin/carddisp.pl?gene=CD37</t>
  </si>
  <si>
    <t>UCN</t>
  </si>
  <si>
    <t>Urocortin</t>
  </si>
  <si>
    <t>GC02M027308</t>
  </si>
  <si>
    <t>https://www.genecards.org/cgi-bin/carddisp.pl?gene=UCN</t>
  </si>
  <si>
    <t>PSME4</t>
  </si>
  <si>
    <t>Proteasome Activator Subunit 4</t>
  </si>
  <si>
    <t>GC02M053864</t>
  </si>
  <si>
    <t>https://www.genecards.org/cgi-bin/carddisp.pl?gene=PSME4</t>
  </si>
  <si>
    <t>HSD17B6</t>
  </si>
  <si>
    <t>Hydroxysteroid 17-Beta Dehydrogenase 6</t>
  </si>
  <si>
    <t>GC12P056752</t>
  </si>
  <si>
    <t>https://www.genecards.org/cgi-bin/carddisp.pl?gene=HSD17B6</t>
  </si>
  <si>
    <t>MYT1</t>
  </si>
  <si>
    <t>Myelin Transcription Factor 1</t>
  </si>
  <si>
    <t>GC20P065053</t>
  </si>
  <si>
    <t>https://www.genecards.org/cgi-bin/carddisp.pl?gene=MYT1</t>
  </si>
  <si>
    <t>PLA2G1B</t>
  </si>
  <si>
    <t>Phospholipase A2 Group IB</t>
  </si>
  <si>
    <t>GC12M120322</t>
  </si>
  <si>
    <t>https://www.genecards.org/cgi-bin/carddisp.pl?gene=PLA2G1B</t>
  </si>
  <si>
    <t>DRD4</t>
  </si>
  <si>
    <t>Dopamine Receptor D4</t>
  </si>
  <si>
    <t>GC11P001768</t>
  </si>
  <si>
    <t>https://www.genecards.org/cgi-bin/carddisp.pl?gene=DRD4</t>
  </si>
  <si>
    <t>TMEM242</t>
  </si>
  <si>
    <t>Transmembrane Protein 242</t>
  </si>
  <si>
    <t>GC06M157289</t>
  </si>
  <si>
    <t>https://www.genecards.org/cgi-bin/carddisp.pl?gene=TMEM242</t>
  </si>
  <si>
    <t>LINC00976</t>
  </si>
  <si>
    <t>Long Intergenic Non-Protein Coding RNA 976</t>
  </si>
  <si>
    <t>GC08M128634</t>
  </si>
  <si>
    <t>https://www.genecards.org/cgi-bin/carddisp.pl?gene=LINC00976</t>
  </si>
  <si>
    <t>EDC4</t>
  </si>
  <si>
    <t>Enhancer Of MRNA Decapping 4</t>
  </si>
  <si>
    <t>GC16P067873</t>
  </si>
  <si>
    <t>https://www.genecards.org/cgi-bin/carddisp.pl?gene=EDC4</t>
  </si>
  <si>
    <t>PLEKHA7</t>
  </si>
  <si>
    <t>Pleckstrin Homology Domain Containing A7</t>
  </si>
  <si>
    <t>GC11M016778</t>
  </si>
  <si>
    <t>https://www.genecards.org/cgi-bin/carddisp.pl?gene=PLEKHA7</t>
  </si>
  <si>
    <t>SNX5</t>
  </si>
  <si>
    <t>Sorting Nexin 5</t>
  </si>
  <si>
    <t>GC20M018141</t>
  </si>
  <si>
    <t>https://www.genecards.org/cgi-bin/carddisp.pl?gene=SNX5</t>
  </si>
  <si>
    <t>MMP11</t>
  </si>
  <si>
    <t>Matrix Metallopeptidase 11</t>
  </si>
  <si>
    <t>GC22P023768</t>
  </si>
  <si>
    <t>https://www.genecards.org/cgi-bin/carddisp.pl?gene=MMP11</t>
  </si>
  <si>
    <t>ROCK2</t>
  </si>
  <si>
    <t>Rho Associated Coiled-Coil Containing Protein Kinase 2</t>
  </si>
  <si>
    <t>GC02M011309</t>
  </si>
  <si>
    <t>https://www.genecards.org/cgi-bin/carddisp.pl?gene=ROCK2</t>
  </si>
  <si>
    <t>TSN</t>
  </si>
  <si>
    <t>Translin</t>
  </si>
  <si>
    <t>GC02P121737</t>
  </si>
  <si>
    <t>https://www.genecards.org/cgi-bin/carddisp.pl?gene=TSN</t>
  </si>
  <si>
    <t>DCAF7</t>
  </si>
  <si>
    <t>DDB1 And CUL4 Associated Factor 7</t>
  </si>
  <si>
    <t>GC17P063550</t>
  </si>
  <si>
    <t>https://www.genecards.org/cgi-bin/carddisp.pl?gene=DCAF7</t>
  </si>
  <si>
    <t>SAP18</t>
  </si>
  <si>
    <t>Sin3A Associated Protein 18</t>
  </si>
  <si>
    <t>GC13P021140</t>
  </si>
  <si>
    <t>https://www.genecards.org/cgi-bin/carddisp.pl?gene=SAP18</t>
  </si>
  <si>
    <t>MFF-DT</t>
  </si>
  <si>
    <t>MFF Divergent Transcript</t>
  </si>
  <si>
    <t>GC02M227223</t>
  </si>
  <si>
    <t>https://www.genecards.org/cgi-bin/carddisp.pl?gene=MFF-DT</t>
  </si>
  <si>
    <t>KIF2A</t>
  </si>
  <si>
    <t>Kinesin Family Member 2A</t>
  </si>
  <si>
    <t>GC05P062306</t>
  </si>
  <si>
    <t>https://www.genecards.org/cgi-bin/carddisp.pl?gene=KIF2A</t>
  </si>
  <si>
    <t>HOXB6</t>
  </si>
  <si>
    <t>Homeobox B6</t>
  </si>
  <si>
    <t>GC17M048942</t>
  </si>
  <si>
    <t>https://www.genecards.org/cgi-bin/carddisp.pl?gene=HOXB6</t>
  </si>
  <si>
    <t>BACH1</t>
  </si>
  <si>
    <t>BTB Domain And CNC Homolog 1</t>
  </si>
  <si>
    <t>GC21P029194</t>
  </si>
  <si>
    <t>https://www.genecards.org/cgi-bin/carddisp.pl?gene=BACH1</t>
  </si>
  <si>
    <t>RXRG</t>
  </si>
  <si>
    <t>Retinoid X Receptor Gamma</t>
  </si>
  <si>
    <t>GC01M165401</t>
  </si>
  <si>
    <t>https://www.genecards.org/cgi-bin/carddisp.pl?gene=RXRG</t>
  </si>
  <si>
    <t>TFDP2</t>
  </si>
  <si>
    <t>Transcription Factor Dp-2</t>
  </si>
  <si>
    <t>GC03M141944</t>
  </si>
  <si>
    <t>https://www.genecards.org/cgi-bin/carddisp.pl?gene=TFDP2</t>
  </si>
  <si>
    <t>CHGB</t>
  </si>
  <si>
    <t>Chromogranin B</t>
  </si>
  <si>
    <t>GC20P005911</t>
  </si>
  <si>
    <t>https://www.genecards.org/cgi-bin/carddisp.pl?gene=CHGB</t>
  </si>
  <si>
    <t>PTP4A1</t>
  </si>
  <si>
    <t>Protein Tyrosine Phosphatase 4A1</t>
  </si>
  <si>
    <t>GC06P084147</t>
  </si>
  <si>
    <t>https://www.genecards.org/cgi-bin/carddisp.pl?gene=PTP4A1</t>
  </si>
  <si>
    <t>PAF1</t>
  </si>
  <si>
    <t>PAF1 Homolog, Paf1/RNA Polymerase II Complex Component</t>
  </si>
  <si>
    <t>GC19M039385</t>
  </si>
  <si>
    <t>https://www.genecards.org/cgi-bin/carddisp.pl?gene=PAF1</t>
  </si>
  <si>
    <t>RAD54B</t>
  </si>
  <si>
    <t>RAD54 Homolog B</t>
  </si>
  <si>
    <t>GC08M094371</t>
  </si>
  <si>
    <t>https://www.genecards.org/cgi-bin/carddisp.pl?gene=RAD54B</t>
  </si>
  <si>
    <t>PNPLA3</t>
  </si>
  <si>
    <t>Patatin Like Phospholipase Domain Containing 3</t>
  </si>
  <si>
    <t>GC22P043923</t>
  </si>
  <si>
    <t>https://www.genecards.org/cgi-bin/carddisp.pl?gene=PNPLA3</t>
  </si>
  <si>
    <t>HOXC10</t>
  </si>
  <si>
    <t>Homeobox C10</t>
  </si>
  <si>
    <t>GC12P055040</t>
  </si>
  <si>
    <t>https://www.genecards.org/cgi-bin/carddisp.pl?gene=HOXC10</t>
  </si>
  <si>
    <t>PTPRA</t>
  </si>
  <si>
    <t>Protein Tyrosine Phosphatase Receptor Type A</t>
  </si>
  <si>
    <t>GC20P002864</t>
  </si>
  <si>
    <t>https://www.genecards.org/cgi-bin/carddisp.pl?gene=PTPRA</t>
  </si>
  <si>
    <t>POU6F2</t>
  </si>
  <si>
    <t>POU Class 6 Homeobox 2</t>
  </si>
  <si>
    <t>GC07P038977</t>
  </si>
  <si>
    <t>https://www.genecards.org/cgi-bin/carddisp.pl?gene=POU6F2</t>
  </si>
  <si>
    <t>SPRY3</t>
  </si>
  <si>
    <t>Sprouty RTK Signaling Antagonist 3</t>
  </si>
  <si>
    <t>GC0XP155612</t>
  </si>
  <si>
    <t>https://www.genecards.org/cgi-bin/carddisp.pl?gene=SPRY3</t>
  </si>
  <si>
    <t>PEX11A</t>
  </si>
  <si>
    <t>Peroxisomal Biogenesis Factor 11 Alpha</t>
  </si>
  <si>
    <t>GC15M089677</t>
  </si>
  <si>
    <t>https://www.genecards.org/cgi-bin/carddisp.pl?gene=PEX11A</t>
  </si>
  <si>
    <t>PPP2CB</t>
  </si>
  <si>
    <t>Protein Phosphatase 2 Catalytic Subunit Beta</t>
  </si>
  <si>
    <t>GC08M030762</t>
  </si>
  <si>
    <t>https://www.genecards.org/cgi-bin/carddisp.pl?gene=PPP2CB</t>
  </si>
  <si>
    <t>STAB1</t>
  </si>
  <si>
    <t>Stabilin 1</t>
  </si>
  <si>
    <t>GC03P052495</t>
  </si>
  <si>
    <t>https://www.genecards.org/cgi-bin/carddisp.pl?gene=STAB1</t>
  </si>
  <si>
    <t>SMPX</t>
  </si>
  <si>
    <t>Small Muscle Protein X-Linked</t>
  </si>
  <si>
    <t>GC0XM021706</t>
  </si>
  <si>
    <t>https://www.genecards.org/cgi-bin/carddisp.pl?gene=SMPX</t>
  </si>
  <si>
    <t>PRDM8</t>
  </si>
  <si>
    <t>PR/SET Domain 8</t>
  </si>
  <si>
    <t>GC04P080183</t>
  </si>
  <si>
    <t>https://www.genecards.org/cgi-bin/carddisp.pl?gene=PRDM8</t>
  </si>
  <si>
    <t>MOCS3</t>
  </si>
  <si>
    <t>Molybdenum Cofactor Synthesis 3</t>
  </si>
  <si>
    <t>GC20P050958</t>
  </si>
  <si>
    <t>https://www.genecards.org/cgi-bin/carddisp.pl?gene=MOCS3</t>
  </si>
  <si>
    <t>FERMT2</t>
  </si>
  <si>
    <t>FERM Domain Containing Kindlin 2</t>
  </si>
  <si>
    <t>GC14M052857</t>
  </si>
  <si>
    <t>https://www.genecards.org/cgi-bin/carddisp.pl?gene=FERMT2</t>
  </si>
  <si>
    <t>SOAT1</t>
  </si>
  <si>
    <t>Sterol O-Acyltransferase 1</t>
  </si>
  <si>
    <t>GC01P179262</t>
  </si>
  <si>
    <t>https://www.genecards.org/cgi-bin/carddisp.pl?gene=SOAT1</t>
  </si>
  <si>
    <t>CD2-LCR</t>
  </si>
  <si>
    <t>CD2 Locus Control Region</t>
  </si>
  <si>
    <t>GC01P116769</t>
  </si>
  <si>
    <t>https://www.genecards.org/cgi-bin/carddisp.pl?gene=CD2-LCR</t>
  </si>
  <si>
    <t>RASGRP3</t>
  </si>
  <si>
    <t>RAS Guanyl Releasing Protein 3</t>
  </si>
  <si>
    <t>GC02P033436</t>
  </si>
  <si>
    <t>https://www.genecards.org/cgi-bin/carddisp.pl?gene=RASGRP3</t>
  </si>
  <si>
    <t>PMPCB</t>
  </si>
  <si>
    <t>Peptidase, Mitochondrial Processing Subunit Beta</t>
  </si>
  <si>
    <t>GC07P103297</t>
  </si>
  <si>
    <t>https://www.genecards.org/cgi-bin/carddisp.pl?gene=PMPCB</t>
  </si>
  <si>
    <t>SSBP3</t>
  </si>
  <si>
    <t>Single Stranded DNA Binding Protein 3</t>
  </si>
  <si>
    <t>GC01M054225</t>
  </si>
  <si>
    <t>https://www.genecards.org/cgi-bin/carddisp.pl?gene=SSBP3</t>
  </si>
  <si>
    <t>SAMSN1</t>
  </si>
  <si>
    <t>SAM Domain, SH3 Domain And Nuclear Localization Signals 1</t>
  </si>
  <si>
    <t>GC21M014485</t>
  </si>
  <si>
    <t>https://www.genecards.org/cgi-bin/carddisp.pl?gene=SAMSN1</t>
  </si>
  <si>
    <t>UPK3A</t>
  </si>
  <si>
    <t>Uroplakin 3A</t>
  </si>
  <si>
    <t>GC22P045284</t>
  </si>
  <si>
    <t>https://www.genecards.org/cgi-bin/carddisp.pl?gene=UPK3A</t>
  </si>
  <si>
    <t>TXNDC17</t>
  </si>
  <si>
    <t>Thioredoxin Domain Containing 17</t>
  </si>
  <si>
    <t>GC17P006640</t>
  </si>
  <si>
    <t>https://www.genecards.org/cgi-bin/carddisp.pl?gene=TXNDC17</t>
  </si>
  <si>
    <t>GOLIM4</t>
  </si>
  <si>
    <t>Golgi Integral Membrane Protein 4</t>
  </si>
  <si>
    <t>GC03M168008</t>
  </si>
  <si>
    <t>https://www.genecards.org/cgi-bin/carddisp.pl?gene=GOLIM4</t>
  </si>
  <si>
    <t>WASHC4</t>
  </si>
  <si>
    <t>WASH Complex Subunit 4</t>
  </si>
  <si>
    <t>GC12P105108</t>
  </si>
  <si>
    <t>https://www.genecards.org/cgi-bin/carddisp.pl?gene=WASHC4</t>
  </si>
  <si>
    <t>TCEA1</t>
  </si>
  <si>
    <t>Transcription Elongation Factor A1</t>
  </si>
  <si>
    <t>GC08M053966</t>
  </si>
  <si>
    <t>https://www.genecards.org/cgi-bin/carddisp.pl?gene=TCEA1</t>
  </si>
  <si>
    <t>RSL1D1</t>
  </si>
  <si>
    <t>Ribosomal L1 Domain Containing 1</t>
  </si>
  <si>
    <t>GC16M011833</t>
  </si>
  <si>
    <t>https://www.genecards.org/cgi-bin/carddisp.pl?gene=RSL1D1</t>
  </si>
  <si>
    <t>SH3PXD2A</t>
  </si>
  <si>
    <t>SH3 And PX Domains 2A</t>
  </si>
  <si>
    <t>GC10M103594</t>
  </si>
  <si>
    <t>https://www.genecards.org/cgi-bin/carddisp.pl?gene=SH3PXD2A</t>
  </si>
  <si>
    <t>RBBP6</t>
  </si>
  <si>
    <t>RB Binding Protein 6, Ubiquitin Ligase</t>
  </si>
  <si>
    <t>GC16P024537</t>
  </si>
  <si>
    <t>https://www.genecards.org/cgi-bin/carddisp.pl?gene=RBBP6</t>
  </si>
  <si>
    <t>MIR582</t>
  </si>
  <si>
    <t>MicroRNA 582</t>
  </si>
  <si>
    <t>GC05M059703</t>
  </si>
  <si>
    <t>https://www.genecards.org/cgi-bin/carddisp.pl?gene=MIR582</t>
  </si>
  <si>
    <t>NFIL3</t>
  </si>
  <si>
    <t>Nuclear Factor, Interleukin 3 Regulated</t>
  </si>
  <si>
    <t>GC09M091409</t>
  </si>
  <si>
    <t>https://www.genecards.org/cgi-bin/carddisp.pl?gene=NFIL3</t>
  </si>
  <si>
    <t>SPTBN2</t>
  </si>
  <si>
    <t>Spectrin Beta, Non-Erythrocytic 2</t>
  </si>
  <si>
    <t>GC11M089939</t>
  </si>
  <si>
    <t>https://www.genecards.org/cgi-bin/carddisp.pl?gene=SPTBN2</t>
  </si>
  <si>
    <t>SNX13</t>
  </si>
  <si>
    <t>Sorting Nexin 13</t>
  </si>
  <si>
    <t>GC07M017798</t>
  </si>
  <si>
    <t>https://www.genecards.org/cgi-bin/carddisp.pl?gene=SNX13</t>
  </si>
  <si>
    <t>NECTIN3</t>
  </si>
  <si>
    <t>Nectin Cell Adhesion Molecule 3</t>
  </si>
  <si>
    <t>GC03P111071</t>
  </si>
  <si>
    <t>https://www.genecards.org/cgi-bin/carddisp.pl?gene=NECTIN3</t>
  </si>
  <si>
    <t>CCL15</t>
  </si>
  <si>
    <t>C-C Motif Chemokine Ligand 15</t>
  </si>
  <si>
    <t>GC17M035996</t>
  </si>
  <si>
    <t>https://www.genecards.org/cgi-bin/carddisp.pl?gene=CCL15</t>
  </si>
  <si>
    <t>DNAJC2</t>
  </si>
  <si>
    <t>DnaJ Heat Shock Protein Family (Hsp40) Member C2</t>
  </si>
  <si>
    <t>GC07M103312</t>
  </si>
  <si>
    <t>https://www.genecards.org/cgi-bin/carddisp.pl?gene=DNAJC2</t>
  </si>
  <si>
    <t>SCG2</t>
  </si>
  <si>
    <t>Secretogranin II</t>
  </si>
  <si>
    <t>GC02M223596</t>
  </si>
  <si>
    <t>https://www.genecards.org/cgi-bin/carddisp.pl?gene=SCG2</t>
  </si>
  <si>
    <t>CELIAC2</t>
  </si>
  <si>
    <t>Celiac Disease 2</t>
  </si>
  <si>
    <t>GC05U900007</t>
  </si>
  <si>
    <t>https://www.genecards.org/cgi-bin/carddisp.pl?gene=CELIAC2</t>
  </si>
  <si>
    <t>CELIAC5</t>
  </si>
  <si>
    <t>Celiac Disease, Susceptibility To, 5</t>
  </si>
  <si>
    <t>GC15U900548</t>
  </si>
  <si>
    <t>https://www.genecards.org/cgi-bin/carddisp.pl?gene=CELIAC5</t>
  </si>
  <si>
    <t>CELIAC10</t>
  </si>
  <si>
    <t>Celiac Disease, Susceptibility To, 10</t>
  </si>
  <si>
    <t>GC03U901211</t>
  </si>
  <si>
    <t>https://www.genecards.org/cgi-bin/carddisp.pl?gene=CELIAC10</t>
  </si>
  <si>
    <t>CELIAC11</t>
  </si>
  <si>
    <t>Celiac Disease, Susceptibility To, 11</t>
  </si>
  <si>
    <t>GC03U901236</t>
  </si>
  <si>
    <t>https://www.genecards.org/cgi-bin/carddisp.pl?gene=CELIAC11</t>
  </si>
  <si>
    <t>CELIAC12</t>
  </si>
  <si>
    <t>Celiac Disease, Susceptibility To, 12</t>
  </si>
  <si>
    <t>GC06U901611</t>
  </si>
  <si>
    <t>https://www.genecards.org/cgi-bin/carddisp.pl?gene=CELIAC12</t>
  </si>
  <si>
    <t>CELIAC13</t>
  </si>
  <si>
    <t>Celiac Disease, Susceptibility To, 13</t>
  </si>
  <si>
    <t>GC12U901080</t>
  </si>
  <si>
    <t>https://www.genecards.org/cgi-bin/carddisp.pl?gene=CELIAC13</t>
  </si>
  <si>
    <t>CELIAC6</t>
  </si>
  <si>
    <t>Celiac Disease, Susceptibility To, 6</t>
  </si>
  <si>
    <t>GC04U900984</t>
  </si>
  <si>
    <t>https://www.genecards.org/cgi-bin/carddisp.pl?gene=CELIAC6</t>
  </si>
  <si>
    <t>CELIAC7</t>
  </si>
  <si>
    <t>Celiac Disease, Susceptibility To, 7</t>
  </si>
  <si>
    <t>GC01U902349</t>
  </si>
  <si>
    <t>https://www.genecards.org/cgi-bin/carddisp.pl?gene=CELIAC7</t>
  </si>
  <si>
    <t>CELIAC8</t>
  </si>
  <si>
    <t>Celiac Disease, Susceptibility To, 8</t>
  </si>
  <si>
    <t>GC02U901656</t>
  </si>
  <si>
    <t>https://www.genecards.org/cgi-bin/carddisp.pl?gene=CELIAC8</t>
  </si>
  <si>
    <t>CELIAC9</t>
  </si>
  <si>
    <t>Celiac Disease, Susceptibility To, 9</t>
  </si>
  <si>
    <t>GC03U901197</t>
  </si>
  <si>
    <t>https://www.genecards.org/cgi-bin/carddisp.pl?gene=CELIAC9</t>
  </si>
  <si>
    <t>DEL1Q21</t>
  </si>
  <si>
    <t>Chromosome 1q21.1 Deletion Syndrome</t>
  </si>
  <si>
    <t>GC01U902168</t>
  </si>
  <si>
    <t>https://www.genecards.org/cgi-bin/carddisp.pl?gene=DEL1Q21</t>
  </si>
  <si>
    <t>SLC7A6</t>
  </si>
  <si>
    <t>Solute Carrier Family 7 Member 6</t>
  </si>
  <si>
    <t>GC16P068263</t>
  </si>
  <si>
    <t>https://www.genecards.org/cgi-bin/carddisp.pl?gene=SLC7A6</t>
  </si>
  <si>
    <t>PFDN2</t>
  </si>
  <si>
    <t>Prefoldin Subunit 2</t>
  </si>
  <si>
    <t>GC01M161100</t>
  </si>
  <si>
    <t>https://www.genecards.org/cgi-bin/carddisp.pl?gene=PFDN2</t>
  </si>
  <si>
    <t>SNRPA1</t>
  </si>
  <si>
    <t>Small Nuclear Ribonucleoprotein Polypeptide A'</t>
  </si>
  <si>
    <t>GC15M101281</t>
  </si>
  <si>
    <t>https://www.genecards.org/cgi-bin/carddisp.pl?gene=SNRPA1</t>
  </si>
  <si>
    <t>SLC30A2</t>
  </si>
  <si>
    <t>Solute Carrier Family 30 Member 2</t>
  </si>
  <si>
    <t>GC01M026048</t>
  </si>
  <si>
    <t>https://www.genecards.org/cgi-bin/carddisp.pl?gene=SLC30A2</t>
  </si>
  <si>
    <t>DENND4A</t>
  </si>
  <si>
    <t>DENN Domain Containing 4A</t>
  </si>
  <si>
    <t>GC15M065658</t>
  </si>
  <si>
    <t>https://www.genecards.org/cgi-bin/carddisp.pl?gene=DENND4A</t>
  </si>
  <si>
    <t>TBC1D10C</t>
  </si>
  <si>
    <t>TBC1 Domain Family Member 10C</t>
  </si>
  <si>
    <t>GC11P067403</t>
  </si>
  <si>
    <t>https://www.genecards.org/cgi-bin/carddisp.pl?gene=TBC1D10C</t>
  </si>
  <si>
    <t>AMPD3</t>
  </si>
  <si>
    <t>Adenosine Monophosphate Deaminase 3</t>
  </si>
  <si>
    <t>GC11P010309</t>
  </si>
  <si>
    <t>https://www.genecards.org/cgi-bin/carddisp.pl?gene=AMPD3</t>
  </si>
  <si>
    <t>CHMP5</t>
  </si>
  <si>
    <t>Charged Multivesicular Body Protein 5</t>
  </si>
  <si>
    <t>GC09P033257</t>
  </si>
  <si>
    <t>https://www.genecards.org/cgi-bin/carddisp.pl?gene=CHMP5</t>
  </si>
  <si>
    <t>CEP112</t>
  </si>
  <si>
    <t>Centrosomal Protein 112</t>
  </si>
  <si>
    <t>GC17M065635</t>
  </si>
  <si>
    <t>https://www.genecards.org/cgi-bin/carddisp.pl?gene=CEP112</t>
  </si>
  <si>
    <t>HEPACAM</t>
  </si>
  <si>
    <t>Hepatic And Glial Cell Adhesion Molecule</t>
  </si>
  <si>
    <t>GC11M124919</t>
  </si>
  <si>
    <t>https://www.genecards.org/cgi-bin/carddisp.pl?gene=HEPACAM</t>
  </si>
  <si>
    <t>HP1BP3</t>
  </si>
  <si>
    <t>Heterochromatin Protein 1 Binding Protein 3</t>
  </si>
  <si>
    <t>GC01M020742</t>
  </si>
  <si>
    <t>https://www.genecards.org/cgi-bin/carddisp.pl?gene=HP1BP3</t>
  </si>
  <si>
    <t>UFSP1</t>
  </si>
  <si>
    <t>UFM1 Specific Peptidase 1 (Inactive)</t>
  </si>
  <si>
    <t>GC07M100888</t>
  </si>
  <si>
    <t>https://www.genecards.org/cgi-bin/carddisp.pl?gene=UFSP1</t>
  </si>
  <si>
    <t>MGAT4B</t>
  </si>
  <si>
    <t>Alpha-1,3-Mannosyl-Glycoprotein 4-Beta-N-Acetylglucosaminyltransferase B</t>
  </si>
  <si>
    <t>GC05M179797</t>
  </si>
  <si>
    <t>https://www.genecards.org/cgi-bin/carddisp.pl?gene=MGAT4B</t>
  </si>
  <si>
    <t>LAMC1</t>
  </si>
  <si>
    <t>Laminin Subunit Gamma 1</t>
  </si>
  <si>
    <t>GC01P182992</t>
  </si>
  <si>
    <t>https://www.genecards.org/cgi-bin/carddisp.pl?gene=LAMC1</t>
  </si>
  <si>
    <t>CD160</t>
  </si>
  <si>
    <t>CD160 Molecule</t>
  </si>
  <si>
    <t>GC01P145719</t>
  </si>
  <si>
    <t>https://www.genecards.org/cgi-bin/carddisp.pl?gene=CD160</t>
  </si>
  <si>
    <t>APCDD1</t>
  </si>
  <si>
    <t>APC Down-Regulated 1</t>
  </si>
  <si>
    <t>GC18P010454</t>
  </si>
  <si>
    <t>https://www.genecards.org/cgi-bin/carddisp.pl?gene=APCDD1</t>
  </si>
  <si>
    <t>ORAI2</t>
  </si>
  <si>
    <t>ORAI Calcium Release-Activated Calcium Modulator 2</t>
  </si>
  <si>
    <t>GC07P102433</t>
  </si>
  <si>
    <t>https://www.genecards.org/cgi-bin/carddisp.pl?gene=ORAI2</t>
  </si>
  <si>
    <t>UPF3A</t>
  </si>
  <si>
    <t>UPF3A Regulator Of Nonsense Mediated MRNA Decay</t>
  </si>
  <si>
    <t>GC13P114281</t>
  </si>
  <si>
    <t>https://www.genecards.org/cgi-bin/carddisp.pl?gene=UPF3A</t>
  </si>
  <si>
    <t>UBE2G2</t>
  </si>
  <si>
    <t>Ubiquitin Conjugating Enzyme E2 G2</t>
  </si>
  <si>
    <t>GC21M044768</t>
  </si>
  <si>
    <t>https://www.genecards.org/cgi-bin/carddisp.pl?gene=UBE2G2</t>
  </si>
  <si>
    <t>PSMB7</t>
  </si>
  <si>
    <t>Proteasome 20S Subunit Beta 7</t>
  </si>
  <si>
    <t>GC09M124353</t>
  </si>
  <si>
    <t>https://www.genecards.org/cgi-bin/carddisp.pl?gene=PSMB7</t>
  </si>
  <si>
    <t>COL21A1</t>
  </si>
  <si>
    <t>Collagen Type XXI Alpha 1 Chain</t>
  </si>
  <si>
    <t>GC06M066384</t>
  </si>
  <si>
    <t>https://www.genecards.org/cgi-bin/carddisp.pl?gene=COL21A1</t>
  </si>
  <si>
    <t>UTS2</t>
  </si>
  <si>
    <t>Urotensin 2</t>
  </si>
  <si>
    <t>GC01M007843</t>
  </si>
  <si>
    <t>https://www.genecards.org/cgi-bin/carddisp.pl?gene=UTS2</t>
  </si>
  <si>
    <t>EIF2B1</t>
  </si>
  <si>
    <t>Eukaryotic Translation Initiation Factor 2B Subunit Alpha</t>
  </si>
  <si>
    <t>GC12M123620</t>
  </si>
  <si>
    <t>https://www.genecards.org/cgi-bin/carddisp.pl?gene=EIF2B1</t>
  </si>
  <si>
    <t>CPSF6</t>
  </si>
  <si>
    <t>Cleavage And Polyadenylation Specific Factor 6</t>
  </si>
  <si>
    <t>GC12P069239</t>
  </si>
  <si>
    <t>https://www.genecards.org/cgi-bin/carddisp.pl?gene=CPSF6</t>
  </si>
  <si>
    <t>PEA15</t>
  </si>
  <si>
    <t>Proliferation And Apoptosis Adaptor Protein 15</t>
  </si>
  <si>
    <t>GC01P160205</t>
  </si>
  <si>
    <t>https://www.genecards.org/cgi-bin/carddisp.pl?gene=PEA15</t>
  </si>
  <si>
    <t>ZFAND6</t>
  </si>
  <si>
    <t>Zinc Finger AN1-Type Containing 6</t>
  </si>
  <si>
    <t>GC15P117829</t>
  </si>
  <si>
    <t>https://www.genecards.org/cgi-bin/carddisp.pl?gene=ZFAND6</t>
  </si>
  <si>
    <t>SPO11</t>
  </si>
  <si>
    <t>SPO11 Initiator Of Meiotic Double Stranded Breaks</t>
  </si>
  <si>
    <t>GC20P057329</t>
  </si>
  <si>
    <t>https://www.genecards.org/cgi-bin/carddisp.pl?gene=SPO11</t>
  </si>
  <si>
    <t>PELP1</t>
  </si>
  <si>
    <t>Proline, Glutamate And Leucine Rich Protein 1</t>
  </si>
  <si>
    <t>GC17M004669</t>
  </si>
  <si>
    <t>https://www.genecards.org/cgi-bin/carddisp.pl?gene=PELP1</t>
  </si>
  <si>
    <t>C1QTNF3</t>
  </si>
  <si>
    <t>C1q And TNF Related 3</t>
  </si>
  <si>
    <t>GC05M034017</t>
  </si>
  <si>
    <t>https://www.genecards.org/cgi-bin/carddisp.pl?gene=C1QTNF3</t>
  </si>
  <si>
    <t>FBXO32</t>
  </si>
  <si>
    <t>F-Box Protein 32</t>
  </si>
  <si>
    <t>GC08M123515</t>
  </si>
  <si>
    <t>https://www.genecards.org/cgi-bin/carddisp.pl?gene=FBXO32</t>
  </si>
  <si>
    <t>ZBTB38</t>
  </si>
  <si>
    <t>Zinc Finger And BTB Domain Containing 38</t>
  </si>
  <si>
    <t>GC03P141324</t>
  </si>
  <si>
    <t>https://www.genecards.org/cgi-bin/carddisp.pl?gene=ZBTB38</t>
  </si>
  <si>
    <t>DMTN</t>
  </si>
  <si>
    <t>Dematin Actin Binding Protein</t>
  </si>
  <si>
    <t>GC08P022048</t>
  </si>
  <si>
    <t>https://www.genecards.org/cgi-bin/carddisp.pl?gene=DMTN</t>
  </si>
  <si>
    <t>DYNC1I2</t>
  </si>
  <si>
    <t>Dynein Cytoplasmic 1 Intermediate Chain 2</t>
  </si>
  <si>
    <t>GC02P171687</t>
  </si>
  <si>
    <t>https://www.genecards.org/cgi-bin/carddisp.pl?gene=DYNC1I2</t>
  </si>
  <si>
    <t>NMBR</t>
  </si>
  <si>
    <t>Neuromedin B Receptor</t>
  </si>
  <si>
    <t>GC06M142059</t>
  </si>
  <si>
    <t>https://www.genecards.org/cgi-bin/carddisp.pl?gene=NMBR</t>
  </si>
  <si>
    <t>MDFI</t>
  </si>
  <si>
    <t>MyoD Family Inhibitor</t>
  </si>
  <si>
    <t>GC06P083895</t>
  </si>
  <si>
    <t>https://www.genecards.org/cgi-bin/carddisp.pl?gene=MDFI</t>
  </si>
  <si>
    <t>KLRG1</t>
  </si>
  <si>
    <t>Killer Cell Lectin Like Receptor G1</t>
  </si>
  <si>
    <t>GC12P008950</t>
  </si>
  <si>
    <t>https://www.genecards.org/cgi-bin/carddisp.pl?gene=KLRG1</t>
  </si>
  <si>
    <t>FUBP1</t>
  </si>
  <si>
    <t>Far Upstream Element Binding Protein 1</t>
  </si>
  <si>
    <t>GC01M077944</t>
  </si>
  <si>
    <t>https://www.genecards.org/cgi-bin/carddisp.pl?gene=FUBP1</t>
  </si>
  <si>
    <t>MUC2</t>
  </si>
  <si>
    <t>Mucin 2, Oligomeric Mucus/Gel-Forming</t>
  </si>
  <si>
    <t>GC11P001074</t>
  </si>
  <si>
    <t>https://www.genecards.org/cgi-bin/carddisp.pl?gene=MUC2</t>
  </si>
  <si>
    <t>CIAO2B</t>
  </si>
  <si>
    <t>Cytosolic Iron-Sulfur Assembly Component 2B</t>
  </si>
  <si>
    <t>GC16M067005</t>
  </si>
  <si>
    <t>https://www.genecards.org/cgi-bin/carddisp.pl?gene=CIAO2B</t>
  </si>
  <si>
    <t>TGIF2</t>
  </si>
  <si>
    <t>TGFB Induced Factor Homeobox 2</t>
  </si>
  <si>
    <t>GC20P036573</t>
  </si>
  <si>
    <t>https://www.genecards.org/cgi-bin/carddisp.pl?gene=TGIF2</t>
  </si>
  <si>
    <t>FAM50B</t>
  </si>
  <si>
    <t>Family With Sequence Similarity 50 Member B</t>
  </si>
  <si>
    <t>GC06P003912</t>
  </si>
  <si>
    <t>https://www.genecards.org/cgi-bin/carddisp.pl?gene=FAM50B</t>
  </si>
  <si>
    <t>BAIAP2L1</t>
  </si>
  <si>
    <t>BAR/IMD Domain Containing Adaptor Protein 2 Like 1</t>
  </si>
  <si>
    <t>GC07M098294</t>
  </si>
  <si>
    <t>https://www.genecards.org/cgi-bin/carddisp.pl?gene=BAIAP2L1</t>
  </si>
  <si>
    <t>RTP1</t>
  </si>
  <si>
    <t>Receptor Transporter Protein 1</t>
  </si>
  <si>
    <t>GC03P187197</t>
  </si>
  <si>
    <t>https://www.genecards.org/cgi-bin/carddisp.pl?gene=RTP1</t>
  </si>
  <si>
    <t>TP53COR1</t>
  </si>
  <si>
    <t>Tumor Protein P53 Pathway Corepressor 1</t>
  </si>
  <si>
    <t>GC06U903133</t>
  </si>
  <si>
    <t>https://www.genecards.org/cgi-bin/carddisp.pl?gene=TP53COR1</t>
  </si>
  <si>
    <t>PFDN5</t>
  </si>
  <si>
    <t>Prefoldin Subunit 5</t>
  </si>
  <si>
    <t>GC12P053295</t>
  </si>
  <si>
    <t>https://www.genecards.org/cgi-bin/carddisp.pl?gene=PFDN5</t>
  </si>
  <si>
    <t>THOC2</t>
  </si>
  <si>
    <t>THO Complex 2</t>
  </si>
  <si>
    <t>GC0XM123600</t>
  </si>
  <si>
    <t>https://www.genecards.org/cgi-bin/carddisp.pl?gene=THOC2</t>
  </si>
  <si>
    <t>ARFGAP2</t>
  </si>
  <si>
    <t>ADP Ribosylation Factor GTPase Activating Protein 2</t>
  </si>
  <si>
    <t>GC11M089355</t>
  </si>
  <si>
    <t>https://www.genecards.org/cgi-bin/carddisp.pl?gene=ARFGAP2</t>
  </si>
  <si>
    <t>SLC9A2</t>
  </si>
  <si>
    <t>Solute Carrier Family 9 Member A2</t>
  </si>
  <si>
    <t>GC02P102620</t>
  </si>
  <si>
    <t>https://www.genecards.org/cgi-bin/carddisp.pl?gene=SLC9A2</t>
  </si>
  <si>
    <t>ABHD12</t>
  </si>
  <si>
    <t>Abhydrolase Domain Containing 12, Lysophospholipase</t>
  </si>
  <si>
    <t>GC20M025294</t>
  </si>
  <si>
    <t>https://www.genecards.org/cgi-bin/carddisp.pl?gene=ABHD12</t>
  </si>
  <si>
    <t>HSPE1</t>
  </si>
  <si>
    <t>Heat Shock Protein Family E (Hsp10) Member 1</t>
  </si>
  <si>
    <t>GC02P197501</t>
  </si>
  <si>
    <t>https://www.genecards.org/cgi-bin/carddisp.pl?gene=HSPE1</t>
  </si>
  <si>
    <t>PALLD</t>
  </si>
  <si>
    <t>Palladin, Cytoskeletal Associated Protein</t>
  </si>
  <si>
    <t>GC04P168497</t>
  </si>
  <si>
    <t>https://www.genecards.org/cgi-bin/carddisp.pl?gene=PALLD</t>
  </si>
  <si>
    <t>AFD1</t>
  </si>
  <si>
    <t>Acrofacial Dysostosis 1, Nager Type</t>
  </si>
  <si>
    <t>GC09U990001</t>
  </si>
  <si>
    <t>https://www.genecards.org/cgi-bin/carddisp.pl?gene=AFD1</t>
  </si>
  <si>
    <t>AKIRIN1</t>
  </si>
  <si>
    <t>Akirin 1</t>
  </si>
  <si>
    <t>GC01P038991</t>
  </si>
  <si>
    <t>https://www.genecards.org/cgi-bin/carddisp.pl?gene=AKIRIN1</t>
  </si>
  <si>
    <t>HERC3</t>
  </si>
  <si>
    <t>HECT And RLD Domain Containing E3 Ubiquitin Protein Ligase 3</t>
  </si>
  <si>
    <t>GC04P088563</t>
  </si>
  <si>
    <t>https://www.genecards.org/cgi-bin/carddisp.pl?gene=HERC3</t>
  </si>
  <si>
    <t>DEPDC5</t>
  </si>
  <si>
    <t>DEP Domain Containing 5, GATOR1 Subcomplex Subunit</t>
  </si>
  <si>
    <t>GC22P031753</t>
  </si>
  <si>
    <t>https://www.genecards.org/cgi-bin/carddisp.pl?gene=DEPDC5</t>
  </si>
  <si>
    <t>INSL4</t>
  </si>
  <si>
    <t>Insulin Like 4</t>
  </si>
  <si>
    <t>GC09P005231</t>
  </si>
  <si>
    <t>https://www.genecards.org/cgi-bin/carddisp.pl?gene=INSL4</t>
  </si>
  <si>
    <t>COL6A5</t>
  </si>
  <si>
    <t>Collagen Type VI Alpha 5 Chain</t>
  </si>
  <si>
    <t>GC03P130345</t>
  </si>
  <si>
    <t>https://www.genecards.org/cgi-bin/carddisp.pl?gene=COL6A5</t>
  </si>
  <si>
    <t>RNF31</t>
  </si>
  <si>
    <t>Ring Finger Protein 31</t>
  </si>
  <si>
    <t>GC14P024146</t>
  </si>
  <si>
    <t>https://www.genecards.org/cgi-bin/carddisp.pl?gene=RNF31</t>
  </si>
  <si>
    <t>KBTBD8</t>
  </si>
  <si>
    <t>Kelch Repeat And BTB Domain Containing 8</t>
  </si>
  <si>
    <t>GC03P066998</t>
  </si>
  <si>
    <t>https://www.genecards.org/cgi-bin/carddisp.pl?gene=KBTBD8</t>
  </si>
  <si>
    <t>ANLN</t>
  </si>
  <si>
    <t>Anillin, Actin Binding Protein</t>
  </si>
  <si>
    <t>GC07P036389</t>
  </si>
  <si>
    <t>https://www.genecards.org/cgi-bin/carddisp.pl?gene=ANLN</t>
  </si>
  <si>
    <t>RAB2A</t>
  </si>
  <si>
    <t>RAB2A, Member RAS Oncogene Family</t>
  </si>
  <si>
    <t>GC08P060516</t>
  </si>
  <si>
    <t>https://www.genecards.org/cgi-bin/carddisp.pl?gene=RAB2A</t>
  </si>
  <si>
    <t>FGD4</t>
  </si>
  <si>
    <t>FYVE, RhoGEF And PH Domain Containing 4</t>
  </si>
  <si>
    <t>GC12P032407</t>
  </si>
  <si>
    <t>https://www.genecards.org/cgi-bin/carddisp.pl?gene=FGD4</t>
  </si>
  <si>
    <t>LTB4R</t>
  </si>
  <si>
    <t>Leukotriene B4 Receptor</t>
  </si>
  <si>
    <t>GC14P024311</t>
  </si>
  <si>
    <t>https://www.genecards.org/cgi-bin/carddisp.pl?gene=LTB4R</t>
  </si>
  <si>
    <t>FOXO4</t>
  </si>
  <si>
    <t>Forkhead Box O4</t>
  </si>
  <si>
    <t>GC0XP071095</t>
  </si>
  <si>
    <t>https://www.genecards.org/cgi-bin/carddisp.pl?gene=FOXO4</t>
  </si>
  <si>
    <t>DHPS</t>
  </si>
  <si>
    <t>Deoxyhypusine Synthase</t>
  </si>
  <si>
    <t>GC19M013579</t>
  </si>
  <si>
    <t>https://www.genecards.org/cgi-bin/carddisp.pl?gene=DHPS</t>
  </si>
  <si>
    <t>PHACTR1</t>
  </si>
  <si>
    <t>Phosphatase And Actin Regulator 1</t>
  </si>
  <si>
    <t>GC06P012717</t>
  </si>
  <si>
    <t>https://www.genecards.org/cgi-bin/carddisp.pl?gene=PHACTR1</t>
  </si>
  <si>
    <t>KIF5B</t>
  </si>
  <si>
    <t>Kinesin Family Member 5B</t>
  </si>
  <si>
    <t>GC10M033090</t>
  </si>
  <si>
    <t>https://www.genecards.org/cgi-bin/carddisp.pl?gene=KIF5B</t>
  </si>
  <si>
    <t>ATP6V1H</t>
  </si>
  <si>
    <t>ATPase H+ Transporting V1 Subunit H</t>
  </si>
  <si>
    <t>GC08M053715</t>
  </si>
  <si>
    <t>https://www.genecards.org/cgi-bin/carddisp.pl?gene=ATP6V1H</t>
  </si>
  <si>
    <t>TFB2M</t>
  </si>
  <si>
    <t>Transcription Factor B2, Mitochondrial</t>
  </si>
  <si>
    <t>GC01M246540</t>
  </si>
  <si>
    <t>https://www.genecards.org/cgi-bin/carddisp.pl?gene=TFB2M</t>
  </si>
  <si>
    <t>ESX1</t>
  </si>
  <si>
    <t>ESX Homeobox 1</t>
  </si>
  <si>
    <t>GC0XM104250</t>
  </si>
  <si>
    <t>https://www.genecards.org/cgi-bin/carddisp.pl?gene=ESX1</t>
  </si>
  <si>
    <t>STIP1</t>
  </si>
  <si>
    <t>Stress Induced Phosphoprotein 1</t>
  </si>
  <si>
    <t>GC11P064382</t>
  </si>
  <si>
    <t>https://www.genecards.org/cgi-bin/carddisp.pl?gene=STIP1</t>
  </si>
  <si>
    <t>HAUS4</t>
  </si>
  <si>
    <t>HAUS Augmin Like Complex Subunit 4</t>
  </si>
  <si>
    <t>GC14M022947</t>
  </si>
  <si>
    <t>https://www.genecards.org/cgi-bin/carddisp.pl?gene=HAUS4</t>
  </si>
  <si>
    <t>LILRB1</t>
  </si>
  <si>
    <t>Leukocyte Immunoglobulin Like Receptor B1</t>
  </si>
  <si>
    <t>GC19P067376</t>
  </si>
  <si>
    <t>https://www.genecards.org/cgi-bin/carddisp.pl?gene=LILRB1</t>
  </si>
  <si>
    <t>FBXW8</t>
  </si>
  <si>
    <t>F-Box And WD Repeat Domain Containing 8</t>
  </si>
  <si>
    <t>GC12P116910</t>
  </si>
  <si>
    <t>https://www.genecards.org/cgi-bin/carddisp.pl?gene=FBXW8</t>
  </si>
  <si>
    <t>MYO5C</t>
  </si>
  <si>
    <t>Myosin VC</t>
  </si>
  <si>
    <t>GC15M091517</t>
  </si>
  <si>
    <t>https://www.genecards.org/cgi-bin/carddisp.pl?gene=MYO5C</t>
  </si>
  <si>
    <t>RPLP0</t>
  </si>
  <si>
    <t>Ribosomal Protein Lateral Stalk Subunit P0</t>
  </si>
  <si>
    <t>GC12M120196</t>
  </si>
  <si>
    <t>https://www.genecards.org/cgi-bin/carddisp.pl?gene=RPLP0</t>
  </si>
  <si>
    <t>HRC</t>
  </si>
  <si>
    <t>Histidine Rich Calcium Binding Protein</t>
  </si>
  <si>
    <t>GC19M049151</t>
  </si>
  <si>
    <t>https://www.genecards.org/cgi-bin/carddisp.pl?gene=HRC</t>
  </si>
  <si>
    <t>CBR3</t>
  </si>
  <si>
    <t>Carbonyl Reductase 3</t>
  </si>
  <si>
    <t>GC21P036167</t>
  </si>
  <si>
    <t>https://www.genecards.org/cgi-bin/carddisp.pl?gene=CBR3</t>
  </si>
  <si>
    <t>C16orf72</t>
  </si>
  <si>
    <t>Chromosome 16 Open Reading Frame 72</t>
  </si>
  <si>
    <t>GC16P011898</t>
  </si>
  <si>
    <t>https://www.genecards.org/cgi-bin/carddisp.pl?gene=C16orf72</t>
  </si>
  <si>
    <t>LRRC37B</t>
  </si>
  <si>
    <t>Leucine Rich Repeat Containing 37B</t>
  </si>
  <si>
    <t>GC17P055087</t>
  </si>
  <si>
    <t>https://www.genecards.org/cgi-bin/carddisp.pl?gene=LRRC37B</t>
  </si>
  <si>
    <t>KCNB1</t>
  </si>
  <si>
    <t>Potassium Voltage-Gated Channel Subfamily B Member 1</t>
  </si>
  <si>
    <t>GC20M049293</t>
  </si>
  <si>
    <t>https://www.genecards.org/cgi-bin/carddisp.pl?gene=KCNB1</t>
  </si>
  <si>
    <t>DBP</t>
  </si>
  <si>
    <t>D-Box Binding PAR BZIP Transcription Factor</t>
  </si>
  <si>
    <t>GC19M048630</t>
  </si>
  <si>
    <t>https://www.genecards.org/cgi-bin/carddisp.pl?gene=DBP</t>
  </si>
  <si>
    <t>AP1B1</t>
  </si>
  <si>
    <t>Adaptor Related Protein Complex 1 Subunit Beta 1</t>
  </si>
  <si>
    <t>GC22M029327</t>
  </si>
  <si>
    <t>https://www.genecards.org/cgi-bin/carddisp.pl?gene=AP1B1</t>
  </si>
  <si>
    <t>SORD</t>
  </si>
  <si>
    <t>Sorbitol Dehydrogenase</t>
  </si>
  <si>
    <t>GC15P045023</t>
  </si>
  <si>
    <t>https://www.genecards.org/cgi-bin/carddisp.pl?gene=SORD</t>
  </si>
  <si>
    <t>GUCY2F</t>
  </si>
  <si>
    <t>Guanylate Cyclase 2F, Retinal</t>
  </si>
  <si>
    <t>GC0XM109372</t>
  </si>
  <si>
    <t>https://www.genecards.org/cgi-bin/carddisp.pl?gene=GUCY2F</t>
  </si>
  <si>
    <t>KCNJ18</t>
  </si>
  <si>
    <t>Potassium Inwardly Rectifying Channel Subfamily J Member 18</t>
  </si>
  <si>
    <t>GC17P056314</t>
  </si>
  <si>
    <t>https://www.genecards.org/cgi-bin/carddisp.pl?gene=KCNJ18</t>
  </si>
  <si>
    <t>WIZ</t>
  </si>
  <si>
    <t>WIZ Zinc Finger</t>
  </si>
  <si>
    <t>GC19M015419</t>
  </si>
  <si>
    <t>https://www.genecards.org/cgi-bin/carddisp.pl?gene=WIZ</t>
  </si>
  <si>
    <t>NTS</t>
  </si>
  <si>
    <t>Neurotensin</t>
  </si>
  <si>
    <t>GC12P085876</t>
  </si>
  <si>
    <t>https://www.genecards.org/cgi-bin/carddisp.pl?gene=NTS</t>
  </si>
  <si>
    <t>PSMA1</t>
  </si>
  <si>
    <t>Proteasome 20S Subunit Alpha 1</t>
  </si>
  <si>
    <t>GC11M014505</t>
  </si>
  <si>
    <t>https://www.genecards.org/cgi-bin/carddisp.pl?gene=PSMA1</t>
  </si>
  <si>
    <t>VMA21</t>
  </si>
  <si>
    <t>Vacuolar ATPase Assembly Factor VMA21</t>
  </si>
  <si>
    <t>GC0XP151396</t>
  </si>
  <si>
    <t>https://www.genecards.org/cgi-bin/carddisp.pl?gene=VMA21</t>
  </si>
  <si>
    <t>ZNF283</t>
  </si>
  <si>
    <t>Zinc Finger Protein 283</t>
  </si>
  <si>
    <t>GC19P043827</t>
  </si>
  <si>
    <t>https://www.genecards.org/cgi-bin/carddisp.pl?gene=ZNF283</t>
  </si>
  <si>
    <t>SQLE</t>
  </si>
  <si>
    <t>Squalene Epoxidase</t>
  </si>
  <si>
    <t>GC08P124998</t>
  </si>
  <si>
    <t>https://www.genecards.org/cgi-bin/carddisp.pl?gene=SQLE</t>
  </si>
  <si>
    <t>GFPT2</t>
  </si>
  <si>
    <t>Glutamine-Fructose-6-Phosphate Transaminase 2</t>
  </si>
  <si>
    <t>GC05M180300</t>
  </si>
  <si>
    <t>https://www.genecards.org/cgi-bin/carddisp.pl?gene=GFPT2</t>
  </si>
  <si>
    <t>DPY30</t>
  </si>
  <si>
    <t>Dpy-30 Histone Methyltransferase Complex Regulatory Subunit</t>
  </si>
  <si>
    <t>GC02M031867</t>
  </si>
  <si>
    <t>https://www.genecards.org/cgi-bin/carddisp.pl?gene=DPY30</t>
  </si>
  <si>
    <t>RGS1</t>
  </si>
  <si>
    <t>Regulator Of G Protein Signaling 1</t>
  </si>
  <si>
    <t>GC01P192575</t>
  </si>
  <si>
    <t>https://www.genecards.org/cgi-bin/carddisp.pl?gene=RGS1</t>
  </si>
  <si>
    <t>PTPN13</t>
  </si>
  <si>
    <t>Protein Tyrosine Phosphatase Non-Receptor Type 13</t>
  </si>
  <si>
    <t>GC04P086594</t>
  </si>
  <si>
    <t>https://www.genecards.org/cgi-bin/carddisp.pl?gene=PTPN13</t>
  </si>
  <si>
    <t>CALCB</t>
  </si>
  <si>
    <t>Calcitonin Related Polypeptide Beta</t>
  </si>
  <si>
    <t>GC11P014904</t>
  </si>
  <si>
    <t>https://www.genecards.org/cgi-bin/carddisp.pl?gene=CALCB</t>
  </si>
  <si>
    <t>TLK2</t>
  </si>
  <si>
    <t>Tousled Like Kinase 2</t>
  </si>
  <si>
    <t>GC17P062458</t>
  </si>
  <si>
    <t>https://www.genecards.org/cgi-bin/carddisp.pl?gene=TLK2</t>
  </si>
  <si>
    <t>NSUN3</t>
  </si>
  <si>
    <t>NOP2/Sun RNA Methyltransferase 3</t>
  </si>
  <si>
    <t>GC03P094062</t>
  </si>
  <si>
    <t>https://www.genecards.org/cgi-bin/carddisp.pl?gene=NSUN3</t>
  </si>
  <si>
    <t>IBTK</t>
  </si>
  <si>
    <t>Inhibitor Of Bruton Tyrosine Kinase</t>
  </si>
  <si>
    <t>GC06M082169</t>
  </si>
  <si>
    <t>https://www.genecards.org/cgi-bin/carddisp.pl?gene=IBTK</t>
  </si>
  <si>
    <t>ICMT</t>
  </si>
  <si>
    <t>Isoprenylcysteine Carboxyl Methyltransferase</t>
  </si>
  <si>
    <t>GC01M006232</t>
  </si>
  <si>
    <t>https://www.genecards.org/cgi-bin/carddisp.pl?gene=ICMT</t>
  </si>
  <si>
    <t>HJURP</t>
  </si>
  <si>
    <t>Holliday Junction Recognition Protein</t>
  </si>
  <si>
    <t>GC02M233834</t>
  </si>
  <si>
    <t>https://www.genecards.org/cgi-bin/carddisp.pl?gene=HJURP</t>
  </si>
  <si>
    <t>DAB1</t>
  </si>
  <si>
    <t>DAB Adaptor Protein 1</t>
  </si>
  <si>
    <t>GC01M056994</t>
  </si>
  <si>
    <t>https://www.genecards.org/cgi-bin/carddisp.pl?gene=DAB1</t>
  </si>
  <si>
    <t>NAV1</t>
  </si>
  <si>
    <t>Neuron Navigator 1</t>
  </si>
  <si>
    <t>GC01P201563</t>
  </si>
  <si>
    <t>https://www.genecards.org/cgi-bin/carddisp.pl?gene=NAV1</t>
  </si>
  <si>
    <t>CCDC158</t>
  </si>
  <si>
    <t>Coiled-Coil Domain Containing 158</t>
  </si>
  <si>
    <t>GC04M076312</t>
  </si>
  <si>
    <t>https://www.genecards.org/cgi-bin/carddisp.pl?gene=CCDC158</t>
  </si>
  <si>
    <t>CAPNS1</t>
  </si>
  <si>
    <t>Calpain Small Subunit 1</t>
  </si>
  <si>
    <t>GC19P066563</t>
  </si>
  <si>
    <t>https://www.genecards.org/cgi-bin/carddisp.pl?gene=CAPNS1</t>
  </si>
  <si>
    <t>AMER3</t>
  </si>
  <si>
    <t>APC Membrane Recruitment Protein 3</t>
  </si>
  <si>
    <t>GC02P136907</t>
  </si>
  <si>
    <t>https://www.genecards.org/cgi-bin/carddisp.pl?gene=AMER3</t>
  </si>
  <si>
    <t>SPCS2</t>
  </si>
  <si>
    <t>Signal Peptidase Complex Subunit 2</t>
  </si>
  <si>
    <t>GC11P077879</t>
  </si>
  <si>
    <t>https://www.genecards.org/cgi-bin/carddisp.pl?gene=SPCS2</t>
  </si>
  <si>
    <t>BHLHE41</t>
  </si>
  <si>
    <t>Basic Helix-Loop-Helix Family Member E41</t>
  </si>
  <si>
    <t>GC12M026120</t>
  </si>
  <si>
    <t>https://www.genecards.org/cgi-bin/carddisp.pl?gene=BHLHE41</t>
  </si>
  <si>
    <t>TNFRSF14</t>
  </si>
  <si>
    <t>TNF Receptor Superfamily Member 14</t>
  </si>
  <si>
    <t>GC01P003935</t>
  </si>
  <si>
    <t>https://www.genecards.org/cgi-bin/carddisp.pl?gene=TNFRSF14</t>
  </si>
  <si>
    <t>USF2</t>
  </si>
  <si>
    <t>Upstream Transcription Factor 2, C-Fos Interacting</t>
  </si>
  <si>
    <t>GC19P035268</t>
  </si>
  <si>
    <t>https://www.genecards.org/cgi-bin/carddisp.pl?gene=USF2</t>
  </si>
  <si>
    <t>HLA-DOA</t>
  </si>
  <si>
    <t>Major Histocompatibility Complex, Class II, DO Alpha</t>
  </si>
  <si>
    <t>GC06M033004</t>
  </si>
  <si>
    <t>https://www.genecards.org/cgi-bin/carddisp.pl?gene=HLA-DOA</t>
  </si>
  <si>
    <t>TRIB1</t>
  </si>
  <si>
    <t>Tribbles Pseudokinase 1</t>
  </si>
  <si>
    <t>GC08P125430</t>
  </si>
  <si>
    <t>https://www.genecards.org/cgi-bin/carddisp.pl?gene=TRIB1</t>
  </si>
  <si>
    <t>NOBOX</t>
  </si>
  <si>
    <t>NOBOX Oogenesis Homeobox</t>
  </si>
  <si>
    <t>GC07M144397</t>
  </si>
  <si>
    <t>https://www.genecards.org/cgi-bin/carddisp.pl?gene=NOBOX</t>
  </si>
  <si>
    <t>CDC42EP2</t>
  </si>
  <si>
    <t>CDC42 Effector Protein 2</t>
  </si>
  <si>
    <t>GC11P069974</t>
  </si>
  <si>
    <t>https://www.genecards.org/cgi-bin/carddisp.pl?gene=CDC42EP2</t>
  </si>
  <si>
    <t>EVX1</t>
  </si>
  <si>
    <t>Even-Skipped Homeobox 1</t>
  </si>
  <si>
    <t>GC07P027716</t>
  </si>
  <si>
    <t>https://www.genecards.org/cgi-bin/carddisp.pl?gene=EVX1</t>
  </si>
  <si>
    <t>MIR612</t>
  </si>
  <si>
    <t>MicroRNA 612</t>
  </si>
  <si>
    <t>GC11P069983</t>
  </si>
  <si>
    <t>https://www.genecards.org/cgi-bin/carddisp.pl?gene=MIR612</t>
  </si>
  <si>
    <t>UBR2</t>
  </si>
  <si>
    <t>Ubiquitin Protein Ligase E3 Component N-Recognin 2</t>
  </si>
  <si>
    <t>GC06P083911</t>
  </si>
  <si>
    <t>https://www.genecards.org/cgi-bin/carddisp.pl?gene=UBR2</t>
  </si>
  <si>
    <t>LDHB</t>
  </si>
  <si>
    <t>Lactate Dehydrogenase B</t>
  </si>
  <si>
    <t>GC12M021635</t>
  </si>
  <si>
    <t>https://www.genecards.org/cgi-bin/carddisp.pl?gene=LDHB</t>
  </si>
  <si>
    <t>DACH1</t>
  </si>
  <si>
    <t>Dachshund Family Transcription Factor 1</t>
  </si>
  <si>
    <t>GC13M071437</t>
  </si>
  <si>
    <t>https://www.genecards.org/cgi-bin/carddisp.pl?gene=DACH1</t>
  </si>
  <si>
    <t>TRIM24</t>
  </si>
  <si>
    <t>Tripartite Motif Containing 24</t>
  </si>
  <si>
    <t>GC07P138460</t>
  </si>
  <si>
    <t>https://www.genecards.org/cgi-bin/carddisp.pl?gene=TRIM24</t>
  </si>
  <si>
    <t>SPINT1</t>
  </si>
  <si>
    <t>Serine Peptidase Inhibitor, Kunitz Type 1</t>
  </si>
  <si>
    <t>GC15P040844</t>
  </si>
  <si>
    <t>https://www.genecards.org/cgi-bin/carddisp.pl?gene=SPINT1</t>
  </si>
  <si>
    <t>RANGAP1</t>
  </si>
  <si>
    <t>Ran GTPase Activating Protein 1</t>
  </si>
  <si>
    <t>GC22M041244</t>
  </si>
  <si>
    <t>https://www.genecards.org/cgi-bin/carddisp.pl?gene=RANGAP1</t>
  </si>
  <si>
    <t>VAX2</t>
  </si>
  <si>
    <t>Ventral Anterior Homeobox 2</t>
  </si>
  <si>
    <t>GC02P070900</t>
  </si>
  <si>
    <t>https://www.genecards.org/cgi-bin/carddisp.pl?gene=VAX2</t>
  </si>
  <si>
    <t>RUVBL2</t>
  </si>
  <si>
    <t>RuvB Like AAA ATPase 2</t>
  </si>
  <si>
    <t>GC19P048993</t>
  </si>
  <si>
    <t>https://www.genecards.org/cgi-bin/carddisp.pl?gene=RUVBL2</t>
  </si>
  <si>
    <t>RHOT1</t>
  </si>
  <si>
    <t>Ras Homolog Family Member T1</t>
  </si>
  <si>
    <t>GC17P032142</t>
  </si>
  <si>
    <t>https://www.genecards.org/cgi-bin/carddisp.pl?gene=RHOT1</t>
  </si>
  <si>
    <t>MLEC</t>
  </si>
  <si>
    <t>Malectin</t>
  </si>
  <si>
    <t>GC12P120687</t>
  </si>
  <si>
    <t>https://www.genecards.org/cgi-bin/carddisp.pl?gene=MLEC</t>
  </si>
  <si>
    <t>SOX9CRE1</t>
  </si>
  <si>
    <t>SOX9 Enhancer Cre1</t>
  </si>
  <si>
    <t>GC17P071055</t>
  </si>
  <si>
    <t>https://www.genecards.org/cgi-bin/carddisp.pl?gene=SOX9CRE1</t>
  </si>
  <si>
    <t>OMA1</t>
  </si>
  <si>
    <t>OMA1 Zinc Metallopeptidase</t>
  </si>
  <si>
    <t>GC01M058415</t>
  </si>
  <si>
    <t>https://www.genecards.org/cgi-bin/carddisp.pl?gene=OMA1</t>
  </si>
  <si>
    <t>SSRP1</t>
  </si>
  <si>
    <t>Structure Specific Recognition Protein 1</t>
  </si>
  <si>
    <t>GC11M089441</t>
  </si>
  <si>
    <t>https://www.genecards.org/cgi-bin/carddisp.pl?gene=SSRP1</t>
  </si>
  <si>
    <t>PIPOX</t>
  </si>
  <si>
    <t>Pipecolic Acid And Sarcosine Oxidase</t>
  </si>
  <si>
    <t>GC17P054930</t>
  </si>
  <si>
    <t>https://www.genecards.org/cgi-bin/carddisp.pl?gene=PIPOX</t>
  </si>
  <si>
    <t>SKAP2</t>
  </si>
  <si>
    <t>Src Kinase Associated Phosphoprotein 2</t>
  </si>
  <si>
    <t>GC07M026654</t>
  </si>
  <si>
    <t>https://www.genecards.org/cgi-bin/carddisp.pl?gene=SKAP2</t>
  </si>
  <si>
    <t>DISC1</t>
  </si>
  <si>
    <t>DISC1 Scaffold Protein</t>
  </si>
  <si>
    <t>GC01P231626</t>
  </si>
  <si>
    <t>https://www.genecards.org/cgi-bin/carddisp.pl?gene=DISC1</t>
  </si>
  <si>
    <t>MAGEA1</t>
  </si>
  <si>
    <t>MAGE Family Member A1</t>
  </si>
  <si>
    <t>GC0XP153179</t>
  </si>
  <si>
    <t>https://www.genecards.org/cgi-bin/carddisp.pl?gene=MAGEA1</t>
  </si>
  <si>
    <t>ADORA1</t>
  </si>
  <si>
    <t>Adenosine A1 Receptor</t>
  </si>
  <si>
    <t>GC01P203090</t>
  </si>
  <si>
    <t>https://www.genecards.org/cgi-bin/carddisp.pl?gene=ADORA1</t>
  </si>
  <si>
    <t>COG3</t>
  </si>
  <si>
    <t>Component Of Oligomeric Golgi Complex 3</t>
  </si>
  <si>
    <t>GC13P045464</t>
  </si>
  <si>
    <t>https://www.genecards.org/cgi-bin/carddisp.pl?gene=COG3</t>
  </si>
  <si>
    <t>EEF2</t>
  </si>
  <si>
    <t>Eukaryotic Translation Elongation Factor 2</t>
  </si>
  <si>
    <t>GC19M003976</t>
  </si>
  <si>
    <t>https://www.genecards.org/cgi-bin/carddisp.pl?gene=EEF2</t>
  </si>
  <si>
    <t>TIPRL</t>
  </si>
  <si>
    <t>TOR Signaling Pathway Regulator</t>
  </si>
  <si>
    <t>GC01P168148</t>
  </si>
  <si>
    <t>https://www.genecards.org/cgi-bin/carddisp.pl?gene=TIPRL</t>
  </si>
  <si>
    <t>EMB</t>
  </si>
  <si>
    <t>Embigin</t>
  </si>
  <si>
    <t>GC05M050396</t>
  </si>
  <si>
    <t>https://www.genecards.org/cgi-bin/carddisp.pl?gene=EMB</t>
  </si>
  <si>
    <t>RNF32</t>
  </si>
  <si>
    <t>Ring Finger Protein 32</t>
  </si>
  <si>
    <t>GC07P156640</t>
  </si>
  <si>
    <t>https://www.genecards.org/cgi-bin/carddisp.pl?gene=RNF32</t>
  </si>
  <si>
    <t>DZANK1</t>
  </si>
  <si>
    <t>Double Zinc Ribbon And Ankyrin Repeat Domains 1</t>
  </si>
  <si>
    <t>GC20M018383</t>
  </si>
  <si>
    <t>https://www.genecards.org/cgi-bin/carddisp.pl?gene=DZANK1</t>
  </si>
  <si>
    <t>RAB8B</t>
  </si>
  <si>
    <t>RAB8B, Member RAS Oncogene Family</t>
  </si>
  <si>
    <t>GC15P120370</t>
  </si>
  <si>
    <t>https://www.genecards.org/cgi-bin/carddisp.pl?gene=RAB8B</t>
  </si>
  <si>
    <t>EIF4A1</t>
  </si>
  <si>
    <t>Eukaryotic Translation Initiation Factor 4A1</t>
  </si>
  <si>
    <t>GC17P007572</t>
  </si>
  <si>
    <t>https://www.genecards.org/cgi-bin/carddisp.pl?gene=EIF4A1</t>
  </si>
  <si>
    <t>MIR4513</t>
  </si>
  <si>
    <t>MicroRNA 4513</t>
  </si>
  <si>
    <t>GC15M074788</t>
  </si>
  <si>
    <t>https://www.genecards.org/cgi-bin/carddisp.pl?gene=MIR4513</t>
  </si>
  <si>
    <t>TKFC</t>
  </si>
  <si>
    <t>Triokinase And FMN Cyclase</t>
  </si>
  <si>
    <t>GC11P061334</t>
  </si>
  <si>
    <t>https://www.genecards.org/cgi-bin/carddisp.pl?gene=TKFC</t>
  </si>
  <si>
    <t>ARAP1</t>
  </si>
  <si>
    <t>ArfGAP With RhoGAP Domain, Ankyrin Repeat And PH Domain 1</t>
  </si>
  <si>
    <t>GC11M090324</t>
  </si>
  <si>
    <t>https://www.genecards.org/cgi-bin/carddisp.pl?gene=ARAP1</t>
  </si>
  <si>
    <t>NEK11</t>
  </si>
  <si>
    <t>NIMA Related Kinase 11</t>
  </si>
  <si>
    <t>GC03P131026</t>
  </si>
  <si>
    <t>https://www.genecards.org/cgi-bin/carddisp.pl?gene=NEK11</t>
  </si>
  <si>
    <t>CAV2</t>
  </si>
  <si>
    <t>Caveolin 2</t>
  </si>
  <si>
    <t>GC07P116287</t>
  </si>
  <si>
    <t>https://www.genecards.org/cgi-bin/carddisp.pl?gene=CAV2</t>
  </si>
  <si>
    <t>SLC25A21</t>
  </si>
  <si>
    <t>Solute Carrier Family 25 Member 21</t>
  </si>
  <si>
    <t>GC14M036677</t>
  </si>
  <si>
    <t>https://www.genecards.org/cgi-bin/carddisp.pl?gene=SLC25A21</t>
  </si>
  <si>
    <t>APLNR</t>
  </si>
  <si>
    <t>Apelin Receptor</t>
  </si>
  <si>
    <t>GC11M057233</t>
  </si>
  <si>
    <t>https://www.genecards.org/cgi-bin/carddisp.pl?gene=APLNR</t>
  </si>
  <si>
    <t>PANK1</t>
  </si>
  <si>
    <t>Pantothenate Kinase 1</t>
  </si>
  <si>
    <t>GC10M089579</t>
  </si>
  <si>
    <t>https://www.genecards.org/cgi-bin/carddisp.pl?gene=PANK1</t>
  </si>
  <si>
    <t>SSR1</t>
  </si>
  <si>
    <t>Signal Sequence Receptor Subunit 1</t>
  </si>
  <si>
    <t>GC06M007268</t>
  </si>
  <si>
    <t>https://www.genecards.org/cgi-bin/carddisp.pl?gene=SSR1</t>
  </si>
  <si>
    <t>GLT1D1</t>
  </si>
  <si>
    <t>Glycosyltransferase 1 Domain Containing 1</t>
  </si>
  <si>
    <t>GC12P128853</t>
  </si>
  <si>
    <t>https://www.genecards.org/cgi-bin/carddisp.pl?gene=GLT1D1</t>
  </si>
  <si>
    <t>CREB3L4</t>
  </si>
  <si>
    <t>CAMP Responsive Element Binding Protein 3 Like 4</t>
  </si>
  <si>
    <t>GC01P153967</t>
  </si>
  <si>
    <t>https://www.genecards.org/cgi-bin/carddisp.pl?gene=CREB3L4</t>
  </si>
  <si>
    <t>CSDE1</t>
  </si>
  <si>
    <t>Cold Shock Domain Containing E1</t>
  </si>
  <si>
    <t>GC01M114716</t>
  </si>
  <si>
    <t>https://www.genecards.org/cgi-bin/carddisp.pl?gene=CSDE1</t>
  </si>
  <si>
    <t>CCL14</t>
  </si>
  <si>
    <t>C-C Motif Chemokine Ligand 14</t>
  </si>
  <si>
    <t>GC17M041940</t>
  </si>
  <si>
    <t>https://www.genecards.org/cgi-bin/carddisp.pl?gene=CCL14</t>
  </si>
  <si>
    <t>NDUFAF7</t>
  </si>
  <si>
    <t>NADH:Ubiquinone Oxidoreductase Complex Assembly Factor 7</t>
  </si>
  <si>
    <t>GC02P037231</t>
  </si>
  <si>
    <t>https://www.genecards.org/cgi-bin/carddisp.pl?gene=NDUFAF7</t>
  </si>
  <si>
    <t>SLC22A16</t>
  </si>
  <si>
    <t>Solute Carrier Family 22 Member 16</t>
  </si>
  <si>
    <t>GC06M110424</t>
  </si>
  <si>
    <t>https://www.genecards.org/cgi-bin/carddisp.pl?gene=SLC22A16</t>
  </si>
  <si>
    <t>RLN1</t>
  </si>
  <si>
    <t>Relaxin 1</t>
  </si>
  <si>
    <t>GC09M005334</t>
  </si>
  <si>
    <t>https://www.genecards.org/cgi-bin/carddisp.pl?gene=RLN1</t>
  </si>
  <si>
    <t>UBAC2</t>
  </si>
  <si>
    <t>UBA Domain Containing 2</t>
  </si>
  <si>
    <t>GC13P099200</t>
  </si>
  <si>
    <t>https://www.genecards.org/cgi-bin/carddisp.pl?gene=UBAC2</t>
  </si>
  <si>
    <t>NOM1</t>
  </si>
  <si>
    <t>Nucleolar Protein With MIF4G Domain 1</t>
  </si>
  <si>
    <t>GC07P156949</t>
  </si>
  <si>
    <t>https://www.genecards.org/cgi-bin/carddisp.pl?gene=NOM1</t>
  </si>
  <si>
    <t>MED17</t>
  </si>
  <si>
    <t>Mediator Complex Subunit 17</t>
  </si>
  <si>
    <t>GC11P093784</t>
  </si>
  <si>
    <t>https://www.genecards.org/cgi-bin/carddisp.pl?gene=MED17</t>
  </si>
  <si>
    <t>LNP1</t>
  </si>
  <si>
    <t>Leukemia NUP98 Fusion Partner 1</t>
  </si>
  <si>
    <t>GC03P100401</t>
  </si>
  <si>
    <t>https://www.genecards.org/cgi-bin/carddisp.pl?gene=LNP1</t>
  </si>
  <si>
    <t>DNAJA3</t>
  </si>
  <si>
    <t>DnaJ Heat Shock Protein Family (Hsp40) Member A3</t>
  </si>
  <si>
    <t>GC16P004425</t>
  </si>
  <si>
    <t>https://www.genecards.org/cgi-bin/carddisp.pl?gene=DNAJA3</t>
  </si>
  <si>
    <t>TCP11L2</t>
  </si>
  <si>
    <t>T-Complex 11 Like 2</t>
  </si>
  <si>
    <t>GC12P106301</t>
  </si>
  <si>
    <t>https://www.genecards.org/cgi-bin/carddisp.pl?gene=TCP11L2</t>
  </si>
  <si>
    <t>WRNIP1</t>
  </si>
  <si>
    <t>WRN Helicase Interacting Protein 1</t>
  </si>
  <si>
    <t>GC06P002766</t>
  </si>
  <si>
    <t>https://www.genecards.org/cgi-bin/carddisp.pl?gene=WRNIP1</t>
  </si>
  <si>
    <t>PTGR1</t>
  </si>
  <si>
    <t>Prostaglandin Reductase 1</t>
  </si>
  <si>
    <t>GC09M111549</t>
  </si>
  <si>
    <t>https://www.genecards.org/cgi-bin/carddisp.pl?gene=PTGR1</t>
  </si>
  <si>
    <t>STX4</t>
  </si>
  <si>
    <t>Syntaxin 4</t>
  </si>
  <si>
    <t>GC16P041110</t>
  </si>
  <si>
    <t>https://www.genecards.org/cgi-bin/carddisp.pl?gene=STX4</t>
  </si>
  <si>
    <t>CLIC4</t>
  </si>
  <si>
    <t>Chloride Intracellular Channel 4</t>
  </si>
  <si>
    <t>GC01P024745</t>
  </si>
  <si>
    <t>https://www.genecards.org/cgi-bin/carddisp.pl?gene=CLIC4</t>
  </si>
  <si>
    <t>SP2</t>
  </si>
  <si>
    <t>Sp2 Transcription Factor</t>
  </si>
  <si>
    <t>GC17P047896</t>
  </si>
  <si>
    <t>https://www.genecards.org/cgi-bin/carddisp.pl?gene=SP2</t>
  </si>
  <si>
    <t>SLC35B1</t>
  </si>
  <si>
    <t>Solute Carrier Family 35 Member B1</t>
  </si>
  <si>
    <t>GC17M049700</t>
  </si>
  <si>
    <t>https://www.genecards.org/cgi-bin/carddisp.pl?gene=SLC35B1</t>
  </si>
  <si>
    <t>PSMC6</t>
  </si>
  <si>
    <t>Proteasome 26S Subunit, ATPase 6</t>
  </si>
  <si>
    <t>GC14P052707</t>
  </si>
  <si>
    <t>https://www.genecards.org/cgi-bin/carddisp.pl?gene=PSMC6</t>
  </si>
  <si>
    <t>PEAK1</t>
  </si>
  <si>
    <t>Pseudopodium Enriched Atypical Kinase 1</t>
  </si>
  <si>
    <t>GC15M077100</t>
  </si>
  <si>
    <t>https://www.genecards.org/cgi-bin/carddisp.pl?gene=PEAK1</t>
  </si>
  <si>
    <t>OLFM4</t>
  </si>
  <si>
    <t>Olfactomedin 4</t>
  </si>
  <si>
    <t>GC13P053028</t>
  </si>
  <si>
    <t>https://www.genecards.org/cgi-bin/carddisp.pl?gene=OLFM4</t>
  </si>
  <si>
    <t>DNAH10</t>
  </si>
  <si>
    <t>Dynein Axonemal Heavy Chain 10</t>
  </si>
  <si>
    <t>GC12P123762</t>
  </si>
  <si>
    <t>https://www.genecards.org/cgi-bin/carddisp.pl?gene=DNAH10</t>
  </si>
  <si>
    <t>CATSPER2</t>
  </si>
  <si>
    <t>Cation Channel Sperm Associated 2</t>
  </si>
  <si>
    <t>GC15M043628</t>
  </si>
  <si>
    <t>https://www.genecards.org/cgi-bin/carddisp.pl?gene=CATSPER2</t>
  </si>
  <si>
    <t>MIER1</t>
  </si>
  <si>
    <t>MIER1 Transcriptional Regulator</t>
  </si>
  <si>
    <t>GC01P066924</t>
  </si>
  <si>
    <t>https://www.genecards.org/cgi-bin/carddisp.pl?gene=MIER1</t>
  </si>
  <si>
    <t>BRD3</t>
  </si>
  <si>
    <t>Bromodomain Containing 3</t>
  </si>
  <si>
    <t>GC09M134030</t>
  </si>
  <si>
    <t>https://www.genecards.org/cgi-bin/carddisp.pl?gene=BRD3</t>
  </si>
  <si>
    <t>KPTN</t>
  </si>
  <si>
    <t>Kaptin, Actin Binding Protein</t>
  </si>
  <si>
    <t>GC19M047475</t>
  </si>
  <si>
    <t>https://www.genecards.org/cgi-bin/carddisp.pl?gene=KPTN</t>
  </si>
  <si>
    <t>PTBP2</t>
  </si>
  <si>
    <t>Polypyrimidine Tract Binding Protein 2</t>
  </si>
  <si>
    <t>GC01P096721</t>
  </si>
  <si>
    <t>https://www.genecards.org/cgi-bin/carddisp.pl?gene=PTBP2</t>
  </si>
  <si>
    <t>GPR89B</t>
  </si>
  <si>
    <t>G Protein-Coupled Receptor 89B</t>
  </si>
  <si>
    <t>GC01P147928</t>
  </si>
  <si>
    <t>https://www.genecards.org/cgi-bin/carddisp.pl?gene=GPR89B</t>
  </si>
  <si>
    <t>MAGOHB</t>
  </si>
  <si>
    <t>Mago Homolog B, Exon Junction Complex Subunit</t>
  </si>
  <si>
    <t>GC12M021114</t>
  </si>
  <si>
    <t>https://www.genecards.org/cgi-bin/carddisp.pl?gene=MAGOHB</t>
  </si>
  <si>
    <t>STK39</t>
  </si>
  <si>
    <t>Serine/Threonine Kinase 39</t>
  </si>
  <si>
    <t>GC02M167954</t>
  </si>
  <si>
    <t>https://www.genecards.org/cgi-bin/carddisp.pl?gene=STK39</t>
  </si>
  <si>
    <t>CPNE4</t>
  </si>
  <si>
    <t>Copine 4</t>
  </si>
  <si>
    <t>GC03M131533</t>
  </si>
  <si>
    <t>https://www.genecards.org/cgi-bin/carddisp.pl?gene=CPNE4</t>
  </si>
  <si>
    <t>OLFM1</t>
  </si>
  <si>
    <t>Olfactomedin 1</t>
  </si>
  <si>
    <t>GC09P135075</t>
  </si>
  <si>
    <t>https://www.genecards.org/cgi-bin/carddisp.pl?gene=OLFM1</t>
  </si>
  <si>
    <t>SLC38A5</t>
  </si>
  <si>
    <t>Solute Carrier Family 38 Member 5</t>
  </si>
  <si>
    <t>GC0XM048458</t>
  </si>
  <si>
    <t>https://www.genecards.org/cgi-bin/carddisp.pl?gene=SLC38A5</t>
  </si>
  <si>
    <t>BLVRB</t>
  </si>
  <si>
    <t>Biliverdin Reductase B</t>
  </si>
  <si>
    <t>GC19M040447</t>
  </si>
  <si>
    <t>https://www.genecards.org/cgi-bin/carddisp.pl?gene=BLVRB</t>
  </si>
  <si>
    <t>RHOB</t>
  </si>
  <si>
    <t>Ras Homolog Family Member B</t>
  </si>
  <si>
    <t>GC02P020447</t>
  </si>
  <si>
    <t>https://www.genecards.org/cgi-bin/carddisp.pl?gene=RHOB</t>
  </si>
  <si>
    <t>SNHG16</t>
  </si>
  <si>
    <t>Small Nucleolar RNA Host Gene 16</t>
  </si>
  <si>
    <t>GC17P077065</t>
  </si>
  <si>
    <t>https://www.genecards.org/cgi-bin/carddisp.pl?gene=SNHG16</t>
  </si>
  <si>
    <t>FABP2</t>
  </si>
  <si>
    <t>Fatty Acid Binding Protein 2</t>
  </si>
  <si>
    <t>GC04M119317</t>
  </si>
  <si>
    <t>https://www.genecards.org/cgi-bin/carddisp.pl?gene=FABP2</t>
  </si>
  <si>
    <t>EIF2A</t>
  </si>
  <si>
    <t>Eukaryotic Translation Initiation Factor 2A</t>
  </si>
  <si>
    <t>GC03P150546</t>
  </si>
  <si>
    <t>https://www.genecards.org/cgi-bin/carddisp.pl?gene=EIF2A</t>
  </si>
  <si>
    <t>AXDND1</t>
  </si>
  <si>
    <t>Axonemal Dynein Light Chain Domain Containing 1</t>
  </si>
  <si>
    <t>GC01P179366</t>
  </si>
  <si>
    <t>https://www.genecards.org/cgi-bin/carddisp.pl?gene=AXDND1</t>
  </si>
  <si>
    <t>KRT3</t>
  </si>
  <si>
    <t>Keratin 3</t>
  </si>
  <si>
    <t>GC12M052789</t>
  </si>
  <si>
    <t>https://www.genecards.org/cgi-bin/carddisp.pl?gene=KRT3</t>
  </si>
  <si>
    <t>OPRL1</t>
  </si>
  <si>
    <t>Opioid Related Nociceptin Receptor 1</t>
  </si>
  <si>
    <t>GC20P064080</t>
  </si>
  <si>
    <t>https://www.genecards.org/cgi-bin/carddisp.pl?gene=OPRL1</t>
  </si>
  <si>
    <t>ELP6</t>
  </si>
  <si>
    <t>Elongator Acetyltransferase Complex Subunit 6</t>
  </si>
  <si>
    <t>GC03M047495</t>
  </si>
  <si>
    <t>https://www.genecards.org/cgi-bin/carddisp.pl?gene=ELP6</t>
  </si>
  <si>
    <t>CLEC4E</t>
  </si>
  <si>
    <t>C-Type Lectin Domain Family 4 Member E</t>
  </si>
  <si>
    <t>GC12M008535</t>
  </si>
  <si>
    <t>https://www.genecards.org/cgi-bin/carddisp.pl?gene=CLEC4E</t>
  </si>
  <si>
    <t>SRM</t>
  </si>
  <si>
    <t>Spermidine Synthase</t>
  </si>
  <si>
    <t>GC01M011054</t>
  </si>
  <si>
    <t>https://www.genecards.org/cgi-bin/carddisp.pl?gene=SRM</t>
  </si>
  <si>
    <t>LAT2</t>
  </si>
  <si>
    <t>Linker For Activation Of T Cells Family Member 2</t>
  </si>
  <si>
    <t>GC07P074199</t>
  </si>
  <si>
    <t>https://www.genecards.org/cgi-bin/carddisp.pl?gene=LAT2</t>
  </si>
  <si>
    <t>TIMP4</t>
  </si>
  <si>
    <t>TIMP Metallopeptidase Inhibitor 4</t>
  </si>
  <si>
    <t>GC03M012153</t>
  </si>
  <si>
    <t>https://www.genecards.org/cgi-bin/carddisp.pl?gene=TIMP4</t>
  </si>
  <si>
    <t>SNX19</t>
  </si>
  <si>
    <t>Sorting Nexin 19</t>
  </si>
  <si>
    <t>GC11M130868</t>
  </si>
  <si>
    <t>https://www.genecards.org/cgi-bin/carddisp.pl?gene=SNX19</t>
  </si>
  <si>
    <t>MIR375</t>
  </si>
  <si>
    <t>MicroRNA 375</t>
  </si>
  <si>
    <t>GC02M219001</t>
  </si>
  <si>
    <t>https://www.genecards.org/cgi-bin/carddisp.pl?gene=MIR375</t>
  </si>
  <si>
    <t>PRR16</t>
  </si>
  <si>
    <t>Proline Rich 16</t>
  </si>
  <si>
    <t>GC05P120464</t>
  </si>
  <si>
    <t>https://www.genecards.org/cgi-bin/carddisp.pl?gene=PRR16</t>
  </si>
  <si>
    <t>MXRA5</t>
  </si>
  <si>
    <t>Matrix Remodeling Associated 5</t>
  </si>
  <si>
    <t>GC0XM003308</t>
  </si>
  <si>
    <t>https://www.genecards.org/cgi-bin/carddisp.pl?gene=MXRA5</t>
  </si>
  <si>
    <t>SLC35B3</t>
  </si>
  <si>
    <t>Solute Carrier Family 35 Member B3</t>
  </si>
  <si>
    <t>GC06M008413</t>
  </si>
  <si>
    <t>https://www.genecards.org/cgi-bin/carddisp.pl?gene=SLC35B3</t>
  </si>
  <si>
    <t>CDH20</t>
  </si>
  <si>
    <t>Cadherin 20</t>
  </si>
  <si>
    <t>GC18P061333</t>
  </si>
  <si>
    <t>https://www.genecards.org/cgi-bin/carddisp.pl?gene=CDH20</t>
  </si>
  <si>
    <t>NUCB1</t>
  </si>
  <si>
    <t>Nucleobindin 1</t>
  </si>
  <si>
    <t>GC19P048900</t>
  </si>
  <si>
    <t>https://www.genecards.org/cgi-bin/carddisp.pl?gene=NUCB1</t>
  </si>
  <si>
    <t>TMEM80</t>
  </si>
  <si>
    <t>Transmembrane Protein 80</t>
  </si>
  <si>
    <t>GC11P000695</t>
  </si>
  <si>
    <t>https://www.genecards.org/cgi-bin/carddisp.pl?gene=TMEM80</t>
  </si>
  <si>
    <t>DRP2</t>
  </si>
  <si>
    <t>Dystrophin Related Protein 2</t>
  </si>
  <si>
    <t>GC0XP101219</t>
  </si>
  <si>
    <t>https://www.genecards.org/cgi-bin/carddisp.pl?gene=DRP2</t>
  </si>
  <si>
    <t>NAA60</t>
  </si>
  <si>
    <t>N-Alpha-Acetyltransferase 60, NatF Catalytic Subunit</t>
  </si>
  <si>
    <t>GC16P003443</t>
  </si>
  <si>
    <t>https://www.genecards.org/cgi-bin/carddisp.pl?gene=NAA60</t>
  </si>
  <si>
    <t>RNASET2</t>
  </si>
  <si>
    <t>Ribonuclease T2</t>
  </si>
  <si>
    <t>GC06M166924</t>
  </si>
  <si>
    <t>https://www.genecards.org/cgi-bin/carddisp.pl?gene=RNASET2</t>
  </si>
  <si>
    <t>5-Hydroxytryptamine Receptor 3A</t>
  </si>
  <si>
    <t>GC11P113974</t>
  </si>
  <si>
    <t>https://www.genecards.org/cgi-bin/carddisp.pl?gene=HTR3A</t>
  </si>
  <si>
    <t>OR56A5</t>
  </si>
  <si>
    <t>Olfactory Receptor Family 56 Subfamily A Member 5</t>
  </si>
  <si>
    <t>GC11M005967</t>
  </si>
  <si>
    <t>https://www.genecards.org/cgi-bin/carddisp.pl?gene=OR56A5</t>
  </si>
  <si>
    <t>INTS5</t>
  </si>
  <si>
    <t>Integrator Complex Subunit 5</t>
  </si>
  <si>
    <t>GC11M089631</t>
  </si>
  <si>
    <t>https://www.genecards.org/cgi-bin/carddisp.pl?gene=INTS5</t>
  </si>
  <si>
    <t>GTF3C3</t>
  </si>
  <si>
    <t>General Transcription Factor IIIC Subunit 3</t>
  </si>
  <si>
    <t>GC02M196763</t>
  </si>
  <si>
    <t>https://www.genecards.org/cgi-bin/carddisp.pl?gene=GTF3C3</t>
  </si>
  <si>
    <t>SCARNA23</t>
  </si>
  <si>
    <t>Small Cajal Body-Specific RNA 23</t>
  </si>
  <si>
    <t>GC0XP024744</t>
  </si>
  <si>
    <t>https://www.genecards.org/cgi-bin/carddisp.pl?gene=SCARNA23</t>
  </si>
  <si>
    <t>PYHIN1</t>
  </si>
  <si>
    <t>Pyrin And HIN Domain Family Member 1</t>
  </si>
  <si>
    <t>GC01P158900</t>
  </si>
  <si>
    <t>https://www.genecards.org/cgi-bin/carddisp.pl?gene=PYHIN1</t>
  </si>
  <si>
    <t>ELF1</t>
  </si>
  <si>
    <t>E74 Like ETS Transcription Factor 1</t>
  </si>
  <si>
    <t>GC13M040977</t>
  </si>
  <si>
    <t>https://www.genecards.org/cgi-bin/carddisp.pl?gene=ELF1</t>
  </si>
  <si>
    <t>PRMT5</t>
  </si>
  <si>
    <t>Protein Arginine Methyltransferase 5</t>
  </si>
  <si>
    <t>GC14M022920</t>
  </si>
  <si>
    <t>https://www.genecards.org/cgi-bin/carddisp.pl?gene=PRMT5</t>
  </si>
  <si>
    <t>CENPW</t>
  </si>
  <si>
    <t>Centromere Protein W</t>
  </si>
  <si>
    <t>GC06P126339</t>
  </si>
  <si>
    <t>https://www.genecards.org/cgi-bin/carddisp.pl?gene=CENPW</t>
  </si>
  <si>
    <t>DCD</t>
  </si>
  <si>
    <t>Dermcidin</t>
  </si>
  <si>
    <t>GC12M054644</t>
  </si>
  <si>
    <t>https://www.genecards.org/cgi-bin/carddisp.pl?gene=DCD</t>
  </si>
  <si>
    <t>KCND2</t>
  </si>
  <si>
    <t>Potassium Voltage-Gated Channel Subfamily D Member 2</t>
  </si>
  <si>
    <t>GC07P120273</t>
  </si>
  <si>
    <t>https://www.genecards.org/cgi-bin/carddisp.pl?gene=KCND2</t>
  </si>
  <si>
    <t>PLA2R1</t>
  </si>
  <si>
    <t>Phospholipase A2 Receptor 1</t>
  </si>
  <si>
    <t>GC02M159924</t>
  </si>
  <si>
    <t>https://www.genecards.org/cgi-bin/carddisp.pl?gene=PLA2R1</t>
  </si>
  <si>
    <t>ATP8A2</t>
  </si>
  <si>
    <t>ATPase Phospholipid Transporting 8A2</t>
  </si>
  <si>
    <t>GC13P025453</t>
  </si>
  <si>
    <t>https://www.genecards.org/cgi-bin/carddisp.pl?gene=ATP8A2</t>
  </si>
  <si>
    <t>TULP4</t>
  </si>
  <si>
    <t>TUB Like Protein 4</t>
  </si>
  <si>
    <t>GC06P158232</t>
  </si>
  <si>
    <t>https://www.genecards.org/cgi-bin/carddisp.pl?gene=TULP4</t>
  </si>
  <si>
    <t>RAB10</t>
  </si>
  <si>
    <t>RAB10, Member RAS Oncogene Family</t>
  </si>
  <si>
    <t>GC02P026033</t>
  </si>
  <si>
    <t>https://www.genecards.org/cgi-bin/carddisp.pl?gene=RAB10</t>
  </si>
  <si>
    <t>RAPH1</t>
  </si>
  <si>
    <t>Ras Association (RalGDS/AF-6) And Pleckstrin Homology Domains 1</t>
  </si>
  <si>
    <t>GC02M203394</t>
  </si>
  <si>
    <t>https://www.genecards.org/cgi-bin/carddisp.pl?gene=RAPH1</t>
  </si>
  <si>
    <t>SF1</t>
  </si>
  <si>
    <t>Splicing Factor 1</t>
  </si>
  <si>
    <t>GC11M064764</t>
  </si>
  <si>
    <t>https://www.genecards.org/cgi-bin/carddisp.pl?gene=SF1</t>
  </si>
  <si>
    <t>RTP2</t>
  </si>
  <si>
    <t>Receptor Transporter Protein 2</t>
  </si>
  <si>
    <t>GC03M187698</t>
  </si>
  <si>
    <t>https://www.genecards.org/cgi-bin/carddisp.pl?gene=RTP2</t>
  </si>
  <si>
    <t>C1D</t>
  </si>
  <si>
    <t>C1D Nuclear Receptor Corepressor</t>
  </si>
  <si>
    <t>GC02M068041</t>
  </si>
  <si>
    <t>https://www.genecards.org/cgi-bin/carddisp.pl?gene=C1D</t>
  </si>
  <si>
    <t>RIPPLY3</t>
  </si>
  <si>
    <t>Ripply Transcriptional Repressor 3</t>
  </si>
  <si>
    <t>GC21P037006</t>
  </si>
  <si>
    <t>https://www.genecards.org/cgi-bin/carddisp.pl?gene=RIPPLY3</t>
  </si>
  <si>
    <t>LMO7</t>
  </si>
  <si>
    <t>LIM Domain 7</t>
  </si>
  <si>
    <t>GC13P075620</t>
  </si>
  <si>
    <t>https://www.genecards.org/cgi-bin/carddisp.pl?gene=LMO7</t>
  </si>
  <si>
    <t>PDXDC1</t>
  </si>
  <si>
    <t>Pyridoxal Dependent Decarboxylase Domain Containing 1</t>
  </si>
  <si>
    <t>GC16P014974</t>
  </si>
  <si>
    <t>https://www.genecards.org/cgi-bin/carddisp.pl?gene=PDXDC1</t>
  </si>
  <si>
    <t>KIRREL3</t>
  </si>
  <si>
    <t>Kirre Like Nephrin Family Adhesion Molecule 3</t>
  </si>
  <si>
    <t>GC11M126423</t>
  </si>
  <si>
    <t>https://www.genecards.org/cgi-bin/carddisp.pl?gene=KIRREL3</t>
  </si>
  <si>
    <t>PHKG2</t>
  </si>
  <si>
    <t>Phosphorylase Kinase Catalytic Subunit Gamma 2</t>
  </si>
  <si>
    <t>GC16P041099</t>
  </si>
  <si>
    <t>https://www.genecards.org/cgi-bin/carddisp.pl?gene=PHKG2</t>
  </si>
  <si>
    <t>GPR89A</t>
  </si>
  <si>
    <t>G Protein-Coupled Receptor 89A</t>
  </si>
  <si>
    <t>GC01P145607</t>
  </si>
  <si>
    <t>https://www.genecards.org/cgi-bin/carddisp.pl?gene=GPR89A</t>
  </si>
  <si>
    <t>HIBADH</t>
  </si>
  <si>
    <t>3-Hydroxyisobutyrate Dehydrogenase</t>
  </si>
  <si>
    <t>GC07M027525</t>
  </si>
  <si>
    <t>https://www.genecards.org/cgi-bin/carddisp.pl?gene=HIBADH</t>
  </si>
  <si>
    <t>COPZ1</t>
  </si>
  <si>
    <t>COPI Coat Complex Subunit Zeta 1</t>
  </si>
  <si>
    <t>GC12P054301</t>
  </si>
  <si>
    <t>https://www.genecards.org/cgi-bin/carddisp.pl?gene=COPZ1</t>
  </si>
  <si>
    <t>PDXK</t>
  </si>
  <si>
    <t>Pyridoxal Kinase</t>
  </si>
  <si>
    <t>GC21P043719</t>
  </si>
  <si>
    <t>https://www.genecards.org/cgi-bin/carddisp.pl?gene=PDXK</t>
  </si>
  <si>
    <t>RUVBL1</t>
  </si>
  <si>
    <t>RuvB Like AAA ATPase 1</t>
  </si>
  <si>
    <t>GC03M128064</t>
  </si>
  <si>
    <t>https://www.genecards.org/cgi-bin/carddisp.pl?gene=RUVBL1</t>
  </si>
  <si>
    <t>NUP155</t>
  </si>
  <si>
    <t>Nucleoporin 155</t>
  </si>
  <si>
    <t>GC05M037288</t>
  </si>
  <si>
    <t>https://www.genecards.org/cgi-bin/carddisp.pl?gene=NUP155</t>
  </si>
  <si>
    <t>AVPR1B</t>
  </si>
  <si>
    <t>Arginine Vasopressin Receptor 1B</t>
  </si>
  <si>
    <t>GC01M206109</t>
  </si>
  <si>
    <t>https://www.genecards.org/cgi-bin/carddisp.pl?gene=AVPR1B</t>
  </si>
  <si>
    <t>SERPINB9</t>
  </si>
  <si>
    <t>Serpin Family B Member 9</t>
  </si>
  <si>
    <t>GC06M002887</t>
  </si>
  <si>
    <t>https://www.genecards.org/cgi-bin/carddisp.pl?gene=SERPINB9</t>
  </si>
  <si>
    <t>SHD</t>
  </si>
  <si>
    <t>Src Homology 2 Domain Containing Transforming Protein D</t>
  </si>
  <si>
    <t>GC19P004279</t>
  </si>
  <si>
    <t>https://www.genecards.org/cgi-bin/carddisp.pl?gene=SHD</t>
  </si>
  <si>
    <t>PNKD</t>
  </si>
  <si>
    <t>PNKD Metallo-Beta-Lactamase Domain Containing</t>
  </si>
  <si>
    <t>GC02P218270</t>
  </si>
  <si>
    <t>https://www.genecards.org/cgi-bin/carddisp.pl?gene=PNKD</t>
  </si>
  <si>
    <t>POLR1G</t>
  </si>
  <si>
    <t>RNA Polymerase I Subunit G</t>
  </si>
  <si>
    <t>GC19P066895</t>
  </si>
  <si>
    <t>https://www.genecards.org/cgi-bin/carddisp.pl?gene=POLR1G</t>
  </si>
  <si>
    <t>VAMP2</t>
  </si>
  <si>
    <t>Vesicle Associated Membrane Protein 2</t>
  </si>
  <si>
    <t>GC17M010433</t>
  </si>
  <si>
    <t>https://www.genecards.org/cgi-bin/carddisp.pl?gene=VAMP2</t>
  </si>
  <si>
    <t>MTX1</t>
  </si>
  <si>
    <t>Metaxin 1</t>
  </si>
  <si>
    <t>GC01P155208</t>
  </si>
  <si>
    <t>https://www.genecards.org/cgi-bin/carddisp.pl?gene=MTX1</t>
  </si>
  <si>
    <t>ELAVL4</t>
  </si>
  <si>
    <t>ELAV Like RNA Binding Protein 4</t>
  </si>
  <si>
    <t>GC01P050025</t>
  </si>
  <si>
    <t>https://www.genecards.org/cgi-bin/carddisp.pl?gene=ELAVL4</t>
  </si>
  <si>
    <t>MTNR1A</t>
  </si>
  <si>
    <t>Melatonin Receptor 1A</t>
  </si>
  <si>
    <t>GC04M186533</t>
  </si>
  <si>
    <t>https://www.genecards.org/cgi-bin/carddisp.pl?gene=MTNR1A</t>
  </si>
  <si>
    <t>CCDC80</t>
  </si>
  <si>
    <t>Coiled-Coil Domain Containing 80</t>
  </si>
  <si>
    <t>GC03M112604</t>
  </si>
  <si>
    <t>https://www.genecards.org/cgi-bin/carddisp.pl?gene=CCDC80</t>
  </si>
  <si>
    <t>DOK1</t>
  </si>
  <si>
    <t>Docking Protein 1</t>
  </si>
  <si>
    <t>GC02P074549</t>
  </si>
  <si>
    <t>https://www.genecards.org/cgi-bin/carddisp.pl?gene=DOK1</t>
  </si>
  <si>
    <t>ISYNA1</t>
  </si>
  <si>
    <t>Inositol-3-Phosphate Synthase 1</t>
  </si>
  <si>
    <t>GC19M018406</t>
  </si>
  <si>
    <t>https://www.genecards.org/cgi-bin/carddisp.pl?gene=ISYNA1</t>
  </si>
  <si>
    <t>VNN2</t>
  </si>
  <si>
    <t>Vanin 2</t>
  </si>
  <si>
    <t>GC06M132743</t>
  </si>
  <si>
    <t>https://www.genecards.org/cgi-bin/carddisp.pl?gene=VNN2</t>
  </si>
  <si>
    <t>RRP7A</t>
  </si>
  <si>
    <t>Ribosomal RNA Processing 7 Homolog A</t>
  </si>
  <si>
    <t>GC22M042508</t>
  </si>
  <si>
    <t>https://www.genecards.org/cgi-bin/carddisp.pl?gene=RRP7A</t>
  </si>
  <si>
    <t>LIN28A</t>
  </si>
  <si>
    <t>Lin-28 Homolog A</t>
  </si>
  <si>
    <t>GC01P026410</t>
  </si>
  <si>
    <t>https://www.genecards.org/cgi-bin/carddisp.pl?gene=LIN28A</t>
  </si>
  <si>
    <t>MUC6</t>
  </si>
  <si>
    <t>Mucin 6, Oligomeric Mucus/Gel-Forming</t>
  </si>
  <si>
    <t>GC11M001012</t>
  </si>
  <si>
    <t>https://www.genecards.org/cgi-bin/carddisp.pl?gene=MUC6</t>
  </si>
  <si>
    <t>CRYGC</t>
  </si>
  <si>
    <t>Crystallin Gamma C</t>
  </si>
  <si>
    <t>GC02M208128</t>
  </si>
  <si>
    <t>https://www.genecards.org/cgi-bin/carddisp.pl?gene=CRYGC</t>
  </si>
  <si>
    <t>FDX2</t>
  </si>
  <si>
    <t>Ferredoxin 2</t>
  </si>
  <si>
    <t>GC19M010401</t>
  </si>
  <si>
    <t>https://www.genecards.org/cgi-bin/carddisp.pl?gene=FDX2</t>
  </si>
  <si>
    <t>RHOBTB1</t>
  </si>
  <si>
    <t>Rho Related BTB Domain Containing 1</t>
  </si>
  <si>
    <t>GC10M060869</t>
  </si>
  <si>
    <t>https://www.genecards.org/cgi-bin/carddisp.pl?gene=RHOBTB1</t>
  </si>
  <si>
    <t>TOX3</t>
  </si>
  <si>
    <t>TOX High Mobility Group Box Family Member 3</t>
  </si>
  <si>
    <t>GC16M052448</t>
  </si>
  <si>
    <t>https://www.genecards.org/cgi-bin/carddisp.pl?gene=TOX3</t>
  </si>
  <si>
    <t>IFI44</t>
  </si>
  <si>
    <t>Interferon Induced Protein 44</t>
  </si>
  <si>
    <t>GC01P078649</t>
  </si>
  <si>
    <t>https://www.genecards.org/cgi-bin/carddisp.pl?gene=IFI44</t>
  </si>
  <si>
    <t>TENT4B</t>
  </si>
  <si>
    <t>Terminal Nucleotidyltransferase 4B</t>
  </si>
  <si>
    <t>GC16P050545</t>
  </si>
  <si>
    <t>https://www.genecards.org/cgi-bin/carddisp.pl?gene=TENT4B</t>
  </si>
  <si>
    <t>MIEF2</t>
  </si>
  <si>
    <t>Mitochondrial Elongation Factor 2</t>
  </si>
  <si>
    <t>GC17P018262</t>
  </si>
  <si>
    <t>https://www.genecards.org/cgi-bin/carddisp.pl?gene=MIEF2</t>
  </si>
  <si>
    <t>PI16</t>
  </si>
  <si>
    <t>Peptidase Inhibitor 16</t>
  </si>
  <si>
    <t>GC06P083861</t>
  </si>
  <si>
    <t>https://www.genecards.org/cgi-bin/carddisp.pl?gene=PI16</t>
  </si>
  <si>
    <t>AGTPBP1</t>
  </si>
  <si>
    <t>ATP/GTP Binding Carboxypeptidase 1</t>
  </si>
  <si>
    <t>GC09M085546</t>
  </si>
  <si>
    <t>https://www.genecards.org/cgi-bin/carddisp.pl?gene=AGTPBP1</t>
  </si>
  <si>
    <t>AMZ1</t>
  </si>
  <si>
    <t>Archaelysin Family Metallopeptidase 1</t>
  </si>
  <si>
    <t>GC07P002679</t>
  </si>
  <si>
    <t>https://www.genecards.org/cgi-bin/carddisp.pl?gene=AMZ1</t>
  </si>
  <si>
    <t>CPLX3</t>
  </si>
  <si>
    <t>Complexin 3</t>
  </si>
  <si>
    <t>GC15P074826</t>
  </si>
  <si>
    <t>https://www.genecards.org/cgi-bin/carddisp.pl?gene=CPLX3</t>
  </si>
  <si>
    <t>Adrenoceptor Alpha 2A</t>
  </si>
  <si>
    <t>GC10P111077</t>
  </si>
  <si>
    <t>https://www.genecards.org/cgi-bin/carddisp.pl?gene=ADRA2A</t>
  </si>
  <si>
    <t>ST3GAL4</t>
  </si>
  <si>
    <t>ST3 Beta-Galactoside Alpha-2,3-Sialyltransferase 4</t>
  </si>
  <si>
    <t>GC11P126355</t>
  </si>
  <si>
    <t>https://www.genecards.org/cgi-bin/carddisp.pl?gene=ST3GAL4</t>
  </si>
  <si>
    <t>UAP1</t>
  </si>
  <si>
    <t>UDP-N-Acetylglucosamine Pyrophosphorylase 1</t>
  </si>
  <si>
    <t>GC01P162561</t>
  </si>
  <si>
    <t>https://www.genecards.org/cgi-bin/carddisp.pl?gene=UAP1</t>
  </si>
  <si>
    <t>SLC45A1</t>
  </si>
  <si>
    <t>Solute Carrier Family 45 Member 1</t>
  </si>
  <si>
    <t>GC01P008317</t>
  </si>
  <si>
    <t>https://www.genecards.org/cgi-bin/carddisp.pl?gene=SLC45A1</t>
  </si>
  <si>
    <t>HAO1</t>
  </si>
  <si>
    <t>Hydroxyacid Oxidase 1</t>
  </si>
  <si>
    <t>GC20M008215</t>
  </si>
  <si>
    <t>https://www.genecards.org/cgi-bin/carddisp.pl?gene=HAO1</t>
  </si>
  <si>
    <t>RBMX</t>
  </si>
  <si>
    <t>RNA Binding Motif Protein X-Linked</t>
  </si>
  <si>
    <t>GC0XM136848</t>
  </si>
  <si>
    <t>https://www.genecards.org/cgi-bin/carddisp.pl?gene=RBMX</t>
  </si>
  <si>
    <t>MED24</t>
  </si>
  <si>
    <t>Mediator Complex Subunit 24</t>
  </si>
  <si>
    <t>GC17M040019</t>
  </si>
  <si>
    <t>https://www.genecards.org/cgi-bin/carddisp.pl?gene=MED24</t>
  </si>
  <si>
    <t>INPP4B</t>
  </si>
  <si>
    <t>Inositol Polyphosphate-4-Phosphatase Type II B</t>
  </si>
  <si>
    <t>GC04M142023</t>
  </si>
  <si>
    <t>https://www.genecards.org/cgi-bin/carddisp.pl?gene=INPP4B</t>
  </si>
  <si>
    <t>WASF3</t>
  </si>
  <si>
    <t>WASP Family Member 3</t>
  </si>
  <si>
    <t>GC13P026557</t>
  </si>
  <si>
    <t>https://www.genecards.org/cgi-bin/carddisp.pl?gene=WASF3</t>
  </si>
  <si>
    <t>ZGPAT</t>
  </si>
  <si>
    <t>Zinc Finger CCCH-Type And G-Patch Domain Containing</t>
  </si>
  <si>
    <t>GC20P063707</t>
  </si>
  <si>
    <t>https://www.genecards.org/cgi-bin/carddisp.pl?gene=ZGPAT</t>
  </si>
  <si>
    <t>MIR432</t>
  </si>
  <si>
    <t>MicroRNA 432</t>
  </si>
  <si>
    <t>GC14P109656</t>
  </si>
  <si>
    <t>https://www.genecards.org/cgi-bin/carddisp.pl?gene=MIR432</t>
  </si>
  <si>
    <t>HOXD@</t>
  </si>
  <si>
    <t>Homeobox D Cluster</t>
  </si>
  <si>
    <t>GC02U990047</t>
  </si>
  <si>
    <t>https://www.genecards.org/cgi-bin/carddisp.pl?gene=HOXD%40</t>
  </si>
  <si>
    <t>NRN1</t>
  </si>
  <si>
    <t>Neuritin 1</t>
  </si>
  <si>
    <t>GC06M005997</t>
  </si>
  <si>
    <t>https://www.genecards.org/cgi-bin/carddisp.pl?gene=NRN1</t>
  </si>
  <si>
    <t>MARVELD2</t>
  </si>
  <si>
    <t>MARVEL Domain Containing 2</t>
  </si>
  <si>
    <t>GC05P069415</t>
  </si>
  <si>
    <t>https://www.genecards.org/cgi-bin/carddisp.pl?gene=MARVELD2</t>
  </si>
  <si>
    <t>GRIN2D</t>
  </si>
  <si>
    <t>Glutamate Ionotropic Receptor NMDA Type Subunit 2D</t>
  </si>
  <si>
    <t>GC19P067036</t>
  </si>
  <si>
    <t>https://www.genecards.org/cgi-bin/carddisp.pl?gene=GRIN2D</t>
  </si>
  <si>
    <t>AGPAT1</t>
  </si>
  <si>
    <t>1-Acylglycerol-3-Phosphate O-Acyltransferase 1</t>
  </si>
  <si>
    <t>GC06M032168</t>
  </si>
  <si>
    <t>https://www.genecards.org/cgi-bin/carddisp.pl?gene=AGPAT1</t>
  </si>
  <si>
    <t>CCDC85B</t>
  </si>
  <si>
    <t>Coiled-Coil Domain Containing 85B</t>
  </si>
  <si>
    <t>GC11P065890</t>
  </si>
  <si>
    <t>https://www.genecards.org/cgi-bin/carddisp.pl?gene=CCDC85B</t>
  </si>
  <si>
    <t>POLA2</t>
  </si>
  <si>
    <t>DNA Polymerase Alpha 2, Accessory Subunit</t>
  </si>
  <si>
    <t>GC11P069969</t>
  </si>
  <si>
    <t>https://www.genecards.org/cgi-bin/carddisp.pl?gene=POLA2</t>
  </si>
  <si>
    <t>TUT1</t>
  </si>
  <si>
    <t>Terminal Uridylyl Transferase 1, U6 SnRNA-Specific</t>
  </si>
  <si>
    <t>GC11M089618</t>
  </si>
  <si>
    <t>https://www.genecards.org/cgi-bin/carddisp.pl?gene=TUT1</t>
  </si>
  <si>
    <t>CAPZB</t>
  </si>
  <si>
    <t>Capping Actin Protein Of Muscle Z-Line Subunit Beta</t>
  </si>
  <si>
    <t>GC01M019339</t>
  </si>
  <si>
    <t>https://www.genecards.org/cgi-bin/carddisp.pl?gene=CAPZB</t>
  </si>
  <si>
    <t>SUV39H2</t>
  </si>
  <si>
    <t>SUV39H2 Histone Lysine Methyltransferase</t>
  </si>
  <si>
    <t>GC10P014878</t>
  </si>
  <si>
    <t>https://www.genecards.org/cgi-bin/carddisp.pl?gene=SUV39H2</t>
  </si>
  <si>
    <t>GLYATL1</t>
  </si>
  <si>
    <t>Glycine-N-Acyltransferase Like 1</t>
  </si>
  <si>
    <t>GC11P058906</t>
  </si>
  <si>
    <t>https://www.genecards.org/cgi-bin/carddisp.pl?gene=GLYATL1</t>
  </si>
  <si>
    <t>MAP2K7</t>
  </si>
  <si>
    <t>Mitogen-Activated Protein Kinase Kinase 7</t>
  </si>
  <si>
    <t>GC19P007903</t>
  </si>
  <si>
    <t>https://www.genecards.org/cgi-bin/carddisp.pl?gene=MAP2K7</t>
  </si>
  <si>
    <t>BRD1</t>
  </si>
  <si>
    <t>Bromodomain Containing 1</t>
  </si>
  <si>
    <t>GC22M049773</t>
  </si>
  <si>
    <t>https://www.genecards.org/cgi-bin/carddisp.pl?gene=BRD1</t>
  </si>
  <si>
    <t>PHC3</t>
  </si>
  <si>
    <t>Polyhomeotic Homolog 3</t>
  </si>
  <si>
    <t>GC03M170086</t>
  </si>
  <si>
    <t>https://www.genecards.org/cgi-bin/carddisp.pl?gene=PHC3</t>
  </si>
  <si>
    <t>TDP1</t>
  </si>
  <si>
    <t>Tyrosyl-DNA Phosphodiesterase 1</t>
  </si>
  <si>
    <t>GC14P089954</t>
  </si>
  <si>
    <t>https://www.genecards.org/cgi-bin/carddisp.pl?gene=TDP1</t>
  </si>
  <si>
    <t>EMP3</t>
  </si>
  <si>
    <t>Epithelial Membrane Protein 3</t>
  </si>
  <si>
    <t>GC19P048321</t>
  </si>
  <si>
    <t>https://www.genecards.org/cgi-bin/carddisp.pl?gene=EMP3</t>
  </si>
  <si>
    <t>UBA7</t>
  </si>
  <si>
    <t>Ubiquitin Like Modifier Activating Enzyme 7</t>
  </si>
  <si>
    <t>GC03M049805</t>
  </si>
  <si>
    <t>https://www.genecards.org/cgi-bin/carddisp.pl?gene=UBA7</t>
  </si>
  <si>
    <t>DYNC1LI2</t>
  </si>
  <si>
    <t>Dynein Cytoplasmic 1 Light Intermediate Chain 2</t>
  </si>
  <si>
    <t>GC16M066754</t>
  </si>
  <si>
    <t>https://www.genecards.org/cgi-bin/carddisp.pl?gene=DYNC1LI2</t>
  </si>
  <si>
    <t>JCHAIN</t>
  </si>
  <si>
    <t>Joining Chain Of Multimeric IgA And IgM</t>
  </si>
  <si>
    <t>GC04M070655</t>
  </si>
  <si>
    <t>https://www.genecards.org/cgi-bin/carddisp.pl?gene=JCHAIN</t>
  </si>
  <si>
    <t>MTMR4</t>
  </si>
  <si>
    <t>Myotubularin Related Protein 4</t>
  </si>
  <si>
    <t>GC17M058489</t>
  </si>
  <si>
    <t>https://www.genecards.org/cgi-bin/carddisp.pl?gene=MTMR4</t>
  </si>
  <si>
    <t>RABGEF1</t>
  </si>
  <si>
    <t>RAB Guanine Nucleotide Exchange Factor 1</t>
  </si>
  <si>
    <t>GC07P070542</t>
  </si>
  <si>
    <t>https://www.genecards.org/cgi-bin/carddisp.pl?gene=RABGEF1</t>
  </si>
  <si>
    <t>ITGA10</t>
  </si>
  <si>
    <t>Integrin Subunit Alpha 10</t>
  </si>
  <si>
    <t>GC01M145891</t>
  </si>
  <si>
    <t>https://www.genecards.org/cgi-bin/carddisp.pl?gene=ITGA10</t>
  </si>
  <si>
    <t>SRGAP1</t>
  </si>
  <si>
    <t>SLIT-ROBO Rho GTPase Activating Protein 1</t>
  </si>
  <si>
    <t>GC12P063844</t>
  </si>
  <si>
    <t>https://www.genecards.org/cgi-bin/carddisp.pl?gene=SRGAP1</t>
  </si>
  <si>
    <t>COPB1</t>
  </si>
  <si>
    <t>COPI Coat Complex Subunit Beta 1</t>
  </si>
  <si>
    <t>GC11M014436</t>
  </si>
  <si>
    <t>https://www.genecards.org/cgi-bin/carddisp.pl?gene=COPB1</t>
  </si>
  <si>
    <t>MGRN1</t>
  </si>
  <si>
    <t>Mahogunin Ring Finger 1</t>
  </si>
  <si>
    <t>GC16P011777</t>
  </si>
  <si>
    <t>https://www.genecards.org/cgi-bin/carddisp.pl?gene=MGRN1</t>
  </si>
  <si>
    <t>ST3GAL1</t>
  </si>
  <si>
    <t>ST3 Beta-Galactoside Alpha-2,3-Sialyltransferase 1</t>
  </si>
  <si>
    <t>GC08M133454</t>
  </si>
  <si>
    <t>https://www.genecards.org/cgi-bin/carddisp.pl?gene=ST3GAL1</t>
  </si>
  <si>
    <t>AMER2</t>
  </si>
  <si>
    <t>APC Membrane Recruitment Protein 2</t>
  </si>
  <si>
    <t>GC13M025161</t>
  </si>
  <si>
    <t>https://www.genecards.org/cgi-bin/carddisp.pl?gene=AMER2</t>
  </si>
  <si>
    <t>LINC01394</t>
  </si>
  <si>
    <t>Long Intergenic Non-Protein Coding RNA 1394</t>
  </si>
  <si>
    <t>GC06M001208</t>
  </si>
  <si>
    <t>https://www.genecards.org/cgi-bin/carddisp.pl?gene=LINC01394</t>
  </si>
  <si>
    <t>BYSL</t>
  </si>
  <si>
    <t>Bystin Like</t>
  </si>
  <si>
    <t>GC06P083904</t>
  </si>
  <si>
    <t>https://www.genecards.org/cgi-bin/carddisp.pl?gene=BYSL</t>
  </si>
  <si>
    <t>HM13</t>
  </si>
  <si>
    <t>Histocompatibility Minor 13</t>
  </si>
  <si>
    <t>GC20P031514</t>
  </si>
  <si>
    <t>https://www.genecards.org/cgi-bin/carddisp.pl?gene=HM13</t>
  </si>
  <si>
    <t>WDR7</t>
  </si>
  <si>
    <t>WD Repeat Domain 7</t>
  </si>
  <si>
    <t>GC18P056651</t>
  </si>
  <si>
    <t>https://www.genecards.org/cgi-bin/carddisp.pl?gene=WDR7</t>
  </si>
  <si>
    <t>KLHDC3</t>
  </si>
  <si>
    <t>Kelch Domain Containing 3</t>
  </si>
  <si>
    <t>GC06P043014</t>
  </si>
  <si>
    <t>https://www.genecards.org/cgi-bin/carddisp.pl?gene=KLHDC3</t>
  </si>
  <si>
    <t>SIRT2</t>
  </si>
  <si>
    <t>Sirtuin 2</t>
  </si>
  <si>
    <t>GC19M038878</t>
  </si>
  <si>
    <t>https://www.genecards.org/cgi-bin/carddisp.pl?gene=SIRT2</t>
  </si>
  <si>
    <t>SERPINA6</t>
  </si>
  <si>
    <t>Serpin Family A Member 6</t>
  </si>
  <si>
    <t>GC14M101180</t>
  </si>
  <si>
    <t>https://www.genecards.org/cgi-bin/carddisp.pl?gene=SERPINA6</t>
  </si>
  <si>
    <t>CDC7</t>
  </si>
  <si>
    <t>Cell Division Cycle 7</t>
  </si>
  <si>
    <t>GC01P091500</t>
  </si>
  <si>
    <t>https://www.genecards.org/cgi-bin/carddisp.pl?gene=CDC7</t>
  </si>
  <si>
    <t>MIR744</t>
  </si>
  <si>
    <t>MicroRNA 744</t>
  </si>
  <si>
    <t>GC17P012081</t>
  </si>
  <si>
    <t>https://www.genecards.org/cgi-bin/carddisp.pl?gene=MIR744</t>
  </si>
  <si>
    <t>NT5C1A</t>
  </si>
  <si>
    <t>5'-Nucleotidase, Cytosolic IA</t>
  </si>
  <si>
    <t>GC01M039659</t>
  </si>
  <si>
    <t>https://www.genecards.org/cgi-bin/carddisp.pl?gene=NT5C1A</t>
  </si>
  <si>
    <t>SAR1A</t>
  </si>
  <si>
    <t>Secretion Associated Ras Related GTPase 1A</t>
  </si>
  <si>
    <t>GC10M070147</t>
  </si>
  <si>
    <t>https://www.genecards.org/cgi-bin/carddisp.pl?gene=SAR1A</t>
  </si>
  <si>
    <t>COL25A1</t>
  </si>
  <si>
    <t>Collagen Type XXV Alpha 1 Chain</t>
  </si>
  <si>
    <t>GC04M108810</t>
  </si>
  <si>
    <t>https://www.genecards.org/cgi-bin/carddisp.pl?gene=COL25A1</t>
  </si>
  <si>
    <t>BOP1</t>
  </si>
  <si>
    <t>BOP1 Ribosomal Biogenesis Factor</t>
  </si>
  <si>
    <t>GC08M144262</t>
  </si>
  <si>
    <t>https://www.genecards.org/cgi-bin/carddisp.pl?gene=BOP1</t>
  </si>
  <si>
    <t>QPCT</t>
  </si>
  <si>
    <t>Glutaminyl-Peptide Cyclotransferase</t>
  </si>
  <si>
    <t>GC02P037344</t>
  </si>
  <si>
    <t>https://www.genecards.org/cgi-bin/carddisp.pl?gene=QPCT</t>
  </si>
  <si>
    <t>NOP58</t>
  </si>
  <si>
    <t>NOP58 Ribonucleoprotein</t>
  </si>
  <si>
    <t>GC02P202265</t>
  </si>
  <si>
    <t>https://www.genecards.org/cgi-bin/carddisp.pl?gene=NOP58</t>
  </si>
  <si>
    <t>USP48</t>
  </si>
  <si>
    <t>Ubiquitin Specific Peptidase 48</t>
  </si>
  <si>
    <t>GC01M021678</t>
  </si>
  <si>
    <t>https://www.genecards.org/cgi-bin/carddisp.pl?gene=USP48</t>
  </si>
  <si>
    <t>GSDME</t>
  </si>
  <si>
    <t>Gasdermin E</t>
  </si>
  <si>
    <t>GC07M024699</t>
  </si>
  <si>
    <t>https://www.genecards.org/cgi-bin/carddisp.pl?gene=GSDME</t>
  </si>
  <si>
    <t>NUPR1</t>
  </si>
  <si>
    <t>Nuclear Protein 1, Transcriptional Regulator</t>
  </si>
  <si>
    <t>GC16M028532</t>
  </si>
  <si>
    <t>https://www.genecards.org/cgi-bin/carddisp.pl?gene=NUPR1</t>
  </si>
  <si>
    <t>LTC4S</t>
  </si>
  <si>
    <t>Leukotriene C4 Synthase</t>
  </si>
  <si>
    <t>GC05P179793</t>
  </si>
  <si>
    <t>https://www.genecards.org/cgi-bin/carddisp.pl?gene=LTC4S</t>
  </si>
  <si>
    <t>TP73-AS1</t>
  </si>
  <si>
    <t>TP73 Antisense RNA 1</t>
  </si>
  <si>
    <t>GC01M006058</t>
  </si>
  <si>
    <t>https://www.genecards.org/cgi-bin/carddisp.pl?gene=TP73-AS1</t>
  </si>
  <si>
    <t>PMVK</t>
  </si>
  <si>
    <t>Phosphomevalonate Kinase</t>
  </si>
  <si>
    <t>GC01M154924</t>
  </si>
  <si>
    <t>https://www.genecards.org/cgi-bin/carddisp.pl?gene=PMVK</t>
  </si>
  <si>
    <t>TOGARAM1</t>
  </si>
  <si>
    <t>TOG Array Regulator Of Axonemal Microtubules 1</t>
  </si>
  <si>
    <t>GC14P044963</t>
  </si>
  <si>
    <t>https://www.genecards.org/cgi-bin/carddisp.pl?gene=TOGARAM1</t>
  </si>
  <si>
    <t>TOLLIP</t>
  </si>
  <si>
    <t>Toll Interacting Protein</t>
  </si>
  <si>
    <t>GC11M001274</t>
  </si>
  <si>
    <t>https://www.genecards.org/cgi-bin/carddisp.pl?gene=TOLLIP</t>
  </si>
  <si>
    <t>CCL25</t>
  </si>
  <si>
    <t>C-C Motif Chemokine Ligand 25</t>
  </si>
  <si>
    <t>GC19P008052</t>
  </si>
  <si>
    <t>https://www.genecards.org/cgi-bin/carddisp.pl?gene=CCL25</t>
  </si>
  <si>
    <t>SLC39A5</t>
  </si>
  <si>
    <t>Solute Carrier Family 39 Member 5</t>
  </si>
  <si>
    <t>GC12P057287</t>
  </si>
  <si>
    <t>https://www.genecards.org/cgi-bin/carddisp.pl?gene=SLC39A5</t>
  </si>
  <si>
    <t>HOXC13-AS</t>
  </si>
  <si>
    <t>HOXC13 Antisense RNA</t>
  </si>
  <si>
    <t>GC12M053935</t>
  </si>
  <si>
    <t>https://www.genecards.org/cgi-bin/carddisp.pl?gene=HOXC13-AS</t>
  </si>
  <si>
    <t>UBASH3B</t>
  </si>
  <si>
    <t>Ubiquitin Associated And SH3 Domain Containing B</t>
  </si>
  <si>
    <t>GC11P122655</t>
  </si>
  <si>
    <t>https://www.genecards.org/cgi-bin/carddisp.pl?gene=UBASH3B</t>
  </si>
  <si>
    <t>TBCB</t>
  </si>
  <si>
    <t>Tubulin Folding Cofactor B</t>
  </si>
  <si>
    <t>GC19P066562</t>
  </si>
  <si>
    <t>https://www.genecards.org/cgi-bin/carddisp.pl?gene=TBCB</t>
  </si>
  <si>
    <t>ABCB10</t>
  </si>
  <si>
    <t>ATP Binding Cassette Subfamily B Member 10</t>
  </si>
  <si>
    <t>GC01M229516</t>
  </si>
  <si>
    <t>https://www.genecards.org/cgi-bin/carddisp.pl?gene=ABCB10</t>
  </si>
  <si>
    <t>EIF3A</t>
  </si>
  <si>
    <t>Eukaryotic Translation Initiation Factor 3 Subunit A</t>
  </si>
  <si>
    <t>GC10M119034</t>
  </si>
  <si>
    <t>https://www.genecards.org/cgi-bin/carddisp.pl?gene=EIF3A</t>
  </si>
  <si>
    <t>CLCA2</t>
  </si>
  <si>
    <t>Chloride Channel Accessory 2</t>
  </si>
  <si>
    <t>GC01P086424</t>
  </si>
  <si>
    <t>https://www.genecards.org/cgi-bin/carddisp.pl?gene=CLCA2</t>
  </si>
  <si>
    <t>ARHGAP32</t>
  </si>
  <si>
    <t>Rho GTPase Activating Protein 32</t>
  </si>
  <si>
    <t>GC11M128965</t>
  </si>
  <si>
    <t>https://www.genecards.org/cgi-bin/carddisp.pl?gene=ARHGAP32</t>
  </si>
  <si>
    <t>TPRN</t>
  </si>
  <si>
    <t>Taperin</t>
  </si>
  <si>
    <t>GC09M137191</t>
  </si>
  <si>
    <t>https://www.genecards.org/cgi-bin/carddisp.pl?gene=TPRN</t>
  </si>
  <si>
    <t>SYCP3</t>
  </si>
  <si>
    <t>Synaptonemal Complex Protein 3</t>
  </si>
  <si>
    <t>GC12M101728</t>
  </si>
  <si>
    <t>https://www.genecards.org/cgi-bin/carddisp.pl?gene=SYCP3</t>
  </si>
  <si>
    <t>MR1</t>
  </si>
  <si>
    <t>Major Histocompatibility Complex, Class I-Related</t>
  </si>
  <si>
    <t>GC01P181033</t>
  </si>
  <si>
    <t>https://www.genecards.org/cgi-bin/carddisp.pl?gene=MR1</t>
  </si>
  <si>
    <t>CKAP2</t>
  </si>
  <si>
    <t>Cytoskeleton Associated Protein 2</t>
  </si>
  <si>
    <t>GC13P052455</t>
  </si>
  <si>
    <t>https://www.genecards.org/cgi-bin/carddisp.pl?gene=CKAP2</t>
  </si>
  <si>
    <t>CREB3</t>
  </si>
  <si>
    <t>CAMP Responsive Element Binding Protein 3</t>
  </si>
  <si>
    <t>GC09P047172</t>
  </si>
  <si>
    <t>https://www.genecards.org/cgi-bin/carddisp.pl?gene=CREB3</t>
  </si>
  <si>
    <t>OLAH</t>
  </si>
  <si>
    <t>Oleoyl-ACP Hydrolase</t>
  </si>
  <si>
    <t>GC10P015032</t>
  </si>
  <si>
    <t>https://www.genecards.org/cgi-bin/carddisp.pl?gene=OLAH</t>
  </si>
  <si>
    <t>SARNP</t>
  </si>
  <si>
    <t>SAP Domain Containing Ribonucleoprotein</t>
  </si>
  <si>
    <t>GC12M055752</t>
  </si>
  <si>
    <t>https://www.genecards.org/cgi-bin/carddisp.pl?gene=SARNP</t>
  </si>
  <si>
    <t>YTHDF2</t>
  </si>
  <si>
    <t>YTH N6-Methyladenosine RNA Binding Protein 2</t>
  </si>
  <si>
    <t>GC01P028800</t>
  </si>
  <si>
    <t>https://www.genecards.org/cgi-bin/carddisp.pl?gene=YTHDF2</t>
  </si>
  <si>
    <t>TMEM106B</t>
  </si>
  <si>
    <t>Transmembrane Protein 106B</t>
  </si>
  <si>
    <t>GC07P012228</t>
  </si>
  <si>
    <t>https://www.genecards.org/cgi-bin/carddisp.pl?gene=TMEM106B</t>
  </si>
  <si>
    <t>TFEC</t>
  </si>
  <si>
    <t>Transcription Factor EC</t>
  </si>
  <si>
    <t>GC07M115935</t>
  </si>
  <si>
    <t>https://www.genecards.org/cgi-bin/carddisp.pl?gene=TFEC</t>
  </si>
  <si>
    <t>POMP</t>
  </si>
  <si>
    <t>Proteasome Maturation Protein</t>
  </si>
  <si>
    <t>GC13P028659</t>
  </si>
  <si>
    <t>https://www.genecards.org/cgi-bin/carddisp.pl?gene=POMP</t>
  </si>
  <si>
    <t>ZYG11B</t>
  </si>
  <si>
    <t>Zyg-11 Family Member B, Cell Cycle Regulator</t>
  </si>
  <si>
    <t>GC01P052726</t>
  </si>
  <si>
    <t>https://www.genecards.org/cgi-bin/carddisp.pl?gene=ZYG11B</t>
  </si>
  <si>
    <t>PANK3</t>
  </si>
  <si>
    <t>Pantothenate Kinase 3</t>
  </si>
  <si>
    <t>GC05M168549</t>
  </si>
  <si>
    <t>https://www.genecards.org/cgi-bin/carddisp.pl?gene=PANK3</t>
  </si>
  <si>
    <t>SRSF5</t>
  </si>
  <si>
    <t>Serine And Arginine Rich Splicing Factor 5</t>
  </si>
  <si>
    <t>GC14P069727</t>
  </si>
  <si>
    <t>https://www.genecards.org/cgi-bin/carddisp.pl?gene=SRSF5</t>
  </si>
  <si>
    <t>TRAPPC6B</t>
  </si>
  <si>
    <t>Trafficking Protein Particle Complex Subunit 6B</t>
  </si>
  <si>
    <t>GC14M039147</t>
  </si>
  <si>
    <t>https://www.genecards.org/cgi-bin/carddisp.pl?gene=TRAPPC6B</t>
  </si>
  <si>
    <t>RALY</t>
  </si>
  <si>
    <t>RALY Heterogeneous Nuclear Ribonucleoprotein</t>
  </si>
  <si>
    <t>GC20P033993</t>
  </si>
  <si>
    <t>https://www.genecards.org/cgi-bin/carddisp.pl?gene=RALY</t>
  </si>
  <si>
    <t>MICA</t>
  </si>
  <si>
    <t>MHC Class I Polypeptide-Related Sequence A</t>
  </si>
  <si>
    <t>GC06P031399</t>
  </si>
  <si>
    <t>https://www.genecards.org/cgi-bin/carddisp.pl?gene=MICA</t>
  </si>
  <si>
    <t>HOOK1</t>
  </si>
  <si>
    <t>Hook Microtubule Tethering Protein 1</t>
  </si>
  <si>
    <t>GC01P059814</t>
  </si>
  <si>
    <t>https://www.genecards.org/cgi-bin/carddisp.pl?gene=HOOK1</t>
  </si>
  <si>
    <t>SPC25</t>
  </si>
  <si>
    <t>SPC25 Component Of NDC80 Kinetochore Complex</t>
  </si>
  <si>
    <t>GC02M168834</t>
  </si>
  <si>
    <t>https://www.genecards.org/cgi-bin/carddisp.pl?gene=SPC25</t>
  </si>
  <si>
    <t>TTC23</t>
  </si>
  <si>
    <t>Tetratricopeptide Repeat Domain 23</t>
  </si>
  <si>
    <t>GC15M099136</t>
  </si>
  <si>
    <t>https://www.genecards.org/cgi-bin/carddisp.pl?gene=TTC23</t>
  </si>
  <si>
    <t>ANXA4</t>
  </si>
  <si>
    <t>Annexin A4</t>
  </si>
  <si>
    <t>GC02P069644</t>
  </si>
  <si>
    <t>https://www.genecards.org/cgi-bin/carddisp.pl?gene=ANXA4</t>
  </si>
  <si>
    <t>ATP5MK</t>
  </si>
  <si>
    <t>ATP Synthase Membrane Subunit K</t>
  </si>
  <si>
    <t>GC10M103391</t>
  </si>
  <si>
    <t>https://www.genecards.org/cgi-bin/carddisp.pl?gene=ATP5MK</t>
  </si>
  <si>
    <t>PHKB</t>
  </si>
  <si>
    <t>Phosphorylase Kinase Regulatory Subunit Beta</t>
  </si>
  <si>
    <t>GC16P047436</t>
  </si>
  <si>
    <t>https://www.genecards.org/cgi-bin/carddisp.pl?gene=PHKB</t>
  </si>
  <si>
    <t>LDHD</t>
  </si>
  <si>
    <t>Lactate Dehydrogenase D</t>
  </si>
  <si>
    <t>GC16M075111</t>
  </si>
  <si>
    <t>https://www.genecards.org/cgi-bin/carddisp.pl?gene=LDHD</t>
  </si>
  <si>
    <t>FCER1A</t>
  </si>
  <si>
    <t>Fc Epsilon Receptor Ia</t>
  </si>
  <si>
    <t>GC01P159259</t>
  </si>
  <si>
    <t>https://www.genecards.org/cgi-bin/carddisp.pl?gene=FCER1A</t>
  </si>
  <si>
    <t>UQCRC1</t>
  </si>
  <si>
    <t>Ubiquinol-Cytochrome C Reductase Core Protein 1</t>
  </si>
  <si>
    <t>GC03M048598</t>
  </si>
  <si>
    <t>https://www.genecards.org/cgi-bin/carddisp.pl?gene=UQCRC1</t>
  </si>
  <si>
    <t>CENPC</t>
  </si>
  <si>
    <t>Centromere Protein C</t>
  </si>
  <si>
    <t>GC04M067471</t>
  </si>
  <si>
    <t>https://www.genecards.org/cgi-bin/carddisp.pl?gene=CENPC</t>
  </si>
  <si>
    <t>CDH7</t>
  </si>
  <si>
    <t>Cadherin 7</t>
  </si>
  <si>
    <t>GC18P065750</t>
  </si>
  <si>
    <t>https://www.genecards.org/cgi-bin/carddisp.pl?gene=CDH7</t>
  </si>
  <si>
    <t>HOXC9</t>
  </si>
  <si>
    <t>Homeobox C9</t>
  </si>
  <si>
    <t>GC12P055044</t>
  </si>
  <si>
    <t>https://www.genecards.org/cgi-bin/carddisp.pl?gene=HOXC9</t>
  </si>
  <si>
    <t>NEU2</t>
  </si>
  <si>
    <t>Neuraminidase 2</t>
  </si>
  <si>
    <t>GC02P233032</t>
  </si>
  <si>
    <t>https://www.genecards.org/cgi-bin/carddisp.pl?gene=NEU2</t>
  </si>
  <si>
    <t>MGAT1</t>
  </si>
  <si>
    <t>Alpha-1,3-Mannosyl-Glycoprotein 2-Beta-N-Acetylglucosaminyltransferase</t>
  </si>
  <si>
    <t>GC05M181770</t>
  </si>
  <si>
    <t>https://www.genecards.org/cgi-bin/carddisp.pl?gene=MGAT1</t>
  </si>
  <si>
    <t>PREB</t>
  </si>
  <si>
    <t>Prolactin Regulatory Element Binding</t>
  </si>
  <si>
    <t>GC02M027130</t>
  </si>
  <si>
    <t>https://www.genecards.org/cgi-bin/carddisp.pl?gene=PREB</t>
  </si>
  <si>
    <t>CDCA8</t>
  </si>
  <si>
    <t>Cell Division Cycle Associated 8</t>
  </si>
  <si>
    <t>GC01P037692</t>
  </si>
  <si>
    <t>https://www.genecards.org/cgi-bin/carddisp.pl?gene=CDCA8</t>
  </si>
  <si>
    <t>NAV2</t>
  </si>
  <si>
    <t>Neuron Navigator 2</t>
  </si>
  <si>
    <t>GC11P019345</t>
  </si>
  <si>
    <t>https://www.genecards.org/cgi-bin/carddisp.pl?gene=NAV2</t>
  </si>
  <si>
    <t>PDE4DIP</t>
  </si>
  <si>
    <t>Phosphodiesterase 4D Interacting Protein</t>
  </si>
  <si>
    <t>GC01P148808</t>
  </si>
  <si>
    <t>https://www.genecards.org/cgi-bin/carddisp.pl?gene=PDE4DIP</t>
  </si>
  <si>
    <t>DCAF13</t>
  </si>
  <si>
    <t>DDB1 And CUL4 Associated Factor 13</t>
  </si>
  <si>
    <t>GC08P103414</t>
  </si>
  <si>
    <t>https://www.genecards.org/cgi-bin/carddisp.pl?gene=DCAF13</t>
  </si>
  <si>
    <t>CERS2</t>
  </si>
  <si>
    <t>Ceramide Synthase 2</t>
  </si>
  <si>
    <t>GC01M150960</t>
  </si>
  <si>
    <t>https://www.genecards.org/cgi-bin/carddisp.pl?gene=CERS2</t>
  </si>
  <si>
    <t>RPN2</t>
  </si>
  <si>
    <t>Ribophorin II</t>
  </si>
  <si>
    <t>GC20P037178</t>
  </si>
  <si>
    <t>https://www.genecards.org/cgi-bin/carddisp.pl?gene=RPN2</t>
  </si>
  <si>
    <t>SACM1L</t>
  </si>
  <si>
    <t>SAC1 Like Phosphatidylinositide Phosphatase</t>
  </si>
  <si>
    <t>GC03P046757</t>
  </si>
  <si>
    <t>https://www.genecards.org/cgi-bin/carddisp.pl?gene=SACM1L</t>
  </si>
  <si>
    <t>PDK3</t>
  </si>
  <si>
    <t>Pyruvate Dehydrogenase Kinase 3</t>
  </si>
  <si>
    <t>GC0XP024465</t>
  </si>
  <si>
    <t>https://www.genecards.org/cgi-bin/carddisp.pl?gene=PDK3</t>
  </si>
  <si>
    <t>TMCC2</t>
  </si>
  <si>
    <t>Transmembrane And Coiled-Coil Domain Family 2</t>
  </si>
  <si>
    <t>GC01P205197</t>
  </si>
  <si>
    <t>https://www.genecards.org/cgi-bin/carddisp.pl?gene=TMCC2</t>
  </si>
  <si>
    <t>HLA-DMB</t>
  </si>
  <si>
    <t>Major Histocompatibility Complex, Class II, DM Beta</t>
  </si>
  <si>
    <t>GC06M032934</t>
  </si>
  <si>
    <t>https://www.genecards.org/cgi-bin/carddisp.pl?gene=HLA-DMB</t>
  </si>
  <si>
    <t>BFSP2</t>
  </si>
  <si>
    <t>Beaded Filament Structural Protein 2</t>
  </si>
  <si>
    <t>GC03P134286</t>
  </si>
  <si>
    <t>https://www.genecards.org/cgi-bin/carddisp.pl?gene=BFSP2</t>
  </si>
  <si>
    <t>PTGFRN</t>
  </si>
  <si>
    <t>Prostaglandin F2 Receptor Inhibitor</t>
  </si>
  <si>
    <t>GC01P116910</t>
  </si>
  <si>
    <t>https://www.genecards.org/cgi-bin/carddisp.pl?gene=PTGFRN</t>
  </si>
  <si>
    <t>SRGAP2C</t>
  </si>
  <si>
    <t>SLIT-ROBO Rho GTPase Activating Protein 2C</t>
  </si>
  <si>
    <t>GC01P121184</t>
  </si>
  <si>
    <t>https://www.genecards.org/cgi-bin/carddisp.pl?gene=SRGAP2C</t>
  </si>
  <si>
    <t>LAX1</t>
  </si>
  <si>
    <t>Lymphocyte Transmembrane Adaptor 1</t>
  </si>
  <si>
    <t>GC01P203768</t>
  </si>
  <si>
    <t>https://www.genecards.org/cgi-bin/carddisp.pl?gene=LAX1</t>
  </si>
  <si>
    <t>TMEM41B</t>
  </si>
  <si>
    <t>Transmembrane Protein 41B</t>
  </si>
  <si>
    <t>GC11M009280</t>
  </si>
  <si>
    <t>https://www.genecards.org/cgi-bin/carddisp.pl?gene=TMEM41B</t>
  </si>
  <si>
    <t>MEOX2</t>
  </si>
  <si>
    <t>Mesenchyme Homeobox 2</t>
  </si>
  <si>
    <t>GC07M015617</t>
  </si>
  <si>
    <t>https://www.genecards.org/cgi-bin/carddisp.pl?gene=MEOX2</t>
  </si>
  <si>
    <t>MUC17</t>
  </si>
  <si>
    <t>Mucin 17, Cell Surface Associated</t>
  </si>
  <si>
    <t>GC07P101020</t>
  </si>
  <si>
    <t>https://www.genecards.org/cgi-bin/carddisp.pl?gene=MUC17</t>
  </si>
  <si>
    <t>GSPT2</t>
  </si>
  <si>
    <t>G1 To S Phase Transition 2</t>
  </si>
  <si>
    <t>GC0XP051743</t>
  </si>
  <si>
    <t>https://www.genecards.org/cgi-bin/carddisp.pl?gene=GSPT2</t>
  </si>
  <si>
    <t>PSMF1</t>
  </si>
  <si>
    <t>Proteasome Inhibitor Subunit 1</t>
  </si>
  <si>
    <t>GC20P001113</t>
  </si>
  <si>
    <t>https://www.genecards.org/cgi-bin/carddisp.pl?gene=PSMF1</t>
  </si>
  <si>
    <t>ERC1</t>
  </si>
  <si>
    <t>ELKS/RAB6-Interacting/CAST Family Member 1</t>
  </si>
  <si>
    <t>GC12P000972</t>
  </si>
  <si>
    <t>https://www.genecards.org/cgi-bin/carddisp.pl?gene=ERC1</t>
  </si>
  <si>
    <t>RAD1</t>
  </si>
  <si>
    <t>RAD1 Checkpoint DNA Exonuclease</t>
  </si>
  <si>
    <t>GC05M034905</t>
  </si>
  <si>
    <t>https://www.genecards.org/cgi-bin/carddisp.pl?gene=RAD1</t>
  </si>
  <si>
    <t>MAPK11</t>
  </si>
  <si>
    <t>Mitogen-Activated Protein Kinase 11</t>
  </si>
  <si>
    <t>GC22M050263</t>
  </si>
  <si>
    <t>https://www.genecards.org/cgi-bin/carddisp.pl?gene=MAPK11</t>
  </si>
  <si>
    <t>MAZ</t>
  </si>
  <si>
    <t>MYC Associated Zinc Finger Protein</t>
  </si>
  <si>
    <t>GC16P029806</t>
  </si>
  <si>
    <t>https://www.genecards.org/cgi-bin/carddisp.pl?gene=MAZ</t>
  </si>
  <si>
    <t>DGKQ</t>
  </si>
  <si>
    <t>Diacylglycerol Kinase Theta</t>
  </si>
  <si>
    <t>GC04M000958</t>
  </si>
  <si>
    <t>https://www.genecards.org/cgi-bin/carddisp.pl?gene=DGKQ</t>
  </si>
  <si>
    <t>QARS1</t>
  </si>
  <si>
    <t>Glutaminyl-TRNA Synthetase 1</t>
  </si>
  <si>
    <t>GC03M051166</t>
  </si>
  <si>
    <t>https://www.genecards.org/cgi-bin/carddisp.pl?gene=QARS1</t>
  </si>
  <si>
    <t>LDB1</t>
  </si>
  <si>
    <t>LIM Domain Binding 1</t>
  </si>
  <si>
    <t>GC10M102106</t>
  </si>
  <si>
    <t>https://www.genecards.org/cgi-bin/carddisp.pl?gene=LDB1</t>
  </si>
  <si>
    <t>CAMLG</t>
  </si>
  <si>
    <t>Calcium Modulating Ligand</t>
  </si>
  <si>
    <t>GC05P134738</t>
  </si>
  <si>
    <t>https://www.genecards.org/cgi-bin/carddisp.pl?gene=CAMLG</t>
  </si>
  <si>
    <t>IL6-AS1</t>
  </si>
  <si>
    <t>IL6 Antisense RNA 1</t>
  </si>
  <si>
    <t>GC07M022728</t>
  </si>
  <si>
    <t>https://www.genecards.org/cgi-bin/carddisp.pl?gene=IL6-AS1</t>
  </si>
  <si>
    <t>RCHY1</t>
  </si>
  <si>
    <t>Ring Finger And CHY Zinc Finger Domain Containing 1</t>
  </si>
  <si>
    <t>GC04M075479</t>
  </si>
  <si>
    <t>https://www.genecards.org/cgi-bin/carddisp.pl?gene=RCHY1</t>
  </si>
  <si>
    <t>ODAM</t>
  </si>
  <si>
    <t>Odontogenic, Ameloblast Associated</t>
  </si>
  <si>
    <t>GC04P070195</t>
  </si>
  <si>
    <t>https://www.genecards.org/cgi-bin/carddisp.pl?gene=ODAM</t>
  </si>
  <si>
    <t>PTGIR</t>
  </si>
  <si>
    <t>Prostaglandin I2 Receptor</t>
  </si>
  <si>
    <t>GC19M065976</t>
  </si>
  <si>
    <t>https://www.genecards.org/cgi-bin/carddisp.pl?gene=PTGIR</t>
  </si>
  <si>
    <t>TEKT5</t>
  </si>
  <si>
    <t>Tektin 5</t>
  </si>
  <si>
    <t>GC16M010627</t>
  </si>
  <si>
    <t>https://www.genecards.org/cgi-bin/carddisp.pl?gene=TEKT5</t>
  </si>
  <si>
    <t>SPRED3</t>
  </si>
  <si>
    <t>Sprouty Related EVH1 Domain Containing 3</t>
  </si>
  <si>
    <t>GC19P038388</t>
  </si>
  <si>
    <t>https://www.genecards.org/cgi-bin/carddisp.pl?gene=SPRED3</t>
  </si>
  <si>
    <t>ADD2</t>
  </si>
  <si>
    <t>Adducin 2</t>
  </si>
  <si>
    <t>GC02M070626</t>
  </si>
  <si>
    <t>https://www.genecards.org/cgi-bin/carddisp.pl?gene=ADD2</t>
  </si>
  <si>
    <t>ZNHIT1</t>
  </si>
  <si>
    <t>Zinc Finger HIT-Type Containing 1</t>
  </si>
  <si>
    <t>GC07P101218</t>
  </si>
  <si>
    <t>https://www.genecards.org/cgi-bin/carddisp.pl?gene=ZNHIT1</t>
  </si>
  <si>
    <t>GTPBP10</t>
  </si>
  <si>
    <t>GTP Binding Protein 10</t>
  </si>
  <si>
    <t>GC07P090336</t>
  </si>
  <si>
    <t>https://www.genecards.org/cgi-bin/carddisp.pl?gene=GTPBP10</t>
  </si>
  <si>
    <t>CTSW</t>
  </si>
  <si>
    <t>Cathepsin W</t>
  </si>
  <si>
    <t>GC11P065879</t>
  </si>
  <si>
    <t>https://www.genecards.org/cgi-bin/carddisp.pl?gene=CTSW</t>
  </si>
  <si>
    <t>VIPR2</t>
  </si>
  <si>
    <t>Vasoactive Intestinal Peptide Receptor 2</t>
  </si>
  <si>
    <t>GC07M159028</t>
  </si>
  <si>
    <t>https://www.genecards.org/cgi-bin/carddisp.pl?gene=VIPR2</t>
  </si>
  <si>
    <t>CCT8L2</t>
  </si>
  <si>
    <t>Chaperonin Containing TCP1 Subunit 8 Like 2</t>
  </si>
  <si>
    <t>GC22M016593</t>
  </si>
  <si>
    <t>https://www.genecards.org/cgi-bin/carddisp.pl?gene=CCT8L2</t>
  </si>
  <si>
    <t>HBS1L</t>
  </si>
  <si>
    <t>HBS1 Like Translational GTPase</t>
  </si>
  <si>
    <t>GC06M134960</t>
  </si>
  <si>
    <t>https://www.genecards.org/cgi-bin/carddisp.pl?gene=HBS1L</t>
  </si>
  <si>
    <t>TSEN15</t>
  </si>
  <si>
    <t>TRNA Splicing Endonuclease Subunit 15</t>
  </si>
  <si>
    <t>GC01P184059</t>
  </si>
  <si>
    <t>https://www.genecards.org/cgi-bin/carddisp.pl?gene=TSEN15</t>
  </si>
  <si>
    <t>CLEC6A</t>
  </si>
  <si>
    <t>C-Type Lectin Domain Containing 6A</t>
  </si>
  <si>
    <t>GC12P008455</t>
  </si>
  <si>
    <t>https://www.genecards.org/cgi-bin/carddisp.pl?gene=CLEC6A</t>
  </si>
  <si>
    <t>MIB2</t>
  </si>
  <si>
    <t>MIB E3 Ubiquitin Protein Ligase 2</t>
  </si>
  <si>
    <t>GC01P003895</t>
  </si>
  <si>
    <t>https://www.genecards.org/cgi-bin/carddisp.pl?gene=MIB2</t>
  </si>
  <si>
    <t>PODN</t>
  </si>
  <si>
    <t>Podocan</t>
  </si>
  <si>
    <t>GC01P053062</t>
  </si>
  <si>
    <t>https://www.genecards.org/cgi-bin/carddisp.pl?gene=PODN</t>
  </si>
  <si>
    <t>HMX2</t>
  </si>
  <si>
    <t>H6 Family Homeobox 2</t>
  </si>
  <si>
    <t>GC10P123142</t>
  </si>
  <si>
    <t>https://www.genecards.org/cgi-bin/carddisp.pl?gene=HMX2</t>
  </si>
  <si>
    <t>IQSEC3</t>
  </si>
  <si>
    <t>IQ Motif And Sec7 Domain ArfGEF 3</t>
  </si>
  <si>
    <t>GC12P000066</t>
  </si>
  <si>
    <t>https://www.genecards.org/cgi-bin/carddisp.pl?gene=IQSEC3</t>
  </si>
  <si>
    <t>AIFM3</t>
  </si>
  <si>
    <t>Apoptosis Inducing Factor Mitochondria Associated 3</t>
  </si>
  <si>
    <t>GC22P020965</t>
  </si>
  <si>
    <t>https://www.genecards.org/cgi-bin/carddisp.pl?gene=AIFM3</t>
  </si>
  <si>
    <t>SRGAP2</t>
  </si>
  <si>
    <t>SLIT-ROBO Rho GTPase Activating Protein 2</t>
  </si>
  <si>
    <t>GC01P206203</t>
  </si>
  <si>
    <t>https://www.genecards.org/cgi-bin/carddisp.pl?gene=SRGAP2</t>
  </si>
  <si>
    <t>DNASE2</t>
  </si>
  <si>
    <t>Deoxyribonuclease 2, Lysosomal</t>
  </si>
  <si>
    <t>GC19M012875</t>
  </si>
  <si>
    <t>https://www.genecards.org/cgi-bin/carddisp.pl?gene=DNASE2</t>
  </si>
  <si>
    <t>CLINT1</t>
  </si>
  <si>
    <t>Clathrin Interactor 1</t>
  </si>
  <si>
    <t>GC05M157785</t>
  </si>
  <si>
    <t>https://www.genecards.org/cgi-bin/carddisp.pl?gene=CLINT1</t>
  </si>
  <si>
    <t>PRDX4</t>
  </si>
  <si>
    <t>Peroxiredoxin 4</t>
  </si>
  <si>
    <t>GC0XP023665</t>
  </si>
  <si>
    <t>https://www.genecards.org/cgi-bin/carddisp.pl?gene=PRDX4</t>
  </si>
  <si>
    <t>FAF2</t>
  </si>
  <si>
    <t>Fas Associated Factor Family Member 2</t>
  </si>
  <si>
    <t>GC05P176447</t>
  </si>
  <si>
    <t>https://www.genecards.org/cgi-bin/carddisp.pl?gene=FAF2</t>
  </si>
  <si>
    <t>CAMK1</t>
  </si>
  <si>
    <t>Calcium/Calmodulin Dependent Protein Kinase I</t>
  </si>
  <si>
    <t>GC03M009774</t>
  </si>
  <si>
    <t>https://www.genecards.org/cgi-bin/carddisp.pl?gene=CAMK1</t>
  </si>
  <si>
    <t>DUSP3</t>
  </si>
  <si>
    <t>Dual Specificity Phosphatase 3</t>
  </si>
  <si>
    <t>GC17M043766</t>
  </si>
  <si>
    <t>https://www.genecards.org/cgi-bin/carddisp.pl?gene=DUSP3</t>
  </si>
  <si>
    <t>DERL2</t>
  </si>
  <si>
    <t>Derlin 2</t>
  </si>
  <si>
    <t>GC17M005471</t>
  </si>
  <si>
    <t>https://www.genecards.org/cgi-bin/carddisp.pl?gene=DERL2</t>
  </si>
  <si>
    <t>EPHA6</t>
  </si>
  <si>
    <t>EPH Receptor A6</t>
  </si>
  <si>
    <t>GC03P096814</t>
  </si>
  <si>
    <t>https://www.genecards.org/cgi-bin/carddisp.pl?gene=EPHA6</t>
  </si>
  <si>
    <t>B4GALNT2</t>
  </si>
  <si>
    <t>Beta-1,4-N-Acetyl-Galactosaminyltransferase 2</t>
  </si>
  <si>
    <t>GC17P056005</t>
  </si>
  <si>
    <t>https://www.genecards.org/cgi-bin/carddisp.pl?gene=B4GALNT2</t>
  </si>
  <si>
    <t>RGS6</t>
  </si>
  <si>
    <t>Regulator Of G Protein Signaling 6</t>
  </si>
  <si>
    <t>GC14P071867</t>
  </si>
  <si>
    <t>https://www.genecards.org/cgi-bin/carddisp.pl?gene=RGS6</t>
  </si>
  <si>
    <t>MAP3K4</t>
  </si>
  <si>
    <t>Mitogen-Activated Protein Kinase Kinase Kinase 4</t>
  </si>
  <si>
    <t>GC06P160991</t>
  </si>
  <si>
    <t>https://www.genecards.org/cgi-bin/carddisp.pl?gene=MAP3K4</t>
  </si>
  <si>
    <t>CPNE1</t>
  </si>
  <si>
    <t>Copine 1</t>
  </si>
  <si>
    <t>GC20M035626</t>
  </si>
  <si>
    <t>https://www.genecards.org/cgi-bin/carddisp.pl?gene=CPNE1</t>
  </si>
  <si>
    <t>HNRNPAB</t>
  </si>
  <si>
    <t>Heterogeneous Nuclear Ribonucleoprotein A/B</t>
  </si>
  <si>
    <t>GC05P178204</t>
  </si>
  <si>
    <t>https://www.genecards.org/cgi-bin/carddisp.pl?gene=HNRNPAB</t>
  </si>
  <si>
    <t>SLC6A14</t>
  </si>
  <si>
    <t>Solute Carrier Family 6 Member 14</t>
  </si>
  <si>
    <t>GC0XP116436</t>
  </si>
  <si>
    <t>https://www.genecards.org/cgi-bin/carddisp.pl?gene=SLC6A14</t>
  </si>
  <si>
    <t>SUMO3</t>
  </si>
  <si>
    <t>Small Ubiquitin Like Modifier 3</t>
  </si>
  <si>
    <t>GC21M044805</t>
  </si>
  <si>
    <t>https://www.genecards.org/cgi-bin/carddisp.pl?gene=SUMO3</t>
  </si>
  <si>
    <t>RPP40</t>
  </si>
  <si>
    <t>Ribonuclease P/MRP Subunit P40</t>
  </si>
  <si>
    <t>GC06M004994</t>
  </si>
  <si>
    <t>https://www.genecards.org/cgi-bin/carddisp.pl?gene=RPP40</t>
  </si>
  <si>
    <t>MIR135B</t>
  </si>
  <si>
    <t>MicroRNA 135b</t>
  </si>
  <si>
    <t>GC01M205448</t>
  </si>
  <si>
    <t>https://www.genecards.org/cgi-bin/carddisp.pl?gene=MIR135B</t>
  </si>
  <si>
    <t>PIWIL1</t>
  </si>
  <si>
    <t>Piwi Like RNA-Mediated Gene Silencing 1</t>
  </si>
  <si>
    <t>GC12P130337</t>
  </si>
  <si>
    <t>https://www.genecards.org/cgi-bin/carddisp.pl?gene=PIWIL1</t>
  </si>
  <si>
    <t>UQCC3</t>
  </si>
  <si>
    <t>Ubiquinol-Cytochrome C Reductase Complex Assembly Factor 3</t>
  </si>
  <si>
    <t>GC11P062670</t>
  </si>
  <si>
    <t>https://www.genecards.org/cgi-bin/carddisp.pl?gene=UQCC3</t>
  </si>
  <si>
    <t>RFC3</t>
  </si>
  <si>
    <t>Replication Factor C Subunit 3</t>
  </si>
  <si>
    <t>GC13P033818</t>
  </si>
  <si>
    <t>https://www.genecards.org/cgi-bin/carddisp.pl?gene=RFC3</t>
  </si>
  <si>
    <t>H2BC13</t>
  </si>
  <si>
    <t>H2B Clustered Histone 13</t>
  </si>
  <si>
    <t>GC06M065712</t>
  </si>
  <si>
    <t>https://www.genecards.org/cgi-bin/carddisp.pl?gene=H2BC13</t>
  </si>
  <si>
    <t>BCAM</t>
  </si>
  <si>
    <t>Basal Cell Adhesion Molecule (Lutheran Blood Group)</t>
  </si>
  <si>
    <t>GC19P066876</t>
  </si>
  <si>
    <t>https://www.genecards.org/cgi-bin/carddisp.pl?gene=BCAM</t>
  </si>
  <si>
    <t>GJD2</t>
  </si>
  <si>
    <t>Gap Junction Protein Delta 2</t>
  </si>
  <si>
    <t>GC15M034751</t>
  </si>
  <si>
    <t>https://www.genecards.org/cgi-bin/carddisp.pl?gene=GJD2</t>
  </si>
  <si>
    <t>IDI1</t>
  </si>
  <si>
    <t>Isopentenyl-Diphosphate Delta Isomerase 1</t>
  </si>
  <si>
    <t>GC10M001039</t>
  </si>
  <si>
    <t>https://www.genecards.org/cgi-bin/carddisp.pl?gene=IDI1</t>
  </si>
  <si>
    <t>KANK2</t>
  </si>
  <si>
    <t>KN Motif And Ankyrin Repeat Domains 2</t>
  </si>
  <si>
    <t>GC19M011165</t>
  </si>
  <si>
    <t>https://www.genecards.org/cgi-bin/carddisp.pl?gene=KANK2</t>
  </si>
  <si>
    <t>TOMM40</t>
  </si>
  <si>
    <t>Translocase Of Outer Mitochondrial Membrane 40</t>
  </si>
  <si>
    <t>GC19P044890</t>
  </si>
  <si>
    <t>https://www.genecards.org/cgi-bin/carddisp.pl?gene=TOMM40</t>
  </si>
  <si>
    <t>FCGR2C</t>
  </si>
  <si>
    <t>Fc Gamma Receptor IIc (Gene/Pseudogene)</t>
  </si>
  <si>
    <t>GC01P161718</t>
  </si>
  <si>
    <t>https://www.genecards.org/cgi-bin/carddisp.pl?gene=FCGR2C</t>
  </si>
  <si>
    <t>ATOX1</t>
  </si>
  <si>
    <t>Antioxidant 1 Copper Chaperone</t>
  </si>
  <si>
    <t>GC05M151743</t>
  </si>
  <si>
    <t>https://www.genecards.org/cgi-bin/carddisp.pl?gene=ATOX1</t>
  </si>
  <si>
    <t>RHOQ</t>
  </si>
  <si>
    <t>Ras Homolog Family Member Q</t>
  </si>
  <si>
    <t>GC02P046543</t>
  </si>
  <si>
    <t>https://www.genecards.org/cgi-bin/carddisp.pl?gene=RHOQ</t>
  </si>
  <si>
    <t>MIR409</t>
  </si>
  <si>
    <t>MicroRNA 409</t>
  </si>
  <si>
    <t>GC14P109989</t>
  </si>
  <si>
    <t>https://www.genecards.org/cgi-bin/carddisp.pl?gene=MIR409</t>
  </si>
  <si>
    <t>DHX16</t>
  </si>
  <si>
    <t>DEAH-Box Helicase 16</t>
  </si>
  <si>
    <t>GC06M030653</t>
  </si>
  <si>
    <t>https://www.genecards.org/cgi-bin/carddisp.pl?gene=DHX16</t>
  </si>
  <si>
    <t>CCDC88A</t>
  </si>
  <si>
    <t>Coiled-Coil Domain Containing 88A</t>
  </si>
  <si>
    <t>GC02M055287</t>
  </si>
  <si>
    <t>https://www.genecards.org/cgi-bin/carddisp.pl?gene=CCDC88A</t>
  </si>
  <si>
    <t>FGL2</t>
  </si>
  <si>
    <t>Fibrinogen Like 2</t>
  </si>
  <si>
    <t>GC07M077193</t>
  </si>
  <si>
    <t>https://www.genecards.org/cgi-bin/carddisp.pl?gene=FGL2</t>
  </si>
  <si>
    <t>HMGN4</t>
  </si>
  <si>
    <t>High Mobility Group Nucleosomal Binding Domain 4</t>
  </si>
  <si>
    <t>GC06P026538</t>
  </si>
  <si>
    <t>https://www.genecards.org/cgi-bin/carddisp.pl?gene=HMGN4</t>
  </si>
  <si>
    <t>RCN3</t>
  </si>
  <si>
    <t>Reticulocalbin 3</t>
  </si>
  <si>
    <t>GC19P067100</t>
  </si>
  <si>
    <t>https://www.genecards.org/cgi-bin/carddisp.pl?gene=RCN3</t>
  </si>
  <si>
    <t>RPP38</t>
  </si>
  <si>
    <t>Ribonuclease P/MRP Subunit P38</t>
  </si>
  <si>
    <t>GC10P015097</t>
  </si>
  <si>
    <t>https://www.genecards.org/cgi-bin/carddisp.pl?gene=RPP38</t>
  </si>
  <si>
    <t>EFNA5</t>
  </si>
  <si>
    <t>Ephrin A5</t>
  </si>
  <si>
    <t>GC05M107376</t>
  </si>
  <si>
    <t>https://www.genecards.org/cgi-bin/carddisp.pl?gene=EFNA5</t>
  </si>
  <si>
    <t>WFIKKN2</t>
  </si>
  <si>
    <t>WAP, Follistatin/Kazal, Immunoglobulin, Kunitz And Netrin Domain Containing 2</t>
  </si>
  <si>
    <t>GC17P050834</t>
  </si>
  <si>
    <t>https://www.genecards.org/cgi-bin/carddisp.pl?gene=WFIKKN2</t>
  </si>
  <si>
    <t>TSPO</t>
  </si>
  <si>
    <t>Translocator Protein</t>
  </si>
  <si>
    <t>GC22P043151</t>
  </si>
  <si>
    <t>https://www.genecards.org/cgi-bin/carddisp.pl?gene=TSPO</t>
  </si>
  <si>
    <t>HOXA-AS2</t>
  </si>
  <si>
    <t>HOXA Cluster Antisense RNA 2</t>
  </si>
  <si>
    <t>GC07P027107</t>
  </si>
  <si>
    <t>https://www.genecards.org/cgi-bin/carddisp.pl?gene=HOXA-AS2</t>
  </si>
  <si>
    <t>TUBB1</t>
  </si>
  <si>
    <t>Tubulin Beta 1 Class VI</t>
  </si>
  <si>
    <t>GC20P059020</t>
  </si>
  <si>
    <t>https://www.genecards.org/cgi-bin/carddisp.pl?gene=TUBB1</t>
  </si>
  <si>
    <t>ANXA7</t>
  </si>
  <si>
    <t>Annexin A7</t>
  </si>
  <si>
    <t>GC10M073375</t>
  </si>
  <si>
    <t>https://www.genecards.org/cgi-bin/carddisp.pl?gene=ANXA7</t>
  </si>
  <si>
    <t>SSTR1</t>
  </si>
  <si>
    <t>Somatostatin Receptor 1</t>
  </si>
  <si>
    <t>GC14P038207</t>
  </si>
  <si>
    <t>https://www.genecards.org/cgi-bin/carddisp.pl?gene=SSTR1</t>
  </si>
  <si>
    <t>DRD1</t>
  </si>
  <si>
    <t>Dopamine Receptor D1</t>
  </si>
  <si>
    <t>GC05M175440</t>
  </si>
  <si>
    <t>https://www.genecards.org/cgi-bin/carddisp.pl?gene=DRD1</t>
  </si>
  <si>
    <t>PSMD4</t>
  </si>
  <si>
    <t>Proteasome 26S Subunit Ubiquitin Receptor, Non-ATPase 4</t>
  </si>
  <si>
    <t>GC01P151256</t>
  </si>
  <si>
    <t>https://www.genecards.org/cgi-bin/carddisp.pl?gene=PSMD4</t>
  </si>
  <si>
    <t>KRT2</t>
  </si>
  <si>
    <t>Keratin 2</t>
  </si>
  <si>
    <t>GC12M052707</t>
  </si>
  <si>
    <t>https://www.genecards.org/cgi-bin/carddisp.pl?gene=KRT2</t>
  </si>
  <si>
    <t>LIN54</t>
  </si>
  <si>
    <t>Lin-54 DREAM MuvB Core Complex Component</t>
  </si>
  <si>
    <t>GC04M082909</t>
  </si>
  <si>
    <t>https://www.genecards.org/cgi-bin/carddisp.pl?gene=LIN54</t>
  </si>
  <si>
    <t>KRT4</t>
  </si>
  <si>
    <t>Keratin 4</t>
  </si>
  <si>
    <t>GC12M052806</t>
  </si>
  <si>
    <t>https://www.genecards.org/cgi-bin/carddisp.pl?gene=KRT4</t>
  </si>
  <si>
    <t>SLC35D3</t>
  </si>
  <si>
    <t>Solute Carrier Family 35 Member D3</t>
  </si>
  <si>
    <t>GC06P136922</t>
  </si>
  <si>
    <t>https://www.genecards.org/cgi-bin/carddisp.pl?gene=SLC35D3</t>
  </si>
  <si>
    <t>H2BC3</t>
  </si>
  <si>
    <t>H2B Clustered Histone 3</t>
  </si>
  <si>
    <t>GC06M026044</t>
  </si>
  <si>
    <t>https://www.genecards.org/cgi-bin/carddisp.pl?gene=H2BC3</t>
  </si>
  <si>
    <t>SUMO2</t>
  </si>
  <si>
    <t>Small Ubiquitin Like Modifier 2</t>
  </si>
  <si>
    <t>GC17M075165</t>
  </si>
  <si>
    <t>https://www.genecards.org/cgi-bin/carddisp.pl?gene=SUMO2</t>
  </si>
  <si>
    <t>YIPF4</t>
  </si>
  <si>
    <t>Yip1 Domain Family Member 4</t>
  </si>
  <si>
    <t>GC02P032531</t>
  </si>
  <si>
    <t>https://www.genecards.org/cgi-bin/carddisp.pl?gene=YIPF4</t>
  </si>
  <si>
    <t>MIR1306</t>
  </si>
  <si>
    <t>MicroRNA 1306</t>
  </si>
  <si>
    <t>GC22P020086</t>
  </si>
  <si>
    <t>https://www.genecards.org/cgi-bin/carddisp.pl?gene=MIR1306</t>
  </si>
  <si>
    <t>NUP54</t>
  </si>
  <si>
    <t>Nucleoporin 54</t>
  </si>
  <si>
    <t>GC04M076114</t>
  </si>
  <si>
    <t>https://www.genecards.org/cgi-bin/carddisp.pl?gene=NUP54</t>
  </si>
  <si>
    <t>ARRDC5</t>
  </si>
  <si>
    <t>Arrestin Domain Containing 5</t>
  </si>
  <si>
    <t>GC19M004890</t>
  </si>
  <si>
    <t>https://www.genecards.org/cgi-bin/carddisp.pl?gene=ARRDC5</t>
  </si>
  <si>
    <t>SEC14L1</t>
  </si>
  <si>
    <t>SEC14 Like Lipid Binding 1</t>
  </si>
  <si>
    <t>GC17P077144</t>
  </si>
  <si>
    <t>https://www.genecards.org/cgi-bin/carddisp.pl?gene=SEC14L1</t>
  </si>
  <si>
    <t>LRP5L</t>
  </si>
  <si>
    <t>LDL Receptor Related Protein 5 Like (Pseudogene)</t>
  </si>
  <si>
    <t>GC22M025351</t>
  </si>
  <si>
    <t>https://www.genecards.org/cgi-bin/carddisp.pl?gene=LRP5L</t>
  </si>
  <si>
    <t>ADGRE5</t>
  </si>
  <si>
    <t>Adhesion G Protein-Coupled Receptor E5</t>
  </si>
  <si>
    <t>GC19P014392</t>
  </si>
  <si>
    <t>https://www.genecards.org/cgi-bin/carddisp.pl?gene=ADGRE5</t>
  </si>
  <si>
    <t>PCID2</t>
  </si>
  <si>
    <t>PCI Domain Containing 2</t>
  </si>
  <si>
    <t>GC13M113167</t>
  </si>
  <si>
    <t>https://www.genecards.org/cgi-bin/carddisp.pl?gene=PCID2</t>
  </si>
  <si>
    <t>ZNF664</t>
  </si>
  <si>
    <t>Zinc Finger Protein 664</t>
  </si>
  <si>
    <t>GC12P123971</t>
  </si>
  <si>
    <t>https://www.genecards.org/cgi-bin/carddisp.pl?gene=ZNF664</t>
  </si>
  <si>
    <t>SEC24A</t>
  </si>
  <si>
    <t>SEC24 Homolog A, COPII Coat Complex Component</t>
  </si>
  <si>
    <t>GC05P134647</t>
  </si>
  <si>
    <t>https://www.genecards.org/cgi-bin/carddisp.pl?gene=SEC24A</t>
  </si>
  <si>
    <t>NUP50</t>
  </si>
  <si>
    <t>Nucleoporin 50</t>
  </si>
  <si>
    <t>GC22P045163</t>
  </si>
  <si>
    <t>https://www.genecards.org/cgi-bin/carddisp.pl?gene=NUP50</t>
  </si>
  <si>
    <t>BET1L</t>
  </si>
  <si>
    <t>Bet1 Golgi Vesicular Membrane Trafficking Protein Like</t>
  </si>
  <si>
    <t>GC11M003166</t>
  </si>
  <si>
    <t>https://www.genecards.org/cgi-bin/carddisp.pl?gene=BET1L</t>
  </si>
  <si>
    <t>DIDO1</t>
  </si>
  <si>
    <t>Death Inducer-Obliterator 1</t>
  </si>
  <si>
    <t>GC20M062877</t>
  </si>
  <si>
    <t>https://www.genecards.org/cgi-bin/carddisp.pl?gene=DIDO1</t>
  </si>
  <si>
    <t>LMF1</t>
  </si>
  <si>
    <t>Lipase Maturation Factor 1</t>
  </si>
  <si>
    <t>GC16M000853</t>
  </si>
  <si>
    <t>https://www.genecards.org/cgi-bin/carddisp.pl?gene=LMF1</t>
  </si>
  <si>
    <t>PITRM1</t>
  </si>
  <si>
    <t>Pitrilysin Metallopeptidase 1</t>
  </si>
  <si>
    <t>GC10M003138</t>
  </si>
  <si>
    <t>https://www.genecards.org/cgi-bin/carddisp.pl?gene=PITRM1</t>
  </si>
  <si>
    <t>CDK5RAP3</t>
  </si>
  <si>
    <t>CDK5 Regulatory Subunit Associated Protein 3</t>
  </si>
  <si>
    <t>GC17P047967</t>
  </si>
  <si>
    <t>https://www.genecards.org/cgi-bin/carddisp.pl?gene=CDK5RAP3</t>
  </si>
  <si>
    <t>HOXC-AS1</t>
  </si>
  <si>
    <t>HOXC Cluster Antisense RNA 1</t>
  </si>
  <si>
    <t>GC12M053999</t>
  </si>
  <si>
    <t>https://www.genecards.org/cgi-bin/carddisp.pl?gene=HOXC-AS1</t>
  </si>
  <si>
    <t>HOXC-AS3</t>
  </si>
  <si>
    <t>HOXC Cluster Antisense RNA 3</t>
  </si>
  <si>
    <t>GC12M053981</t>
  </si>
  <si>
    <t>https://www.genecards.org/cgi-bin/carddisp.pl?gene=HOXC-AS3</t>
  </si>
  <si>
    <t>HOXC-AS2</t>
  </si>
  <si>
    <t>HOXC Cluster Antisense RNA 2</t>
  </si>
  <si>
    <t>GC12M053993</t>
  </si>
  <si>
    <t>https://www.genecards.org/cgi-bin/carddisp.pl?gene=HOXC-AS2</t>
  </si>
  <si>
    <t>AHCYL1</t>
  </si>
  <si>
    <t>Adenosylhomocysteinase Like 1</t>
  </si>
  <si>
    <t>GC01P109984</t>
  </si>
  <si>
    <t>https://www.genecards.org/cgi-bin/carddisp.pl?gene=AHCYL1</t>
  </si>
  <si>
    <t>SV2A</t>
  </si>
  <si>
    <t>Synaptic Vesicle Glycoprotein 2A</t>
  </si>
  <si>
    <t>GC01M149903</t>
  </si>
  <si>
    <t>https://www.genecards.org/cgi-bin/carddisp.pl?gene=SV2A</t>
  </si>
  <si>
    <t>SNRPA</t>
  </si>
  <si>
    <t>Small Nuclear Ribonucleoprotein Polypeptide A</t>
  </si>
  <si>
    <t>GC19P040750</t>
  </si>
  <si>
    <t>https://www.genecards.org/cgi-bin/carddisp.pl?gene=SNRPA</t>
  </si>
  <si>
    <t>RABGAP1L</t>
  </si>
  <si>
    <t>RAB GTPase Activating Protein 1 Like</t>
  </si>
  <si>
    <t>GC01P174159</t>
  </si>
  <si>
    <t>https://www.genecards.org/cgi-bin/carddisp.pl?gene=RABGAP1L</t>
  </si>
  <si>
    <t>PMM1</t>
  </si>
  <si>
    <t>Phosphomannomutase 1</t>
  </si>
  <si>
    <t>GC22M041576</t>
  </si>
  <si>
    <t>https://www.genecards.org/cgi-bin/carddisp.pl?gene=PMM1</t>
  </si>
  <si>
    <t>TNNI3K</t>
  </si>
  <si>
    <t>TNNI3 Interacting Kinase</t>
  </si>
  <si>
    <t>GC01P074235</t>
  </si>
  <si>
    <t>https://www.genecards.org/cgi-bin/carddisp.pl?gene=TNNI3K</t>
  </si>
  <si>
    <t>CTDSP1</t>
  </si>
  <si>
    <t>CTD Small Phosphatase 1</t>
  </si>
  <si>
    <t>GC02P218398</t>
  </si>
  <si>
    <t>https://www.genecards.org/cgi-bin/carddisp.pl?gene=CTDSP1</t>
  </si>
  <si>
    <t>MTUS1</t>
  </si>
  <si>
    <t>Microtubule Associated Scaffold Protein 1</t>
  </si>
  <si>
    <t>GC08M017643</t>
  </si>
  <si>
    <t>https://www.genecards.org/cgi-bin/carddisp.pl?gene=MTUS1</t>
  </si>
  <si>
    <t>NFKBIZ</t>
  </si>
  <si>
    <t>NFKB Inhibitor Zeta</t>
  </si>
  <si>
    <t>GC03P101827</t>
  </si>
  <si>
    <t>https://www.genecards.org/cgi-bin/carddisp.pl?gene=NFKBIZ</t>
  </si>
  <si>
    <t>MED21</t>
  </si>
  <si>
    <t>Mediator Complex Subunit 21</t>
  </si>
  <si>
    <t>GC12P027022</t>
  </si>
  <si>
    <t>https://www.genecards.org/cgi-bin/carddisp.pl?gene=MED21</t>
  </si>
  <si>
    <t>MAPK8IP2</t>
  </si>
  <si>
    <t>Mitogen-Activated Protein Kinase 8 Interacting Protein 2</t>
  </si>
  <si>
    <t>GC22P050600</t>
  </si>
  <si>
    <t>https://www.genecards.org/cgi-bin/carddisp.pl?gene=MAPK8IP2</t>
  </si>
  <si>
    <t>PSMA8</t>
  </si>
  <si>
    <t>Proteasome 20S Subunit Alpha 8</t>
  </si>
  <si>
    <t>GC18P026133</t>
  </si>
  <si>
    <t>https://www.genecards.org/cgi-bin/carddisp.pl?gene=PSMA8</t>
  </si>
  <si>
    <t>PIGR</t>
  </si>
  <si>
    <t>Polymeric Immunoglobulin Receptor</t>
  </si>
  <si>
    <t>GC01M206928</t>
  </si>
  <si>
    <t>https://www.genecards.org/cgi-bin/carddisp.pl?gene=PIGR</t>
  </si>
  <si>
    <t>SART1</t>
  </si>
  <si>
    <t>Spliceosome Associated Factor 1, Recruiter Of U4/U6.U5 Tri-SnRNP</t>
  </si>
  <si>
    <t>GC11P070020</t>
  </si>
  <si>
    <t>https://www.genecards.org/cgi-bin/carddisp.pl?gene=SART1</t>
  </si>
  <si>
    <t>PKD2L2-DT</t>
  </si>
  <si>
    <t>PKD2L2 Divergent Transcript</t>
  </si>
  <si>
    <t>GC05M137640</t>
  </si>
  <si>
    <t>https://www.genecards.org/cgi-bin/carddisp.pl?gene=PKD2L2-DT</t>
  </si>
  <si>
    <t>NRF1</t>
  </si>
  <si>
    <t>Nuclear Respiratory Factor 1</t>
  </si>
  <si>
    <t>GC07P129611</t>
  </si>
  <si>
    <t>https://www.genecards.org/cgi-bin/carddisp.pl?gene=NRF1</t>
  </si>
  <si>
    <t>GLIPR1L2</t>
  </si>
  <si>
    <t>GLIPR1 Like 2</t>
  </si>
  <si>
    <t>GC12P075391</t>
  </si>
  <si>
    <t>https://www.genecards.org/cgi-bin/carddisp.pl?gene=GLIPR1L2</t>
  </si>
  <si>
    <t>LIMS2</t>
  </si>
  <si>
    <t>LIM Zinc Finger Domain Containing 2</t>
  </si>
  <si>
    <t>GC02M127638</t>
  </si>
  <si>
    <t>https://www.genecards.org/cgi-bin/carddisp.pl?gene=LIMS2</t>
  </si>
  <si>
    <t>BTAF1</t>
  </si>
  <si>
    <t>B-TFIID TATA-Box Binding Protein Associated Factor 1</t>
  </si>
  <si>
    <t>GC10P091923</t>
  </si>
  <si>
    <t>https://www.genecards.org/cgi-bin/carddisp.pl?gene=BTAF1</t>
  </si>
  <si>
    <t>MC3R</t>
  </si>
  <si>
    <t>Melanocortin 3 Receptor</t>
  </si>
  <si>
    <t>GC20P056248</t>
  </si>
  <si>
    <t>https://www.genecards.org/cgi-bin/carddisp.pl?gene=MC3R</t>
  </si>
  <si>
    <t>KMT5A</t>
  </si>
  <si>
    <t>Lysine Methyltransferase 5A</t>
  </si>
  <si>
    <t>GC12P126259</t>
  </si>
  <si>
    <t>https://www.genecards.org/cgi-bin/carddisp.pl?gene=KMT5A</t>
  </si>
  <si>
    <t>ABCA13</t>
  </si>
  <si>
    <t>ATP Binding Cassette Subfamily A Member 13</t>
  </si>
  <si>
    <t>GC07P048171</t>
  </si>
  <si>
    <t>https://www.genecards.org/cgi-bin/carddisp.pl?gene=ABCA13</t>
  </si>
  <si>
    <t>MFSD1</t>
  </si>
  <si>
    <t>Major Facilitator Superfamily Domain Containing 1</t>
  </si>
  <si>
    <t>GC03P158733</t>
  </si>
  <si>
    <t>https://www.genecards.org/cgi-bin/carddisp.pl?gene=MFSD1</t>
  </si>
  <si>
    <t>LRG1</t>
  </si>
  <si>
    <t>Leucine Rich Alpha-2-Glycoprotein 1</t>
  </si>
  <si>
    <t>GC19M005467</t>
  </si>
  <si>
    <t>https://www.genecards.org/cgi-bin/carddisp.pl?gene=LRG1</t>
  </si>
  <si>
    <t>CASP4</t>
  </si>
  <si>
    <t>Caspase 4</t>
  </si>
  <si>
    <t>GC11M104942</t>
  </si>
  <si>
    <t>https://www.genecards.org/cgi-bin/carddisp.pl?gene=CASP4</t>
  </si>
  <si>
    <t>MYO1A</t>
  </si>
  <si>
    <t>Myosin IA</t>
  </si>
  <si>
    <t>GC12M057028</t>
  </si>
  <si>
    <t>https://www.genecards.org/cgi-bin/carddisp.pl?gene=MYO1A</t>
  </si>
  <si>
    <t>TMEM256-PLSCR3</t>
  </si>
  <si>
    <t>TMEM256-PLSCR3 Readthrough (NMD Candidate)</t>
  </si>
  <si>
    <t>GC17M007737</t>
  </si>
  <si>
    <t>https://www.genecards.org/cgi-bin/carddisp.pl?gene=TMEM256-PLSCR3</t>
  </si>
  <si>
    <t>LCLAT1</t>
  </si>
  <si>
    <t>Lysocardiolipin Acyltransferase 1</t>
  </si>
  <si>
    <t>GC02P030447</t>
  </si>
  <si>
    <t>https://www.genecards.org/cgi-bin/carddisp.pl?gene=LCLAT1</t>
  </si>
  <si>
    <t>CPSF2</t>
  </si>
  <si>
    <t>Cleavage And Polyadenylation Specific Factor 2</t>
  </si>
  <si>
    <t>GC14P092121</t>
  </si>
  <si>
    <t>https://www.genecards.org/cgi-bin/carddisp.pl?gene=CPSF2</t>
  </si>
  <si>
    <t>TKTL1</t>
  </si>
  <si>
    <t>Transketolase Like 1</t>
  </si>
  <si>
    <t>GC0XP154295</t>
  </si>
  <si>
    <t>https://www.genecards.org/cgi-bin/carddisp.pl?gene=TKTL1</t>
  </si>
  <si>
    <t>CIDEC</t>
  </si>
  <si>
    <t>Cell Death Inducing DFFA Like Effector C</t>
  </si>
  <si>
    <t>GC03M009866</t>
  </si>
  <si>
    <t>https://www.genecards.org/cgi-bin/carddisp.pl?gene=CIDEC</t>
  </si>
  <si>
    <t>PTPRM</t>
  </si>
  <si>
    <t>Protein Tyrosine Phosphatase Receptor Type M</t>
  </si>
  <si>
    <t>GC18P007557</t>
  </si>
  <si>
    <t>https://www.genecards.org/cgi-bin/carddisp.pl?gene=PTPRM</t>
  </si>
  <si>
    <t>EGFL7</t>
  </si>
  <si>
    <t>EGF Like Domain Multiple 7</t>
  </si>
  <si>
    <t>GC09P136658</t>
  </si>
  <si>
    <t>https://www.genecards.org/cgi-bin/carddisp.pl?gene=EGFL7</t>
  </si>
  <si>
    <t>POLRMT</t>
  </si>
  <si>
    <t>RNA Polymerase Mitochondrial</t>
  </si>
  <si>
    <t>GC19M000617</t>
  </si>
  <si>
    <t>https://www.genecards.org/cgi-bin/carddisp.pl?gene=POLRMT</t>
  </si>
  <si>
    <t>LOC106029311</t>
  </si>
  <si>
    <t>Williams-Beuren Syndrome Centromeric Block B Recombination Region</t>
  </si>
  <si>
    <t>GC07P075331</t>
  </si>
  <si>
    <t>https://www.genecards.org/cgi-bin/carddisp.pl?gene=LOC106029311</t>
  </si>
  <si>
    <t>LOC106029313</t>
  </si>
  <si>
    <t>Williams-Beuren Syndrome Telomeric Block B Recombination Region</t>
  </si>
  <si>
    <t>GC07P075074</t>
  </si>
  <si>
    <t>https://www.genecards.org/cgi-bin/carddisp.pl?gene=LOC106029313</t>
  </si>
  <si>
    <t>MRPL35</t>
  </si>
  <si>
    <t>Mitochondrial Ribosomal Protein L35</t>
  </si>
  <si>
    <t>GC02P086199</t>
  </si>
  <si>
    <t>https://www.genecards.org/cgi-bin/carddisp.pl?gene=MRPL35</t>
  </si>
  <si>
    <t>FGF12</t>
  </si>
  <si>
    <t>Fibroblast Growth Factor 12</t>
  </si>
  <si>
    <t>GC03M192139</t>
  </si>
  <si>
    <t>https://www.genecards.org/cgi-bin/carddisp.pl?gene=FGF12</t>
  </si>
  <si>
    <t>P2RX3</t>
  </si>
  <si>
    <t>Purinergic Receptor P2X 3</t>
  </si>
  <si>
    <t>GC11P057356</t>
  </si>
  <si>
    <t>https://www.genecards.org/cgi-bin/carddisp.pl?gene=P2RX3</t>
  </si>
  <si>
    <t>GOSR1</t>
  </si>
  <si>
    <t>Golgi SNAP Receptor Complex Member 1</t>
  </si>
  <si>
    <t>GC17P030477</t>
  </si>
  <si>
    <t>https://www.genecards.org/cgi-bin/carddisp.pl?gene=GOSR1</t>
  </si>
  <si>
    <t>GTDC1</t>
  </si>
  <si>
    <t>Glycosyltransferase Like Domain Containing 1</t>
  </si>
  <si>
    <t>GC02M143938</t>
  </si>
  <si>
    <t>https://www.genecards.org/cgi-bin/carddisp.pl?gene=GTDC1</t>
  </si>
  <si>
    <t>NUCB2</t>
  </si>
  <si>
    <t>Nucleobindin 2</t>
  </si>
  <si>
    <t>GC11P017300</t>
  </si>
  <si>
    <t>https://www.genecards.org/cgi-bin/carddisp.pl?gene=NUCB2</t>
  </si>
  <si>
    <t>SLC24A3</t>
  </si>
  <si>
    <t>Solute Carrier Family 24 Member 3</t>
  </si>
  <si>
    <t>GC20P019212</t>
  </si>
  <si>
    <t>https://www.genecards.org/cgi-bin/carddisp.pl?gene=SLC24A3</t>
  </si>
  <si>
    <t>XKR9</t>
  </si>
  <si>
    <t>XK Related 9</t>
  </si>
  <si>
    <t>GC08P070669</t>
  </si>
  <si>
    <t>https://www.genecards.org/cgi-bin/carddisp.pl?gene=XKR9</t>
  </si>
  <si>
    <t>SULT1A1</t>
  </si>
  <si>
    <t>Sulfotransferase Family 1A Member 1</t>
  </si>
  <si>
    <t>GC16M036929</t>
  </si>
  <si>
    <t>https://www.genecards.org/cgi-bin/carddisp.pl?gene=SULT1A1</t>
  </si>
  <si>
    <t>C8A</t>
  </si>
  <si>
    <t>Complement C8 Alpha Chain</t>
  </si>
  <si>
    <t>GC01P056854</t>
  </si>
  <si>
    <t>https://www.genecards.org/cgi-bin/carddisp.pl?gene=C8A</t>
  </si>
  <si>
    <t>PDK4</t>
  </si>
  <si>
    <t>Pyruvate Dehydrogenase Kinase 4</t>
  </si>
  <si>
    <t>GC07M095583</t>
  </si>
  <si>
    <t>https://www.genecards.org/cgi-bin/carddisp.pl?gene=PDK4</t>
  </si>
  <si>
    <t>ZFP42</t>
  </si>
  <si>
    <t>ZFP42 Zinc Finger Protein</t>
  </si>
  <si>
    <t>GC04P187995</t>
  </si>
  <si>
    <t>https://www.genecards.org/cgi-bin/carddisp.pl?gene=ZFP42</t>
  </si>
  <si>
    <t>SPG21</t>
  </si>
  <si>
    <t>SPG21 Abhydrolase Domain Containing, Maspardin</t>
  </si>
  <si>
    <t>GC15M064963</t>
  </si>
  <si>
    <t>https://www.genecards.org/cgi-bin/carddisp.pl?gene=SPG21</t>
  </si>
  <si>
    <t>RPP14</t>
  </si>
  <si>
    <t>Ribonuclease P/MRP Subunit P14</t>
  </si>
  <si>
    <t>GC03P058295</t>
  </si>
  <si>
    <t>https://www.genecards.org/cgi-bin/carddisp.pl?gene=RPP14</t>
  </si>
  <si>
    <t>SHQ1</t>
  </si>
  <si>
    <t>SHQ1, H/ACA Ribonucleoprotein Assembly Factor</t>
  </si>
  <si>
    <t>GC03M072725</t>
  </si>
  <si>
    <t>https://www.genecards.org/cgi-bin/carddisp.pl?gene=SHQ1</t>
  </si>
  <si>
    <t>POU4F1</t>
  </si>
  <si>
    <t>POU Class 4 Homeobox 1</t>
  </si>
  <si>
    <t>GC13M078598</t>
  </si>
  <si>
    <t>https://www.genecards.org/cgi-bin/carddisp.pl?gene=POU4F1</t>
  </si>
  <si>
    <t>PSMC2</t>
  </si>
  <si>
    <t>Proteasome 26S Subunit, ATPase 2</t>
  </si>
  <si>
    <t>GC07P103328</t>
  </si>
  <si>
    <t>https://www.genecards.org/cgi-bin/carddisp.pl?gene=PSMC2</t>
  </si>
  <si>
    <t>SLC44A4</t>
  </si>
  <si>
    <t>Solute Carrier Family 44 Member 4</t>
  </si>
  <si>
    <t>GC06M031863</t>
  </si>
  <si>
    <t>https://www.genecards.org/cgi-bin/carddisp.pl?gene=SLC44A4</t>
  </si>
  <si>
    <t>IFNL1</t>
  </si>
  <si>
    <t>Interferon Lambda 1</t>
  </si>
  <si>
    <t>GC19P039296</t>
  </si>
  <si>
    <t>https://www.genecards.org/cgi-bin/carddisp.pl?gene=IFNL1</t>
  </si>
  <si>
    <t>ADAM28</t>
  </si>
  <si>
    <t>ADAM Metallopeptidase Domain 28</t>
  </si>
  <si>
    <t>GC08P024294</t>
  </si>
  <si>
    <t>https://www.genecards.org/cgi-bin/carddisp.pl?gene=ADAM28</t>
  </si>
  <si>
    <t>LNPK</t>
  </si>
  <si>
    <t>Lunapark, ER Junction Formation Factor</t>
  </si>
  <si>
    <t>GC02M175924</t>
  </si>
  <si>
    <t>https://www.genecards.org/cgi-bin/carddisp.pl?gene=LNPK</t>
  </si>
  <si>
    <t>NFE2L1</t>
  </si>
  <si>
    <t>NFE2 Like BZIP Transcription Factor 1</t>
  </si>
  <si>
    <t>GC17P055942</t>
  </si>
  <si>
    <t>https://www.genecards.org/cgi-bin/carddisp.pl?gene=NFE2L1</t>
  </si>
  <si>
    <t>HTN1</t>
  </si>
  <si>
    <t>Histatin 1</t>
  </si>
  <si>
    <t>GC04P070053</t>
  </si>
  <si>
    <t>https://www.genecards.org/cgi-bin/carddisp.pl?gene=HTN1</t>
  </si>
  <si>
    <t>ANAPC10</t>
  </si>
  <si>
    <t>Anaphase Promoting Complex Subunit 10</t>
  </si>
  <si>
    <t>GC04M144831</t>
  </si>
  <si>
    <t>https://www.genecards.org/cgi-bin/carddisp.pl?gene=ANAPC10</t>
  </si>
  <si>
    <t>PRPF38A</t>
  </si>
  <si>
    <t>Pre-MRNA Processing Factor 38A</t>
  </si>
  <si>
    <t>GC01P052404</t>
  </si>
  <si>
    <t>https://www.genecards.org/cgi-bin/carddisp.pl?gene=PRPF38A</t>
  </si>
  <si>
    <t>UGT1A4</t>
  </si>
  <si>
    <t>UDP Glucuronosyltransferase Family 1 Member A4</t>
  </si>
  <si>
    <t>GC02P233718</t>
  </si>
  <si>
    <t>https://www.genecards.org/cgi-bin/carddisp.pl?gene=UGT1A4</t>
  </si>
  <si>
    <t>AMELY</t>
  </si>
  <si>
    <t>Amelogenin Y-Linked</t>
  </si>
  <si>
    <t>GC0YM006865</t>
  </si>
  <si>
    <t>https://www.genecards.org/cgi-bin/carddisp.pl?gene=AMELY</t>
  </si>
  <si>
    <t>KIF27</t>
  </si>
  <si>
    <t>Kinesin Family Member 27</t>
  </si>
  <si>
    <t>GC09M093948</t>
  </si>
  <si>
    <t>https://www.genecards.org/cgi-bin/carddisp.pl?gene=KIF27</t>
  </si>
  <si>
    <t>PDCD5</t>
  </si>
  <si>
    <t>Programmed Cell Death 5</t>
  </si>
  <si>
    <t>GC19P032581</t>
  </si>
  <si>
    <t>https://www.genecards.org/cgi-bin/carddisp.pl?gene=PDCD5</t>
  </si>
  <si>
    <t>CSN2</t>
  </si>
  <si>
    <t>Casein Beta</t>
  </si>
  <si>
    <t>GC04M069955</t>
  </si>
  <si>
    <t>https://www.genecards.org/cgi-bin/carddisp.pl?gene=CSN2</t>
  </si>
  <si>
    <t>ANKHD1</t>
  </si>
  <si>
    <t>Ankyrin Repeat And KH Domain Containing 1</t>
  </si>
  <si>
    <t>GC05P146109</t>
  </si>
  <si>
    <t>https://www.genecards.org/cgi-bin/carddisp.pl?gene=ANKHD1</t>
  </si>
  <si>
    <t>NCKIPSD</t>
  </si>
  <si>
    <t>NCK Interacting Protein With SH3 Domain</t>
  </si>
  <si>
    <t>GC03M048667</t>
  </si>
  <si>
    <t>https://www.genecards.org/cgi-bin/carddisp.pl?gene=NCKIPSD</t>
  </si>
  <si>
    <t>KRR1</t>
  </si>
  <si>
    <t>KRR1 Small Subunit Processome Component Homolog</t>
  </si>
  <si>
    <t>GC12M075490</t>
  </si>
  <si>
    <t>https://www.genecards.org/cgi-bin/carddisp.pl?gene=KRR1</t>
  </si>
  <si>
    <t>GOT1</t>
  </si>
  <si>
    <t>Glutamic-Oxaloacetic Transaminase 1</t>
  </si>
  <si>
    <t>GC10M099396</t>
  </si>
  <si>
    <t>https://www.genecards.org/cgi-bin/carddisp.pl?gene=GOT1</t>
  </si>
  <si>
    <t>MEAF6</t>
  </si>
  <si>
    <t>MYST/Esa1 Associated Factor 6</t>
  </si>
  <si>
    <t>GC01M037489</t>
  </si>
  <si>
    <t>https://www.genecards.org/cgi-bin/carddisp.pl?gene=MEAF6</t>
  </si>
  <si>
    <t>FAM124B</t>
  </si>
  <si>
    <t>Family With Sequence Similarity 124 Member B</t>
  </si>
  <si>
    <t>GC02M224378</t>
  </si>
  <si>
    <t>https://www.genecards.org/cgi-bin/carddisp.pl?gene=FAM124B</t>
  </si>
  <si>
    <t>EXOC5</t>
  </si>
  <si>
    <t>Exocyst Complex Component 5</t>
  </si>
  <si>
    <t>GC14M057200</t>
  </si>
  <si>
    <t>https://www.genecards.org/cgi-bin/carddisp.pl?gene=EXOC5</t>
  </si>
  <si>
    <t>UPF1</t>
  </si>
  <si>
    <t>UPF1 RNA Helicase And ATPase</t>
  </si>
  <si>
    <t>GC19P018831</t>
  </si>
  <si>
    <t>https://www.genecards.org/cgi-bin/carddisp.pl?gene=UPF1</t>
  </si>
  <si>
    <t>MIP</t>
  </si>
  <si>
    <t>Major Intrinsic Protein Of Lens Fiber</t>
  </si>
  <si>
    <t>GC12M056449</t>
  </si>
  <si>
    <t>https://www.genecards.org/cgi-bin/carddisp.pl?gene=MIP</t>
  </si>
  <si>
    <t>NDP-AS1</t>
  </si>
  <si>
    <t>NDP Antisense RNA 1</t>
  </si>
  <si>
    <t>GC0XP043949</t>
  </si>
  <si>
    <t>https://www.genecards.org/cgi-bin/carddisp.pl?gene=NDP-AS1</t>
  </si>
  <si>
    <t>MGA</t>
  </si>
  <si>
    <t>MAX Dimerization Protein MGA</t>
  </si>
  <si>
    <t>GC15P041621</t>
  </si>
  <si>
    <t>https://www.genecards.org/cgi-bin/carddisp.pl?gene=MGA</t>
  </si>
  <si>
    <t>TRIM5</t>
  </si>
  <si>
    <t>Tripartite Motif Containing 5</t>
  </si>
  <si>
    <t>GC11M006531</t>
  </si>
  <si>
    <t>https://www.genecards.org/cgi-bin/carddisp.pl?gene=TRIM5</t>
  </si>
  <si>
    <t>DGCR11</t>
  </si>
  <si>
    <t>DiGeorge Syndrome Critical Region Gene 11</t>
  </si>
  <si>
    <t>GC22M019046</t>
  </si>
  <si>
    <t>https://www.genecards.org/cgi-bin/carddisp.pl?gene=DGCR11</t>
  </si>
  <si>
    <t>PANK4</t>
  </si>
  <si>
    <t>Pantothenate Kinase 4 (Inactive)</t>
  </si>
  <si>
    <t>GC01M002508</t>
  </si>
  <si>
    <t>https://www.genecards.org/cgi-bin/carddisp.pl?gene=PANK4</t>
  </si>
  <si>
    <t>RPIA</t>
  </si>
  <si>
    <t>Ribose 5-Phosphate Isomerase A</t>
  </si>
  <si>
    <t>GC02P088691</t>
  </si>
  <si>
    <t>https://www.genecards.org/cgi-bin/carddisp.pl?gene=RPIA</t>
  </si>
  <si>
    <t>KLF9</t>
  </si>
  <si>
    <t>Kruppel Like Factor 9</t>
  </si>
  <si>
    <t>GC09M070384</t>
  </si>
  <si>
    <t>https://www.genecards.org/cgi-bin/carddisp.pl?gene=KLF9</t>
  </si>
  <si>
    <t>MIR147A</t>
  </si>
  <si>
    <t>MicroRNA 147a</t>
  </si>
  <si>
    <t>GC09M120244</t>
  </si>
  <si>
    <t>https://www.genecards.org/cgi-bin/carddisp.pl?gene=MIR147A</t>
  </si>
  <si>
    <t>STAB2</t>
  </si>
  <si>
    <t>Stabilin 2</t>
  </si>
  <si>
    <t>GC12P103587</t>
  </si>
  <si>
    <t>https://www.genecards.org/cgi-bin/carddisp.pl?gene=STAB2</t>
  </si>
  <si>
    <t>SMC2</t>
  </si>
  <si>
    <t>Structural Maintenance Of Chromosomes 2</t>
  </si>
  <si>
    <t>GC09P104094</t>
  </si>
  <si>
    <t>https://www.genecards.org/cgi-bin/carddisp.pl?gene=SMC2</t>
  </si>
  <si>
    <t>OPTC</t>
  </si>
  <si>
    <t>Opticin</t>
  </si>
  <si>
    <t>GC01P203494</t>
  </si>
  <si>
    <t>https://www.genecards.org/cgi-bin/carddisp.pl?gene=OPTC</t>
  </si>
  <si>
    <t>DPY19L1</t>
  </si>
  <si>
    <t>Dpy-19 Like C-Mannosyltransferase 1</t>
  </si>
  <si>
    <t>GC07M034935</t>
  </si>
  <si>
    <t>https://www.genecards.org/cgi-bin/carddisp.pl?gene=DPY19L1</t>
  </si>
  <si>
    <t>ATG9B</t>
  </si>
  <si>
    <t>Autophagy Related 9B</t>
  </si>
  <si>
    <t>GC07M151012</t>
  </si>
  <si>
    <t>https://www.genecards.org/cgi-bin/carddisp.pl?gene=ATG9B</t>
  </si>
  <si>
    <t>YIPF2</t>
  </si>
  <si>
    <t>Yip1 Domain Family Member 2</t>
  </si>
  <si>
    <t>GC19M011071</t>
  </si>
  <si>
    <t>https://www.genecards.org/cgi-bin/carddisp.pl?gene=YIPF2</t>
  </si>
  <si>
    <t>PIK3R5</t>
  </si>
  <si>
    <t>Phosphoinositide-3-Kinase Regulatory Subunit 5</t>
  </si>
  <si>
    <t>GC17M008878</t>
  </si>
  <si>
    <t>https://www.genecards.org/cgi-bin/carddisp.pl?gene=PIK3R5</t>
  </si>
  <si>
    <t>C1orf112</t>
  </si>
  <si>
    <t>Chromosome 1 Open Reading Frame 112</t>
  </si>
  <si>
    <t>GC01P169662</t>
  </si>
  <si>
    <t>https://www.genecards.org/cgi-bin/carddisp.pl?gene=C1orf112</t>
  </si>
  <si>
    <t>TAGAP</t>
  </si>
  <si>
    <t>T Cell Activation RhoGTPase Activating Protein</t>
  </si>
  <si>
    <t>GC06M159034</t>
  </si>
  <si>
    <t>https://www.genecards.org/cgi-bin/carddisp.pl?gene=TAGAP</t>
  </si>
  <si>
    <t>CDAGS</t>
  </si>
  <si>
    <t>Craniosynostosis, Anal Anomalies, And Porokeratosis Syndrome</t>
  </si>
  <si>
    <t>GC22U900286</t>
  </si>
  <si>
    <t>https://www.genecards.org/cgi-bin/carddisp.pl?gene=CDAGS</t>
  </si>
  <si>
    <t>ASPRV1</t>
  </si>
  <si>
    <t>Aspartic Peptidase Retroviral Like 1</t>
  </si>
  <si>
    <t>GC02M069932</t>
  </si>
  <si>
    <t>https://www.genecards.org/cgi-bin/carddisp.pl?gene=ASPRV1</t>
  </si>
  <si>
    <t>SF3A1</t>
  </si>
  <si>
    <t>Splicing Factor 3a Subunit 1</t>
  </si>
  <si>
    <t>GC22M030331</t>
  </si>
  <si>
    <t>https://www.genecards.org/cgi-bin/carddisp.pl?gene=SF3A1</t>
  </si>
  <si>
    <t>LINC01152</t>
  </si>
  <si>
    <t>Long Intergenic Non-Protein Coding RNA 1152</t>
  </si>
  <si>
    <t>GC17P072030</t>
  </si>
  <si>
    <t>https://www.genecards.org/cgi-bin/carddisp.pl?gene=LINC01152</t>
  </si>
  <si>
    <t>SLC17A1</t>
  </si>
  <si>
    <t>Solute Carrier Family 17 Member 1</t>
  </si>
  <si>
    <t>GC06M025723</t>
  </si>
  <si>
    <t>https://www.genecards.org/cgi-bin/carddisp.pl?gene=SLC17A1</t>
  </si>
  <si>
    <t>ANGPTL7</t>
  </si>
  <si>
    <t>Angiopoietin Like 7</t>
  </si>
  <si>
    <t>GC01P011189</t>
  </si>
  <si>
    <t>https://www.genecards.org/cgi-bin/carddisp.pl?gene=ANGPTL7</t>
  </si>
  <si>
    <t>LRPAP1</t>
  </si>
  <si>
    <t>LDL Receptor Related Protein Associated Protein 1</t>
  </si>
  <si>
    <t>GC04M003508</t>
  </si>
  <si>
    <t>https://www.genecards.org/cgi-bin/carddisp.pl?gene=LRPAP1</t>
  </si>
  <si>
    <t>PPY</t>
  </si>
  <si>
    <t>Pancreatic Polypeptide</t>
  </si>
  <si>
    <t>GC17M043940</t>
  </si>
  <si>
    <t>https://www.genecards.org/cgi-bin/carddisp.pl?gene=PPY</t>
  </si>
  <si>
    <t>METTL23</t>
  </si>
  <si>
    <t>Methyltransferase Like 23</t>
  </si>
  <si>
    <t>GC17P076726</t>
  </si>
  <si>
    <t>https://www.genecards.org/cgi-bin/carddisp.pl?gene=METTL23</t>
  </si>
  <si>
    <t>TNNC2</t>
  </si>
  <si>
    <t>Troponin C2, Fast Skeletal Type</t>
  </si>
  <si>
    <t>GC20M045823</t>
  </si>
  <si>
    <t>https://www.genecards.org/cgi-bin/carddisp.pl?gene=TNNC2</t>
  </si>
  <si>
    <t>GSTO1</t>
  </si>
  <si>
    <t>Glutathione S-Transferase Omega 1</t>
  </si>
  <si>
    <t>GC10P104235</t>
  </si>
  <si>
    <t>https://www.genecards.org/cgi-bin/carddisp.pl?gene=GSTO1</t>
  </si>
  <si>
    <t>ANKLE1</t>
  </si>
  <si>
    <t>Ankyrin Repeat And LEM Domain Containing 1</t>
  </si>
  <si>
    <t>GC19P066220</t>
  </si>
  <si>
    <t>https://www.genecards.org/cgi-bin/carddisp.pl?gene=ANKLE1</t>
  </si>
  <si>
    <t>AHCTF1</t>
  </si>
  <si>
    <t>AT-Hook Containing Transcription Factor 1</t>
  </si>
  <si>
    <t>GC01M246840</t>
  </si>
  <si>
    <t>https://www.genecards.org/cgi-bin/carddisp.pl?gene=AHCTF1</t>
  </si>
  <si>
    <t>APOBEC1</t>
  </si>
  <si>
    <t>Apolipoprotein B MRNA Editing Enzyme Catalytic Subunit 1</t>
  </si>
  <si>
    <t>GC12M007649</t>
  </si>
  <si>
    <t>https://www.genecards.org/cgi-bin/carddisp.pl?gene=APOBEC1</t>
  </si>
  <si>
    <t>DLX1</t>
  </si>
  <si>
    <t>Distal-Less Homeobox 1</t>
  </si>
  <si>
    <t>GC02P172084</t>
  </si>
  <si>
    <t>https://www.genecards.org/cgi-bin/carddisp.pl?gene=DLX1</t>
  </si>
  <si>
    <t>ANKEF1</t>
  </si>
  <si>
    <t>Ankyrin Repeat And EF-Hand Domain Containing 1</t>
  </si>
  <si>
    <t>GC20P009987</t>
  </si>
  <si>
    <t>https://www.genecards.org/cgi-bin/carddisp.pl?gene=ANKEF1</t>
  </si>
  <si>
    <t>HKDC1</t>
  </si>
  <si>
    <t>Hexokinase Domain Containing 1</t>
  </si>
  <si>
    <t>GC10P069220</t>
  </si>
  <si>
    <t>https://www.genecards.org/cgi-bin/carddisp.pl?gene=HKDC1</t>
  </si>
  <si>
    <t>FABP1</t>
  </si>
  <si>
    <t>Fatty Acid Binding Protein 1</t>
  </si>
  <si>
    <t>GC02M088122</t>
  </si>
  <si>
    <t>https://www.genecards.org/cgi-bin/carddisp.pl?gene=FABP1</t>
  </si>
  <si>
    <t>PPIEL</t>
  </si>
  <si>
    <t>Peptidylprolyl Isomerase E Like Pseudogene</t>
  </si>
  <si>
    <t>GC01M039522</t>
  </si>
  <si>
    <t>https://www.genecards.org/cgi-bin/carddisp.pl?gene=PPIEL</t>
  </si>
  <si>
    <t>NRDE2</t>
  </si>
  <si>
    <t>NRDE-2, Necessary For RNA Interference, Domain Containing</t>
  </si>
  <si>
    <t>GC14M101141</t>
  </si>
  <si>
    <t>https://www.genecards.org/cgi-bin/carddisp.pl?gene=NRDE2</t>
  </si>
  <si>
    <t>KCNK3</t>
  </si>
  <si>
    <t>Potassium Two Pore Domain Channel Subfamily K Member 3</t>
  </si>
  <si>
    <t>GC02P026692</t>
  </si>
  <si>
    <t>https://www.genecards.org/cgi-bin/carddisp.pl?gene=KCNK3</t>
  </si>
  <si>
    <t>EFNB3</t>
  </si>
  <si>
    <t>Ephrin B3</t>
  </si>
  <si>
    <t>GC17P011178</t>
  </si>
  <si>
    <t>https://www.genecards.org/cgi-bin/carddisp.pl?gene=EFNB3</t>
  </si>
  <si>
    <t>LPAR1</t>
  </si>
  <si>
    <t>Lysophosphatidic Acid Receptor 1</t>
  </si>
  <si>
    <t>GC09M110873</t>
  </si>
  <si>
    <t>https://www.genecards.org/cgi-bin/carddisp.pl?gene=LPAR1</t>
  </si>
  <si>
    <t>MCHR1</t>
  </si>
  <si>
    <t>Melanin Concentrating Hormone Receptor 1</t>
  </si>
  <si>
    <t>GC22P040679</t>
  </si>
  <si>
    <t>https://www.genecards.org/cgi-bin/carddisp.pl?gene=MCHR1</t>
  </si>
  <si>
    <t>XIRP2</t>
  </si>
  <si>
    <t>Xin Actin Binding Repeat Containing 2</t>
  </si>
  <si>
    <t>GC02P166888</t>
  </si>
  <si>
    <t>https://www.genecards.org/cgi-bin/carddisp.pl?gene=XIRP2</t>
  </si>
  <si>
    <t>MAP3K20-AS1</t>
  </si>
  <si>
    <t>MAP3K20 Antisense RNA 1</t>
  </si>
  <si>
    <t>GC02M173168</t>
  </si>
  <si>
    <t>https://www.genecards.org/cgi-bin/carddisp.pl?gene=MAP3K20-AS1</t>
  </si>
  <si>
    <t>ECT2</t>
  </si>
  <si>
    <t>Epithelial Cell Transforming 2</t>
  </si>
  <si>
    <t>GC03P172750</t>
  </si>
  <si>
    <t>https://www.genecards.org/cgi-bin/carddisp.pl?gene=ECT2</t>
  </si>
  <si>
    <t>RAB9B</t>
  </si>
  <si>
    <t>RAB9B, Member RAS Oncogene Family</t>
  </si>
  <si>
    <t>GC0XM103781</t>
  </si>
  <si>
    <t>https://www.genecards.org/cgi-bin/carddisp.pl?gene=RAB9B</t>
  </si>
  <si>
    <t>AKAP12</t>
  </si>
  <si>
    <t>A-Kinase Anchoring Protein 12</t>
  </si>
  <si>
    <t>GC06P151239</t>
  </si>
  <si>
    <t>https://www.genecards.org/cgi-bin/carddisp.pl?gene=AKAP12</t>
  </si>
  <si>
    <t>CHAMP1</t>
  </si>
  <si>
    <t>Chromosome Alignment Maintaining Phosphoprotein 1</t>
  </si>
  <si>
    <t>GC13P114314</t>
  </si>
  <si>
    <t>https://www.genecards.org/cgi-bin/carddisp.pl?gene=CHAMP1</t>
  </si>
  <si>
    <t>CBLB</t>
  </si>
  <si>
    <t>Cbl Proto-Oncogene B</t>
  </si>
  <si>
    <t>GC03M105655</t>
  </si>
  <si>
    <t>https://www.genecards.org/cgi-bin/carddisp.pl?gene=CBLB</t>
  </si>
  <si>
    <t>LZTS1</t>
  </si>
  <si>
    <t>Leucine Zipper Tumor Suppressor 1</t>
  </si>
  <si>
    <t>GC08M020246</t>
  </si>
  <si>
    <t>https://www.genecards.org/cgi-bin/carddisp.pl?gene=LZTS1</t>
  </si>
  <si>
    <t>NXF5</t>
  </si>
  <si>
    <t>Nuclear RNA Export Factor 5</t>
  </si>
  <si>
    <t>GC0XM101832</t>
  </si>
  <si>
    <t>https://www.genecards.org/cgi-bin/carddisp.pl?gene=NXF5</t>
  </si>
  <si>
    <t>CEMP1</t>
  </si>
  <si>
    <t>Cementum Protein 1</t>
  </si>
  <si>
    <t>GC16M007181</t>
  </si>
  <si>
    <t>https://www.genecards.org/cgi-bin/carddisp.pl?gene=CEMP1</t>
  </si>
  <si>
    <t>PPM1E</t>
  </si>
  <si>
    <t>Protein Phosphatase, Mg2+/Mn2+ Dependent 1E</t>
  </si>
  <si>
    <t>GC17P058756</t>
  </si>
  <si>
    <t>https://www.genecards.org/cgi-bin/carddisp.pl?gene=PPM1E</t>
  </si>
  <si>
    <t>CLEC18A</t>
  </si>
  <si>
    <t>C-Type Lectin Domain Family 18 Member A</t>
  </si>
  <si>
    <t>GC16P069943</t>
  </si>
  <si>
    <t>https://www.genecards.org/cgi-bin/carddisp.pl?gene=CLEC18A</t>
  </si>
  <si>
    <t>CLEC18C</t>
  </si>
  <si>
    <t>C-Type Lectin Domain Family 18 Member C</t>
  </si>
  <si>
    <t>GC16P070173</t>
  </si>
  <si>
    <t>https://www.genecards.org/cgi-bin/carddisp.pl?gene=CLEC18C</t>
  </si>
  <si>
    <t>CEBPD</t>
  </si>
  <si>
    <t>CCAAT Enhancer Binding Protein Delta</t>
  </si>
  <si>
    <t>GC08M047759</t>
  </si>
  <si>
    <t>https://www.genecards.org/cgi-bin/carddisp.pl?gene=CEBPD</t>
  </si>
  <si>
    <t>ATP5F1B</t>
  </si>
  <si>
    <t>ATP Synthase F1 Subunit Beta</t>
  </si>
  <si>
    <t>GC12M056646</t>
  </si>
  <si>
    <t>https://www.genecards.org/cgi-bin/carddisp.pl?gene=ATP5F1B</t>
  </si>
  <si>
    <t>SLC38A10</t>
  </si>
  <si>
    <t>Solute Carrier Family 38 Member 10</t>
  </si>
  <si>
    <t>GC17M081244</t>
  </si>
  <si>
    <t>https://www.genecards.org/cgi-bin/carddisp.pl?gene=SLC38A10</t>
  </si>
  <si>
    <t>KCNK2</t>
  </si>
  <si>
    <t>Potassium Two Pore Domain Channel Subfamily K Member 2</t>
  </si>
  <si>
    <t>GC01P215005</t>
  </si>
  <si>
    <t>https://www.genecards.org/cgi-bin/carddisp.pl?gene=KCNK2</t>
  </si>
  <si>
    <t>MIR302A</t>
  </si>
  <si>
    <t>MicroRNA 302a</t>
  </si>
  <si>
    <t>GC04M112771</t>
  </si>
  <si>
    <t>https://www.genecards.org/cgi-bin/carddisp.pl?gene=MIR302A</t>
  </si>
  <si>
    <t>SGK3</t>
  </si>
  <si>
    <t>Serum/Glucocorticoid Regulated Kinase Family Member 3</t>
  </si>
  <si>
    <t>GC08P066712</t>
  </si>
  <si>
    <t>https://www.genecards.org/cgi-bin/carddisp.pl?gene=SGK3</t>
  </si>
  <si>
    <t>FAT2</t>
  </si>
  <si>
    <t>FAT Atypical Cadherin 2</t>
  </si>
  <si>
    <t>GC05M151504</t>
  </si>
  <si>
    <t>https://www.genecards.org/cgi-bin/carddisp.pl?gene=FAT2</t>
  </si>
  <si>
    <t>MED9</t>
  </si>
  <si>
    <t>Mediator Complex Subunit 9</t>
  </si>
  <si>
    <t>GC17P017476</t>
  </si>
  <si>
    <t>https://www.genecards.org/cgi-bin/carddisp.pl?gene=MED9</t>
  </si>
  <si>
    <t>PDZD9</t>
  </si>
  <si>
    <t>PDZ Domain Containing 9</t>
  </si>
  <si>
    <t>GC16M021957</t>
  </si>
  <si>
    <t>https://www.genecards.org/cgi-bin/carddisp.pl?gene=PDZD9</t>
  </si>
  <si>
    <t>RPUSD3</t>
  </si>
  <si>
    <t>RNA Pseudouridine Synthase D3</t>
  </si>
  <si>
    <t>GC03M009839</t>
  </si>
  <si>
    <t>https://www.genecards.org/cgi-bin/carddisp.pl?gene=RPUSD3</t>
  </si>
  <si>
    <t>CYP46A1</t>
  </si>
  <si>
    <t>Cytochrome P450 Family 46 Subfamily A Member 1</t>
  </si>
  <si>
    <t>GC14P099684</t>
  </si>
  <si>
    <t>https://www.genecards.org/cgi-bin/carddisp.pl?gene=CYP46A1</t>
  </si>
  <si>
    <t>ATF5</t>
  </si>
  <si>
    <t>Activating Transcription Factor 5</t>
  </si>
  <si>
    <t>GC19P067134</t>
  </si>
  <si>
    <t>https://www.genecards.org/cgi-bin/carddisp.pl?gene=ATF5</t>
  </si>
  <si>
    <t>COPS8</t>
  </si>
  <si>
    <t>COP9 Signalosome Subunit 8</t>
  </si>
  <si>
    <t>GC02P237085</t>
  </si>
  <si>
    <t>https://www.genecards.org/cgi-bin/carddisp.pl?gene=COPS8</t>
  </si>
  <si>
    <t>IL17B</t>
  </si>
  <si>
    <t>Interleukin 17B</t>
  </si>
  <si>
    <t>GC05M149371</t>
  </si>
  <si>
    <t>https://www.genecards.org/cgi-bin/carddisp.pl?gene=IL17B</t>
  </si>
  <si>
    <t>NATD1</t>
  </si>
  <si>
    <t>N-Acetyltransferase Domain Containing 1</t>
  </si>
  <si>
    <t>GC17M021238</t>
  </si>
  <si>
    <t>https://www.genecards.org/cgi-bin/carddisp.pl?gene=NATD1</t>
  </si>
  <si>
    <t>EPPIN</t>
  </si>
  <si>
    <t>Epididymal Peptidase Inhibitor</t>
  </si>
  <si>
    <t>GC20M045625</t>
  </si>
  <si>
    <t>https://www.genecards.org/cgi-bin/carddisp.pl?gene=EPPIN</t>
  </si>
  <si>
    <t>ARHGEF7</t>
  </si>
  <si>
    <t>Rho Guanine Nucleotide Exchange Factor 7</t>
  </si>
  <si>
    <t>GC13P111114</t>
  </si>
  <si>
    <t>https://www.genecards.org/cgi-bin/carddisp.pl?gene=ARHGEF7</t>
  </si>
  <si>
    <t>ACSF3</t>
  </si>
  <si>
    <t>Acyl-CoA Synthetase Family Member 3</t>
  </si>
  <si>
    <t>GC16P089088</t>
  </si>
  <si>
    <t>https://www.genecards.org/cgi-bin/carddisp.pl?gene=ACSF3</t>
  </si>
  <si>
    <t>EEF1G</t>
  </si>
  <si>
    <t>Eukaryotic Translation Elongation Factor 1 Gamma</t>
  </si>
  <si>
    <t>GC11M089615</t>
  </si>
  <si>
    <t>https://www.genecards.org/cgi-bin/carddisp.pl?gene=EEF1G</t>
  </si>
  <si>
    <t>RAP2A</t>
  </si>
  <si>
    <t>RAP2A, Member Of RAS Oncogene Family</t>
  </si>
  <si>
    <t>GC13P097436</t>
  </si>
  <si>
    <t>https://www.genecards.org/cgi-bin/carddisp.pl?gene=RAP2A</t>
  </si>
  <si>
    <t>RAB11FIP4</t>
  </si>
  <si>
    <t>RAB11 Family Interacting Protein 4</t>
  </si>
  <si>
    <t>GC17P031391</t>
  </si>
  <si>
    <t>https://www.genecards.org/cgi-bin/carddisp.pl?gene=RAB11FIP4</t>
  </si>
  <si>
    <t>LYSMD4</t>
  </si>
  <si>
    <t>LysM Domain Containing 4</t>
  </si>
  <si>
    <t>GC15M099715</t>
  </si>
  <si>
    <t>https://www.genecards.org/cgi-bin/carddisp.pl?gene=LYSMD4</t>
  </si>
  <si>
    <t>ADAMTS15</t>
  </si>
  <si>
    <t>ADAM Metallopeptidase With Thrombospondin Type 1 Motif 15</t>
  </si>
  <si>
    <t>GC11P130448</t>
  </si>
  <si>
    <t>https://www.genecards.org/cgi-bin/carddisp.pl?gene=ADAMTS15</t>
  </si>
  <si>
    <t>ATP9A</t>
  </si>
  <si>
    <t>ATPase Phospholipid Transporting 9A (Putative)</t>
  </si>
  <si>
    <t>GC20M051596</t>
  </si>
  <si>
    <t>https://www.genecards.org/cgi-bin/carddisp.pl?gene=ATP9A</t>
  </si>
  <si>
    <t>TNFSF18</t>
  </si>
  <si>
    <t>TNF Superfamily Member 18</t>
  </si>
  <si>
    <t>GC01M173009</t>
  </si>
  <si>
    <t>https://www.genecards.org/cgi-bin/carddisp.pl?gene=TNFSF18</t>
  </si>
  <si>
    <t>Prostaglandin E Receptor 3</t>
  </si>
  <si>
    <t>GC01M070852</t>
  </si>
  <si>
    <t>https://www.genecards.org/cgi-bin/carddisp.pl?gene=PTGER3</t>
  </si>
  <si>
    <t>CTCFL</t>
  </si>
  <si>
    <t>CCCTC-Binding Factor Like</t>
  </si>
  <si>
    <t>GC20M057495</t>
  </si>
  <si>
    <t>https://www.genecards.org/cgi-bin/carddisp.pl?gene=CTCFL</t>
  </si>
  <si>
    <t>PTPRE</t>
  </si>
  <si>
    <t>Protein Tyrosine Phosphatase Receptor Type E</t>
  </si>
  <si>
    <t>GC10P127907</t>
  </si>
  <si>
    <t>https://www.genecards.org/cgi-bin/carddisp.pl?gene=PTPRE</t>
  </si>
  <si>
    <t>BACE2</t>
  </si>
  <si>
    <t>Beta-Secretase 2</t>
  </si>
  <si>
    <t>GC21P041168</t>
  </si>
  <si>
    <t>https://www.genecards.org/cgi-bin/carddisp.pl?gene=BACE2</t>
  </si>
  <si>
    <t>GTF3C6</t>
  </si>
  <si>
    <t>General Transcription Factor IIIC Subunit 6</t>
  </si>
  <si>
    <t>GC06P110958</t>
  </si>
  <si>
    <t>https://www.genecards.org/cgi-bin/carddisp.pl?gene=GTF3C6</t>
  </si>
  <si>
    <t>RNF212</t>
  </si>
  <si>
    <t>Ring Finger Protein 212</t>
  </si>
  <si>
    <t>GC04M001540</t>
  </si>
  <si>
    <t>https://www.genecards.org/cgi-bin/carddisp.pl?gene=RNF212</t>
  </si>
  <si>
    <t>IL1R2</t>
  </si>
  <si>
    <t>Interleukin 1 Receptor Type 2</t>
  </si>
  <si>
    <t>GC02P101991</t>
  </si>
  <si>
    <t>https://www.genecards.org/cgi-bin/carddisp.pl?gene=IL1R2</t>
  </si>
  <si>
    <t>SPATA33</t>
  </si>
  <si>
    <t>Spermatogenesis Associated 33</t>
  </si>
  <si>
    <t>GC16P091321</t>
  </si>
  <si>
    <t>https://www.genecards.org/cgi-bin/carddisp.pl?gene=SPATA33</t>
  </si>
  <si>
    <t>IMMTP1</t>
  </si>
  <si>
    <t>Inner Membrane Mitochondrial Protein Pseudogene 1</t>
  </si>
  <si>
    <t>GC21M044675</t>
  </si>
  <si>
    <t>https://www.genecards.org/cgi-bin/carddisp.pl?gene=IMMTP1</t>
  </si>
  <si>
    <t>TRIM58</t>
  </si>
  <si>
    <t>Tripartite Motif Containing 58</t>
  </si>
  <si>
    <t>GC01P247857</t>
  </si>
  <si>
    <t>https://www.genecards.org/cgi-bin/carddisp.pl?gene=TRIM58</t>
  </si>
  <si>
    <t>THSD7B</t>
  </si>
  <si>
    <t>Thrombospondin Type 1 Domain Containing 7B</t>
  </si>
  <si>
    <t>GC02P136765</t>
  </si>
  <si>
    <t>https://www.genecards.org/cgi-bin/carddisp.pl?gene=THSD7B</t>
  </si>
  <si>
    <t>AQP5-AS1</t>
  </si>
  <si>
    <t>AQP5 And AQP2 Antisense RNA 2</t>
  </si>
  <si>
    <t>GC12M049949</t>
  </si>
  <si>
    <t>https://www.genecards.org/cgi-bin/carddisp.pl?gene=AQP5-AS1</t>
  </si>
  <si>
    <t>SPTBN4</t>
  </si>
  <si>
    <t>Spectrin Beta, Non-Erythrocytic 4</t>
  </si>
  <si>
    <t>GC19P040466</t>
  </si>
  <si>
    <t>https://www.genecards.org/cgi-bin/carddisp.pl?gene=SPTBN4</t>
  </si>
  <si>
    <t>CAND1</t>
  </si>
  <si>
    <t>Cullin Associated And Neddylation Dissociated 1</t>
  </si>
  <si>
    <t>GC12P067270</t>
  </si>
  <si>
    <t>https://www.genecards.org/cgi-bin/carddisp.pl?gene=CAND1</t>
  </si>
  <si>
    <t>LINC00707</t>
  </si>
  <si>
    <t>Long Intergenic Non-Protein Coding RNA 707</t>
  </si>
  <si>
    <t>GC10P006780</t>
  </si>
  <si>
    <t>https://www.genecards.org/cgi-bin/carddisp.pl?gene=LINC00707</t>
  </si>
  <si>
    <t>ASB12</t>
  </si>
  <si>
    <t>Ankyrin Repeat And SOCS Box Containing 12</t>
  </si>
  <si>
    <t>GC0XM064224</t>
  </si>
  <si>
    <t>https://www.genecards.org/cgi-bin/carddisp.pl?gene=ASB12</t>
  </si>
  <si>
    <t>SP8</t>
  </si>
  <si>
    <t>Sp8 Transcription Factor</t>
  </si>
  <si>
    <t>GC07M020788</t>
  </si>
  <si>
    <t>https://www.genecards.org/cgi-bin/carddisp.pl?gene=SP8</t>
  </si>
  <si>
    <t>EXOC3L2</t>
  </si>
  <si>
    <t>Exocyst Complex Component 3 Like 2</t>
  </si>
  <si>
    <t>GC19M045212</t>
  </si>
  <si>
    <t>https://www.genecards.org/cgi-bin/carddisp.pl?gene=EXOC3L2</t>
  </si>
  <si>
    <t>LIMA1</t>
  </si>
  <si>
    <t>LIM Domain And Actin Binding 1</t>
  </si>
  <si>
    <t>GC12M050175</t>
  </si>
  <si>
    <t>https://www.genecards.org/cgi-bin/carddisp.pl?gene=LIMA1</t>
  </si>
  <si>
    <t>GIGYF2</t>
  </si>
  <si>
    <t>GRB10 Interacting GYF Protein 2</t>
  </si>
  <si>
    <t>GC02P232698</t>
  </si>
  <si>
    <t>https://www.genecards.org/cgi-bin/carddisp.pl?gene=GIGYF2</t>
  </si>
  <si>
    <t>SYNE1-AS1</t>
  </si>
  <si>
    <t>SYNE1 Antisense RNA 1</t>
  </si>
  <si>
    <t>GC06P152380</t>
  </si>
  <si>
    <t>https://www.genecards.org/cgi-bin/carddisp.pl?gene=SYNE1-AS1</t>
  </si>
  <si>
    <t>EMILIN2</t>
  </si>
  <si>
    <t>Elastin Microfibril Interfacer 2</t>
  </si>
  <si>
    <t>GC18P002846</t>
  </si>
  <si>
    <t>https://www.genecards.org/cgi-bin/carddisp.pl?gene=EMILIN2</t>
  </si>
  <si>
    <t>PPP1R17</t>
  </si>
  <si>
    <t>Protein Phosphatase 1 Regulatory Subunit 17</t>
  </si>
  <si>
    <t>GC07P031726</t>
  </si>
  <si>
    <t>https://www.genecards.org/cgi-bin/carddisp.pl?gene=PPP1R17</t>
  </si>
  <si>
    <t>FEZ1</t>
  </si>
  <si>
    <t>Fasciculation And Elongation Protein Zeta 1</t>
  </si>
  <si>
    <t>GC11M125445</t>
  </si>
  <si>
    <t>https://www.genecards.org/cgi-bin/carddisp.pl?gene=FEZ1</t>
  </si>
  <si>
    <t>TRIM63</t>
  </si>
  <si>
    <t>Tripartite Motif Containing 63</t>
  </si>
  <si>
    <t>GC01M026062</t>
  </si>
  <si>
    <t>https://www.genecards.org/cgi-bin/carddisp.pl?gene=TRIM63</t>
  </si>
  <si>
    <t>CALCOCO2</t>
  </si>
  <si>
    <t>Calcium Binding And Coiled-Coil Domain 2</t>
  </si>
  <si>
    <t>GC17P055981</t>
  </si>
  <si>
    <t>https://www.genecards.org/cgi-bin/carddisp.pl?gene=CALCOCO2</t>
  </si>
  <si>
    <t>FAM234A</t>
  </si>
  <si>
    <t>Family With Sequence Similarity 234 Member A</t>
  </si>
  <si>
    <t>GC16P011605</t>
  </si>
  <si>
    <t>https://www.genecards.org/cgi-bin/carddisp.pl?gene=FAM234A</t>
  </si>
  <si>
    <t>LSM3</t>
  </si>
  <si>
    <t>LSM3 Homolog, U6 Small Nuclear RNA And MRNA Degradation Associated</t>
  </si>
  <si>
    <t>GC03P014180</t>
  </si>
  <si>
    <t>https://www.genecards.org/cgi-bin/carddisp.pl?gene=LSM3</t>
  </si>
  <si>
    <t>KLRB1</t>
  </si>
  <si>
    <t>Killer Cell Lectin Like Receptor B1</t>
  </si>
  <si>
    <t>GC12M021098</t>
  </si>
  <si>
    <t>https://www.genecards.org/cgi-bin/carddisp.pl?gene=KLRB1</t>
  </si>
  <si>
    <t>HIVEP2</t>
  </si>
  <si>
    <t>HIVEP Zinc Finger 2</t>
  </si>
  <si>
    <t>GC06M142751</t>
  </si>
  <si>
    <t>https://www.genecards.org/cgi-bin/carddisp.pl?gene=HIVEP2</t>
  </si>
  <si>
    <t>ENPP6</t>
  </si>
  <si>
    <t>Ectonucleotide Pyrophosphatase/Phosphodiesterase 6</t>
  </si>
  <si>
    <t>GC04M184088</t>
  </si>
  <si>
    <t>https://www.genecards.org/cgi-bin/carddisp.pl?gene=ENPP6</t>
  </si>
  <si>
    <t>HPR</t>
  </si>
  <si>
    <t>Haptoglobin-Related Protein</t>
  </si>
  <si>
    <t>GC16P072097</t>
  </si>
  <si>
    <t>https://www.genecards.org/cgi-bin/carddisp.pl?gene=HPR</t>
  </si>
  <si>
    <t>RAB4A</t>
  </si>
  <si>
    <t>RAB4A, Member RAS Oncogene Family</t>
  </si>
  <si>
    <t>GC01P229271</t>
  </si>
  <si>
    <t>https://www.genecards.org/cgi-bin/carddisp.pl?gene=RAB4A</t>
  </si>
  <si>
    <t>VPS18</t>
  </si>
  <si>
    <t>VPS18 Core Subunit Of CORVET And HOPS Complexes</t>
  </si>
  <si>
    <t>GC15P040894</t>
  </si>
  <si>
    <t>https://www.genecards.org/cgi-bin/carddisp.pl?gene=VPS18</t>
  </si>
  <si>
    <t>MIR24-2</t>
  </si>
  <si>
    <t>MicroRNA 24-2</t>
  </si>
  <si>
    <t>GC19M014483</t>
  </si>
  <si>
    <t>https://www.genecards.org/cgi-bin/carddisp.pl?gene=MIR24-2</t>
  </si>
  <si>
    <t>LOC106694315</t>
  </si>
  <si>
    <t>MPO Proximal Enhancer And Promoter Region</t>
  </si>
  <si>
    <t>GC17P058279</t>
  </si>
  <si>
    <t>https://www.genecards.org/cgi-bin/carddisp.pl?gene=LOC106694315</t>
  </si>
  <si>
    <t>JMJD6</t>
  </si>
  <si>
    <t>Jumonji Domain Containing 6, Arginine Demethylase And Lysine Hydroxylase</t>
  </si>
  <si>
    <t>GC17M076718</t>
  </si>
  <si>
    <t>https://www.genecards.org/cgi-bin/carddisp.pl?gene=JMJD6</t>
  </si>
  <si>
    <t>TOP3B</t>
  </si>
  <si>
    <t>DNA Topoisomerase III Beta</t>
  </si>
  <si>
    <t>GC22M021957</t>
  </si>
  <si>
    <t>https://www.genecards.org/cgi-bin/carddisp.pl?gene=TOP3B</t>
  </si>
  <si>
    <t>ARHGDIG</t>
  </si>
  <si>
    <t>Rho GDP Dissociation Inhibitor Gamma</t>
  </si>
  <si>
    <t>GC16P011607</t>
  </si>
  <si>
    <t>https://www.genecards.org/cgi-bin/carddisp.pl?gene=ARHGDIG</t>
  </si>
  <si>
    <t>MCM3</t>
  </si>
  <si>
    <t>Minichromosome Maintenance Complex Component 3</t>
  </si>
  <si>
    <t>GC06M052264</t>
  </si>
  <si>
    <t>https://www.genecards.org/cgi-bin/carddisp.pl?gene=MCM3</t>
  </si>
  <si>
    <t>PCK2</t>
  </si>
  <si>
    <t>Phosphoenolpyruvate Carboxykinase 2, Mitochondrial</t>
  </si>
  <si>
    <t>GC14P024094</t>
  </si>
  <si>
    <t>https://www.genecards.org/cgi-bin/carddisp.pl?gene=PCK2</t>
  </si>
  <si>
    <t>ANKRD44</t>
  </si>
  <si>
    <t>Ankyrin Repeat Domain 44</t>
  </si>
  <si>
    <t>GC02M196967</t>
  </si>
  <si>
    <t>https://www.genecards.org/cgi-bin/carddisp.pl?gene=ANKRD44</t>
  </si>
  <si>
    <t>TIFAB</t>
  </si>
  <si>
    <t>TIFA Inhibitor</t>
  </si>
  <si>
    <t>GC05M135467</t>
  </si>
  <si>
    <t>https://www.genecards.org/cgi-bin/carddisp.pl?gene=TIFAB</t>
  </si>
  <si>
    <t>PCSK2</t>
  </si>
  <si>
    <t>Proprotein Convertase Subtilisin/Kexin Type 2</t>
  </si>
  <si>
    <t>GC20P017226</t>
  </si>
  <si>
    <t>https://www.genecards.org/cgi-bin/carddisp.pl?gene=PCSK2</t>
  </si>
  <si>
    <t>LOC107133509</t>
  </si>
  <si>
    <t>NUP98-NSD3 Recombination Region</t>
  </si>
  <si>
    <t>GC08P038331</t>
  </si>
  <si>
    <t>https://www.genecards.org/cgi-bin/carddisp.pl?gene=LOC107133509</t>
  </si>
  <si>
    <t>SPA17</t>
  </si>
  <si>
    <t>Sperm Autoantigenic Protein 17</t>
  </si>
  <si>
    <t>GC11P124673</t>
  </si>
  <si>
    <t>https://www.genecards.org/cgi-bin/carddisp.pl?gene=SPA17</t>
  </si>
  <si>
    <t>EIF3K</t>
  </si>
  <si>
    <t>Eukaryotic Translation Initiation Factor 3 Subunit K</t>
  </si>
  <si>
    <t>GC19P038619</t>
  </si>
  <si>
    <t>https://www.genecards.org/cgi-bin/carddisp.pl?gene=EIF3K</t>
  </si>
  <si>
    <t>GALNT1</t>
  </si>
  <si>
    <t>Polypeptide N-Acetylgalactosaminyltransferase 1</t>
  </si>
  <si>
    <t>GC18P035581</t>
  </si>
  <si>
    <t>https://www.genecards.org/cgi-bin/carddisp.pl?gene=GALNT1</t>
  </si>
  <si>
    <t>HBP1</t>
  </si>
  <si>
    <t>HMG-Box Transcription Factor 1</t>
  </si>
  <si>
    <t>GC07P107168</t>
  </si>
  <si>
    <t>https://www.genecards.org/cgi-bin/carddisp.pl?gene=HBP1</t>
  </si>
  <si>
    <t>PLIN4</t>
  </si>
  <si>
    <t>Perilipin 4</t>
  </si>
  <si>
    <t>GC19M005466</t>
  </si>
  <si>
    <t>https://www.genecards.org/cgi-bin/carddisp.pl?gene=PLIN4</t>
  </si>
  <si>
    <t>MIR503</t>
  </si>
  <si>
    <t>MicroRNA 503</t>
  </si>
  <si>
    <t>GC0XM134692</t>
  </si>
  <si>
    <t>https://www.genecards.org/cgi-bin/carddisp.pl?gene=MIR503</t>
  </si>
  <si>
    <t>RPP25</t>
  </si>
  <si>
    <t>Ribonuclease P And MRP Subunit P25</t>
  </si>
  <si>
    <t>GC15M074954</t>
  </si>
  <si>
    <t>https://www.genecards.org/cgi-bin/carddisp.pl?gene=RPP25</t>
  </si>
  <si>
    <t>MIR296</t>
  </si>
  <si>
    <t>MicroRNA 296</t>
  </si>
  <si>
    <t>GC20M058817</t>
  </si>
  <si>
    <t>https://www.genecards.org/cgi-bin/carddisp.pl?gene=MIR296</t>
  </si>
  <si>
    <t>TSBP1</t>
  </si>
  <si>
    <t>Testis Expressed Basic Protein 1</t>
  </si>
  <si>
    <t>GC06M032288</t>
  </si>
  <si>
    <t>https://www.genecards.org/cgi-bin/carddisp.pl?gene=TSBP1</t>
  </si>
  <si>
    <t>DHRS11</t>
  </si>
  <si>
    <t>Dehydrogenase/Reductase 11</t>
  </si>
  <si>
    <t>GC17P055314</t>
  </si>
  <si>
    <t>https://www.genecards.org/cgi-bin/carddisp.pl?gene=DHRS11</t>
  </si>
  <si>
    <t>LOC108021842</t>
  </si>
  <si>
    <t>SOX9 Enhancer E7</t>
  </si>
  <si>
    <t>GC17P072219</t>
  </si>
  <si>
    <t>https://www.genecards.org/cgi-bin/carddisp.pl?gene=LOC108021842</t>
  </si>
  <si>
    <t>LOC108021843</t>
  </si>
  <si>
    <t>SOX9 Enhancer E3</t>
  </si>
  <si>
    <t>GC17P071870</t>
  </si>
  <si>
    <t>https://www.genecards.org/cgi-bin/carddisp.pl?gene=LOC108021843</t>
  </si>
  <si>
    <t>LOC108021844</t>
  </si>
  <si>
    <t>SOX9 Enhancer E1</t>
  </si>
  <si>
    <t>GC17P072113</t>
  </si>
  <si>
    <t>https://www.genecards.org/cgi-bin/carddisp.pl?gene=LOC108021844</t>
  </si>
  <si>
    <t>DCANP1</t>
  </si>
  <si>
    <t>Dendritic Cell Associated Nuclear Protein</t>
  </si>
  <si>
    <t>GC05M135466</t>
  </si>
  <si>
    <t>https://www.genecards.org/cgi-bin/carddisp.pl?gene=DCANP1</t>
  </si>
  <si>
    <t>CCDC68</t>
  </si>
  <si>
    <t>Coiled-Coil Domain Containing 68</t>
  </si>
  <si>
    <t>GC18M054901</t>
  </si>
  <si>
    <t>https://www.genecards.org/cgi-bin/carddisp.pl?gene=CCDC68</t>
  </si>
  <si>
    <t>LSM1</t>
  </si>
  <si>
    <t>LSM1 Homolog, MRNA Degradation Associated</t>
  </si>
  <si>
    <t>GC08M038163</t>
  </si>
  <si>
    <t>https://www.genecards.org/cgi-bin/carddisp.pl?gene=LSM1</t>
  </si>
  <si>
    <t>MARCHF6</t>
  </si>
  <si>
    <t>Membrane Associated Ring-CH-Type Finger 6</t>
  </si>
  <si>
    <t>GC05P010471</t>
  </si>
  <si>
    <t>https://www.genecards.org/cgi-bin/carddisp.pl?gene=MARCHF6</t>
  </si>
  <si>
    <t>SBF1</t>
  </si>
  <si>
    <t>SET Binding Factor 1</t>
  </si>
  <si>
    <t>GC22M057734</t>
  </si>
  <si>
    <t>https://www.genecards.org/cgi-bin/carddisp.pl?gene=SBF1</t>
  </si>
  <si>
    <t>PTPRN2</t>
  </si>
  <si>
    <t>Protein Tyrosine Phosphatase Receptor Type N2</t>
  </si>
  <si>
    <t>GC07M157539</t>
  </si>
  <si>
    <t>https://www.genecards.org/cgi-bin/carddisp.pl?gene=PTPRN2</t>
  </si>
  <si>
    <t>MIR26B</t>
  </si>
  <si>
    <t>MicroRNA 26b</t>
  </si>
  <si>
    <t>GC02P218402</t>
  </si>
  <si>
    <t>https://www.genecards.org/cgi-bin/carddisp.pl?gene=MIR26B</t>
  </si>
  <si>
    <t>ST6GAL1</t>
  </si>
  <si>
    <t>ST6 Beta-Galactoside Alpha-2,6-Sialyltransferase 1</t>
  </si>
  <si>
    <t>GC03P186930</t>
  </si>
  <si>
    <t>https://www.genecards.org/cgi-bin/carddisp.pl?gene=ST6GAL1</t>
  </si>
  <si>
    <t>SNHG5</t>
  </si>
  <si>
    <t>Small Nucleolar RNA Host Gene 5</t>
  </si>
  <si>
    <t>GC06M085650</t>
  </si>
  <si>
    <t>https://www.genecards.org/cgi-bin/carddisp.pl?gene=SNHG5</t>
  </si>
  <si>
    <t>CUL9</t>
  </si>
  <si>
    <t>Cullin 9</t>
  </si>
  <si>
    <t>GC06P043182</t>
  </si>
  <si>
    <t>https://www.genecards.org/cgi-bin/carddisp.pl?gene=CUL9</t>
  </si>
  <si>
    <t>NUFIP1</t>
  </si>
  <si>
    <t>Nuclear FMR1 Interacting Protein 1</t>
  </si>
  <si>
    <t>GC13M044939</t>
  </si>
  <si>
    <t>https://www.genecards.org/cgi-bin/carddisp.pl?gene=NUFIP1</t>
  </si>
  <si>
    <t>SIK2</t>
  </si>
  <si>
    <t>Salt Inducible Kinase 2</t>
  </si>
  <si>
    <t>GC11P111920</t>
  </si>
  <si>
    <t>https://www.genecards.org/cgi-bin/carddisp.pl?gene=SIK2</t>
  </si>
  <si>
    <t>CDK19</t>
  </si>
  <si>
    <t>Cyclin Dependent Kinase 19</t>
  </si>
  <si>
    <t>GC06M110609</t>
  </si>
  <si>
    <t>https://www.genecards.org/cgi-bin/carddisp.pl?gene=CDK19</t>
  </si>
  <si>
    <t>PURB</t>
  </si>
  <si>
    <t>Purine Rich Element Binding Protein B</t>
  </si>
  <si>
    <t>GC07M044879</t>
  </si>
  <si>
    <t>https://www.genecards.org/cgi-bin/carddisp.pl?gene=PURB</t>
  </si>
  <si>
    <t>ERBIN</t>
  </si>
  <si>
    <t>Erbb2 Interacting Protein</t>
  </si>
  <si>
    <t>GC05P065931</t>
  </si>
  <si>
    <t>https://www.genecards.org/cgi-bin/carddisp.pl?gene=ERBIN</t>
  </si>
  <si>
    <t>TBC1D32</t>
  </si>
  <si>
    <t>TBC1 Domain Family Member 32</t>
  </si>
  <si>
    <t>GC06M121079</t>
  </si>
  <si>
    <t>https://www.genecards.org/cgi-bin/carddisp.pl?gene=TBC1D32</t>
  </si>
  <si>
    <t>EFS</t>
  </si>
  <si>
    <t>Embryonal Fyn-Associated Substrate</t>
  </si>
  <si>
    <t>GC14M023356</t>
  </si>
  <si>
    <t>https://www.genecards.org/cgi-bin/carddisp.pl?gene=EFS</t>
  </si>
  <si>
    <t>MIR802</t>
  </si>
  <si>
    <t>MicroRNA 802</t>
  </si>
  <si>
    <t>GC21P035720</t>
  </si>
  <si>
    <t>https://www.genecards.org/cgi-bin/carddisp.pl?gene=MIR802</t>
  </si>
  <si>
    <t>CAP1</t>
  </si>
  <si>
    <t>Cyclase Associated Actin Cytoskeleton Regulatory Protein 1</t>
  </si>
  <si>
    <t>GC01P040129</t>
  </si>
  <si>
    <t>https://www.genecards.org/cgi-bin/carddisp.pl?gene=CAP1</t>
  </si>
  <si>
    <t>SND1</t>
  </si>
  <si>
    <t>Staphylococcal Nuclease And Tudor Domain Containing 1</t>
  </si>
  <si>
    <t>GC07P127652</t>
  </si>
  <si>
    <t>https://www.genecards.org/cgi-bin/carddisp.pl?gene=SND1</t>
  </si>
  <si>
    <t>GLRX</t>
  </si>
  <si>
    <t>Glutaredoxin</t>
  </si>
  <si>
    <t>GC05M095752</t>
  </si>
  <si>
    <t>https://www.genecards.org/cgi-bin/carddisp.pl?gene=GLRX</t>
  </si>
  <si>
    <t>TICAM1</t>
  </si>
  <si>
    <t>TIR Domain Containing Adaptor Molecule 1</t>
  </si>
  <si>
    <t>GC19M004815</t>
  </si>
  <si>
    <t>https://www.genecards.org/cgi-bin/carddisp.pl?gene=TICAM1</t>
  </si>
  <si>
    <t>MRPS30</t>
  </si>
  <si>
    <t>Mitochondrial Ribosomal Protein S30</t>
  </si>
  <si>
    <t>GC05P044808</t>
  </si>
  <si>
    <t>https://www.genecards.org/cgi-bin/carddisp.pl?gene=MRPS30</t>
  </si>
  <si>
    <t>PITX1-AS1</t>
  </si>
  <si>
    <t>PITX1 Antisense RNA 1</t>
  </si>
  <si>
    <t>GC05P135035</t>
  </si>
  <si>
    <t>https://www.genecards.org/cgi-bin/carddisp.pl?gene=PITX1-AS1</t>
  </si>
  <si>
    <t>ARRDC4</t>
  </si>
  <si>
    <t>Arrestin Domain Containing 4</t>
  </si>
  <si>
    <t>GC15P097960</t>
  </si>
  <si>
    <t>https://www.genecards.org/cgi-bin/carddisp.pl?gene=ARRDC4</t>
  </si>
  <si>
    <t>SSTR4</t>
  </si>
  <si>
    <t>Somatostatin Receptor 4</t>
  </si>
  <si>
    <t>GC20P023035</t>
  </si>
  <si>
    <t>https://www.genecards.org/cgi-bin/carddisp.pl?gene=SSTR4</t>
  </si>
  <si>
    <t>ITSN1</t>
  </si>
  <si>
    <t>Intersectin 1</t>
  </si>
  <si>
    <t>GC21P033642</t>
  </si>
  <si>
    <t>https://www.genecards.org/cgi-bin/carddisp.pl?gene=ITSN1</t>
  </si>
  <si>
    <t>NK3 Homeobox 1</t>
  </si>
  <si>
    <t>GC08M023678</t>
  </si>
  <si>
    <t>https://www.genecards.org/cgi-bin/carddisp.pl?gene=NKX3-1</t>
  </si>
  <si>
    <t>ZFAND2B</t>
  </si>
  <si>
    <t>Zinc Finger AN1-Type Containing 2B</t>
  </si>
  <si>
    <t>GC02P219195</t>
  </si>
  <si>
    <t>https://www.genecards.org/cgi-bin/carddisp.pl?gene=ZFAND2B</t>
  </si>
  <si>
    <t>PTPRN</t>
  </si>
  <si>
    <t>Protein Tyrosine Phosphatase Receptor Type N</t>
  </si>
  <si>
    <t>GC02M219289</t>
  </si>
  <si>
    <t>https://www.genecards.org/cgi-bin/carddisp.pl?gene=PTPRN</t>
  </si>
  <si>
    <t>SLC4A3</t>
  </si>
  <si>
    <t>Solute Carrier Family 4 Member 3</t>
  </si>
  <si>
    <t>GC02P219627</t>
  </si>
  <si>
    <t>https://www.genecards.org/cgi-bin/carddisp.pl?gene=SLC4A3</t>
  </si>
  <si>
    <t>IKZF5</t>
  </si>
  <si>
    <t>IKAROS Family Zinc Finger 5</t>
  </si>
  <si>
    <t>GC10M122990</t>
  </si>
  <si>
    <t>https://www.genecards.org/cgi-bin/carddisp.pl?gene=IKZF5</t>
  </si>
  <si>
    <t>GALNT12</t>
  </si>
  <si>
    <t>Polypeptide N-Acetylgalactosaminyltransferase 12</t>
  </si>
  <si>
    <t>GC09P098807</t>
  </si>
  <si>
    <t>https://www.genecards.org/cgi-bin/carddisp.pl?gene=GALNT12</t>
  </si>
  <si>
    <t>DDIT4</t>
  </si>
  <si>
    <t>DNA Damage Inducible Transcript 4</t>
  </si>
  <si>
    <t>GC10P072273</t>
  </si>
  <si>
    <t>https://www.genecards.org/cgi-bin/carddisp.pl?gene=DDIT4</t>
  </si>
  <si>
    <t>HNRNPF</t>
  </si>
  <si>
    <t>Heterogeneous Nuclear Ribonucleoprotein F</t>
  </si>
  <si>
    <t>GC10M043385</t>
  </si>
  <si>
    <t>https://www.genecards.org/cgi-bin/carddisp.pl?gene=HNRNPF</t>
  </si>
  <si>
    <t>RCC1L</t>
  </si>
  <si>
    <t>RCC1 Like</t>
  </si>
  <si>
    <t>GC07M075068</t>
  </si>
  <si>
    <t>https://www.genecards.org/cgi-bin/carddisp.pl?gene=RCC1L</t>
  </si>
  <si>
    <t>SPCS3</t>
  </si>
  <si>
    <t>Signal Peptidase Complex Subunit 3</t>
  </si>
  <si>
    <t>GC04P176319</t>
  </si>
  <si>
    <t>https://www.genecards.org/cgi-bin/carddisp.pl?gene=SPCS3</t>
  </si>
  <si>
    <t>MGAT4A</t>
  </si>
  <si>
    <t>Alpha-1,3-Mannosyl-Glycoprotein 4-Beta-N-Acetylglucosaminyltransferase A</t>
  </si>
  <si>
    <t>GC02M098619</t>
  </si>
  <si>
    <t>https://www.genecards.org/cgi-bin/carddisp.pl?gene=MGAT4A</t>
  </si>
  <si>
    <t>ACBD4</t>
  </si>
  <si>
    <t>Acyl-CoA Binding Domain Containing 4</t>
  </si>
  <si>
    <t>GC17P055771</t>
  </si>
  <si>
    <t>https://www.genecards.org/cgi-bin/carddisp.pl?gene=ACBD4</t>
  </si>
  <si>
    <t>PSORS1C1</t>
  </si>
  <si>
    <t>Psoriasis Susceptibility 1 Candidate 1</t>
  </si>
  <si>
    <t>GC06P031114</t>
  </si>
  <si>
    <t>https://www.genecards.org/cgi-bin/carddisp.pl?gene=PSORS1C1</t>
  </si>
  <si>
    <t>PSME2</t>
  </si>
  <si>
    <t>Proteasome Activator Subunit 2</t>
  </si>
  <si>
    <t>GC14M024143</t>
  </si>
  <si>
    <t>https://www.genecards.org/cgi-bin/carddisp.pl?gene=PSME2</t>
  </si>
  <si>
    <t>DPCD</t>
  </si>
  <si>
    <t>Deleted In Primary Ciliary Dyskinesia Homolog (Mouse)</t>
  </si>
  <si>
    <t>GC10P101571</t>
  </si>
  <si>
    <t>https://www.genecards.org/cgi-bin/carddisp.pl?gene=DPCD</t>
  </si>
  <si>
    <t>LSM2</t>
  </si>
  <si>
    <t>LSM2 Homolog, U6 Small Nuclear RNA And MRNA Degradation Associated</t>
  </si>
  <si>
    <t>GC06M065974</t>
  </si>
  <si>
    <t>https://www.genecards.org/cgi-bin/carddisp.pl?gene=LSM2</t>
  </si>
  <si>
    <t>UBE2V1</t>
  </si>
  <si>
    <t>Ubiquitin Conjugating Enzyme E2 V1</t>
  </si>
  <si>
    <t>GC20M050082</t>
  </si>
  <si>
    <t>https://www.genecards.org/cgi-bin/carddisp.pl?gene=UBE2V1</t>
  </si>
  <si>
    <t>PLAAT2</t>
  </si>
  <si>
    <t>Phospholipase A And Acyltransferase 2</t>
  </si>
  <si>
    <t>GC11M063552</t>
  </si>
  <si>
    <t>https://www.genecards.org/cgi-bin/carddisp.pl?gene=PLAAT2</t>
  </si>
  <si>
    <t>GCAT</t>
  </si>
  <si>
    <t>Glycine C-Acetyltransferase</t>
  </si>
  <si>
    <t>GC22P037807</t>
  </si>
  <si>
    <t>https://www.genecards.org/cgi-bin/carddisp.pl?gene=GCAT</t>
  </si>
  <si>
    <t>SEC22B</t>
  </si>
  <si>
    <t>SEC22 Homolog B, Vesicle Trafficking Protein</t>
  </si>
  <si>
    <t>GC01M120150</t>
  </si>
  <si>
    <t>https://www.genecards.org/cgi-bin/carddisp.pl?gene=SEC22B</t>
  </si>
  <si>
    <t>PTPMT1</t>
  </si>
  <si>
    <t>Protein Tyrosine Phosphatase Mitochondrial 1</t>
  </si>
  <si>
    <t>GC11P047568</t>
  </si>
  <si>
    <t>https://www.genecards.org/cgi-bin/carddisp.pl?gene=PTPMT1</t>
  </si>
  <si>
    <t>MRTFB</t>
  </si>
  <si>
    <t>Myocardin Related Transcription Factor B</t>
  </si>
  <si>
    <t>GC16P013994</t>
  </si>
  <si>
    <t>https://www.genecards.org/cgi-bin/carddisp.pl?gene=MRTFB</t>
  </si>
  <si>
    <t>MIR1207</t>
  </si>
  <si>
    <t>MicroRNA 1207</t>
  </si>
  <si>
    <t>GC08P128049</t>
  </si>
  <si>
    <t>https://www.genecards.org/cgi-bin/carddisp.pl?gene=MIR1207</t>
  </si>
  <si>
    <t>RBBP5</t>
  </si>
  <si>
    <t>RB Binding Protein 5, Histone Lysine Methyltransferase Complex Subunit</t>
  </si>
  <si>
    <t>GC01M205055</t>
  </si>
  <si>
    <t>https://www.genecards.org/cgi-bin/carddisp.pl?gene=RBBP5</t>
  </si>
  <si>
    <t>CRSA</t>
  </si>
  <si>
    <t>Craniosynostosis, Adelaide Type</t>
  </si>
  <si>
    <t>GC04U990057</t>
  </si>
  <si>
    <t>https://www.genecards.org/cgi-bin/carddisp.pl?gene=CRSA</t>
  </si>
  <si>
    <t>FAR2</t>
  </si>
  <si>
    <t>Fatty Acyl-CoA Reductase 2</t>
  </si>
  <si>
    <t>GC12P029145</t>
  </si>
  <si>
    <t>https://www.genecards.org/cgi-bin/carddisp.pl?gene=FAR2</t>
  </si>
  <si>
    <t>RASSF2</t>
  </si>
  <si>
    <t>Ras Association Domain Family Member 2</t>
  </si>
  <si>
    <t>GC20M004780</t>
  </si>
  <si>
    <t>https://www.genecards.org/cgi-bin/carddisp.pl?gene=RASSF2</t>
  </si>
  <si>
    <t>MTFR1</t>
  </si>
  <si>
    <t>Mitochondrial Fission Regulator 1</t>
  </si>
  <si>
    <t>GC08P065643</t>
  </si>
  <si>
    <t>https://www.genecards.org/cgi-bin/carddisp.pl?gene=MTFR1</t>
  </si>
  <si>
    <t>ZC3H12A</t>
  </si>
  <si>
    <t>Zinc Finger CCCH-Type Containing 12A</t>
  </si>
  <si>
    <t>GC01P037474</t>
  </si>
  <si>
    <t>https://www.genecards.org/cgi-bin/carddisp.pl?gene=ZC3H12A</t>
  </si>
  <si>
    <t>SEC31B</t>
  </si>
  <si>
    <t>SEC31 Homolog B, COPII Coat Complex Component</t>
  </si>
  <si>
    <t>GC10M100486</t>
  </si>
  <si>
    <t>https://www.genecards.org/cgi-bin/carddisp.pl?gene=SEC31B</t>
  </si>
  <si>
    <t>ZNF674</t>
  </si>
  <si>
    <t>Zinc Finger Protein 674</t>
  </si>
  <si>
    <t>GC0XM046497</t>
  </si>
  <si>
    <t>https://www.genecards.org/cgi-bin/carddisp.pl?gene=ZNF674</t>
  </si>
  <si>
    <t>HNRNPR</t>
  </si>
  <si>
    <t>Heterogeneous Nuclear Ribonucleoprotein R</t>
  </si>
  <si>
    <t>GC01M023303</t>
  </si>
  <si>
    <t>https://www.genecards.org/cgi-bin/carddisp.pl?gene=HNRNPR</t>
  </si>
  <si>
    <t>ST8SIA2</t>
  </si>
  <si>
    <t>ST8 Alpha-N-Acetyl-Neuraminide Alpha-2,8-Sialyltransferase 2</t>
  </si>
  <si>
    <t>GC15P092393</t>
  </si>
  <si>
    <t>https://www.genecards.org/cgi-bin/carddisp.pl?gene=ST8SIA2</t>
  </si>
  <si>
    <t>CPN1</t>
  </si>
  <si>
    <t>Carboxypeptidase N Subunit 1</t>
  </si>
  <si>
    <t>GC10M100042</t>
  </si>
  <si>
    <t>https://www.genecards.org/cgi-bin/carddisp.pl?gene=CPN1</t>
  </si>
  <si>
    <t>NDC80</t>
  </si>
  <si>
    <t>NDC80 Kinetochore Complex Component</t>
  </si>
  <si>
    <t>GC18P002571</t>
  </si>
  <si>
    <t>https://www.genecards.org/cgi-bin/carddisp.pl?gene=NDC80</t>
  </si>
  <si>
    <t>TACC1</t>
  </si>
  <si>
    <t>Transforming Acidic Coiled-Coil Containing Protein 1</t>
  </si>
  <si>
    <t>GC08P038728</t>
  </si>
  <si>
    <t>https://www.genecards.org/cgi-bin/carddisp.pl?gene=TACC1</t>
  </si>
  <si>
    <t>DDX17</t>
  </si>
  <si>
    <t>DEAD-Box Helicase 17</t>
  </si>
  <si>
    <t>GC22M038483</t>
  </si>
  <si>
    <t>https://www.genecards.org/cgi-bin/carddisp.pl?gene=DDX17</t>
  </si>
  <si>
    <t>FAM170A</t>
  </si>
  <si>
    <t>Family With Sequence Similarity 170 Member A</t>
  </si>
  <si>
    <t>GC05P119629</t>
  </si>
  <si>
    <t>https://www.genecards.org/cgi-bin/carddisp.pl?gene=FAM170A</t>
  </si>
  <si>
    <t>H3-4</t>
  </si>
  <si>
    <t>H3.4 Histone</t>
  </si>
  <si>
    <t>GC01M228427</t>
  </si>
  <si>
    <t>https://www.genecards.org/cgi-bin/carddisp.pl?gene=H3-4</t>
  </si>
  <si>
    <t>ENDOG</t>
  </si>
  <si>
    <t>Endonuclease G</t>
  </si>
  <si>
    <t>GC09P128818</t>
  </si>
  <si>
    <t>https://www.genecards.org/cgi-bin/carddisp.pl?gene=ENDOG</t>
  </si>
  <si>
    <t>PRPF38B</t>
  </si>
  <si>
    <t>Pre-MRNA Processing Factor 38B</t>
  </si>
  <si>
    <t>GC01P108692</t>
  </si>
  <si>
    <t>https://www.genecards.org/cgi-bin/carddisp.pl?gene=PRPF38B</t>
  </si>
  <si>
    <t>BRSK2</t>
  </si>
  <si>
    <t>BR Serine/Threonine Kinase 2</t>
  </si>
  <si>
    <t>GC11P001389</t>
  </si>
  <si>
    <t>https://www.genecards.org/cgi-bin/carddisp.pl?gene=BRSK2</t>
  </si>
  <si>
    <t>ORM1</t>
  </si>
  <si>
    <t>Orosomucoid 1</t>
  </si>
  <si>
    <t>GC09P114323</t>
  </si>
  <si>
    <t>https://www.genecards.org/cgi-bin/carddisp.pl?gene=ORM1</t>
  </si>
  <si>
    <t>PBRM1</t>
  </si>
  <si>
    <t>Polybromo 1</t>
  </si>
  <si>
    <t>GC03M052545</t>
  </si>
  <si>
    <t>https://www.genecards.org/cgi-bin/carddisp.pl?gene=PBRM1</t>
  </si>
  <si>
    <t>MPP2</t>
  </si>
  <si>
    <t>MAGUK P55 Scaffold Protein 2</t>
  </si>
  <si>
    <t>GC17M043875</t>
  </si>
  <si>
    <t>https://www.genecards.org/cgi-bin/carddisp.pl?gene=MPP2</t>
  </si>
  <si>
    <t>SLC7A13</t>
  </si>
  <si>
    <t>Solute Carrier Family 7 Member 13</t>
  </si>
  <si>
    <t>GC08M086214</t>
  </si>
  <si>
    <t>https://www.genecards.org/cgi-bin/carddisp.pl?gene=SLC7A13</t>
  </si>
  <si>
    <t>C4BPA</t>
  </si>
  <si>
    <t>Complement Component 4 Binding Protein Alpha</t>
  </si>
  <si>
    <t>GC01P207105</t>
  </si>
  <si>
    <t>https://www.genecards.org/cgi-bin/carddisp.pl?gene=C4BPA</t>
  </si>
  <si>
    <t>MIR92B</t>
  </si>
  <si>
    <t>MicroRNA 92b</t>
  </si>
  <si>
    <t>GC01P155195</t>
  </si>
  <si>
    <t>https://www.genecards.org/cgi-bin/carddisp.pl?gene=MIR92B</t>
  </si>
  <si>
    <t>EZH1</t>
  </si>
  <si>
    <t>Enhancer Of Zeste 1 Polycomb Repressive Complex 2 Subunit</t>
  </si>
  <si>
    <t>GC17M042700</t>
  </si>
  <si>
    <t>https://www.genecards.org/cgi-bin/carddisp.pl?gene=EZH1</t>
  </si>
  <si>
    <t>SZT2</t>
  </si>
  <si>
    <t>SZT2 Subunit Of KICSTOR Complex</t>
  </si>
  <si>
    <t>GC01P043389</t>
  </si>
  <si>
    <t>https://www.genecards.org/cgi-bin/carddisp.pl?gene=SZT2</t>
  </si>
  <si>
    <t>NUP58</t>
  </si>
  <si>
    <t>Nucleoporin 58</t>
  </si>
  <si>
    <t>GC13P025438</t>
  </si>
  <si>
    <t>https://www.genecards.org/cgi-bin/carddisp.pl?gene=NUP58</t>
  </si>
  <si>
    <t>TSEN34</t>
  </si>
  <si>
    <t>TRNA Splicing Endonuclease Subunit 34</t>
  </si>
  <si>
    <t>GC19P069277</t>
  </si>
  <si>
    <t>https://www.genecards.org/cgi-bin/carddisp.pl?gene=TSEN34</t>
  </si>
  <si>
    <t>ATP13A5</t>
  </si>
  <si>
    <t>ATPase 13A5</t>
  </si>
  <si>
    <t>GC03M193274</t>
  </si>
  <si>
    <t>https://www.genecards.org/cgi-bin/carddisp.pl?gene=ATP13A5</t>
  </si>
  <si>
    <t>MIR497</t>
  </si>
  <si>
    <t>MicroRNA 497</t>
  </si>
  <si>
    <t>GC17M007022</t>
  </si>
  <si>
    <t>https://www.genecards.org/cgi-bin/carddisp.pl?gene=MIR497</t>
  </si>
  <si>
    <t>MBD1</t>
  </si>
  <si>
    <t>Methyl-CpG Binding Domain Protein 1</t>
  </si>
  <si>
    <t>GC18M050266</t>
  </si>
  <si>
    <t>https://www.genecards.org/cgi-bin/carddisp.pl?gene=MBD1</t>
  </si>
  <si>
    <t>RNF112</t>
  </si>
  <si>
    <t>Ring Finger Protein 112</t>
  </si>
  <si>
    <t>GC17P054708</t>
  </si>
  <si>
    <t>https://www.genecards.org/cgi-bin/carddisp.pl?gene=RNF112</t>
  </si>
  <si>
    <t>FOXD1</t>
  </si>
  <si>
    <t>Forkhead Box D1</t>
  </si>
  <si>
    <t>GC05M073444</t>
  </si>
  <si>
    <t>https://www.genecards.org/cgi-bin/carddisp.pl?gene=FOXD1</t>
  </si>
  <si>
    <t>ATP8B2</t>
  </si>
  <si>
    <t>ATPase Phospholipid Transporting 8B2</t>
  </si>
  <si>
    <t>GC01P154325</t>
  </si>
  <si>
    <t>https://www.genecards.org/cgi-bin/carddisp.pl?gene=ATP8B2</t>
  </si>
  <si>
    <t>REEP5</t>
  </si>
  <si>
    <t>Receptor Accessory Protein 5</t>
  </si>
  <si>
    <t>GC05M112876</t>
  </si>
  <si>
    <t>https://www.genecards.org/cgi-bin/carddisp.pl?gene=REEP5</t>
  </si>
  <si>
    <t>HCLS1</t>
  </si>
  <si>
    <t>Hematopoietic Cell-Specific Lyn Substrate 1</t>
  </si>
  <si>
    <t>GC03M121631</t>
  </si>
  <si>
    <t>https://www.genecards.org/cgi-bin/carddisp.pl?gene=HCLS1</t>
  </si>
  <si>
    <t>LOC100996842</t>
  </si>
  <si>
    <t>Uncharacterized LOC100996842</t>
  </si>
  <si>
    <t>GC17M007581</t>
  </si>
  <si>
    <t>https://www.genecards.org/cgi-bin/carddisp.pl?gene=LOC100996842</t>
  </si>
  <si>
    <t>PDHA2</t>
  </si>
  <si>
    <t>Pyruvate Dehydrogenase E1 Subunit Alpha 2</t>
  </si>
  <si>
    <t>GC04P095840</t>
  </si>
  <si>
    <t>https://www.genecards.org/cgi-bin/carddisp.pl?gene=PDHA2</t>
  </si>
  <si>
    <t>NOD1</t>
  </si>
  <si>
    <t>Nucleotide Binding Oligomerization Domain Containing 1</t>
  </si>
  <si>
    <t>GC07M030424</t>
  </si>
  <si>
    <t>https://www.genecards.org/cgi-bin/carddisp.pl?gene=NOD1</t>
  </si>
  <si>
    <t>KLHDC2</t>
  </si>
  <si>
    <t>Kelch Domain Containing 2</t>
  </si>
  <si>
    <t>GC14P049767</t>
  </si>
  <si>
    <t>https://www.genecards.org/cgi-bin/carddisp.pl?gene=KLHDC2</t>
  </si>
  <si>
    <t>MIRLET7F1</t>
  </si>
  <si>
    <t>MicroRNA Let-7f-1</t>
  </si>
  <si>
    <t>GC09P094304</t>
  </si>
  <si>
    <t>https://www.genecards.org/cgi-bin/carddisp.pl?gene=MIRLET7F1</t>
  </si>
  <si>
    <t>GET4</t>
  </si>
  <si>
    <t>Guided Entry Of Tail-Anchored Proteins Factor 4</t>
  </si>
  <si>
    <t>GC07P000876</t>
  </si>
  <si>
    <t>https://www.genecards.org/cgi-bin/carddisp.pl?gene=GET4</t>
  </si>
  <si>
    <t>SEMA3B</t>
  </si>
  <si>
    <t>Semaphorin 3B</t>
  </si>
  <si>
    <t>GC03P050267</t>
  </si>
  <si>
    <t>https://www.genecards.org/cgi-bin/carddisp.pl?gene=SEMA3B</t>
  </si>
  <si>
    <t>DOCK7</t>
  </si>
  <si>
    <t>Dedicator Of Cytokinesis 7</t>
  </si>
  <si>
    <t>GC01M062454</t>
  </si>
  <si>
    <t>https://www.genecards.org/cgi-bin/carddisp.pl?gene=DOCK7</t>
  </si>
  <si>
    <t>RNPS1</t>
  </si>
  <si>
    <t>RNA Binding Protein With Serine Rich Domain 1</t>
  </si>
  <si>
    <t>GC16M002253</t>
  </si>
  <si>
    <t>https://www.genecards.org/cgi-bin/carddisp.pl?gene=RNPS1</t>
  </si>
  <si>
    <t>ARMC12</t>
  </si>
  <si>
    <t>Armadillo Repeat Containing 12</t>
  </si>
  <si>
    <t>GC06P083837</t>
  </si>
  <si>
    <t>https://www.genecards.org/cgi-bin/carddisp.pl?gene=ARMC12</t>
  </si>
  <si>
    <t>STX18</t>
  </si>
  <si>
    <t>Syntaxin 18</t>
  </si>
  <si>
    <t>GC04M004417</t>
  </si>
  <si>
    <t>https://www.genecards.org/cgi-bin/carddisp.pl?gene=STX18</t>
  </si>
  <si>
    <t>HTR2C</t>
  </si>
  <si>
    <t>5-Hydroxytryptamine Receptor 2C</t>
  </si>
  <si>
    <t>GC0XP114584</t>
  </si>
  <si>
    <t>https://www.genecards.org/cgi-bin/carddisp.pl?gene=HTR2C</t>
  </si>
  <si>
    <t>UBR5</t>
  </si>
  <si>
    <t>Ubiquitin Protein Ligase E3 Component N-Recognin 5</t>
  </si>
  <si>
    <t>GC08M102252</t>
  </si>
  <si>
    <t>https://www.genecards.org/cgi-bin/carddisp.pl?gene=UBR5</t>
  </si>
  <si>
    <t>NOC4L</t>
  </si>
  <si>
    <t>Nucleolar Complex Associated 4 Homolog</t>
  </si>
  <si>
    <t>GC12P132144</t>
  </si>
  <si>
    <t>https://www.genecards.org/cgi-bin/carddisp.pl?gene=NOC4L</t>
  </si>
  <si>
    <t>ATP2B2</t>
  </si>
  <si>
    <t>ATPase Plasma Membrane Ca2+ Transporting 2</t>
  </si>
  <si>
    <t>GC03M010324</t>
  </si>
  <si>
    <t>https://www.genecards.org/cgi-bin/carddisp.pl?gene=ATP2B2</t>
  </si>
  <si>
    <t>ACOT8</t>
  </si>
  <si>
    <t>Acyl-CoA Thioesterase 8</t>
  </si>
  <si>
    <t>GC20M045841</t>
  </si>
  <si>
    <t>https://www.genecards.org/cgi-bin/carddisp.pl?gene=ACOT8</t>
  </si>
  <si>
    <t>GOLGA3</t>
  </si>
  <si>
    <t>Golgin A3</t>
  </si>
  <si>
    <t>GC12M132768</t>
  </si>
  <si>
    <t>https://www.genecards.org/cgi-bin/carddisp.pl?gene=GOLGA3</t>
  </si>
  <si>
    <t>CEP350</t>
  </si>
  <si>
    <t>Centrosomal Protein 350</t>
  </si>
  <si>
    <t>GC01P179955</t>
  </si>
  <si>
    <t>https://www.genecards.org/cgi-bin/carddisp.pl?gene=CEP350</t>
  </si>
  <si>
    <t>MIPOL1</t>
  </si>
  <si>
    <t>Mirror-Image Polydactyly 1</t>
  </si>
  <si>
    <t>GC14P037197</t>
  </si>
  <si>
    <t>https://www.genecards.org/cgi-bin/carddisp.pl?gene=MIPOL1</t>
  </si>
  <si>
    <t>OXTR</t>
  </si>
  <si>
    <t>Oxytocin Receptor</t>
  </si>
  <si>
    <t>GC03M008767</t>
  </si>
  <si>
    <t>https://www.genecards.org/cgi-bin/carddisp.pl?gene=OXTR</t>
  </si>
  <si>
    <t>RPL17</t>
  </si>
  <si>
    <t>Ribosomal Protein L17</t>
  </si>
  <si>
    <t>GC18M049488</t>
  </si>
  <si>
    <t>https://www.genecards.org/cgi-bin/carddisp.pl?gene=RPL17</t>
  </si>
  <si>
    <t>NFKBIL1</t>
  </si>
  <si>
    <t>NFKB Inhibitor Like 1</t>
  </si>
  <si>
    <t>GC06P083692</t>
  </si>
  <si>
    <t>https://www.genecards.org/cgi-bin/carddisp.pl?gene=NFKBIL1</t>
  </si>
  <si>
    <t>IFITM3</t>
  </si>
  <si>
    <t>Interferon Induced Transmembrane Protein 3</t>
  </si>
  <si>
    <t>GC11M000319</t>
  </si>
  <si>
    <t>https://www.genecards.org/cgi-bin/carddisp.pl?gene=IFITM3</t>
  </si>
  <si>
    <t>PLXNB2</t>
  </si>
  <si>
    <t>Plexin B2</t>
  </si>
  <si>
    <t>GC22M050274</t>
  </si>
  <si>
    <t>https://www.genecards.org/cgi-bin/carddisp.pl?gene=PLXNB2</t>
  </si>
  <si>
    <t>PTGDR2</t>
  </si>
  <si>
    <t>Prostaglandin D2 Receptor 2</t>
  </si>
  <si>
    <t>GC11M060850</t>
  </si>
  <si>
    <t>https://www.genecards.org/cgi-bin/carddisp.pl?gene=PTGDR2</t>
  </si>
  <si>
    <t>NCS1</t>
  </si>
  <si>
    <t>Neuronal Calcium Sensor 1</t>
  </si>
  <si>
    <t>GC09P130172</t>
  </si>
  <si>
    <t>https://www.genecards.org/cgi-bin/carddisp.pl?gene=NCS1</t>
  </si>
  <si>
    <t>C1orf122</t>
  </si>
  <si>
    <t>Chromosome 1 Open Reading Frame 122</t>
  </si>
  <si>
    <t>GC01P037806</t>
  </si>
  <si>
    <t>https://www.genecards.org/cgi-bin/carddisp.pl?gene=C1orf122</t>
  </si>
  <si>
    <t>AP4S1</t>
  </si>
  <si>
    <t>Adaptor Related Protein Complex 4 Subunit Sigma 1</t>
  </si>
  <si>
    <t>GC14P031025</t>
  </si>
  <si>
    <t>https://www.genecards.org/cgi-bin/carddisp.pl?gene=AP4S1</t>
  </si>
  <si>
    <t>SDSL</t>
  </si>
  <si>
    <t>Serine Dehydratase Like</t>
  </si>
  <si>
    <t>GC12P113422</t>
  </si>
  <si>
    <t>https://www.genecards.org/cgi-bin/carddisp.pl?gene=SDSL</t>
  </si>
  <si>
    <t>TMEM185A</t>
  </si>
  <si>
    <t>Transmembrane Protein 185A</t>
  </si>
  <si>
    <t>GC0XM149596</t>
  </si>
  <si>
    <t>https://www.genecards.org/cgi-bin/carddisp.pl?gene=TMEM185A</t>
  </si>
  <si>
    <t>LY96</t>
  </si>
  <si>
    <t>Lymphocyte Antigen 96</t>
  </si>
  <si>
    <t>GC08P073991</t>
  </si>
  <si>
    <t>https://www.genecards.org/cgi-bin/carddisp.pl?gene=LY96</t>
  </si>
  <si>
    <t>HLX-AS1</t>
  </si>
  <si>
    <t>HLX Antisense RNA 1</t>
  </si>
  <si>
    <t>GC01M220832</t>
  </si>
  <si>
    <t>https://www.genecards.org/cgi-bin/carddisp.pl?gene=HLX-AS1</t>
  </si>
  <si>
    <t>RANBP9</t>
  </si>
  <si>
    <t>RAN Binding Protein 9</t>
  </si>
  <si>
    <t>GC06M013621</t>
  </si>
  <si>
    <t>https://www.genecards.org/cgi-bin/carddisp.pl?gene=RANBP9</t>
  </si>
  <si>
    <t>TNP1</t>
  </si>
  <si>
    <t>Transition Protein 1</t>
  </si>
  <si>
    <t>GC02M216859</t>
  </si>
  <si>
    <t>https://www.genecards.org/cgi-bin/carddisp.pl?gene=TNP1</t>
  </si>
  <si>
    <t>CDX1</t>
  </si>
  <si>
    <t>Caudal Type Homeobox 1</t>
  </si>
  <si>
    <t>GC05P150166</t>
  </si>
  <si>
    <t>https://www.genecards.org/cgi-bin/carddisp.pl?gene=CDX1</t>
  </si>
  <si>
    <t>CDKN2D</t>
  </si>
  <si>
    <t>Cyclin Dependent Kinase Inhibitor 2D</t>
  </si>
  <si>
    <t>GC19M010566</t>
  </si>
  <si>
    <t>https://www.genecards.org/cgi-bin/carddisp.pl?gene=CDKN2D</t>
  </si>
  <si>
    <t>KLK2</t>
  </si>
  <si>
    <t>Kallikrein Related Peptidase 2</t>
  </si>
  <si>
    <t>GC19P050861</t>
  </si>
  <si>
    <t>https://www.genecards.org/cgi-bin/carddisp.pl?gene=KLK2</t>
  </si>
  <si>
    <t>FOXQ1</t>
  </si>
  <si>
    <t>Forkhead Box Q1</t>
  </si>
  <si>
    <t>GC06P001312</t>
  </si>
  <si>
    <t>https://www.genecards.org/cgi-bin/carddisp.pl?gene=FOXQ1</t>
  </si>
  <si>
    <t>PRKCSH</t>
  </si>
  <si>
    <t>Protein Kinase C Substrate 80K-H</t>
  </si>
  <si>
    <t>GC19P011435</t>
  </si>
  <si>
    <t>https://www.genecards.org/cgi-bin/carddisp.pl?gene=PRKCSH</t>
  </si>
  <si>
    <t>RETREG3</t>
  </si>
  <si>
    <t>Reticulophagy Regulator Family Member 3</t>
  </si>
  <si>
    <t>GC17M042639</t>
  </si>
  <si>
    <t>https://www.genecards.org/cgi-bin/carddisp.pl?gene=RETREG3</t>
  </si>
  <si>
    <t>F8A1</t>
  </si>
  <si>
    <t>Coagulation Factor VIII Associated 1</t>
  </si>
  <si>
    <t>GC0XP154886</t>
  </si>
  <si>
    <t>https://www.genecards.org/cgi-bin/carddisp.pl?gene=F8A1</t>
  </si>
  <si>
    <t>TRUB1</t>
  </si>
  <si>
    <t>TruB Pseudouridine Synthase Family Member 1</t>
  </si>
  <si>
    <t>GC10P114938</t>
  </si>
  <si>
    <t>https://www.genecards.org/cgi-bin/carddisp.pl?gene=TRUB1</t>
  </si>
  <si>
    <t>SNORA15</t>
  </si>
  <si>
    <t>Small Nucleolar RNA, H/ACA Box 15</t>
  </si>
  <si>
    <t>GC07P056697</t>
  </si>
  <si>
    <t>https://www.genecards.org/cgi-bin/carddisp.pl?gene=SNORA15</t>
  </si>
  <si>
    <t>SNORA24</t>
  </si>
  <si>
    <t>Small Nucleolar RNA, H/ACA Box 24</t>
  </si>
  <si>
    <t>GC04P118279</t>
  </si>
  <si>
    <t>https://www.genecards.org/cgi-bin/carddisp.pl?gene=SNORA24</t>
  </si>
  <si>
    <t>TXNDC9</t>
  </si>
  <si>
    <t>Thioredoxin Domain Containing 9</t>
  </si>
  <si>
    <t>GC02M099301</t>
  </si>
  <si>
    <t>https://www.genecards.org/cgi-bin/carddisp.pl?gene=TXNDC9</t>
  </si>
  <si>
    <t>TTLL11</t>
  </si>
  <si>
    <t>Tubulin Tyrosine Ligase Like 11</t>
  </si>
  <si>
    <t>GC09M121816</t>
  </si>
  <si>
    <t>https://www.genecards.org/cgi-bin/carddisp.pl?gene=TTLL11</t>
  </si>
  <si>
    <t>VAX1</t>
  </si>
  <si>
    <t>Ventral Anterior Homeobox 1</t>
  </si>
  <si>
    <t>GC10M117128</t>
  </si>
  <si>
    <t>https://www.genecards.org/cgi-bin/carddisp.pl?gene=VAX1</t>
  </si>
  <si>
    <t>STPG2</t>
  </si>
  <si>
    <t>Sperm Tail PG-Rich Repeat Containing 2</t>
  </si>
  <si>
    <t>GC04M097184</t>
  </si>
  <si>
    <t>https://www.genecards.org/cgi-bin/carddisp.pl?gene=STPG2</t>
  </si>
  <si>
    <t>DHTKD1</t>
  </si>
  <si>
    <t>Dehydrogenase E1 And Transketolase Domain Containing 1</t>
  </si>
  <si>
    <t>GC10P012068</t>
  </si>
  <si>
    <t>https://www.genecards.org/cgi-bin/carddisp.pl?gene=DHTKD1</t>
  </si>
  <si>
    <t>TUBA4A</t>
  </si>
  <si>
    <t>Tubulin Alpha 4a</t>
  </si>
  <si>
    <t>GC02M219249</t>
  </si>
  <si>
    <t>https://www.genecards.org/cgi-bin/carddisp.pl?gene=TUBA4A</t>
  </si>
  <si>
    <t>ALKBH1</t>
  </si>
  <si>
    <t>AlkB Homolog 1, Histone H2A Dioxygenase</t>
  </si>
  <si>
    <t>GC14M077672</t>
  </si>
  <si>
    <t>https://www.genecards.org/cgi-bin/carddisp.pl?gene=ALKBH1</t>
  </si>
  <si>
    <t>SNORD118</t>
  </si>
  <si>
    <t>Small Nucleolar RNA, C/D Box 118</t>
  </si>
  <si>
    <t>GC17M010436</t>
  </si>
  <si>
    <t>https://www.genecards.org/cgi-bin/carddisp.pl?gene=SNORD118</t>
  </si>
  <si>
    <t>TNFRSF19</t>
  </si>
  <si>
    <t>TNF Receptor Superfamily Member 19</t>
  </si>
  <si>
    <t>GC13P023570</t>
  </si>
  <si>
    <t>https://www.genecards.org/cgi-bin/carddisp.pl?gene=TNFRSF19</t>
  </si>
  <si>
    <t>CMKLR2-AS</t>
  </si>
  <si>
    <t>CMKLR2 Antisense RNA</t>
  </si>
  <si>
    <t>GC02P206293</t>
  </si>
  <si>
    <t>https://www.genecards.org/cgi-bin/carddisp.pl?gene=CMKLR2-AS</t>
  </si>
  <si>
    <t>CISD1</t>
  </si>
  <si>
    <t>CDGSH Iron Sulfur Domain 1</t>
  </si>
  <si>
    <t>GC10P058269</t>
  </si>
  <si>
    <t>https://www.genecards.org/cgi-bin/carddisp.pl?gene=CISD1</t>
  </si>
  <si>
    <t>CNN2</t>
  </si>
  <si>
    <t>Calponin 2</t>
  </si>
  <si>
    <t>GC19P001026</t>
  </si>
  <si>
    <t>https://www.genecards.org/cgi-bin/carddisp.pl?gene=CNN2</t>
  </si>
  <si>
    <t>UTP14C</t>
  </si>
  <si>
    <t>UTP14C Small Subunit Processome Component</t>
  </si>
  <si>
    <t>GC13P052024</t>
  </si>
  <si>
    <t>https://www.genecards.org/cgi-bin/carddisp.pl?gene=UTP14C</t>
  </si>
  <si>
    <t>RALGAPA1</t>
  </si>
  <si>
    <t>Ral GTPase Activating Protein Catalytic Subunit Alpha 1</t>
  </si>
  <si>
    <t>GC14M035538</t>
  </si>
  <si>
    <t>https://www.genecards.org/cgi-bin/carddisp.pl?gene=RALGAPA1</t>
  </si>
  <si>
    <t>CTDSPL</t>
  </si>
  <si>
    <t>CTD Small Phosphatase Like</t>
  </si>
  <si>
    <t>GC03P037861</t>
  </si>
  <si>
    <t>https://www.genecards.org/cgi-bin/carddisp.pl?gene=CTDSPL</t>
  </si>
  <si>
    <t>CARD16</t>
  </si>
  <si>
    <t>Caspase Recruitment Domain Family Member 16</t>
  </si>
  <si>
    <t>GC11M105041</t>
  </si>
  <si>
    <t>https://www.genecards.org/cgi-bin/carddisp.pl?gene=CARD16</t>
  </si>
  <si>
    <t>AKAP10</t>
  </si>
  <si>
    <t>A-Kinase Anchoring Protein 10</t>
  </si>
  <si>
    <t>GC17M019904</t>
  </si>
  <si>
    <t>https://www.genecards.org/cgi-bin/carddisp.pl?gene=AKAP10</t>
  </si>
  <si>
    <t>CCM2L</t>
  </si>
  <si>
    <t>CCM2 Like Scaffold Protein</t>
  </si>
  <si>
    <t>GC20P032010</t>
  </si>
  <si>
    <t>https://www.genecards.org/cgi-bin/carddisp.pl?gene=CCM2L</t>
  </si>
  <si>
    <t>MADCAM1</t>
  </si>
  <si>
    <t>Mucosal Vascular Addressin Cell Adhesion Molecule 1</t>
  </si>
  <si>
    <t>GC19P002778</t>
  </si>
  <si>
    <t>https://www.genecards.org/cgi-bin/carddisp.pl?gene=MADCAM1</t>
  </si>
  <si>
    <t>LCE5A</t>
  </si>
  <si>
    <t>Late Cornified Envelope 5A</t>
  </si>
  <si>
    <t>GC01P152510</t>
  </si>
  <si>
    <t>https://www.genecards.org/cgi-bin/carddisp.pl?gene=LCE5A</t>
  </si>
  <si>
    <t>COMMD4</t>
  </si>
  <si>
    <t>COMM Domain Containing 4</t>
  </si>
  <si>
    <t>GC15P117673</t>
  </si>
  <si>
    <t>https://www.genecards.org/cgi-bin/carddisp.pl?gene=COMMD4</t>
  </si>
  <si>
    <t>RASGRF1</t>
  </si>
  <si>
    <t>Ras Protein Specific Guanine Nucleotide Releasing Factor 1</t>
  </si>
  <si>
    <t>GC15M078959</t>
  </si>
  <si>
    <t>https://www.genecards.org/cgi-bin/carddisp.pl?gene=RASGRF1</t>
  </si>
  <si>
    <t>SKA1</t>
  </si>
  <si>
    <t>Spindle And Kinetochore Associated Complex Subunit 1</t>
  </si>
  <si>
    <t>GC18P050374</t>
  </si>
  <si>
    <t>https://www.genecards.org/cgi-bin/carddisp.pl?gene=SKA1</t>
  </si>
  <si>
    <t>ASF1B</t>
  </si>
  <si>
    <t>Anti-Silencing Function 1B Histone Chaperone</t>
  </si>
  <si>
    <t>GC19M014119</t>
  </si>
  <si>
    <t>https://www.genecards.org/cgi-bin/carddisp.pl?gene=ASF1B</t>
  </si>
  <si>
    <t>SLC27A2</t>
  </si>
  <si>
    <t>Solute Carrier Family 27 Member 2</t>
  </si>
  <si>
    <t>GC15P050182</t>
  </si>
  <si>
    <t>https://www.genecards.org/cgi-bin/carddisp.pl?gene=SLC27A2</t>
  </si>
  <si>
    <t>IQGAP2</t>
  </si>
  <si>
    <t>IQ Motif Containing GTPase Activating Protein 2</t>
  </si>
  <si>
    <t>GC05P076403</t>
  </si>
  <si>
    <t>https://www.genecards.org/cgi-bin/carddisp.pl?gene=IQGAP2</t>
  </si>
  <si>
    <t>EPHB1</t>
  </si>
  <si>
    <t>EPH Receptor B1</t>
  </si>
  <si>
    <t>GC03P134795</t>
  </si>
  <si>
    <t>https://www.genecards.org/cgi-bin/carddisp.pl?gene=EPHB1</t>
  </si>
  <si>
    <t>PARP4</t>
  </si>
  <si>
    <t>Poly(ADP-Ribose) Polymerase Family Member 4</t>
  </si>
  <si>
    <t>GC13M024420</t>
  </si>
  <si>
    <t>https://www.genecards.org/cgi-bin/carddisp.pl?gene=PARP4</t>
  </si>
  <si>
    <t>ARFGEF1</t>
  </si>
  <si>
    <t>ADP Ribosylation Factor Guanine Nucleotide Exchange Factor 1</t>
  </si>
  <si>
    <t>GC08M067173</t>
  </si>
  <si>
    <t>https://www.genecards.org/cgi-bin/carddisp.pl?gene=ARFGEF1</t>
  </si>
  <si>
    <t>ERGIC3</t>
  </si>
  <si>
    <t>ERGIC And Golgi 3</t>
  </si>
  <si>
    <t>GC20P035542</t>
  </si>
  <si>
    <t>https://www.genecards.org/cgi-bin/carddisp.pl?gene=ERGIC3</t>
  </si>
  <si>
    <t>KIAA0825</t>
  </si>
  <si>
    <t>GC05M094184</t>
  </si>
  <si>
    <t>https://www.genecards.org/cgi-bin/carddisp.pl?gene=KIAA0825</t>
  </si>
  <si>
    <t>NAV3</t>
  </si>
  <si>
    <t>Neuron Navigator 3</t>
  </si>
  <si>
    <t>GC12P077338</t>
  </si>
  <si>
    <t>https://www.genecards.org/cgi-bin/carddisp.pl?gene=NAV3</t>
  </si>
  <si>
    <t>CANDF1</t>
  </si>
  <si>
    <t>Candidiasis, Familial 1</t>
  </si>
  <si>
    <t>GC02U902082</t>
  </si>
  <si>
    <t>https://www.genecards.org/cgi-bin/carddisp.pl?gene=CANDF1</t>
  </si>
  <si>
    <t>C16orf95</t>
  </si>
  <si>
    <t>Chromosome 16 Open Reading Frame 95</t>
  </si>
  <si>
    <t>GC16M087119</t>
  </si>
  <si>
    <t>https://www.genecards.org/cgi-bin/carddisp.pl?gene=C16orf95</t>
  </si>
  <si>
    <t>SLC7A2</t>
  </si>
  <si>
    <t>Solute Carrier Family 7 Member 2</t>
  </si>
  <si>
    <t>GC08P017497</t>
  </si>
  <si>
    <t>https://www.genecards.org/cgi-bin/carddisp.pl?gene=SLC7A2</t>
  </si>
  <si>
    <t>SFMBT1</t>
  </si>
  <si>
    <t>Scm Like With Four Mbt Domains 1</t>
  </si>
  <si>
    <t>GC03M052948</t>
  </si>
  <si>
    <t>https://www.genecards.org/cgi-bin/carddisp.pl?gene=SFMBT1</t>
  </si>
  <si>
    <t>TAFA2</t>
  </si>
  <si>
    <t>TAFA Chemokine Like Family Member 2</t>
  </si>
  <si>
    <t>GC12M061709</t>
  </si>
  <si>
    <t>https://www.genecards.org/cgi-bin/carddisp.pl?gene=TAFA2</t>
  </si>
  <si>
    <t>MCTS1</t>
  </si>
  <si>
    <t>MCTS1 Re-Initiation And Release Factor</t>
  </si>
  <si>
    <t>GC0XP120594</t>
  </si>
  <si>
    <t>https://www.genecards.org/cgi-bin/carddisp.pl?gene=MCTS1</t>
  </si>
  <si>
    <t>ARID3A</t>
  </si>
  <si>
    <t>AT-Rich Interaction Domain 3A</t>
  </si>
  <si>
    <t>GC19P002812</t>
  </si>
  <si>
    <t>https://www.genecards.org/cgi-bin/carddisp.pl?gene=ARID3A</t>
  </si>
  <si>
    <t>IQGAP3</t>
  </si>
  <si>
    <t>IQ Motif Containing GTPase Activating Protein 3</t>
  </si>
  <si>
    <t>GC01M156525</t>
  </si>
  <si>
    <t>https://www.genecards.org/cgi-bin/carddisp.pl?gene=IQGAP3</t>
  </si>
  <si>
    <t>CCR10</t>
  </si>
  <si>
    <t>C-C Motif Chemokine Receptor 10</t>
  </si>
  <si>
    <t>GC17M042678</t>
  </si>
  <si>
    <t>https://www.genecards.org/cgi-bin/carddisp.pl?gene=CCR10</t>
  </si>
  <si>
    <t>DIMT1</t>
  </si>
  <si>
    <t>DIM1 RRNA Methyltransferase And Ribosome Maturation Factor</t>
  </si>
  <si>
    <t>GC05M062387</t>
  </si>
  <si>
    <t>https://www.genecards.org/cgi-bin/carddisp.pl?gene=DIMT1</t>
  </si>
  <si>
    <t>BRMS1</t>
  </si>
  <si>
    <t>BRMS1 Transcriptional Repressor And Anoikis Regulator</t>
  </si>
  <si>
    <t>GC11M089852</t>
  </si>
  <si>
    <t>https://www.genecards.org/cgi-bin/carddisp.pl?gene=BRMS1</t>
  </si>
  <si>
    <t>TPD52L2</t>
  </si>
  <si>
    <t>TPD52 Like 2</t>
  </si>
  <si>
    <t>GC20P063865</t>
  </si>
  <si>
    <t>https://www.genecards.org/cgi-bin/carddisp.pl?gene=TPD52L2</t>
  </si>
  <si>
    <t>TEP1</t>
  </si>
  <si>
    <t>Telomerase Associated Protein 1</t>
  </si>
  <si>
    <t>GC14M020365</t>
  </si>
  <si>
    <t>https://www.genecards.org/cgi-bin/carddisp.pl?gene=TEP1</t>
  </si>
  <si>
    <t>LOC101448202</t>
  </si>
  <si>
    <t>Uncharacterized LOC101448202</t>
  </si>
  <si>
    <t>GC09M134819</t>
  </si>
  <si>
    <t>https://www.genecards.org/cgi-bin/carddisp.pl?gene=LOC101448202</t>
  </si>
  <si>
    <t>DUSP5</t>
  </si>
  <si>
    <t>Dual Specificity Phosphatase 5</t>
  </si>
  <si>
    <t>GC10P110497</t>
  </si>
  <si>
    <t>https://www.genecards.org/cgi-bin/carddisp.pl?gene=DUSP5</t>
  </si>
  <si>
    <t>DDX39B</t>
  </si>
  <si>
    <t>DExD-Box Helicase 39B</t>
  </si>
  <si>
    <t>GC06M031530</t>
  </si>
  <si>
    <t>https://www.genecards.org/cgi-bin/carddisp.pl?gene=DDX39B</t>
  </si>
  <si>
    <t>TOB2</t>
  </si>
  <si>
    <t>Transducer Of ERBB2, 2</t>
  </si>
  <si>
    <t>GC22M041433</t>
  </si>
  <si>
    <t>https://www.genecards.org/cgi-bin/carddisp.pl?gene=TOB2</t>
  </si>
  <si>
    <t>DMRT2</t>
  </si>
  <si>
    <t>Doublesex And Mab-3 Related Transcription Factor 2</t>
  </si>
  <si>
    <t>GC09P001224</t>
  </si>
  <si>
    <t>https://www.genecards.org/cgi-bin/carddisp.pl?gene=DMRT2</t>
  </si>
  <si>
    <t>SOX12</t>
  </si>
  <si>
    <t>SRY-Box Transcription Factor 12</t>
  </si>
  <si>
    <t>GC20P000325</t>
  </si>
  <si>
    <t>https://www.genecards.org/cgi-bin/carddisp.pl?gene=SOX12</t>
  </si>
  <si>
    <t>LINC01699</t>
  </si>
  <si>
    <t>Long Intergenic Non-Protein Coding RNA 1699</t>
  </si>
  <si>
    <t>GC01P181236</t>
  </si>
  <si>
    <t>https://www.genecards.org/cgi-bin/carddisp.pl?gene=LINC01699</t>
  </si>
  <si>
    <t>KLHL22</t>
  </si>
  <si>
    <t>Kelch Like Family Member 22</t>
  </si>
  <si>
    <t>GC22M020442</t>
  </si>
  <si>
    <t>https://www.genecards.org/cgi-bin/carddisp.pl?gene=KLHL22</t>
  </si>
  <si>
    <t>ADGRB3</t>
  </si>
  <si>
    <t>Adhesion G Protein-Coupled Receptor B3</t>
  </si>
  <si>
    <t>GC06P068635</t>
  </si>
  <si>
    <t>https://www.genecards.org/cgi-bin/carddisp.pl?gene=ADGRB3</t>
  </si>
  <si>
    <t>FKBP8</t>
  </si>
  <si>
    <t>FKBP Prolyl Isomerase 8</t>
  </si>
  <si>
    <t>GC19M018503</t>
  </si>
  <si>
    <t>https://www.genecards.org/cgi-bin/carddisp.pl?gene=FKBP8</t>
  </si>
  <si>
    <t>TSGA10</t>
  </si>
  <si>
    <t>Testis Specific 10</t>
  </si>
  <si>
    <t>GC02M098997</t>
  </si>
  <si>
    <t>https://www.genecards.org/cgi-bin/carddisp.pl?gene=TSGA10</t>
  </si>
  <si>
    <t>FCGBP</t>
  </si>
  <si>
    <t>Fc Gamma Binding Protein</t>
  </si>
  <si>
    <t>GC19M039863</t>
  </si>
  <si>
    <t>https://www.genecards.org/cgi-bin/carddisp.pl?gene=FCGBP</t>
  </si>
  <si>
    <t>FBXW2</t>
  </si>
  <si>
    <t>F-Box And WD Repeat Domain Containing 2</t>
  </si>
  <si>
    <t>GC09M120751</t>
  </si>
  <si>
    <t>https://www.genecards.org/cgi-bin/carddisp.pl?gene=FBXW2</t>
  </si>
  <si>
    <t>DDB1 And CUL4 Associated Factor 5</t>
  </si>
  <si>
    <t>GC14M069050</t>
  </si>
  <si>
    <t>https://www.genecards.org/cgi-bin/carddisp.pl?gene=DCAF5</t>
  </si>
  <si>
    <t>BUD13</t>
  </si>
  <si>
    <t>BUD13 Homolog</t>
  </si>
  <si>
    <t>GC11M116749</t>
  </si>
  <si>
    <t>https://www.genecards.org/cgi-bin/carddisp.pl?gene=BUD13</t>
  </si>
  <si>
    <t>PLCL2</t>
  </si>
  <si>
    <t>Phospholipase C Like 2</t>
  </si>
  <si>
    <t>GC03P017121</t>
  </si>
  <si>
    <t>https://www.genecards.org/cgi-bin/carddisp.pl?gene=PLCL2</t>
  </si>
  <si>
    <t>SUPT20H</t>
  </si>
  <si>
    <t>SPT20 Homolog, SAGA Complex Component</t>
  </si>
  <si>
    <t>GC13M037009</t>
  </si>
  <si>
    <t>https://www.genecards.org/cgi-bin/carddisp.pl?gene=SUPT20H</t>
  </si>
  <si>
    <t>PFN2</t>
  </si>
  <si>
    <t>Profilin 2</t>
  </si>
  <si>
    <t>GC03M149964</t>
  </si>
  <si>
    <t>https://www.genecards.org/cgi-bin/carddisp.pl?gene=PFN2</t>
  </si>
  <si>
    <t>PTLAH</t>
  </si>
  <si>
    <t>Patella Aplasia-Hypoplasia</t>
  </si>
  <si>
    <t>GC17U990139</t>
  </si>
  <si>
    <t>https://www.genecards.org/cgi-bin/carddisp.pl?gene=PTLAH</t>
  </si>
  <si>
    <t>STAG3L4</t>
  </si>
  <si>
    <t>Stromal Antigen 3-Like 4 (Pseudogene)</t>
  </si>
  <si>
    <t>GC07P067302</t>
  </si>
  <si>
    <t>https://www.genecards.org/cgi-bin/carddisp.pl?gene=STAG3L4</t>
  </si>
  <si>
    <t>TMEM150A</t>
  </si>
  <si>
    <t>Transmembrane Protein 150A</t>
  </si>
  <si>
    <t>GC02M085634</t>
  </si>
  <si>
    <t>https://www.genecards.org/cgi-bin/carddisp.pl?gene=TMEM150A</t>
  </si>
  <si>
    <t>IRAK2</t>
  </si>
  <si>
    <t>Interleukin 1 Receptor Associated Kinase 2</t>
  </si>
  <si>
    <t>GC03P012457</t>
  </si>
  <si>
    <t>https://www.genecards.org/cgi-bin/carddisp.pl?gene=IRAK2</t>
  </si>
  <si>
    <t>THAP12</t>
  </si>
  <si>
    <t>THAP Domain Containing 12</t>
  </si>
  <si>
    <t>GC11M076349</t>
  </si>
  <si>
    <t>https://www.genecards.org/cgi-bin/carddisp.pl?gene=THAP12</t>
  </si>
  <si>
    <t>EPHB3</t>
  </si>
  <si>
    <t>EPH Receptor B3</t>
  </si>
  <si>
    <t>GC03P184561</t>
  </si>
  <si>
    <t>https://www.genecards.org/cgi-bin/carddisp.pl?gene=EPHB3</t>
  </si>
  <si>
    <t>FRRS1L</t>
  </si>
  <si>
    <t>Ferric Chelate Reductase 1 Like</t>
  </si>
  <si>
    <t>GC09M109130</t>
  </si>
  <si>
    <t>https://www.genecards.org/cgi-bin/carddisp.pl?gene=FRRS1L</t>
  </si>
  <si>
    <t>ZSCAN5B</t>
  </si>
  <si>
    <t>Zinc Finger And SCAN Domain Containing 5B</t>
  </si>
  <si>
    <t>GC19M056189</t>
  </si>
  <si>
    <t>https://www.genecards.org/cgi-bin/carddisp.pl?gene=ZSCAN5B</t>
  </si>
  <si>
    <t>RPP30</t>
  </si>
  <si>
    <t>Ribonuclease P/MRP Subunit P30</t>
  </si>
  <si>
    <t>GC10P090871</t>
  </si>
  <si>
    <t>https://www.genecards.org/cgi-bin/carddisp.pl?gene=RPP30</t>
  </si>
  <si>
    <t>PDCD1LG2</t>
  </si>
  <si>
    <t>Programmed Cell Death 1 Ligand 2</t>
  </si>
  <si>
    <t>GC09P005510</t>
  </si>
  <si>
    <t>https://www.genecards.org/cgi-bin/carddisp.pl?gene=PDCD1LG2</t>
  </si>
  <si>
    <t>MLF2</t>
  </si>
  <si>
    <t>Myeloid Leukemia Factor 2</t>
  </si>
  <si>
    <t>GC12M006912</t>
  </si>
  <si>
    <t>https://www.genecards.org/cgi-bin/carddisp.pl?gene=MLF2</t>
  </si>
  <si>
    <t>CCDC34</t>
  </si>
  <si>
    <t>Coiled-Coil Domain Containing 34</t>
  </si>
  <si>
    <t>GC11M027327</t>
  </si>
  <si>
    <t>https://www.genecards.org/cgi-bin/carddisp.pl?gene=CCDC34</t>
  </si>
  <si>
    <t>SCAMP2</t>
  </si>
  <si>
    <t>Secretory Carrier Membrane Protein 2</t>
  </si>
  <si>
    <t>GC15M074843</t>
  </si>
  <si>
    <t>https://www.genecards.org/cgi-bin/carddisp.pl?gene=SCAMP2</t>
  </si>
  <si>
    <t>TMEM40</t>
  </si>
  <si>
    <t>Transmembrane Protein 40</t>
  </si>
  <si>
    <t>GC03M012733</t>
  </si>
  <si>
    <t>https://www.genecards.org/cgi-bin/carddisp.pl?gene=TMEM40</t>
  </si>
  <si>
    <t>TRERNA1</t>
  </si>
  <si>
    <t>Translation Regulatory Long Non-Coding RNA 1</t>
  </si>
  <si>
    <t>GC20M050040</t>
  </si>
  <si>
    <t>https://www.genecards.org/cgi-bin/carddisp.pl?gene=TRERNA1</t>
  </si>
  <si>
    <t>LMBR1L</t>
  </si>
  <si>
    <t>Limb Development Membrane Protein 1 Like</t>
  </si>
  <si>
    <t>GC12M049647</t>
  </si>
  <si>
    <t>https://www.genecards.org/cgi-bin/carddisp.pl?gene=LMBR1L</t>
  </si>
  <si>
    <t>TTLL12</t>
  </si>
  <si>
    <t>Tubulin Tyrosine Ligase Like 12</t>
  </si>
  <si>
    <t>GC22M057618</t>
  </si>
  <si>
    <t>https://www.genecards.org/cgi-bin/carddisp.pl?gene=TTLL12</t>
  </si>
  <si>
    <t>MIR7-1</t>
  </si>
  <si>
    <t>MicroRNA 7-1</t>
  </si>
  <si>
    <t>GC09M093952</t>
  </si>
  <si>
    <t>https://www.genecards.org/cgi-bin/carddisp.pl?gene=MIR7-1</t>
  </si>
  <si>
    <t>NPY5R</t>
  </si>
  <si>
    <t>Neuropeptide Y Receptor Y5</t>
  </si>
  <si>
    <t>GC04P163343</t>
  </si>
  <si>
    <t>https://www.genecards.org/cgi-bin/carddisp.pl?gene=NPY5R</t>
  </si>
  <si>
    <t>FABP12</t>
  </si>
  <si>
    <t>Fatty Acid Binding Protein 12</t>
  </si>
  <si>
    <t>GC08M081524</t>
  </si>
  <si>
    <t>https://www.genecards.org/cgi-bin/carddisp.pl?gene=FABP12</t>
  </si>
  <si>
    <t>BZW1</t>
  </si>
  <si>
    <t>Basic Leucine Zipper And W2 Domains 1</t>
  </si>
  <si>
    <t>GC02P200810</t>
  </si>
  <si>
    <t>https://www.genecards.org/cgi-bin/carddisp.pl?gene=BZW1</t>
  </si>
  <si>
    <t>GCNT2</t>
  </si>
  <si>
    <t>Glucosaminyl (N-Acetyl) Transferase 2 (I Blood Group)</t>
  </si>
  <si>
    <t>GC06P010492</t>
  </si>
  <si>
    <t>https://www.genecards.org/cgi-bin/carddisp.pl?gene=GCNT2</t>
  </si>
  <si>
    <t>GRK7</t>
  </si>
  <si>
    <t>G Protein-Coupled Receptor Kinase 7</t>
  </si>
  <si>
    <t>GC03P141750</t>
  </si>
  <si>
    <t>https://www.genecards.org/cgi-bin/carddisp.pl?gene=GRK7</t>
  </si>
  <si>
    <t>PELI2</t>
  </si>
  <si>
    <t>Pellino E3 Ubiquitin Protein Ligase Family Member 2</t>
  </si>
  <si>
    <t>GC14P056117</t>
  </si>
  <si>
    <t>https://www.genecards.org/cgi-bin/carddisp.pl?gene=PELI2</t>
  </si>
  <si>
    <t>SEMA6C</t>
  </si>
  <si>
    <t>Semaphorin 6C</t>
  </si>
  <si>
    <t>GC01M151131</t>
  </si>
  <si>
    <t>https://www.genecards.org/cgi-bin/carddisp.pl?gene=SEMA6C</t>
  </si>
  <si>
    <t>PIAS4</t>
  </si>
  <si>
    <t>Protein Inhibitor Of Activated STAT 4</t>
  </si>
  <si>
    <t>GC19P004007</t>
  </si>
  <si>
    <t>https://www.genecards.org/cgi-bin/carddisp.pl?gene=PIAS4</t>
  </si>
  <si>
    <t>ZFP37</t>
  </si>
  <si>
    <t>ZFP37 Zinc Finger Protein</t>
  </si>
  <si>
    <t>GC09M113038</t>
  </si>
  <si>
    <t>https://www.genecards.org/cgi-bin/carddisp.pl?gene=ZFP37</t>
  </si>
  <si>
    <t>ANGPTL3</t>
  </si>
  <si>
    <t>Angiopoietin Like 3</t>
  </si>
  <si>
    <t>GC01P062597</t>
  </si>
  <si>
    <t>https://www.genecards.org/cgi-bin/carddisp.pl?gene=ANGPTL3</t>
  </si>
  <si>
    <t>MYOZ2</t>
  </si>
  <si>
    <t>Myozenin 2</t>
  </si>
  <si>
    <t>GC04P119135</t>
  </si>
  <si>
    <t>https://www.genecards.org/cgi-bin/carddisp.pl?gene=MYOZ2</t>
  </si>
  <si>
    <t>ILDR2</t>
  </si>
  <si>
    <t>Immunoglobulin Like Domain Containing Receptor 2</t>
  </si>
  <si>
    <t>GC01M166896</t>
  </si>
  <si>
    <t>https://www.genecards.org/cgi-bin/carddisp.pl?gene=ILDR2</t>
  </si>
  <si>
    <t>DEFA1</t>
  </si>
  <si>
    <t>Defensin Alpha 1</t>
  </si>
  <si>
    <t>GC08M006977</t>
  </si>
  <si>
    <t>https://www.genecards.org/cgi-bin/carddisp.pl?gene=DEFA1</t>
  </si>
  <si>
    <t>UBE2D4</t>
  </si>
  <si>
    <t>Ubiquitin Conjugating Enzyme E2 D4 (Putative)</t>
  </si>
  <si>
    <t>GC07P043926</t>
  </si>
  <si>
    <t>https://www.genecards.org/cgi-bin/carddisp.pl?gene=UBE2D4</t>
  </si>
  <si>
    <t>GPD1L</t>
  </si>
  <si>
    <t>Glycerol-3-Phosphate Dehydrogenase 1 Like</t>
  </si>
  <si>
    <t>GC03P032123</t>
  </si>
  <si>
    <t>https://www.genecards.org/cgi-bin/carddisp.pl?gene=GPD1L</t>
  </si>
  <si>
    <t>PCYT2</t>
  </si>
  <si>
    <t>Phosphate Cytidylyltransferase 2, Ethanolamine</t>
  </si>
  <si>
    <t>GC17M081900</t>
  </si>
  <si>
    <t>https://www.genecards.org/cgi-bin/carddisp.pl?gene=PCYT2</t>
  </si>
  <si>
    <t>DOHH</t>
  </si>
  <si>
    <t>Deoxyhypusine Hydroxylase</t>
  </si>
  <si>
    <t>GC19M005404</t>
  </si>
  <si>
    <t>https://www.genecards.org/cgi-bin/carddisp.pl?gene=DOHH</t>
  </si>
  <si>
    <t>ZNF644</t>
  </si>
  <si>
    <t>Zinc Finger Protein 644</t>
  </si>
  <si>
    <t>GC01M090915</t>
  </si>
  <si>
    <t>https://www.genecards.org/cgi-bin/carddisp.pl?gene=ZNF644</t>
  </si>
  <si>
    <t>SLC24A5</t>
  </si>
  <si>
    <t>Solute Carrier Family 24 Member 5</t>
  </si>
  <si>
    <t>GC15P048120</t>
  </si>
  <si>
    <t>https://www.genecards.org/cgi-bin/carddisp.pl?gene=SLC24A5</t>
  </si>
  <si>
    <t>ORC5</t>
  </si>
  <si>
    <t>Origin Recognition Complex Subunit 5</t>
  </si>
  <si>
    <t>GC07M104126</t>
  </si>
  <si>
    <t>https://www.genecards.org/cgi-bin/carddisp.pl?gene=ORC5</t>
  </si>
  <si>
    <t>MIR31HG</t>
  </si>
  <si>
    <t>MIR31 Host Gene</t>
  </si>
  <si>
    <t>GC09M021439</t>
  </si>
  <si>
    <t>https://www.genecards.org/cgi-bin/carddisp.pl?gene=MIR31HG</t>
  </si>
  <si>
    <t>DLGAP5</t>
  </si>
  <si>
    <t>DLG Associated Protein 5</t>
  </si>
  <si>
    <t>GC14M055148</t>
  </si>
  <si>
    <t>https://www.genecards.org/cgi-bin/carddisp.pl?gene=DLGAP5</t>
  </si>
  <si>
    <t>KLHL15</t>
  </si>
  <si>
    <t>Kelch Like Family Member 15</t>
  </si>
  <si>
    <t>GC0XM023983</t>
  </si>
  <si>
    <t>https://www.genecards.org/cgi-bin/carddisp.pl?gene=KLHL15</t>
  </si>
  <si>
    <t>KRT73</t>
  </si>
  <si>
    <t>Keratin 73</t>
  </si>
  <si>
    <t>GC12M052607</t>
  </si>
  <si>
    <t>https://www.genecards.org/cgi-bin/carddisp.pl?gene=KRT73</t>
  </si>
  <si>
    <t>PLBD2</t>
  </si>
  <si>
    <t>Phospholipase B Domain Containing 2</t>
  </si>
  <si>
    <t>GC12P113358</t>
  </si>
  <si>
    <t>https://www.genecards.org/cgi-bin/carddisp.pl?gene=PLBD2</t>
  </si>
  <si>
    <t>SNRPD3</t>
  </si>
  <si>
    <t>Small Nuclear Ribonucleoprotein D3 Polypeptide</t>
  </si>
  <si>
    <t>GC22P024555</t>
  </si>
  <si>
    <t>https://www.genecards.org/cgi-bin/carddisp.pl?gene=SNRPD3</t>
  </si>
  <si>
    <t>SDHAF2</t>
  </si>
  <si>
    <t>Succinate Dehydrogenase Complex Assembly Factor 2</t>
  </si>
  <si>
    <t>GC11P061430</t>
  </si>
  <si>
    <t>https://www.genecards.org/cgi-bin/carddisp.pl?gene=SDHAF2</t>
  </si>
  <si>
    <t>CRIP1</t>
  </si>
  <si>
    <t>Cysteine Rich Protein 1</t>
  </si>
  <si>
    <t>GC14P105486</t>
  </si>
  <si>
    <t>https://www.genecards.org/cgi-bin/carddisp.pl?gene=CRIP1</t>
  </si>
  <si>
    <t>ASTN2</t>
  </si>
  <si>
    <t>Astrotactin 2</t>
  </si>
  <si>
    <t>GC09M116425</t>
  </si>
  <si>
    <t>https://www.genecards.org/cgi-bin/carddisp.pl?gene=ASTN2</t>
  </si>
  <si>
    <t>CHD1L</t>
  </si>
  <si>
    <t>Chromodomain Helicase DNA Binding Protein 1 Like</t>
  </si>
  <si>
    <t>GC01P147919</t>
  </si>
  <si>
    <t>https://www.genecards.org/cgi-bin/carddisp.pl?gene=CHD1L</t>
  </si>
  <si>
    <t>ACSM3</t>
  </si>
  <si>
    <t>Acyl-CoA Synthetase Medium Chain Family Member 3</t>
  </si>
  <si>
    <t>GC16P020610</t>
  </si>
  <si>
    <t>https://www.genecards.org/cgi-bin/carddisp.pl?gene=ACSM3</t>
  </si>
  <si>
    <t>HPN</t>
  </si>
  <si>
    <t>Hepsin</t>
  </si>
  <si>
    <t>GC19P035040</t>
  </si>
  <si>
    <t>https://www.genecards.org/cgi-bin/carddisp.pl?gene=HPN</t>
  </si>
  <si>
    <t>EIF3B</t>
  </si>
  <si>
    <t>Eukaryotic Translation Initiation Factor 3 Subunit B</t>
  </si>
  <si>
    <t>GC07P002354</t>
  </si>
  <si>
    <t>https://www.genecards.org/cgi-bin/carddisp.pl?gene=EIF3B</t>
  </si>
  <si>
    <t>MAP9</t>
  </si>
  <si>
    <t>Microtubule Associated Protein 9</t>
  </si>
  <si>
    <t>GC04M155342</t>
  </si>
  <si>
    <t>https://www.genecards.org/cgi-bin/carddisp.pl?gene=MAP9</t>
  </si>
  <si>
    <t>IL18BP</t>
  </si>
  <si>
    <t>Interleukin 18 Binding Protein</t>
  </si>
  <si>
    <t>GC11P071998</t>
  </si>
  <si>
    <t>https://www.genecards.org/cgi-bin/carddisp.pl?gene=IL18BP</t>
  </si>
  <si>
    <t>PIN1</t>
  </si>
  <si>
    <t>Peptidylprolyl Cis/Trans Isomerase, NIMA-Interacting 1</t>
  </si>
  <si>
    <t>GC19P009835</t>
  </si>
  <si>
    <t>https://www.genecards.org/cgi-bin/carddisp.pl?gene=PIN1</t>
  </si>
  <si>
    <t>PCBD2</t>
  </si>
  <si>
    <t>Pterin-4 Alpha-Carbinolamine Dehydratase 2</t>
  </si>
  <si>
    <t>GC05P134904</t>
  </si>
  <si>
    <t>https://www.genecards.org/cgi-bin/carddisp.pl?gene=PCBD2</t>
  </si>
  <si>
    <t>EXPH5</t>
  </si>
  <si>
    <t>Exophilin 5</t>
  </si>
  <si>
    <t>GC11M108505</t>
  </si>
  <si>
    <t>https://www.genecards.org/cgi-bin/carddisp.pl?gene=EXPH5</t>
  </si>
  <si>
    <t>APLP1</t>
  </si>
  <si>
    <t>Amyloid Beta Precursor Like Protein 1</t>
  </si>
  <si>
    <t>GC19P066554</t>
  </si>
  <si>
    <t>https://www.genecards.org/cgi-bin/carddisp.pl?gene=APLP1</t>
  </si>
  <si>
    <t>VGLL2</t>
  </si>
  <si>
    <t>Vestigial Like Family Member 2</t>
  </si>
  <si>
    <t>GC06P117265</t>
  </si>
  <si>
    <t>https://www.genecards.org/cgi-bin/carddisp.pl?gene=VGLL2</t>
  </si>
  <si>
    <t>CAMSAP2</t>
  </si>
  <si>
    <t>Calmodulin Regulated Spectrin Associated Protein Family Member 2</t>
  </si>
  <si>
    <t>GC01P200739</t>
  </si>
  <si>
    <t>https://www.genecards.org/cgi-bin/carddisp.pl?gene=CAMSAP2</t>
  </si>
  <si>
    <t>BCAT1</t>
  </si>
  <si>
    <t>Branched Chain Amino Acid Transaminase 1</t>
  </si>
  <si>
    <t>GC12M024732</t>
  </si>
  <si>
    <t>https://www.genecards.org/cgi-bin/carddisp.pl?gene=BCAT1</t>
  </si>
  <si>
    <t>BCAR3</t>
  </si>
  <si>
    <t>BCAR3 Adaptor Protein, NSP Family Member</t>
  </si>
  <si>
    <t>GC01M093561</t>
  </si>
  <si>
    <t>https://www.genecards.org/cgi-bin/carddisp.pl?gene=BCAR3</t>
  </si>
  <si>
    <t>MIR218-1</t>
  </si>
  <si>
    <t>MicroRNA 218-1</t>
  </si>
  <si>
    <t>GC04P020849</t>
  </si>
  <si>
    <t>https://www.genecards.org/cgi-bin/carddisp.pl?gene=MIR218-1</t>
  </si>
  <si>
    <t>ZNF503</t>
  </si>
  <si>
    <t>Zinc Finger Protein 503</t>
  </si>
  <si>
    <t>GC10M075280</t>
  </si>
  <si>
    <t>https://www.genecards.org/cgi-bin/carddisp.pl?gene=ZNF503</t>
  </si>
  <si>
    <t>ICA1L</t>
  </si>
  <si>
    <t>Islet Cell Autoantigen 1 Like</t>
  </si>
  <si>
    <t>GC02M202832</t>
  </si>
  <si>
    <t>https://www.genecards.org/cgi-bin/carddisp.pl?gene=ICA1L</t>
  </si>
  <si>
    <t>YEATS2</t>
  </si>
  <si>
    <t>YEATS Domain Containing 2</t>
  </si>
  <si>
    <t>GC03P183698</t>
  </si>
  <si>
    <t>https://www.genecards.org/cgi-bin/carddisp.pl?gene=YEATS2</t>
  </si>
  <si>
    <t>CSRP1</t>
  </si>
  <si>
    <t>Cysteine And Glycine Rich Protein 1</t>
  </si>
  <si>
    <t>GC01M201484</t>
  </si>
  <si>
    <t>https://www.genecards.org/cgi-bin/carddisp.pl?gene=CSRP1</t>
  </si>
  <si>
    <t>EMP2</t>
  </si>
  <si>
    <t>Epithelial Membrane Protein 2</t>
  </si>
  <si>
    <t>GC16M010541</t>
  </si>
  <si>
    <t>https://www.genecards.org/cgi-bin/carddisp.pl?gene=EMP2</t>
  </si>
  <si>
    <t>SS18L2</t>
  </si>
  <si>
    <t>SS18 Like 2</t>
  </si>
  <si>
    <t>GC03P042581</t>
  </si>
  <si>
    <t>https://www.genecards.org/cgi-bin/carddisp.pl?gene=SS18L2</t>
  </si>
  <si>
    <t>MAEL</t>
  </si>
  <si>
    <t>Maelstrom Spermatogenic Transposon Silencer</t>
  </si>
  <si>
    <t>GC01P166978</t>
  </si>
  <si>
    <t>https://www.genecards.org/cgi-bin/carddisp.pl?gene=MAEL</t>
  </si>
  <si>
    <t>OSBPL8</t>
  </si>
  <si>
    <t>Oxysterol Binding Protein Like 8</t>
  </si>
  <si>
    <t>GC12M076354</t>
  </si>
  <si>
    <t>https://www.genecards.org/cgi-bin/carddisp.pl?gene=OSBPL8</t>
  </si>
  <si>
    <t>VTI1B</t>
  </si>
  <si>
    <t>Vesicle Transport Through Interaction With T-SNAREs 1B</t>
  </si>
  <si>
    <t>GC14M067647</t>
  </si>
  <si>
    <t>https://www.genecards.org/cgi-bin/carddisp.pl?gene=VTI1B</t>
  </si>
  <si>
    <t>DYRK3</t>
  </si>
  <si>
    <t>Dual Specificity Tyrosine Phosphorylation Regulated Kinase 3</t>
  </si>
  <si>
    <t>GC01P206636</t>
  </si>
  <si>
    <t>https://www.genecards.org/cgi-bin/carddisp.pl?gene=DYRK3</t>
  </si>
  <si>
    <t>EIF2B3</t>
  </si>
  <si>
    <t>Eukaryotic Translation Initiation Factor 2B Subunit Gamma</t>
  </si>
  <si>
    <t>GC01M044850</t>
  </si>
  <si>
    <t>https://www.genecards.org/cgi-bin/carddisp.pl?gene=EIF2B3</t>
  </si>
  <si>
    <t>RAB3IL1</t>
  </si>
  <si>
    <t>RAB3A Interacting Protein Like 1</t>
  </si>
  <si>
    <t>GC11M061897</t>
  </si>
  <si>
    <t>https://www.genecards.org/cgi-bin/carddisp.pl?gene=RAB3IL1</t>
  </si>
  <si>
    <t>SNRNP70</t>
  </si>
  <si>
    <t>Small Nuclear Ribonucleoprotein U1 Subunit 70</t>
  </si>
  <si>
    <t>GC19P049085</t>
  </si>
  <si>
    <t>https://www.genecards.org/cgi-bin/carddisp.pl?gene=SNRNP70</t>
  </si>
  <si>
    <t>ACSL3</t>
  </si>
  <si>
    <t>Acyl-CoA Synthetase Long Chain Family Member 3</t>
  </si>
  <si>
    <t>GC02P222860</t>
  </si>
  <si>
    <t>https://www.genecards.org/cgi-bin/carddisp.pl?gene=ACSL3</t>
  </si>
  <si>
    <t>COLEC12</t>
  </si>
  <si>
    <t>Collectin Subfamily Member 12</t>
  </si>
  <si>
    <t>GC18M000318</t>
  </si>
  <si>
    <t>https://www.genecards.org/cgi-bin/carddisp.pl?gene=COLEC12</t>
  </si>
  <si>
    <t>WDR47</t>
  </si>
  <si>
    <t>WD Repeat Domain 47</t>
  </si>
  <si>
    <t>GC01M108970</t>
  </si>
  <si>
    <t>https://www.genecards.org/cgi-bin/carddisp.pl?gene=WDR47</t>
  </si>
  <si>
    <t>BRWD1</t>
  </si>
  <si>
    <t>Bromodomain And WD Repeat Domain Containing 1</t>
  </si>
  <si>
    <t>GC21M039184</t>
  </si>
  <si>
    <t>https://www.genecards.org/cgi-bin/carddisp.pl?gene=BRWD1</t>
  </si>
  <si>
    <t>COX16</t>
  </si>
  <si>
    <t>Cytochrome C Oxidase Assembly Factor COX16</t>
  </si>
  <si>
    <t>GC14M070326</t>
  </si>
  <si>
    <t>https://www.genecards.org/cgi-bin/carddisp.pl?gene=COX16</t>
  </si>
  <si>
    <t>TMEM47</t>
  </si>
  <si>
    <t>Transmembrane Protein 47</t>
  </si>
  <si>
    <t>GC0XM034555</t>
  </si>
  <si>
    <t>https://www.genecards.org/cgi-bin/carddisp.pl?gene=TMEM47</t>
  </si>
  <si>
    <t>MAPK12</t>
  </si>
  <si>
    <t>Mitogen-Activated Protein Kinase 12</t>
  </si>
  <si>
    <t>GC22M057729</t>
  </si>
  <si>
    <t>https://www.genecards.org/cgi-bin/carddisp.pl?gene=MAPK12</t>
  </si>
  <si>
    <t>SSX2</t>
  </si>
  <si>
    <t>SSX Family Member 2</t>
  </si>
  <si>
    <t>GC0XM052696</t>
  </si>
  <si>
    <t>https://www.genecards.org/cgi-bin/carddisp.pl?gene=SSX2</t>
  </si>
  <si>
    <t>CEP192</t>
  </si>
  <si>
    <t>Centrosomal Protein 192</t>
  </si>
  <si>
    <t>GC18P017459</t>
  </si>
  <si>
    <t>https://www.genecards.org/cgi-bin/carddisp.pl?gene=CEP192</t>
  </si>
  <si>
    <t>ACTBL2</t>
  </si>
  <si>
    <t>Actin Beta Like 2</t>
  </si>
  <si>
    <t>GC05M057480</t>
  </si>
  <si>
    <t>https://www.genecards.org/cgi-bin/carddisp.pl?gene=ACTBL2</t>
  </si>
  <si>
    <t>MIR485</t>
  </si>
  <si>
    <t>MicroRNA 485</t>
  </si>
  <si>
    <t>GC14P109993</t>
  </si>
  <si>
    <t>https://www.genecards.org/cgi-bin/carddisp.pl?gene=MIR485</t>
  </si>
  <si>
    <t>PARD6G-AS1</t>
  </si>
  <si>
    <t>PARD6G Antisense RNA 1</t>
  </si>
  <si>
    <t>GC18P080147</t>
  </si>
  <si>
    <t>https://www.genecards.org/cgi-bin/carddisp.pl?gene=PARD6G-AS1</t>
  </si>
  <si>
    <t>DCP1A</t>
  </si>
  <si>
    <t>Decapping MRNA 1A</t>
  </si>
  <si>
    <t>GC03M053329</t>
  </si>
  <si>
    <t>https://www.genecards.org/cgi-bin/carddisp.pl?gene=DCP1A</t>
  </si>
  <si>
    <t>NORAD</t>
  </si>
  <si>
    <t>Non-Coding RNA Activated By DNA Damage</t>
  </si>
  <si>
    <t>GC20M036255</t>
  </si>
  <si>
    <t>https://www.genecards.org/cgi-bin/carddisp.pl?gene=NORAD</t>
  </si>
  <si>
    <t>ANOS2P</t>
  </si>
  <si>
    <t>Anosmin 2, Pseudogene</t>
  </si>
  <si>
    <t>GC0YP013705</t>
  </si>
  <si>
    <t>https://www.genecards.org/cgi-bin/carddisp.pl?gene=ANOS2P</t>
  </si>
  <si>
    <t>OGFRL1</t>
  </si>
  <si>
    <t>Opioid Growth Factor Receptor Like 1</t>
  </si>
  <si>
    <t>GC06P071288</t>
  </si>
  <si>
    <t>https://www.genecards.org/cgi-bin/carddisp.pl?gene=OGFRL1</t>
  </si>
  <si>
    <t>GABARAPL1</t>
  </si>
  <si>
    <t>GABA Type A Receptor Associated Protein Like 1</t>
  </si>
  <si>
    <t>GC12P010212</t>
  </si>
  <si>
    <t>https://www.genecards.org/cgi-bin/carddisp.pl?gene=GABARAPL1</t>
  </si>
  <si>
    <t>ARHGAP21</t>
  </si>
  <si>
    <t>Rho GTPase Activating Protein 21</t>
  </si>
  <si>
    <t>GC10M024583</t>
  </si>
  <si>
    <t>https://www.genecards.org/cgi-bin/carddisp.pl?gene=ARHGAP21</t>
  </si>
  <si>
    <t>PLXNA3</t>
  </si>
  <si>
    <t>Plexin A3</t>
  </si>
  <si>
    <t>GC0XP154458</t>
  </si>
  <si>
    <t>https://www.genecards.org/cgi-bin/carddisp.pl?gene=PLXNA3</t>
  </si>
  <si>
    <t>DOCK8-AS1</t>
  </si>
  <si>
    <t>DOCK8 Antisense RNA 1</t>
  </si>
  <si>
    <t>GC09M000240</t>
  </si>
  <si>
    <t>https://www.genecards.org/cgi-bin/carddisp.pl?gene=DOCK8-AS1</t>
  </si>
  <si>
    <t>BZW2</t>
  </si>
  <si>
    <t>Basic Leucine Zipper And W2 Domains 2</t>
  </si>
  <si>
    <t>GC07P016646</t>
  </si>
  <si>
    <t>https://www.genecards.org/cgi-bin/carddisp.pl?gene=BZW2</t>
  </si>
  <si>
    <t>MAGED2</t>
  </si>
  <si>
    <t>MAGE Family Member D2</t>
  </si>
  <si>
    <t>GC0XP054807</t>
  </si>
  <si>
    <t>https://www.genecards.org/cgi-bin/carddisp.pl?gene=MAGED2</t>
  </si>
  <si>
    <t>ATXN2L</t>
  </si>
  <si>
    <t>Ataxin 2 Like</t>
  </si>
  <si>
    <t>GC16P040917</t>
  </si>
  <si>
    <t>https://www.genecards.org/cgi-bin/carddisp.pl?gene=ATXN2L</t>
  </si>
  <si>
    <t>MSGN1</t>
  </si>
  <si>
    <t>Mesogenin 1</t>
  </si>
  <si>
    <t>GC02P017817</t>
  </si>
  <si>
    <t>https://www.genecards.org/cgi-bin/carddisp.pl?gene=MSGN1</t>
  </si>
  <si>
    <t>NKX6-2</t>
  </si>
  <si>
    <t>NK6 Homeobox 2</t>
  </si>
  <si>
    <t>GC10M132783</t>
  </si>
  <si>
    <t>https://www.genecards.org/cgi-bin/carddisp.pl?gene=NKX6-2</t>
  </si>
  <si>
    <t>H3C7</t>
  </si>
  <si>
    <t>H3 Clustered Histone 7</t>
  </si>
  <si>
    <t>GC06M066516</t>
  </si>
  <si>
    <t>https://www.genecards.org/cgi-bin/carddisp.pl?gene=H3C7</t>
  </si>
  <si>
    <t>NXF1</t>
  </si>
  <si>
    <t>Nuclear RNA Export Factor 1</t>
  </si>
  <si>
    <t>GC11M089638</t>
  </si>
  <si>
    <t>https://www.genecards.org/cgi-bin/carddisp.pl?gene=NXF1</t>
  </si>
  <si>
    <t>SNHG14</t>
  </si>
  <si>
    <t>Small Nucleolar RNA Host Gene 14</t>
  </si>
  <si>
    <t>GC15P041831</t>
  </si>
  <si>
    <t>https://www.genecards.org/cgi-bin/carddisp.pl?gene=SNHG14</t>
  </si>
  <si>
    <t>ATL2</t>
  </si>
  <si>
    <t>Atlastin GTPase 2</t>
  </si>
  <si>
    <t>GC02M038294</t>
  </si>
  <si>
    <t>https://www.genecards.org/cgi-bin/carddisp.pl?gene=ATL2</t>
  </si>
  <si>
    <t>GABPB1</t>
  </si>
  <si>
    <t>GA Binding Protein Transcription Factor Subunit Beta 1</t>
  </si>
  <si>
    <t>GC15M050275</t>
  </si>
  <si>
    <t>https://www.genecards.org/cgi-bin/carddisp.pl?gene=GABPB1</t>
  </si>
  <si>
    <t>CLYBL</t>
  </si>
  <si>
    <t>Citramalyl-CoA Lyase</t>
  </si>
  <si>
    <t>GC13P099606</t>
  </si>
  <si>
    <t>https://www.genecards.org/cgi-bin/carddisp.pl?gene=CLYBL</t>
  </si>
  <si>
    <t>CALU</t>
  </si>
  <si>
    <t>Calumenin</t>
  </si>
  <si>
    <t>GC07P128739</t>
  </si>
  <si>
    <t>https://www.genecards.org/cgi-bin/carddisp.pl?gene=CALU</t>
  </si>
  <si>
    <t>FAM221B</t>
  </si>
  <si>
    <t>Family With Sequence Similarity 221 Member B</t>
  </si>
  <si>
    <t>GC09M035816</t>
  </si>
  <si>
    <t>https://www.genecards.org/cgi-bin/carddisp.pl?gene=FAM221B</t>
  </si>
  <si>
    <t>MAP4K3</t>
  </si>
  <si>
    <t>Mitogen-Activated Protein Kinase Kinase Kinase Kinase 3</t>
  </si>
  <si>
    <t>GC02M039249</t>
  </si>
  <si>
    <t>https://www.genecards.org/cgi-bin/carddisp.pl?gene=MAP4K3</t>
  </si>
  <si>
    <t>SYTL1</t>
  </si>
  <si>
    <t>Synaptotagmin Like 1</t>
  </si>
  <si>
    <t>GC01P027672</t>
  </si>
  <si>
    <t>https://www.genecards.org/cgi-bin/carddisp.pl?gene=SYTL1</t>
  </si>
  <si>
    <t>RBM38</t>
  </si>
  <si>
    <t>RNA Binding Motif Protein 38</t>
  </si>
  <si>
    <t>GC20P057391</t>
  </si>
  <si>
    <t>https://www.genecards.org/cgi-bin/carddisp.pl?gene=RBM38</t>
  </si>
  <si>
    <t>VPS29</t>
  </si>
  <si>
    <t>VPS29 Retromer Complex Component</t>
  </si>
  <si>
    <t>GC12M110491</t>
  </si>
  <si>
    <t>https://www.genecards.org/cgi-bin/carddisp.pl?gene=VPS29</t>
  </si>
  <si>
    <t>PKNOX1</t>
  </si>
  <si>
    <t>PBX/Knotted 1 Homeobox 1</t>
  </si>
  <si>
    <t>GC21P042974</t>
  </si>
  <si>
    <t>https://www.genecards.org/cgi-bin/carddisp.pl?gene=PKNOX1</t>
  </si>
  <si>
    <t>POLR2G</t>
  </si>
  <si>
    <t>RNA Polymerase II Subunit G</t>
  </si>
  <si>
    <t>GC11P062784</t>
  </si>
  <si>
    <t>https://www.genecards.org/cgi-bin/carddisp.pl?gene=POLR2G</t>
  </si>
  <si>
    <t>GOLM1</t>
  </si>
  <si>
    <t>Golgi Membrane Protein 1</t>
  </si>
  <si>
    <t>GC09M086026</t>
  </si>
  <si>
    <t>https://www.genecards.org/cgi-bin/carddisp.pl?gene=GOLM1</t>
  </si>
  <si>
    <t>MCOLN3</t>
  </si>
  <si>
    <t>Mucolipin TRP Cation Channel 3</t>
  </si>
  <si>
    <t>GC01M085019</t>
  </si>
  <si>
    <t>https://www.genecards.org/cgi-bin/carddisp.pl?gene=MCOLN3</t>
  </si>
  <si>
    <t>MIR211</t>
  </si>
  <si>
    <t>MicroRNA 211</t>
  </si>
  <si>
    <t>GC15M031065</t>
  </si>
  <si>
    <t>https://www.genecards.org/cgi-bin/carddisp.pl?gene=MIR211</t>
  </si>
  <si>
    <t>MPRIP</t>
  </si>
  <si>
    <t>Myosin Phosphatase Rho Interacting Protein</t>
  </si>
  <si>
    <t>GC17P017042</t>
  </si>
  <si>
    <t>https://www.genecards.org/cgi-bin/carddisp.pl?gene=MPRIP</t>
  </si>
  <si>
    <t>TNNC1</t>
  </si>
  <si>
    <t>Troponin C1, Slow Skeletal And Cardiac Type</t>
  </si>
  <si>
    <t>GC03M052452</t>
  </si>
  <si>
    <t>https://www.genecards.org/cgi-bin/carddisp.pl?gene=TNNC1</t>
  </si>
  <si>
    <t>COBL</t>
  </si>
  <si>
    <t>Cordon-Bleu WH2 Repeat Protein</t>
  </si>
  <si>
    <t>GC07M051016</t>
  </si>
  <si>
    <t>https://www.genecards.org/cgi-bin/carddisp.pl?gene=COBL</t>
  </si>
  <si>
    <t>EIPR1</t>
  </si>
  <si>
    <t>EARP Complex And GARP Complex Interacting Protein 1</t>
  </si>
  <si>
    <t>GC02M003188</t>
  </si>
  <si>
    <t>https://www.genecards.org/cgi-bin/carddisp.pl?gene=EIPR1</t>
  </si>
  <si>
    <t>HTR6</t>
  </si>
  <si>
    <t>5-Hydroxytryptamine Receptor 6</t>
  </si>
  <si>
    <t>GC01P019666</t>
  </si>
  <si>
    <t>https://www.genecards.org/cgi-bin/carddisp.pl?gene=HTR6</t>
  </si>
  <si>
    <t>KIAA1755</t>
  </si>
  <si>
    <t>GC20M038210</t>
  </si>
  <si>
    <t>https://www.genecards.org/cgi-bin/carddisp.pl?gene=KIAA1755</t>
  </si>
  <si>
    <t>GPHA2</t>
  </si>
  <si>
    <t>Glycoprotein Hormone Subunit Alpha 2</t>
  </si>
  <si>
    <t>GC11M089739</t>
  </si>
  <si>
    <t>https://www.genecards.org/cgi-bin/carddisp.pl?gene=GPHA2</t>
  </si>
  <si>
    <t>ZNFX1</t>
  </si>
  <si>
    <t>Zinc Finger NFX1-Type Containing 1</t>
  </si>
  <si>
    <t>GC20M049238</t>
  </si>
  <si>
    <t>https://www.genecards.org/cgi-bin/carddisp.pl?gene=ZNFX1</t>
  </si>
  <si>
    <t>RTP3</t>
  </si>
  <si>
    <t>Receptor Transporter Protein 3</t>
  </si>
  <si>
    <t>GC03P046843</t>
  </si>
  <si>
    <t>https://www.genecards.org/cgi-bin/carddisp.pl?gene=RTP3</t>
  </si>
  <si>
    <t>BARX2</t>
  </si>
  <si>
    <t>BARX Homeobox 2</t>
  </si>
  <si>
    <t>GC11P129375</t>
  </si>
  <si>
    <t>https://www.genecards.org/cgi-bin/carddisp.pl?gene=BARX2</t>
  </si>
  <si>
    <t>HGS</t>
  </si>
  <si>
    <t>Hepatocyte Growth Factor-Regulated Tyrosine Kinase Substrate</t>
  </si>
  <si>
    <t>GC17P081683</t>
  </si>
  <si>
    <t>https://www.genecards.org/cgi-bin/carddisp.pl?gene=HGS</t>
  </si>
  <si>
    <t>DDX20</t>
  </si>
  <si>
    <t>DEAD-Box Helicase 20</t>
  </si>
  <si>
    <t>GC01P111755</t>
  </si>
  <si>
    <t>https://www.genecards.org/cgi-bin/carddisp.pl?gene=DDX20</t>
  </si>
  <si>
    <t>C17orf99</t>
  </si>
  <si>
    <t>Chromosome 17 Open Reading Frame 99</t>
  </si>
  <si>
    <t>GC17P078146</t>
  </si>
  <si>
    <t>https://www.genecards.org/cgi-bin/carddisp.pl?gene=C17orf99</t>
  </si>
  <si>
    <t>NIPSNAP1</t>
  </si>
  <si>
    <t>Nipsnap Homolog 1</t>
  </si>
  <si>
    <t>GC22M029554</t>
  </si>
  <si>
    <t>https://www.genecards.org/cgi-bin/carddisp.pl?gene=NIPSNAP1</t>
  </si>
  <si>
    <t>GAP43</t>
  </si>
  <si>
    <t>Growth Associated Protein 43</t>
  </si>
  <si>
    <t>GC03P115623</t>
  </si>
  <si>
    <t>https://www.genecards.org/cgi-bin/carddisp.pl?gene=GAP43</t>
  </si>
  <si>
    <t>CXCL6</t>
  </si>
  <si>
    <t>C-X-C Motif Chemokine Ligand 6</t>
  </si>
  <si>
    <t>GC04P073837</t>
  </si>
  <si>
    <t>https://www.genecards.org/cgi-bin/carddisp.pl?gene=CXCL6</t>
  </si>
  <si>
    <t>TAX1BP3</t>
  </si>
  <si>
    <t>Tax1 Binding Protein 3</t>
  </si>
  <si>
    <t>GC17M004518</t>
  </si>
  <si>
    <t>https://www.genecards.org/cgi-bin/carddisp.pl?gene=TAX1BP3</t>
  </si>
  <si>
    <t>STIM2</t>
  </si>
  <si>
    <t>Stromal Interaction Molecule 2</t>
  </si>
  <si>
    <t>GC04P026859</t>
  </si>
  <si>
    <t>https://www.genecards.org/cgi-bin/carddisp.pl?gene=STIM2</t>
  </si>
  <si>
    <t>MED19</t>
  </si>
  <si>
    <t>Mediator Complex Subunit 19</t>
  </si>
  <si>
    <t>GC11M057703</t>
  </si>
  <si>
    <t>https://www.genecards.org/cgi-bin/carddisp.pl?gene=MED19</t>
  </si>
  <si>
    <t>GCSAML</t>
  </si>
  <si>
    <t>Germinal Center Associated Signaling And Motility Like</t>
  </si>
  <si>
    <t>GC01P247507</t>
  </si>
  <si>
    <t>https://www.genecards.org/cgi-bin/carddisp.pl?gene=GCSAML</t>
  </si>
  <si>
    <t>P2RX4</t>
  </si>
  <si>
    <t>Purinergic Receptor P2X 4</t>
  </si>
  <si>
    <t>GC12P126222</t>
  </si>
  <si>
    <t>https://www.genecards.org/cgi-bin/carddisp.pl?gene=P2RX4</t>
  </si>
  <si>
    <t>CNPY3</t>
  </si>
  <si>
    <t>Canopy FGF Signaling Regulator 3</t>
  </si>
  <si>
    <t>GC06P083917</t>
  </si>
  <si>
    <t>https://www.genecards.org/cgi-bin/carddisp.pl?gene=CNPY3</t>
  </si>
  <si>
    <t>CAPN8</t>
  </si>
  <si>
    <t>Calpain 8</t>
  </si>
  <si>
    <t>GC01M223538</t>
  </si>
  <si>
    <t>https://www.genecards.org/cgi-bin/carddisp.pl?gene=CAPN8</t>
  </si>
  <si>
    <t>DEFB135</t>
  </si>
  <si>
    <t>Defensin Beta 135</t>
  </si>
  <si>
    <t>GC08P011982</t>
  </si>
  <si>
    <t>https://www.genecards.org/cgi-bin/carddisp.pl?gene=DEFB135</t>
  </si>
  <si>
    <t>CDK11B</t>
  </si>
  <si>
    <t>Cyclin Dependent Kinase 11B</t>
  </si>
  <si>
    <t>GC01M005980</t>
  </si>
  <si>
    <t>https://www.genecards.org/cgi-bin/carddisp.pl?gene=CDK11B</t>
  </si>
  <si>
    <t>UBN1</t>
  </si>
  <si>
    <t>Ubinuclein 1</t>
  </si>
  <si>
    <t>GC16P011784</t>
  </si>
  <si>
    <t>https://www.genecards.org/cgi-bin/carddisp.pl?gene=UBN1</t>
  </si>
  <si>
    <t>ZNF653</t>
  </si>
  <si>
    <t>Zinc Finger Protein 653</t>
  </si>
  <si>
    <t>GC19M011483</t>
  </si>
  <si>
    <t>https://www.genecards.org/cgi-bin/carddisp.pl?gene=ZNF653</t>
  </si>
  <si>
    <t>RNF17</t>
  </si>
  <si>
    <t>Ring Finger Protein 17</t>
  </si>
  <si>
    <t>GC13P024747</t>
  </si>
  <si>
    <t>https://www.genecards.org/cgi-bin/carddisp.pl?gene=RNF17</t>
  </si>
  <si>
    <t>LUC7L</t>
  </si>
  <si>
    <t>LUC7 Like</t>
  </si>
  <si>
    <t>GC16M000188</t>
  </si>
  <si>
    <t>https://www.genecards.org/cgi-bin/carddisp.pl?gene=LUC7L</t>
  </si>
  <si>
    <t>PFDN4</t>
  </si>
  <si>
    <t>Prefoldin Subunit 4</t>
  </si>
  <si>
    <t>GC20P054207</t>
  </si>
  <si>
    <t>https://www.genecards.org/cgi-bin/carddisp.pl?gene=PFDN4</t>
  </si>
  <si>
    <t>MIR215</t>
  </si>
  <si>
    <t>MicroRNA 215</t>
  </si>
  <si>
    <t>GC01M220117</t>
  </si>
  <si>
    <t>https://www.genecards.org/cgi-bin/carddisp.pl?gene=MIR215</t>
  </si>
  <si>
    <t>NEURL1B</t>
  </si>
  <si>
    <t>Neuralized E3 Ubiquitin Protein Ligase 1B</t>
  </si>
  <si>
    <t>GC05P172641</t>
  </si>
  <si>
    <t>https://www.genecards.org/cgi-bin/carddisp.pl?gene=NEURL1B</t>
  </si>
  <si>
    <t>USP14</t>
  </si>
  <si>
    <t>Ubiquitin Specific Peptidase 14</t>
  </si>
  <si>
    <t>GC18P000158</t>
  </si>
  <si>
    <t>https://www.genecards.org/cgi-bin/carddisp.pl?gene=USP14</t>
  </si>
  <si>
    <t>ZNF496</t>
  </si>
  <si>
    <t>Zinc Finger Protein 496</t>
  </si>
  <si>
    <t>GC01M247297</t>
  </si>
  <si>
    <t>https://www.genecards.org/cgi-bin/carddisp.pl?gene=ZNF496</t>
  </si>
  <si>
    <t>HSPA2</t>
  </si>
  <si>
    <t>Heat Shock Protein Family A (Hsp70) Member 2</t>
  </si>
  <si>
    <t>GC14P064535</t>
  </si>
  <si>
    <t>https://www.genecards.org/cgi-bin/carddisp.pl?gene=HSPA2</t>
  </si>
  <si>
    <t>DHRS12</t>
  </si>
  <si>
    <t>Dehydrogenase/Reductase 12</t>
  </si>
  <si>
    <t>GC13M051754</t>
  </si>
  <si>
    <t>https://www.genecards.org/cgi-bin/carddisp.pl?gene=DHRS12</t>
  </si>
  <si>
    <t>SNAP23</t>
  </si>
  <si>
    <t>Synaptosome Associated Protein 23</t>
  </si>
  <si>
    <t>GC15P042491</t>
  </si>
  <si>
    <t>https://www.genecards.org/cgi-bin/carddisp.pl?gene=SNAP23</t>
  </si>
  <si>
    <t>SELENOI</t>
  </si>
  <si>
    <t>Selenoprotein I</t>
  </si>
  <si>
    <t>GC02P026310</t>
  </si>
  <si>
    <t>https://www.genecards.org/cgi-bin/carddisp.pl?gene=SELENOI</t>
  </si>
  <si>
    <t>CLPTM1</t>
  </si>
  <si>
    <t>CLPTM1 Regulator Of GABA Type A Receptor Forward Trafficking</t>
  </si>
  <si>
    <t>GC19P044954</t>
  </si>
  <si>
    <t>https://www.genecards.org/cgi-bin/carddisp.pl?gene=CLPTM1</t>
  </si>
  <si>
    <t>GRM5</t>
  </si>
  <si>
    <t>Glutamate Metabotropic Receptor 5</t>
  </si>
  <si>
    <t>GC11M088504</t>
  </si>
  <si>
    <t>https://www.genecards.org/cgi-bin/carddisp.pl?gene=GRM5</t>
  </si>
  <si>
    <t>MYH1</t>
  </si>
  <si>
    <t>Myosin Heavy Chain 1</t>
  </si>
  <si>
    <t>GC17M010492</t>
  </si>
  <si>
    <t>https://www.genecards.org/cgi-bin/carddisp.pl?gene=MYH1</t>
  </si>
  <si>
    <t>GFRA2</t>
  </si>
  <si>
    <t>GDNF Family Receptor Alpha 2</t>
  </si>
  <si>
    <t>GC08M021690</t>
  </si>
  <si>
    <t>https://www.genecards.org/cgi-bin/carddisp.pl?gene=GFRA2</t>
  </si>
  <si>
    <t>CRYBB2</t>
  </si>
  <si>
    <t>Crystallin Beta B2</t>
  </si>
  <si>
    <t>GC22P036138</t>
  </si>
  <si>
    <t>https://www.genecards.org/cgi-bin/carddisp.pl?gene=CRYBB2</t>
  </si>
  <si>
    <t>SENP7</t>
  </si>
  <si>
    <t>SUMO Specific Peptidase 7</t>
  </si>
  <si>
    <t>GC03M101324</t>
  </si>
  <si>
    <t>https://www.genecards.org/cgi-bin/carddisp.pl?gene=SENP7</t>
  </si>
  <si>
    <t>C1QTNF2</t>
  </si>
  <si>
    <t>C1q And TNF Related 2</t>
  </si>
  <si>
    <t>GC05M160347</t>
  </si>
  <si>
    <t>https://www.genecards.org/cgi-bin/carddisp.pl?gene=C1QTNF2</t>
  </si>
  <si>
    <t>VPS37A</t>
  </si>
  <si>
    <t>VPS37A Subunit Of ESCRT-I</t>
  </si>
  <si>
    <t>GC08P017246</t>
  </si>
  <si>
    <t>https://www.genecards.org/cgi-bin/carddisp.pl?gene=VPS37A</t>
  </si>
  <si>
    <t>APBA2</t>
  </si>
  <si>
    <t>Amyloid Beta Precursor Protein Binding Family A Member 2</t>
  </si>
  <si>
    <t>GC15P042047</t>
  </si>
  <si>
    <t>https://www.genecards.org/cgi-bin/carddisp.pl?gene=APBA2</t>
  </si>
  <si>
    <t>NUDT10</t>
  </si>
  <si>
    <t>Nudix Hydrolase 10</t>
  </si>
  <si>
    <t>GC0XP051332</t>
  </si>
  <si>
    <t>https://www.genecards.org/cgi-bin/carddisp.pl?gene=NUDT10</t>
  </si>
  <si>
    <t>GSK3A</t>
  </si>
  <si>
    <t>Glycogen Synthase Kinase 3 Alpha</t>
  </si>
  <si>
    <t>GC19M065831</t>
  </si>
  <si>
    <t>https://www.genecards.org/cgi-bin/carddisp.pl?gene=GSK3A</t>
  </si>
  <si>
    <t>KDM3A</t>
  </si>
  <si>
    <t>Lysine Demethylase 3A</t>
  </si>
  <si>
    <t>GC02P086440</t>
  </si>
  <si>
    <t>https://www.genecards.org/cgi-bin/carddisp.pl?gene=KDM3A</t>
  </si>
  <si>
    <t>PSMD10</t>
  </si>
  <si>
    <t>Proteasome 26S Subunit, Non-ATPase 10</t>
  </si>
  <si>
    <t>GC0XM108084</t>
  </si>
  <si>
    <t>https://www.genecards.org/cgi-bin/carddisp.pl?gene=PSMD10</t>
  </si>
  <si>
    <t>CASP5</t>
  </si>
  <si>
    <t>Caspase 5</t>
  </si>
  <si>
    <t>GC11M104995</t>
  </si>
  <si>
    <t>https://www.genecards.org/cgi-bin/carddisp.pl?gene=CASP5</t>
  </si>
  <si>
    <t>MIR138-2</t>
  </si>
  <si>
    <t>MicroRNA 138-2</t>
  </si>
  <si>
    <t>GC16P057067</t>
  </si>
  <si>
    <t>https://www.genecards.org/cgi-bin/carddisp.pl?gene=MIR138-2</t>
  </si>
  <si>
    <t>GORASP1</t>
  </si>
  <si>
    <t>Golgi Reassembly Stacking Protein 1</t>
  </si>
  <si>
    <t>GC03M039096</t>
  </si>
  <si>
    <t>https://www.genecards.org/cgi-bin/carddisp.pl?gene=GORASP1</t>
  </si>
  <si>
    <t>MIR411</t>
  </si>
  <si>
    <t>MicroRNA 411</t>
  </si>
  <si>
    <t>GC14P109991</t>
  </si>
  <si>
    <t>https://www.genecards.org/cgi-bin/carddisp.pl?gene=MIR411</t>
  </si>
  <si>
    <t>OTUD4</t>
  </si>
  <si>
    <t>OTU Deubiquitinase 4</t>
  </si>
  <si>
    <t>GC04M145110</t>
  </si>
  <si>
    <t>https://www.genecards.org/cgi-bin/carddisp.pl?gene=OTUD4</t>
  </si>
  <si>
    <t>FAM98C</t>
  </si>
  <si>
    <t>Family With Sequence Similarity 98 Member C</t>
  </si>
  <si>
    <t>GC19P038403</t>
  </si>
  <si>
    <t>https://www.genecards.org/cgi-bin/carddisp.pl?gene=FAM98C</t>
  </si>
  <si>
    <t>B3GALT4</t>
  </si>
  <si>
    <t>Beta-1,3-Galactosyltransferase 4</t>
  </si>
  <si>
    <t>GC06P033277</t>
  </si>
  <si>
    <t>https://www.genecards.org/cgi-bin/carddisp.pl?gene=B3GALT4</t>
  </si>
  <si>
    <t>TNNT1</t>
  </si>
  <si>
    <t>Troponin T1, Slow Skeletal Type</t>
  </si>
  <si>
    <t>GC19M055132</t>
  </si>
  <si>
    <t>https://www.genecards.org/cgi-bin/carddisp.pl?gene=TNNT1</t>
  </si>
  <si>
    <t>HCN2</t>
  </si>
  <si>
    <t>Hyperpolarization Activated Cyclic Nucleotide Gated Potassium And Sodium Channel 2</t>
  </si>
  <si>
    <t>GC19P000589</t>
  </si>
  <si>
    <t>https://www.genecards.org/cgi-bin/carddisp.pl?gene=HCN2</t>
  </si>
  <si>
    <t>SLC22A23</t>
  </si>
  <si>
    <t>Solute Carrier Family 22 Member 23</t>
  </si>
  <si>
    <t>GC06M003269</t>
  </si>
  <si>
    <t>https://www.genecards.org/cgi-bin/carddisp.pl?gene=SLC22A23</t>
  </si>
  <si>
    <t>ATP1B2</t>
  </si>
  <si>
    <t>ATPase Na+/K+ Transporting Subunit Beta 2</t>
  </si>
  <si>
    <t>GC17P011175</t>
  </si>
  <si>
    <t>https://www.genecards.org/cgi-bin/carddisp.pl?gene=ATP1B2</t>
  </si>
  <si>
    <t>FRY</t>
  </si>
  <si>
    <t>FRY Microtubule Binding Protein</t>
  </si>
  <si>
    <t>GC13P031883</t>
  </si>
  <si>
    <t>https://www.genecards.org/cgi-bin/carddisp.pl?gene=FRY</t>
  </si>
  <si>
    <t>PNPLA4</t>
  </si>
  <si>
    <t>Patatin Like Phospholipase Domain Containing 4</t>
  </si>
  <si>
    <t>GC0XM007898</t>
  </si>
  <si>
    <t>https://www.genecards.org/cgi-bin/carddisp.pl?gene=PNPLA4</t>
  </si>
  <si>
    <t>LHX9</t>
  </si>
  <si>
    <t>LIM Homeobox 9</t>
  </si>
  <si>
    <t>GC01P197911</t>
  </si>
  <si>
    <t>https://www.genecards.org/cgi-bin/carddisp.pl?gene=LHX9</t>
  </si>
  <si>
    <t>SULF2</t>
  </si>
  <si>
    <t>Sulfatase 2</t>
  </si>
  <si>
    <t>GC20M047656</t>
  </si>
  <si>
    <t>https://www.genecards.org/cgi-bin/carddisp.pl?gene=SULF2</t>
  </si>
  <si>
    <t>MAPT-IT1</t>
  </si>
  <si>
    <t>MAPT Intronic Transcript 1</t>
  </si>
  <si>
    <t>GC17P045895</t>
  </si>
  <si>
    <t>https://www.genecards.org/cgi-bin/carddisp.pl?gene=MAPT-IT1</t>
  </si>
  <si>
    <t>MUC13</t>
  </si>
  <si>
    <t>Mucin 13, Cell Surface Associated</t>
  </si>
  <si>
    <t>GC03M124905</t>
  </si>
  <si>
    <t>https://www.genecards.org/cgi-bin/carddisp.pl?gene=MUC13</t>
  </si>
  <si>
    <t>H3C8</t>
  </si>
  <si>
    <t>H3 Clustered Histone 8</t>
  </si>
  <si>
    <t>GC06M066517</t>
  </si>
  <si>
    <t>https://www.genecards.org/cgi-bin/carddisp.pl?gene=H3C8</t>
  </si>
  <si>
    <t>RPL37A</t>
  </si>
  <si>
    <t>Ribosomal Protein L37a</t>
  </si>
  <si>
    <t>GC02P216498</t>
  </si>
  <si>
    <t>https://www.genecards.org/cgi-bin/carddisp.pl?gene=RPL37A</t>
  </si>
  <si>
    <t>UBE2R2</t>
  </si>
  <si>
    <t>Ubiquitin Conjugating Enzyme E2 R2</t>
  </si>
  <si>
    <t>GC09P047087</t>
  </si>
  <si>
    <t>https://www.genecards.org/cgi-bin/carddisp.pl?gene=UBE2R2</t>
  </si>
  <si>
    <t>ASMT</t>
  </si>
  <si>
    <t>Acetylserotonin O-Methyltransferase</t>
  </si>
  <si>
    <t>GC0XP001595</t>
  </si>
  <si>
    <t>https://www.genecards.org/cgi-bin/carddisp.pl?gene=ASMT</t>
  </si>
  <si>
    <t>SPAG9</t>
  </si>
  <si>
    <t>Sperm Associated Antigen 9</t>
  </si>
  <si>
    <t>GC17M050962</t>
  </si>
  <si>
    <t>https://www.genecards.org/cgi-bin/carddisp.pl?gene=SPAG9</t>
  </si>
  <si>
    <t>CPLANE2</t>
  </si>
  <si>
    <t>Ciliogenesis And Planar Polarity Effector Complex Subunit 2</t>
  </si>
  <si>
    <t>GC01M016232</t>
  </si>
  <si>
    <t>https://www.genecards.org/cgi-bin/carddisp.pl?gene=CPLANE2</t>
  </si>
  <si>
    <t>TECPR2</t>
  </si>
  <si>
    <t>Tectonin Beta-Propeller Repeat Containing 2</t>
  </si>
  <si>
    <t>GC14P102362</t>
  </si>
  <si>
    <t>https://www.genecards.org/cgi-bin/carddisp.pl?gene=TECPR2</t>
  </si>
  <si>
    <t>TMEM9</t>
  </si>
  <si>
    <t>Transmembrane Protein 9</t>
  </si>
  <si>
    <t>GC01M201134</t>
  </si>
  <si>
    <t>https://www.genecards.org/cgi-bin/carddisp.pl?gene=TMEM9</t>
  </si>
  <si>
    <t>ATG2A</t>
  </si>
  <si>
    <t>Autophagy Related 2A</t>
  </si>
  <si>
    <t>GC11M089735</t>
  </si>
  <si>
    <t>https://www.genecards.org/cgi-bin/carddisp.pl?gene=ATG2A</t>
  </si>
  <si>
    <t>ASCC2</t>
  </si>
  <si>
    <t>Activating Signal Cointegrator 1 Complex Subunit 2</t>
  </si>
  <si>
    <t>GC22M029788</t>
  </si>
  <si>
    <t>https://www.genecards.org/cgi-bin/carddisp.pl?gene=ASCC2</t>
  </si>
  <si>
    <t>HES5</t>
  </si>
  <si>
    <t>Hes Family BHLH Transcription Factor 5</t>
  </si>
  <si>
    <t>GC01M002528</t>
  </si>
  <si>
    <t>https://www.genecards.org/cgi-bin/carddisp.pl?gene=HES5</t>
  </si>
  <si>
    <t>ELOA</t>
  </si>
  <si>
    <t>Elongin A</t>
  </si>
  <si>
    <t>GC01P024545</t>
  </si>
  <si>
    <t>https://www.genecards.org/cgi-bin/carddisp.pl?gene=ELOA</t>
  </si>
  <si>
    <t>CLN8</t>
  </si>
  <si>
    <t>CLN8 Transmembrane ER And ERGIC Protein</t>
  </si>
  <si>
    <t>GC08P001755</t>
  </si>
  <si>
    <t>https://www.genecards.org/cgi-bin/carddisp.pl?gene=CLN8</t>
  </si>
  <si>
    <t>ESYT2</t>
  </si>
  <si>
    <t>Extended Synaptotagmin 2</t>
  </si>
  <si>
    <t>GC07M158730</t>
  </si>
  <si>
    <t>https://www.genecards.org/cgi-bin/carddisp.pl?gene=ESYT2</t>
  </si>
  <si>
    <t>XG</t>
  </si>
  <si>
    <t>Xg Glycoprotein (Xg Blood Group)</t>
  </si>
  <si>
    <t>GC0XP002752</t>
  </si>
  <si>
    <t>https://www.genecards.org/cgi-bin/carddisp.pl?gene=XG</t>
  </si>
  <si>
    <t>NCKAP5L</t>
  </si>
  <si>
    <t>NCK Associated Protein 5 Like</t>
  </si>
  <si>
    <t>GC12M049791</t>
  </si>
  <si>
    <t>https://www.genecards.org/cgi-bin/carddisp.pl?gene=NCKAP5L</t>
  </si>
  <si>
    <t>DSC1</t>
  </si>
  <si>
    <t>Desmocollin 1</t>
  </si>
  <si>
    <t>GC18M031129</t>
  </si>
  <si>
    <t>https://www.genecards.org/cgi-bin/carddisp.pl?gene=DSC1</t>
  </si>
  <si>
    <t>ARPC2</t>
  </si>
  <si>
    <t>Actin Related Protein 2/3 Complex Subunit 2</t>
  </si>
  <si>
    <t>GC02P218217</t>
  </si>
  <si>
    <t>https://www.genecards.org/cgi-bin/carddisp.pl?gene=ARPC2</t>
  </si>
  <si>
    <t>PPP2R2A</t>
  </si>
  <si>
    <t>Protein Phosphatase 2 Regulatory Subunit Balpha</t>
  </si>
  <si>
    <t>GC08P026292</t>
  </si>
  <si>
    <t>https://www.genecards.org/cgi-bin/carddisp.pl?gene=PPP2R2A</t>
  </si>
  <si>
    <t>DNAJA2</t>
  </si>
  <si>
    <t>DnaJ Heat Shock Protein Family (Hsp40) Member A2</t>
  </si>
  <si>
    <t>GC16M046955</t>
  </si>
  <si>
    <t>https://www.genecards.org/cgi-bin/carddisp.pl?gene=DNAJA2</t>
  </si>
  <si>
    <t>PGAM4</t>
  </si>
  <si>
    <t>Phosphoglycerate Mutase Family Member 4</t>
  </si>
  <si>
    <t>GC0XM077967</t>
  </si>
  <si>
    <t>https://www.genecards.org/cgi-bin/carddisp.pl?gene=PGAM4</t>
  </si>
  <si>
    <t>PLIN3</t>
  </si>
  <si>
    <t>Perilipin 3</t>
  </si>
  <si>
    <t>GC19M005478</t>
  </si>
  <si>
    <t>https://www.genecards.org/cgi-bin/carddisp.pl?gene=PLIN3</t>
  </si>
  <si>
    <t>STMND1</t>
  </si>
  <si>
    <t>Stathmin Domain Containing 1</t>
  </si>
  <si>
    <t>GC06P017104</t>
  </si>
  <si>
    <t>https://www.genecards.org/cgi-bin/carddisp.pl?gene=STMND1</t>
  </si>
  <si>
    <t>EMX1</t>
  </si>
  <si>
    <t>Empty Spiracles Homeobox 1</t>
  </si>
  <si>
    <t>GC02P072916</t>
  </si>
  <si>
    <t>https://www.genecards.org/cgi-bin/carddisp.pl?gene=EMX1</t>
  </si>
  <si>
    <t>PPIP5K2</t>
  </si>
  <si>
    <t>Diphosphoinositol Pentakisphosphate Kinase 2</t>
  </si>
  <si>
    <t>GC05P103120</t>
  </si>
  <si>
    <t>https://www.genecards.org/cgi-bin/carddisp.pl?gene=PPIP5K2</t>
  </si>
  <si>
    <t>BORCS7</t>
  </si>
  <si>
    <t>BLOC-1 Related Complex Subunit 7</t>
  </si>
  <si>
    <t>GC10P102857</t>
  </si>
  <si>
    <t>https://www.genecards.org/cgi-bin/carddisp.pl?gene=BORCS7</t>
  </si>
  <si>
    <t>EIF3E</t>
  </si>
  <si>
    <t>Eukaryotic Translation Initiation Factor 3 Subunit E</t>
  </si>
  <si>
    <t>GC08M108163</t>
  </si>
  <si>
    <t>https://www.genecards.org/cgi-bin/carddisp.pl?gene=EIF3E</t>
  </si>
  <si>
    <t>POTEF</t>
  </si>
  <si>
    <t>POTE Ankyrin Domain Family Member F</t>
  </si>
  <si>
    <t>GC02M130073</t>
  </si>
  <si>
    <t>https://www.genecards.org/cgi-bin/carddisp.pl?gene=POTEF</t>
  </si>
  <si>
    <t>RASA3</t>
  </si>
  <si>
    <t>RAS P21 Protein Activator 3</t>
  </si>
  <si>
    <t>GC13M113977</t>
  </si>
  <si>
    <t>https://www.genecards.org/cgi-bin/carddisp.pl?gene=RASA3</t>
  </si>
  <si>
    <t>CIRBP</t>
  </si>
  <si>
    <t>Cold Inducible RNA Binding Protein</t>
  </si>
  <si>
    <t>GC19P001259</t>
  </si>
  <si>
    <t>https://www.genecards.org/cgi-bin/carddisp.pl?gene=CIRBP</t>
  </si>
  <si>
    <t>CDK11A</t>
  </si>
  <si>
    <t>Cyclin Dependent Kinase 11A</t>
  </si>
  <si>
    <t>GC01M001702</t>
  </si>
  <si>
    <t>https://www.genecards.org/cgi-bin/carddisp.pl?gene=CDK11A</t>
  </si>
  <si>
    <t>DUSP14</t>
  </si>
  <si>
    <t>Dual Specificity Phosphatase 14</t>
  </si>
  <si>
    <t>GC17P055339</t>
  </si>
  <si>
    <t>https://www.genecards.org/cgi-bin/carddisp.pl?gene=DUSP14</t>
  </si>
  <si>
    <t>FAM234B</t>
  </si>
  <si>
    <t>Family With Sequence Similarity 234 Member B</t>
  </si>
  <si>
    <t>GC12P021363</t>
  </si>
  <si>
    <t>https://www.genecards.org/cgi-bin/carddisp.pl?gene=FAM234B</t>
  </si>
  <si>
    <t>TRMT2A</t>
  </si>
  <si>
    <t>TRNA Methyltransferase 2 Homolog A</t>
  </si>
  <si>
    <t>GC22M020099</t>
  </si>
  <si>
    <t>https://www.genecards.org/cgi-bin/carddisp.pl?gene=TRMT2A</t>
  </si>
  <si>
    <t>CROCC</t>
  </si>
  <si>
    <t>Ciliary Rootlet Coiled-Coil, Rootletin</t>
  </si>
  <si>
    <t>GC01P017811</t>
  </si>
  <si>
    <t>https://www.genecards.org/cgi-bin/carddisp.pl?gene=CROCC</t>
  </si>
  <si>
    <t>NSMAF</t>
  </si>
  <si>
    <t>Neutral Sphingomyelinase Activation Associated Factor</t>
  </si>
  <si>
    <t>GC08M058569</t>
  </si>
  <si>
    <t>https://www.genecards.org/cgi-bin/carddisp.pl?gene=NSMAF</t>
  </si>
  <si>
    <t>CLDN3</t>
  </si>
  <si>
    <t>Claudin 3</t>
  </si>
  <si>
    <t>GC07M073768</t>
  </si>
  <si>
    <t>https://www.genecards.org/cgi-bin/carddisp.pl?gene=CLDN3</t>
  </si>
  <si>
    <t>DCHS2</t>
  </si>
  <si>
    <t>Dachsous Cadherin-Related 2</t>
  </si>
  <si>
    <t>GC04M154232</t>
  </si>
  <si>
    <t>https://www.genecards.org/cgi-bin/carddisp.pl?gene=DCHS2</t>
  </si>
  <si>
    <t>ITPKB</t>
  </si>
  <si>
    <t>Inositol-Trisphosphate 3-Kinase B</t>
  </si>
  <si>
    <t>GC01M226631</t>
  </si>
  <si>
    <t>https://www.genecards.org/cgi-bin/carddisp.pl?gene=ITPKB</t>
  </si>
  <si>
    <t>AK3</t>
  </si>
  <si>
    <t>Adenylate Kinase 3</t>
  </si>
  <si>
    <t>GC09M004709</t>
  </si>
  <si>
    <t>https://www.genecards.org/cgi-bin/carddisp.pl?gene=AK3</t>
  </si>
  <si>
    <t>ZSCAN5A</t>
  </si>
  <si>
    <t>Zinc Finger And SCAN Domain Containing 5A</t>
  </si>
  <si>
    <t>GC19M066432</t>
  </si>
  <si>
    <t>https://www.genecards.org/cgi-bin/carddisp.pl?gene=ZSCAN5A</t>
  </si>
  <si>
    <t>MBOAT2</t>
  </si>
  <si>
    <t>Membrane Bound O-Acyltransferase Domain Containing 2</t>
  </si>
  <si>
    <t>GC02M008853</t>
  </si>
  <si>
    <t>https://www.genecards.org/cgi-bin/carddisp.pl?gene=MBOAT2</t>
  </si>
  <si>
    <t>FAM193A</t>
  </si>
  <si>
    <t>Family With Sequence Similarity 193 Member A</t>
  </si>
  <si>
    <t>GC04P002536</t>
  </si>
  <si>
    <t>https://www.genecards.org/cgi-bin/carddisp.pl?gene=FAM193A</t>
  </si>
  <si>
    <t>PI3</t>
  </si>
  <si>
    <t>Peptidase Inhibitor 3</t>
  </si>
  <si>
    <t>GC20P045174</t>
  </si>
  <si>
    <t>https://www.genecards.org/cgi-bin/carddisp.pl?gene=PI3</t>
  </si>
  <si>
    <t>DHRS7</t>
  </si>
  <si>
    <t>Dehydrogenase/Reductase 7</t>
  </si>
  <si>
    <t>GC14M060144</t>
  </si>
  <si>
    <t>https://www.genecards.org/cgi-bin/carddisp.pl?gene=DHRS7</t>
  </si>
  <si>
    <t>CFAP57</t>
  </si>
  <si>
    <t>Cilia And Flagella Associated Protein 57</t>
  </si>
  <si>
    <t>GC01P043172</t>
  </si>
  <si>
    <t>https://www.genecards.org/cgi-bin/carddisp.pl?gene=CFAP57</t>
  </si>
  <si>
    <t>ALDH3A1</t>
  </si>
  <si>
    <t>Aldehyde Dehydrogenase 3 Family Member A1</t>
  </si>
  <si>
    <t>GC17M019737</t>
  </si>
  <si>
    <t>https://www.genecards.org/cgi-bin/carddisp.pl?gene=ALDH3A1</t>
  </si>
  <si>
    <t>GPR141</t>
  </si>
  <si>
    <t>G Protein-Coupled Receptor 141</t>
  </si>
  <si>
    <t>GC07P037712</t>
  </si>
  <si>
    <t>https://www.genecards.org/cgi-bin/carddisp.pl?gene=GPR141</t>
  </si>
  <si>
    <t>Claudin 4</t>
  </si>
  <si>
    <t>GC07P073799</t>
  </si>
  <si>
    <t>https://www.genecards.org/cgi-bin/carddisp.pl?gene=CLDN4</t>
  </si>
  <si>
    <t>MIR361</t>
  </si>
  <si>
    <t>MicroRNA 361</t>
  </si>
  <si>
    <t>GC0XM085903</t>
  </si>
  <si>
    <t>https://www.genecards.org/cgi-bin/carddisp.pl?gene=MIR361</t>
  </si>
  <si>
    <t>OR14C36</t>
  </si>
  <si>
    <t>Olfactory Receptor Family 14 Subfamily C Member 36</t>
  </si>
  <si>
    <t>GC01P248348</t>
  </si>
  <si>
    <t>https://www.genecards.org/cgi-bin/carddisp.pl?gene=OR14C36</t>
  </si>
  <si>
    <t>RETREG2</t>
  </si>
  <si>
    <t>Reticulophagy Regulator Family Member 2</t>
  </si>
  <si>
    <t>GC02P219177</t>
  </si>
  <si>
    <t>https://www.genecards.org/cgi-bin/carddisp.pl?gene=RETREG2</t>
  </si>
  <si>
    <t>PAK1IP1</t>
  </si>
  <si>
    <t>PAK1 Interacting Protein 1</t>
  </si>
  <si>
    <t>GC06P010716</t>
  </si>
  <si>
    <t>https://www.genecards.org/cgi-bin/carddisp.pl?gene=PAK1IP1</t>
  </si>
  <si>
    <t>PCDHGA12</t>
  </si>
  <si>
    <t>Protocadherin Gamma Subfamily A, 12</t>
  </si>
  <si>
    <t>GC05P146224</t>
  </si>
  <si>
    <t>https://www.genecards.org/cgi-bin/carddisp.pl?gene=PCDHGA12</t>
  </si>
  <si>
    <t>MDFIC</t>
  </si>
  <si>
    <t>MyoD Family Inhibitor Domain Containing</t>
  </si>
  <si>
    <t>GC07P114922</t>
  </si>
  <si>
    <t>https://www.genecards.org/cgi-bin/carddisp.pl?gene=MDFIC</t>
  </si>
  <si>
    <t>SIGLEC8</t>
  </si>
  <si>
    <t>Sialic Acid Binding Ig Like Lectin 8</t>
  </si>
  <si>
    <t>GC19M051450</t>
  </si>
  <si>
    <t>https://www.genecards.org/cgi-bin/carddisp.pl?gene=SIGLEC8</t>
  </si>
  <si>
    <t>POLR2B</t>
  </si>
  <si>
    <t>RNA Polymerase II Subunit B</t>
  </si>
  <si>
    <t>GC04P056977</t>
  </si>
  <si>
    <t>https://www.genecards.org/cgi-bin/carddisp.pl?gene=POLR2B</t>
  </si>
  <si>
    <t>TRAPPC3</t>
  </si>
  <si>
    <t>Trafficking Protein Particle Complex Subunit 3</t>
  </si>
  <si>
    <t>GC01M036136</t>
  </si>
  <si>
    <t>https://www.genecards.org/cgi-bin/carddisp.pl?gene=TRAPPC3</t>
  </si>
  <si>
    <t>TMEM214</t>
  </si>
  <si>
    <t>Transmembrane Protein 214</t>
  </si>
  <si>
    <t>GC02P027032</t>
  </si>
  <si>
    <t>https://www.genecards.org/cgi-bin/carddisp.pl?gene=TMEM214</t>
  </si>
  <si>
    <t>ACOX3</t>
  </si>
  <si>
    <t>Acyl-CoA Oxidase 3, Pristanoyl</t>
  </si>
  <si>
    <t>GC04M008358</t>
  </si>
  <si>
    <t>https://www.genecards.org/cgi-bin/carddisp.pl?gene=ACOX3</t>
  </si>
  <si>
    <t>PKP4</t>
  </si>
  <si>
    <t>Plakophilin 4</t>
  </si>
  <si>
    <t>GC02P158456</t>
  </si>
  <si>
    <t>https://www.genecards.org/cgi-bin/carddisp.pl?gene=PKP4</t>
  </si>
  <si>
    <t>RAB9A</t>
  </si>
  <si>
    <t>RAB9A, Member RAS Oncogene Family</t>
  </si>
  <si>
    <t>GC0XP013707</t>
  </si>
  <si>
    <t>https://www.genecards.org/cgi-bin/carddisp.pl?gene=RAB9A</t>
  </si>
  <si>
    <t>DCAF1</t>
  </si>
  <si>
    <t>DDB1 And CUL4 Associated Factor 1</t>
  </si>
  <si>
    <t>GC03M051395</t>
  </si>
  <si>
    <t>https://www.genecards.org/cgi-bin/carddisp.pl?gene=DCAF1</t>
  </si>
  <si>
    <t>CNGA2</t>
  </si>
  <si>
    <t>Cyclic Nucleotide Gated Channel Subunit Alpha 2</t>
  </si>
  <si>
    <t>GC0XP151734</t>
  </si>
  <si>
    <t>https://www.genecards.org/cgi-bin/carddisp.pl?gene=CNGA2</t>
  </si>
  <si>
    <t>FAM20B</t>
  </si>
  <si>
    <t>FAM20B Glycosaminoglycan Xylosylkinase</t>
  </si>
  <si>
    <t>GC01P179025</t>
  </si>
  <si>
    <t>https://www.genecards.org/cgi-bin/carddisp.pl?gene=FAM20B</t>
  </si>
  <si>
    <t>BABAM1</t>
  </si>
  <si>
    <t>BRISC And BRCA1 A Complex Member 1</t>
  </si>
  <si>
    <t>GC19P066223</t>
  </si>
  <si>
    <t>https://www.genecards.org/cgi-bin/carddisp.pl?gene=BABAM1</t>
  </si>
  <si>
    <t>GSTA5</t>
  </si>
  <si>
    <t>Glutathione S-Transferase Alpha 5</t>
  </si>
  <si>
    <t>GC06M052831</t>
  </si>
  <si>
    <t>https://www.genecards.org/cgi-bin/carddisp.pl?gene=GSTA5</t>
  </si>
  <si>
    <t>VAPA</t>
  </si>
  <si>
    <t>VAMP Associated Protein A</t>
  </si>
  <si>
    <t>GC18P009904</t>
  </si>
  <si>
    <t>https://www.genecards.org/cgi-bin/carddisp.pl?gene=VAPA</t>
  </si>
  <si>
    <t>MRPL12</t>
  </si>
  <si>
    <t>Mitochondrial Ribosomal Protein L12</t>
  </si>
  <si>
    <t>GC17P081704</t>
  </si>
  <si>
    <t>https://www.genecards.org/cgi-bin/carddisp.pl?gene=MRPL12</t>
  </si>
  <si>
    <t>TREX2</t>
  </si>
  <si>
    <t>Three Prime Repair Exonuclease 2</t>
  </si>
  <si>
    <t>GC0XM153444</t>
  </si>
  <si>
    <t>https://www.genecards.org/cgi-bin/carddisp.pl?gene=TREX2</t>
  </si>
  <si>
    <t>FAM151A</t>
  </si>
  <si>
    <t>Family With Sequence Similarity 151 Member A</t>
  </si>
  <si>
    <t>GC01M054649</t>
  </si>
  <si>
    <t>https://www.genecards.org/cgi-bin/carddisp.pl?gene=FAM151A</t>
  </si>
  <si>
    <t>CHERP</t>
  </si>
  <si>
    <t>Calcium Homeostasis Endoplasmic Reticulum Protein</t>
  </si>
  <si>
    <t>GC19M016517</t>
  </si>
  <si>
    <t>https://www.genecards.org/cgi-bin/carddisp.pl?gene=CHERP</t>
  </si>
  <si>
    <t>FBRS</t>
  </si>
  <si>
    <t>Fibrosin</t>
  </si>
  <si>
    <t>GC16P041093</t>
  </si>
  <si>
    <t>https://www.genecards.org/cgi-bin/carddisp.pl?gene=FBRS</t>
  </si>
  <si>
    <t>MCEE</t>
  </si>
  <si>
    <t>Methylmalonyl-CoA Epimerase</t>
  </si>
  <si>
    <t>GC02M071110</t>
  </si>
  <si>
    <t>https://www.genecards.org/cgi-bin/carddisp.pl?gene=MCEE</t>
  </si>
  <si>
    <t>BGLT3</t>
  </si>
  <si>
    <t>Beta Globin Locus Transcript 3</t>
  </si>
  <si>
    <t>GC11M006447</t>
  </si>
  <si>
    <t>https://www.genecards.org/cgi-bin/carddisp.pl?gene=BGLT3</t>
  </si>
  <si>
    <t>IRF9</t>
  </si>
  <si>
    <t>Interferon Regulatory Factor 9</t>
  </si>
  <si>
    <t>GC14P024161</t>
  </si>
  <si>
    <t>https://www.genecards.org/cgi-bin/carddisp.pl?gene=IRF9</t>
  </si>
  <si>
    <t>TM7SF3</t>
  </si>
  <si>
    <t>Transmembrane 7 Superfamily Member 3</t>
  </si>
  <si>
    <t>GC12M026971</t>
  </si>
  <si>
    <t>https://www.genecards.org/cgi-bin/carddisp.pl?gene=TM7SF3</t>
  </si>
  <si>
    <t>AGR2</t>
  </si>
  <si>
    <t>Anterior Gradient 2, Protein Disulphide Isomerase Family Member</t>
  </si>
  <si>
    <t>GC07M017058</t>
  </si>
  <si>
    <t>https://www.genecards.org/cgi-bin/carddisp.pl?gene=AGR2</t>
  </si>
  <si>
    <t>MEX3C</t>
  </si>
  <si>
    <t>Mex-3 RNA Binding Family Member C</t>
  </si>
  <si>
    <t>GC18M051174</t>
  </si>
  <si>
    <t>https://www.genecards.org/cgi-bin/carddisp.pl?gene=MEX3C</t>
  </si>
  <si>
    <t>ST8SIA4</t>
  </si>
  <si>
    <t>ST8 Alpha-N-Acetyl-Neuraminide Alpha-2,8-Sialyltransferase 4</t>
  </si>
  <si>
    <t>GC05M100806</t>
  </si>
  <si>
    <t>https://www.genecards.org/cgi-bin/carddisp.pl?gene=ST8SIA4</t>
  </si>
  <si>
    <t>OR3A3</t>
  </si>
  <si>
    <t>Olfactory Receptor Family 3 Subfamily A Member 3</t>
  </si>
  <si>
    <t>GC17P004324</t>
  </si>
  <si>
    <t>https://www.genecards.org/cgi-bin/carddisp.pl?gene=OR3A3</t>
  </si>
  <si>
    <t>MILR1</t>
  </si>
  <si>
    <t>Mast Cell Immunoglobulin Like Receptor 1</t>
  </si>
  <si>
    <t>GC17P064447</t>
  </si>
  <si>
    <t>https://www.genecards.org/cgi-bin/carddisp.pl?gene=MILR1</t>
  </si>
  <si>
    <t>POLR1F</t>
  </si>
  <si>
    <t>RNA Polymerase I Subunit F</t>
  </si>
  <si>
    <t>GC07M019695</t>
  </si>
  <si>
    <t>https://www.genecards.org/cgi-bin/carddisp.pl?gene=POLR1F</t>
  </si>
  <si>
    <t>CA5B</t>
  </si>
  <si>
    <t>Carbonic Anhydrase 5B</t>
  </si>
  <si>
    <t>GC0XP015688</t>
  </si>
  <si>
    <t>https://www.genecards.org/cgi-bin/carddisp.pl?gene=CA5B</t>
  </si>
  <si>
    <t>LINC00339</t>
  </si>
  <si>
    <t>Long Intergenic Non-Protein Coding RNA 339</t>
  </si>
  <si>
    <t>GC01P022333</t>
  </si>
  <si>
    <t>https://www.genecards.org/cgi-bin/carddisp.pl?gene=LINC00339</t>
  </si>
  <si>
    <t>SHFM3</t>
  </si>
  <si>
    <t>Split-Hand/Foot Malformation 3</t>
  </si>
  <si>
    <t>GC10U900837</t>
  </si>
  <si>
    <t>https://www.genecards.org/cgi-bin/carddisp.pl?gene=SHFM3</t>
  </si>
  <si>
    <t>SLSN3</t>
  </si>
  <si>
    <t>Senior-Loken Syndrome 3</t>
  </si>
  <si>
    <t>GC03U990254</t>
  </si>
  <si>
    <t>https://www.genecards.org/cgi-bin/carddisp.pl?gene=SLSN3</t>
  </si>
  <si>
    <t>ADAMTS12</t>
  </si>
  <si>
    <t>ADAM Metallopeptidase With Thrombospondin Type 1 Motif 12</t>
  </si>
  <si>
    <t>GC05M033524</t>
  </si>
  <si>
    <t>https://www.genecards.org/cgi-bin/carddisp.pl?gene=ADAMTS12</t>
  </si>
  <si>
    <t>ZC3H14</t>
  </si>
  <si>
    <t>Zinc Finger CCCH-Type Containing 14</t>
  </si>
  <si>
    <t>GC14P088562</t>
  </si>
  <si>
    <t>https://www.genecards.org/cgi-bin/carddisp.pl?gene=ZC3H14</t>
  </si>
  <si>
    <t>MAPK13</t>
  </si>
  <si>
    <t>Mitogen-Activated Protein Kinase 13</t>
  </si>
  <si>
    <t>GC06P083842</t>
  </si>
  <si>
    <t>https://www.genecards.org/cgi-bin/carddisp.pl?gene=MAPK13</t>
  </si>
  <si>
    <t>SEMA4C</t>
  </si>
  <si>
    <t>Semaphorin 4C</t>
  </si>
  <si>
    <t>GC02M096859</t>
  </si>
  <si>
    <t>https://www.genecards.org/cgi-bin/carddisp.pl?gene=SEMA4C</t>
  </si>
  <si>
    <t>ZBTB11</t>
  </si>
  <si>
    <t>Zinc Finger And BTB Domain Containing 11</t>
  </si>
  <si>
    <t>GC03M101648</t>
  </si>
  <si>
    <t>https://www.genecards.org/cgi-bin/carddisp.pl?gene=ZBTB11</t>
  </si>
  <si>
    <t>KHSRP</t>
  </si>
  <si>
    <t>KH-Type Splicing Regulatory Protein</t>
  </si>
  <si>
    <t>GC19M006413</t>
  </si>
  <si>
    <t>https://www.genecards.org/cgi-bin/carddisp.pl?gene=KHSRP</t>
  </si>
  <si>
    <t>IL31</t>
  </si>
  <si>
    <t>Interleukin 31</t>
  </si>
  <si>
    <t>GC12M122295</t>
  </si>
  <si>
    <t>https://www.genecards.org/cgi-bin/carddisp.pl?gene=IL31</t>
  </si>
  <si>
    <t>CDK2AP2</t>
  </si>
  <si>
    <t>Cyclin Dependent Kinase 2 Associated Protein 2</t>
  </si>
  <si>
    <t>GC11M067506</t>
  </si>
  <si>
    <t>https://www.genecards.org/cgi-bin/carddisp.pl?gene=CDK2AP2</t>
  </si>
  <si>
    <t>FAM83C-AS1</t>
  </si>
  <si>
    <t>FAM83C Antisense RNA 1</t>
  </si>
  <si>
    <t>GC20P035382</t>
  </si>
  <si>
    <t>https://www.genecards.org/cgi-bin/carddisp.pl?gene=FAM83C-AS1</t>
  </si>
  <si>
    <t>PARP14</t>
  </si>
  <si>
    <t>Poly(ADP-Ribose) Polymerase Family Member 14</t>
  </si>
  <si>
    <t>GC03P122680</t>
  </si>
  <si>
    <t>https://www.genecards.org/cgi-bin/carddisp.pl?gene=PARP14</t>
  </si>
  <si>
    <t>ARFGEF3</t>
  </si>
  <si>
    <t>ARFGEF Family Member 3</t>
  </si>
  <si>
    <t>GC06P138161</t>
  </si>
  <si>
    <t>https://www.genecards.org/cgi-bin/carddisp.pl?gene=ARFGEF3</t>
  </si>
  <si>
    <t>FGF11</t>
  </si>
  <si>
    <t>Fibroblast Growth Factor 11</t>
  </si>
  <si>
    <t>GC17P011161</t>
  </si>
  <si>
    <t>https://www.genecards.org/cgi-bin/carddisp.pl?gene=FGF11</t>
  </si>
  <si>
    <t>EFHC2</t>
  </si>
  <si>
    <t>EF-Hand Domain Containing 2</t>
  </si>
  <si>
    <t>GC0XM044146</t>
  </si>
  <si>
    <t>https://www.genecards.org/cgi-bin/carddisp.pl?gene=EFHC2</t>
  </si>
  <si>
    <t>ZGLP1</t>
  </si>
  <si>
    <t>Zinc Finger GATA Like Protein 1</t>
  </si>
  <si>
    <t>GC19M010304</t>
  </si>
  <si>
    <t>https://www.genecards.org/cgi-bin/carddisp.pl?gene=ZGLP1</t>
  </si>
  <si>
    <t>IPO4</t>
  </si>
  <si>
    <t>Importin 4</t>
  </si>
  <si>
    <t>GC14M024181</t>
  </si>
  <si>
    <t>https://www.genecards.org/cgi-bin/carddisp.pl?gene=IPO4</t>
  </si>
  <si>
    <t>MAML1</t>
  </si>
  <si>
    <t>Mastermind Like Transcriptional Coactivator 1</t>
  </si>
  <si>
    <t>GC05P179732</t>
  </si>
  <si>
    <t>https://www.genecards.org/cgi-bin/carddisp.pl?gene=MAML1</t>
  </si>
  <si>
    <t>LNX1</t>
  </si>
  <si>
    <t>Ligand Of Numb-Protein X 1</t>
  </si>
  <si>
    <t>GC04M053459</t>
  </si>
  <si>
    <t>https://www.genecards.org/cgi-bin/carddisp.pl?gene=LNX1</t>
  </si>
  <si>
    <t>PIFO</t>
  </si>
  <si>
    <t>Primary Cilia Formation</t>
  </si>
  <si>
    <t>GC01P111324</t>
  </si>
  <si>
    <t>https://www.genecards.org/cgi-bin/carddisp.pl?gene=PIFO</t>
  </si>
  <si>
    <t>FFAR4</t>
  </si>
  <si>
    <t>Free Fatty Acid Receptor 4</t>
  </si>
  <si>
    <t>GC10P093566</t>
  </si>
  <si>
    <t>https://www.genecards.org/cgi-bin/carddisp.pl?gene=FFAR4</t>
  </si>
  <si>
    <t>OXR1</t>
  </si>
  <si>
    <t>Oxidation Resistance 1</t>
  </si>
  <si>
    <t>GC08P106271</t>
  </si>
  <si>
    <t>https://www.genecards.org/cgi-bin/carddisp.pl?gene=OXR1</t>
  </si>
  <si>
    <t>EXOC8</t>
  </si>
  <si>
    <t>Exocyst Complex Component 8</t>
  </si>
  <si>
    <t>GC01M231332</t>
  </si>
  <si>
    <t>https://www.genecards.org/cgi-bin/carddisp.pl?gene=EXOC8</t>
  </si>
  <si>
    <t>PLB1</t>
  </si>
  <si>
    <t>Phospholipase B1</t>
  </si>
  <si>
    <t>GC02P028460</t>
  </si>
  <si>
    <t>https://www.genecards.org/cgi-bin/carddisp.pl?gene=PLB1</t>
  </si>
  <si>
    <t>SRSF3</t>
  </si>
  <si>
    <t>Serine And Arginine Rich Splicing Factor 3</t>
  </si>
  <si>
    <t>GC06P083846</t>
  </si>
  <si>
    <t>https://www.genecards.org/cgi-bin/carddisp.pl?gene=SRSF3</t>
  </si>
  <si>
    <t>MIR376C</t>
  </si>
  <si>
    <t>MicroRNA 376c</t>
  </si>
  <si>
    <t>GC14P109982</t>
  </si>
  <si>
    <t>https://www.genecards.org/cgi-bin/carddisp.pl?gene=MIR376C</t>
  </si>
  <si>
    <t>MIR9-2</t>
  </si>
  <si>
    <t>MicroRNA 9-2</t>
  </si>
  <si>
    <t>GC05M088666</t>
  </si>
  <si>
    <t>https://www.genecards.org/cgi-bin/carddisp.pl?gene=MIR9-2</t>
  </si>
  <si>
    <t>GPRC5A</t>
  </si>
  <si>
    <t>G Protein-Coupled Receptor Class C Group 5 Member A</t>
  </si>
  <si>
    <t>GC12P021352</t>
  </si>
  <si>
    <t>https://www.genecards.org/cgi-bin/carddisp.pl?gene=GPRC5A</t>
  </si>
  <si>
    <t>SLC25A10</t>
  </si>
  <si>
    <t>Solute Carrier Family 25 Member 10</t>
  </si>
  <si>
    <t>GC17P081712</t>
  </si>
  <si>
    <t>https://www.genecards.org/cgi-bin/carddisp.pl?gene=SLC25A10</t>
  </si>
  <si>
    <t>H2AC21</t>
  </si>
  <si>
    <t>H2A Clustered Histone 21</t>
  </si>
  <si>
    <t>GC01M152035</t>
  </si>
  <si>
    <t>https://www.genecards.org/cgi-bin/carddisp.pl?gene=H2AC21</t>
  </si>
  <si>
    <t>POLE4</t>
  </si>
  <si>
    <t>DNA Polymerase Epsilon 4, Accessory Subunit</t>
  </si>
  <si>
    <t>GC02P074958</t>
  </si>
  <si>
    <t>https://www.genecards.org/cgi-bin/carddisp.pl?gene=POLE4</t>
  </si>
  <si>
    <t>GPN1</t>
  </si>
  <si>
    <t>GPN-Loop GTPase 1</t>
  </si>
  <si>
    <t>GC02P027628</t>
  </si>
  <si>
    <t>https://www.genecards.org/cgi-bin/carddisp.pl?gene=GPN1</t>
  </si>
  <si>
    <t>GLRX3</t>
  </si>
  <si>
    <t>Glutaredoxin 3</t>
  </si>
  <si>
    <t>GC10P130136</t>
  </si>
  <si>
    <t>https://www.genecards.org/cgi-bin/carddisp.pl?gene=GLRX3</t>
  </si>
  <si>
    <t>ASCL2</t>
  </si>
  <si>
    <t>Achaete-Scute Family BHLH Transcription Factor 2</t>
  </si>
  <si>
    <t>GC11M003304</t>
  </si>
  <si>
    <t>https://www.genecards.org/cgi-bin/carddisp.pl?gene=ASCL2</t>
  </si>
  <si>
    <t>NOC2L</t>
  </si>
  <si>
    <t>NOC2 Like Nucleolar Associated Transcriptional Repressor</t>
  </si>
  <si>
    <t>GC01M005931</t>
  </si>
  <si>
    <t>https://www.genecards.org/cgi-bin/carddisp.pl?gene=NOC2L</t>
  </si>
  <si>
    <t>EIF4HP1</t>
  </si>
  <si>
    <t>Eukaryotic Translation Initiation Factor 4H Pseudogene 1</t>
  </si>
  <si>
    <t>GC07M027456</t>
  </si>
  <si>
    <t>https://www.genecards.org/cgi-bin/carddisp.pl?gene=EIF4HP1</t>
  </si>
  <si>
    <t>ATP8A1</t>
  </si>
  <si>
    <t>ATPase Phospholipid Transporting 8A1</t>
  </si>
  <si>
    <t>GC04M042410</t>
  </si>
  <si>
    <t>https://www.genecards.org/cgi-bin/carddisp.pl?gene=ATP8A1</t>
  </si>
  <si>
    <t>SPDYA</t>
  </si>
  <si>
    <t>Speedy/RINGO Cell Cycle Regulator Family Member A</t>
  </si>
  <si>
    <t>GC02P028782</t>
  </si>
  <si>
    <t>https://www.genecards.org/cgi-bin/carddisp.pl?gene=SPDYA</t>
  </si>
  <si>
    <t>LPIN3</t>
  </si>
  <si>
    <t>Lipin 3</t>
  </si>
  <si>
    <t>GC20P041340</t>
  </si>
  <si>
    <t>https://www.genecards.org/cgi-bin/carddisp.pl?gene=LPIN3</t>
  </si>
  <si>
    <t>SNTA1</t>
  </si>
  <si>
    <t>Syntrophin Alpha 1</t>
  </si>
  <si>
    <t>GC20M033407</t>
  </si>
  <si>
    <t>https://www.genecards.org/cgi-bin/carddisp.pl?gene=SNTA1</t>
  </si>
  <si>
    <t>PTCHD4</t>
  </si>
  <si>
    <t>Patched Domain Containing 4</t>
  </si>
  <si>
    <t>GC06M066271</t>
  </si>
  <si>
    <t>https://www.genecards.org/cgi-bin/carddisp.pl?gene=PTCHD4</t>
  </si>
  <si>
    <t>CLLU1</t>
  </si>
  <si>
    <t>Chronic Lymphocytic Leukemia Up-Regulated 1</t>
  </si>
  <si>
    <t>GC12P092422</t>
  </si>
  <si>
    <t>https://www.genecards.org/cgi-bin/carddisp.pl?gene=CLLU1</t>
  </si>
  <si>
    <t>SLC15A1</t>
  </si>
  <si>
    <t>Solute Carrier Family 15 Member 1</t>
  </si>
  <si>
    <t>GC13M098683</t>
  </si>
  <si>
    <t>https://www.genecards.org/cgi-bin/carddisp.pl?gene=SLC15A1</t>
  </si>
  <si>
    <t>MYCL</t>
  </si>
  <si>
    <t>MYCL Proto-Oncogene, BHLH Transcription Factor</t>
  </si>
  <si>
    <t>GC01M039895</t>
  </si>
  <si>
    <t>https://www.genecards.org/cgi-bin/carddisp.pl?gene=MYCL</t>
  </si>
  <si>
    <t>SLC7A1</t>
  </si>
  <si>
    <t>Solute Carrier Family 7 Member 1</t>
  </si>
  <si>
    <t>GC13M029509</t>
  </si>
  <si>
    <t>https://www.genecards.org/cgi-bin/carddisp.pl?gene=SLC7A1</t>
  </si>
  <si>
    <t>S100A2</t>
  </si>
  <si>
    <t>S100 Calcium Binding Protein A2</t>
  </si>
  <si>
    <t>GC01M153561</t>
  </si>
  <si>
    <t>https://www.genecards.org/cgi-bin/carddisp.pl?gene=S100A2</t>
  </si>
  <si>
    <t>DPYSL2</t>
  </si>
  <si>
    <t>Dihydropyrimidinase Like 2</t>
  </si>
  <si>
    <t>GC08P026514</t>
  </si>
  <si>
    <t>https://www.genecards.org/cgi-bin/carddisp.pl?gene=DPYSL2</t>
  </si>
  <si>
    <t>STAP1</t>
  </si>
  <si>
    <t>Signal Transducing Adaptor Family Member 1</t>
  </si>
  <si>
    <t>GC04P067558</t>
  </si>
  <si>
    <t>https://www.genecards.org/cgi-bin/carddisp.pl?gene=STAP1</t>
  </si>
  <si>
    <t>PLAAT5</t>
  </si>
  <si>
    <t>Phospholipase A And Acyltransferase 5</t>
  </si>
  <si>
    <t>GC11M089668</t>
  </si>
  <si>
    <t>https://www.genecards.org/cgi-bin/carddisp.pl?gene=PLAAT5</t>
  </si>
  <si>
    <t>ZMYM5</t>
  </si>
  <si>
    <t>Zinc Finger MYM-Type Containing 5</t>
  </si>
  <si>
    <t>GC13M019823</t>
  </si>
  <si>
    <t>https://www.genecards.org/cgi-bin/carddisp.pl?gene=ZMYM5</t>
  </si>
  <si>
    <t>MYO18A</t>
  </si>
  <si>
    <t>Myosin XVIIIA</t>
  </si>
  <si>
    <t>GC17M035146</t>
  </si>
  <si>
    <t>https://www.genecards.org/cgi-bin/carddisp.pl?gene=MYO18A</t>
  </si>
  <si>
    <t>DDX21</t>
  </si>
  <si>
    <t>DExD-Box Helicase 21</t>
  </si>
  <si>
    <t>GC10P068956</t>
  </si>
  <si>
    <t>https://www.genecards.org/cgi-bin/carddisp.pl?gene=DDX21</t>
  </si>
  <si>
    <t>MANBA</t>
  </si>
  <si>
    <t>Mannosidase Beta</t>
  </si>
  <si>
    <t>GC04M102631</t>
  </si>
  <si>
    <t>https://www.genecards.org/cgi-bin/carddisp.pl?gene=MANBA</t>
  </si>
  <si>
    <t>PYM1</t>
  </si>
  <si>
    <t>PYM Homolog 1, Exon Junction Complex Associated Factor</t>
  </si>
  <si>
    <t>GC12M055902</t>
  </si>
  <si>
    <t>https://www.genecards.org/cgi-bin/carddisp.pl?gene=PYM1</t>
  </si>
  <si>
    <t>MAPRE1</t>
  </si>
  <si>
    <t>Microtubule Associated Protein RP/EB Family Member 1</t>
  </si>
  <si>
    <t>GC20P032819</t>
  </si>
  <si>
    <t>https://www.genecards.org/cgi-bin/carddisp.pl?gene=MAPRE1</t>
  </si>
  <si>
    <t>RNH1</t>
  </si>
  <si>
    <t>Ribonuclease/Angiogenin Inhibitor 1</t>
  </si>
  <si>
    <t>GC11M003190</t>
  </si>
  <si>
    <t>https://www.genecards.org/cgi-bin/carddisp.pl?gene=RNH1</t>
  </si>
  <si>
    <t>RHOC</t>
  </si>
  <si>
    <t>Ras Homolog Family Member C</t>
  </si>
  <si>
    <t>GC01M112701</t>
  </si>
  <si>
    <t>https://www.genecards.org/cgi-bin/carddisp.pl?gene=RHOC</t>
  </si>
  <si>
    <t>TFAP2E</t>
  </si>
  <si>
    <t>Transcription Factor AP-2 Epsilon</t>
  </si>
  <si>
    <t>GC01P035573</t>
  </si>
  <si>
    <t>https://www.genecards.org/cgi-bin/carddisp.pl?gene=TFAP2E</t>
  </si>
  <si>
    <t>CST2</t>
  </si>
  <si>
    <t>Cystatin SA</t>
  </si>
  <si>
    <t>GC20M023805</t>
  </si>
  <si>
    <t>https://www.genecards.org/cgi-bin/carddisp.pl?gene=CST2</t>
  </si>
  <si>
    <t>MIR129-1</t>
  </si>
  <si>
    <t>MicroRNA 129-1</t>
  </si>
  <si>
    <t>GC07P128207</t>
  </si>
  <si>
    <t>https://www.genecards.org/cgi-bin/carddisp.pl?gene=MIR129-1</t>
  </si>
  <si>
    <t>RASL12</t>
  </si>
  <si>
    <t>RAS Like Family 12</t>
  </si>
  <si>
    <t>GC15M065045</t>
  </si>
  <si>
    <t>https://www.genecards.org/cgi-bin/carddisp.pl?gene=RASL12</t>
  </si>
  <si>
    <t>DHRS3</t>
  </si>
  <si>
    <t>Dehydrogenase/Reductase 3</t>
  </si>
  <si>
    <t>GC01M012567</t>
  </si>
  <si>
    <t>https://www.genecards.org/cgi-bin/carddisp.pl?gene=DHRS3</t>
  </si>
  <si>
    <t>AVPR1A</t>
  </si>
  <si>
    <t>Arginine Vasopressin Receptor 1A</t>
  </si>
  <si>
    <t>GC12M063142</t>
  </si>
  <si>
    <t>https://www.genecards.org/cgi-bin/carddisp.pl?gene=AVPR1A</t>
  </si>
  <si>
    <t>SSU72</t>
  </si>
  <si>
    <t>SSU72 Homolog, RNA Polymerase II CTD Phosphatase</t>
  </si>
  <si>
    <t>GC01M001541</t>
  </si>
  <si>
    <t>https://www.genecards.org/cgi-bin/carddisp.pl?gene=SSU72</t>
  </si>
  <si>
    <t>KLK11</t>
  </si>
  <si>
    <t>Kallikrein Related Peptidase 11</t>
  </si>
  <si>
    <t>GC19M066201</t>
  </si>
  <si>
    <t>https://www.genecards.org/cgi-bin/carddisp.pl?gene=KLK11</t>
  </si>
  <si>
    <t>CDH6</t>
  </si>
  <si>
    <t>Cadherin 6</t>
  </si>
  <si>
    <t>GC05P031193</t>
  </si>
  <si>
    <t>https://www.genecards.org/cgi-bin/carddisp.pl?gene=CDH6</t>
  </si>
  <si>
    <t>FADS2</t>
  </si>
  <si>
    <t>Fatty Acid Desaturase 2</t>
  </si>
  <si>
    <t>GC11P061792</t>
  </si>
  <si>
    <t>https://www.genecards.org/cgi-bin/carddisp.pl?gene=FADS2</t>
  </si>
  <si>
    <t>PHLDA1</t>
  </si>
  <si>
    <t>Pleckstrin Homology Like Domain Family A Member 1</t>
  </si>
  <si>
    <t>GC12M076025</t>
  </si>
  <si>
    <t>https://www.genecards.org/cgi-bin/carddisp.pl?gene=PHLDA1</t>
  </si>
  <si>
    <t>HRNR</t>
  </si>
  <si>
    <t>Hornerin</t>
  </si>
  <si>
    <t>GC01M152212</t>
  </si>
  <si>
    <t>https://www.genecards.org/cgi-bin/carddisp.pl?gene=HRNR</t>
  </si>
  <si>
    <t>FMR1-AS1</t>
  </si>
  <si>
    <t>FMR1 Antisense RNA 1</t>
  </si>
  <si>
    <t>GC0XM147910</t>
  </si>
  <si>
    <t>https://www.genecards.org/cgi-bin/carddisp.pl?gene=FMR1-AS1</t>
  </si>
  <si>
    <t>RANBP10</t>
  </si>
  <si>
    <t>RAN Binding Protein 10</t>
  </si>
  <si>
    <t>GC16M067723</t>
  </si>
  <si>
    <t>https://www.genecards.org/cgi-bin/carddisp.pl?gene=RANBP10</t>
  </si>
  <si>
    <t>ZNF142</t>
  </si>
  <si>
    <t>Zinc Finger Protein 142</t>
  </si>
  <si>
    <t>GC02M218637</t>
  </si>
  <si>
    <t>https://www.genecards.org/cgi-bin/carddisp.pl?gene=ZNF142</t>
  </si>
  <si>
    <t>CNPY1</t>
  </si>
  <si>
    <t>Canopy FGF Signaling Regulator 1</t>
  </si>
  <si>
    <t>GC07M155474</t>
  </si>
  <si>
    <t>https://www.genecards.org/cgi-bin/carddisp.pl?gene=CNPY1</t>
  </si>
  <si>
    <t>NLRC5</t>
  </si>
  <si>
    <t>NLR Family CARD Domain Containing 5</t>
  </si>
  <si>
    <t>GC16P057035</t>
  </si>
  <si>
    <t>https://www.genecards.org/cgi-bin/carddisp.pl?gene=NLRC5</t>
  </si>
  <si>
    <t>KIF19</t>
  </si>
  <si>
    <t>Kinesin Family Member 19</t>
  </si>
  <si>
    <t>GC17P074326</t>
  </si>
  <si>
    <t>https://www.genecards.org/cgi-bin/carddisp.pl?gene=KIF19</t>
  </si>
  <si>
    <t>TXNDC5</t>
  </si>
  <si>
    <t>Thioredoxin Domain Containing 5</t>
  </si>
  <si>
    <t>GC06M007893</t>
  </si>
  <si>
    <t>https://www.genecards.org/cgi-bin/carddisp.pl?gene=TXNDC5</t>
  </si>
  <si>
    <t>SMC6</t>
  </si>
  <si>
    <t>Structural Maintenance Of Chromosomes 6</t>
  </si>
  <si>
    <t>GC02M017663</t>
  </si>
  <si>
    <t>https://www.genecards.org/cgi-bin/carddisp.pl?gene=SMC6</t>
  </si>
  <si>
    <t>ARPC3</t>
  </si>
  <si>
    <t>Actin Related Protein 2/3 Complex Subunit 3</t>
  </si>
  <si>
    <t>GC12M110434</t>
  </si>
  <si>
    <t>https://www.genecards.org/cgi-bin/carddisp.pl?gene=ARPC3</t>
  </si>
  <si>
    <t>TUBB4B</t>
  </si>
  <si>
    <t>Tubulin Beta 4B Class IVb</t>
  </si>
  <si>
    <t>GC09P137241</t>
  </si>
  <si>
    <t>https://www.genecards.org/cgi-bin/carddisp.pl?gene=TUBB4B</t>
  </si>
  <si>
    <t>PRKCI</t>
  </si>
  <si>
    <t>Protein Kinase C Iota</t>
  </si>
  <si>
    <t>GC03P170222</t>
  </si>
  <si>
    <t>https://www.genecards.org/cgi-bin/carddisp.pl?gene=PRKCI</t>
  </si>
  <si>
    <t>DENND6A</t>
  </si>
  <si>
    <t>DENN Domain Containing 6A</t>
  </si>
  <si>
    <t>GC03M057612</t>
  </si>
  <si>
    <t>https://www.genecards.org/cgi-bin/carddisp.pl?gene=DENND6A</t>
  </si>
  <si>
    <t>TANC1</t>
  </si>
  <si>
    <t>Tetratricopeptide Repeat, Ankyrin Repeat And Coiled-Coil Containing 1</t>
  </si>
  <si>
    <t>GC02P158968</t>
  </si>
  <si>
    <t>https://www.genecards.org/cgi-bin/carddisp.pl?gene=TANC1</t>
  </si>
  <si>
    <t>KIR3DL2</t>
  </si>
  <si>
    <t>Killer Cell Immunoglobulin Like Receptor, Three Ig Domains And Long Cytoplasmic Tail 2</t>
  </si>
  <si>
    <t>GC19P067386</t>
  </si>
  <si>
    <t>https://www.genecards.org/cgi-bin/carddisp.pl?gene=KIR3DL2</t>
  </si>
  <si>
    <t>GNB4</t>
  </si>
  <si>
    <t>G Protein Subunit Beta 4</t>
  </si>
  <si>
    <t>GC03M179397</t>
  </si>
  <si>
    <t>https://www.genecards.org/cgi-bin/carddisp.pl?gene=GNB4</t>
  </si>
  <si>
    <t>SPAM1</t>
  </si>
  <si>
    <t>Sperm Adhesion Molecule 1</t>
  </si>
  <si>
    <t>GC07P123925</t>
  </si>
  <si>
    <t>https://www.genecards.org/cgi-bin/carddisp.pl?gene=SPAM1</t>
  </si>
  <si>
    <t>INO80D</t>
  </si>
  <si>
    <t>INO80 Complex Subunit D</t>
  </si>
  <si>
    <t>GC02M205993</t>
  </si>
  <si>
    <t>https://www.genecards.org/cgi-bin/carddisp.pl?gene=INO80D</t>
  </si>
  <si>
    <t>STK10</t>
  </si>
  <si>
    <t>Serine/Threonine Kinase 10</t>
  </si>
  <si>
    <t>GC05M172042</t>
  </si>
  <si>
    <t>https://www.genecards.org/cgi-bin/carddisp.pl?gene=STK10</t>
  </si>
  <si>
    <t>LAMP3</t>
  </si>
  <si>
    <t>Lysosomal Associated Membrane Protein 3</t>
  </si>
  <si>
    <t>GC03M183122</t>
  </si>
  <si>
    <t>https://www.genecards.org/cgi-bin/carddisp.pl?gene=LAMP3</t>
  </si>
  <si>
    <t>ASIC3</t>
  </si>
  <si>
    <t>Acid Sensing Ion Channel Subunit 3</t>
  </si>
  <si>
    <t>GC07P151048</t>
  </si>
  <si>
    <t>https://www.genecards.org/cgi-bin/carddisp.pl?gene=ASIC3</t>
  </si>
  <si>
    <t>CHORDC1</t>
  </si>
  <si>
    <t>Cysteine And Histidine Rich Domain Containing 1</t>
  </si>
  <si>
    <t>GC11M090200</t>
  </si>
  <si>
    <t>https://www.genecards.org/cgi-bin/carddisp.pl?gene=CHORDC1</t>
  </si>
  <si>
    <t>MZB1</t>
  </si>
  <si>
    <t>Marginal Zone B And B1 Cell Specific Protein</t>
  </si>
  <si>
    <t>GC05M139387</t>
  </si>
  <si>
    <t>https://www.genecards.org/cgi-bin/carddisp.pl?gene=MZB1</t>
  </si>
  <si>
    <t>MRPS25</t>
  </si>
  <si>
    <t>Mitochondrial Ribosomal Protein S25</t>
  </si>
  <si>
    <t>GC03M020728</t>
  </si>
  <si>
    <t>https://www.genecards.org/cgi-bin/carddisp.pl?gene=MRPS25</t>
  </si>
  <si>
    <t>RASD1</t>
  </si>
  <si>
    <t>Ras Related Dexamethasone Induced 1</t>
  </si>
  <si>
    <t>GC17M017494</t>
  </si>
  <si>
    <t>https://www.genecards.org/cgi-bin/carddisp.pl?gene=RASD1</t>
  </si>
  <si>
    <t>PRKRA</t>
  </si>
  <si>
    <t>Protein Activator Of Interferon Induced Protein Kinase EIF2AK2</t>
  </si>
  <si>
    <t>GC02M178431</t>
  </si>
  <si>
    <t>https://www.genecards.org/cgi-bin/carddisp.pl?gene=PRKRA</t>
  </si>
  <si>
    <t>XPNPEP2</t>
  </si>
  <si>
    <t>X-Prolyl Aminopeptidase 2</t>
  </si>
  <si>
    <t>GC0XP129738</t>
  </si>
  <si>
    <t>https://www.genecards.org/cgi-bin/carddisp.pl?gene=XPNPEP2</t>
  </si>
  <si>
    <t>FCGRT</t>
  </si>
  <si>
    <t>Fc Gamma Receptor And Transporter</t>
  </si>
  <si>
    <t>GC19P049506</t>
  </si>
  <si>
    <t>https://www.genecards.org/cgi-bin/carddisp.pl?gene=FCGRT</t>
  </si>
  <si>
    <t>DGKA</t>
  </si>
  <si>
    <t>Diacylglycerol Kinase Alpha</t>
  </si>
  <si>
    <t>GC12P055927</t>
  </si>
  <si>
    <t>https://www.genecards.org/cgi-bin/carddisp.pl?gene=DGKA</t>
  </si>
  <si>
    <t>PPP1R14C</t>
  </si>
  <si>
    <t>Protein Phosphatase 1 Regulatory Inhibitor Subunit 14C</t>
  </si>
  <si>
    <t>GC06P150143</t>
  </si>
  <si>
    <t>https://www.genecards.org/cgi-bin/carddisp.pl?gene=PPP1R14C</t>
  </si>
  <si>
    <t>PPM1A</t>
  </si>
  <si>
    <t>Protein Phosphatase, Mg2+/Mn2+ Dependent 1A</t>
  </si>
  <si>
    <t>GC14P060245</t>
  </si>
  <si>
    <t>https://www.genecards.org/cgi-bin/carddisp.pl?gene=PPM1A</t>
  </si>
  <si>
    <t>ELF5</t>
  </si>
  <si>
    <t>E74 Like ETS Transcription Factor 5</t>
  </si>
  <si>
    <t>GC11M034500</t>
  </si>
  <si>
    <t>https://www.genecards.org/cgi-bin/carddisp.pl?gene=ELF5</t>
  </si>
  <si>
    <t>TSPYL2</t>
  </si>
  <si>
    <t>TSPY Like 2</t>
  </si>
  <si>
    <t>GC0XP053082</t>
  </si>
  <si>
    <t>https://www.genecards.org/cgi-bin/carddisp.pl?gene=TSPYL2</t>
  </si>
  <si>
    <t>KDELR3</t>
  </si>
  <si>
    <t>KDEL Endoplasmic Reticulum Protein Retention Receptor 3</t>
  </si>
  <si>
    <t>GC22P038468</t>
  </si>
  <si>
    <t>https://www.genecards.org/cgi-bin/carddisp.pl?gene=KDELR3</t>
  </si>
  <si>
    <t>TLE6</t>
  </si>
  <si>
    <t>TLE Family Member 6, Subcortical Maternal Complex Member</t>
  </si>
  <si>
    <t>GC19P002978</t>
  </si>
  <si>
    <t>https://www.genecards.org/cgi-bin/carddisp.pl?gene=TLE6</t>
  </si>
  <si>
    <t>BEST3</t>
  </si>
  <si>
    <t>Bestrophin 3</t>
  </si>
  <si>
    <t>GC12M069643</t>
  </si>
  <si>
    <t>https://www.genecards.org/cgi-bin/carddisp.pl?gene=BEST3</t>
  </si>
  <si>
    <t>TPPP3</t>
  </si>
  <si>
    <t>Tubulin Polymerization Promoting Protein Family Member 3</t>
  </si>
  <si>
    <t>GC16M067389</t>
  </si>
  <si>
    <t>https://www.genecards.org/cgi-bin/carddisp.pl?gene=TPPP3</t>
  </si>
  <si>
    <t>ATP8B1-AS1</t>
  </si>
  <si>
    <t>ATP8B1 Antisense RNA 1</t>
  </si>
  <si>
    <t>GC18P057734</t>
  </si>
  <si>
    <t>https://www.genecards.org/cgi-bin/carddisp.pl?gene=ATP8B1-AS1</t>
  </si>
  <si>
    <t>RABL2A</t>
  </si>
  <si>
    <t>RAB, Member Of RAS Oncogene Family Like 2A</t>
  </si>
  <si>
    <t>GC02P113627</t>
  </si>
  <si>
    <t>https://www.genecards.org/cgi-bin/carddisp.pl?gene=RABL2A</t>
  </si>
  <si>
    <t>SYVN1</t>
  </si>
  <si>
    <t>Synoviolin 1</t>
  </si>
  <si>
    <t>GC11M089758</t>
  </si>
  <si>
    <t>https://www.genecards.org/cgi-bin/carddisp.pl?gene=SYVN1</t>
  </si>
  <si>
    <t>HSPB3</t>
  </si>
  <si>
    <t>Heat Shock Protein Family B (Small) Member 3</t>
  </si>
  <si>
    <t>GC05P054565</t>
  </si>
  <si>
    <t>https://www.genecards.org/cgi-bin/carddisp.pl?gene=HSPB3</t>
  </si>
  <si>
    <t>EPC1</t>
  </si>
  <si>
    <t>Enhancer Of Polycomb Homolog 1</t>
  </si>
  <si>
    <t>GC10M033099</t>
  </si>
  <si>
    <t>https://www.genecards.org/cgi-bin/carddisp.pl?gene=EPC1</t>
  </si>
  <si>
    <t>SLC37A1</t>
  </si>
  <si>
    <t>Solute Carrier Family 37 Member 1</t>
  </si>
  <si>
    <t>GC21P042571</t>
  </si>
  <si>
    <t>https://www.genecards.org/cgi-bin/carddisp.pl?gene=SLC37A1</t>
  </si>
  <si>
    <t>KLHL26</t>
  </si>
  <si>
    <t>Kelch Like Family Member 26</t>
  </si>
  <si>
    <t>GC19P066248</t>
  </si>
  <si>
    <t>https://www.genecards.org/cgi-bin/carddisp.pl?gene=KLHL26</t>
  </si>
  <si>
    <t>SOX15</t>
  </si>
  <si>
    <t>SRY-Box Transcription Factor 15</t>
  </si>
  <si>
    <t>GC17M007780</t>
  </si>
  <si>
    <t>https://www.genecards.org/cgi-bin/carddisp.pl?gene=SOX15</t>
  </si>
  <si>
    <t>PLEKHD1</t>
  </si>
  <si>
    <t>Pleckstrin Homology And Coiled-Coil Domain Containing D1</t>
  </si>
  <si>
    <t>GC14P069484</t>
  </si>
  <si>
    <t>https://www.genecards.org/cgi-bin/carddisp.pl?gene=PLEKHD1</t>
  </si>
  <si>
    <t>PAXIP1</t>
  </si>
  <si>
    <t>PAX Interacting Protein 1</t>
  </si>
  <si>
    <t>GC07M154943</t>
  </si>
  <si>
    <t>https://www.genecards.org/cgi-bin/carddisp.pl?gene=PAXIP1</t>
  </si>
  <si>
    <t>NPR1</t>
  </si>
  <si>
    <t>Natriuretic Peptide Receptor 1</t>
  </si>
  <si>
    <t>GC01P153874</t>
  </si>
  <si>
    <t>https://www.genecards.org/cgi-bin/carddisp.pl?gene=NPR1</t>
  </si>
  <si>
    <t>PIP4K2B</t>
  </si>
  <si>
    <t>Phosphatidylinositol-5-Phosphate 4-Kinase Type 2 Beta</t>
  </si>
  <si>
    <t>GC17M038765</t>
  </si>
  <si>
    <t>https://www.genecards.org/cgi-bin/carddisp.pl?gene=PIP4K2B</t>
  </si>
  <si>
    <t>SUSD1</t>
  </si>
  <si>
    <t>Sushi Domain Containing 1</t>
  </si>
  <si>
    <t>GC09M112040</t>
  </si>
  <si>
    <t>https://www.genecards.org/cgi-bin/carddisp.pl?gene=SUSD1</t>
  </si>
  <si>
    <t>EHBP1</t>
  </si>
  <si>
    <t>EH Domain Binding Protein 1</t>
  </si>
  <si>
    <t>GC02P062673</t>
  </si>
  <si>
    <t>https://www.genecards.org/cgi-bin/carddisp.pl?gene=EHBP1</t>
  </si>
  <si>
    <t>GRPEL1</t>
  </si>
  <si>
    <t>GrpE Like 1, Mitochondrial</t>
  </si>
  <si>
    <t>GC04M007060</t>
  </si>
  <si>
    <t>https://www.genecards.org/cgi-bin/carddisp.pl?gene=GRPEL1</t>
  </si>
  <si>
    <t>KRT71</t>
  </si>
  <si>
    <t>Keratin 71</t>
  </si>
  <si>
    <t>GC12M052543</t>
  </si>
  <si>
    <t>https://www.genecards.org/cgi-bin/carddisp.pl?gene=KRT71</t>
  </si>
  <si>
    <t>SMYD4</t>
  </si>
  <si>
    <t>SET And MYND Domain Containing 4</t>
  </si>
  <si>
    <t>GC17M001779</t>
  </si>
  <si>
    <t>https://www.genecards.org/cgi-bin/carddisp.pl?gene=SMYD4</t>
  </si>
  <si>
    <t>CSNK1G3</t>
  </si>
  <si>
    <t>Casein Kinase 1 Gamma 3</t>
  </si>
  <si>
    <t>GC05P123512</t>
  </si>
  <si>
    <t>https://www.genecards.org/cgi-bin/carddisp.pl?gene=CSNK1G3</t>
  </si>
  <si>
    <t>PLSCR3</t>
  </si>
  <si>
    <t>Phospholipid Scramblase 3</t>
  </si>
  <si>
    <t>GC17M007389</t>
  </si>
  <si>
    <t>https://www.genecards.org/cgi-bin/carddisp.pl?gene=PLSCR3</t>
  </si>
  <si>
    <t>CPM</t>
  </si>
  <si>
    <t>Carboxypeptidase M</t>
  </si>
  <si>
    <t>GC12M068842</t>
  </si>
  <si>
    <t>https://www.genecards.org/cgi-bin/carddisp.pl?gene=CPM</t>
  </si>
  <si>
    <t>PLXNC1</t>
  </si>
  <si>
    <t>Plexin C1</t>
  </si>
  <si>
    <t>GC12P094150</t>
  </si>
  <si>
    <t>https://www.genecards.org/cgi-bin/carddisp.pl?gene=PLXNC1</t>
  </si>
  <si>
    <t>DLGAP1</t>
  </si>
  <si>
    <t>DLG Associated Protein 1</t>
  </si>
  <si>
    <t>GC18M003488</t>
  </si>
  <si>
    <t>https://www.genecards.org/cgi-bin/carddisp.pl?gene=DLGAP1</t>
  </si>
  <si>
    <t>SLC6A15</t>
  </si>
  <si>
    <t>Solute Carrier Family 6 Member 15</t>
  </si>
  <si>
    <t>GC12M084859</t>
  </si>
  <si>
    <t>https://www.genecards.org/cgi-bin/carddisp.pl?gene=SLC6A15</t>
  </si>
  <si>
    <t>DAB2IP</t>
  </si>
  <si>
    <t>DAB2 Interacting Protein</t>
  </si>
  <si>
    <t>GC09P121566</t>
  </si>
  <si>
    <t>https://www.genecards.org/cgi-bin/carddisp.pl?gene=DAB2IP</t>
  </si>
  <si>
    <t>MBD4</t>
  </si>
  <si>
    <t>Methyl-CpG Binding Domain 4, DNA Glycosylase</t>
  </si>
  <si>
    <t>GC03M129430</t>
  </si>
  <si>
    <t>https://www.genecards.org/cgi-bin/carddisp.pl?gene=MBD4</t>
  </si>
  <si>
    <t>GADD45GIP1</t>
  </si>
  <si>
    <t>GADD45G Interacting Protein 1</t>
  </si>
  <si>
    <t>GC19M012953</t>
  </si>
  <si>
    <t>https://www.genecards.org/cgi-bin/carddisp.pl?gene=GADD45GIP1</t>
  </si>
  <si>
    <t>ZC3H12D</t>
  </si>
  <si>
    <t>Zinc Finger CCCH-Type Containing 12D</t>
  </si>
  <si>
    <t>GC06M149446</t>
  </si>
  <si>
    <t>https://www.genecards.org/cgi-bin/carddisp.pl?gene=ZC3H12D</t>
  </si>
  <si>
    <t>CLUH</t>
  </si>
  <si>
    <t>Clustered Mitochondria Homolog</t>
  </si>
  <si>
    <t>GC17M002689</t>
  </si>
  <si>
    <t>https://www.genecards.org/cgi-bin/carddisp.pl?gene=CLUH</t>
  </si>
  <si>
    <t>NGDN</t>
  </si>
  <si>
    <t>Neuroguidin</t>
  </si>
  <si>
    <t>GC14P023469</t>
  </si>
  <si>
    <t>https://www.genecards.org/cgi-bin/carddisp.pl?gene=NGDN</t>
  </si>
  <si>
    <t>VGLL4</t>
  </si>
  <si>
    <t>Vestigial Like Family Member 4</t>
  </si>
  <si>
    <t>GC03M011767</t>
  </si>
  <si>
    <t>https://www.genecards.org/cgi-bin/carddisp.pl?gene=VGLL4</t>
  </si>
  <si>
    <t>UGT1A6</t>
  </si>
  <si>
    <t>UDP Glucuronosyltransferase Family 1 Member A6</t>
  </si>
  <si>
    <t>GC02P233691</t>
  </si>
  <si>
    <t>https://www.genecards.org/cgi-bin/carddisp.pl?gene=UGT1A6</t>
  </si>
  <si>
    <t>PPM1G</t>
  </si>
  <si>
    <t>Protein Phosphatase, Mg2+/Mn2+ Dependent 1G</t>
  </si>
  <si>
    <t>GC02M028129</t>
  </si>
  <si>
    <t>https://www.genecards.org/cgi-bin/carddisp.pl?gene=PPM1G</t>
  </si>
  <si>
    <t>USP2</t>
  </si>
  <si>
    <t>Ubiquitin Specific Peptidase 2</t>
  </si>
  <si>
    <t>GC11M119355</t>
  </si>
  <si>
    <t>https://www.genecards.org/cgi-bin/carddisp.pl?gene=USP2</t>
  </si>
  <si>
    <t>DOP1B</t>
  </si>
  <si>
    <t>DOP1 Leucine Zipper Like Protein B</t>
  </si>
  <si>
    <t>GC21P036170</t>
  </si>
  <si>
    <t>https://www.genecards.org/cgi-bin/carddisp.pl?gene=DOP1B</t>
  </si>
  <si>
    <t>PITPNM1</t>
  </si>
  <si>
    <t>Phosphatidylinositol Transfer Protein Membrane Associated 1</t>
  </si>
  <si>
    <t>GC11M089976</t>
  </si>
  <si>
    <t>https://www.genecards.org/cgi-bin/carddisp.pl?gene=PITPNM1</t>
  </si>
  <si>
    <t>HEATR6</t>
  </si>
  <si>
    <t>HEAT Repeat Containing 6</t>
  </si>
  <si>
    <t>GC17M060041</t>
  </si>
  <si>
    <t>https://www.genecards.org/cgi-bin/carddisp.pl?gene=HEATR6</t>
  </si>
  <si>
    <t>TCP1</t>
  </si>
  <si>
    <t>T-Complex 1</t>
  </si>
  <si>
    <t>GC06M159778</t>
  </si>
  <si>
    <t>https://www.genecards.org/cgi-bin/carddisp.pl?gene=TCP1</t>
  </si>
  <si>
    <t>PNMT</t>
  </si>
  <si>
    <t>Phenylethanolamine N-Methyltransferase</t>
  </si>
  <si>
    <t>GC17P039667</t>
  </si>
  <si>
    <t>https://www.genecards.org/cgi-bin/carddisp.pl?gene=PNMT</t>
  </si>
  <si>
    <t>SLC18A2</t>
  </si>
  <si>
    <t>Solute Carrier Family 18 Member A2</t>
  </si>
  <si>
    <t>GC10P117241</t>
  </si>
  <si>
    <t>https://www.genecards.org/cgi-bin/carddisp.pl?gene=SLC18A2</t>
  </si>
  <si>
    <t>BAZ2B</t>
  </si>
  <si>
    <t>Bromodomain Adjacent To Zinc Finger Domain 2B</t>
  </si>
  <si>
    <t>GC02M159318</t>
  </si>
  <si>
    <t>https://www.genecards.org/cgi-bin/carddisp.pl?gene=BAZ2B</t>
  </si>
  <si>
    <t>NR2C2</t>
  </si>
  <si>
    <t>Nuclear Receptor Subfamily 2 Group C Member 2</t>
  </si>
  <si>
    <t>GC03P014947</t>
  </si>
  <si>
    <t>https://www.genecards.org/cgi-bin/carddisp.pl?gene=NR2C2</t>
  </si>
  <si>
    <t>PATL1</t>
  </si>
  <si>
    <t>PAT1 Homolog 1, Processing Body MRNA Decay Factor</t>
  </si>
  <si>
    <t>GC11M059636</t>
  </si>
  <si>
    <t>https://www.genecards.org/cgi-bin/carddisp.pl?gene=PATL1</t>
  </si>
  <si>
    <t>MLYCD</t>
  </si>
  <si>
    <t>Malonyl-CoA Decarboxylase</t>
  </si>
  <si>
    <t>GC16P083899</t>
  </si>
  <si>
    <t>https://www.genecards.org/cgi-bin/carddisp.pl?gene=MLYCD</t>
  </si>
  <si>
    <t>ORMDL3</t>
  </si>
  <si>
    <t>ORMDL Sphingolipid Biosynthesis Regulator 3</t>
  </si>
  <si>
    <t>GC17M039921</t>
  </si>
  <si>
    <t>https://www.genecards.org/cgi-bin/carddisp.pl?gene=ORMDL3</t>
  </si>
  <si>
    <t>CDX4</t>
  </si>
  <si>
    <t>Caudal Type Homeobox 4</t>
  </si>
  <si>
    <t>GC0XP073447</t>
  </si>
  <si>
    <t>https://www.genecards.org/cgi-bin/carddisp.pl?gene=CDX4</t>
  </si>
  <si>
    <t>BDKRB2</t>
  </si>
  <si>
    <t>Bradykinin Receptor B2</t>
  </si>
  <si>
    <t>GC14P096205</t>
  </si>
  <si>
    <t>https://www.genecards.org/cgi-bin/carddisp.pl?gene=BDKRB2</t>
  </si>
  <si>
    <t>ZFY</t>
  </si>
  <si>
    <t>Zinc Finger Protein Y-Linked</t>
  </si>
  <si>
    <t>GC0YP002934</t>
  </si>
  <si>
    <t>https://www.genecards.org/cgi-bin/carddisp.pl?gene=ZFY</t>
  </si>
  <si>
    <t>NME4</t>
  </si>
  <si>
    <t>NME/NM23 Nucleoside Diphosphate Kinase 4</t>
  </si>
  <si>
    <t>GC16P000396</t>
  </si>
  <si>
    <t>https://www.genecards.org/cgi-bin/carddisp.pl?gene=NME4</t>
  </si>
  <si>
    <t>ANKRD27</t>
  </si>
  <si>
    <t>Ankyrin Repeat Domain 27</t>
  </si>
  <si>
    <t>GC19M032597</t>
  </si>
  <si>
    <t>https://www.genecards.org/cgi-bin/carddisp.pl?gene=ANKRD27</t>
  </si>
  <si>
    <t>SNHG3</t>
  </si>
  <si>
    <t>Small Nucleolar RNA Host Gene 3</t>
  </si>
  <si>
    <t>GC01P028506</t>
  </si>
  <si>
    <t>https://www.genecards.org/cgi-bin/carddisp.pl?gene=SNHG3</t>
  </si>
  <si>
    <t>RFX7</t>
  </si>
  <si>
    <t>Regulatory Factor X7</t>
  </si>
  <si>
    <t>GC15M056087</t>
  </si>
  <si>
    <t>https://www.genecards.org/cgi-bin/carddisp.pl?gene=RFX7</t>
  </si>
  <si>
    <t>C1QTNF9</t>
  </si>
  <si>
    <t>C1q And TNF Related 9</t>
  </si>
  <si>
    <t>GC13P024307</t>
  </si>
  <si>
    <t>https://www.genecards.org/cgi-bin/carddisp.pl?gene=C1QTNF9</t>
  </si>
  <si>
    <t>TAF5</t>
  </si>
  <si>
    <t>TATA-Box Binding Protein Associated Factor 5</t>
  </si>
  <si>
    <t>GC10P103368</t>
  </si>
  <si>
    <t>https://www.genecards.org/cgi-bin/carddisp.pl?gene=TAF5</t>
  </si>
  <si>
    <t>SETD7</t>
  </si>
  <si>
    <t>SET Domain Containing 7, Histone Lysine Methyltransferase</t>
  </si>
  <si>
    <t>GC04M139495</t>
  </si>
  <si>
    <t>https://www.genecards.org/cgi-bin/carddisp.pl?gene=SETD7</t>
  </si>
  <si>
    <t>PIAS3</t>
  </si>
  <si>
    <t>Protein Inhibitor Of Activated STAT 3</t>
  </si>
  <si>
    <t>GC01M145848</t>
  </si>
  <si>
    <t>https://www.genecards.org/cgi-bin/carddisp.pl?gene=PIAS3</t>
  </si>
  <si>
    <t>MUC12</t>
  </si>
  <si>
    <t>Mucin 12, Cell Surface Associated</t>
  </si>
  <si>
    <t>GC07P100969</t>
  </si>
  <si>
    <t>https://www.genecards.org/cgi-bin/carddisp.pl?gene=MUC12</t>
  </si>
  <si>
    <t>MED10</t>
  </si>
  <si>
    <t>Mediator Complex Subunit 10</t>
  </si>
  <si>
    <t>GC05M006371</t>
  </si>
  <si>
    <t>https://www.genecards.org/cgi-bin/carddisp.pl?gene=MED10</t>
  </si>
  <si>
    <t>CLEC4A</t>
  </si>
  <si>
    <t>C-Type Lectin Domain Family 4 Member A</t>
  </si>
  <si>
    <t>GC12P021118</t>
  </si>
  <si>
    <t>https://www.genecards.org/cgi-bin/carddisp.pl?gene=CLEC4A</t>
  </si>
  <si>
    <t>CASP8AP2</t>
  </si>
  <si>
    <t>Caspase 8 Associated Protein 2</t>
  </si>
  <si>
    <t>GC06P089829</t>
  </si>
  <si>
    <t>https://www.genecards.org/cgi-bin/carddisp.pl?gene=CASP8AP2</t>
  </si>
  <si>
    <t>UBP1</t>
  </si>
  <si>
    <t>Upstream Binding Protein 1</t>
  </si>
  <si>
    <t>GC03M033404</t>
  </si>
  <si>
    <t>https://www.genecards.org/cgi-bin/carddisp.pl?gene=UBP1</t>
  </si>
  <si>
    <t>MIR663A</t>
  </si>
  <si>
    <t>MicroRNA 663a</t>
  </si>
  <si>
    <t>GC20M026189</t>
  </si>
  <si>
    <t>https://www.genecards.org/cgi-bin/carddisp.pl?gene=MIR663A</t>
  </si>
  <si>
    <t>C9orf78</t>
  </si>
  <si>
    <t>Chromosome 9 Open Reading Frame 78</t>
  </si>
  <si>
    <t>GC09M129827</t>
  </si>
  <si>
    <t>https://www.genecards.org/cgi-bin/carddisp.pl?gene=C9orf78</t>
  </si>
  <si>
    <t>SESN3</t>
  </si>
  <si>
    <t>Sestrin 3</t>
  </si>
  <si>
    <t>GC11M096560</t>
  </si>
  <si>
    <t>https://www.genecards.org/cgi-bin/carddisp.pl?gene=SESN3</t>
  </si>
  <si>
    <t>HTN3</t>
  </si>
  <si>
    <t>Histatin 3</t>
  </si>
  <si>
    <t>GC04P070028</t>
  </si>
  <si>
    <t>https://www.genecards.org/cgi-bin/carddisp.pl?gene=HTN3</t>
  </si>
  <si>
    <t>C1GALT1</t>
  </si>
  <si>
    <t>Core 1 Synthase, Glycoprotein-N-Acetylgalactosamine 3-Beta-Galactosyltransferase 1</t>
  </si>
  <si>
    <t>GC07P007156</t>
  </si>
  <si>
    <t>https://www.genecards.org/cgi-bin/carddisp.pl?gene=C1GALT1</t>
  </si>
  <si>
    <t>LGALS8</t>
  </si>
  <si>
    <t>Galectin 8</t>
  </si>
  <si>
    <t>GC01P236518</t>
  </si>
  <si>
    <t>https://www.genecards.org/cgi-bin/carddisp.pl?gene=LGALS8</t>
  </si>
  <si>
    <t>PJA1</t>
  </si>
  <si>
    <t>Praja Ring Finger Ubiquitin Ligase 1</t>
  </si>
  <si>
    <t>GC0XM069160</t>
  </si>
  <si>
    <t>https://www.genecards.org/cgi-bin/carddisp.pl?gene=PJA1</t>
  </si>
  <si>
    <t>WASHC1</t>
  </si>
  <si>
    <t>WASH Complex Subunit 1</t>
  </si>
  <si>
    <t>GC09M000016</t>
  </si>
  <si>
    <t>https://www.genecards.org/cgi-bin/carddisp.pl?gene=WASHC1</t>
  </si>
  <si>
    <t>B4GALT6</t>
  </si>
  <si>
    <t>Beta-1,4-Galactosyltransferase 6</t>
  </si>
  <si>
    <t>GC18M031622</t>
  </si>
  <si>
    <t>https://www.genecards.org/cgi-bin/carddisp.pl?gene=B4GALT6</t>
  </si>
  <si>
    <t>TEFM</t>
  </si>
  <si>
    <t>Transcription Elongation Factor, Mitochondrial</t>
  </si>
  <si>
    <t>GC17M030897</t>
  </si>
  <si>
    <t>https://www.genecards.org/cgi-bin/carddisp.pl?gene=TEFM</t>
  </si>
  <si>
    <t>MORF4L2</t>
  </si>
  <si>
    <t>Mortality Factor 4 Like 2</t>
  </si>
  <si>
    <t>GC0XM103675</t>
  </si>
  <si>
    <t>https://www.genecards.org/cgi-bin/carddisp.pl?gene=MORF4L2</t>
  </si>
  <si>
    <t>IL36RN</t>
  </si>
  <si>
    <t>Interleukin 36 Receptor Antagonist</t>
  </si>
  <si>
    <t>GC02P122459</t>
  </si>
  <si>
    <t>https://www.genecards.org/cgi-bin/carddisp.pl?gene=IL36RN</t>
  </si>
  <si>
    <t>CARD8</t>
  </si>
  <si>
    <t>Caspase Recruitment Domain Family Member 8</t>
  </si>
  <si>
    <t>GC19M066028</t>
  </si>
  <si>
    <t>https://www.genecards.org/cgi-bin/carddisp.pl?gene=CARD8</t>
  </si>
  <si>
    <t>ZDHHC14</t>
  </si>
  <si>
    <t>Zinc Finger DHHC-Type Palmitoyltransferase 14</t>
  </si>
  <si>
    <t>GC06P157381</t>
  </si>
  <si>
    <t>https://www.genecards.org/cgi-bin/carddisp.pl?gene=ZDHHC14</t>
  </si>
  <si>
    <t>NASP</t>
  </si>
  <si>
    <t>Nuclear Autoantigenic Sperm Protein</t>
  </si>
  <si>
    <t>GC01P045583</t>
  </si>
  <si>
    <t>https://www.genecards.org/cgi-bin/carddisp.pl?gene=NASP</t>
  </si>
  <si>
    <t>MFSD10</t>
  </si>
  <si>
    <t>Major Facilitator Superfamily Domain Containing 10</t>
  </si>
  <si>
    <t>GC04M002903</t>
  </si>
  <si>
    <t>https://www.genecards.org/cgi-bin/carddisp.pl?gene=MFSD10</t>
  </si>
  <si>
    <t>HSPA13</t>
  </si>
  <si>
    <t>Heat Shock Protein Family A (Hsp70) Member 13</t>
  </si>
  <si>
    <t>GC21M014619</t>
  </si>
  <si>
    <t>https://www.genecards.org/cgi-bin/carddisp.pl?gene=HSPA13</t>
  </si>
  <si>
    <t>GSEC</t>
  </si>
  <si>
    <t>G-Quadruplex Forming Sequence Containing LncRNA</t>
  </si>
  <si>
    <t>GC11M126340</t>
  </si>
  <si>
    <t>https://www.genecards.org/cgi-bin/carddisp.pl?gene=GSEC</t>
  </si>
  <si>
    <t>RPS19P1</t>
  </si>
  <si>
    <t>Ribosomal Protein S19 Pseudogene 1</t>
  </si>
  <si>
    <t>GC20P018504</t>
  </si>
  <si>
    <t>https://www.genecards.org/cgi-bin/carddisp.pl?gene=RPS19P1</t>
  </si>
  <si>
    <t>RPS19P2</t>
  </si>
  <si>
    <t>Ribosomal Protein S19 Pseudogene 2</t>
  </si>
  <si>
    <t>GC01P113168</t>
  </si>
  <si>
    <t>https://www.genecards.org/cgi-bin/carddisp.pl?gene=RPS19P2</t>
  </si>
  <si>
    <t>LRP3</t>
  </si>
  <si>
    <t>LDL Receptor Related Protein 3</t>
  </si>
  <si>
    <t>GC19P066484</t>
  </si>
  <si>
    <t>https://www.genecards.org/cgi-bin/carddisp.pl?gene=LRP3</t>
  </si>
  <si>
    <t>TDG</t>
  </si>
  <si>
    <t>Thymine DNA Glycosylase</t>
  </si>
  <si>
    <t>GC12P103965</t>
  </si>
  <si>
    <t>https://www.genecards.org/cgi-bin/carddisp.pl?gene=TDG</t>
  </si>
  <si>
    <t>APOM</t>
  </si>
  <si>
    <t>Apolipoprotein M</t>
  </si>
  <si>
    <t>GC06P083702</t>
  </si>
  <si>
    <t>https://www.genecards.org/cgi-bin/carddisp.pl?gene=APOM</t>
  </si>
  <si>
    <t>KPNA4</t>
  </si>
  <si>
    <t>Karyopherin Subunit Alpha 4</t>
  </si>
  <si>
    <t>GC03M160494</t>
  </si>
  <si>
    <t>https://www.genecards.org/cgi-bin/carddisp.pl?gene=KPNA4</t>
  </si>
  <si>
    <t>SGMS1</t>
  </si>
  <si>
    <t>Sphingomyelin Synthase 1</t>
  </si>
  <si>
    <t>GC10M050305</t>
  </si>
  <si>
    <t>https://www.genecards.org/cgi-bin/carddisp.pl?gene=SGMS1</t>
  </si>
  <si>
    <t>SLC48A1</t>
  </si>
  <si>
    <t>Solute Carrier Family 48 Member 1</t>
  </si>
  <si>
    <t>GC12P047753</t>
  </si>
  <si>
    <t>https://www.genecards.org/cgi-bin/carddisp.pl?gene=SLC48A1</t>
  </si>
  <si>
    <t>ETAA1</t>
  </si>
  <si>
    <t>ETAA1 Activator Of ATR Kinase</t>
  </si>
  <si>
    <t>GC02P067397</t>
  </si>
  <si>
    <t>https://www.genecards.org/cgi-bin/carddisp.pl?gene=ETAA1</t>
  </si>
  <si>
    <t>KC6</t>
  </si>
  <si>
    <t>Keratoconus Gene 6</t>
  </si>
  <si>
    <t>GC18M041437</t>
  </si>
  <si>
    <t>https://www.genecards.org/cgi-bin/carddisp.pl?gene=KC6</t>
  </si>
  <si>
    <t>GTF2IRD2B</t>
  </si>
  <si>
    <t>GTF2I Repeat Domain Containing 2B</t>
  </si>
  <si>
    <t>GC07P075092</t>
  </si>
  <si>
    <t>https://www.genecards.org/cgi-bin/carddisp.pl?gene=GTF2IRD2B</t>
  </si>
  <si>
    <t>SERPINB6</t>
  </si>
  <si>
    <t>Serpin Family B Member 6</t>
  </si>
  <si>
    <t>GC06M002948</t>
  </si>
  <si>
    <t>https://www.genecards.org/cgi-bin/carddisp.pl?gene=SERPINB6</t>
  </si>
  <si>
    <t>NHLH2</t>
  </si>
  <si>
    <t>Nescient Helix-Loop-Helix 2</t>
  </si>
  <si>
    <t>GC01M115836</t>
  </si>
  <si>
    <t>https://www.genecards.org/cgi-bin/carddisp.pl?gene=NHLH2</t>
  </si>
  <si>
    <t>HOXB8</t>
  </si>
  <si>
    <t>Homeobox B8</t>
  </si>
  <si>
    <t>GC17M048611</t>
  </si>
  <si>
    <t>https://www.genecards.org/cgi-bin/carddisp.pl?gene=HOXB8</t>
  </si>
  <si>
    <t>C11orf68</t>
  </si>
  <si>
    <t>Chromosome 11 Open Reading Frame 68</t>
  </si>
  <si>
    <t>GC11M065916</t>
  </si>
  <si>
    <t>https://www.genecards.org/cgi-bin/carddisp.pl?gene=C11orf68</t>
  </si>
  <si>
    <t>YIPF3</t>
  </si>
  <si>
    <t>Yip1 Domain Family Member 3</t>
  </si>
  <si>
    <t>GC06M066209</t>
  </si>
  <si>
    <t>https://www.genecards.org/cgi-bin/carddisp.pl?gene=YIPF3</t>
  </si>
  <si>
    <t>TNFSF9</t>
  </si>
  <si>
    <t>TNF Superfamily Member 9</t>
  </si>
  <si>
    <t>GC19P006531</t>
  </si>
  <si>
    <t>https://www.genecards.org/cgi-bin/carddisp.pl?gene=TNFSF9</t>
  </si>
  <si>
    <t>TTK</t>
  </si>
  <si>
    <t>TTK Protein Kinase</t>
  </si>
  <si>
    <t>GC06P080003</t>
  </si>
  <si>
    <t>https://www.genecards.org/cgi-bin/carddisp.pl?gene=TTK</t>
  </si>
  <si>
    <t>EYA2</t>
  </si>
  <si>
    <t>EYA Transcriptional Coactivator And Phosphatase 2</t>
  </si>
  <si>
    <t>GC20P046894</t>
  </si>
  <si>
    <t>https://www.genecards.org/cgi-bin/carddisp.pl?gene=EYA2</t>
  </si>
  <si>
    <t>MLN</t>
  </si>
  <si>
    <t>Motilin</t>
  </si>
  <si>
    <t>GC06M033794</t>
  </si>
  <si>
    <t>https://www.genecards.org/cgi-bin/carddisp.pl?gene=MLN</t>
  </si>
  <si>
    <t>CIAO3</t>
  </si>
  <si>
    <t>Cytosolic Iron-Sulfur Assembly Component 3</t>
  </si>
  <si>
    <t>GC16M007377</t>
  </si>
  <si>
    <t>https://www.genecards.org/cgi-bin/carddisp.pl?gene=CIAO3</t>
  </si>
  <si>
    <t>PTPN14</t>
  </si>
  <si>
    <t>Protein Tyrosine Phosphatase Non-Receptor Type 14</t>
  </si>
  <si>
    <t>GC01M214348</t>
  </si>
  <si>
    <t>https://www.genecards.org/cgi-bin/carddisp.pl?gene=PTPN14</t>
  </si>
  <si>
    <t>DPP7</t>
  </si>
  <si>
    <t>Dipeptidyl Peptidase 7</t>
  </si>
  <si>
    <t>GC09M137569</t>
  </si>
  <si>
    <t>https://www.genecards.org/cgi-bin/carddisp.pl?gene=DPP7</t>
  </si>
  <si>
    <t>CACNA2D2</t>
  </si>
  <si>
    <t>Calcium Voltage-Gated Channel Auxiliary Subunit Alpha2delta 2</t>
  </si>
  <si>
    <t>GC03M051262</t>
  </si>
  <si>
    <t>https://www.genecards.org/cgi-bin/carddisp.pl?gene=CACNA2D2</t>
  </si>
  <si>
    <t>EIF5</t>
  </si>
  <si>
    <t>Eukaryotic Translation Initiation Factor 5</t>
  </si>
  <si>
    <t>GC14P103333</t>
  </si>
  <si>
    <t>https://www.genecards.org/cgi-bin/carddisp.pl?gene=EIF5</t>
  </si>
  <si>
    <t>RSAD2</t>
  </si>
  <si>
    <t>Radical S-Adenosyl Methionine Domain Containing 2</t>
  </si>
  <si>
    <t>GC02P006865</t>
  </si>
  <si>
    <t>https://www.genecards.org/cgi-bin/carddisp.pl?gene=RSAD2</t>
  </si>
  <si>
    <t>ENO3</t>
  </si>
  <si>
    <t>Enolase 3</t>
  </si>
  <si>
    <t>GC17P004948</t>
  </si>
  <si>
    <t>https://www.genecards.org/cgi-bin/carddisp.pl?gene=ENO3</t>
  </si>
  <si>
    <t>CDKL2</t>
  </si>
  <si>
    <t>Cyclin Dependent Kinase Like 2</t>
  </si>
  <si>
    <t>GC04M075576</t>
  </si>
  <si>
    <t>https://www.genecards.org/cgi-bin/carddisp.pl?gene=CDKL2</t>
  </si>
  <si>
    <t>ITGB8</t>
  </si>
  <si>
    <t>Integrin Subunit Beta 8</t>
  </si>
  <si>
    <t>GC07P020329</t>
  </si>
  <si>
    <t>https://www.genecards.org/cgi-bin/carddisp.pl?gene=ITGB8</t>
  </si>
  <si>
    <t>DDX24</t>
  </si>
  <si>
    <t>DEAD-Box Helicase 24</t>
  </si>
  <si>
    <t>GC14M094048</t>
  </si>
  <si>
    <t>https://www.genecards.org/cgi-bin/carddisp.pl?gene=DDX24</t>
  </si>
  <si>
    <t>KPNA3</t>
  </si>
  <si>
    <t>Karyopherin Subunit Alpha 3</t>
  </si>
  <si>
    <t>GC13M049699</t>
  </si>
  <si>
    <t>https://www.genecards.org/cgi-bin/carddisp.pl?gene=KPNA3</t>
  </si>
  <si>
    <t>MOSPD3</t>
  </si>
  <si>
    <t>Motile Sperm Domain Containing 3</t>
  </si>
  <si>
    <t>GC07P101146</t>
  </si>
  <si>
    <t>https://www.genecards.org/cgi-bin/carddisp.pl?gene=MOSPD3</t>
  </si>
  <si>
    <t>LEPROT</t>
  </si>
  <si>
    <t>Leptin Receptor Overlapping Transcript</t>
  </si>
  <si>
    <t>GC01P065420</t>
  </si>
  <si>
    <t>https://www.genecards.org/cgi-bin/carddisp.pl?gene=LEPROT</t>
  </si>
  <si>
    <t>L3MBTL3</t>
  </si>
  <si>
    <t>L3MBTL Histone Methyl-Lysine Binding Protein 3</t>
  </si>
  <si>
    <t>GC06P130013</t>
  </si>
  <si>
    <t>https://www.genecards.org/cgi-bin/carddisp.pl?gene=L3MBTL3</t>
  </si>
  <si>
    <t>STX7</t>
  </si>
  <si>
    <t>Syntaxin 7</t>
  </si>
  <si>
    <t>GC06M132445</t>
  </si>
  <si>
    <t>https://www.genecards.org/cgi-bin/carddisp.pl?gene=STX7</t>
  </si>
  <si>
    <t>ATAD2</t>
  </si>
  <si>
    <t>ATPase Family AAA Domain Containing 2</t>
  </si>
  <si>
    <t>GC08M123319</t>
  </si>
  <si>
    <t>https://www.genecards.org/cgi-bin/carddisp.pl?gene=ATAD2</t>
  </si>
  <si>
    <t>HOMER1</t>
  </si>
  <si>
    <t>Homer Scaffold Protein 1</t>
  </si>
  <si>
    <t>GC05M079372</t>
  </si>
  <si>
    <t>https://www.genecards.org/cgi-bin/carddisp.pl?gene=HOMER1</t>
  </si>
  <si>
    <t>SNTB2</t>
  </si>
  <si>
    <t>Syntrophin Beta 2</t>
  </si>
  <si>
    <t>GC16P069187</t>
  </si>
  <si>
    <t>https://www.genecards.org/cgi-bin/carddisp.pl?gene=SNTB2</t>
  </si>
  <si>
    <t>PSMD14</t>
  </si>
  <si>
    <t>Proteasome 26S Subunit, Non-ATPase 14</t>
  </si>
  <si>
    <t>GC02P161308</t>
  </si>
  <si>
    <t>https://www.genecards.org/cgi-bin/carddisp.pl?gene=PSMD14</t>
  </si>
  <si>
    <t>PRSS2</t>
  </si>
  <si>
    <t>Serine Protease 2</t>
  </si>
  <si>
    <t>GC07P148358</t>
  </si>
  <si>
    <t>https://www.genecards.org/cgi-bin/carddisp.pl?gene=PRSS2</t>
  </si>
  <si>
    <t>CAMK4</t>
  </si>
  <si>
    <t>Calcium/Calmodulin Dependent Protein Kinase IV</t>
  </si>
  <si>
    <t>GC05P111223</t>
  </si>
  <si>
    <t>https://www.genecards.org/cgi-bin/carddisp.pl?gene=CAMK4</t>
  </si>
  <si>
    <t>TOR1AIP2</t>
  </si>
  <si>
    <t>Torsin 1A Interacting Protein 2</t>
  </si>
  <si>
    <t>GC01M183565</t>
  </si>
  <si>
    <t>https://www.genecards.org/cgi-bin/carddisp.pl?gene=TOR1AIP2</t>
  </si>
  <si>
    <t>FBXL17</t>
  </si>
  <si>
    <t>F-Box And Leucine Rich Repeat Protein 17</t>
  </si>
  <si>
    <t>GC05M107859</t>
  </si>
  <si>
    <t>https://www.genecards.org/cgi-bin/carddisp.pl?gene=FBXL17</t>
  </si>
  <si>
    <t>SLC5A3</t>
  </si>
  <si>
    <t>Solute Carrier Family 5 Member 3</t>
  </si>
  <si>
    <t>GC21P034135</t>
  </si>
  <si>
    <t>https://www.genecards.org/cgi-bin/carddisp.pl?gene=SLC5A3</t>
  </si>
  <si>
    <t>RABGAP1</t>
  </si>
  <si>
    <t>RAB GTPase Activating Protein 1</t>
  </si>
  <si>
    <t>GC09P122932</t>
  </si>
  <si>
    <t>https://www.genecards.org/cgi-bin/carddisp.pl?gene=RABGAP1</t>
  </si>
  <si>
    <t>LOC107963951</t>
  </si>
  <si>
    <t>BCR-ABL Minor-Breakpoint Cluster Region</t>
  </si>
  <si>
    <t>GC22P037230</t>
  </si>
  <si>
    <t>https://www.genecards.org/cgi-bin/carddisp.pl?gene=LOC107963951</t>
  </si>
  <si>
    <t>LSG1</t>
  </si>
  <si>
    <t>Large 60S Subunit Nuclear Export GTPase 1</t>
  </si>
  <si>
    <t>GC03M194640</t>
  </si>
  <si>
    <t>https://www.genecards.org/cgi-bin/carddisp.pl?gene=LSG1</t>
  </si>
  <si>
    <t>PLD2</t>
  </si>
  <si>
    <t>Phospholipase D2</t>
  </si>
  <si>
    <t>GC17P004808</t>
  </si>
  <si>
    <t>https://www.genecards.org/cgi-bin/carddisp.pl?gene=PLD2</t>
  </si>
  <si>
    <t>RBBP9</t>
  </si>
  <si>
    <t>RB Binding Protein 9, Serine Hydrolase</t>
  </si>
  <si>
    <t>GC20M018486</t>
  </si>
  <si>
    <t>https://www.genecards.org/cgi-bin/carddisp.pl?gene=RBBP9</t>
  </si>
  <si>
    <t>LINC02210</t>
  </si>
  <si>
    <t>Long Intergenic Non-Protein Coding RNA 2210</t>
  </si>
  <si>
    <t>GC17P055792</t>
  </si>
  <si>
    <t>https://www.genecards.org/cgi-bin/carddisp.pl?gene=LINC02210</t>
  </si>
  <si>
    <t>MIR1-1</t>
  </si>
  <si>
    <t>MicroRNA 1-1</t>
  </si>
  <si>
    <t>GC20P063352</t>
  </si>
  <si>
    <t>https://www.genecards.org/cgi-bin/carddisp.pl?gene=MIR1-1</t>
  </si>
  <si>
    <t>SEL1L</t>
  </si>
  <si>
    <t>SEL1L Adaptor Subunit Of ERAD E3 Ubiquitin Ligase</t>
  </si>
  <si>
    <t>GC14M081471</t>
  </si>
  <si>
    <t>https://www.genecards.org/cgi-bin/carddisp.pl?gene=SEL1L</t>
  </si>
  <si>
    <t>TDP2</t>
  </si>
  <si>
    <t>Tyrosyl-DNA Phosphodiesterase 2</t>
  </si>
  <si>
    <t>GC06M024651</t>
  </si>
  <si>
    <t>https://www.genecards.org/cgi-bin/carddisp.pl?gene=TDP2</t>
  </si>
  <si>
    <t>DPRXP4</t>
  </si>
  <si>
    <t>Divergent-Paired Related Homeobox Pseudogene 4</t>
  </si>
  <si>
    <t>GC17P030975</t>
  </si>
  <si>
    <t>https://www.genecards.org/cgi-bin/carddisp.pl?gene=DPRXP4</t>
  </si>
  <si>
    <t>GALR3</t>
  </si>
  <si>
    <t>Galanin Receptor 3</t>
  </si>
  <si>
    <t>GC22P039223</t>
  </si>
  <si>
    <t>https://www.genecards.org/cgi-bin/carddisp.pl?gene=GALR3</t>
  </si>
  <si>
    <t>BTF3</t>
  </si>
  <si>
    <t>Basic Transcription Factor 3</t>
  </si>
  <si>
    <t>GC05P073498</t>
  </si>
  <si>
    <t>https://www.genecards.org/cgi-bin/carddisp.pl?gene=BTF3</t>
  </si>
  <si>
    <t>LRRFIP2</t>
  </si>
  <si>
    <t>LRR Binding FLII Interacting Protein 2</t>
  </si>
  <si>
    <t>GC03M037052</t>
  </si>
  <si>
    <t>https://www.genecards.org/cgi-bin/carddisp.pl?gene=LRRFIP2</t>
  </si>
  <si>
    <t>TEX36</t>
  </si>
  <si>
    <t>Testis Expressed 36</t>
  </si>
  <si>
    <t>GC10M125576</t>
  </si>
  <si>
    <t>https://www.genecards.org/cgi-bin/carddisp.pl?gene=TEX36</t>
  </si>
  <si>
    <t>LRIG1</t>
  </si>
  <si>
    <t>Leucine Rich Repeats And Immunoglobulin Like Domains 1</t>
  </si>
  <si>
    <t>GC03M066379</t>
  </si>
  <si>
    <t>https://www.genecards.org/cgi-bin/carddisp.pl?gene=LRIG1</t>
  </si>
  <si>
    <t>PRKD3</t>
  </si>
  <si>
    <t>Protein Kinase D3</t>
  </si>
  <si>
    <t>GC02M037251</t>
  </si>
  <si>
    <t>https://www.genecards.org/cgi-bin/carddisp.pl?gene=PRKD3</t>
  </si>
  <si>
    <t>LRRC4C</t>
  </si>
  <si>
    <t>Leucine Rich Repeat Containing 4C</t>
  </si>
  <si>
    <t>GC11M040118</t>
  </si>
  <si>
    <t>https://www.genecards.org/cgi-bin/carddisp.pl?gene=LRRC4C</t>
  </si>
  <si>
    <t>ARRDC3</t>
  </si>
  <si>
    <t>Arrestin Domain Containing 3</t>
  </si>
  <si>
    <t>GC05M091368</t>
  </si>
  <si>
    <t>https://www.genecards.org/cgi-bin/carddisp.pl?gene=ARRDC3</t>
  </si>
  <si>
    <t>ATP6V0C</t>
  </si>
  <si>
    <t>ATPase H+ Transporting V0 Subunit C</t>
  </si>
  <si>
    <t>GC16P002513</t>
  </si>
  <si>
    <t>https://www.genecards.org/cgi-bin/carddisp.pl?gene=ATP6V0C</t>
  </si>
  <si>
    <t>SLC22A7</t>
  </si>
  <si>
    <t>Solute Carrier Family 22 Member 7</t>
  </si>
  <si>
    <t>GC06P083920</t>
  </si>
  <si>
    <t>https://www.genecards.org/cgi-bin/carddisp.pl?gene=SLC22A7</t>
  </si>
  <si>
    <t>STK16</t>
  </si>
  <si>
    <t>Serine/Threonine Kinase 16</t>
  </si>
  <si>
    <t>GC02P219248</t>
  </si>
  <si>
    <t>https://www.genecards.org/cgi-bin/carddisp.pl?gene=STK16</t>
  </si>
  <si>
    <t>NSF</t>
  </si>
  <si>
    <t>N-Ethylmaleimide Sensitive Factor, Vesicle Fusing ATPase</t>
  </si>
  <si>
    <t>GC17P046590</t>
  </si>
  <si>
    <t>https://www.genecards.org/cgi-bin/carddisp.pl?gene=NSF</t>
  </si>
  <si>
    <t>SLC28A1</t>
  </si>
  <si>
    <t>Solute Carrier Family 28 Member 1</t>
  </si>
  <si>
    <t>GC15P084884</t>
  </si>
  <si>
    <t>https://www.genecards.org/cgi-bin/carddisp.pl?gene=SLC28A1</t>
  </si>
  <si>
    <t>INTS10</t>
  </si>
  <si>
    <t>Integrator Complex Subunit 10</t>
  </si>
  <si>
    <t>GC08P019817</t>
  </si>
  <si>
    <t>https://www.genecards.org/cgi-bin/carddisp.pl?gene=INTS10</t>
  </si>
  <si>
    <t>SOAT2</t>
  </si>
  <si>
    <t>Sterol O-Acyltransferase 2</t>
  </si>
  <si>
    <t>GC12P053103</t>
  </si>
  <si>
    <t>https://www.genecards.org/cgi-bin/carddisp.pl?gene=SOAT2</t>
  </si>
  <si>
    <t>DDX19B</t>
  </si>
  <si>
    <t>DEAD-Box Helicase 19B</t>
  </si>
  <si>
    <t>GC16P070289</t>
  </si>
  <si>
    <t>https://www.genecards.org/cgi-bin/carddisp.pl?gene=DDX19B</t>
  </si>
  <si>
    <t>FAM241B</t>
  </si>
  <si>
    <t>Family With Sequence Similarity 241 Member B</t>
  </si>
  <si>
    <t>GC10P069631</t>
  </si>
  <si>
    <t>https://www.genecards.org/cgi-bin/carddisp.pl?gene=FAM241B</t>
  </si>
  <si>
    <t>TAFA1</t>
  </si>
  <si>
    <t>TAFA Chemokine Like Family Member 1</t>
  </si>
  <si>
    <t>GC03P067992</t>
  </si>
  <si>
    <t>https://www.genecards.org/cgi-bin/carddisp.pl?gene=TAFA1</t>
  </si>
  <si>
    <t>AKAP9</t>
  </si>
  <si>
    <t>A-Kinase Anchoring Protein 9</t>
  </si>
  <si>
    <t>GC07P091940</t>
  </si>
  <si>
    <t>https://www.genecards.org/cgi-bin/carddisp.pl?gene=AKAP9</t>
  </si>
  <si>
    <t>DGCR6L</t>
  </si>
  <si>
    <t>DiGeorge Syndrome Critical Region Gene 6 Like</t>
  </si>
  <si>
    <t>GC22M020314</t>
  </si>
  <si>
    <t>https://www.genecards.org/cgi-bin/carddisp.pl?gene=DGCR6L</t>
  </si>
  <si>
    <t>PTPRZ1</t>
  </si>
  <si>
    <t>Protein Tyrosine Phosphatase Receptor Type Z1</t>
  </si>
  <si>
    <t>GC07P121873</t>
  </si>
  <si>
    <t>https://www.genecards.org/cgi-bin/carddisp.pl?gene=PTPRZ1</t>
  </si>
  <si>
    <t>ATP6V0A1</t>
  </si>
  <si>
    <t>ATPase H+ Transporting V0 Subunit A1</t>
  </si>
  <si>
    <t>GC17P042458</t>
  </si>
  <si>
    <t>https://www.genecards.org/cgi-bin/carddisp.pl?gene=ATP6V0A1</t>
  </si>
  <si>
    <t>NOA1</t>
  </si>
  <si>
    <t>Nitric Oxide Associated 1</t>
  </si>
  <si>
    <t>GC04M056963</t>
  </si>
  <si>
    <t>https://www.genecards.org/cgi-bin/carddisp.pl?gene=NOA1</t>
  </si>
  <si>
    <t>PRUNE1</t>
  </si>
  <si>
    <t>Prune Exopolyphosphatase 1</t>
  </si>
  <si>
    <t>GC01P151008</t>
  </si>
  <si>
    <t>https://www.genecards.org/cgi-bin/carddisp.pl?gene=PRUNE1</t>
  </si>
  <si>
    <t>TTC3</t>
  </si>
  <si>
    <t>Tetratricopeptide Repeat Domain 3</t>
  </si>
  <si>
    <t>GC21P037073</t>
  </si>
  <si>
    <t>https://www.genecards.org/cgi-bin/carddisp.pl?gene=TTC3</t>
  </si>
  <si>
    <t>SNRNP48</t>
  </si>
  <si>
    <t>Small Nuclear Ribonucleoprotein U11/U12 Subunit 48</t>
  </si>
  <si>
    <t>GC06P007590</t>
  </si>
  <si>
    <t>https://www.genecards.org/cgi-bin/carddisp.pl?gene=SNRNP48</t>
  </si>
  <si>
    <t>C2orf69</t>
  </si>
  <si>
    <t>Chromosome 2 Open Reading Frame 69</t>
  </si>
  <si>
    <t>GC02P199911</t>
  </si>
  <si>
    <t>https://www.genecards.org/cgi-bin/carddisp.pl?gene=C2orf69</t>
  </si>
  <si>
    <t>TRIM9</t>
  </si>
  <si>
    <t>Tripartite Motif Containing 9</t>
  </si>
  <si>
    <t>GC14M050975</t>
  </si>
  <si>
    <t>https://www.genecards.org/cgi-bin/carddisp.pl?gene=TRIM9</t>
  </si>
  <si>
    <t>UNC119B</t>
  </si>
  <si>
    <t>Unc-119 Lipid Binding Chaperone B</t>
  </si>
  <si>
    <t>GC12P120710</t>
  </si>
  <si>
    <t>https://www.genecards.org/cgi-bin/carddisp.pl?gene=UNC119B</t>
  </si>
  <si>
    <t>PRMT3</t>
  </si>
  <si>
    <t>Protein Arginine Methyltransferase 3</t>
  </si>
  <si>
    <t>GC11P020409</t>
  </si>
  <si>
    <t>https://www.genecards.org/cgi-bin/carddisp.pl?gene=PRMT3</t>
  </si>
  <si>
    <t>STARD10</t>
  </si>
  <si>
    <t>StAR Related Lipid Transfer Domain Containing 10</t>
  </si>
  <si>
    <t>GC11M090329</t>
  </si>
  <si>
    <t>https://www.genecards.org/cgi-bin/carddisp.pl?gene=STARD10</t>
  </si>
  <si>
    <t>HBA-LCR</t>
  </si>
  <si>
    <t>Alpha-Globin Locus Control Region</t>
  </si>
  <si>
    <t>GC16P012143</t>
  </si>
  <si>
    <t>https://www.genecards.org/cgi-bin/carddisp.pl?gene=HBA-LCR</t>
  </si>
  <si>
    <t>VTCN1</t>
  </si>
  <si>
    <t>V-Set Domain Containing T Cell Activation Inhibitor 1</t>
  </si>
  <si>
    <t>GC01M117143</t>
  </si>
  <si>
    <t>https://www.genecards.org/cgi-bin/carddisp.pl?gene=VTCN1</t>
  </si>
  <si>
    <t>PSMC1</t>
  </si>
  <si>
    <t>Proteasome 26S Subunit, ATPase 1</t>
  </si>
  <si>
    <t>GC14P090256</t>
  </si>
  <si>
    <t>https://www.genecards.org/cgi-bin/carddisp.pl?gene=PSMC1</t>
  </si>
  <si>
    <t>MANSC1</t>
  </si>
  <si>
    <t>MANSC Domain Containing 1</t>
  </si>
  <si>
    <t>GC12M012326</t>
  </si>
  <si>
    <t>https://www.genecards.org/cgi-bin/carddisp.pl?gene=MANSC1</t>
  </si>
  <si>
    <t>SLC30A6</t>
  </si>
  <si>
    <t>Solute Carrier Family 30 Member 6</t>
  </si>
  <si>
    <t>GC02P032166</t>
  </si>
  <si>
    <t>https://www.genecards.org/cgi-bin/carddisp.pl?gene=SLC30A6</t>
  </si>
  <si>
    <t>PLAAT4</t>
  </si>
  <si>
    <t>Phospholipase A And Acyltransferase 4</t>
  </si>
  <si>
    <t>GC11P063698</t>
  </si>
  <si>
    <t>https://www.genecards.org/cgi-bin/carddisp.pl?gene=PLAAT4</t>
  </si>
  <si>
    <t>NFAM1</t>
  </si>
  <si>
    <t>NFAT Activating Protein With ITAM Motif 1</t>
  </si>
  <si>
    <t>GC22M042380</t>
  </si>
  <si>
    <t>https://www.genecards.org/cgi-bin/carddisp.pl?gene=NFAM1</t>
  </si>
  <si>
    <t>ARHGAP11B</t>
  </si>
  <si>
    <t>Rho GTPase Activating Protein 11B</t>
  </si>
  <si>
    <t>GC15P030624</t>
  </si>
  <si>
    <t>https://www.genecards.org/cgi-bin/carddisp.pl?gene=ARHGAP11B</t>
  </si>
  <si>
    <t>TMPRSS2</t>
  </si>
  <si>
    <t>Transmembrane Serine Protease 2</t>
  </si>
  <si>
    <t>GC21M041464</t>
  </si>
  <si>
    <t>https://www.genecards.org/cgi-bin/carddisp.pl?gene=TMPRSS2</t>
  </si>
  <si>
    <t>RER1</t>
  </si>
  <si>
    <t>Retention In Endoplasmic Reticulum Sorting Receptor 1</t>
  </si>
  <si>
    <t>GC01P002391</t>
  </si>
  <si>
    <t>https://www.genecards.org/cgi-bin/carddisp.pl?gene=RER1</t>
  </si>
  <si>
    <t>RAI14</t>
  </si>
  <si>
    <t>Retinoic Acid Induced 14</t>
  </si>
  <si>
    <t>GC05P034656</t>
  </si>
  <si>
    <t>https://www.genecards.org/cgi-bin/carddisp.pl?gene=RAI14</t>
  </si>
  <si>
    <t>TRAPPC5</t>
  </si>
  <si>
    <t>Trafficking Protein Particle Complex Subunit 5</t>
  </si>
  <si>
    <t>GC19P007680</t>
  </si>
  <si>
    <t>https://www.genecards.org/cgi-bin/carddisp.pl?gene=TRAPPC5</t>
  </si>
  <si>
    <t>H1-5</t>
  </si>
  <si>
    <t>H1.5 Linker Histone, Cluster Member</t>
  </si>
  <si>
    <t>GC06M066505</t>
  </si>
  <si>
    <t>https://www.genecards.org/cgi-bin/carddisp.pl?gene=H1-5</t>
  </si>
  <si>
    <t>CCT2</t>
  </si>
  <si>
    <t>Chaperonin Containing TCP1 Subunit 2</t>
  </si>
  <si>
    <t>GC12P069585</t>
  </si>
  <si>
    <t>https://www.genecards.org/cgi-bin/carddisp.pl?gene=CCT2</t>
  </si>
  <si>
    <t>CLDN2</t>
  </si>
  <si>
    <t>Claudin 2</t>
  </si>
  <si>
    <t>GC0XP106900</t>
  </si>
  <si>
    <t>https://www.genecards.org/cgi-bin/carddisp.pl?gene=CLDN2</t>
  </si>
  <si>
    <t>PDE2A</t>
  </si>
  <si>
    <t>Phosphodiesterase 2A</t>
  </si>
  <si>
    <t>GC11M072576</t>
  </si>
  <si>
    <t>https://www.genecards.org/cgi-bin/carddisp.pl?gene=PDE2A</t>
  </si>
  <si>
    <t>TRIM31</t>
  </si>
  <si>
    <t>Tripartite Motif Containing 31</t>
  </si>
  <si>
    <t>GC06M065862</t>
  </si>
  <si>
    <t>https://www.genecards.org/cgi-bin/carddisp.pl?gene=TRIM31</t>
  </si>
  <si>
    <t>TAF12</t>
  </si>
  <si>
    <t>TATA-Box Binding Protein Associated Factor 12</t>
  </si>
  <si>
    <t>GC01M028832</t>
  </si>
  <si>
    <t>https://www.genecards.org/cgi-bin/carddisp.pl?gene=TAF12</t>
  </si>
  <si>
    <t>INTS11</t>
  </si>
  <si>
    <t>Integrator Complex Subunit 11</t>
  </si>
  <si>
    <t>GC01M005963</t>
  </si>
  <si>
    <t>https://www.genecards.org/cgi-bin/carddisp.pl?gene=INTS11</t>
  </si>
  <si>
    <t>SLC16A4</t>
  </si>
  <si>
    <t>Solute Carrier Family 16 Member 4</t>
  </si>
  <si>
    <t>GC01M110362</t>
  </si>
  <si>
    <t>https://www.genecards.org/cgi-bin/carddisp.pl?gene=SLC16A4</t>
  </si>
  <si>
    <t>DDX12P</t>
  </si>
  <si>
    <t>DEAD/H-Box Helicase 12, Pseudogene</t>
  </si>
  <si>
    <t>GC12M009417</t>
  </si>
  <si>
    <t>https://www.genecards.org/cgi-bin/carddisp.pl?gene=DDX12P</t>
  </si>
  <si>
    <t>FUT7</t>
  </si>
  <si>
    <t>Fucosyltransferase 7</t>
  </si>
  <si>
    <t>GC09M137030</t>
  </si>
  <si>
    <t>https://www.genecards.org/cgi-bin/carddisp.pl?gene=FUT7</t>
  </si>
  <si>
    <t>FAM102A</t>
  </si>
  <si>
    <t>Family With Sequence Similarity 102 Member A</t>
  </si>
  <si>
    <t>GC09M127941</t>
  </si>
  <si>
    <t>https://www.genecards.org/cgi-bin/carddisp.pl?gene=FAM102A</t>
  </si>
  <si>
    <t>LOC106099065</t>
  </si>
  <si>
    <t>HBG2 Recombination Region</t>
  </si>
  <si>
    <t>GC11P005394</t>
  </si>
  <si>
    <t>https://www.genecards.org/cgi-bin/carddisp.pl?gene=LOC106099065</t>
  </si>
  <si>
    <t>ETFRF1</t>
  </si>
  <si>
    <t>Electron Transfer Flavoprotein Regulatory Factor 1</t>
  </si>
  <si>
    <t>GC12P025196</t>
  </si>
  <si>
    <t>https://www.genecards.org/cgi-bin/carddisp.pl?gene=ETFRF1</t>
  </si>
  <si>
    <t>BRMS1L</t>
  </si>
  <si>
    <t>BRMS1 Like Transcriptional Repressor</t>
  </si>
  <si>
    <t>GC14P035826</t>
  </si>
  <si>
    <t>https://www.genecards.org/cgi-bin/carddisp.pl?gene=BRMS1L</t>
  </si>
  <si>
    <t>TOR1AIP1</t>
  </si>
  <si>
    <t>Torsin 1A Interacting Protein 1</t>
  </si>
  <si>
    <t>GC01P179882</t>
  </si>
  <si>
    <t>https://www.genecards.org/cgi-bin/carddisp.pl?gene=TOR1AIP1</t>
  </si>
  <si>
    <t>LGR5</t>
  </si>
  <si>
    <t>Leucine Rich Repeat Containing G Protein-Coupled Receptor 5</t>
  </si>
  <si>
    <t>GC12P071439</t>
  </si>
  <si>
    <t>https://www.genecards.org/cgi-bin/carddisp.pl?gene=LGR5</t>
  </si>
  <si>
    <t>CTRL</t>
  </si>
  <si>
    <t>Chymotrypsin Like</t>
  </si>
  <si>
    <t>GC16M067927</t>
  </si>
  <si>
    <t>https://www.genecards.org/cgi-bin/carddisp.pl?gene=CTRL</t>
  </si>
  <si>
    <t>EBI3</t>
  </si>
  <si>
    <t>Epstein-Barr Virus Induced 3</t>
  </si>
  <si>
    <t>GC19P004233</t>
  </si>
  <si>
    <t>https://www.genecards.org/cgi-bin/carddisp.pl?gene=EBI3</t>
  </si>
  <si>
    <t>APCS</t>
  </si>
  <si>
    <t>Amyloid P Component, Serum</t>
  </si>
  <si>
    <t>GC01P159587</t>
  </si>
  <si>
    <t>https://www.genecards.org/cgi-bin/carddisp.pl?gene=APCS</t>
  </si>
  <si>
    <t>HS6ST2</t>
  </si>
  <si>
    <t>Heparan Sulfate 6-O-Sulfotransferase 2</t>
  </si>
  <si>
    <t>GC0XM132626</t>
  </si>
  <si>
    <t>https://www.genecards.org/cgi-bin/carddisp.pl?gene=HS6ST2</t>
  </si>
  <si>
    <t>NPFF</t>
  </si>
  <si>
    <t>Neuropeptide FF-Amide Peptide Precursor</t>
  </si>
  <si>
    <t>GC12M053516</t>
  </si>
  <si>
    <t>https://www.genecards.org/cgi-bin/carddisp.pl?gene=NPFF</t>
  </si>
  <si>
    <t>VPS35</t>
  </si>
  <si>
    <t>VPS35 Retromer Complex Component</t>
  </si>
  <si>
    <t>GC16M046992</t>
  </si>
  <si>
    <t>https://www.genecards.org/cgi-bin/carddisp.pl?gene=VPS35</t>
  </si>
  <si>
    <t>PSMB6</t>
  </si>
  <si>
    <t>Proteasome 20S Subunit Beta 6</t>
  </si>
  <si>
    <t>GC17P004796</t>
  </si>
  <si>
    <t>https://www.genecards.org/cgi-bin/carddisp.pl?gene=PSMB6</t>
  </si>
  <si>
    <t>RDH8</t>
  </si>
  <si>
    <t>Retinol Dehydrogenase 8</t>
  </si>
  <si>
    <t>GC19P010449</t>
  </si>
  <si>
    <t>https://www.genecards.org/cgi-bin/carddisp.pl?gene=RDH8</t>
  </si>
  <si>
    <t>COQ3</t>
  </si>
  <si>
    <t>Coenzyme Q3, Methyltransferase</t>
  </si>
  <si>
    <t>GC06M099369</t>
  </si>
  <si>
    <t>https://www.genecards.org/cgi-bin/carddisp.pl?gene=COQ3</t>
  </si>
  <si>
    <t>ANKRD50</t>
  </si>
  <si>
    <t>Ankyrin Repeat Domain Containing 50</t>
  </si>
  <si>
    <t>GC04M124664</t>
  </si>
  <si>
    <t>https://www.genecards.org/cgi-bin/carddisp.pl?gene=ANKRD50</t>
  </si>
  <si>
    <t>LINC01436</t>
  </si>
  <si>
    <t>Long Intergenic Non-Protein Coding RNA 1436</t>
  </si>
  <si>
    <t>GC21P036027</t>
  </si>
  <si>
    <t>https://www.genecards.org/cgi-bin/carddisp.pl?gene=LINC01436</t>
  </si>
  <si>
    <t>PARS2</t>
  </si>
  <si>
    <t>Prolyl-TRNA Synthetase 2, Mitochondrial</t>
  </si>
  <si>
    <t>GC01M054756</t>
  </si>
  <si>
    <t>https://www.genecards.org/cgi-bin/carddisp.pl?gene=PARS2</t>
  </si>
  <si>
    <t>PTDSS2</t>
  </si>
  <si>
    <t>Phosphatidylserine Synthase 2</t>
  </si>
  <si>
    <t>GC11P000448</t>
  </si>
  <si>
    <t>https://www.genecards.org/cgi-bin/carddisp.pl?gene=PTDSS2</t>
  </si>
  <si>
    <t>TBC1D8</t>
  </si>
  <si>
    <t>TBC1 Domain Family Member 8</t>
  </si>
  <si>
    <t>GC02M101007</t>
  </si>
  <si>
    <t>https://www.genecards.org/cgi-bin/carddisp.pl?gene=TBC1D8</t>
  </si>
  <si>
    <t>TEKT3</t>
  </si>
  <si>
    <t>Tektin 3</t>
  </si>
  <si>
    <t>GC17M015303</t>
  </si>
  <si>
    <t>https://www.genecards.org/cgi-bin/carddisp.pl?gene=TEKT3</t>
  </si>
  <si>
    <t>TRIM2</t>
  </si>
  <si>
    <t>Tripartite Motif Containing 2</t>
  </si>
  <si>
    <t>GC04P153152</t>
  </si>
  <si>
    <t>https://www.genecards.org/cgi-bin/carddisp.pl?gene=TRIM2</t>
  </si>
  <si>
    <t>GRIN2C</t>
  </si>
  <si>
    <t>Glutamate Ionotropic Receptor NMDA Type Subunit 2C</t>
  </si>
  <si>
    <t>GC17M074842</t>
  </si>
  <si>
    <t>https://www.genecards.org/cgi-bin/carddisp.pl?gene=GRIN2C</t>
  </si>
  <si>
    <t>MT2A</t>
  </si>
  <si>
    <t>Metallothionein 2A</t>
  </si>
  <si>
    <t>GC16P057038</t>
  </si>
  <si>
    <t>https://www.genecards.org/cgi-bin/carddisp.pl?gene=MT2A</t>
  </si>
  <si>
    <t>CYTOR</t>
  </si>
  <si>
    <t>Cytoskeleton Regulator RNA</t>
  </si>
  <si>
    <t>GC02P088103</t>
  </si>
  <si>
    <t>https://www.genecards.org/cgi-bin/carddisp.pl?gene=CYTOR</t>
  </si>
  <si>
    <t>GUF1</t>
  </si>
  <si>
    <t>GTP Binding Elongation Factor GUF1</t>
  </si>
  <si>
    <t>GC04P044680</t>
  </si>
  <si>
    <t>https://www.genecards.org/cgi-bin/carddisp.pl?gene=GUF1</t>
  </si>
  <si>
    <t>GPR17</t>
  </si>
  <si>
    <t>G Protein-Coupled Receptor 17</t>
  </si>
  <si>
    <t>GC02P127645</t>
  </si>
  <si>
    <t>https://www.genecards.org/cgi-bin/carddisp.pl?gene=GPR17</t>
  </si>
  <si>
    <t>SNORC</t>
  </si>
  <si>
    <t>Secondary Ossification Center Associated Regulator Of Chondrocyte Maturation</t>
  </si>
  <si>
    <t>GC02P232858</t>
  </si>
  <si>
    <t>https://www.genecards.org/cgi-bin/carddisp.pl?gene=SNORC</t>
  </si>
  <si>
    <t>TUBD1</t>
  </si>
  <si>
    <t>Tubulin Delta 1</t>
  </si>
  <si>
    <t>GC17M059859</t>
  </si>
  <si>
    <t>https://www.genecards.org/cgi-bin/carddisp.pl?gene=TUBD1</t>
  </si>
  <si>
    <t>SLC2A5</t>
  </si>
  <si>
    <t>Solute Carrier Family 2 Member 5</t>
  </si>
  <si>
    <t>GC01M009036</t>
  </si>
  <si>
    <t>https://www.genecards.org/cgi-bin/carddisp.pl?gene=SLC2A5</t>
  </si>
  <si>
    <t>ZNF239</t>
  </si>
  <si>
    <t>Zinc Finger Protein 239</t>
  </si>
  <si>
    <t>GC10M043628</t>
  </si>
  <si>
    <t>https://www.genecards.org/cgi-bin/carddisp.pl?gene=ZNF239</t>
  </si>
  <si>
    <t>LAMTOR1</t>
  </si>
  <si>
    <t>Late Endosomal/Lysosomal Adaptor, MAPK And MTOR Activator 1</t>
  </si>
  <si>
    <t>GC11M072085</t>
  </si>
  <si>
    <t>https://www.genecards.org/cgi-bin/carddisp.pl?gene=LAMTOR1</t>
  </si>
  <si>
    <t>PHF2</t>
  </si>
  <si>
    <t>PHD Finger Protein 2</t>
  </si>
  <si>
    <t>GC09P093576</t>
  </si>
  <si>
    <t>https://www.genecards.org/cgi-bin/carddisp.pl?gene=PHF2</t>
  </si>
  <si>
    <t>YIF1A</t>
  </si>
  <si>
    <t>Yip1 Interacting Factor Homolog A, Membrane Trafficking Protein</t>
  </si>
  <si>
    <t>GC11M089848</t>
  </si>
  <si>
    <t>https://www.genecards.org/cgi-bin/carddisp.pl?gene=YIF1A</t>
  </si>
  <si>
    <t>RGS4</t>
  </si>
  <si>
    <t>Regulator Of G Protein Signaling 4</t>
  </si>
  <si>
    <t>GC01P163038</t>
  </si>
  <si>
    <t>https://www.genecards.org/cgi-bin/carddisp.pl?gene=RGS4</t>
  </si>
  <si>
    <t>MCUR1</t>
  </si>
  <si>
    <t>Mitochondrial Calcium Uniporter Regulator 1</t>
  </si>
  <si>
    <t>GC06M013788</t>
  </si>
  <si>
    <t>https://www.genecards.org/cgi-bin/carddisp.pl?gene=MCUR1</t>
  </si>
  <si>
    <t>TUT7</t>
  </si>
  <si>
    <t>Terminal Uridylyl Transferase 7</t>
  </si>
  <si>
    <t>GC09M093999</t>
  </si>
  <si>
    <t>https://www.genecards.org/cgi-bin/carddisp.pl?gene=TUT7</t>
  </si>
  <si>
    <t>FEZ2</t>
  </si>
  <si>
    <t>Fasciculation And Elongation Protein Zeta 2</t>
  </si>
  <si>
    <t>GC02M036519</t>
  </si>
  <si>
    <t>https://www.genecards.org/cgi-bin/carddisp.pl?gene=FEZ2</t>
  </si>
  <si>
    <t>PSMB1</t>
  </si>
  <si>
    <t>Proteasome 20S Subunit Beta 1</t>
  </si>
  <si>
    <t>GC06M170535</t>
  </si>
  <si>
    <t>https://www.genecards.org/cgi-bin/carddisp.pl?gene=PSMB1</t>
  </si>
  <si>
    <t>QSOX2</t>
  </si>
  <si>
    <t>Quiescin Sulfhydryl Oxidase 2</t>
  </si>
  <si>
    <t>GC09M136206</t>
  </si>
  <si>
    <t>https://www.genecards.org/cgi-bin/carddisp.pl?gene=QSOX2</t>
  </si>
  <si>
    <t>CERK</t>
  </si>
  <si>
    <t>Ceramide Kinase</t>
  </si>
  <si>
    <t>GC22M046684</t>
  </si>
  <si>
    <t>https://www.genecards.org/cgi-bin/carddisp.pl?gene=CERK</t>
  </si>
  <si>
    <t>GSTA3</t>
  </si>
  <si>
    <t>Glutathione S-Transferase Alpha 3</t>
  </si>
  <si>
    <t>GC06M052896</t>
  </si>
  <si>
    <t>https://www.genecards.org/cgi-bin/carddisp.pl?gene=GSTA3</t>
  </si>
  <si>
    <t>DIP2A</t>
  </si>
  <si>
    <t>Disco Interacting Protein 2 Homolog A</t>
  </si>
  <si>
    <t>GC21P046458</t>
  </si>
  <si>
    <t>https://www.genecards.org/cgi-bin/carddisp.pl?gene=DIP2A</t>
  </si>
  <si>
    <t>CLEC1B</t>
  </si>
  <si>
    <t>C-Type Lectin Domain Family 1 Member B</t>
  </si>
  <si>
    <t>GC12M021103</t>
  </si>
  <si>
    <t>https://www.genecards.org/cgi-bin/carddisp.pl?gene=CLEC1B</t>
  </si>
  <si>
    <t>IGHG2</t>
  </si>
  <si>
    <t>Immunoglobulin Heavy Constant Gamma 2 (G2m Marker)</t>
  </si>
  <si>
    <t>GC14M112709</t>
  </si>
  <si>
    <t>https://www.genecards.org/cgi-bin/carddisp.pl?gene=IGHG2</t>
  </si>
  <si>
    <t>MCOLN2</t>
  </si>
  <si>
    <t>Mucolipin TRP Cation Channel 2</t>
  </si>
  <si>
    <t>GC01M084925</t>
  </si>
  <si>
    <t>https://www.genecards.org/cgi-bin/carddisp.pl?gene=MCOLN2</t>
  </si>
  <si>
    <t>DRC3</t>
  </si>
  <si>
    <t>Dynein Regulatory Complex Subunit 3</t>
  </si>
  <si>
    <t>GC17P017973</t>
  </si>
  <si>
    <t>https://www.genecards.org/cgi-bin/carddisp.pl?gene=DRC3</t>
  </si>
  <si>
    <t>WASHC2A</t>
  </si>
  <si>
    <t>WASH Complex Subunit 2A</t>
  </si>
  <si>
    <t>GC10P050213</t>
  </si>
  <si>
    <t>https://www.genecards.org/cgi-bin/carddisp.pl?gene=WASHC2A</t>
  </si>
  <si>
    <t>HBM</t>
  </si>
  <si>
    <t>Hemoglobin Subunit Mu</t>
  </si>
  <si>
    <t>GC16P011597</t>
  </si>
  <si>
    <t>https://www.genecards.org/cgi-bin/carddisp.pl?gene=HBM</t>
  </si>
  <si>
    <t>MYOZ1</t>
  </si>
  <si>
    <t>Myozenin 1</t>
  </si>
  <si>
    <t>GC10M073631</t>
  </si>
  <si>
    <t>https://www.genecards.org/cgi-bin/carddisp.pl?gene=MYOZ1</t>
  </si>
  <si>
    <t>NAXE</t>
  </si>
  <si>
    <t>NAD(P)HX Epimerase</t>
  </si>
  <si>
    <t>GC01P156591</t>
  </si>
  <si>
    <t>https://www.genecards.org/cgi-bin/carddisp.pl?gene=NAXE</t>
  </si>
  <si>
    <t>RPL18A</t>
  </si>
  <si>
    <t>Ribosomal Protein L18a</t>
  </si>
  <si>
    <t>GC19P066231</t>
  </si>
  <si>
    <t>https://www.genecards.org/cgi-bin/carddisp.pl?gene=RPL18A</t>
  </si>
  <si>
    <t>MAFA</t>
  </si>
  <si>
    <t>MAF BZIP Transcription Factor A</t>
  </si>
  <si>
    <t>GC08M143419</t>
  </si>
  <si>
    <t>https://www.genecards.org/cgi-bin/carddisp.pl?gene=MAFA</t>
  </si>
  <si>
    <t>SNX20</t>
  </si>
  <si>
    <t>Sorting Nexin 20</t>
  </si>
  <si>
    <t>GC16M050700</t>
  </si>
  <si>
    <t>https://www.genecards.org/cgi-bin/carddisp.pl?gene=SNX20</t>
  </si>
  <si>
    <t>IQCA1</t>
  </si>
  <si>
    <t>IQ Motif Containing With AAA Domain 1</t>
  </si>
  <si>
    <t>GC02M236324</t>
  </si>
  <si>
    <t>https://www.genecards.org/cgi-bin/carddisp.pl?gene=IQCA1</t>
  </si>
  <si>
    <t>TMX2</t>
  </si>
  <si>
    <t>Thioredoxin Related Transmembrane Protein 2</t>
  </si>
  <si>
    <t>GC11P057713</t>
  </si>
  <si>
    <t>https://www.genecards.org/cgi-bin/carddisp.pl?gene=TMX2</t>
  </si>
  <si>
    <t>NRGN</t>
  </si>
  <si>
    <t>Neurogranin</t>
  </si>
  <si>
    <t>GC11P124739</t>
  </si>
  <si>
    <t>https://www.genecards.org/cgi-bin/carddisp.pl?gene=NRGN</t>
  </si>
  <si>
    <t>PLEKHA8</t>
  </si>
  <si>
    <t>Pleckstrin Homology Domain Containing A8</t>
  </si>
  <si>
    <t>GC07P030027</t>
  </si>
  <si>
    <t>https://www.genecards.org/cgi-bin/carddisp.pl?gene=PLEKHA8</t>
  </si>
  <si>
    <t>PEF1</t>
  </si>
  <si>
    <t>Penta-EF-Hand Domain Containing 1</t>
  </si>
  <si>
    <t>GC01M031630</t>
  </si>
  <si>
    <t>https://www.genecards.org/cgi-bin/carddisp.pl?gene=PEF1</t>
  </si>
  <si>
    <t>OGFR</t>
  </si>
  <si>
    <t>Opioid Growth Factor Receptor</t>
  </si>
  <si>
    <t>GC20P062804</t>
  </si>
  <si>
    <t>https://www.genecards.org/cgi-bin/carddisp.pl?gene=OGFR</t>
  </si>
  <si>
    <t>LGALS7</t>
  </si>
  <si>
    <t>Galectin 7</t>
  </si>
  <si>
    <t>GC19M038770</t>
  </si>
  <si>
    <t>https://www.genecards.org/cgi-bin/carddisp.pl?gene=LGALS7</t>
  </si>
  <si>
    <t>ZFHX4-AS1</t>
  </si>
  <si>
    <t>ZFHX4 Antisense RNA 1</t>
  </si>
  <si>
    <t>GC08M076491</t>
  </si>
  <si>
    <t>https://www.genecards.org/cgi-bin/carddisp.pl?gene=ZFHX4-AS1</t>
  </si>
  <si>
    <t>MIR3149</t>
  </si>
  <si>
    <t>MicroRNA 3149</t>
  </si>
  <si>
    <t>GC08M076966</t>
  </si>
  <si>
    <t>https://www.genecards.org/cgi-bin/carddisp.pl?gene=MIR3149</t>
  </si>
  <si>
    <t>POP4</t>
  </si>
  <si>
    <t>POP4 Homolog, Ribonuclease P/MRP Subunit</t>
  </si>
  <si>
    <t>GC19P066451</t>
  </si>
  <si>
    <t>https://www.genecards.org/cgi-bin/carddisp.pl?gene=POP4</t>
  </si>
  <si>
    <t>FUT1</t>
  </si>
  <si>
    <t>Fucosyltransferase 1 (H Blood Group)</t>
  </si>
  <si>
    <t>GC19M048748</t>
  </si>
  <si>
    <t>https://www.genecards.org/cgi-bin/carddisp.pl?gene=FUT1</t>
  </si>
  <si>
    <t>LIMS1</t>
  </si>
  <si>
    <t>LIM Zinc Finger Domain Containing 1</t>
  </si>
  <si>
    <t>GC02P108534</t>
  </si>
  <si>
    <t>https://www.genecards.org/cgi-bin/carddisp.pl?gene=LIMS1</t>
  </si>
  <si>
    <t>TRAF4</t>
  </si>
  <si>
    <t>TNF Receptor Associated Factor 4</t>
  </si>
  <si>
    <t>GC17P054910</t>
  </si>
  <si>
    <t>https://www.genecards.org/cgi-bin/carddisp.pl?gene=TRAF4</t>
  </si>
  <si>
    <t>ARIH2</t>
  </si>
  <si>
    <t>Ariadne RBR E3 Ubiquitin Protein Ligase 2</t>
  </si>
  <si>
    <t>GC03P048918</t>
  </si>
  <si>
    <t>https://www.genecards.org/cgi-bin/carddisp.pl?gene=ARIH2</t>
  </si>
  <si>
    <t>EDF1</t>
  </si>
  <si>
    <t>Endothelial Differentiation Related Factor 1</t>
  </si>
  <si>
    <t>GC09M136862</t>
  </si>
  <si>
    <t>https://www.genecards.org/cgi-bin/carddisp.pl?gene=EDF1</t>
  </si>
  <si>
    <t>H1-2</t>
  </si>
  <si>
    <t>H1.2 Linker Histone, Cluster Member</t>
  </si>
  <si>
    <t>GC06M026056</t>
  </si>
  <si>
    <t>https://www.genecards.org/cgi-bin/carddisp.pl?gene=H1-2</t>
  </si>
  <si>
    <t>MCMBP</t>
  </si>
  <si>
    <t>Minichromosome Maintenance Complex Binding Protein</t>
  </si>
  <si>
    <t>GC10M119829</t>
  </si>
  <si>
    <t>https://www.genecards.org/cgi-bin/carddisp.pl?gene=MCMBP</t>
  </si>
  <si>
    <t>MIR124-3</t>
  </si>
  <si>
    <t>MicroRNA 124-3</t>
  </si>
  <si>
    <t>GC20P063375</t>
  </si>
  <si>
    <t>https://www.genecards.org/cgi-bin/carddisp.pl?gene=MIR124-3</t>
  </si>
  <si>
    <t>TGFB1I1</t>
  </si>
  <si>
    <t>Transforming Growth Factor Beta 1 Induced Transcript 1</t>
  </si>
  <si>
    <t>GC16P041145</t>
  </si>
  <si>
    <t>https://www.genecards.org/cgi-bin/carddisp.pl?gene=TGFB1I1</t>
  </si>
  <si>
    <t>CECR3</t>
  </si>
  <si>
    <t>Cat Eye Syndrome Chromosome Region, Candidate 3</t>
  </si>
  <si>
    <t>GC22M017256</t>
  </si>
  <si>
    <t>https://www.genecards.org/cgi-bin/carddisp.pl?gene=CECR3</t>
  </si>
  <si>
    <t>SNRPD1</t>
  </si>
  <si>
    <t>Small Nuclear Ribonucleoprotein D1 Polypeptide</t>
  </si>
  <si>
    <t>GC18P021612</t>
  </si>
  <si>
    <t>https://www.genecards.org/cgi-bin/carddisp.pl?gene=SNRPD1</t>
  </si>
  <si>
    <t>DUS4L</t>
  </si>
  <si>
    <t>Dihydrouridine Synthase 4 Like</t>
  </si>
  <si>
    <t>GC07P107563</t>
  </si>
  <si>
    <t>https://www.genecards.org/cgi-bin/carddisp.pl?gene=DUS4L</t>
  </si>
  <si>
    <t>TNIK</t>
  </si>
  <si>
    <t>TRAF2 And NCK Interacting Kinase</t>
  </si>
  <si>
    <t>GC03M171061</t>
  </si>
  <si>
    <t>https://www.genecards.org/cgi-bin/carddisp.pl?gene=TNIK</t>
  </si>
  <si>
    <t>NRM</t>
  </si>
  <si>
    <t>Nurim</t>
  </si>
  <si>
    <t>GC06M065880</t>
  </si>
  <si>
    <t>https://www.genecards.org/cgi-bin/carddisp.pl?gene=NRM</t>
  </si>
  <si>
    <t>GUCA2A</t>
  </si>
  <si>
    <t>Guanylate Cyclase Activator 2A</t>
  </si>
  <si>
    <t>GC01M042162</t>
  </si>
  <si>
    <t>https://www.genecards.org/cgi-bin/carddisp.pl?gene=GUCA2A</t>
  </si>
  <si>
    <t>UGT1A9</t>
  </si>
  <si>
    <t>UDP Glucuronosyltransferase Family 1 Member A9</t>
  </si>
  <si>
    <t>GC02P233671</t>
  </si>
  <si>
    <t>https://www.genecards.org/cgi-bin/carddisp.pl?gene=UGT1A9</t>
  </si>
  <si>
    <t>DUSP12</t>
  </si>
  <si>
    <t>Dual Specificity Phosphatase 12</t>
  </si>
  <si>
    <t>GC01P161749</t>
  </si>
  <si>
    <t>https://www.genecards.org/cgi-bin/carddisp.pl?gene=DUSP12</t>
  </si>
  <si>
    <t>SUSD6</t>
  </si>
  <si>
    <t>Sushi Domain Containing 6</t>
  </si>
  <si>
    <t>GC14P069611</t>
  </si>
  <si>
    <t>https://www.genecards.org/cgi-bin/carddisp.pl?gene=SUSD6</t>
  </si>
  <si>
    <t>GJC3</t>
  </si>
  <si>
    <t>Gap Junction Protein Gamma 3</t>
  </si>
  <si>
    <t>GC07M099923</t>
  </si>
  <si>
    <t>https://www.genecards.org/cgi-bin/carddisp.pl?gene=GJC3</t>
  </si>
  <si>
    <t>SRGAP3</t>
  </si>
  <si>
    <t>SLIT-ROBO Rho GTPase Activating Protein 3</t>
  </si>
  <si>
    <t>GC03M008980</t>
  </si>
  <si>
    <t>https://www.genecards.org/cgi-bin/carddisp.pl?gene=SRGAP3</t>
  </si>
  <si>
    <t>FAM149A</t>
  </si>
  <si>
    <t>Family With Sequence Similarity 149 Member A</t>
  </si>
  <si>
    <t>GC04P186104</t>
  </si>
  <si>
    <t>https://www.genecards.org/cgi-bin/carddisp.pl?gene=FAM149A</t>
  </si>
  <si>
    <t>MYLK3</t>
  </si>
  <si>
    <t>Myosin Light Chain Kinase 3</t>
  </si>
  <si>
    <t>GC16M047008</t>
  </si>
  <si>
    <t>https://www.genecards.org/cgi-bin/carddisp.pl?gene=MYLK3</t>
  </si>
  <si>
    <t>ZBTB33</t>
  </si>
  <si>
    <t>Zinc Finger And BTB Domain Containing 33</t>
  </si>
  <si>
    <t>GC0XP120250</t>
  </si>
  <si>
    <t>https://www.genecards.org/cgi-bin/carddisp.pl?gene=ZBTB33</t>
  </si>
  <si>
    <t>KIAA1671</t>
  </si>
  <si>
    <t>GC22P036129</t>
  </si>
  <si>
    <t>https://www.genecards.org/cgi-bin/carddisp.pl?gene=KIAA1671</t>
  </si>
  <si>
    <t>PDE7A</t>
  </si>
  <si>
    <t>Phosphodiesterase 7A</t>
  </si>
  <si>
    <t>GC08M065736</t>
  </si>
  <si>
    <t>https://www.genecards.org/cgi-bin/carddisp.pl?gene=PDE7A</t>
  </si>
  <si>
    <t>TRPM8</t>
  </si>
  <si>
    <t>Transient Receptor Potential Cation Channel Subfamily M Member 8</t>
  </si>
  <si>
    <t>GC02P233917</t>
  </si>
  <si>
    <t>https://www.genecards.org/cgi-bin/carddisp.pl?gene=TRPM8</t>
  </si>
  <si>
    <t>MTERF4</t>
  </si>
  <si>
    <t>Mitochondrial Transcription Termination Factor 4</t>
  </si>
  <si>
    <t>GC02M241043</t>
  </si>
  <si>
    <t>https://www.genecards.org/cgi-bin/carddisp.pl?gene=MTERF4</t>
  </si>
  <si>
    <t>ABHD16A</t>
  </si>
  <si>
    <t>Abhydrolase Domain Containing 16A, Phospholipase</t>
  </si>
  <si>
    <t>GC06M065964</t>
  </si>
  <si>
    <t>https://www.genecards.org/cgi-bin/carddisp.pl?gene=ABHD16A</t>
  </si>
  <si>
    <t>ESD</t>
  </si>
  <si>
    <t>Esterase D</t>
  </si>
  <si>
    <t>GC13M046771</t>
  </si>
  <si>
    <t>https://www.genecards.org/cgi-bin/carddisp.pl?gene=ESD</t>
  </si>
  <si>
    <t>PSENEN</t>
  </si>
  <si>
    <t>Presenilin Enhancer, Gamma-Secretase Subunit</t>
  </si>
  <si>
    <t>GC19P066549</t>
  </si>
  <si>
    <t>https://www.genecards.org/cgi-bin/carddisp.pl?gene=PSENEN</t>
  </si>
  <si>
    <t>MC5R</t>
  </si>
  <si>
    <t>Melanocortin 5 Receptor</t>
  </si>
  <si>
    <t>GC18P013824</t>
  </si>
  <si>
    <t>https://www.genecards.org/cgi-bin/carddisp.pl?gene=MC5R</t>
  </si>
  <si>
    <t>Adrenoceptor Alpha 1B</t>
  </si>
  <si>
    <t>GC05P159867</t>
  </si>
  <si>
    <t>https://www.genecards.org/cgi-bin/carddisp.pl?gene=ADRA1B</t>
  </si>
  <si>
    <t>TECR</t>
  </si>
  <si>
    <t>Trans-2,3-Enoyl-CoA Reductase</t>
  </si>
  <si>
    <t>GC19P014504</t>
  </si>
  <si>
    <t>https://www.genecards.org/cgi-bin/carddisp.pl?gene=TECR</t>
  </si>
  <si>
    <t>UGT1A</t>
  </si>
  <si>
    <t>UDP Glucuronosyltransferase Family 1 Member A Complex Locus</t>
  </si>
  <si>
    <t>Uncategorized</t>
  </si>
  <si>
    <t>GC02P233592</t>
  </si>
  <si>
    <t>https://www.genecards.org/cgi-bin/carddisp.pl?gene=UGT1A</t>
  </si>
  <si>
    <t>CCNDBP1</t>
  </si>
  <si>
    <t>Cyclin D1 Binding Protein 1</t>
  </si>
  <si>
    <t>GC15P043185</t>
  </si>
  <si>
    <t>https://www.genecards.org/cgi-bin/carddisp.pl?gene=CCNDBP1</t>
  </si>
  <si>
    <t>SPAG5</t>
  </si>
  <si>
    <t>Sperm Associated Antigen 5</t>
  </si>
  <si>
    <t>GC17M028577</t>
  </si>
  <si>
    <t>https://www.genecards.org/cgi-bin/carddisp.pl?gene=SPAG5</t>
  </si>
  <si>
    <t>HLA-DQA2</t>
  </si>
  <si>
    <t>Major Histocompatibility Complex, Class II, DQ Alpha 2</t>
  </si>
  <si>
    <t>GC06P032741</t>
  </si>
  <si>
    <t>https://www.genecards.org/cgi-bin/carddisp.pl?gene=HLA-DQA2</t>
  </si>
  <si>
    <t>UGT2B7</t>
  </si>
  <si>
    <t>UDP Glucuronosyltransferase Family 2 Member B7</t>
  </si>
  <si>
    <t>GC04P069051</t>
  </si>
  <si>
    <t>https://www.genecards.org/cgi-bin/carddisp.pl?gene=UGT2B7</t>
  </si>
  <si>
    <t>YIF1B</t>
  </si>
  <si>
    <t>Yip1 Interacting Factor Homolog B, Membrane Trafficking Protein</t>
  </si>
  <si>
    <t>GC19M038303</t>
  </si>
  <si>
    <t>https://www.genecards.org/cgi-bin/carddisp.pl?gene=YIF1B</t>
  </si>
  <si>
    <t>DNTTIP2</t>
  </si>
  <si>
    <t>Deoxynucleotidyltransferase Terminal Interacting Protein 2</t>
  </si>
  <si>
    <t>GC01M093866</t>
  </si>
  <si>
    <t>https://www.genecards.org/cgi-bin/carddisp.pl?gene=DNTTIP2</t>
  </si>
  <si>
    <t>LENG8</t>
  </si>
  <si>
    <t>Leukocyte Receptor Cluster Member 8</t>
  </si>
  <si>
    <t>GC19P054448</t>
  </si>
  <si>
    <t>https://www.genecards.org/cgi-bin/carddisp.pl?gene=LENG8</t>
  </si>
  <si>
    <t>USP30</t>
  </si>
  <si>
    <t>Ubiquitin Specific Peptidase 30</t>
  </si>
  <si>
    <t>GC12P109027</t>
  </si>
  <si>
    <t>https://www.genecards.org/cgi-bin/carddisp.pl?gene=USP30</t>
  </si>
  <si>
    <t>CADPS</t>
  </si>
  <si>
    <t>Calcium Dependent Secretion Activator</t>
  </si>
  <si>
    <t>GC03M062398</t>
  </si>
  <si>
    <t>https://www.genecards.org/cgi-bin/carddisp.pl?gene=CADPS</t>
  </si>
  <si>
    <t>DBI</t>
  </si>
  <si>
    <t>Diazepam Binding Inhibitor, Acyl-CoA Binding Protein</t>
  </si>
  <si>
    <t>GC02P119366</t>
  </si>
  <si>
    <t>https://www.genecards.org/cgi-bin/carddisp.pl?gene=DBI</t>
  </si>
  <si>
    <t>FAM98A</t>
  </si>
  <si>
    <t>Family With Sequence Similarity 98 Member A</t>
  </si>
  <si>
    <t>GC02M033532</t>
  </si>
  <si>
    <t>https://www.genecards.org/cgi-bin/carddisp.pl?gene=FAM98A</t>
  </si>
  <si>
    <t>ZNF215</t>
  </si>
  <si>
    <t>Zinc Finger Protein 215</t>
  </si>
  <si>
    <t>GC11P006947</t>
  </si>
  <si>
    <t>https://www.genecards.org/cgi-bin/carddisp.pl?gene=ZNF215</t>
  </si>
  <si>
    <t>ZNF131</t>
  </si>
  <si>
    <t>Zinc Finger Protein 131</t>
  </si>
  <si>
    <t>GC05P044322</t>
  </si>
  <si>
    <t>https://www.genecards.org/cgi-bin/carddisp.pl?gene=ZNF131</t>
  </si>
  <si>
    <t>MED4</t>
  </si>
  <si>
    <t>Mediator Complex Subunit 4</t>
  </si>
  <si>
    <t>GC13M048053</t>
  </si>
  <si>
    <t>https://www.genecards.org/cgi-bin/carddisp.pl?gene=MED4</t>
  </si>
  <si>
    <t>ARL1</t>
  </si>
  <si>
    <t>ADP Ribosylation Factor Like GTPase 1</t>
  </si>
  <si>
    <t>GC12M101393</t>
  </si>
  <si>
    <t>https://www.genecards.org/cgi-bin/carddisp.pl?gene=ARL1</t>
  </si>
  <si>
    <t>PAM</t>
  </si>
  <si>
    <t>Peptidylglycine Alpha-Amidating Monooxygenase</t>
  </si>
  <si>
    <t>GC05P102753</t>
  </si>
  <si>
    <t>https://www.genecards.org/cgi-bin/carddisp.pl?gene=PAM</t>
  </si>
  <si>
    <t>KATNA1</t>
  </si>
  <si>
    <t>Katanin Catalytic Subunit A1</t>
  </si>
  <si>
    <t>GC06M149594</t>
  </si>
  <si>
    <t>https://www.genecards.org/cgi-bin/carddisp.pl?gene=KATNA1</t>
  </si>
  <si>
    <t>MGST3</t>
  </si>
  <si>
    <t>Microsomal Glutathione S-Transferase 3</t>
  </si>
  <si>
    <t>GC01P165632</t>
  </si>
  <si>
    <t>https://www.genecards.org/cgi-bin/carddisp.pl?gene=MGST3</t>
  </si>
  <si>
    <t>PES1</t>
  </si>
  <si>
    <t>Pescadillo Ribosomal Biogenesis Factor 1</t>
  </si>
  <si>
    <t>GC22M030576</t>
  </si>
  <si>
    <t>https://www.genecards.org/cgi-bin/carddisp.pl?gene=PES1</t>
  </si>
  <si>
    <t>PILRA</t>
  </si>
  <si>
    <t>Paired Immunoglobin Like Type 2 Receptor Alpha</t>
  </si>
  <si>
    <t>GC07P100367</t>
  </si>
  <si>
    <t>https://www.genecards.org/cgi-bin/carddisp.pl?gene=PILRA</t>
  </si>
  <si>
    <t>PTAFR</t>
  </si>
  <si>
    <t>Platelet Activating Factor Receptor</t>
  </si>
  <si>
    <t>GC01M028147</t>
  </si>
  <si>
    <t>https://www.genecards.org/cgi-bin/carddisp.pl?gene=PTAFR</t>
  </si>
  <si>
    <t>UBFD1</t>
  </si>
  <si>
    <t>Ubiquitin Family Domain Containing 1</t>
  </si>
  <si>
    <t>GC16P023557</t>
  </si>
  <si>
    <t>https://www.genecards.org/cgi-bin/carddisp.pl?gene=UBFD1</t>
  </si>
  <si>
    <t>CD93</t>
  </si>
  <si>
    <t>CD93 Molecule</t>
  </si>
  <si>
    <t>GC20M023079</t>
  </si>
  <si>
    <t>https://www.genecards.org/cgi-bin/carddisp.pl?gene=CD93</t>
  </si>
  <si>
    <t>TMEM256</t>
  </si>
  <si>
    <t>Transmembrane Protein 256</t>
  </si>
  <si>
    <t>GC17M007402</t>
  </si>
  <si>
    <t>https://www.genecards.org/cgi-bin/carddisp.pl?gene=TMEM256</t>
  </si>
  <si>
    <t>NPSR1-AS1</t>
  </si>
  <si>
    <t>NPSR1 Antisense RNA 1</t>
  </si>
  <si>
    <t>GC07M034387</t>
  </si>
  <si>
    <t>https://www.genecards.org/cgi-bin/carddisp.pl?gene=NPSR1-AS1</t>
  </si>
  <si>
    <t>MIR223HG</t>
  </si>
  <si>
    <t>MIR223 Host Gene</t>
  </si>
  <si>
    <t>GC0XP065921</t>
  </si>
  <si>
    <t>https://www.genecards.org/cgi-bin/carddisp.pl?gene=MIR223HG</t>
  </si>
  <si>
    <t>WIPI1</t>
  </si>
  <si>
    <t>WD Repeat Domain, Phosphoinositide Interacting 1</t>
  </si>
  <si>
    <t>GC17M068420</t>
  </si>
  <si>
    <t>https://www.genecards.org/cgi-bin/carddisp.pl?gene=WIPI1</t>
  </si>
  <si>
    <t>SLC6A6</t>
  </si>
  <si>
    <t>Solute Carrier Family 6 Member 6</t>
  </si>
  <si>
    <t>GC03P014402</t>
  </si>
  <si>
    <t>https://www.genecards.org/cgi-bin/carddisp.pl?gene=SLC6A6</t>
  </si>
  <si>
    <t>KCNIP3</t>
  </si>
  <si>
    <t>Potassium Voltage-Gated Channel Interacting Protein 3</t>
  </si>
  <si>
    <t>GC02P095499</t>
  </si>
  <si>
    <t>https://www.genecards.org/cgi-bin/carddisp.pl?gene=KCNIP3</t>
  </si>
  <si>
    <t>NARF</t>
  </si>
  <si>
    <t>Nuclear Prelamin A Recognition Factor</t>
  </si>
  <si>
    <t>GC17P082458</t>
  </si>
  <si>
    <t>https://www.genecards.org/cgi-bin/carddisp.pl?gene=NARF</t>
  </si>
  <si>
    <t>KLRC4</t>
  </si>
  <si>
    <t>Killer Cell Lectin Like Receptor C4</t>
  </si>
  <si>
    <t>GC12M021108</t>
  </si>
  <si>
    <t>https://www.genecards.org/cgi-bin/carddisp.pl?gene=KLRC4</t>
  </si>
  <si>
    <t>IL12A-AS1</t>
  </si>
  <si>
    <t>IL12A Antisense RNA 1</t>
  </si>
  <si>
    <t>GC03M159913</t>
  </si>
  <si>
    <t>https://www.genecards.org/cgi-bin/carddisp.pl?gene=IL12A-AS1</t>
  </si>
  <si>
    <t>PASK</t>
  </si>
  <si>
    <t>PAS Domain Containing Serine/Threonine Kinase</t>
  </si>
  <si>
    <t>GC02M241106</t>
  </si>
  <si>
    <t>https://www.genecards.org/cgi-bin/carddisp.pl?gene=PASK</t>
  </si>
  <si>
    <t>CAVIN4</t>
  </si>
  <si>
    <t>Caveolae Associated Protein 4</t>
  </si>
  <si>
    <t>GC09P100576</t>
  </si>
  <si>
    <t>https://www.genecards.org/cgi-bin/carddisp.pl?gene=CAVIN4</t>
  </si>
  <si>
    <t>SEMA4G</t>
  </si>
  <si>
    <t>Semaphorin 4G</t>
  </si>
  <si>
    <t>GC10P100969</t>
  </si>
  <si>
    <t>https://www.genecards.org/cgi-bin/carddisp.pl?gene=SEMA4G</t>
  </si>
  <si>
    <t>LBX2</t>
  </si>
  <si>
    <t>Ladybird Homeobox 2</t>
  </si>
  <si>
    <t>GC02M074497</t>
  </si>
  <si>
    <t>https://www.genecards.org/cgi-bin/carddisp.pl?gene=LBX2</t>
  </si>
  <si>
    <t>RNF5</t>
  </si>
  <si>
    <t>Ring Finger Protein 5</t>
  </si>
  <si>
    <t>GC06P083723</t>
  </si>
  <si>
    <t>https://www.genecards.org/cgi-bin/carddisp.pl?gene=RNF5</t>
  </si>
  <si>
    <t>MYEF2</t>
  </si>
  <si>
    <t>Myelin Expression Factor 2</t>
  </si>
  <si>
    <t>GC15M048134</t>
  </si>
  <si>
    <t>https://www.genecards.org/cgi-bin/carddisp.pl?gene=MYEF2</t>
  </si>
  <si>
    <t>COX7A2L</t>
  </si>
  <si>
    <t>Cytochrome C Oxidase Subunit 7A2 Like</t>
  </si>
  <si>
    <t>GC02M042312</t>
  </si>
  <si>
    <t>https://www.genecards.org/cgi-bin/carddisp.pl?gene=COX7A2L</t>
  </si>
  <si>
    <t>CHMP4B</t>
  </si>
  <si>
    <t>Charged Multivesicular Body Protein 4B</t>
  </si>
  <si>
    <t>GC20P034052</t>
  </si>
  <si>
    <t>https://www.genecards.org/cgi-bin/carddisp.pl?gene=CHMP4B</t>
  </si>
  <si>
    <t>NT5C3A</t>
  </si>
  <si>
    <t>5'-Nucleotidase, Cytosolic IIIA</t>
  </si>
  <si>
    <t>GC07M033014</t>
  </si>
  <si>
    <t>https://www.genecards.org/cgi-bin/carddisp.pl?gene=NT5C3A</t>
  </si>
  <si>
    <t>IP6K1</t>
  </si>
  <si>
    <t>Inositol Hexakisphosphate Kinase 1</t>
  </si>
  <si>
    <t>GC03M051199</t>
  </si>
  <si>
    <t>https://www.genecards.org/cgi-bin/carddisp.pl?gene=IP6K1</t>
  </si>
  <si>
    <t>SPIC</t>
  </si>
  <si>
    <t>Spi-C Transcription Factor</t>
  </si>
  <si>
    <t>GC12P101475</t>
  </si>
  <si>
    <t>https://www.genecards.org/cgi-bin/carddisp.pl?gene=SPIC</t>
  </si>
  <si>
    <t>TMSB10</t>
  </si>
  <si>
    <t>Thymosin Beta 10</t>
  </si>
  <si>
    <t>GC02P084905</t>
  </si>
  <si>
    <t>https://www.genecards.org/cgi-bin/carddisp.pl?gene=TMSB10</t>
  </si>
  <si>
    <t>SMAP2</t>
  </si>
  <si>
    <t>Small ArfGAP2</t>
  </si>
  <si>
    <t>GC01P040344</t>
  </si>
  <si>
    <t>https://www.genecards.org/cgi-bin/carddisp.pl?gene=SMAP2</t>
  </si>
  <si>
    <t>SMU1</t>
  </si>
  <si>
    <t>SMU1 DNA Replication Regulator And Spliceosomal Factor</t>
  </si>
  <si>
    <t>GC09M033041</t>
  </si>
  <si>
    <t>https://www.genecards.org/cgi-bin/carddisp.pl?gene=SMU1</t>
  </si>
  <si>
    <t>IRAIN</t>
  </si>
  <si>
    <t>IGF1R Antisense Imprinted Non-Protein Coding RNA</t>
  </si>
  <si>
    <t>GC15M098645</t>
  </si>
  <si>
    <t>https://www.genecards.org/cgi-bin/carddisp.pl?gene=IRAIN</t>
  </si>
  <si>
    <t>SAFB</t>
  </si>
  <si>
    <t>Scaffold Attachment Factor B</t>
  </si>
  <si>
    <t>GC19P005623</t>
  </si>
  <si>
    <t>https://www.genecards.org/cgi-bin/carddisp.pl?gene=SAFB</t>
  </si>
  <si>
    <t>ELOF1</t>
  </si>
  <si>
    <t>Elongation Factor 1</t>
  </si>
  <si>
    <t>GC19M011551</t>
  </si>
  <si>
    <t>https://www.genecards.org/cgi-bin/carddisp.pl?gene=ELOF1</t>
  </si>
  <si>
    <t>STAM</t>
  </si>
  <si>
    <t>Signal Transducing Adaptor Molecule</t>
  </si>
  <si>
    <t>GC10P017689</t>
  </si>
  <si>
    <t>https://www.genecards.org/cgi-bin/carddisp.pl?gene=STAM</t>
  </si>
  <si>
    <t>RPP21</t>
  </si>
  <si>
    <t>Ribonuclease P/MRP Subunit P21</t>
  </si>
  <si>
    <t>GC06P030345</t>
  </si>
  <si>
    <t>https://www.genecards.org/cgi-bin/carddisp.pl?gene=RPP21</t>
  </si>
  <si>
    <t>SLC31A1</t>
  </si>
  <si>
    <t>Solute Carrier Family 31 Member 1</t>
  </si>
  <si>
    <t>GC09P113221</t>
  </si>
  <si>
    <t>https://www.genecards.org/cgi-bin/carddisp.pl?gene=SLC31A1</t>
  </si>
  <si>
    <t>RRP12</t>
  </si>
  <si>
    <t>Ribosomal RNA Processing 12 Homolog</t>
  </si>
  <si>
    <t>GC10M097356</t>
  </si>
  <si>
    <t>https://www.genecards.org/cgi-bin/carddisp.pl?gene=RRP12</t>
  </si>
  <si>
    <t>CAMK2A</t>
  </si>
  <si>
    <t>Calcium/Calmodulin Dependent Protein Kinase II Alpha</t>
  </si>
  <si>
    <t>GC05M150219</t>
  </si>
  <si>
    <t>https://www.genecards.org/cgi-bin/carddisp.pl?gene=CAMK2A</t>
  </si>
  <si>
    <t>LMO3</t>
  </si>
  <si>
    <t>LIM Domain Only 3</t>
  </si>
  <si>
    <t>GC12M016548</t>
  </si>
  <si>
    <t>https://www.genecards.org/cgi-bin/carddisp.pl?gene=LMO3</t>
  </si>
  <si>
    <t>MBS3</t>
  </si>
  <si>
    <t>Moebius Syndrome 3</t>
  </si>
  <si>
    <t>GC10U990074</t>
  </si>
  <si>
    <t>https://www.genecards.org/cgi-bin/carddisp.pl?gene=MBS3</t>
  </si>
  <si>
    <t>MIR505</t>
  </si>
  <si>
    <t>MicroRNA 505</t>
  </si>
  <si>
    <t>GC0XM139924</t>
  </si>
  <si>
    <t>https://www.genecards.org/cgi-bin/carddisp.pl?gene=MIR505</t>
  </si>
  <si>
    <t>APMAP</t>
  </si>
  <si>
    <t>Adipocyte Plasma Membrane Associated Protein</t>
  </si>
  <si>
    <t>GC20M024962</t>
  </si>
  <si>
    <t>https://www.genecards.org/cgi-bin/carddisp.pl?gene=APMAP</t>
  </si>
  <si>
    <t>FOXD4</t>
  </si>
  <si>
    <t>Forkhead Box D4</t>
  </si>
  <si>
    <t>GC09M000116</t>
  </si>
  <si>
    <t>https://www.genecards.org/cgi-bin/carddisp.pl?gene=FOXD4</t>
  </si>
  <si>
    <t>TRA2B</t>
  </si>
  <si>
    <t>Transformer 2 Beta Homolog</t>
  </si>
  <si>
    <t>GC03M185914</t>
  </si>
  <si>
    <t>https://www.genecards.org/cgi-bin/carddisp.pl?gene=TRA2B</t>
  </si>
  <si>
    <t>SNRPD2</t>
  </si>
  <si>
    <t>Small Nuclear Ribonucleoprotein D2 Polypeptide</t>
  </si>
  <si>
    <t>GC19M065942</t>
  </si>
  <si>
    <t>https://www.genecards.org/cgi-bin/carddisp.pl?gene=SNRPD2</t>
  </si>
  <si>
    <t>LRRC41</t>
  </si>
  <si>
    <t>Leucine Rich Repeat Containing 41</t>
  </si>
  <si>
    <t>GC01M046261</t>
  </si>
  <si>
    <t>https://www.genecards.org/cgi-bin/carddisp.pl?gene=LRRC41</t>
  </si>
  <si>
    <t>MIR20B</t>
  </si>
  <si>
    <t>MicroRNA 20b</t>
  </si>
  <si>
    <t>GC0XM134311</t>
  </si>
  <si>
    <t>https://www.genecards.org/cgi-bin/carddisp.pl?gene=MIR20B</t>
  </si>
  <si>
    <t>IFITM2</t>
  </si>
  <si>
    <t>Interferon Induced Transmembrane Protein 2</t>
  </si>
  <si>
    <t>GC11P000300</t>
  </si>
  <si>
    <t>https://www.genecards.org/cgi-bin/carddisp.pl?gene=IFITM2</t>
  </si>
  <si>
    <t>RMND5A</t>
  </si>
  <si>
    <t>Required For Meiotic Nuclear Division 5 Homolog A</t>
  </si>
  <si>
    <t>GC02P086721</t>
  </si>
  <si>
    <t>https://www.genecards.org/cgi-bin/carddisp.pl?gene=RMND5A</t>
  </si>
  <si>
    <t>TTF1</t>
  </si>
  <si>
    <t>Transcription Termination Factor 1</t>
  </si>
  <si>
    <t>GC09M132375</t>
  </si>
  <si>
    <t>https://www.genecards.org/cgi-bin/carddisp.pl?gene=TTF1</t>
  </si>
  <si>
    <t>GSTO2</t>
  </si>
  <si>
    <t>Glutathione S-Transferase Omega 2</t>
  </si>
  <si>
    <t>GC10P104268</t>
  </si>
  <si>
    <t>https://www.genecards.org/cgi-bin/carddisp.pl?gene=GSTO2</t>
  </si>
  <si>
    <t>MED20</t>
  </si>
  <si>
    <t>Mediator Complex Subunit 20</t>
  </si>
  <si>
    <t>GC06M041905</t>
  </si>
  <si>
    <t>https://www.genecards.org/cgi-bin/carddisp.pl?gene=MED20</t>
  </si>
  <si>
    <t>U2AF2</t>
  </si>
  <si>
    <t>U2 Small Nuclear RNA Auxiliary Factor 2</t>
  </si>
  <si>
    <t>GC19P055654</t>
  </si>
  <si>
    <t>https://www.genecards.org/cgi-bin/carddisp.pl?gene=U2AF2</t>
  </si>
  <si>
    <t>FOXRED2</t>
  </si>
  <si>
    <t>FAD Dependent Oxidoreductase Domain Containing 2</t>
  </si>
  <si>
    <t>GC22M036487</t>
  </si>
  <si>
    <t>https://www.genecards.org/cgi-bin/carddisp.pl?gene=FOXRED2</t>
  </si>
  <si>
    <t>STON1</t>
  </si>
  <si>
    <t>Stonin 1</t>
  </si>
  <si>
    <t>GC02P048530</t>
  </si>
  <si>
    <t>https://www.genecards.org/cgi-bin/carddisp.pl?gene=STON1</t>
  </si>
  <si>
    <t>SNRPF</t>
  </si>
  <si>
    <t>Small Nuclear Ribonucleoprotein Polypeptide F</t>
  </si>
  <si>
    <t>GC12P095858</t>
  </si>
  <si>
    <t>https://www.genecards.org/cgi-bin/carddisp.pl?gene=SNRPF</t>
  </si>
  <si>
    <t>CRYBA2</t>
  </si>
  <si>
    <t>Crystallin Beta A2</t>
  </si>
  <si>
    <t>GC02M218990</t>
  </si>
  <si>
    <t>https://www.genecards.org/cgi-bin/carddisp.pl?gene=CRYBA2</t>
  </si>
  <si>
    <t>GPCPD1</t>
  </si>
  <si>
    <t>Glycerophosphocholine Phosphodiesterase 1</t>
  </si>
  <si>
    <t>GC20M008196</t>
  </si>
  <si>
    <t>https://www.genecards.org/cgi-bin/carddisp.pl?gene=GPCPD1</t>
  </si>
  <si>
    <t>OASL</t>
  </si>
  <si>
    <t>2'-5'-Oligoadenylate Synthetase Like</t>
  </si>
  <si>
    <t>GC12M122248</t>
  </si>
  <si>
    <t>https://www.genecards.org/cgi-bin/carddisp.pl?gene=OASL</t>
  </si>
  <si>
    <t>LOC110121294</t>
  </si>
  <si>
    <t>EDlx#18 Enhancer In SHFM1 Region</t>
  </si>
  <si>
    <t>GC07P096495</t>
  </si>
  <si>
    <t>https://www.genecards.org/cgi-bin/carddisp.pl?gene=LOC110121294</t>
  </si>
  <si>
    <t>LOC110121295</t>
  </si>
  <si>
    <t>EDlx#19 Enhancer In SHFM1 Region</t>
  </si>
  <si>
    <t>GC07P096446</t>
  </si>
  <si>
    <t>https://www.genecards.org/cgi-bin/carddisp.pl?gene=LOC110121295</t>
  </si>
  <si>
    <t>LOC110121296</t>
  </si>
  <si>
    <t>EDlx#23 Enhancer In SHFM1 Region</t>
  </si>
  <si>
    <t>GC07P096136</t>
  </si>
  <si>
    <t>https://www.genecards.org/cgi-bin/carddisp.pl?gene=LOC110121296</t>
  </si>
  <si>
    <t>LOC114827811</t>
  </si>
  <si>
    <t>EDlx#8 Enhancer In SHFM1 Region</t>
  </si>
  <si>
    <t>GC07P096833</t>
  </si>
  <si>
    <t>https://www.genecards.org/cgi-bin/carddisp.pl?gene=LOC114827811</t>
  </si>
  <si>
    <t>LOC114827812</t>
  </si>
  <si>
    <t>EDlx#14 Enhancer In SHFM1 Region</t>
  </si>
  <si>
    <t>GC07P096596</t>
  </si>
  <si>
    <t>https://www.genecards.org/cgi-bin/carddisp.pl?gene=LOC114827812</t>
  </si>
  <si>
    <t>LOC114827813</t>
  </si>
  <si>
    <t>EDlx#16 Enhancer In SHFM1 Region</t>
  </si>
  <si>
    <t>GC07P096591</t>
  </si>
  <si>
    <t>https://www.genecards.org/cgi-bin/carddisp.pl?gene=LOC114827813</t>
  </si>
  <si>
    <t>LOC114827814</t>
  </si>
  <si>
    <t>EDlx#24 Enhancer In SHFM1 Region</t>
  </si>
  <si>
    <t>GC07P096067</t>
  </si>
  <si>
    <t>https://www.genecards.org/cgi-bin/carddisp.pl?gene=LOC114827814</t>
  </si>
  <si>
    <t>LOC114827815</t>
  </si>
  <si>
    <t>EDlx#26 Enhancer In SHFM1 Region</t>
  </si>
  <si>
    <t>GC07P095953</t>
  </si>
  <si>
    <t>https://www.genecards.org/cgi-bin/carddisp.pl?gene=LOC114827815</t>
  </si>
  <si>
    <t>LOC114827816</t>
  </si>
  <si>
    <t>EDlx#27 Enhancer In SHFM1 Region</t>
  </si>
  <si>
    <t>GC07P095902</t>
  </si>
  <si>
    <t>https://www.genecards.org/cgi-bin/carddisp.pl?gene=LOC114827816</t>
  </si>
  <si>
    <t>SYCP2</t>
  </si>
  <si>
    <t>Synaptonemal Complex Protein 2</t>
  </si>
  <si>
    <t>GC20M059863</t>
  </si>
  <si>
    <t>https://www.genecards.org/cgi-bin/carddisp.pl?gene=SYCP2</t>
  </si>
  <si>
    <t>MAN1A1</t>
  </si>
  <si>
    <t>Mannosidase Alpha Class 1A Member 1</t>
  </si>
  <si>
    <t>GC06M119269</t>
  </si>
  <si>
    <t>https://www.genecards.org/cgi-bin/carddisp.pl?gene=MAN1A1</t>
  </si>
  <si>
    <t>ODR4</t>
  </si>
  <si>
    <t>Odr-4 GPCR Localization Factor Homolog</t>
  </si>
  <si>
    <t>GC01P186376</t>
  </si>
  <si>
    <t>https://www.genecards.org/cgi-bin/carddisp.pl?gene=ODR4</t>
  </si>
  <si>
    <t>PLRG1</t>
  </si>
  <si>
    <t>Pleiotropic Regulator 1</t>
  </si>
  <si>
    <t>GC04M154534</t>
  </si>
  <si>
    <t>https://www.genecards.org/cgi-bin/carddisp.pl?gene=PLRG1</t>
  </si>
  <si>
    <t>FSTL5</t>
  </si>
  <si>
    <t>Follistatin Like 5</t>
  </si>
  <si>
    <t>GC04M161383</t>
  </si>
  <si>
    <t>https://www.genecards.org/cgi-bin/carddisp.pl?gene=FSTL5</t>
  </si>
  <si>
    <t>WDR46</t>
  </si>
  <si>
    <t>WD Repeat Domain 46</t>
  </si>
  <si>
    <t>GC06M033279</t>
  </si>
  <si>
    <t>https://www.genecards.org/cgi-bin/carddisp.pl?gene=WDR46</t>
  </si>
  <si>
    <t>TBCA</t>
  </si>
  <si>
    <t>Tubulin Folding Cofactor A</t>
  </si>
  <si>
    <t>GC05M077691</t>
  </si>
  <si>
    <t>https://www.genecards.org/cgi-bin/carddisp.pl?gene=TBCA</t>
  </si>
  <si>
    <t>DOCK4</t>
  </si>
  <si>
    <t>Dedicator Of Cytokinesis 4</t>
  </si>
  <si>
    <t>GC07M111726</t>
  </si>
  <si>
    <t>https://www.genecards.org/cgi-bin/carddisp.pl?gene=DOCK4</t>
  </si>
  <si>
    <t>MED6</t>
  </si>
  <si>
    <t>Mediator Complex Subunit 6</t>
  </si>
  <si>
    <t>GC14M070581</t>
  </si>
  <si>
    <t>https://www.genecards.org/cgi-bin/carddisp.pl?gene=MED6</t>
  </si>
  <si>
    <t>PRPS2</t>
  </si>
  <si>
    <t>Phosphoribosyl Pyrophosphate Synthetase 2</t>
  </si>
  <si>
    <t>GC0XP012791</t>
  </si>
  <si>
    <t>https://www.genecards.org/cgi-bin/carddisp.pl?gene=PRPS2</t>
  </si>
  <si>
    <t>MRPS18C</t>
  </si>
  <si>
    <t>Mitochondrial Ribosomal Protein S18C</t>
  </si>
  <si>
    <t>GC04P083455</t>
  </si>
  <si>
    <t>https://www.genecards.org/cgi-bin/carddisp.pl?gene=MRPS18C</t>
  </si>
  <si>
    <t>RFK</t>
  </si>
  <si>
    <t>Riboflavin Kinase</t>
  </si>
  <si>
    <t>GC09M076385</t>
  </si>
  <si>
    <t>https://www.genecards.org/cgi-bin/carddisp.pl?gene=RFK</t>
  </si>
  <si>
    <t>NDUFA5</t>
  </si>
  <si>
    <t>NADH:Ubiquinone Oxidoreductase Subunit A5</t>
  </si>
  <si>
    <t>GC07M123536</t>
  </si>
  <si>
    <t>https://www.genecards.org/cgi-bin/carddisp.pl?gene=NDUFA5</t>
  </si>
  <si>
    <t>OSBPL3</t>
  </si>
  <si>
    <t>Oxysterol Binding Protein Like 3</t>
  </si>
  <si>
    <t>GC07M024836</t>
  </si>
  <si>
    <t>https://www.genecards.org/cgi-bin/carddisp.pl?gene=OSBPL3</t>
  </si>
  <si>
    <t>SEMA5B</t>
  </si>
  <si>
    <t>Semaphorin 5B</t>
  </si>
  <si>
    <t>GC03M122909</t>
  </si>
  <si>
    <t>https://www.genecards.org/cgi-bin/carddisp.pl?gene=SEMA5B</t>
  </si>
  <si>
    <t>GTF2H3</t>
  </si>
  <si>
    <t>General Transcription Factor IIH Subunit 3</t>
  </si>
  <si>
    <t>GC12P123633</t>
  </si>
  <si>
    <t>https://www.genecards.org/cgi-bin/carddisp.pl?gene=GTF2H3</t>
  </si>
  <si>
    <t>METAP1</t>
  </si>
  <si>
    <t>Methionyl Aminopeptidase 1</t>
  </si>
  <si>
    <t>GC04P098995</t>
  </si>
  <si>
    <t>https://www.genecards.org/cgi-bin/carddisp.pl?gene=METAP1</t>
  </si>
  <si>
    <t>POU3F3</t>
  </si>
  <si>
    <t>POU Class 3 Homeobox 3</t>
  </si>
  <si>
    <t>GC02P104855</t>
  </si>
  <si>
    <t>https://www.genecards.org/cgi-bin/carddisp.pl?gene=POU3F3</t>
  </si>
  <si>
    <t>TLX2</t>
  </si>
  <si>
    <t>T Cell Leukemia Homeobox 2</t>
  </si>
  <si>
    <t>GC02P074581</t>
  </si>
  <si>
    <t>https://www.genecards.org/cgi-bin/carddisp.pl?gene=TLX2</t>
  </si>
  <si>
    <t>MYL12B</t>
  </si>
  <si>
    <t>Myosin Light Chain 12B</t>
  </si>
  <si>
    <t>GC18P003261</t>
  </si>
  <si>
    <t>https://www.genecards.org/cgi-bin/carddisp.pl?gene=MYL12B</t>
  </si>
  <si>
    <t>MARK4</t>
  </si>
  <si>
    <t>Microtubule Affinity Regulating Kinase 4</t>
  </si>
  <si>
    <t>GC19P045079</t>
  </si>
  <si>
    <t>https://www.genecards.org/cgi-bin/carddisp.pl?gene=MARK4</t>
  </si>
  <si>
    <t>CES4A</t>
  </si>
  <si>
    <t>Carboxylesterase 4A</t>
  </si>
  <si>
    <t>GC16P066988</t>
  </si>
  <si>
    <t>https://www.genecards.org/cgi-bin/carddisp.pl?gene=CES4A</t>
  </si>
  <si>
    <t>SLC9B2</t>
  </si>
  <si>
    <t>Solute Carrier Family 9 Member B2</t>
  </si>
  <si>
    <t>GC04M103019</t>
  </si>
  <si>
    <t>https://www.genecards.org/cgi-bin/carddisp.pl?gene=SLC9B2</t>
  </si>
  <si>
    <t>PCDH7</t>
  </si>
  <si>
    <t>Protocadherin 7</t>
  </si>
  <si>
    <t>GC04P030722</t>
  </si>
  <si>
    <t>https://www.genecards.org/cgi-bin/carddisp.pl?gene=PCDH7</t>
  </si>
  <si>
    <t>TSPAN5</t>
  </si>
  <si>
    <t>Tetraspanin 5</t>
  </si>
  <si>
    <t>GC04M098470</t>
  </si>
  <si>
    <t>https://www.genecards.org/cgi-bin/carddisp.pl?gene=TSPAN5</t>
  </si>
  <si>
    <t>MYOF</t>
  </si>
  <si>
    <t>Myoferlin</t>
  </si>
  <si>
    <t>GC10M093306</t>
  </si>
  <si>
    <t>https://www.genecards.org/cgi-bin/carddisp.pl?gene=MYOF</t>
  </si>
  <si>
    <t>NFKBIB</t>
  </si>
  <si>
    <t>NFKB Inhibitor Beta</t>
  </si>
  <si>
    <t>GC19P038899</t>
  </si>
  <si>
    <t>https://www.genecards.org/cgi-bin/carddisp.pl?gene=NFKBIB</t>
  </si>
  <si>
    <t>PRPS1L1</t>
  </si>
  <si>
    <t>Phosphoribosyl Pyrophosphate Synthetase 1 Like 1</t>
  </si>
  <si>
    <t>GC07M018026</t>
  </si>
  <si>
    <t>https://www.genecards.org/cgi-bin/carddisp.pl?gene=PRPS1L1</t>
  </si>
  <si>
    <t>MIR302D</t>
  </si>
  <si>
    <t>MicroRNA 302d</t>
  </si>
  <si>
    <t>GC04M112648</t>
  </si>
  <si>
    <t>https://www.genecards.org/cgi-bin/carddisp.pl?gene=MIR302D</t>
  </si>
  <si>
    <t>MAGEA2</t>
  </si>
  <si>
    <t>MAGE Family Member A2</t>
  </si>
  <si>
    <t>GC0XM152749</t>
  </si>
  <si>
    <t>https://www.genecards.org/cgi-bin/carddisp.pl?gene=MAGEA2</t>
  </si>
  <si>
    <t>MAGEA2B</t>
  </si>
  <si>
    <t>MAGE Family Member A2B</t>
  </si>
  <si>
    <t>GC0XP152714</t>
  </si>
  <si>
    <t>https://www.genecards.org/cgi-bin/carddisp.pl?gene=MAGEA2B</t>
  </si>
  <si>
    <t>KLK7</t>
  </si>
  <si>
    <t>Kallikrein Related Peptidase 7</t>
  </si>
  <si>
    <t>GC19M066197</t>
  </si>
  <si>
    <t>https://www.genecards.org/cgi-bin/carddisp.pl?gene=KLK7</t>
  </si>
  <si>
    <t>TAF4B</t>
  </si>
  <si>
    <t>TATA-Box Binding Protein Associated Factor 4b</t>
  </si>
  <si>
    <t>GC18P026225</t>
  </si>
  <si>
    <t>https://www.genecards.org/cgi-bin/carddisp.pl?gene=TAF4B</t>
  </si>
  <si>
    <t>MNX1-AS1</t>
  </si>
  <si>
    <t>MNX1 Antisense RNA 1 (Head To Head)</t>
  </si>
  <si>
    <t>GC07P157010</t>
  </si>
  <si>
    <t>https://www.genecards.org/cgi-bin/carddisp.pl?gene=MNX1-AS1</t>
  </si>
  <si>
    <t>TBC1D8B</t>
  </si>
  <si>
    <t>TBC1 Domain Family Member 8B</t>
  </si>
  <si>
    <t>GC0XP106802</t>
  </si>
  <si>
    <t>https://www.genecards.org/cgi-bin/carddisp.pl?gene=TBC1D8B</t>
  </si>
  <si>
    <t>NAP1L5</t>
  </si>
  <si>
    <t>Nucleosome Assembly Protein 1 Like 5</t>
  </si>
  <si>
    <t>GC04M088695</t>
  </si>
  <si>
    <t>https://www.genecards.org/cgi-bin/carddisp.pl?gene=NAP1L5</t>
  </si>
  <si>
    <t>CFAP161</t>
  </si>
  <si>
    <t>Cilia And Flagella Associated Protein 161</t>
  </si>
  <si>
    <t>GC15P117841</t>
  </si>
  <si>
    <t>https://www.genecards.org/cgi-bin/carddisp.pl?gene=CFAP161</t>
  </si>
  <si>
    <t>MEAK7</t>
  </si>
  <si>
    <t>MTOR Associated Protein, Eak-7 Homolog</t>
  </si>
  <si>
    <t>GC16M084476</t>
  </si>
  <si>
    <t>https://www.genecards.org/cgi-bin/carddisp.pl?gene=MEAK7</t>
  </si>
  <si>
    <t>ADGRE2</t>
  </si>
  <si>
    <t>Adhesion G Protein-Coupled Receptor E2</t>
  </si>
  <si>
    <t>GC19M014733</t>
  </si>
  <si>
    <t>https://www.genecards.org/cgi-bin/carddisp.pl?gene=ADGRE2</t>
  </si>
  <si>
    <t>DDX18</t>
  </si>
  <si>
    <t>DEAD-Box Helicase 18</t>
  </si>
  <si>
    <t>GC02P122504</t>
  </si>
  <si>
    <t>https://www.genecards.org/cgi-bin/carddisp.pl?gene=DDX18</t>
  </si>
  <si>
    <t>CRISPLD2</t>
  </si>
  <si>
    <t>Cysteine Rich Secretory Protein LCCL Domain Containing 2</t>
  </si>
  <si>
    <t>GC16P084819</t>
  </si>
  <si>
    <t>https://www.genecards.org/cgi-bin/carddisp.pl?gene=CRISPLD2</t>
  </si>
  <si>
    <t>PDLIM2</t>
  </si>
  <si>
    <t>PDZ And LIM Domain 2</t>
  </si>
  <si>
    <t>GC08P022578</t>
  </si>
  <si>
    <t>https://www.genecards.org/cgi-bin/carddisp.pl?gene=PDLIM2</t>
  </si>
  <si>
    <t>DOCK9</t>
  </si>
  <si>
    <t>Dedicator Of Cytokinesis 9</t>
  </si>
  <si>
    <t>GC13M098793</t>
  </si>
  <si>
    <t>https://www.genecards.org/cgi-bin/carddisp.pl?gene=DOCK9</t>
  </si>
  <si>
    <t>TRPM5</t>
  </si>
  <si>
    <t>Transient Receptor Potential Cation Channel Subfamily M Member 5</t>
  </si>
  <si>
    <t>GC11M003313</t>
  </si>
  <si>
    <t>https://www.genecards.org/cgi-bin/carddisp.pl?gene=TRPM5</t>
  </si>
  <si>
    <t>PCNX2</t>
  </si>
  <si>
    <t>Pecanex 2</t>
  </si>
  <si>
    <t>GC01M232985</t>
  </si>
  <si>
    <t>https://www.genecards.org/cgi-bin/carddisp.pl?gene=PCNX2</t>
  </si>
  <si>
    <t>ABCA2</t>
  </si>
  <si>
    <t>ATP Binding Cassette Subfamily A Member 2</t>
  </si>
  <si>
    <t>GC09M137007</t>
  </si>
  <si>
    <t>https://www.genecards.org/cgi-bin/carddisp.pl?gene=ABCA2</t>
  </si>
  <si>
    <t>RBM7</t>
  </si>
  <si>
    <t>RNA Binding Motif Protein 7</t>
  </si>
  <si>
    <t>GC11P114401</t>
  </si>
  <si>
    <t>https://www.genecards.org/cgi-bin/carddisp.pl?gene=RBM7</t>
  </si>
  <si>
    <t>EDN2</t>
  </si>
  <si>
    <t>Endothelin 2</t>
  </si>
  <si>
    <t>GC01M041478</t>
  </si>
  <si>
    <t>https://www.genecards.org/cgi-bin/carddisp.pl?gene=EDN2</t>
  </si>
  <si>
    <t>KPNA1</t>
  </si>
  <si>
    <t>Karyopherin Subunit Alpha 1</t>
  </si>
  <si>
    <t>GC03M122421</t>
  </si>
  <si>
    <t>https://www.genecards.org/cgi-bin/carddisp.pl?gene=KPNA1</t>
  </si>
  <si>
    <t>CHML</t>
  </si>
  <si>
    <t>CHM Like Rab Escort Protein</t>
  </si>
  <si>
    <t>GC01M241628</t>
  </si>
  <si>
    <t>https://www.genecards.org/cgi-bin/carddisp.pl?gene=CHML</t>
  </si>
  <si>
    <t>EIF1AX</t>
  </si>
  <si>
    <t>Eukaryotic Translation Initiation Factor 1A X-Linked</t>
  </si>
  <si>
    <t>GC0XM020124</t>
  </si>
  <si>
    <t>https://www.genecards.org/cgi-bin/carddisp.pl?gene=EIF1AX</t>
  </si>
  <si>
    <t>PROKR1</t>
  </si>
  <si>
    <t>Prokineticin Receptor 1</t>
  </si>
  <si>
    <t>GC02P068643</t>
  </si>
  <si>
    <t>https://www.genecards.org/cgi-bin/carddisp.pl?gene=PROKR1</t>
  </si>
  <si>
    <t>ERH</t>
  </si>
  <si>
    <t>ERH MRNA Splicing And Mitosis Factor</t>
  </si>
  <si>
    <t>GC14M069380</t>
  </si>
  <si>
    <t>https://www.genecards.org/cgi-bin/carddisp.pl?gene=ERH</t>
  </si>
  <si>
    <t>GMPR</t>
  </si>
  <si>
    <t>Guanosine Monophosphate Reductase</t>
  </si>
  <si>
    <t>GC06P016238</t>
  </si>
  <si>
    <t>https://www.genecards.org/cgi-bin/carddisp.pl?gene=GMPR</t>
  </si>
  <si>
    <t>MBS2</t>
  </si>
  <si>
    <t>Moebius Syndrome 2</t>
  </si>
  <si>
    <t>GC03U990092</t>
  </si>
  <si>
    <t>https://www.genecards.org/cgi-bin/carddisp.pl?gene=MBS2</t>
  </si>
  <si>
    <t>RRN3</t>
  </si>
  <si>
    <t>RRN3 Homolog, RNA Polymerase I Transcription Factor</t>
  </si>
  <si>
    <t>GC16M015060</t>
  </si>
  <si>
    <t>https://www.genecards.org/cgi-bin/carddisp.pl?gene=RRN3</t>
  </si>
  <si>
    <t>GLG1</t>
  </si>
  <si>
    <t>Golgi Glycoprotein 1</t>
  </si>
  <si>
    <t>GC16M074575</t>
  </si>
  <si>
    <t>https://www.genecards.org/cgi-bin/carddisp.pl?gene=GLG1</t>
  </si>
  <si>
    <t>CATMANS</t>
  </si>
  <si>
    <t>Catel-Manzke Syndrome</t>
  </si>
  <si>
    <t>GC00U936322</t>
  </si>
  <si>
    <t>https://www.genecards.org/cgi-bin/carddisp.pl?gene=CATMANS</t>
  </si>
  <si>
    <t>HCRTR2</t>
  </si>
  <si>
    <t>Hypocretin Receptor 2</t>
  </si>
  <si>
    <t>GC06P055106</t>
  </si>
  <si>
    <t>https://www.genecards.org/cgi-bin/carddisp.pl?gene=HCRTR2</t>
  </si>
  <si>
    <t>RPF2</t>
  </si>
  <si>
    <t>Ribosome Production Factor 2 Homolog</t>
  </si>
  <si>
    <t>GC06P110982</t>
  </si>
  <si>
    <t>https://www.genecards.org/cgi-bin/carddisp.pl?gene=RPF2</t>
  </si>
  <si>
    <t>PRRX2</t>
  </si>
  <si>
    <t>Paired Related Homeobox 2</t>
  </si>
  <si>
    <t>GC09P129665</t>
  </si>
  <si>
    <t>https://www.genecards.org/cgi-bin/carddisp.pl?gene=PRRX2</t>
  </si>
  <si>
    <t>LRRC74B</t>
  </si>
  <si>
    <t>Leucine Rich Repeat Containing 74B</t>
  </si>
  <si>
    <t>GC22P035900</t>
  </si>
  <si>
    <t>https://www.genecards.org/cgi-bin/carddisp.pl?gene=LRRC74B</t>
  </si>
  <si>
    <t>SSH3</t>
  </si>
  <si>
    <t>Slingshot Protein Phosphatase 3</t>
  </si>
  <si>
    <t>GC11P067303</t>
  </si>
  <si>
    <t>https://www.genecards.org/cgi-bin/carddisp.pl?gene=SSH3</t>
  </si>
  <si>
    <t>NMT2</t>
  </si>
  <si>
    <t>N-Myristoyltransferase 2</t>
  </si>
  <si>
    <t>GC10M015165</t>
  </si>
  <si>
    <t>https://www.genecards.org/cgi-bin/carddisp.pl?gene=NMT2</t>
  </si>
  <si>
    <t>SBE2</t>
  </si>
  <si>
    <t>SHH Brain Enhancer 2</t>
  </si>
  <si>
    <t>GC07P156268</t>
  </si>
  <si>
    <t>https://www.genecards.org/cgi-bin/carddisp.pl?gene=SBE2</t>
  </si>
  <si>
    <t>PLCD1</t>
  </si>
  <si>
    <t>Phospholipase C Delta 1</t>
  </si>
  <si>
    <t>GC03M038008</t>
  </si>
  <si>
    <t>https://www.genecards.org/cgi-bin/carddisp.pl?gene=PLCD1</t>
  </si>
  <si>
    <t>MATN2</t>
  </si>
  <si>
    <t>Matrilin 2</t>
  </si>
  <si>
    <t>GC08P097868</t>
  </si>
  <si>
    <t>https://www.genecards.org/cgi-bin/carddisp.pl?gene=MATN2</t>
  </si>
  <si>
    <t>RIOX1</t>
  </si>
  <si>
    <t>Ribosomal Oxygenase 1</t>
  </si>
  <si>
    <t>GC14P073492</t>
  </si>
  <si>
    <t>https://www.genecards.org/cgi-bin/carddisp.pl?gene=RIOX1</t>
  </si>
  <si>
    <t>MIR325</t>
  </si>
  <si>
    <t>MicroRNA 325</t>
  </si>
  <si>
    <t>GC0XM077005</t>
  </si>
  <si>
    <t>https://www.genecards.org/cgi-bin/carddisp.pl?gene=MIR325</t>
  </si>
  <si>
    <t>GLYCTK</t>
  </si>
  <si>
    <t>Glycerate Kinase</t>
  </si>
  <si>
    <t>GC03P052323</t>
  </si>
  <si>
    <t>https://www.genecards.org/cgi-bin/carddisp.pl?gene=GLYCTK</t>
  </si>
  <si>
    <t>CCAR2</t>
  </si>
  <si>
    <t>Cell Cycle And Apoptosis Regulator 2</t>
  </si>
  <si>
    <t>GC08P022604</t>
  </si>
  <si>
    <t>https://www.genecards.org/cgi-bin/carddisp.pl?gene=CCAR2</t>
  </si>
  <si>
    <t>NID2</t>
  </si>
  <si>
    <t>Nidogen 2</t>
  </si>
  <si>
    <t>GC14M052004</t>
  </si>
  <si>
    <t>https://www.genecards.org/cgi-bin/carddisp.pl?gene=NID2</t>
  </si>
  <si>
    <t>AEBP2</t>
  </si>
  <si>
    <t>AE Binding Protein 2</t>
  </si>
  <si>
    <t>GC12P019404</t>
  </si>
  <si>
    <t>https://www.genecards.org/cgi-bin/carddisp.pl?gene=AEBP2</t>
  </si>
  <si>
    <t>HTR1D</t>
  </si>
  <si>
    <t>5-Hydroxytryptamine Receptor 1D</t>
  </si>
  <si>
    <t>GC01M023191</t>
  </si>
  <si>
    <t>https://www.genecards.org/cgi-bin/carddisp.pl?gene=HTR1D</t>
  </si>
  <si>
    <t>EEF1D</t>
  </si>
  <si>
    <t>Eukaryotic Translation Elongation Factor 1 Delta</t>
  </si>
  <si>
    <t>GC08M143579</t>
  </si>
  <si>
    <t>https://www.genecards.org/cgi-bin/carddisp.pl?gene=EEF1D</t>
  </si>
  <si>
    <t>ANXA3</t>
  </si>
  <si>
    <t>Annexin A3</t>
  </si>
  <si>
    <t>GC04P078551</t>
  </si>
  <si>
    <t>https://www.genecards.org/cgi-bin/carddisp.pl?gene=ANXA3</t>
  </si>
  <si>
    <t>SLCO5A1</t>
  </si>
  <si>
    <t>Solute Carrier Organic Anion Transporter Family Member 5A1</t>
  </si>
  <si>
    <t>GC08M069667</t>
  </si>
  <si>
    <t>https://www.genecards.org/cgi-bin/carddisp.pl?gene=SLCO5A1</t>
  </si>
  <si>
    <t>RAB4B</t>
  </si>
  <si>
    <t>RAB4B, Member RAS Oncogene Family</t>
  </si>
  <si>
    <t>GC19P066713</t>
  </si>
  <si>
    <t>https://www.genecards.org/cgi-bin/carddisp.pl?gene=RAB4B</t>
  </si>
  <si>
    <t>MELK</t>
  </si>
  <si>
    <t>Maternal Embryonic Leucine Zipper Kinase</t>
  </si>
  <si>
    <t>GC09P036572</t>
  </si>
  <si>
    <t>https://www.genecards.org/cgi-bin/carddisp.pl?gene=MELK</t>
  </si>
  <si>
    <t>MTCL1</t>
  </si>
  <si>
    <t>Microtubule Crosslinking Factor 1</t>
  </si>
  <si>
    <t>GC18P008705</t>
  </si>
  <si>
    <t>https://www.genecards.org/cgi-bin/carddisp.pl?gene=MTCL1</t>
  </si>
  <si>
    <t>ELOC</t>
  </si>
  <si>
    <t>Elongin C</t>
  </si>
  <si>
    <t>GC08M073939</t>
  </si>
  <si>
    <t>https://www.genecards.org/cgi-bin/carddisp.pl?gene=ELOC</t>
  </si>
  <si>
    <t>RCBTB1</t>
  </si>
  <si>
    <t>RCC1 And BTB Domain Containing Protein 1</t>
  </si>
  <si>
    <t>GC13M049531</t>
  </si>
  <si>
    <t>https://www.genecards.org/cgi-bin/carddisp.pl?gene=RCBTB1</t>
  </si>
  <si>
    <t>TXK</t>
  </si>
  <si>
    <t>TXK Tyrosine Kinase</t>
  </si>
  <si>
    <t>GC04M048066</t>
  </si>
  <si>
    <t>https://www.genecards.org/cgi-bin/carddisp.pl?gene=TXK</t>
  </si>
  <si>
    <t>E2F7</t>
  </si>
  <si>
    <t>E2F Transcription Factor 7</t>
  </si>
  <si>
    <t>GC12M077021</t>
  </si>
  <si>
    <t>https://www.genecards.org/cgi-bin/carddisp.pl?gene=E2F7</t>
  </si>
  <si>
    <t>RFTN2</t>
  </si>
  <si>
    <t>Raftlin Family Member 2</t>
  </si>
  <si>
    <t>GC02M197568</t>
  </si>
  <si>
    <t>https://www.genecards.org/cgi-bin/carddisp.pl?gene=RFTN2</t>
  </si>
  <si>
    <t>PLPP7</t>
  </si>
  <si>
    <t>Phospholipid Phosphatase 7 (Inactive)</t>
  </si>
  <si>
    <t>GC09P131290</t>
  </si>
  <si>
    <t>https://www.genecards.org/cgi-bin/carddisp.pl?gene=PLPP7</t>
  </si>
  <si>
    <t>LEXM</t>
  </si>
  <si>
    <t>Lymphocyte Expansion Molecule</t>
  </si>
  <si>
    <t>GC01P054807</t>
  </si>
  <si>
    <t>https://www.genecards.org/cgi-bin/carddisp.pl?gene=LEXM</t>
  </si>
  <si>
    <t>BEGAIN</t>
  </si>
  <si>
    <t>Brain Enriched Guanylate Kinase Associated</t>
  </si>
  <si>
    <t>GC14M101285</t>
  </si>
  <si>
    <t>https://www.genecards.org/cgi-bin/carddisp.pl?gene=BEGAIN</t>
  </si>
  <si>
    <t>RSRC1</t>
  </si>
  <si>
    <t>Arginine And Serine Rich Coiled-Coil 1</t>
  </si>
  <si>
    <t>GC03P158105</t>
  </si>
  <si>
    <t>https://www.genecards.org/cgi-bin/carddisp.pl?gene=RSRC1</t>
  </si>
  <si>
    <t>RHPN2</t>
  </si>
  <si>
    <t>Rhophilin Rho GTPase Binding Protein 2</t>
  </si>
  <si>
    <t>GC19M032978</t>
  </si>
  <si>
    <t>https://www.genecards.org/cgi-bin/carddisp.pl?gene=RHPN2</t>
  </si>
  <si>
    <t>POLD2</t>
  </si>
  <si>
    <t>DNA Polymerase Delta 2, Accessory Subunit</t>
  </si>
  <si>
    <t>GC07M044114</t>
  </si>
  <si>
    <t>https://www.genecards.org/cgi-bin/carddisp.pl?gene=POLD2</t>
  </si>
  <si>
    <t>GPRIN1</t>
  </si>
  <si>
    <t>G Protein Regulated Inducer Of Neurite Outgrowth 1</t>
  </si>
  <si>
    <t>GC05M176595</t>
  </si>
  <si>
    <t>https://www.genecards.org/cgi-bin/carddisp.pl?gene=GPRIN1</t>
  </si>
  <si>
    <t>SERPINI1</t>
  </si>
  <si>
    <t>Serpin Family I Member 1</t>
  </si>
  <si>
    <t>GC03P167735</t>
  </si>
  <si>
    <t>https://www.genecards.org/cgi-bin/carddisp.pl?gene=SERPINI1</t>
  </si>
  <si>
    <t>IL9R</t>
  </si>
  <si>
    <t>Interleukin 9 Receptor</t>
  </si>
  <si>
    <t>GC0XP155997</t>
  </si>
  <si>
    <t>https://www.genecards.org/cgi-bin/carddisp.pl?gene=IL9R</t>
  </si>
  <si>
    <t>E2F6</t>
  </si>
  <si>
    <t>E2F Transcription Factor 6</t>
  </si>
  <si>
    <t>GC02M011434</t>
  </si>
  <si>
    <t>https://www.genecards.org/cgi-bin/carddisp.pl?gene=E2F6</t>
  </si>
  <si>
    <t>SLURP1</t>
  </si>
  <si>
    <t>Secreted LY6/PLAUR Domain Containing 1</t>
  </si>
  <si>
    <t>GC08M142740</t>
  </si>
  <si>
    <t>https://www.genecards.org/cgi-bin/carddisp.pl?gene=SLURP1</t>
  </si>
  <si>
    <t>SPPL2C</t>
  </si>
  <si>
    <t>Signal Peptide Peptidase Like 2C</t>
  </si>
  <si>
    <t>GC17P045844</t>
  </si>
  <si>
    <t>https://www.genecards.org/cgi-bin/carddisp.pl?gene=SPPL2C</t>
  </si>
  <si>
    <t>PEX11G</t>
  </si>
  <si>
    <t>Peroxisomal Biogenesis Factor 11 Gamma</t>
  </si>
  <si>
    <t>GC19M007473</t>
  </si>
  <si>
    <t>https://www.genecards.org/cgi-bin/carddisp.pl?gene=PEX11G</t>
  </si>
  <si>
    <t>ZNF329</t>
  </si>
  <si>
    <t>Zinc Finger Protein 329</t>
  </si>
  <si>
    <t>GC19M066509</t>
  </si>
  <si>
    <t>https://www.genecards.org/cgi-bin/carddisp.pl?gene=ZNF329</t>
  </si>
  <si>
    <t>PBX2</t>
  </si>
  <si>
    <t>PBX Homeobox 2</t>
  </si>
  <si>
    <t>GC06M032184</t>
  </si>
  <si>
    <t>https://www.genecards.org/cgi-bin/carddisp.pl?gene=PBX2</t>
  </si>
  <si>
    <t>CCKBR</t>
  </si>
  <si>
    <t>Cholecystokinin B Receptor</t>
  </si>
  <si>
    <t>GC11P006259</t>
  </si>
  <si>
    <t>https://www.genecards.org/cgi-bin/carddisp.pl?gene=CCKBR</t>
  </si>
  <si>
    <t>YME1L1</t>
  </si>
  <si>
    <t>YME1 Like 1 ATPase</t>
  </si>
  <si>
    <t>GC10M027110</t>
  </si>
  <si>
    <t>https://www.genecards.org/cgi-bin/carddisp.pl?gene=YME1L1</t>
  </si>
  <si>
    <t>KCNE3</t>
  </si>
  <si>
    <t>Potassium Voltage-Gated Channel Subfamily E Regulatory Subunit 3</t>
  </si>
  <si>
    <t>GC11M074454</t>
  </si>
  <si>
    <t>https://www.genecards.org/cgi-bin/carddisp.pl?gene=KCNE3</t>
  </si>
  <si>
    <t>GRSF1</t>
  </si>
  <si>
    <t>G-Rich RNA Sequence Binding Factor 1</t>
  </si>
  <si>
    <t>GC04M070815</t>
  </si>
  <si>
    <t>https://www.genecards.org/cgi-bin/carddisp.pl?gene=GRSF1</t>
  </si>
  <si>
    <t>VASH1</t>
  </si>
  <si>
    <t>Vasohibin 1</t>
  </si>
  <si>
    <t>GC14P076761</t>
  </si>
  <si>
    <t>https://www.genecards.org/cgi-bin/carddisp.pl?gene=VASH1</t>
  </si>
  <si>
    <t>DIAPH3</t>
  </si>
  <si>
    <t>Diaphanous Related Formin 3</t>
  </si>
  <si>
    <t>GC13M059665</t>
  </si>
  <si>
    <t>https://www.genecards.org/cgi-bin/carddisp.pl?gene=DIAPH3</t>
  </si>
  <si>
    <t>LILRA5</t>
  </si>
  <si>
    <t>Leukocyte Immunoglobulin Like Receptor A5</t>
  </si>
  <si>
    <t>GC19M054307</t>
  </si>
  <si>
    <t>https://www.genecards.org/cgi-bin/carddisp.pl?gene=LILRA5</t>
  </si>
  <si>
    <t>CCDC88B</t>
  </si>
  <si>
    <t>Coiled-Coil Domain Containing 88B</t>
  </si>
  <si>
    <t>GC11P064340</t>
  </si>
  <si>
    <t>https://www.genecards.org/cgi-bin/carddisp.pl?gene=CCDC88B</t>
  </si>
  <si>
    <t>RIN1</t>
  </si>
  <si>
    <t>Ras And Rab Interactor 1</t>
  </si>
  <si>
    <t>GC11M089851</t>
  </si>
  <si>
    <t>https://www.genecards.org/cgi-bin/carddisp.pl?gene=RIN1</t>
  </si>
  <si>
    <t>MZT2B</t>
  </si>
  <si>
    <t>Mitotic Spindle Organizing Protein 2B</t>
  </si>
  <si>
    <t>GC02P130181</t>
  </si>
  <si>
    <t>https://www.genecards.org/cgi-bin/carddisp.pl?gene=MZT2B</t>
  </si>
  <si>
    <t>CCDC126</t>
  </si>
  <si>
    <t>Coiled-Coil Domain Containing 126</t>
  </si>
  <si>
    <t>GC07P023597</t>
  </si>
  <si>
    <t>https://www.genecards.org/cgi-bin/carddisp.pl?gene=CCDC126</t>
  </si>
  <si>
    <t>LOC106780804</t>
  </si>
  <si>
    <t>Tenascin XA (Pseudogene) Recombination Region</t>
  </si>
  <si>
    <t>GC06P085231</t>
  </si>
  <si>
    <t>https://www.genecards.org/cgi-bin/carddisp.pl?gene=LOC106780804</t>
  </si>
  <si>
    <t>CREB3L3</t>
  </si>
  <si>
    <t>CAMP Responsive Element Binding Protein 3 Like 3</t>
  </si>
  <si>
    <t>GC19P004153</t>
  </si>
  <si>
    <t>https://www.genecards.org/cgi-bin/carddisp.pl?gene=CREB3L3</t>
  </si>
  <si>
    <t>GALNT5</t>
  </si>
  <si>
    <t>Polypeptide N-Acetylgalactosaminyltransferase 5</t>
  </si>
  <si>
    <t>GC02P157258</t>
  </si>
  <si>
    <t>https://www.genecards.org/cgi-bin/carddisp.pl?gene=GALNT5</t>
  </si>
  <si>
    <t>ZFAS1</t>
  </si>
  <si>
    <t>ZNFX1 Antisense RNA 1</t>
  </si>
  <si>
    <t>GC20P049276</t>
  </si>
  <si>
    <t>https://www.genecards.org/cgi-bin/carddisp.pl?gene=ZFAS1</t>
  </si>
  <si>
    <t>APBA1</t>
  </si>
  <si>
    <t>Amyloid Beta Precursor Protein Binding Family A Member 1</t>
  </si>
  <si>
    <t>GC09M069427</t>
  </si>
  <si>
    <t>https://www.genecards.org/cgi-bin/carddisp.pl?gene=APBA1</t>
  </si>
  <si>
    <t>TANK</t>
  </si>
  <si>
    <t>TRAF Family Member Associated NFKB Activator</t>
  </si>
  <si>
    <t>GC02P161136</t>
  </si>
  <si>
    <t>https://www.genecards.org/cgi-bin/carddisp.pl?gene=TANK</t>
  </si>
  <si>
    <t>CBR1</t>
  </si>
  <si>
    <t>Carbonyl Reductase 1</t>
  </si>
  <si>
    <t>GC21P036069</t>
  </si>
  <si>
    <t>https://www.genecards.org/cgi-bin/carddisp.pl?gene=CBR1</t>
  </si>
  <si>
    <t>PF4V1</t>
  </si>
  <si>
    <t>Platelet Factor 4 Variant 1</t>
  </si>
  <si>
    <t>GC04P073853</t>
  </si>
  <si>
    <t>https://www.genecards.org/cgi-bin/carddisp.pl?gene=PF4V1</t>
  </si>
  <si>
    <t>RNF220</t>
  </si>
  <si>
    <t>Ring Finger Protein 220</t>
  </si>
  <si>
    <t>GC01P044405</t>
  </si>
  <si>
    <t>https://www.genecards.org/cgi-bin/carddisp.pl?gene=RNF220</t>
  </si>
  <si>
    <t>CENPP</t>
  </si>
  <si>
    <t>Centromere Protein P</t>
  </si>
  <si>
    <t>GC09P092325</t>
  </si>
  <si>
    <t>https://www.genecards.org/cgi-bin/carddisp.pl?gene=CENPP</t>
  </si>
  <si>
    <t>PRDM15</t>
  </si>
  <si>
    <t>PR/SET Domain 15</t>
  </si>
  <si>
    <t>GC21M041798</t>
  </si>
  <si>
    <t>https://www.genecards.org/cgi-bin/carddisp.pl?gene=PRDM15</t>
  </si>
  <si>
    <t>GPT2</t>
  </si>
  <si>
    <t>Glutamic--Pyruvic Transaminase 2</t>
  </si>
  <si>
    <t>GC16P046885</t>
  </si>
  <si>
    <t>https://www.genecards.org/cgi-bin/carddisp.pl?gene=GPT2</t>
  </si>
  <si>
    <t>FBXO5</t>
  </si>
  <si>
    <t>F-Box Protein 5</t>
  </si>
  <si>
    <t>GC06M152970</t>
  </si>
  <si>
    <t>https://www.genecards.org/cgi-bin/carddisp.pl?gene=FBXO5</t>
  </si>
  <si>
    <t>TEAD4</t>
  </si>
  <si>
    <t>TEA Domain Transcription Factor 4</t>
  </si>
  <si>
    <t>GC12P002959</t>
  </si>
  <si>
    <t>https://www.genecards.org/cgi-bin/carddisp.pl?gene=TEAD4</t>
  </si>
  <si>
    <t>IDE</t>
  </si>
  <si>
    <t>Insulin Degrading Enzyme</t>
  </si>
  <si>
    <t>GC10M092451</t>
  </si>
  <si>
    <t>https://www.genecards.org/cgi-bin/carddisp.pl?gene=IDE</t>
  </si>
  <si>
    <t>ARHGAP28</t>
  </si>
  <si>
    <t>Rho GTPase Activating Protein 28</t>
  </si>
  <si>
    <t>GC18P006730</t>
  </si>
  <si>
    <t>https://www.genecards.org/cgi-bin/carddisp.pl?gene=ARHGAP28</t>
  </si>
  <si>
    <t>DPH6</t>
  </si>
  <si>
    <t>Diphthamine Biosynthesis 6</t>
  </si>
  <si>
    <t>GC15M035332</t>
  </si>
  <si>
    <t>https://www.genecards.org/cgi-bin/carddisp.pl?gene=DPH6</t>
  </si>
  <si>
    <t>NAPSA</t>
  </si>
  <si>
    <t>Napsin A Aspartic Peptidase</t>
  </si>
  <si>
    <t>GC19M066166</t>
  </si>
  <si>
    <t>https://www.genecards.org/cgi-bin/carddisp.pl?gene=NAPSA</t>
  </si>
  <si>
    <t>KIF1C</t>
  </si>
  <si>
    <t>Kinesin Family Member 1C</t>
  </si>
  <si>
    <t>GC17P005022</t>
  </si>
  <si>
    <t>https://www.genecards.org/cgi-bin/carddisp.pl?gene=KIF1C</t>
  </si>
  <si>
    <t>PDCD4</t>
  </si>
  <si>
    <t>Programmed Cell Death 4</t>
  </si>
  <si>
    <t>GC10P110871</t>
  </si>
  <si>
    <t>https://www.genecards.org/cgi-bin/carddisp.pl?gene=PDCD4</t>
  </si>
  <si>
    <t>TSPAN16</t>
  </si>
  <si>
    <t>Tetraspanin 16</t>
  </si>
  <si>
    <t>GC19P011296</t>
  </si>
  <si>
    <t>https://www.genecards.org/cgi-bin/carddisp.pl?gene=TSPAN16</t>
  </si>
  <si>
    <t>SLAMF8</t>
  </si>
  <si>
    <t>SLAM Family Member 8</t>
  </si>
  <si>
    <t>GC01P159826</t>
  </si>
  <si>
    <t>https://www.genecards.org/cgi-bin/carddisp.pl?gene=SLAMF8</t>
  </si>
  <si>
    <t>MYBL1</t>
  </si>
  <si>
    <t>MYB Proto-Oncogene Like 1</t>
  </si>
  <si>
    <t>GC08M066562</t>
  </si>
  <si>
    <t>https://www.genecards.org/cgi-bin/carddisp.pl?gene=MYBL1</t>
  </si>
  <si>
    <t>SSR3</t>
  </si>
  <si>
    <t>Signal Sequence Receptor Subunit 3</t>
  </si>
  <si>
    <t>GC03M156540</t>
  </si>
  <si>
    <t>https://www.genecards.org/cgi-bin/carddisp.pl?gene=SSR3</t>
  </si>
  <si>
    <t>MGAT3</t>
  </si>
  <si>
    <t>Beta-1,4-Mannosyl-Glycoprotein 4-Beta-N-Acetylglucosaminyltransferase</t>
  </si>
  <si>
    <t>GC22P039447</t>
  </si>
  <si>
    <t>https://www.genecards.org/cgi-bin/carddisp.pl?gene=MGAT3</t>
  </si>
  <si>
    <t>UTP14A</t>
  </si>
  <si>
    <t>UTP14A Small Subunit Processome Component</t>
  </si>
  <si>
    <t>GC0XP129906</t>
  </si>
  <si>
    <t>https://www.genecards.org/cgi-bin/carddisp.pl?gene=UTP14A</t>
  </si>
  <si>
    <t>GPR137C</t>
  </si>
  <si>
    <t>G Protein-Coupled Receptor 137C</t>
  </si>
  <si>
    <t>GC14P052553</t>
  </si>
  <si>
    <t>https://www.genecards.org/cgi-bin/carddisp.pl?gene=GPR137C</t>
  </si>
  <si>
    <t>ATP5MC2</t>
  </si>
  <si>
    <t>ATP Synthase Membrane Subunit C Locus 2</t>
  </si>
  <si>
    <t>GC12M053654</t>
  </si>
  <si>
    <t>https://www.genecards.org/cgi-bin/carddisp.pl?gene=ATP5MC2</t>
  </si>
  <si>
    <t>KIAA1217</t>
  </si>
  <si>
    <t>GC10P023695</t>
  </si>
  <si>
    <t>https://www.genecards.org/cgi-bin/carddisp.pl?gene=KIAA1217</t>
  </si>
  <si>
    <t>TFAP2D</t>
  </si>
  <si>
    <t>Transcription Factor AP-2 Delta</t>
  </si>
  <si>
    <t>GC06P050713</t>
  </si>
  <si>
    <t>https://www.genecards.org/cgi-bin/carddisp.pl?gene=TFAP2D</t>
  </si>
  <si>
    <t>SLBP</t>
  </si>
  <si>
    <t>Stem-Loop Binding Protein</t>
  </si>
  <si>
    <t>GC04M001692</t>
  </si>
  <si>
    <t>https://www.genecards.org/cgi-bin/carddisp.pl?gene=SLBP</t>
  </si>
  <si>
    <t>TNPO2</t>
  </si>
  <si>
    <t>Transportin 2</t>
  </si>
  <si>
    <t>GC19M012699</t>
  </si>
  <si>
    <t>https://www.genecards.org/cgi-bin/carddisp.pl?gene=TNPO2</t>
  </si>
  <si>
    <t>MED28</t>
  </si>
  <si>
    <t>Mediator Complex Subunit 28</t>
  </si>
  <si>
    <t>GC04P018234</t>
  </si>
  <si>
    <t>https://www.genecards.org/cgi-bin/carddisp.pl?gene=MED28</t>
  </si>
  <si>
    <t>GNL2</t>
  </si>
  <si>
    <t>G Protein Nucleolar 2</t>
  </si>
  <si>
    <t>GC01M037566</t>
  </si>
  <si>
    <t>https://www.genecards.org/cgi-bin/carddisp.pl?gene=GNL2</t>
  </si>
  <si>
    <t>CYB5R4</t>
  </si>
  <si>
    <t>Cytochrome B5 Reductase 4</t>
  </si>
  <si>
    <t>GC06P083859</t>
  </si>
  <si>
    <t>https://www.genecards.org/cgi-bin/carddisp.pl?gene=CYB5R4</t>
  </si>
  <si>
    <t>FGF5</t>
  </si>
  <si>
    <t>Fibroblast Growth Factor 5</t>
  </si>
  <si>
    <t>GC04P080266</t>
  </si>
  <si>
    <t>https://www.genecards.org/cgi-bin/carddisp.pl?gene=FGF5</t>
  </si>
  <si>
    <t>DAOA</t>
  </si>
  <si>
    <t>D-Amino Acid Oxidase Activator</t>
  </si>
  <si>
    <t>GC13P105465</t>
  </si>
  <si>
    <t>https://www.genecards.org/cgi-bin/carddisp.pl?gene=DAOA</t>
  </si>
  <si>
    <t>NLGN1</t>
  </si>
  <si>
    <t>Neuroligin 1</t>
  </si>
  <si>
    <t>GC03P173396</t>
  </si>
  <si>
    <t>https://www.genecards.org/cgi-bin/carddisp.pl?gene=NLGN1</t>
  </si>
  <si>
    <t>USP36</t>
  </si>
  <si>
    <t>Ubiquitin Specific Peptidase 36</t>
  </si>
  <si>
    <t>GC17M078787</t>
  </si>
  <si>
    <t>https://www.genecards.org/cgi-bin/carddisp.pl?gene=USP36</t>
  </si>
  <si>
    <t>TRIP6</t>
  </si>
  <si>
    <t>Thyroid Hormone Receptor Interactor 6</t>
  </si>
  <si>
    <t>GC07P100867</t>
  </si>
  <si>
    <t>https://www.genecards.org/cgi-bin/carddisp.pl?gene=TRIP6</t>
  </si>
  <si>
    <t>IRAG1</t>
  </si>
  <si>
    <t>Inositol 1,4,5-Triphosphate Receptor Associated 1</t>
  </si>
  <si>
    <t>GC11M011065</t>
  </si>
  <si>
    <t>https://www.genecards.org/cgi-bin/carddisp.pl?gene=IRAG1</t>
  </si>
  <si>
    <t>CSMD2</t>
  </si>
  <si>
    <t>CUB And Sushi Multiple Domains 2</t>
  </si>
  <si>
    <t>GC01M033513</t>
  </si>
  <si>
    <t>https://www.genecards.org/cgi-bin/carddisp.pl?gene=CSMD2</t>
  </si>
  <si>
    <t>TRAF3IP3</t>
  </si>
  <si>
    <t>TRAF3 Interacting Protein 3</t>
  </si>
  <si>
    <t>GC01P209756</t>
  </si>
  <si>
    <t>https://www.genecards.org/cgi-bin/carddisp.pl?gene=TRAF3IP3</t>
  </si>
  <si>
    <t>CUL5</t>
  </si>
  <si>
    <t>Cullin 5</t>
  </si>
  <si>
    <t>GC11P108008</t>
  </si>
  <si>
    <t>https://www.genecards.org/cgi-bin/carddisp.pl?gene=CUL5</t>
  </si>
  <si>
    <t>SNHG7</t>
  </si>
  <si>
    <t>Small Nucleolar RNA Host Gene 7</t>
  </si>
  <si>
    <t>GC09M137537</t>
  </si>
  <si>
    <t>https://www.genecards.org/cgi-bin/carddisp.pl?gene=SNHG7</t>
  </si>
  <si>
    <t>SENP8</t>
  </si>
  <si>
    <t>SUMO Peptidase Family Member, NEDD8 Specific</t>
  </si>
  <si>
    <t>GC15P117578</t>
  </si>
  <si>
    <t>https://www.genecards.org/cgi-bin/carddisp.pl?gene=SENP8</t>
  </si>
  <si>
    <t>WASF2</t>
  </si>
  <si>
    <t>WASP Family Member 2</t>
  </si>
  <si>
    <t>GC01M027404</t>
  </si>
  <si>
    <t>https://www.genecards.org/cgi-bin/carddisp.pl?gene=WASF2</t>
  </si>
  <si>
    <t>NIF3L1</t>
  </si>
  <si>
    <t>NGG1 Interacting Factor 3 Like 1</t>
  </si>
  <si>
    <t>GC02P200889</t>
  </si>
  <si>
    <t>https://www.genecards.org/cgi-bin/carddisp.pl?gene=NIF3L1</t>
  </si>
  <si>
    <t>RFC4</t>
  </si>
  <si>
    <t>Replication Factor C Subunit 4</t>
  </si>
  <si>
    <t>GC03M186789</t>
  </si>
  <si>
    <t>https://www.genecards.org/cgi-bin/carddisp.pl?gene=RFC4</t>
  </si>
  <si>
    <t>ARHGAP4</t>
  </si>
  <si>
    <t>Rho GTPase Activating Protein 4</t>
  </si>
  <si>
    <t>GC0XM153907</t>
  </si>
  <si>
    <t>https://www.genecards.org/cgi-bin/carddisp.pl?gene=ARHGAP4</t>
  </si>
  <si>
    <t>DSCAML1</t>
  </si>
  <si>
    <t>DS Cell Adhesion Molecule Like 1</t>
  </si>
  <si>
    <t>GC11M117427</t>
  </si>
  <si>
    <t>https://www.genecards.org/cgi-bin/carddisp.pl?gene=DSCAML1</t>
  </si>
  <si>
    <t>DEFA5</t>
  </si>
  <si>
    <t>Defensin Alpha 5</t>
  </si>
  <si>
    <t>GC08M007057</t>
  </si>
  <si>
    <t>https://www.genecards.org/cgi-bin/carddisp.pl?gene=DEFA5</t>
  </si>
  <si>
    <t>OVOL1</t>
  </si>
  <si>
    <t>Ovo Like Transcriptional Repressor 1</t>
  </si>
  <si>
    <t>GC11P065787</t>
  </si>
  <si>
    <t>https://www.genecards.org/cgi-bin/carddisp.pl?gene=OVOL1</t>
  </si>
  <si>
    <t>MYH14</t>
  </si>
  <si>
    <t>Myosin Heavy Chain 14</t>
  </si>
  <si>
    <t>GC19P067156</t>
  </si>
  <si>
    <t>https://www.genecards.org/cgi-bin/carddisp.pl?gene=MYH14</t>
  </si>
  <si>
    <t>KCNK5</t>
  </si>
  <si>
    <t>Potassium Two Pore Domain Channel Subfamily K Member 5</t>
  </si>
  <si>
    <t>GC06M066128</t>
  </si>
  <si>
    <t>https://www.genecards.org/cgi-bin/carddisp.pl?gene=KCNK5</t>
  </si>
  <si>
    <t>LAMTOR5</t>
  </si>
  <si>
    <t>Late Endosomal/Lysosomal Adaptor, MAPK And MTOR Activator 5</t>
  </si>
  <si>
    <t>GC01M110401</t>
  </si>
  <si>
    <t>https://www.genecards.org/cgi-bin/carddisp.pl?gene=LAMTOR5</t>
  </si>
  <si>
    <t>SLC29A4</t>
  </si>
  <si>
    <t>Solute Carrier Family 29 Member 4</t>
  </si>
  <si>
    <t>GC07P005274</t>
  </si>
  <si>
    <t>https://www.genecards.org/cgi-bin/carddisp.pl?gene=SLC29A4</t>
  </si>
  <si>
    <t>AMOT</t>
  </si>
  <si>
    <t>Angiomotin</t>
  </si>
  <si>
    <t>GC0XM112774</t>
  </si>
  <si>
    <t>https://www.genecards.org/cgi-bin/carddisp.pl?gene=AMOT</t>
  </si>
  <si>
    <t>TRIM50</t>
  </si>
  <si>
    <t>Tripartite Motif Containing 50</t>
  </si>
  <si>
    <t>GC07M073312</t>
  </si>
  <si>
    <t>https://www.genecards.org/cgi-bin/carddisp.pl?gene=TRIM50</t>
  </si>
  <si>
    <t>ANKAR</t>
  </si>
  <si>
    <t>Ankyrin And Armadillo Repeat Containing</t>
  </si>
  <si>
    <t>GC02P189674</t>
  </si>
  <si>
    <t>https://www.genecards.org/cgi-bin/carddisp.pl?gene=ANKAR</t>
  </si>
  <si>
    <t>NEMP2</t>
  </si>
  <si>
    <t>Nuclear Envelope Integral Membrane Protein 2</t>
  </si>
  <si>
    <t>GC02M190421</t>
  </si>
  <si>
    <t>https://www.genecards.org/cgi-bin/carddisp.pl?gene=NEMP2</t>
  </si>
  <si>
    <t>BMF</t>
  </si>
  <si>
    <t>Bcl2 Modifying Factor</t>
  </si>
  <si>
    <t>GC15M040087</t>
  </si>
  <si>
    <t>https://www.genecards.org/cgi-bin/carddisp.pl?gene=BMF</t>
  </si>
  <si>
    <t>TMEM87A</t>
  </si>
  <si>
    <t>Transmembrane Protein 87A</t>
  </si>
  <si>
    <t>GC15M042210</t>
  </si>
  <si>
    <t>https://www.genecards.org/cgi-bin/carddisp.pl?gene=TMEM87A</t>
  </si>
  <si>
    <t>PACSIN1</t>
  </si>
  <si>
    <t>Protein Kinase C And Casein Kinase Substrate In Neurons 1</t>
  </si>
  <si>
    <t>GC06P083810</t>
  </si>
  <si>
    <t>https://www.genecards.org/cgi-bin/carddisp.pl?gene=PACSIN1</t>
  </si>
  <si>
    <t>TAF9</t>
  </si>
  <si>
    <t>TATA-Box Binding Protein Associated Factor 9</t>
  </si>
  <si>
    <t>GC05M069364</t>
  </si>
  <si>
    <t>https://www.genecards.org/cgi-bin/carddisp.pl?gene=TAF9</t>
  </si>
  <si>
    <t>RABGGTB</t>
  </si>
  <si>
    <t>Rab Geranylgeranyltransferase Subunit Beta</t>
  </si>
  <si>
    <t>GC01P075786</t>
  </si>
  <si>
    <t>https://www.genecards.org/cgi-bin/carddisp.pl?gene=RABGGTB</t>
  </si>
  <si>
    <t>WNT8B</t>
  </si>
  <si>
    <t>Wnt Family Member 8B</t>
  </si>
  <si>
    <t>GC10P100463</t>
  </si>
  <si>
    <t>https://www.genecards.org/cgi-bin/carddisp.pl?gene=WNT8B</t>
  </si>
  <si>
    <t>ADORA3</t>
  </si>
  <si>
    <t>Adenosine A3 Receptor</t>
  </si>
  <si>
    <t>GC01M111499</t>
  </si>
  <si>
    <t>https://www.genecards.org/cgi-bin/carddisp.pl?gene=ADORA3</t>
  </si>
  <si>
    <t>TRAM1</t>
  </si>
  <si>
    <t>Translocation Associated Membrane Protein 1</t>
  </si>
  <si>
    <t>GC08M070573</t>
  </si>
  <si>
    <t>https://www.genecards.org/cgi-bin/carddisp.pl?gene=TRAM1</t>
  </si>
  <si>
    <t>BCLAF1</t>
  </si>
  <si>
    <t>BCL2 Associated Transcription Factor 1</t>
  </si>
  <si>
    <t>GC06M136256</t>
  </si>
  <si>
    <t>https://www.genecards.org/cgi-bin/carddisp.pl?gene=BCLAF1</t>
  </si>
  <si>
    <t>SSPN</t>
  </si>
  <si>
    <t>Sarcospan</t>
  </si>
  <si>
    <t>GC12P026118</t>
  </si>
  <si>
    <t>https://www.genecards.org/cgi-bin/carddisp.pl?gene=SSPN</t>
  </si>
  <si>
    <t>EBF2</t>
  </si>
  <si>
    <t>EBF Transcription Factor 2</t>
  </si>
  <si>
    <t>GC08M025841</t>
  </si>
  <si>
    <t>https://www.genecards.org/cgi-bin/carddisp.pl?gene=EBF2</t>
  </si>
  <si>
    <t>ZBTB1</t>
  </si>
  <si>
    <t>Zinc Finger And BTB Domain Containing 1</t>
  </si>
  <si>
    <t>GC14P064503</t>
  </si>
  <si>
    <t>https://www.genecards.org/cgi-bin/carddisp.pl?gene=ZBTB1</t>
  </si>
  <si>
    <t>MAD2L1BP</t>
  </si>
  <si>
    <t>MAD2L1 Binding Protein</t>
  </si>
  <si>
    <t>GC06P043629</t>
  </si>
  <si>
    <t>https://www.genecards.org/cgi-bin/carddisp.pl?gene=MAD2L1BP</t>
  </si>
  <si>
    <t>HOXD1</t>
  </si>
  <si>
    <t>Homeobox D1</t>
  </si>
  <si>
    <t>GC02P176251</t>
  </si>
  <si>
    <t>https://www.genecards.org/cgi-bin/carddisp.pl?gene=HOXD1</t>
  </si>
  <si>
    <t>LOC106736470</t>
  </si>
  <si>
    <t>PTH Negative Calcium Response Element (NCARE) Region</t>
  </si>
  <si>
    <t>GC11P013535</t>
  </si>
  <si>
    <t>https://www.genecards.org/cgi-bin/carddisp.pl?gene=LOC106736470</t>
  </si>
  <si>
    <t>PPP1R15A</t>
  </si>
  <si>
    <t>Protein Phosphatase 1 Regulatory Subunit 15A</t>
  </si>
  <si>
    <t>GC19P048872</t>
  </si>
  <si>
    <t>https://www.genecards.org/cgi-bin/carddisp.pl?gene=PPP1R15A</t>
  </si>
  <si>
    <t>KIF20B</t>
  </si>
  <si>
    <t>Kinesin Family Member 20B</t>
  </si>
  <si>
    <t>GC10P089701</t>
  </si>
  <si>
    <t>https://www.genecards.org/cgi-bin/carddisp.pl?gene=KIF20B</t>
  </si>
  <si>
    <t>RPS6KA6</t>
  </si>
  <si>
    <t>Ribosomal Protein S6 Kinase A6</t>
  </si>
  <si>
    <t>GC0XM084058</t>
  </si>
  <si>
    <t>https://www.genecards.org/cgi-bin/carddisp.pl?gene=RPS6KA6</t>
  </si>
  <si>
    <t>TCERG1</t>
  </si>
  <si>
    <t>Transcription Elongation Regulator 1</t>
  </si>
  <si>
    <t>GC05P146447</t>
  </si>
  <si>
    <t>https://www.genecards.org/cgi-bin/carddisp.pl?gene=TCERG1</t>
  </si>
  <si>
    <t>RAB3A</t>
  </si>
  <si>
    <t>RAB3A, Member RAS Oncogene Family</t>
  </si>
  <si>
    <t>GC19M018196</t>
  </si>
  <si>
    <t>https://www.genecards.org/cgi-bin/carddisp.pl?gene=RAB3A</t>
  </si>
  <si>
    <t>RBM22</t>
  </si>
  <si>
    <t>RNA Binding Motif Protein 22</t>
  </si>
  <si>
    <t>GC05M150690</t>
  </si>
  <si>
    <t>https://www.genecards.org/cgi-bin/carddisp.pl?gene=RBM22</t>
  </si>
  <si>
    <t>ATRN</t>
  </si>
  <si>
    <t>Attractin</t>
  </si>
  <si>
    <t>GC20P003471</t>
  </si>
  <si>
    <t>https://www.genecards.org/cgi-bin/carddisp.pl?gene=ATRN</t>
  </si>
  <si>
    <t>AP3S1</t>
  </si>
  <si>
    <t>Adaptor Related Protein Complex 3 Subunit Sigma 1</t>
  </si>
  <si>
    <t>GC05P115841</t>
  </si>
  <si>
    <t>https://www.genecards.org/cgi-bin/carddisp.pl?gene=AP3S1</t>
  </si>
  <si>
    <t>PPCDC</t>
  </si>
  <si>
    <t>Phosphopantothenoylcysteine Decarboxylase</t>
  </si>
  <si>
    <t>GC15P075023</t>
  </si>
  <si>
    <t>https://www.genecards.org/cgi-bin/carddisp.pl?gene=PPCDC</t>
  </si>
  <si>
    <t>ARF3</t>
  </si>
  <si>
    <t>ADP Ribosylation Factor 3</t>
  </si>
  <si>
    <t>GC12M049644</t>
  </si>
  <si>
    <t>https://www.genecards.org/cgi-bin/carddisp.pl?gene=ARF3</t>
  </si>
  <si>
    <t>PARM1</t>
  </si>
  <si>
    <t>Prostate Androgen-Regulated Mucin-Like Protein 1</t>
  </si>
  <si>
    <t>GC04P074934</t>
  </si>
  <si>
    <t>https://www.genecards.org/cgi-bin/carddisp.pl?gene=PARM1</t>
  </si>
  <si>
    <t>OSBPL5</t>
  </si>
  <si>
    <t>Oxysterol Binding Protein Like 5</t>
  </si>
  <si>
    <t>GC11M003327</t>
  </si>
  <si>
    <t>https://www.genecards.org/cgi-bin/carddisp.pl?gene=OSBPL5</t>
  </si>
  <si>
    <t>MTCP1</t>
  </si>
  <si>
    <t>Mature T Cell Proliferation 1</t>
  </si>
  <si>
    <t>GC0XM155065</t>
  </si>
  <si>
    <t>https://www.genecards.org/cgi-bin/carddisp.pl?gene=MTCP1</t>
  </si>
  <si>
    <t>NICN1</t>
  </si>
  <si>
    <t>Nicolin 1, Tubulin Polyglutamylase Complex Subunit</t>
  </si>
  <si>
    <t>GC03M049422</t>
  </si>
  <si>
    <t>https://www.genecards.org/cgi-bin/carddisp.pl?gene=NICN1</t>
  </si>
  <si>
    <t>TMEM127</t>
  </si>
  <si>
    <t>Transmembrane Protein 127</t>
  </si>
  <si>
    <t>GC02M096248</t>
  </si>
  <si>
    <t>https://www.genecards.org/cgi-bin/carddisp.pl?gene=TMEM127</t>
  </si>
  <si>
    <t>TEX41</t>
  </si>
  <si>
    <t>Testis Expressed 41</t>
  </si>
  <si>
    <t>GC02P144667</t>
  </si>
  <si>
    <t>https://www.genecards.org/cgi-bin/carddisp.pl?gene=TEX41</t>
  </si>
  <si>
    <t>SLC2A6</t>
  </si>
  <si>
    <t>Solute Carrier Family 2 Member 6</t>
  </si>
  <si>
    <t>GC09M133471</t>
  </si>
  <si>
    <t>https://www.genecards.org/cgi-bin/carddisp.pl?gene=SLC2A6</t>
  </si>
  <si>
    <t>IL21-AS1</t>
  </si>
  <si>
    <t>IL21 Antisense RNA 1</t>
  </si>
  <si>
    <t>GC04P122544</t>
  </si>
  <si>
    <t>https://www.genecards.org/cgi-bin/carddisp.pl?gene=IL21-AS1</t>
  </si>
  <si>
    <t>PHF21B</t>
  </si>
  <si>
    <t>PHD Finger Protein 21B</t>
  </si>
  <si>
    <t>GC22M044881</t>
  </si>
  <si>
    <t>https://www.genecards.org/cgi-bin/carddisp.pl?gene=PHF21B</t>
  </si>
  <si>
    <t>SMOX</t>
  </si>
  <si>
    <t>Spermine Oxidase</t>
  </si>
  <si>
    <t>GC20P004120</t>
  </si>
  <si>
    <t>https://www.genecards.org/cgi-bin/carddisp.pl?gene=SMOX</t>
  </si>
  <si>
    <t>ITPKC</t>
  </si>
  <si>
    <t>Inositol-Trisphosphate 3-Kinase C</t>
  </si>
  <si>
    <t>GC19P066710</t>
  </si>
  <si>
    <t>https://www.genecards.org/cgi-bin/carddisp.pl?gene=ITPKC</t>
  </si>
  <si>
    <t>RAPGEF4</t>
  </si>
  <si>
    <t>Rap Guanine Nucleotide Exchange Factor 4</t>
  </si>
  <si>
    <t>GC02P172735</t>
  </si>
  <si>
    <t>https://www.genecards.org/cgi-bin/carddisp.pl?gene=RAPGEF4</t>
  </si>
  <si>
    <t>ABTB2</t>
  </si>
  <si>
    <t>Ankyrin Repeat And BTB Domain Containing 2</t>
  </si>
  <si>
    <t>GC11M034129</t>
  </si>
  <si>
    <t>https://www.genecards.org/cgi-bin/carddisp.pl?gene=ABTB2</t>
  </si>
  <si>
    <t>MIR1-2</t>
  </si>
  <si>
    <t>MicroRNA 1-2</t>
  </si>
  <si>
    <t>GC18M024831</t>
  </si>
  <si>
    <t>https://www.genecards.org/cgi-bin/carddisp.pl?gene=MIR1-2</t>
  </si>
  <si>
    <t>ST13</t>
  </si>
  <si>
    <t>ST13 Hsp70 Interacting Protein</t>
  </si>
  <si>
    <t>GC22M057601</t>
  </si>
  <si>
    <t>https://www.genecards.org/cgi-bin/carddisp.pl?gene=ST13</t>
  </si>
  <si>
    <t>EDEM2</t>
  </si>
  <si>
    <t>ER Degradation Enhancing Alpha-Mannosidase Like Protein 2</t>
  </si>
  <si>
    <t>GC20M035115</t>
  </si>
  <si>
    <t>https://www.genecards.org/cgi-bin/carddisp.pl?gene=EDEM2</t>
  </si>
  <si>
    <t>USP6NL</t>
  </si>
  <si>
    <t>USP6 N-Terminal Like</t>
  </si>
  <si>
    <t>GC10M011453</t>
  </si>
  <si>
    <t>https://www.genecards.org/cgi-bin/carddisp.pl?gene=USP6NL</t>
  </si>
  <si>
    <t>CCRL2</t>
  </si>
  <si>
    <t>C-C Motif Chemokine Receptor Like 2</t>
  </si>
  <si>
    <t>GC03P046407</t>
  </si>
  <si>
    <t>https://www.genecards.org/cgi-bin/carddisp.pl?gene=CCRL2</t>
  </si>
  <si>
    <t>TOMM34</t>
  </si>
  <si>
    <t>Translocase Of Outer Mitochondrial Membrane 34</t>
  </si>
  <si>
    <t>GC20M044942</t>
  </si>
  <si>
    <t>https://www.genecards.org/cgi-bin/carddisp.pl?gene=TOMM34</t>
  </si>
  <si>
    <t>SLC29A2</t>
  </si>
  <si>
    <t>Solute Carrier Family 29 Member 2</t>
  </si>
  <si>
    <t>GC11M089856</t>
  </si>
  <si>
    <t>https://www.genecards.org/cgi-bin/carddisp.pl?gene=SLC29A2</t>
  </si>
  <si>
    <t>TLR10</t>
  </si>
  <si>
    <t>Toll Like Receptor 10</t>
  </si>
  <si>
    <t>GC04M038773</t>
  </si>
  <si>
    <t>https://www.genecards.org/cgi-bin/carddisp.pl?gene=TLR10</t>
  </si>
  <si>
    <t>ZBTB17</t>
  </si>
  <si>
    <t>Zinc Finger And BTB Domain Containing 17</t>
  </si>
  <si>
    <t>GC01M015943</t>
  </si>
  <si>
    <t>https://www.genecards.org/cgi-bin/carddisp.pl?gene=ZBTB17</t>
  </si>
  <si>
    <t>TTC5</t>
  </si>
  <si>
    <t>Tetratricopeptide Repeat Domain 5</t>
  </si>
  <si>
    <t>GC14M020256</t>
  </si>
  <si>
    <t>https://www.genecards.org/cgi-bin/carddisp.pl?gene=TTC5</t>
  </si>
  <si>
    <t>GLTP</t>
  </si>
  <si>
    <t>Glycolipid Transfer Protein</t>
  </si>
  <si>
    <t>GC12M109850</t>
  </si>
  <si>
    <t>https://www.genecards.org/cgi-bin/carddisp.pl?gene=GLTP</t>
  </si>
  <si>
    <t>SLC25A45</t>
  </si>
  <si>
    <t>Solute Carrier Family 25 Member 45</t>
  </si>
  <si>
    <t>GC11M065375</t>
  </si>
  <si>
    <t>https://www.genecards.org/cgi-bin/carddisp.pl?gene=SLC25A45</t>
  </si>
  <si>
    <t>APOL2</t>
  </si>
  <si>
    <t>Apolipoprotein L2</t>
  </si>
  <si>
    <t>GC22M036226</t>
  </si>
  <si>
    <t>https://www.genecards.org/cgi-bin/carddisp.pl?gene=APOL2</t>
  </si>
  <si>
    <t>LOC111674475</t>
  </si>
  <si>
    <t>CFTR Intron 11 Enhancer</t>
  </si>
  <si>
    <t>GC07P117587</t>
  </si>
  <si>
    <t>https://www.genecards.org/cgi-bin/carddisp.pl?gene=LOC111674475</t>
  </si>
  <si>
    <t>LRFN2</t>
  </si>
  <si>
    <t>Leucine Rich Repeat And Fibronectin Type III Domain Containing 2</t>
  </si>
  <si>
    <t>GC06M066135</t>
  </si>
  <si>
    <t>https://www.genecards.org/cgi-bin/carddisp.pl?gene=LRFN2</t>
  </si>
  <si>
    <t>EEF1A1P14</t>
  </si>
  <si>
    <t>Eukaryotic Translation Elongation Factor 1 Alpha 1 Pseudogene 14</t>
  </si>
  <si>
    <t>GC01P194159</t>
  </si>
  <si>
    <t>https://www.genecards.org/cgi-bin/carddisp.pl?gene=EEF1A1P14</t>
  </si>
  <si>
    <t>PI4K2A</t>
  </si>
  <si>
    <t>Phosphatidylinositol 4-Kinase Type 2 Alpha</t>
  </si>
  <si>
    <t>GC10P097640</t>
  </si>
  <si>
    <t>https://www.genecards.org/cgi-bin/carddisp.pl?gene=PI4K2A</t>
  </si>
  <si>
    <t>KCTD11</t>
  </si>
  <si>
    <t>Potassium Channel Tetramerization Domain Containing 11</t>
  </si>
  <si>
    <t>GC17P007351</t>
  </si>
  <si>
    <t>https://www.genecards.org/cgi-bin/carddisp.pl?gene=KCTD11</t>
  </si>
  <si>
    <t>SLC25A28</t>
  </si>
  <si>
    <t>Solute Carrier Family 25 Member 28</t>
  </si>
  <si>
    <t>GC10M099610</t>
  </si>
  <si>
    <t>https://www.genecards.org/cgi-bin/carddisp.pl?gene=SLC25A28</t>
  </si>
  <si>
    <t>CDC37</t>
  </si>
  <si>
    <t>Cell Division Cycle 37, HSP90 Cochaperone</t>
  </si>
  <si>
    <t>GC19M010391</t>
  </si>
  <si>
    <t>https://www.genecards.org/cgi-bin/carddisp.pl?gene=CDC37</t>
  </si>
  <si>
    <t>NAP1L1</t>
  </si>
  <si>
    <t>Nucleosome Assembly Protein 1 Like 1</t>
  </si>
  <si>
    <t>GC12M076036</t>
  </si>
  <si>
    <t>https://www.genecards.org/cgi-bin/carddisp.pl?gene=NAP1L1</t>
  </si>
  <si>
    <t>MIR548AA1</t>
  </si>
  <si>
    <t>MicroRNA 548aa-1</t>
  </si>
  <si>
    <t>GC08P123348</t>
  </si>
  <si>
    <t>https://www.genecards.org/cgi-bin/carddisp.pl?gene=MIR548AA1</t>
  </si>
  <si>
    <t>EMC3</t>
  </si>
  <si>
    <t>ER Membrane Protein Complex Subunit 3</t>
  </si>
  <si>
    <t>GC03M010424</t>
  </si>
  <si>
    <t>https://www.genecards.org/cgi-bin/carddisp.pl?gene=EMC3</t>
  </si>
  <si>
    <t>ADCY9</t>
  </si>
  <si>
    <t>Adenylate Cyclase 9</t>
  </si>
  <si>
    <t>GC16M003953</t>
  </si>
  <si>
    <t>https://www.genecards.org/cgi-bin/carddisp.pl?gene=ADCY9</t>
  </si>
  <si>
    <t>BDP1</t>
  </si>
  <si>
    <t>B Double Prime 1, Subunit Of RNA Polymerase III Transcription Initiation Factor IIIB</t>
  </si>
  <si>
    <t>GC05P072978</t>
  </si>
  <si>
    <t>https://www.genecards.org/cgi-bin/carddisp.pl?gene=BDP1</t>
  </si>
  <si>
    <t>THAP7</t>
  </si>
  <si>
    <t>THAP Domain Containing 7</t>
  </si>
  <si>
    <t>GC22M020999</t>
  </si>
  <si>
    <t>https://www.genecards.org/cgi-bin/carddisp.pl?gene=THAP7</t>
  </si>
  <si>
    <t>COPS2</t>
  </si>
  <si>
    <t>COP9 Signalosome Subunit 2</t>
  </si>
  <si>
    <t>GC15M049106</t>
  </si>
  <si>
    <t>https://www.genecards.org/cgi-bin/carddisp.pl?gene=COPS2</t>
  </si>
  <si>
    <t>RHBDF2</t>
  </si>
  <si>
    <t>Rhomboid 5 Homolog 2</t>
  </si>
  <si>
    <t>GC17M076470</t>
  </si>
  <si>
    <t>https://www.genecards.org/cgi-bin/carddisp.pl?gene=RHBDF2</t>
  </si>
  <si>
    <t>MAFG</t>
  </si>
  <si>
    <t>MAF BZIP Transcription Factor G</t>
  </si>
  <si>
    <t>GC17M081918</t>
  </si>
  <si>
    <t>https://www.genecards.org/cgi-bin/carddisp.pl?gene=MAFG</t>
  </si>
  <si>
    <t>HDLBP</t>
  </si>
  <si>
    <t>High Density Lipoprotein Binding Protein</t>
  </si>
  <si>
    <t>GC02M241227</t>
  </si>
  <si>
    <t>https://www.genecards.org/cgi-bin/carddisp.pl?gene=HDLBP</t>
  </si>
  <si>
    <t>WTIP</t>
  </si>
  <si>
    <t>WT1 Interacting Protein</t>
  </si>
  <si>
    <t>GC19P034481</t>
  </si>
  <si>
    <t>https://www.genecards.org/cgi-bin/carddisp.pl?gene=WTIP</t>
  </si>
  <si>
    <t>LINC00685</t>
  </si>
  <si>
    <t>Long Intergenic Non-Protein Coding RNA 685</t>
  </si>
  <si>
    <t>GC0XP000319</t>
  </si>
  <si>
    <t>https://www.genecards.org/cgi-bin/carddisp.pl?gene=LINC00685</t>
  </si>
  <si>
    <t>ARFGAP3</t>
  </si>
  <si>
    <t>ADP Ribosylation Factor GTPase Activating Protein 3</t>
  </si>
  <si>
    <t>GC22M042796</t>
  </si>
  <si>
    <t>https://www.genecards.org/cgi-bin/carddisp.pl?gene=ARFGAP3</t>
  </si>
  <si>
    <t>ZWINT</t>
  </si>
  <si>
    <t>ZW10 Interacting Kinetochore Protein</t>
  </si>
  <si>
    <t>GC10M056357</t>
  </si>
  <si>
    <t>https://www.genecards.org/cgi-bin/carddisp.pl?gene=ZWINT</t>
  </si>
  <si>
    <t>KCTD12</t>
  </si>
  <si>
    <t>Potassium Channel Tetramerization Domain Containing 12</t>
  </si>
  <si>
    <t>GC13M076880</t>
  </si>
  <si>
    <t>https://www.genecards.org/cgi-bin/carddisp.pl?gene=KCTD12</t>
  </si>
  <si>
    <t>ZNF778</t>
  </si>
  <si>
    <t>Zinc Finger Protein 778</t>
  </si>
  <si>
    <t>GC16P089202</t>
  </si>
  <si>
    <t>https://www.genecards.org/cgi-bin/carddisp.pl?gene=ZNF778</t>
  </si>
  <si>
    <t>RIBC1</t>
  </si>
  <si>
    <t>RIB43A Domain With Coiled-Coils 1</t>
  </si>
  <si>
    <t>GC0XP053422</t>
  </si>
  <si>
    <t>https://www.genecards.org/cgi-bin/carddisp.pl?gene=RIBC1</t>
  </si>
  <si>
    <t>LINC00111</t>
  </si>
  <si>
    <t>Long Intergenic Non-Protein Coding RNA 111</t>
  </si>
  <si>
    <t>GC21P041647</t>
  </si>
  <si>
    <t>https://www.genecards.org/cgi-bin/carddisp.pl?gene=LINC00111</t>
  </si>
  <si>
    <t>PLAC4</t>
  </si>
  <si>
    <t>Placenta Enriched 4</t>
  </si>
  <si>
    <t>GC21M041176</t>
  </si>
  <si>
    <t>https://www.genecards.org/cgi-bin/carddisp.pl?gene=PLAC4</t>
  </si>
  <si>
    <t>IL13RA2</t>
  </si>
  <si>
    <t>Interleukin 13 Receptor Subunit Alpha 2</t>
  </si>
  <si>
    <t>GC0XM115003</t>
  </si>
  <si>
    <t>https://www.genecards.org/cgi-bin/carddisp.pl?gene=IL13RA2</t>
  </si>
  <si>
    <t>B4GALT2</t>
  </si>
  <si>
    <t>Beta-1,4-Galactosyltransferase 2</t>
  </si>
  <si>
    <t>GC01P043978</t>
  </si>
  <si>
    <t>https://www.genecards.org/cgi-bin/carddisp.pl?gene=B4GALT2</t>
  </si>
  <si>
    <t>B4GALT4</t>
  </si>
  <si>
    <t>Beta-1,4-Galactosyltransferase 4</t>
  </si>
  <si>
    <t>GC03M119211</t>
  </si>
  <si>
    <t>https://www.genecards.org/cgi-bin/carddisp.pl?gene=B4GALT4</t>
  </si>
  <si>
    <t>DHX36</t>
  </si>
  <si>
    <t>DEAH-Box Helicase 36</t>
  </si>
  <si>
    <t>GC03M154272</t>
  </si>
  <si>
    <t>https://www.genecards.org/cgi-bin/carddisp.pl?gene=DHX36</t>
  </si>
  <si>
    <t>MRPS27</t>
  </si>
  <si>
    <t>Mitochondrial Ribosomal Protein S27</t>
  </si>
  <si>
    <t>GC05M073589</t>
  </si>
  <si>
    <t>https://www.genecards.org/cgi-bin/carddisp.pl?gene=MRPS27</t>
  </si>
  <si>
    <t>WDR90</t>
  </si>
  <si>
    <t>WD Repeat Domain 90</t>
  </si>
  <si>
    <t>GC16P011622</t>
  </si>
  <si>
    <t>https://www.genecards.org/cgi-bin/carddisp.pl?gene=WDR90</t>
  </si>
  <si>
    <t>FAM184A</t>
  </si>
  <si>
    <t>Family With Sequence Similarity 184 Member A</t>
  </si>
  <si>
    <t>GC06M118959</t>
  </si>
  <si>
    <t>https://www.genecards.org/cgi-bin/carddisp.pl?gene=FAM184A</t>
  </si>
  <si>
    <t>GIN1</t>
  </si>
  <si>
    <t>Gypsy Retrotransposon Integrase 1</t>
  </si>
  <si>
    <t>GC05M103086</t>
  </si>
  <si>
    <t>https://www.genecards.org/cgi-bin/carddisp.pl?gene=GIN1</t>
  </si>
  <si>
    <t>CNPY2</t>
  </si>
  <si>
    <t>Canopy FGF Signaling Regulator 2</t>
  </si>
  <si>
    <t>GC12M056309</t>
  </si>
  <si>
    <t>https://www.genecards.org/cgi-bin/carddisp.pl?gene=CNPY2</t>
  </si>
  <si>
    <t>UQCRQ</t>
  </si>
  <si>
    <t>Ubiquinol-Cytochrome C Reductase Complex III Subunit VII</t>
  </si>
  <si>
    <t>GC05P132866</t>
  </si>
  <si>
    <t>https://www.genecards.org/cgi-bin/carddisp.pl?gene=UQCRQ</t>
  </si>
  <si>
    <t>TOR1B</t>
  </si>
  <si>
    <t>Torsin Family 1 Member B</t>
  </si>
  <si>
    <t>GC09P129803</t>
  </si>
  <si>
    <t>https://www.genecards.org/cgi-bin/carddisp.pl?gene=TOR1B</t>
  </si>
  <si>
    <t>MICAL1</t>
  </si>
  <si>
    <t>Microtubule Associated Monooxygenase, Calponin And LIM Domain Containing 1</t>
  </si>
  <si>
    <t>GC06M109444</t>
  </si>
  <si>
    <t>https://www.genecards.org/cgi-bin/carddisp.pl?gene=MICAL1</t>
  </si>
  <si>
    <t>GABRB1</t>
  </si>
  <si>
    <t>Gamma-Aminobutyric Acid Type A Receptor Subunit Beta1</t>
  </si>
  <si>
    <t>GC04P046949</t>
  </si>
  <si>
    <t>https://www.genecards.org/cgi-bin/carddisp.pl?gene=GABRB1</t>
  </si>
  <si>
    <t>SUPT6H</t>
  </si>
  <si>
    <t>SPT6 Homolog, Histone Chaperone And Transcription Elongation Factor</t>
  </si>
  <si>
    <t>GC17P028662</t>
  </si>
  <si>
    <t>https://www.genecards.org/cgi-bin/carddisp.pl?gene=SUPT6H</t>
  </si>
  <si>
    <t>FAM170B</t>
  </si>
  <si>
    <t>Family With Sequence Similarity 170 Member B</t>
  </si>
  <si>
    <t>GC10M049131</t>
  </si>
  <si>
    <t>https://www.genecards.org/cgi-bin/carddisp.pl?gene=FAM170B</t>
  </si>
  <si>
    <t>SHPRH</t>
  </si>
  <si>
    <t>SNF2 Histone Linker PHD RING Helicase</t>
  </si>
  <si>
    <t>GC06M145863</t>
  </si>
  <si>
    <t>https://www.genecards.org/cgi-bin/carddisp.pl?gene=SHPRH</t>
  </si>
  <si>
    <t>MUC15</t>
  </si>
  <si>
    <t>Mucin 15, Cell Surface Associated</t>
  </si>
  <si>
    <t>GC11M026537</t>
  </si>
  <si>
    <t>https://www.genecards.org/cgi-bin/carddisp.pl?gene=MUC15</t>
  </si>
  <si>
    <t>SH2D3A</t>
  </si>
  <si>
    <t>SH2 Domain Containing 3A</t>
  </si>
  <si>
    <t>GC19M006752</t>
  </si>
  <si>
    <t>https://www.genecards.org/cgi-bin/carddisp.pl?gene=SH2D3A</t>
  </si>
  <si>
    <t>ORAI3</t>
  </si>
  <si>
    <t>ORAI Calcium Release-Activated Calcium Modulator 3</t>
  </si>
  <si>
    <t>GC16P030949</t>
  </si>
  <si>
    <t>https://www.genecards.org/cgi-bin/carddisp.pl?gene=ORAI3</t>
  </si>
  <si>
    <t>HTR4</t>
  </si>
  <si>
    <t>5-Hydroxytryptamine Receptor 4</t>
  </si>
  <si>
    <t>GC05M148451</t>
  </si>
  <si>
    <t>https://www.genecards.org/cgi-bin/carddisp.pl?gene=HTR4</t>
  </si>
  <si>
    <t>ABCA8</t>
  </si>
  <si>
    <t>ATP Binding Cassette Subfamily A Member 8</t>
  </si>
  <si>
    <t>GC17M068867</t>
  </si>
  <si>
    <t>https://www.genecards.org/cgi-bin/carddisp.pl?gene=ABCA8</t>
  </si>
  <si>
    <t>EVI2A</t>
  </si>
  <si>
    <t>Ecotropic Viral Integration Site 2A</t>
  </si>
  <si>
    <t>GC17M031316</t>
  </si>
  <si>
    <t>https://www.genecards.org/cgi-bin/carddisp.pl?gene=EVI2A</t>
  </si>
  <si>
    <t>TP53I13</t>
  </si>
  <si>
    <t>Tumor Protein P53 Inducible Protein 13</t>
  </si>
  <si>
    <t>GC17P029566</t>
  </si>
  <si>
    <t>https://www.genecards.org/cgi-bin/carddisp.pl?gene=TP53I13</t>
  </si>
  <si>
    <t>SLC39A1</t>
  </si>
  <si>
    <t>Solute Carrier Family 39 Member 1</t>
  </si>
  <si>
    <t>GC01M153960</t>
  </si>
  <si>
    <t>https://www.genecards.org/cgi-bin/carddisp.pl?gene=SLC39A1</t>
  </si>
  <si>
    <t>APPBP2</t>
  </si>
  <si>
    <t>Amyloid Beta Precursor Protein Binding Protein 2</t>
  </si>
  <si>
    <t>GC17M060443</t>
  </si>
  <si>
    <t>https://www.genecards.org/cgi-bin/carddisp.pl?gene=APPBP2</t>
  </si>
  <si>
    <t>ERVK-6</t>
  </si>
  <si>
    <t>Endogenous Retrovirus Group K Member 6, Envelope</t>
  </si>
  <si>
    <t>GC07U903184</t>
  </si>
  <si>
    <t>https://www.genecards.org/cgi-bin/carddisp.pl?gene=ERVK-6</t>
  </si>
  <si>
    <t>CCDC66</t>
  </si>
  <si>
    <t>Coiled-Coil Domain Containing 66</t>
  </si>
  <si>
    <t>GC03P056558</t>
  </si>
  <si>
    <t>https://www.genecards.org/cgi-bin/carddisp.pl?gene=CCDC66</t>
  </si>
  <si>
    <t>AP4B1</t>
  </si>
  <si>
    <t>Adaptor Related Protein Complex 4 Subunit Beta 1</t>
  </si>
  <si>
    <t>GC01M113894</t>
  </si>
  <si>
    <t>https://www.genecards.org/cgi-bin/carddisp.pl?gene=AP4B1</t>
  </si>
  <si>
    <t>KLK14</t>
  </si>
  <si>
    <t>Kallikrein Related Peptidase 14</t>
  </si>
  <si>
    <t>GC19M051077</t>
  </si>
  <si>
    <t>https://www.genecards.org/cgi-bin/carddisp.pl?gene=KLK14</t>
  </si>
  <si>
    <t>SHB</t>
  </si>
  <si>
    <t>SH2 Domain Containing Adaptor Protein B</t>
  </si>
  <si>
    <t>GC09M040082</t>
  </si>
  <si>
    <t>https://www.genecards.org/cgi-bin/carddisp.pl?gene=SHB</t>
  </si>
  <si>
    <t>CALCOCO1</t>
  </si>
  <si>
    <t>Calcium Binding And Coiled-Coil Domain 1</t>
  </si>
  <si>
    <t>GC12M053709</t>
  </si>
  <si>
    <t>https://www.genecards.org/cgi-bin/carddisp.pl?gene=CALCOCO1</t>
  </si>
  <si>
    <t>LRMDA</t>
  </si>
  <si>
    <t>Leucine Rich Melanocyte Differentiation Associated</t>
  </si>
  <si>
    <t>GC10P075432</t>
  </si>
  <si>
    <t>https://www.genecards.org/cgi-bin/carddisp.pl?gene=LRMDA</t>
  </si>
  <si>
    <t>RING1</t>
  </si>
  <si>
    <t>Ring Finger Protein 1</t>
  </si>
  <si>
    <t>GC06P033208</t>
  </si>
  <si>
    <t>https://www.genecards.org/cgi-bin/carddisp.pl?gene=RING1</t>
  </si>
  <si>
    <t>CC2D2B</t>
  </si>
  <si>
    <t>Coiled-Coil And C2 Domain Containing 2B</t>
  </si>
  <si>
    <t>GC10P095975</t>
  </si>
  <si>
    <t>https://www.genecards.org/cgi-bin/carddisp.pl?gene=CC2D2B</t>
  </si>
  <si>
    <t>CXCL14</t>
  </si>
  <si>
    <t>C-X-C Motif Chemokine Ligand 14</t>
  </si>
  <si>
    <t>GC05M135617</t>
  </si>
  <si>
    <t>https://www.genecards.org/cgi-bin/carddisp.pl?gene=CXCL14</t>
  </si>
  <si>
    <t>RFNG</t>
  </si>
  <si>
    <t>RFNG O-Fucosylpeptide 3-Beta-N-Acetylglucosaminyltransferase</t>
  </si>
  <si>
    <t>GC17M082047</t>
  </si>
  <si>
    <t>https://www.genecards.org/cgi-bin/carddisp.pl?gene=RFNG</t>
  </si>
  <si>
    <t>PER2</t>
  </si>
  <si>
    <t>Period Circadian Regulator 2</t>
  </si>
  <si>
    <t>GC02M238244</t>
  </si>
  <si>
    <t>https://www.genecards.org/cgi-bin/carddisp.pl?gene=PER2</t>
  </si>
  <si>
    <t>ZNF664-RFLNA</t>
  </si>
  <si>
    <t>ZNF664-RFLNA Readthrough</t>
  </si>
  <si>
    <t>GC12P126277</t>
  </si>
  <si>
    <t>https://www.genecards.org/cgi-bin/carddisp.pl?gene=ZNF664-RFLNA</t>
  </si>
  <si>
    <t>TIMM8B</t>
  </si>
  <si>
    <t>Translocase Of Inner Mitochondrial Membrane 8 Homolog B</t>
  </si>
  <si>
    <t>GC11M112084</t>
  </si>
  <si>
    <t>https://www.genecards.org/cgi-bin/carddisp.pl?gene=TIMM8B</t>
  </si>
  <si>
    <t>CST9</t>
  </si>
  <si>
    <t>Cystatin 9</t>
  </si>
  <si>
    <t>GC20M023663</t>
  </si>
  <si>
    <t>https://www.genecards.org/cgi-bin/carddisp.pl?gene=CST9</t>
  </si>
  <si>
    <t>ISLR</t>
  </si>
  <si>
    <t>Immunoglobulin Superfamily Containing Leucine Rich Repeat</t>
  </si>
  <si>
    <t>GC15P074173</t>
  </si>
  <si>
    <t>https://www.genecards.org/cgi-bin/carddisp.pl?gene=ISLR</t>
  </si>
  <si>
    <t>WWC2</t>
  </si>
  <si>
    <t>WW And C2 Domain Containing 2</t>
  </si>
  <si>
    <t>GC04P183099</t>
  </si>
  <si>
    <t>https://www.genecards.org/cgi-bin/carddisp.pl?gene=WWC2</t>
  </si>
  <si>
    <t>TBC1D2B</t>
  </si>
  <si>
    <t>TBC1 Domain Family Member 2B</t>
  </si>
  <si>
    <t>GC15M077984</t>
  </si>
  <si>
    <t>https://www.genecards.org/cgi-bin/carddisp.pl?gene=TBC1D2B</t>
  </si>
  <si>
    <t>SAC3D1</t>
  </si>
  <si>
    <t>SAC3 Domain Containing 1</t>
  </si>
  <si>
    <t>GC11P065040</t>
  </si>
  <si>
    <t>https://www.genecards.org/cgi-bin/carddisp.pl?gene=SAC3D1</t>
  </si>
  <si>
    <t>GAK</t>
  </si>
  <si>
    <t>Cyclin G Associated Kinase</t>
  </si>
  <si>
    <t>GC04M000849</t>
  </si>
  <si>
    <t>https://www.genecards.org/cgi-bin/carddisp.pl?gene=GAK</t>
  </si>
  <si>
    <t>MUC3A</t>
  </si>
  <si>
    <t>Mucin 3A, Cell Surface Associated</t>
  </si>
  <si>
    <t>GC07P100949</t>
  </si>
  <si>
    <t>https://www.genecards.org/cgi-bin/carddisp.pl?gene=MUC3A</t>
  </si>
  <si>
    <t>THUMPD3</t>
  </si>
  <si>
    <t>THUMP Domain Containing 3</t>
  </si>
  <si>
    <t>GC03P009362</t>
  </si>
  <si>
    <t>https://www.genecards.org/cgi-bin/carddisp.pl?gene=THUMPD3</t>
  </si>
  <si>
    <t>BPIFA1</t>
  </si>
  <si>
    <t>BPI Fold Containing Family A Member 1</t>
  </si>
  <si>
    <t>GC20P033235</t>
  </si>
  <si>
    <t>https://www.genecards.org/cgi-bin/carddisp.pl?gene=BPIFA1</t>
  </si>
  <si>
    <t>MIR412</t>
  </si>
  <si>
    <t>MicroRNA 412</t>
  </si>
  <si>
    <t>GC14P109992</t>
  </si>
  <si>
    <t>https://www.genecards.org/cgi-bin/carddisp.pl?gene=MIR412</t>
  </si>
  <si>
    <t>SNORD111B</t>
  </si>
  <si>
    <t>Small Nucleolar RNA, C/D Box 111B</t>
  </si>
  <si>
    <t>GC16P071581</t>
  </si>
  <si>
    <t>https://www.genecards.org/cgi-bin/carddisp.pl?gene=SNORD111B</t>
  </si>
  <si>
    <t>MIR4665</t>
  </si>
  <si>
    <t>MicroRNA 4665</t>
  </si>
  <si>
    <t>GC09P006562</t>
  </si>
  <si>
    <t>https://www.genecards.org/cgi-bin/carddisp.pl?gene=MIR4665</t>
  </si>
  <si>
    <t>LOC124902337</t>
  </si>
  <si>
    <t>Small Nucleolar RNA SNORD116</t>
  </si>
  <si>
    <t>GC09P126427</t>
  </si>
  <si>
    <t>https://www.genecards.org/cgi-bin/carddisp.pl?gene=LOC124902337</t>
  </si>
  <si>
    <t>LOC124902571</t>
  </si>
  <si>
    <t>Small Nucleolar RNA SNORD115</t>
  </si>
  <si>
    <t>GC10P029577</t>
  </si>
  <si>
    <t>https://www.genecards.org/cgi-bin/carddisp.pl?gene=LOC124902571</t>
  </si>
  <si>
    <t>ABCA5</t>
  </si>
  <si>
    <t>ATP Binding Cassette Subfamily A Member 5</t>
  </si>
  <si>
    <t>GC17M069244</t>
  </si>
  <si>
    <t>https://www.genecards.org/cgi-bin/carddisp.pl?gene=ABCA5</t>
  </si>
  <si>
    <t>RHEBL1</t>
  </si>
  <si>
    <t>RHEB Like 1</t>
  </si>
  <si>
    <t>GC12M049064</t>
  </si>
  <si>
    <t>https://www.genecards.org/cgi-bin/carddisp.pl?gene=RHEBL1</t>
  </si>
  <si>
    <t>NDUFV2-AS1</t>
  </si>
  <si>
    <t>NDUFV2 Antisense RNA 1</t>
  </si>
  <si>
    <t>GC18M009073</t>
  </si>
  <si>
    <t>https://www.genecards.org/cgi-bin/carddisp.pl?gene=NDUFV2-AS1</t>
  </si>
  <si>
    <t>CALCRL-AS1</t>
  </si>
  <si>
    <t>CALCRL And TFPI Antisense RNA 1</t>
  </si>
  <si>
    <t>GC02P187006</t>
  </si>
  <si>
    <t>https://www.genecards.org/cgi-bin/carddisp.pl?gene=CALCRL-AS1</t>
  </si>
  <si>
    <t>COX6C</t>
  </si>
  <si>
    <t>Cytochrome C Oxidase Subunit 6C</t>
  </si>
  <si>
    <t>GC08M099899</t>
  </si>
  <si>
    <t>https://www.genecards.org/cgi-bin/carddisp.pl?gene=COX6C</t>
  </si>
  <si>
    <t>MAP4K4</t>
  </si>
  <si>
    <t>Mitogen-Activated Protein Kinase Kinase Kinase Kinase 4</t>
  </si>
  <si>
    <t>GC02P101696</t>
  </si>
  <si>
    <t>https://www.genecards.org/cgi-bin/carddisp.pl?gene=MAP4K4</t>
  </si>
  <si>
    <t>RUFY2</t>
  </si>
  <si>
    <t>RUN And FYVE Domain Containing 2</t>
  </si>
  <si>
    <t>GC10M068341</t>
  </si>
  <si>
    <t>https://www.genecards.org/cgi-bin/carddisp.pl?gene=RUFY2</t>
  </si>
  <si>
    <t>CCNL2</t>
  </si>
  <si>
    <t>Cyclin L2</t>
  </si>
  <si>
    <t>GC01M001385</t>
  </si>
  <si>
    <t>https://www.genecards.org/cgi-bin/carddisp.pl?gene=CCNL2</t>
  </si>
  <si>
    <t>EMC4</t>
  </si>
  <si>
    <t>ER Membrane Protein Complex Subunit 4</t>
  </si>
  <si>
    <t>GC15P042292</t>
  </si>
  <si>
    <t>https://www.genecards.org/cgi-bin/carddisp.pl?gene=EMC4</t>
  </si>
  <si>
    <t>C4B_2</t>
  </si>
  <si>
    <t>Complement Component 4B (Chido Blood Group), Copy 2</t>
  </si>
  <si>
    <t>GC06Po03283</t>
  </si>
  <si>
    <t>https://www.genecards.org/cgi-bin/carddisp.pl?gene=C4B_2</t>
  </si>
  <si>
    <t>RNASE1</t>
  </si>
  <si>
    <t>Ribonuclease A Family Member 1, Pancreatic</t>
  </si>
  <si>
    <t>GC14M020801</t>
  </si>
  <si>
    <t>https://www.genecards.org/cgi-bin/carddisp.pl?gene=RNASE1</t>
  </si>
  <si>
    <t>IGK</t>
  </si>
  <si>
    <t>Immunoglobulin Kappa Locus</t>
  </si>
  <si>
    <t>GC02P088857</t>
  </si>
  <si>
    <t>https://www.genecards.org/cgi-bin/carddisp.pl?gene=IGK</t>
  </si>
  <si>
    <t>TES</t>
  </si>
  <si>
    <t>Testin LIM Domain Protein</t>
  </si>
  <si>
    <t>GC07P116210</t>
  </si>
  <si>
    <t>https://www.genecards.org/cgi-bin/carddisp.pl?gene=TES</t>
  </si>
  <si>
    <t>FOXN3</t>
  </si>
  <si>
    <t>Forkhead Box N3</t>
  </si>
  <si>
    <t>GC14M101137</t>
  </si>
  <si>
    <t>https://www.genecards.org/cgi-bin/carddisp.pl?gene=FOXN3</t>
  </si>
  <si>
    <t>SFMBT2</t>
  </si>
  <si>
    <t>Scm Like With Four Mbt Domains 2</t>
  </si>
  <si>
    <t>GC10M007189</t>
  </si>
  <si>
    <t>https://www.genecards.org/cgi-bin/carddisp.pl?gene=SFMBT2</t>
  </si>
  <si>
    <t>TCIM</t>
  </si>
  <si>
    <t>Transcriptional And Immune Response Regulator</t>
  </si>
  <si>
    <t>GC08P040153</t>
  </si>
  <si>
    <t>https://www.genecards.org/cgi-bin/carddisp.pl?gene=TCIM</t>
  </si>
  <si>
    <t>RNF43</t>
  </si>
  <si>
    <t>Ring Finger Protein 43</t>
  </si>
  <si>
    <t>GC17M058352</t>
  </si>
  <si>
    <t>https://www.genecards.org/cgi-bin/carddisp.pl?gene=RNF43</t>
  </si>
  <si>
    <t>SEH1L</t>
  </si>
  <si>
    <t>SEH1 Like Nucleoporin</t>
  </si>
  <si>
    <t>GC18P012947</t>
  </si>
  <si>
    <t>https://www.genecards.org/cgi-bin/carddisp.pl?gene=SEH1L</t>
  </si>
  <si>
    <t>SEPTIN4</t>
  </si>
  <si>
    <t>Septin 4</t>
  </si>
  <si>
    <t>GC17M058522</t>
  </si>
  <si>
    <t>https://www.genecards.org/cgi-bin/carddisp.pl?gene=SEPTIN4</t>
  </si>
  <si>
    <t>MOCOS</t>
  </si>
  <si>
    <t>Molybdenum Cofactor Sulfurase</t>
  </si>
  <si>
    <t>GC18P036187</t>
  </si>
  <si>
    <t>https://www.genecards.org/cgi-bin/carddisp.pl?gene=MOCOS</t>
  </si>
  <si>
    <t>POU2F2</t>
  </si>
  <si>
    <t>POU Class 2 Homeobox 2</t>
  </si>
  <si>
    <t>GC19M042086</t>
  </si>
  <si>
    <t>https://www.genecards.org/cgi-bin/carddisp.pl?gene=POU2F2</t>
  </si>
  <si>
    <t>PRKD2</t>
  </si>
  <si>
    <t>Protein Kinase D2</t>
  </si>
  <si>
    <t>GC19M046674</t>
  </si>
  <si>
    <t>https://www.genecards.org/cgi-bin/carddisp.pl?gene=PRKD2</t>
  </si>
  <si>
    <t>PTPRF</t>
  </si>
  <si>
    <t>Protein Tyrosine Phosphatase Receptor Type F</t>
  </si>
  <si>
    <t>GC01P043527</t>
  </si>
  <si>
    <t>https://www.genecards.org/cgi-bin/carddisp.pl?gene=PTPRF</t>
  </si>
  <si>
    <t>PRSS3</t>
  </si>
  <si>
    <t>Serine Protease 3</t>
  </si>
  <si>
    <t>GC09P033750</t>
  </si>
  <si>
    <t>https://www.genecards.org/cgi-bin/carddisp.pl?gene=PRSS3</t>
  </si>
  <si>
    <t>COA7</t>
  </si>
  <si>
    <t>Cytochrome C Oxidase Assembly Factor 7</t>
  </si>
  <si>
    <t>GC01M052684</t>
  </si>
  <si>
    <t>https://www.genecards.org/cgi-bin/carddisp.pl?gene=COA7</t>
  </si>
  <si>
    <t>MAN2B2</t>
  </si>
  <si>
    <t>Mannosidase Alpha Class 2B Member 2</t>
  </si>
  <si>
    <t>GC04P006575</t>
  </si>
  <si>
    <t>https://www.genecards.org/cgi-bin/carddisp.pl?gene=MAN2B2</t>
  </si>
  <si>
    <t>FLOT2</t>
  </si>
  <si>
    <t>Flotillin 2</t>
  </si>
  <si>
    <t>GC17M035142</t>
  </si>
  <si>
    <t>https://www.genecards.org/cgi-bin/carddisp.pl?gene=FLOT2</t>
  </si>
  <si>
    <t>LOC110386947</t>
  </si>
  <si>
    <t>CYP19A1 Promoter I.1</t>
  </si>
  <si>
    <t>GC15P051857</t>
  </si>
  <si>
    <t>https://www.genecards.org/cgi-bin/carddisp.pl?gene=LOC110386947</t>
  </si>
  <si>
    <t>FHIP2B</t>
  </si>
  <si>
    <t>FHF Complex Subunit HOOK Interacting Protein 2B</t>
  </si>
  <si>
    <t>GC08P022091</t>
  </si>
  <si>
    <t>https://www.genecards.org/cgi-bin/carddisp.pl?gene=FHIP2B</t>
  </si>
  <si>
    <t>TAX1BP1</t>
  </si>
  <si>
    <t>Tax1 Binding Protein 1</t>
  </si>
  <si>
    <t>GC07P027739</t>
  </si>
  <si>
    <t>https://www.genecards.org/cgi-bin/carddisp.pl?gene=TAX1BP1</t>
  </si>
  <si>
    <t>SLC1A2</t>
  </si>
  <si>
    <t>Solute Carrier Family 1 Member 2</t>
  </si>
  <si>
    <t>GC11M035264</t>
  </si>
  <si>
    <t>https://www.genecards.org/cgi-bin/carddisp.pl?gene=SLC1A2</t>
  </si>
  <si>
    <t>RAD21L1</t>
  </si>
  <si>
    <t>RAD21 Cohesin Complex Component Like 1</t>
  </si>
  <si>
    <t>GC20P001226</t>
  </si>
  <si>
    <t>https://www.genecards.org/cgi-bin/carddisp.pl?gene=RAD21L1</t>
  </si>
  <si>
    <t>PANX2</t>
  </si>
  <si>
    <t>Pannexin 2</t>
  </si>
  <si>
    <t>GC22P050170</t>
  </si>
  <si>
    <t>https://www.genecards.org/cgi-bin/carddisp.pl?gene=PANX2</t>
  </si>
  <si>
    <t>CIP2A</t>
  </si>
  <si>
    <t>Cellular Inhibitor Of PP2A</t>
  </si>
  <si>
    <t>GC03M108573</t>
  </si>
  <si>
    <t>https://www.genecards.org/cgi-bin/carddisp.pl?gene=CIP2A</t>
  </si>
  <si>
    <t>CPZ</t>
  </si>
  <si>
    <t>Carboxypeptidase Z</t>
  </si>
  <si>
    <t>GC04P008583</t>
  </si>
  <si>
    <t>https://www.genecards.org/cgi-bin/carddisp.pl?gene=CPZ</t>
  </si>
  <si>
    <t>EXD2</t>
  </si>
  <si>
    <t>Exonuclease 3'-5' Domain Containing 2</t>
  </si>
  <si>
    <t>GC14P069191</t>
  </si>
  <si>
    <t>https://www.genecards.org/cgi-bin/carddisp.pl?gene=EXD2</t>
  </si>
  <si>
    <t>ITSN2</t>
  </si>
  <si>
    <t>Intersectin 2</t>
  </si>
  <si>
    <t>GC02M024203</t>
  </si>
  <si>
    <t>https://www.genecards.org/cgi-bin/carddisp.pl?gene=ITSN2</t>
  </si>
  <si>
    <t>SLC35E3</t>
  </si>
  <si>
    <t>Solute Carrier Family 35 Member E3</t>
  </si>
  <si>
    <t>GC12P068746</t>
  </si>
  <si>
    <t>https://www.genecards.org/cgi-bin/carddisp.pl?gene=SLC35E3</t>
  </si>
  <si>
    <t>TACSTD2</t>
  </si>
  <si>
    <t>Tumor Associated Calcium Signal Transducer 2</t>
  </si>
  <si>
    <t>GC01M058575</t>
  </si>
  <si>
    <t>https://www.genecards.org/cgi-bin/carddisp.pl?gene=TACSTD2</t>
  </si>
  <si>
    <t>CECR7</t>
  </si>
  <si>
    <t>Cat Eye Syndrome Chromosome Region, Candidate 7</t>
  </si>
  <si>
    <t>GC22P018679</t>
  </si>
  <si>
    <t>https://www.genecards.org/cgi-bin/carddisp.pl?gene=CECR7</t>
  </si>
  <si>
    <t>PODXL2</t>
  </si>
  <si>
    <t>Podocalyxin Like 2</t>
  </si>
  <si>
    <t>GC03P127629</t>
  </si>
  <si>
    <t>https://www.genecards.org/cgi-bin/carddisp.pl?gene=PODXL2</t>
  </si>
  <si>
    <t>ERGIC2</t>
  </si>
  <si>
    <t>ERGIC And Golgi 2</t>
  </si>
  <si>
    <t>GC12M029337</t>
  </si>
  <si>
    <t>https://www.genecards.org/cgi-bin/carddisp.pl?gene=ERGIC2</t>
  </si>
  <si>
    <t>KLHL13</t>
  </si>
  <si>
    <t>Kelch Like Family Member 13</t>
  </si>
  <si>
    <t>GC0XM117897</t>
  </si>
  <si>
    <t>https://www.genecards.org/cgi-bin/carddisp.pl?gene=KLHL13</t>
  </si>
  <si>
    <t>AKAP2</t>
  </si>
  <si>
    <t>A-Kinase Anchoring Protein 2</t>
  </si>
  <si>
    <t>GC00U936898</t>
  </si>
  <si>
    <t>https://www.genecards.org/cgi-bin/carddisp.pl?gene=AKAP2</t>
  </si>
  <si>
    <t>MRGPRF</t>
  </si>
  <si>
    <t>MAS Related GPR Family Member F</t>
  </si>
  <si>
    <t>GC11M069004</t>
  </si>
  <si>
    <t>https://www.genecards.org/cgi-bin/carddisp.pl?gene=MRGPRF</t>
  </si>
  <si>
    <t>RPL9P24</t>
  </si>
  <si>
    <t>Ribosomal Protein L9 Pseudogene 24</t>
  </si>
  <si>
    <t>GC12P101936</t>
  </si>
  <si>
    <t>https://www.genecards.org/cgi-bin/carddisp.pl?gene=RPL9P24</t>
  </si>
  <si>
    <t>CYSTM1</t>
  </si>
  <si>
    <t>Cysteine Rich Transmembrane Module Containing 1</t>
  </si>
  <si>
    <t>GC05P146106</t>
  </si>
  <si>
    <t>https://www.genecards.org/cgi-bin/carddisp.pl?gene=CYSTM1</t>
  </si>
  <si>
    <t>KIR2DL2</t>
  </si>
  <si>
    <t>Killer Cell Immunoglobulin Like Receptor, Two Ig Domains And Long Cytoplasmic Tail 2</t>
  </si>
  <si>
    <t>GC19Mr00108</t>
  </si>
  <si>
    <t>https://www.genecards.org/cgi-bin/carddisp.pl?gene=KIR2DL2</t>
  </si>
  <si>
    <t>CHTOP</t>
  </si>
  <si>
    <t>Chromatin Target Of PRMT1</t>
  </si>
  <si>
    <t>GC01P153633</t>
  </si>
  <si>
    <t>https://www.genecards.org/cgi-bin/carddisp.pl?gene=CHTOP</t>
  </si>
  <si>
    <t>PEX5L</t>
  </si>
  <si>
    <t>Peroxisomal Biogenesis Factor 5 Like</t>
  </si>
  <si>
    <t>GC03M179794</t>
  </si>
  <si>
    <t>https://www.genecards.org/cgi-bin/carddisp.pl?gene=PEX5L</t>
  </si>
  <si>
    <t>CTIF</t>
  </si>
  <si>
    <t>Cap Binding Complex Dependent Translation Initiation Factor</t>
  </si>
  <si>
    <t>GC18P048539</t>
  </si>
  <si>
    <t>https://www.genecards.org/cgi-bin/carddisp.pl?gene=CTIF</t>
  </si>
  <si>
    <t>CHI3L2</t>
  </si>
  <si>
    <t>Chitinase 3 Like 2</t>
  </si>
  <si>
    <t>GC01P111201</t>
  </si>
  <si>
    <t>https://www.genecards.org/cgi-bin/carddisp.pl?gene=CHI3L2</t>
  </si>
  <si>
    <t>LHFPL5</t>
  </si>
  <si>
    <t>LHFPL Tetraspan Subfamily Member 5</t>
  </si>
  <si>
    <t>GC06P083836</t>
  </si>
  <si>
    <t>https://www.genecards.org/cgi-bin/carddisp.pl?gene=LHFPL5</t>
  </si>
  <si>
    <t>ZBTB7B</t>
  </si>
  <si>
    <t>Zinc Finger And BTB Domain Containing 7B</t>
  </si>
  <si>
    <t>GC01P155024</t>
  </si>
  <si>
    <t>https://www.genecards.org/cgi-bin/carddisp.pl?gene=ZBTB7B</t>
  </si>
  <si>
    <t>ABCB8</t>
  </si>
  <si>
    <t>ATP Binding Cassette Subfamily B Member 8</t>
  </si>
  <si>
    <t>GC07P151028</t>
  </si>
  <si>
    <t>https://www.genecards.org/cgi-bin/carddisp.pl?gene=ABCB8</t>
  </si>
  <si>
    <t>GIMAP5</t>
  </si>
  <si>
    <t>GTPase, IMAP Family Member 5</t>
  </si>
  <si>
    <t>GC07P150722</t>
  </si>
  <si>
    <t>https://www.genecards.org/cgi-bin/carddisp.pl?gene=GIMAP5</t>
  </si>
  <si>
    <t>FER1L4</t>
  </si>
  <si>
    <t>Fer-1 Like Family Member 4 (Pseudogene)</t>
  </si>
  <si>
    <t>GC20M035558</t>
  </si>
  <si>
    <t>https://www.genecards.org/cgi-bin/carddisp.pl?gene=FER1L4</t>
  </si>
  <si>
    <t>PDE1A</t>
  </si>
  <si>
    <t>Phosphodiesterase 1A</t>
  </si>
  <si>
    <t>GC02M182140</t>
  </si>
  <si>
    <t>https://www.genecards.org/cgi-bin/carddisp.pl?gene=PDE1A</t>
  </si>
  <si>
    <t>GSDMD</t>
  </si>
  <si>
    <t>Gasdermin D</t>
  </si>
  <si>
    <t>GC08P143553</t>
  </si>
  <si>
    <t>https://www.genecards.org/cgi-bin/carddisp.pl?gene=GSDMD</t>
  </si>
  <si>
    <t>NRROS</t>
  </si>
  <si>
    <t>Negative Regulator Of Reactive Oxygen Species</t>
  </si>
  <si>
    <t>GC03P196639</t>
  </si>
  <si>
    <t>https://www.genecards.org/cgi-bin/carddisp.pl?gene=NRROS</t>
  </si>
  <si>
    <t>PPIF</t>
  </si>
  <si>
    <t>Peptidylprolyl Isomerase F</t>
  </si>
  <si>
    <t>GC10P092351</t>
  </si>
  <si>
    <t>https://www.genecards.org/cgi-bin/carddisp.pl?gene=PPIF</t>
  </si>
  <si>
    <t>LINC01547</t>
  </si>
  <si>
    <t>Long Intergenic Non-Protein Coding RNA 1547</t>
  </si>
  <si>
    <t>GC21M044932</t>
  </si>
  <si>
    <t>https://www.genecards.org/cgi-bin/carddisp.pl?gene=LINC01547</t>
  </si>
  <si>
    <t>MBOAT1</t>
  </si>
  <si>
    <t>Membrane Bound O-Acyltransferase Domain Containing 1</t>
  </si>
  <si>
    <t>GC06M020102</t>
  </si>
  <si>
    <t>https://www.genecards.org/cgi-bin/carddisp.pl?gene=MBOAT1</t>
  </si>
  <si>
    <t>TRMT112</t>
  </si>
  <si>
    <t>TRNA Methyltransferase Activator Subunit 11-2</t>
  </si>
  <si>
    <t>GC11M064316</t>
  </si>
  <si>
    <t>https://www.genecards.org/cgi-bin/carddisp.pl?gene=TRMT112</t>
  </si>
  <si>
    <t>H2BC5</t>
  </si>
  <si>
    <t>H2B Clustered Histone 5</t>
  </si>
  <si>
    <t>GC06P084424</t>
  </si>
  <si>
    <t>https://www.genecards.org/cgi-bin/carddisp.pl?gene=H2BC5</t>
  </si>
  <si>
    <t>ANKRD49</t>
  </si>
  <si>
    <t>Ankyrin Repeat Domain 49</t>
  </si>
  <si>
    <t>GC11P094493</t>
  </si>
  <si>
    <t>https://www.genecards.org/cgi-bin/carddisp.pl?gene=ANKRD49</t>
  </si>
  <si>
    <t>STX17</t>
  </si>
  <si>
    <t>Syntaxin 17</t>
  </si>
  <si>
    <t>GC09P099906</t>
  </si>
  <si>
    <t>https://www.genecards.org/cgi-bin/carddisp.pl?gene=STX17</t>
  </si>
  <si>
    <t>ARSJ</t>
  </si>
  <si>
    <t>Arylsulfatase Family Member J</t>
  </si>
  <si>
    <t>GC04M113901</t>
  </si>
  <si>
    <t>https://www.genecards.org/cgi-bin/carddisp.pl?gene=ARSJ</t>
  </si>
  <si>
    <t>IMPDH2</t>
  </si>
  <si>
    <t>Inosine Monophosphate Dehydrogenase 2</t>
  </si>
  <si>
    <t>GC03M051162</t>
  </si>
  <si>
    <t>https://www.genecards.org/cgi-bin/carddisp.pl?gene=IMPDH2</t>
  </si>
  <si>
    <t>DDX4</t>
  </si>
  <si>
    <t>DEAD-Box Helicase 4</t>
  </si>
  <si>
    <t>GC05P055738</t>
  </si>
  <si>
    <t>https://www.genecards.org/cgi-bin/carddisp.pl?gene=DDX4</t>
  </si>
  <si>
    <t>COX17</t>
  </si>
  <si>
    <t>Cytochrome C Oxidase Copper Chaperone COX17</t>
  </si>
  <si>
    <t>GC03M119654</t>
  </si>
  <si>
    <t>https://www.genecards.org/cgi-bin/carddisp.pl?gene=COX17</t>
  </si>
  <si>
    <t>NTAQ1</t>
  </si>
  <si>
    <t>N-Terminal Glutamine Amidase 1</t>
  </si>
  <si>
    <t>GC08P123465</t>
  </si>
  <si>
    <t>https://www.genecards.org/cgi-bin/carddisp.pl?gene=NTAQ1</t>
  </si>
  <si>
    <t>MYLIP</t>
  </si>
  <si>
    <t>Myosin Regulatory Light Chain Interacting Protein</t>
  </si>
  <si>
    <t>GC06P016129</t>
  </si>
  <si>
    <t>https://www.genecards.org/cgi-bin/carddisp.pl?gene=MYLIP</t>
  </si>
  <si>
    <t>CLOCK</t>
  </si>
  <si>
    <t>Clock Circadian Regulator</t>
  </si>
  <si>
    <t>GC04M055427</t>
  </si>
  <si>
    <t>https://www.genecards.org/cgi-bin/carddisp.pl?gene=CLOCK</t>
  </si>
  <si>
    <t>KAT7</t>
  </si>
  <si>
    <t>Lysine Acetyltransferase 7</t>
  </si>
  <si>
    <t>GC17P049788</t>
  </si>
  <si>
    <t>https://www.genecards.org/cgi-bin/carddisp.pl?gene=KAT7</t>
  </si>
  <si>
    <t>SRSF4</t>
  </si>
  <si>
    <t>Serine And Arginine Rich Splicing Factor 4</t>
  </si>
  <si>
    <t>GC01M029147</t>
  </si>
  <si>
    <t>https://www.genecards.org/cgi-bin/carddisp.pl?gene=SRSF4</t>
  </si>
  <si>
    <t>SLC32A1</t>
  </si>
  <si>
    <t>Solute Carrier Family 32 Member 1</t>
  </si>
  <si>
    <t>GC20P038724</t>
  </si>
  <si>
    <t>https://www.genecards.org/cgi-bin/carddisp.pl?gene=SLC32A1</t>
  </si>
  <si>
    <t>HS3ST3B1</t>
  </si>
  <si>
    <t>Heparan Sulfate-Glucosamine 3-Sulfotransferase 3B1</t>
  </si>
  <si>
    <t>GC17P014301</t>
  </si>
  <si>
    <t>https://www.genecards.org/cgi-bin/carddisp.pl?gene=HS3ST3B1</t>
  </si>
  <si>
    <t>H2AZ2</t>
  </si>
  <si>
    <t>H2A.Z Variant Histone 2</t>
  </si>
  <si>
    <t>GC07M044829</t>
  </si>
  <si>
    <t>https://www.genecards.org/cgi-bin/carddisp.pl?gene=H2AZ2</t>
  </si>
  <si>
    <t>TNK2</t>
  </si>
  <si>
    <t>Tyrosine Kinase Non Receptor 2</t>
  </si>
  <si>
    <t>GC03M195863</t>
  </si>
  <si>
    <t>https://www.genecards.org/cgi-bin/carddisp.pl?gene=TNK2</t>
  </si>
  <si>
    <t>MYH13</t>
  </si>
  <si>
    <t>Myosin Heavy Chain 13</t>
  </si>
  <si>
    <t>GC17M010300</t>
  </si>
  <si>
    <t>https://www.genecards.org/cgi-bin/carddisp.pl?gene=MYH13</t>
  </si>
  <si>
    <t>SCIN</t>
  </si>
  <si>
    <t>Scinderin</t>
  </si>
  <si>
    <t>GC07P012570</t>
  </si>
  <si>
    <t>https://www.genecards.org/cgi-bin/carddisp.pl?gene=SCIN</t>
  </si>
  <si>
    <t>PBOV1</t>
  </si>
  <si>
    <t>Prostate And Breast Cancer Overexpressed 1</t>
  </si>
  <si>
    <t>GC06M138215</t>
  </si>
  <si>
    <t>https://www.genecards.org/cgi-bin/carddisp.pl?gene=PBOV1</t>
  </si>
  <si>
    <t>SYNC</t>
  </si>
  <si>
    <t>Syncoilin, Intermediate Filament Protein</t>
  </si>
  <si>
    <t>GC01M032679</t>
  </si>
  <si>
    <t>https://www.genecards.org/cgi-bin/carddisp.pl?gene=SYNC</t>
  </si>
  <si>
    <t>RAB40AL</t>
  </si>
  <si>
    <t>RAB40A Like</t>
  </si>
  <si>
    <t>GC0XP102937</t>
  </si>
  <si>
    <t>https://www.genecards.org/cgi-bin/carddisp.pl?gene=RAB40AL</t>
  </si>
  <si>
    <t>RFX3</t>
  </si>
  <si>
    <t>Regulatory Factor X3</t>
  </si>
  <si>
    <t>GC09M003214</t>
  </si>
  <si>
    <t>https://www.genecards.org/cgi-bin/carddisp.pl?gene=RFX3</t>
  </si>
  <si>
    <t>LARP4</t>
  </si>
  <si>
    <t>La Ribonucleoprotein 4</t>
  </si>
  <si>
    <t>GC12P050392</t>
  </si>
  <si>
    <t>https://www.genecards.org/cgi-bin/carddisp.pl?gene=LARP4</t>
  </si>
  <si>
    <t>SNX29</t>
  </si>
  <si>
    <t>Sorting Nexin 29</t>
  </si>
  <si>
    <t>GC16P011976</t>
  </si>
  <si>
    <t>https://www.genecards.org/cgi-bin/carddisp.pl?gene=SNX29</t>
  </si>
  <si>
    <t>APIP</t>
  </si>
  <si>
    <t>APAF1 Interacting Protein</t>
  </si>
  <si>
    <t>GC11M034854</t>
  </si>
  <si>
    <t>https://www.genecards.org/cgi-bin/carddisp.pl?gene=APIP</t>
  </si>
  <si>
    <t>WSB1</t>
  </si>
  <si>
    <t>WD Repeat And SOCS Box Containing 1</t>
  </si>
  <si>
    <t>GC17P027294</t>
  </si>
  <si>
    <t>https://www.genecards.org/cgi-bin/carddisp.pl?gene=WSB1</t>
  </si>
  <si>
    <t>DHX29</t>
  </si>
  <si>
    <t>DExH-Box Helicase 29</t>
  </si>
  <si>
    <t>GC05M055256</t>
  </si>
  <si>
    <t>https://www.genecards.org/cgi-bin/carddisp.pl?gene=DHX29</t>
  </si>
  <si>
    <t>SPRY4-IT1</t>
  </si>
  <si>
    <t>SPRY4 Intronic Transcript 1</t>
  </si>
  <si>
    <t>GC05M142318</t>
  </si>
  <si>
    <t>https://www.genecards.org/cgi-bin/carddisp.pl?gene=SPRY4-IT1</t>
  </si>
  <si>
    <t>ATP8B4</t>
  </si>
  <si>
    <t>ATPase Phospholipid Transporting 8B4 (Putative)</t>
  </si>
  <si>
    <t>GC15M049858</t>
  </si>
  <si>
    <t>https://www.genecards.org/cgi-bin/carddisp.pl?gene=ATP8B4</t>
  </si>
  <si>
    <t>SLU7</t>
  </si>
  <si>
    <t>SLU7 Homolog, Splicing Factor</t>
  </si>
  <si>
    <t>GC05M160401</t>
  </si>
  <si>
    <t>https://www.genecards.org/cgi-bin/carddisp.pl?gene=SLU7</t>
  </si>
  <si>
    <t>CNKSR1</t>
  </si>
  <si>
    <t>Connector Enhancer Of Kinase Suppressor Of Ras 1</t>
  </si>
  <si>
    <t>GC01P026178</t>
  </si>
  <si>
    <t>https://www.genecards.org/cgi-bin/carddisp.pl?gene=CNKSR1</t>
  </si>
  <si>
    <t>LOC105374344</t>
  </si>
  <si>
    <t>Uncharacterized LOC105374344</t>
  </si>
  <si>
    <t>GC04P001113</t>
  </si>
  <si>
    <t>https://www.genecards.org/cgi-bin/carddisp.pl?gene=LOC105374344</t>
  </si>
  <si>
    <t>ZNF622</t>
  </si>
  <si>
    <t>Zinc Finger Protein 622</t>
  </si>
  <si>
    <t>GC05M016451</t>
  </si>
  <si>
    <t>https://www.genecards.org/cgi-bin/carddisp.pl?gene=ZNF622</t>
  </si>
  <si>
    <t>AAMP</t>
  </si>
  <si>
    <t>Angio Associated Migratory Cell Protein</t>
  </si>
  <si>
    <t>GC02M218264</t>
  </si>
  <si>
    <t>https://www.genecards.org/cgi-bin/carddisp.pl?gene=AAMP</t>
  </si>
  <si>
    <t>CSE1L</t>
  </si>
  <si>
    <t>Chromosome Segregation 1 Like</t>
  </si>
  <si>
    <t>GC20P049046</t>
  </si>
  <si>
    <t>https://www.genecards.org/cgi-bin/carddisp.pl?gene=CSE1L</t>
  </si>
  <si>
    <t>RIMBP2</t>
  </si>
  <si>
    <t>RIMS Binding Protein 2</t>
  </si>
  <si>
    <t>GC12M130396</t>
  </si>
  <si>
    <t>https://www.genecards.org/cgi-bin/carddisp.pl?gene=RIMBP2</t>
  </si>
  <si>
    <t>TRPC4</t>
  </si>
  <si>
    <t>Transient Receptor Potential Cation Channel Subfamily C Member 4</t>
  </si>
  <si>
    <t>GC13M037636</t>
  </si>
  <si>
    <t>https://www.genecards.org/cgi-bin/carddisp.pl?gene=TRPC4</t>
  </si>
  <si>
    <t>CREM</t>
  </si>
  <si>
    <t>CAMP Responsive Element Modulator</t>
  </si>
  <si>
    <t>GC10P035126</t>
  </si>
  <si>
    <t>https://www.genecards.org/cgi-bin/carddisp.pl?gene=CREM</t>
  </si>
  <si>
    <t>CCT6B</t>
  </si>
  <si>
    <t>Chaperonin Containing TCP1 Subunit 6B</t>
  </si>
  <si>
    <t>GC17M034927</t>
  </si>
  <si>
    <t>https://www.genecards.org/cgi-bin/carddisp.pl?gene=CCT6B</t>
  </si>
  <si>
    <t>CCDC122</t>
  </si>
  <si>
    <t>Coiled-Coil Domain Containing 122</t>
  </si>
  <si>
    <t>GC13M043823</t>
  </si>
  <si>
    <t>https://www.genecards.org/cgi-bin/carddisp.pl?gene=CCDC122</t>
  </si>
  <si>
    <t>LRATD2</t>
  </si>
  <si>
    <t>LRAT Domain Containing 2</t>
  </si>
  <si>
    <t>GC08M131920</t>
  </si>
  <si>
    <t>https://www.genecards.org/cgi-bin/carddisp.pl?gene=LRATD2</t>
  </si>
  <si>
    <t>TSPAN4</t>
  </si>
  <si>
    <t>Tetraspanin 4</t>
  </si>
  <si>
    <t>GC11P001793</t>
  </si>
  <si>
    <t>https://www.genecards.org/cgi-bin/carddisp.pl?gene=TSPAN4</t>
  </si>
  <si>
    <t>COPS7B</t>
  </si>
  <si>
    <t>COP9 Signalosome Subunit 7B</t>
  </si>
  <si>
    <t>GC02P231781</t>
  </si>
  <si>
    <t>https://www.genecards.org/cgi-bin/carddisp.pl?gene=COPS7B</t>
  </si>
  <si>
    <t>SUPT5H</t>
  </si>
  <si>
    <t>SPT5 Homolog, DSIF Elongation Factor Subunit</t>
  </si>
  <si>
    <t>GC19P039436</t>
  </si>
  <si>
    <t>https://www.genecards.org/cgi-bin/carddisp.pl?gene=SUPT5H</t>
  </si>
  <si>
    <t>ZSWIM5</t>
  </si>
  <si>
    <t>Zinc Finger SWIM-Type Containing 5</t>
  </si>
  <si>
    <t>GC01M045016</t>
  </si>
  <si>
    <t>https://www.genecards.org/cgi-bin/carddisp.pl?gene=ZSWIM5</t>
  </si>
  <si>
    <t>MOV10L1</t>
  </si>
  <si>
    <t>Mov10 Like RISC Complex RNA Helicase 1</t>
  </si>
  <si>
    <t>GC22P050089</t>
  </si>
  <si>
    <t>https://www.genecards.org/cgi-bin/carddisp.pl?gene=MOV10L1</t>
  </si>
  <si>
    <t>XPO6</t>
  </si>
  <si>
    <t>Exportin 6</t>
  </si>
  <si>
    <t>GC16M028097</t>
  </si>
  <si>
    <t>https://www.genecards.org/cgi-bin/carddisp.pl?gene=XPO6</t>
  </si>
  <si>
    <t>KCNJ4</t>
  </si>
  <si>
    <t>Potassium Inwardly Rectifying Channel Subfamily J Member 4</t>
  </si>
  <si>
    <t>GC22M038426</t>
  </si>
  <si>
    <t>https://www.genecards.org/cgi-bin/carddisp.pl?gene=KCNJ4</t>
  </si>
  <si>
    <t>NKX6-1</t>
  </si>
  <si>
    <t>NK6 Homeobox 1</t>
  </si>
  <si>
    <t>GC04M084491</t>
  </si>
  <si>
    <t>https://www.genecards.org/cgi-bin/carddisp.pl?gene=NKX6-1</t>
  </si>
  <si>
    <t>SEMA4B</t>
  </si>
  <si>
    <t>Semaphorin 4B</t>
  </si>
  <si>
    <t>GC15P090160</t>
  </si>
  <si>
    <t>https://www.genecards.org/cgi-bin/carddisp.pl?gene=SEMA4B</t>
  </si>
  <si>
    <t>KIF18B</t>
  </si>
  <si>
    <t>Kinesin Family Member 18B</t>
  </si>
  <si>
    <t>GC17M044924</t>
  </si>
  <si>
    <t>https://www.genecards.org/cgi-bin/carddisp.pl?gene=KIF18B</t>
  </si>
  <si>
    <t>DECR2</t>
  </si>
  <si>
    <t>2,4-Dienoyl-CoA Reductase 2</t>
  </si>
  <si>
    <t>GC16P011611</t>
  </si>
  <si>
    <t>https://www.genecards.org/cgi-bin/carddisp.pl?gene=DECR2</t>
  </si>
  <si>
    <t>NSMCE3</t>
  </si>
  <si>
    <t>NSE3 Homolog, SMC5-SMC6 Complex Component</t>
  </si>
  <si>
    <t>GC15M029392</t>
  </si>
  <si>
    <t>https://www.genecards.org/cgi-bin/carddisp.pl?gene=NSMCE3</t>
  </si>
  <si>
    <t>S100A7</t>
  </si>
  <si>
    <t>S100 Calcium Binding Protein A7</t>
  </si>
  <si>
    <t>GC01M153457</t>
  </si>
  <si>
    <t>https://www.genecards.org/cgi-bin/carddisp.pl?gene=S100A7</t>
  </si>
  <si>
    <t>LINC01163</t>
  </si>
  <si>
    <t>Long Intergenic Non-Protein Coding RNA 1163</t>
  </si>
  <si>
    <t>GC10P128181</t>
  </si>
  <si>
    <t>https://www.genecards.org/cgi-bin/carddisp.pl?gene=LINC01163</t>
  </si>
  <si>
    <t>GRID2IP</t>
  </si>
  <si>
    <t>Grid2 Interacting Protein</t>
  </si>
  <si>
    <t>GC07M006496</t>
  </si>
  <si>
    <t>https://www.genecards.org/cgi-bin/carddisp.pl?gene=GRID2IP</t>
  </si>
  <si>
    <t>MIR339</t>
  </si>
  <si>
    <t>MicroRNA 339</t>
  </si>
  <si>
    <t>GC07M001022</t>
  </si>
  <si>
    <t>https://www.genecards.org/cgi-bin/carddisp.pl?gene=MIR339</t>
  </si>
  <si>
    <t>BNIP2</t>
  </si>
  <si>
    <t>BCL2 Interacting Protein 2</t>
  </si>
  <si>
    <t>GC15M059659</t>
  </si>
  <si>
    <t>https://www.genecards.org/cgi-bin/carddisp.pl?gene=BNIP2</t>
  </si>
  <si>
    <t>DMBT1</t>
  </si>
  <si>
    <t>Deleted In Malignant Brain Tumors 1</t>
  </si>
  <si>
    <t>GC10P122560</t>
  </si>
  <si>
    <t>https://www.genecards.org/cgi-bin/carddisp.pl?gene=DMBT1</t>
  </si>
  <si>
    <t>CLPTM1L</t>
  </si>
  <si>
    <t>CLPTM1 Like</t>
  </si>
  <si>
    <t>GC05M001317</t>
  </si>
  <si>
    <t>https://www.genecards.org/cgi-bin/carddisp.pl?gene=CLPTM1L</t>
  </si>
  <si>
    <t>PCMTD1</t>
  </si>
  <si>
    <t>Protein-L-Isoaspartate (D-Aspartate) O-Methyltransferase Domain Containing 1</t>
  </si>
  <si>
    <t>GC08M051817</t>
  </si>
  <si>
    <t>https://www.genecards.org/cgi-bin/carddisp.pl?gene=PCMTD1</t>
  </si>
  <si>
    <t>LINC00244</t>
  </si>
  <si>
    <t>Long Intergenic Non-Protein Coding RNA 244</t>
  </si>
  <si>
    <t>GC07P156540</t>
  </si>
  <si>
    <t>https://www.genecards.org/cgi-bin/carddisp.pl?gene=LINC00244</t>
  </si>
  <si>
    <t>ZMYND8</t>
  </si>
  <si>
    <t>Zinc Finger MYND-Type Containing 8</t>
  </si>
  <si>
    <t>GC20M047209</t>
  </si>
  <si>
    <t>https://www.genecards.org/cgi-bin/carddisp.pl?gene=ZMYND8</t>
  </si>
  <si>
    <t>OR5H6</t>
  </si>
  <si>
    <t>Olfactory Receptor Family 5 Subfamily H Member 6</t>
  </si>
  <si>
    <t>GC03P098264</t>
  </si>
  <si>
    <t>https://www.genecards.org/cgi-bin/carddisp.pl?gene=OR5H6</t>
  </si>
  <si>
    <t>APLF</t>
  </si>
  <si>
    <t>Aprataxin And PNKP Like Factor</t>
  </si>
  <si>
    <t>GC02P068467</t>
  </si>
  <si>
    <t>https://www.genecards.org/cgi-bin/carddisp.pl?gene=APLF</t>
  </si>
  <si>
    <t>CUEDC2</t>
  </si>
  <si>
    <t>CUE Domain Containing 2</t>
  </si>
  <si>
    <t>GC10M102424</t>
  </si>
  <si>
    <t>https://www.genecards.org/cgi-bin/carddisp.pl?gene=CUEDC2</t>
  </si>
  <si>
    <t>LRRC37A3</t>
  </si>
  <si>
    <t>Leucine Rich Repeat Containing 37 Member A3</t>
  </si>
  <si>
    <t>GC17M064854</t>
  </si>
  <si>
    <t>https://www.genecards.org/cgi-bin/carddisp.pl?gene=LRRC37A3</t>
  </si>
  <si>
    <t>LINC01266</t>
  </si>
  <si>
    <t>Long Intergenic Non-Protein Coding RNA 1266</t>
  </si>
  <si>
    <t>GC03P000536</t>
  </si>
  <si>
    <t>https://www.genecards.org/cgi-bin/carddisp.pl?gene=LINC01266</t>
  </si>
  <si>
    <t>MIR433</t>
  </si>
  <si>
    <t>MicroRNA 433</t>
  </si>
  <si>
    <t>GC14P109652</t>
  </si>
  <si>
    <t>https://www.genecards.org/cgi-bin/carddisp.pl?gene=MIR433</t>
  </si>
  <si>
    <t>HGFAC</t>
  </si>
  <si>
    <t>HGF Activator</t>
  </si>
  <si>
    <t>GC04P003443</t>
  </si>
  <si>
    <t>https://www.genecards.org/cgi-bin/carddisp.pl?gene=HGFAC</t>
  </si>
  <si>
    <t>TMX1</t>
  </si>
  <si>
    <t>Thioredoxin Related Transmembrane Protein 1</t>
  </si>
  <si>
    <t>GC14P051240</t>
  </si>
  <si>
    <t>https://www.genecards.org/cgi-bin/carddisp.pl?gene=TMX1</t>
  </si>
  <si>
    <t>INSM2</t>
  </si>
  <si>
    <t>INSM Transcriptional Repressor 2</t>
  </si>
  <si>
    <t>GC14P035534</t>
  </si>
  <si>
    <t>https://www.genecards.org/cgi-bin/carddisp.pl?gene=INSM2</t>
  </si>
  <si>
    <t>KIF4A</t>
  </si>
  <si>
    <t>Kinesin Family Member 4A</t>
  </si>
  <si>
    <t>GC0XP070290</t>
  </si>
  <si>
    <t>https://www.genecards.org/cgi-bin/carddisp.pl?gene=KIF4A</t>
  </si>
  <si>
    <t>GULP1</t>
  </si>
  <si>
    <t>GULP PTB Domain Containing Engulfment Adaptor 1</t>
  </si>
  <si>
    <t>GC02P188291</t>
  </si>
  <si>
    <t>https://www.genecards.org/cgi-bin/carddisp.pl?gene=GULP1</t>
  </si>
  <si>
    <t>TXLNB</t>
  </si>
  <si>
    <t>Taxilin Beta</t>
  </si>
  <si>
    <t>GC06M139160</t>
  </si>
  <si>
    <t>https://www.genecards.org/cgi-bin/carddisp.pl?gene=TXLNB</t>
  </si>
  <si>
    <t>GABRB2</t>
  </si>
  <si>
    <t>Gamma-Aminobutyric Acid Type A Receptor Subunit Beta2</t>
  </si>
  <si>
    <t>GC05M161288</t>
  </si>
  <si>
    <t>https://www.genecards.org/cgi-bin/carddisp.pl?gene=GABRB2</t>
  </si>
  <si>
    <t>SIKE1</t>
  </si>
  <si>
    <t>Suppressor Of IKBKE 1</t>
  </si>
  <si>
    <t>GC01M114769</t>
  </si>
  <si>
    <t>https://www.genecards.org/cgi-bin/carddisp.pl?gene=SIKE1</t>
  </si>
  <si>
    <t>SYPL2</t>
  </si>
  <si>
    <t>Synaptophysin Like 2</t>
  </si>
  <si>
    <t>GC01P109466</t>
  </si>
  <si>
    <t>https://www.genecards.org/cgi-bin/carddisp.pl?gene=SYPL2</t>
  </si>
  <si>
    <t>THEM4</t>
  </si>
  <si>
    <t>Thioesterase Superfamily Member 4</t>
  </si>
  <si>
    <t>GC01M151870</t>
  </si>
  <si>
    <t>https://www.genecards.org/cgi-bin/carddisp.pl?gene=THEM4</t>
  </si>
  <si>
    <t>TMEM222</t>
  </si>
  <si>
    <t>Transmembrane Protein 222</t>
  </si>
  <si>
    <t>GC01P027778</t>
  </si>
  <si>
    <t>https://www.genecards.org/cgi-bin/carddisp.pl?gene=TMEM222</t>
  </si>
  <si>
    <t>C1orf68</t>
  </si>
  <si>
    <t>Chromosome 1 Open Reading Frame 68</t>
  </si>
  <si>
    <t>GC01P152832</t>
  </si>
  <si>
    <t>https://www.genecards.org/cgi-bin/carddisp.pl?gene=C1orf68</t>
  </si>
  <si>
    <t>NIT2</t>
  </si>
  <si>
    <t>Nitrilase Family Member 2</t>
  </si>
  <si>
    <t>GC03P100334</t>
  </si>
  <si>
    <t>https://www.genecards.org/cgi-bin/carddisp.pl?gene=NIT2</t>
  </si>
  <si>
    <t>BCAS2</t>
  </si>
  <si>
    <t>BCAS2 Pre-MRNA Processing Factor</t>
  </si>
  <si>
    <t>GC01M114567</t>
  </si>
  <si>
    <t>https://www.genecards.org/cgi-bin/carddisp.pl?gene=BCAS2</t>
  </si>
  <si>
    <t>AANAT</t>
  </si>
  <si>
    <t>Aralkylamine N-Acetyltransferase</t>
  </si>
  <si>
    <t>GC17P076453</t>
  </si>
  <si>
    <t>https://www.genecards.org/cgi-bin/carddisp.pl?gene=AANAT</t>
  </si>
  <si>
    <t>NEDD1</t>
  </si>
  <si>
    <t>NEDD1 Gamma-Tubulin Ring Complex Targeting Factor</t>
  </si>
  <si>
    <t>GC12P096907</t>
  </si>
  <si>
    <t>https://www.genecards.org/cgi-bin/carddisp.pl?gene=NEDD1</t>
  </si>
  <si>
    <t>VSTM4</t>
  </si>
  <si>
    <t>V-Set And Transmembrane Domain Containing 4</t>
  </si>
  <si>
    <t>GC10M049014</t>
  </si>
  <si>
    <t>https://www.genecards.org/cgi-bin/carddisp.pl?gene=VSTM4</t>
  </si>
  <si>
    <t>HCP5B</t>
  </si>
  <si>
    <t>HLA Complex P5B</t>
  </si>
  <si>
    <t>GC06M066526</t>
  </si>
  <si>
    <t>https://www.genecards.org/cgi-bin/carddisp.pl?gene=HCP5B</t>
  </si>
  <si>
    <t>HNRNPH3</t>
  </si>
  <si>
    <t>Heterogeneous Nuclear Ribonucleoprotein H3</t>
  </si>
  <si>
    <t>GC10P068331</t>
  </si>
  <si>
    <t>https://www.genecards.org/cgi-bin/carddisp.pl?gene=HNRNPH3</t>
  </si>
  <si>
    <t>KIF12</t>
  </si>
  <si>
    <t>Kinesin Family Member 12</t>
  </si>
  <si>
    <t>GC09M114086</t>
  </si>
  <si>
    <t>https://www.genecards.org/cgi-bin/carddisp.pl?gene=KIF12</t>
  </si>
  <si>
    <t>TGS1</t>
  </si>
  <si>
    <t>Trimethylguanosine Synthase 1</t>
  </si>
  <si>
    <t>GC08P055773</t>
  </si>
  <si>
    <t>https://www.genecards.org/cgi-bin/carddisp.pl?gene=TGS1</t>
  </si>
  <si>
    <t>RAB5C</t>
  </si>
  <si>
    <t>RAB5C, Member RAS Oncogene Family</t>
  </si>
  <si>
    <t>GC17M042124</t>
  </si>
  <si>
    <t>https://www.genecards.org/cgi-bin/carddisp.pl?gene=RAB5C</t>
  </si>
  <si>
    <t>EIF4A2</t>
  </si>
  <si>
    <t>Eukaryotic Translation Initiation Factor 4A2</t>
  </si>
  <si>
    <t>GC03P186783</t>
  </si>
  <si>
    <t>https://www.genecards.org/cgi-bin/carddisp.pl?gene=EIF4A2</t>
  </si>
  <si>
    <t>COMMD9</t>
  </si>
  <si>
    <t>COMM Domain Containing 9</t>
  </si>
  <si>
    <t>GC11M036293</t>
  </si>
  <si>
    <t>https://www.genecards.org/cgi-bin/carddisp.pl?gene=COMMD9</t>
  </si>
  <si>
    <t>NPY2R</t>
  </si>
  <si>
    <t>Neuropeptide Y Receptor Y2</t>
  </si>
  <si>
    <t>GC04P155173</t>
  </si>
  <si>
    <t>https://www.genecards.org/cgi-bin/carddisp.pl?gene=NPY2R</t>
  </si>
  <si>
    <t>H2AC14</t>
  </si>
  <si>
    <t>H2A Clustered Histone 14</t>
  </si>
  <si>
    <t>GC06M065714</t>
  </si>
  <si>
    <t>https://www.genecards.org/cgi-bin/carddisp.pl?gene=H2AC14</t>
  </si>
  <si>
    <t>CHRNA5</t>
  </si>
  <si>
    <t>Cholinergic Receptor Nicotinic Alpha 5 Subunit</t>
  </si>
  <si>
    <t>GC15P078565</t>
  </si>
  <si>
    <t>https://www.genecards.org/cgi-bin/carddisp.pl?gene=CHRNA5</t>
  </si>
  <si>
    <t>NOVA1</t>
  </si>
  <si>
    <t>NOVA Alternative Splicing Regulator 1</t>
  </si>
  <si>
    <t>GC14M026443</t>
  </si>
  <si>
    <t>https://www.genecards.org/cgi-bin/carddisp.pl?gene=NOVA1</t>
  </si>
  <si>
    <t>DOCK11</t>
  </si>
  <si>
    <t>Dedicator Of Cytokinesis 11</t>
  </si>
  <si>
    <t>GC0XP118496</t>
  </si>
  <si>
    <t>https://www.genecards.org/cgi-bin/carddisp.pl?gene=DOCK11</t>
  </si>
  <si>
    <t>VPS39</t>
  </si>
  <si>
    <t>VPS39 Subunit Of HOPS Complex</t>
  </si>
  <si>
    <t>GC15M042159</t>
  </si>
  <si>
    <t>https://www.genecards.org/cgi-bin/carddisp.pl?gene=VPS39</t>
  </si>
  <si>
    <t>ANP32A</t>
  </si>
  <si>
    <t>Acidic Nuclear Phosphoprotein 32 Family Member A</t>
  </si>
  <si>
    <t>GC15M068778</t>
  </si>
  <si>
    <t>https://www.genecards.org/cgi-bin/carddisp.pl?gene=ANP32A</t>
  </si>
  <si>
    <t>ERVH48-1</t>
  </si>
  <si>
    <t>Endogenous Retrovirus Group 48 Member 1</t>
  </si>
  <si>
    <t>GC21M042916</t>
  </si>
  <si>
    <t>https://www.genecards.org/cgi-bin/carddisp.pl?gene=ERVH48-1</t>
  </si>
  <si>
    <t>GRTP1</t>
  </si>
  <si>
    <t>Growth Hormone Regulated TBC Protein 1</t>
  </si>
  <si>
    <t>GC13M113324</t>
  </si>
  <si>
    <t>https://www.genecards.org/cgi-bin/carddisp.pl?gene=GRTP1</t>
  </si>
  <si>
    <t>PRELID3B</t>
  </si>
  <si>
    <t>PRELI Domain Containing 3B</t>
  </si>
  <si>
    <t>GC20M059034</t>
  </si>
  <si>
    <t>https://www.genecards.org/cgi-bin/carddisp.pl?gene=PRELID3B</t>
  </si>
  <si>
    <t>UBIAD1</t>
  </si>
  <si>
    <t>UbiA Prenyltransferase Domain Containing 1</t>
  </si>
  <si>
    <t>GC01P011273</t>
  </si>
  <si>
    <t>https://www.genecards.org/cgi-bin/carddisp.pl?gene=UBIAD1</t>
  </si>
  <si>
    <t>HNRNPUL1</t>
  </si>
  <si>
    <t>Heterogeneous Nuclear Ribonucleoprotein U Like 1</t>
  </si>
  <si>
    <t>GC19P041262</t>
  </si>
  <si>
    <t>https://www.genecards.org/cgi-bin/carddisp.pl?gene=HNRNPUL1</t>
  </si>
  <si>
    <t>RPS6KA2</t>
  </si>
  <si>
    <t>Ribosomal Protein S6 Kinase A2</t>
  </si>
  <si>
    <t>GC06M166409</t>
  </si>
  <si>
    <t>https://www.genecards.org/cgi-bin/carddisp.pl?gene=RPS6KA2</t>
  </si>
  <si>
    <t>PDE4B</t>
  </si>
  <si>
    <t>Phosphodiesterase 4B</t>
  </si>
  <si>
    <t>GC01P065792</t>
  </si>
  <si>
    <t>https://www.genecards.org/cgi-bin/carddisp.pl?gene=PDE4B</t>
  </si>
  <si>
    <t>UVRAG</t>
  </si>
  <si>
    <t>UV Radiation Resistance Associated</t>
  </si>
  <si>
    <t>GC11P075815</t>
  </si>
  <si>
    <t>https://www.genecards.org/cgi-bin/carddisp.pl?gene=UVRAG</t>
  </si>
  <si>
    <t>FCRL4</t>
  </si>
  <si>
    <t>Fc Receptor Like 4</t>
  </si>
  <si>
    <t>GC01M157543</t>
  </si>
  <si>
    <t>https://www.genecards.org/cgi-bin/carddisp.pl?gene=FCRL4</t>
  </si>
  <si>
    <t>OXSR1</t>
  </si>
  <si>
    <t>Oxidative Stress Responsive Kinase 1</t>
  </si>
  <si>
    <t>GC03P038183</t>
  </si>
  <si>
    <t>https://www.genecards.org/cgi-bin/carddisp.pl?gene=OXSR1</t>
  </si>
  <si>
    <t>IPO11</t>
  </si>
  <si>
    <t>Importin 11</t>
  </si>
  <si>
    <t>GC05P062403</t>
  </si>
  <si>
    <t>https://www.genecards.org/cgi-bin/carddisp.pl?gene=IPO11</t>
  </si>
  <si>
    <t>NDUFA3</t>
  </si>
  <si>
    <t>NADH:Ubiquinone Oxidoreductase Subunit A3</t>
  </si>
  <si>
    <t>GC19P054102</t>
  </si>
  <si>
    <t>https://www.genecards.org/cgi-bin/carddisp.pl?gene=NDUFA3</t>
  </si>
  <si>
    <t>H2AC7</t>
  </si>
  <si>
    <t>H2A Clustered Histone 7</t>
  </si>
  <si>
    <t>GC06M066509</t>
  </si>
  <si>
    <t>https://www.genecards.org/cgi-bin/carddisp.pl?gene=H2AC7</t>
  </si>
  <si>
    <t>RPS4Y2</t>
  </si>
  <si>
    <t>Ribosomal Protein S4 Y-Linked 2</t>
  </si>
  <si>
    <t>GC0YP020756</t>
  </si>
  <si>
    <t>https://www.genecards.org/cgi-bin/carddisp.pl?gene=RPS4Y2</t>
  </si>
  <si>
    <t>MIR1271</t>
  </si>
  <si>
    <t>MicroRNA 1271</t>
  </si>
  <si>
    <t>GC05P176367</t>
  </si>
  <si>
    <t>https://www.genecards.org/cgi-bin/carddisp.pl?gene=MIR1271</t>
  </si>
  <si>
    <t>BLCAP</t>
  </si>
  <si>
    <t>BLCAP Apoptosis Inducing Factor</t>
  </si>
  <si>
    <t>GC20M037492</t>
  </si>
  <si>
    <t>https://www.genecards.org/cgi-bin/carddisp.pl?gene=BLCAP</t>
  </si>
  <si>
    <t>CANDN1</t>
  </si>
  <si>
    <t>Candidiasis, Nail 1 (With ICAM1 Deficiency)</t>
  </si>
  <si>
    <t>GC11U900009</t>
  </si>
  <si>
    <t>https://www.genecards.org/cgi-bin/carddisp.pl?gene=CANDN1</t>
  </si>
  <si>
    <t>CKMT1B</t>
  </si>
  <si>
    <t>Creatine Kinase, Mitochondrial 1B</t>
  </si>
  <si>
    <t>GC15P043640</t>
  </si>
  <si>
    <t>https://www.genecards.org/cgi-bin/carddisp.pl?gene=CKMT1B</t>
  </si>
  <si>
    <t>UTP18</t>
  </si>
  <si>
    <t>UTP18 Small Subunit Processome Component</t>
  </si>
  <si>
    <t>GC17P051260</t>
  </si>
  <si>
    <t>https://www.genecards.org/cgi-bin/carddisp.pl?gene=UTP18</t>
  </si>
  <si>
    <t>EIF5B</t>
  </si>
  <si>
    <t>Eukaryotic Translation Initiation Factor 5B</t>
  </si>
  <si>
    <t>GC02P099320</t>
  </si>
  <si>
    <t>https://www.genecards.org/cgi-bin/carddisp.pl?gene=EIF5B</t>
  </si>
  <si>
    <t>MRAP2</t>
  </si>
  <si>
    <t>Melanocortin 2 Receptor Accessory Protein 2</t>
  </si>
  <si>
    <t>GC06P084928</t>
  </si>
  <si>
    <t>https://www.genecards.org/cgi-bin/carddisp.pl?gene=MRAP2</t>
  </si>
  <si>
    <t>C11orf21</t>
  </si>
  <si>
    <t>Chromosome 11 Open Reading Frame 21</t>
  </si>
  <si>
    <t>GC11M002295</t>
  </si>
  <si>
    <t>https://www.genecards.org/cgi-bin/carddisp.pl?gene=C11orf21</t>
  </si>
  <si>
    <t>CCDC28A</t>
  </si>
  <si>
    <t>Coiled-Coil Domain Containing 28A</t>
  </si>
  <si>
    <t>GC06P138773</t>
  </si>
  <si>
    <t>https://www.genecards.org/cgi-bin/carddisp.pl?gene=CCDC28A</t>
  </si>
  <si>
    <t>FAM3A</t>
  </si>
  <si>
    <t>FAM3 Metabolism Regulating Signaling Molecule A</t>
  </si>
  <si>
    <t>GC0XM154506</t>
  </si>
  <si>
    <t>https://www.genecards.org/cgi-bin/carddisp.pl?gene=FAM3A</t>
  </si>
  <si>
    <t>ASTN1</t>
  </si>
  <si>
    <t>Astrotactin 1</t>
  </si>
  <si>
    <t>GC01M176857</t>
  </si>
  <si>
    <t>https://www.genecards.org/cgi-bin/carddisp.pl?gene=ASTN1</t>
  </si>
  <si>
    <t>CADPS2</t>
  </si>
  <si>
    <t>Calcium Dependent Secretion Activator 2</t>
  </si>
  <si>
    <t>GC07M122318</t>
  </si>
  <si>
    <t>https://www.genecards.org/cgi-bin/carddisp.pl?gene=CADPS2</t>
  </si>
  <si>
    <t>MAP4K5</t>
  </si>
  <si>
    <t>Mitogen-Activated Protein Kinase Kinase Kinase Kinase 5</t>
  </si>
  <si>
    <t>GC14M050418</t>
  </si>
  <si>
    <t>https://www.genecards.org/cgi-bin/carddisp.pl?gene=MAP4K5</t>
  </si>
  <si>
    <t>KCNB2</t>
  </si>
  <si>
    <t>Potassium Voltage-Gated Channel Subfamily B Member 2</t>
  </si>
  <si>
    <t>GC08P072532</t>
  </si>
  <si>
    <t>https://www.genecards.org/cgi-bin/carddisp.pl?gene=KCNB2</t>
  </si>
  <si>
    <t>GANC</t>
  </si>
  <si>
    <t>Glucosidase Alpha, Neutral C</t>
  </si>
  <si>
    <t>GC15P042273</t>
  </si>
  <si>
    <t>https://www.genecards.org/cgi-bin/carddisp.pl?gene=GANC</t>
  </si>
  <si>
    <t>TTLL10</t>
  </si>
  <si>
    <t>Tubulin Tyrosine Ligase Like 10</t>
  </si>
  <si>
    <t>GC01P001173</t>
  </si>
  <si>
    <t>https://www.genecards.org/cgi-bin/carddisp.pl?gene=TTLL10</t>
  </si>
  <si>
    <t>BIN3</t>
  </si>
  <si>
    <t>Bridging Integrator 3</t>
  </si>
  <si>
    <t>GC08M022620</t>
  </si>
  <si>
    <t>https://www.genecards.org/cgi-bin/carddisp.pl?gene=BIN3</t>
  </si>
  <si>
    <t>GSPT1</t>
  </si>
  <si>
    <t>G1 To S Phase Transition 1</t>
  </si>
  <si>
    <t>GC16M011868</t>
  </si>
  <si>
    <t>https://www.genecards.org/cgi-bin/carddisp.pl?gene=GSPT1</t>
  </si>
  <si>
    <t>EFCAB9</t>
  </si>
  <si>
    <t>EF-Hand Calcium Binding Domain 9</t>
  </si>
  <si>
    <t>GC05P172198</t>
  </si>
  <si>
    <t>https://www.genecards.org/cgi-bin/carddisp.pl?gene=EFCAB9</t>
  </si>
  <si>
    <t>DUSP22</t>
  </si>
  <si>
    <t>Dual Specificity Phosphatase 22</t>
  </si>
  <si>
    <t>GC06P000302</t>
  </si>
  <si>
    <t>https://www.genecards.org/cgi-bin/carddisp.pl?gene=DUSP22</t>
  </si>
  <si>
    <t>STX10</t>
  </si>
  <si>
    <t>Syntaxin 10</t>
  </si>
  <si>
    <t>GC19M013144</t>
  </si>
  <si>
    <t>https://www.genecards.org/cgi-bin/carddisp.pl?gene=STX10</t>
  </si>
  <si>
    <t>ATP5PO</t>
  </si>
  <si>
    <t>ATP Synthase Peripheral Stalk Subunit OSCP</t>
  </si>
  <si>
    <t>GC21M033904</t>
  </si>
  <si>
    <t>https://www.genecards.org/cgi-bin/carddisp.pl?gene=ATP5PO</t>
  </si>
  <si>
    <t>MTHFD2</t>
  </si>
  <si>
    <t>Methylenetetrahydrofolate Dehydrogenase (NADP+ Dependent) 2, Methenyltetrahydrofolate Cyclohydrolase</t>
  </si>
  <si>
    <t>GC02P074186</t>
  </si>
  <si>
    <t>https://www.genecards.org/cgi-bin/carddisp.pl?gene=MTHFD2</t>
  </si>
  <si>
    <t>RAB17</t>
  </si>
  <si>
    <t>RAB17, Member RAS Oncogene Family</t>
  </si>
  <si>
    <t>GC02M237574</t>
  </si>
  <si>
    <t>https://www.genecards.org/cgi-bin/carddisp.pl?gene=RAB17</t>
  </si>
  <si>
    <t>SIAH2</t>
  </si>
  <si>
    <t>Siah E3 Ubiquitin Protein Ligase 2</t>
  </si>
  <si>
    <t>GC03M150741</t>
  </si>
  <si>
    <t>https://www.genecards.org/cgi-bin/carddisp.pl?gene=SIAH2</t>
  </si>
  <si>
    <t>TBC1D5</t>
  </si>
  <si>
    <t>TBC1 Domain Family Member 5</t>
  </si>
  <si>
    <t>GC03M017157</t>
  </si>
  <si>
    <t>https://www.genecards.org/cgi-bin/carddisp.pl?gene=TBC1D5</t>
  </si>
  <si>
    <t>SNORA56</t>
  </si>
  <si>
    <t>Small Nucleolar RNA, H/ACA Box 56</t>
  </si>
  <si>
    <t>GC0XP154774</t>
  </si>
  <si>
    <t>https://www.genecards.org/cgi-bin/carddisp.pl?gene=SNORA56</t>
  </si>
  <si>
    <t>ZFYVE1</t>
  </si>
  <si>
    <t>Zinc Finger FYVE-Type Containing 1</t>
  </si>
  <si>
    <t>GC14M072969</t>
  </si>
  <si>
    <t>https://www.genecards.org/cgi-bin/carddisp.pl?gene=ZFYVE1</t>
  </si>
  <si>
    <t>AGBL1</t>
  </si>
  <si>
    <t>AGBL Carboxypeptidase 1</t>
  </si>
  <si>
    <t>GC15P118069</t>
  </si>
  <si>
    <t>https://www.genecards.org/cgi-bin/carddisp.pl?gene=AGBL1</t>
  </si>
  <si>
    <t>GPA33</t>
  </si>
  <si>
    <t>Glycoprotein A33</t>
  </si>
  <si>
    <t>GC01M167052</t>
  </si>
  <si>
    <t>https://www.genecards.org/cgi-bin/carddisp.pl?gene=GPA33</t>
  </si>
  <si>
    <t>COPRS</t>
  </si>
  <si>
    <t>Coordinator Of PRMT5 And Differentiation Stimulator</t>
  </si>
  <si>
    <t>GC17M031851</t>
  </si>
  <si>
    <t>https://www.genecards.org/cgi-bin/carddisp.pl?gene=COPRS</t>
  </si>
  <si>
    <t>PCDH12</t>
  </si>
  <si>
    <t>Protocadherin 12</t>
  </si>
  <si>
    <t>GC05M141943</t>
  </si>
  <si>
    <t>https://www.genecards.org/cgi-bin/carddisp.pl?gene=PCDH12</t>
  </si>
  <si>
    <t>C12orf4</t>
  </si>
  <si>
    <t>Chromosome 12 Open Reading Frame 4</t>
  </si>
  <si>
    <t>GC12M005241</t>
  </si>
  <si>
    <t>https://www.genecards.org/cgi-bin/carddisp.pl?gene=C12orf4</t>
  </si>
  <si>
    <t>TNFAIP1</t>
  </si>
  <si>
    <t>TNF Alpha Induced Protein 1</t>
  </si>
  <si>
    <t>GC17P028335</t>
  </si>
  <si>
    <t>https://www.genecards.org/cgi-bin/carddisp.pl?gene=TNFAIP1</t>
  </si>
  <si>
    <t>KLK6</t>
  </si>
  <si>
    <t>Kallikrein Related Peptidase 6</t>
  </si>
  <si>
    <t>GC19M050958</t>
  </si>
  <si>
    <t>https://www.genecards.org/cgi-bin/carddisp.pl?gene=KLK6</t>
  </si>
  <si>
    <t>ZNF676</t>
  </si>
  <si>
    <t>Zinc Finger Protein 676</t>
  </si>
  <si>
    <t>GC19M033666</t>
  </si>
  <si>
    <t>https://www.genecards.org/cgi-bin/carddisp.pl?gene=ZNF676</t>
  </si>
  <si>
    <t>BANP</t>
  </si>
  <si>
    <t>BTG3 Associated Nuclear Protein</t>
  </si>
  <si>
    <t>GC16P087949</t>
  </si>
  <si>
    <t>https://www.genecards.org/cgi-bin/carddisp.pl?gene=BANP</t>
  </si>
  <si>
    <t>SNHG20</t>
  </si>
  <si>
    <t>Small Nucleolar RNA Host Gene 20</t>
  </si>
  <si>
    <t>GC17P077145</t>
  </si>
  <si>
    <t>https://www.genecards.org/cgi-bin/carddisp.pl?gene=SNHG20</t>
  </si>
  <si>
    <t>COA1</t>
  </si>
  <si>
    <t>Cytochrome C Oxidase Assembly Factor 1</t>
  </si>
  <si>
    <t>GC07M043608</t>
  </si>
  <si>
    <t>https://www.genecards.org/cgi-bin/carddisp.pl?gene=COA1</t>
  </si>
  <si>
    <t>TIAL1</t>
  </si>
  <si>
    <t>TIA1 Cytotoxic Granule Associated RNA Binding Protein Like 1</t>
  </si>
  <si>
    <t>GC10M119571</t>
  </si>
  <si>
    <t>https://www.genecards.org/cgi-bin/carddisp.pl?gene=TIAL1</t>
  </si>
  <si>
    <t>FOXD3</t>
  </si>
  <si>
    <t>Forkhead Box D3</t>
  </si>
  <si>
    <t>GC01P063323</t>
  </si>
  <si>
    <t>https://www.genecards.org/cgi-bin/carddisp.pl?gene=FOXD3</t>
  </si>
  <si>
    <t>LCORL</t>
  </si>
  <si>
    <t>Ligand Dependent Nuclear Receptor Corepressor Like</t>
  </si>
  <si>
    <t>GC04M017844</t>
  </si>
  <si>
    <t>https://www.genecards.org/cgi-bin/carddisp.pl?gene=LCORL</t>
  </si>
  <si>
    <t>MYL9</t>
  </si>
  <si>
    <t>Myosin Light Chain 9</t>
  </si>
  <si>
    <t>GC20P036541</t>
  </si>
  <si>
    <t>https://www.genecards.org/cgi-bin/carddisp.pl?gene=MYL9</t>
  </si>
  <si>
    <t>DOK2</t>
  </si>
  <si>
    <t>Docking Protein 2</t>
  </si>
  <si>
    <t>GC08M021908</t>
  </si>
  <si>
    <t>https://www.genecards.org/cgi-bin/carddisp.pl?gene=DOK2</t>
  </si>
  <si>
    <t>CACNA2D3</t>
  </si>
  <si>
    <t>Calcium Voltage-Gated Channel Auxiliary Subunit Alpha2delta 3</t>
  </si>
  <si>
    <t>GC03P054156</t>
  </si>
  <si>
    <t>https://www.genecards.org/cgi-bin/carddisp.pl?gene=CACNA2D3</t>
  </si>
  <si>
    <t>Proteasome 26S Subunit, Non-ATPase 3</t>
  </si>
  <si>
    <t>GC17P039980</t>
  </si>
  <si>
    <t>https://www.genecards.org/cgi-bin/carddisp.pl?gene=PSMD3</t>
  </si>
  <si>
    <t>MTMR12</t>
  </si>
  <si>
    <t>Myotubularin Related Protein 12</t>
  </si>
  <si>
    <t>GC05M032227</t>
  </si>
  <si>
    <t>https://www.genecards.org/cgi-bin/carddisp.pl?gene=MTMR12</t>
  </si>
  <si>
    <t>POLE3</t>
  </si>
  <si>
    <t>DNA Polymerase Epsilon 3, Accessory Subunit</t>
  </si>
  <si>
    <t>GC09M113407</t>
  </si>
  <si>
    <t>https://www.genecards.org/cgi-bin/carddisp.pl?gene=POLE3</t>
  </si>
  <si>
    <t>DRAP1</t>
  </si>
  <si>
    <t>DR1 Associated Protein 1</t>
  </si>
  <si>
    <t>GC11P070012</t>
  </si>
  <si>
    <t>https://www.genecards.org/cgi-bin/carddisp.pl?gene=DRAP1</t>
  </si>
  <si>
    <t>LRRC1</t>
  </si>
  <si>
    <t>Leucine Rich Repeat Containing 1</t>
  </si>
  <si>
    <t>GC06P084066</t>
  </si>
  <si>
    <t>https://www.genecards.org/cgi-bin/carddisp.pl?gene=LRRC1</t>
  </si>
  <si>
    <t>ADAMTS8</t>
  </si>
  <si>
    <t>ADAM Metallopeptidase With Thrombospondin Type 1 Motif 8</t>
  </si>
  <si>
    <t>GC11M130404</t>
  </si>
  <si>
    <t>https://www.genecards.org/cgi-bin/carddisp.pl?gene=ADAMTS8</t>
  </si>
  <si>
    <t>SCRN3</t>
  </si>
  <si>
    <t>Secernin 3</t>
  </si>
  <si>
    <t>GC02P174395</t>
  </si>
  <si>
    <t>https://www.genecards.org/cgi-bin/carddisp.pl?gene=SCRN3</t>
  </si>
  <si>
    <t>CAMK1D</t>
  </si>
  <si>
    <t>Calcium/Calmodulin Dependent Protein Kinase ID</t>
  </si>
  <si>
    <t>GC10P012349</t>
  </si>
  <si>
    <t>https://www.genecards.org/cgi-bin/carddisp.pl?gene=CAMK1D</t>
  </si>
  <si>
    <t>DRD3</t>
  </si>
  <si>
    <t>Dopamine Receptor D3</t>
  </si>
  <si>
    <t>GC03M114128</t>
  </si>
  <si>
    <t>https://www.genecards.org/cgi-bin/carddisp.pl?gene=DRD3</t>
  </si>
  <si>
    <t>CEP20</t>
  </si>
  <si>
    <t>Centrosomal Protein 20</t>
  </si>
  <si>
    <t>GC16M015866</t>
  </si>
  <si>
    <t>https://www.genecards.org/cgi-bin/carddisp.pl?gene=CEP20</t>
  </si>
  <si>
    <t>FUT6</t>
  </si>
  <si>
    <t>Fucosyltransferase 6</t>
  </si>
  <si>
    <t>GC19M005830</t>
  </si>
  <si>
    <t>https://www.genecards.org/cgi-bin/carddisp.pl?gene=FUT6</t>
  </si>
  <si>
    <t>MED31</t>
  </si>
  <si>
    <t>Mediator Complex Subunit 31</t>
  </si>
  <si>
    <t>GC17M006643</t>
  </si>
  <si>
    <t>https://www.genecards.org/cgi-bin/carddisp.pl?gene=MED31</t>
  </si>
  <si>
    <t>PDZK1</t>
  </si>
  <si>
    <t>PDZ Domain Containing 1</t>
  </si>
  <si>
    <t>GC01M145670</t>
  </si>
  <si>
    <t>https://www.genecards.org/cgi-bin/carddisp.pl?gene=PDZK1</t>
  </si>
  <si>
    <t>SCPEP1</t>
  </si>
  <si>
    <t>Serine Carboxypeptidase 1</t>
  </si>
  <si>
    <t>GC17P056978</t>
  </si>
  <si>
    <t>https://www.genecards.org/cgi-bin/carddisp.pl?gene=SCPEP1</t>
  </si>
  <si>
    <t>SMUG1</t>
  </si>
  <si>
    <t>Single-Strand-Selective Monofunctional Uracil-DNA Glycosylase 1</t>
  </si>
  <si>
    <t>GC12M054121</t>
  </si>
  <si>
    <t>https://www.genecards.org/cgi-bin/carddisp.pl?gene=SMUG1</t>
  </si>
  <si>
    <t>AQP3</t>
  </si>
  <si>
    <t>Aquaporin 3 (Gill Blood Group)</t>
  </si>
  <si>
    <t>GC09M033431</t>
  </si>
  <si>
    <t>https://www.genecards.org/cgi-bin/carddisp.pl?gene=AQP3</t>
  </si>
  <si>
    <t>SLAIN1</t>
  </si>
  <si>
    <t>SLAIN Motif Family Member 1</t>
  </si>
  <si>
    <t>GC13P077697</t>
  </si>
  <si>
    <t>https://www.genecards.org/cgi-bin/carddisp.pl?gene=SLAIN1</t>
  </si>
  <si>
    <t>UNC5B</t>
  </si>
  <si>
    <t>Unc-5 Netrin Receptor B</t>
  </si>
  <si>
    <t>GC10P071212</t>
  </si>
  <si>
    <t>https://www.genecards.org/cgi-bin/carddisp.pl?gene=UNC5B</t>
  </si>
  <si>
    <t>AADAT</t>
  </si>
  <si>
    <t>Aminoadipate Aminotransferase</t>
  </si>
  <si>
    <t>GC04M170060</t>
  </si>
  <si>
    <t>https://www.genecards.org/cgi-bin/carddisp.pl?gene=AADAT</t>
  </si>
  <si>
    <t>SENP2</t>
  </si>
  <si>
    <t>SUMO Specific Peptidase 2</t>
  </si>
  <si>
    <t>GC03P185582</t>
  </si>
  <si>
    <t>https://www.genecards.org/cgi-bin/carddisp.pl?gene=SENP2</t>
  </si>
  <si>
    <t>CAMK2B</t>
  </si>
  <si>
    <t>Calcium/Calmodulin Dependent Protein Kinase II Beta</t>
  </si>
  <si>
    <t>GC07M044217</t>
  </si>
  <si>
    <t>https://www.genecards.org/cgi-bin/carddisp.pl?gene=CAMK2B</t>
  </si>
  <si>
    <t>IFIT1</t>
  </si>
  <si>
    <t>Interferon Induced Protein With Tetratricopeptide Repeats 1</t>
  </si>
  <si>
    <t>GC10P092510</t>
  </si>
  <si>
    <t>https://www.genecards.org/cgi-bin/carddisp.pl?gene=IFIT1</t>
  </si>
  <si>
    <t>SLTM</t>
  </si>
  <si>
    <t>SAFB Like Transcription Modulator</t>
  </si>
  <si>
    <t>GC15M058879</t>
  </si>
  <si>
    <t>https://www.genecards.org/cgi-bin/carddisp.pl?gene=SLTM</t>
  </si>
  <si>
    <t>LOC105980006</t>
  </si>
  <si>
    <t>PLCR-B Recombination Region</t>
  </si>
  <si>
    <t>GC05P176072</t>
  </si>
  <si>
    <t>https://www.genecards.org/cgi-bin/carddisp.pl?gene=LOC105980006</t>
  </si>
  <si>
    <t>DYNLT3</t>
  </si>
  <si>
    <t>Dynein Light Chain Tctex-Type 3</t>
  </si>
  <si>
    <t>GC0XM037836</t>
  </si>
  <si>
    <t>https://www.genecards.org/cgi-bin/carddisp.pl?gene=DYNLT3</t>
  </si>
  <si>
    <t>IFIT2</t>
  </si>
  <si>
    <t>Interferon Induced Protein With Tetratricopeptide Repeats 2</t>
  </si>
  <si>
    <t>GC10P092509</t>
  </si>
  <si>
    <t>https://www.genecards.org/cgi-bin/carddisp.pl?gene=IFIT2</t>
  </si>
  <si>
    <t>MYH4</t>
  </si>
  <si>
    <t>Myosin Heavy Chain 4</t>
  </si>
  <si>
    <t>GC17M010443</t>
  </si>
  <si>
    <t>https://www.genecards.org/cgi-bin/carddisp.pl?gene=MYH4</t>
  </si>
  <si>
    <t>IL17REL</t>
  </si>
  <si>
    <t>Interleukin 17 Receptor E Like</t>
  </si>
  <si>
    <t>GC22M057725</t>
  </si>
  <si>
    <t>https://www.genecards.org/cgi-bin/carddisp.pl?gene=IL17REL</t>
  </si>
  <si>
    <t>ENAH</t>
  </si>
  <si>
    <t>ENAH Actin Regulator</t>
  </si>
  <si>
    <t>GC01M225486</t>
  </si>
  <si>
    <t>https://www.genecards.org/cgi-bin/carddisp.pl?gene=ENAH</t>
  </si>
  <si>
    <t>CENPI</t>
  </si>
  <si>
    <t>Centromere Protein I</t>
  </si>
  <si>
    <t>GC0XP101098</t>
  </si>
  <si>
    <t>https://www.genecards.org/cgi-bin/carddisp.pl?gene=CENPI</t>
  </si>
  <si>
    <t>DRAIC</t>
  </si>
  <si>
    <t>Downregulated RNA In Cancer, Inhibitor Of Cell Invasion And Migration</t>
  </si>
  <si>
    <t>GC15P117547</t>
  </si>
  <si>
    <t>https://www.genecards.org/cgi-bin/carddisp.pl?gene=DRAIC</t>
  </si>
  <si>
    <t>GORASP2</t>
  </si>
  <si>
    <t>Golgi Reassembly Stacking Protein 2</t>
  </si>
  <si>
    <t>GC02P170928</t>
  </si>
  <si>
    <t>https://www.genecards.org/cgi-bin/carddisp.pl?gene=GORASP2</t>
  </si>
  <si>
    <t>SIGLEC12</t>
  </si>
  <si>
    <t>Sialic Acid Binding Ig Like Lectin 12</t>
  </si>
  <si>
    <t>GC19M051491</t>
  </si>
  <si>
    <t>https://www.genecards.org/cgi-bin/carddisp.pl?gene=SIGLEC12</t>
  </si>
  <si>
    <t>CLIC1</t>
  </si>
  <si>
    <t>Chloride Intracellular Channel 1</t>
  </si>
  <si>
    <t>GC06M065968</t>
  </si>
  <si>
    <t>https://www.genecards.org/cgi-bin/carddisp.pl?gene=CLIC1</t>
  </si>
  <si>
    <t>TBC1D7-LOC100130357</t>
  </si>
  <si>
    <t>TBC1D7-LOC100130357 Readthrough</t>
  </si>
  <si>
    <t>GC06M013277</t>
  </si>
  <si>
    <t>https://www.genecards.org/cgi-bin/carddisp.pl?gene=TBC1D7-LOC100130357</t>
  </si>
  <si>
    <t>FEV</t>
  </si>
  <si>
    <t>FEV Transcription Factor, ETS Family Member</t>
  </si>
  <si>
    <t>GC02M218981</t>
  </si>
  <si>
    <t>https://www.genecards.org/cgi-bin/carddisp.pl?gene=FEV</t>
  </si>
  <si>
    <t>TIGIT</t>
  </si>
  <si>
    <t>T Cell Immunoreceptor With Ig And ITIM Domains</t>
  </si>
  <si>
    <t>GC03P114276</t>
  </si>
  <si>
    <t>https://www.genecards.org/cgi-bin/carddisp.pl?gene=TIGIT</t>
  </si>
  <si>
    <t>YTHDC2</t>
  </si>
  <si>
    <t>YTH Domain Containing 2</t>
  </si>
  <si>
    <t>GC05P113513</t>
  </si>
  <si>
    <t>https://www.genecards.org/cgi-bin/carddisp.pl?gene=YTHDC2</t>
  </si>
  <si>
    <t>SMYD2</t>
  </si>
  <si>
    <t>SET And MYND Domain Containing 2</t>
  </si>
  <si>
    <t>GC01P214281</t>
  </si>
  <si>
    <t>https://www.genecards.org/cgi-bin/carddisp.pl?gene=SMYD2</t>
  </si>
  <si>
    <t>TBC1D21</t>
  </si>
  <si>
    <t>TBC1 Domain Family Member 21</t>
  </si>
  <si>
    <t>GC15P073873</t>
  </si>
  <si>
    <t>https://www.genecards.org/cgi-bin/carddisp.pl?gene=TBC1D21</t>
  </si>
  <si>
    <t>NFYC</t>
  </si>
  <si>
    <t>Nuclear Transcription Factor Y Subunit Gamma</t>
  </si>
  <si>
    <t>GC01P040691</t>
  </si>
  <si>
    <t>https://www.genecards.org/cgi-bin/carddisp.pl?gene=NFYC</t>
  </si>
  <si>
    <t>EPSTI1</t>
  </si>
  <si>
    <t>Epithelial Stromal Interaction 1</t>
  </si>
  <si>
    <t>GC13M042886</t>
  </si>
  <si>
    <t>https://www.genecards.org/cgi-bin/carddisp.pl?gene=EPSTI1</t>
  </si>
  <si>
    <t>THRAP3</t>
  </si>
  <si>
    <t>Thyroid Hormone Receptor Associated Protein 3</t>
  </si>
  <si>
    <t>GC01P036224</t>
  </si>
  <si>
    <t>https://www.genecards.org/cgi-bin/carddisp.pl?gene=THRAP3</t>
  </si>
  <si>
    <t>TMEFF2</t>
  </si>
  <si>
    <t>Transmembrane Protein With EGF Like And Two Follistatin Like Domains 2</t>
  </si>
  <si>
    <t>GC02M191950</t>
  </si>
  <si>
    <t>https://www.genecards.org/cgi-bin/carddisp.pl?gene=TMEFF2</t>
  </si>
  <si>
    <t>SWT1</t>
  </si>
  <si>
    <t>SWT1 RNA Endoribonuclease Homolog</t>
  </si>
  <si>
    <t>GC01P185127</t>
  </si>
  <si>
    <t>https://www.genecards.org/cgi-bin/carddisp.pl?gene=SWT1</t>
  </si>
  <si>
    <t>VPS54</t>
  </si>
  <si>
    <t>VPS54 Subunit Of GARP Complex</t>
  </si>
  <si>
    <t>GC02M063892</t>
  </si>
  <si>
    <t>https://www.genecards.org/cgi-bin/carddisp.pl?gene=VPS54</t>
  </si>
  <si>
    <t>FGD5</t>
  </si>
  <si>
    <t>FYVE, RhoGEF And PH Domain Containing 5</t>
  </si>
  <si>
    <t>GC03P014810</t>
  </si>
  <si>
    <t>https://www.genecards.org/cgi-bin/carddisp.pl?gene=FGD5</t>
  </si>
  <si>
    <t>SH3GL3</t>
  </si>
  <si>
    <t>SH3 Domain Containing GRB2 Like 3, Endophilin A3</t>
  </si>
  <si>
    <t>GC15P083447</t>
  </si>
  <si>
    <t>https://www.genecards.org/cgi-bin/carddisp.pl?gene=SH3GL3</t>
  </si>
  <si>
    <t>PCP4</t>
  </si>
  <si>
    <t>Purkinje Cell Protein 4</t>
  </si>
  <si>
    <t>GC21P039867</t>
  </si>
  <si>
    <t>https://www.genecards.org/cgi-bin/carddisp.pl?gene=PCP4</t>
  </si>
  <si>
    <t>TMCO5A</t>
  </si>
  <si>
    <t>Transmembrane And Coiled-Coil Domains 5A</t>
  </si>
  <si>
    <t>GC15P037921</t>
  </si>
  <si>
    <t>https://www.genecards.org/cgi-bin/carddisp.pl?gene=TMCO5A</t>
  </si>
  <si>
    <t>MED14</t>
  </si>
  <si>
    <t>Mediator Complex Subunit 14</t>
  </si>
  <si>
    <t>GC0XM040648</t>
  </si>
  <si>
    <t>https://www.genecards.org/cgi-bin/carddisp.pl?gene=MED14</t>
  </si>
  <si>
    <t>MACC1</t>
  </si>
  <si>
    <t>MET Transcriptional Regulator MACC1</t>
  </si>
  <si>
    <t>GC07M020140</t>
  </si>
  <si>
    <t>https://www.genecards.org/cgi-bin/carddisp.pl?gene=MACC1</t>
  </si>
  <si>
    <t>PTAR1</t>
  </si>
  <si>
    <t>Protein Prenyltransferase Alpha Subunit Repeat Containing 1</t>
  </si>
  <si>
    <t>GC09M069709</t>
  </si>
  <si>
    <t>https://www.genecards.org/cgi-bin/carddisp.pl?gene=PTAR1</t>
  </si>
  <si>
    <t>HAGLR</t>
  </si>
  <si>
    <t>HOXD Antisense Growth-Associated Long Non-Coding RNA</t>
  </si>
  <si>
    <t>GC02M176173</t>
  </si>
  <si>
    <t>https://www.genecards.org/cgi-bin/carddisp.pl?gene=HAGLR</t>
  </si>
  <si>
    <t>MUSTN1</t>
  </si>
  <si>
    <t>Musculoskeletal, Embryonic Nuclear Protein 1</t>
  </si>
  <si>
    <t>GC03M052834</t>
  </si>
  <si>
    <t>https://www.genecards.org/cgi-bin/carddisp.pl?gene=MUSTN1</t>
  </si>
  <si>
    <t>LINC00309</t>
  </si>
  <si>
    <t>Long Intergenic Non-Protein Coding RNA 309</t>
  </si>
  <si>
    <t>GC02M064185</t>
  </si>
  <si>
    <t>https://www.genecards.org/cgi-bin/carddisp.pl?gene=LINC00309</t>
  </si>
  <si>
    <t>LINC02551</t>
  </si>
  <si>
    <t>Long Intergenic Non-Protein Coding RNA 2551</t>
  </si>
  <si>
    <t>GC11M130845</t>
  </si>
  <si>
    <t>https://www.genecards.org/cgi-bin/carddisp.pl?gene=LINC02551</t>
  </si>
  <si>
    <t>MIR550B1</t>
  </si>
  <si>
    <t>MicroRNA 550b-1</t>
  </si>
  <si>
    <t>GC07M030629</t>
  </si>
  <si>
    <t>https://www.genecards.org/cgi-bin/carddisp.pl?gene=MIR550B1</t>
  </si>
  <si>
    <t>DERL3</t>
  </si>
  <si>
    <t>Derlin 3</t>
  </si>
  <si>
    <t>GC22M023834</t>
  </si>
  <si>
    <t>https://www.genecards.org/cgi-bin/carddisp.pl?gene=DERL3</t>
  </si>
  <si>
    <t>FGFR1OP2</t>
  </si>
  <si>
    <t>FGFR1 Oncogene Partner 2</t>
  </si>
  <si>
    <t>GC12P026939</t>
  </si>
  <si>
    <t>https://www.genecards.org/cgi-bin/carddisp.pl?gene=FGFR1OP2</t>
  </si>
  <si>
    <t>DEL7Q11.23</t>
  </si>
  <si>
    <t>Chromosome 7q11.23 Deletion Syndrome, Distal, 1.2Mb</t>
  </si>
  <si>
    <t>GC07U903235</t>
  </si>
  <si>
    <t>https://www.genecards.org/cgi-bin/carddisp.pl?gene=DEL7Q11.23</t>
  </si>
  <si>
    <t>HS3ST1</t>
  </si>
  <si>
    <t>Heparan Sulfate-Glucosamine 3-Sulfotransferase 1</t>
  </si>
  <si>
    <t>GC04M011394</t>
  </si>
  <si>
    <t>https://www.genecards.org/cgi-bin/carddisp.pl?gene=HS3ST1</t>
  </si>
  <si>
    <t>ELL2</t>
  </si>
  <si>
    <t>Elongation Factor For RNA Polymerase II 2</t>
  </si>
  <si>
    <t>GC05M095885</t>
  </si>
  <si>
    <t>https://www.genecards.org/cgi-bin/carddisp.pl?gene=ELL2</t>
  </si>
  <si>
    <t>TMOD3</t>
  </si>
  <si>
    <t>Tropomodulin 3</t>
  </si>
  <si>
    <t>GC15P051829</t>
  </si>
  <si>
    <t>https://www.genecards.org/cgi-bin/carddisp.pl?gene=TMOD3</t>
  </si>
  <si>
    <t>MTFP1</t>
  </si>
  <si>
    <t>Mitochondrial Fission Process 1</t>
  </si>
  <si>
    <t>GC22P036857</t>
  </si>
  <si>
    <t>https://www.genecards.org/cgi-bin/carddisp.pl?gene=MTFP1</t>
  </si>
  <si>
    <t>CALML4</t>
  </si>
  <si>
    <t>Calmodulin Like 4</t>
  </si>
  <si>
    <t>GC15M068190</t>
  </si>
  <si>
    <t>https://www.genecards.org/cgi-bin/carddisp.pl?gene=CALML4</t>
  </si>
  <si>
    <t>ATG4B</t>
  </si>
  <si>
    <t>Autophagy Related 4B Cysteine Peptidase</t>
  </si>
  <si>
    <t>GC02P241637</t>
  </si>
  <si>
    <t>https://www.genecards.org/cgi-bin/carddisp.pl?gene=ATG4B</t>
  </si>
  <si>
    <t>CCDC18</t>
  </si>
  <si>
    <t>Coiled-Coil Domain Containing 18</t>
  </si>
  <si>
    <t>GC01P093179</t>
  </si>
  <si>
    <t>https://www.genecards.org/cgi-bin/carddisp.pl?gene=CCDC18</t>
  </si>
  <si>
    <t>KIR2DL4</t>
  </si>
  <si>
    <t>Killer Cell Immunoglobulin Like Receptor, Two Ig Domains And Long Cytoplasmic Tail 4</t>
  </si>
  <si>
    <t>GC19P067383</t>
  </si>
  <si>
    <t>https://www.genecards.org/cgi-bin/carddisp.pl?gene=KIR2DL4</t>
  </si>
  <si>
    <t>LPO</t>
  </si>
  <si>
    <t>Lactoperoxidase</t>
  </si>
  <si>
    <t>GC17P058218</t>
  </si>
  <si>
    <t>https://www.genecards.org/cgi-bin/carddisp.pl?gene=LPO</t>
  </si>
  <si>
    <t>UBA3</t>
  </si>
  <si>
    <t>Ubiquitin Like Modifier Activating Enzyme 3</t>
  </si>
  <si>
    <t>GC03M069054</t>
  </si>
  <si>
    <t>https://www.genecards.org/cgi-bin/carddisp.pl?gene=UBA3</t>
  </si>
  <si>
    <t>ERLEC1</t>
  </si>
  <si>
    <t>Endoplasmic Reticulum Lectin 1</t>
  </si>
  <si>
    <t>GC02P053786</t>
  </si>
  <si>
    <t>https://www.genecards.org/cgi-bin/carddisp.pl?gene=ERLEC1</t>
  </si>
  <si>
    <t>RNF126</t>
  </si>
  <si>
    <t>Ring Finger Protein 126</t>
  </si>
  <si>
    <t>GC19M000647</t>
  </si>
  <si>
    <t>https://www.genecards.org/cgi-bin/carddisp.pl?gene=RNF126</t>
  </si>
  <si>
    <t>RSU1</t>
  </si>
  <si>
    <t>Ras Suppressor Protein 1</t>
  </si>
  <si>
    <t>GC10M016672</t>
  </si>
  <si>
    <t>https://www.genecards.org/cgi-bin/carddisp.pl?gene=RSU1</t>
  </si>
  <si>
    <t>PCNP</t>
  </si>
  <si>
    <t>PEST Proteolytic Signal Containing Nuclear Protein</t>
  </si>
  <si>
    <t>GC03P101574</t>
  </si>
  <si>
    <t>https://www.genecards.org/cgi-bin/carddisp.pl?gene=PCNP</t>
  </si>
  <si>
    <t>WDR61</t>
  </si>
  <si>
    <t>WD Repeat Domain 61</t>
  </si>
  <si>
    <t>GC15M078277</t>
  </si>
  <si>
    <t>https://www.genecards.org/cgi-bin/carddisp.pl?gene=WDR61</t>
  </si>
  <si>
    <t>GTF3A</t>
  </si>
  <si>
    <t>General Transcription Factor IIIA</t>
  </si>
  <si>
    <t>GC13P027427</t>
  </si>
  <si>
    <t>https://www.genecards.org/cgi-bin/carddisp.pl?gene=GTF3A</t>
  </si>
  <si>
    <t>TICRR</t>
  </si>
  <si>
    <t>TOPBP1 Interacting Checkpoint And Replication Regulator</t>
  </si>
  <si>
    <t>GC15P089575</t>
  </si>
  <si>
    <t>https://www.genecards.org/cgi-bin/carddisp.pl?gene=TICRR</t>
  </si>
  <si>
    <t>INTS7</t>
  </si>
  <si>
    <t>Integrator Complex Subunit 7</t>
  </si>
  <si>
    <t>GC01M211940</t>
  </si>
  <si>
    <t>https://www.genecards.org/cgi-bin/carddisp.pl?gene=INTS7</t>
  </si>
  <si>
    <t>ATG9A</t>
  </si>
  <si>
    <t>Autophagy Related 9A</t>
  </si>
  <si>
    <t>GC02M219219</t>
  </si>
  <si>
    <t>https://www.genecards.org/cgi-bin/carddisp.pl?gene=ATG9A</t>
  </si>
  <si>
    <t>MED29</t>
  </si>
  <si>
    <t>Mediator Complex Subunit 29</t>
  </si>
  <si>
    <t>GC19P066630</t>
  </si>
  <si>
    <t>https://www.genecards.org/cgi-bin/carddisp.pl?gene=MED29</t>
  </si>
  <si>
    <t>ELOVL6</t>
  </si>
  <si>
    <t>ELOVL Fatty Acid Elongase 6</t>
  </si>
  <si>
    <t>GC04M110045</t>
  </si>
  <si>
    <t>https://www.genecards.org/cgi-bin/carddisp.pl?gene=ELOVL6</t>
  </si>
  <si>
    <t>ARHGAP35</t>
  </si>
  <si>
    <t>Rho GTPase Activating Protein 35</t>
  </si>
  <si>
    <t>GC19P046860</t>
  </si>
  <si>
    <t>https://www.genecards.org/cgi-bin/carddisp.pl?gene=ARHGAP35</t>
  </si>
  <si>
    <t>RPA3</t>
  </si>
  <si>
    <t>Replication Protein A3</t>
  </si>
  <si>
    <t>GC07M008189</t>
  </si>
  <si>
    <t>https://www.genecards.org/cgi-bin/carddisp.pl?gene=RPA3</t>
  </si>
  <si>
    <t>SUZ12P1</t>
  </si>
  <si>
    <t>SUZ12 Pseudogene 1</t>
  </si>
  <si>
    <t>GC17P030709</t>
  </si>
  <si>
    <t>https://www.genecards.org/cgi-bin/carddisp.pl?gene=SUZ12P1</t>
  </si>
  <si>
    <t>TMUB1</t>
  </si>
  <si>
    <t>Transmembrane And Ubiquitin Like Domain Containing 1</t>
  </si>
  <si>
    <t>GC07M151081</t>
  </si>
  <si>
    <t>https://www.genecards.org/cgi-bin/carddisp.pl?gene=TMUB1</t>
  </si>
  <si>
    <t>LPAR6</t>
  </si>
  <si>
    <t>Lysophosphatidic Acid Receptor 6</t>
  </si>
  <si>
    <t>GC13M048389</t>
  </si>
  <si>
    <t>https://www.genecards.org/cgi-bin/carddisp.pl?gene=LPAR6</t>
  </si>
  <si>
    <t>TRDMT1</t>
  </si>
  <si>
    <t>TRNA Aspartic Acid Methyltransferase 1</t>
  </si>
  <si>
    <t>GC10M017138</t>
  </si>
  <si>
    <t>https://www.genecards.org/cgi-bin/carddisp.pl?gene=TRDMT1</t>
  </si>
  <si>
    <t>MDN1</t>
  </si>
  <si>
    <t>Midasin AAA ATPase 1</t>
  </si>
  <si>
    <t>GC06M089642</t>
  </si>
  <si>
    <t>https://www.genecards.org/cgi-bin/carddisp.pl?gene=MDN1</t>
  </si>
  <si>
    <t>ATP6V1C1</t>
  </si>
  <si>
    <t>ATPase H+ Transporting V1 Subunit C1</t>
  </si>
  <si>
    <t>GC08P103035</t>
  </si>
  <si>
    <t>https://www.genecards.org/cgi-bin/carddisp.pl?gene=ATP6V1C1</t>
  </si>
  <si>
    <t>CYP2B6</t>
  </si>
  <si>
    <t>Cytochrome P450 Family 2 Subfamily B Member 6</t>
  </si>
  <si>
    <t>GC19P040991</t>
  </si>
  <si>
    <t>https://www.genecards.org/cgi-bin/carddisp.pl?gene=CYP2B6</t>
  </si>
  <si>
    <t>SLCO1B3</t>
  </si>
  <si>
    <t>Solute Carrier Organic Anion Transporter Family Member 1B3</t>
  </si>
  <si>
    <t>GC12P020810</t>
  </si>
  <si>
    <t>https://www.genecards.org/cgi-bin/carddisp.pl?gene=SLCO1B3</t>
  </si>
  <si>
    <t>CLK2</t>
  </si>
  <si>
    <t>CDC Like Kinase 2</t>
  </si>
  <si>
    <t>GC01M155262</t>
  </si>
  <si>
    <t>https://www.genecards.org/cgi-bin/carddisp.pl?gene=CLK2</t>
  </si>
  <si>
    <t>CCSER1</t>
  </si>
  <si>
    <t>Coiled-Coil Serine Rich Protein 1</t>
  </si>
  <si>
    <t>GC04P090127</t>
  </si>
  <si>
    <t>https://www.genecards.org/cgi-bin/carddisp.pl?gene=CCSER1</t>
  </si>
  <si>
    <t>TNFAIP8L2</t>
  </si>
  <si>
    <t>TNF Alpha Induced Protein 8 Like 2</t>
  </si>
  <si>
    <t>GC01P151156</t>
  </si>
  <si>
    <t>https://www.genecards.org/cgi-bin/carddisp.pl?gene=TNFAIP8L2</t>
  </si>
  <si>
    <t>NSA2</t>
  </si>
  <si>
    <t>NSA2 Ribosome Biogenesis Factor</t>
  </si>
  <si>
    <t>GC05P074766</t>
  </si>
  <si>
    <t>https://www.genecards.org/cgi-bin/carddisp.pl?gene=NSA2</t>
  </si>
  <si>
    <t>LANCL1</t>
  </si>
  <si>
    <t>LanC Like 1</t>
  </si>
  <si>
    <t>GC02M210431</t>
  </si>
  <si>
    <t>https://www.genecards.org/cgi-bin/carddisp.pl?gene=LANCL1</t>
  </si>
  <si>
    <t>MIR181D</t>
  </si>
  <si>
    <t>MicroRNA 181d</t>
  </si>
  <si>
    <t>GC19P013874</t>
  </si>
  <si>
    <t>https://www.genecards.org/cgi-bin/carddisp.pl?gene=MIR181D</t>
  </si>
  <si>
    <t>SRSF7</t>
  </si>
  <si>
    <t>Serine And Arginine Rich Splicing Factor 7</t>
  </si>
  <si>
    <t>GC02M038743</t>
  </si>
  <si>
    <t>https://www.genecards.org/cgi-bin/carddisp.pl?gene=SRSF7</t>
  </si>
  <si>
    <t>SLC8A3</t>
  </si>
  <si>
    <t>Solute Carrier Family 8 Member A3</t>
  </si>
  <si>
    <t>GC14M070044</t>
  </si>
  <si>
    <t>https://www.genecards.org/cgi-bin/carddisp.pl?gene=SLC8A3</t>
  </si>
  <si>
    <t>EPHA7</t>
  </si>
  <si>
    <t>EPH Receptor A7</t>
  </si>
  <si>
    <t>GC06M093240</t>
  </si>
  <si>
    <t>https://www.genecards.org/cgi-bin/carddisp.pl?gene=EPHA7</t>
  </si>
  <si>
    <t>NF1P1</t>
  </si>
  <si>
    <t>Neurofibromin 1 Pseudogene 1</t>
  </si>
  <si>
    <t>GC15M020916</t>
  </si>
  <si>
    <t>https://www.genecards.org/cgi-bin/carddisp.pl?gene=NF1P1</t>
  </si>
  <si>
    <t>NAT8L</t>
  </si>
  <si>
    <t>N-Acetyltransferase 8 Like</t>
  </si>
  <si>
    <t>GC04P002061</t>
  </si>
  <si>
    <t>https://www.genecards.org/cgi-bin/carddisp.pl?gene=NAT8L</t>
  </si>
  <si>
    <t>SCGB1D2</t>
  </si>
  <si>
    <t>Secretoglobin Family 1D Member 2</t>
  </si>
  <si>
    <t>GC11P062260</t>
  </si>
  <si>
    <t>https://www.genecards.org/cgi-bin/carddisp.pl?gene=SCGB1D2</t>
  </si>
  <si>
    <t>RAB6B</t>
  </si>
  <si>
    <t>RAB6B, Member RAS Oncogene Family</t>
  </si>
  <si>
    <t>GC03M133824</t>
  </si>
  <si>
    <t>https://www.genecards.org/cgi-bin/carddisp.pl?gene=RAB6B</t>
  </si>
  <si>
    <t>ZNF804A</t>
  </si>
  <si>
    <t>Zinc Finger Protein 804A</t>
  </si>
  <si>
    <t>GC02P184598</t>
  </si>
  <si>
    <t>https://www.genecards.org/cgi-bin/carddisp.pl?gene=ZNF804A</t>
  </si>
  <si>
    <t>ADRM1</t>
  </si>
  <si>
    <t>ADRM1 26S Proteasome Ubiquitin Receptor</t>
  </si>
  <si>
    <t>GC20P062302</t>
  </si>
  <si>
    <t>https://www.genecards.org/cgi-bin/carddisp.pl?gene=ADRM1</t>
  </si>
  <si>
    <t>ERVFRD-1</t>
  </si>
  <si>
    <t>Endogenous Retrovirus Group FRD Member 1, Envelope</t>
  </si>
  <si>
    <t>GC06M011103</t>
  </si>
  <si>
    <t>https://www.genecards.org/cgi-bin/carddisp.pl?gene=ERVFRD-1</t>
  </si>
  <si>
    <t>SDCBP</t>
  </si>
  <si>
    <t>Syndecan Binding Protein</t>
  </si>
  <si>
    <t>GC08P058539</t>
  </si>
  <si>
    <t>https://www.genecards.org/cgi-bin/carddisp.pl?gene=SDCBP</t>
  </si>
  <si>
    <t>ELP3</t>
  </si>
  <si>
    <t>Elongator Acetyltransferase Complex Subunit 3</t>
  </si>
  <si>
    <t>GC08P028089</t>
  </si>
  <si>
    <t>https://www.genecards.org/cgi-bin/carddisp.pl?gene=ELP3</t>
  </si>
  <si>
    <t>CYP4F11</t>
  </si>
  <si>
    <t>Cytochrome P450 Family 4 Subfamily F Member 11</t>
  </si>
  <si>
    <t>GC19M015912</t>
  </si>
  <si>
    <t>https://www.genecards.org/cgi-bin/carddisp.pl?gene=CYP4F11</t>
  </si>
  <si>
    <t>GPR88</t>
  </si>
  <si>
    <t>G Protein-Coupled Receptor 88</t>
  </si>
  <si>
    <t>GC01P100538</t>
  </si>
  <si>
    <t>https://www.genecards.org/cgi-bin/carddisp.pl?gene=GPR88</t>
  </si>
  <si>
    <t>MIS18BP1</t>
  </si>
  <si>
    <t>MIS18 Binding Protein 1</t>
  </si>
  <si>
    <t>GC14M045203</t>
  </si>
  <si>
    <t>https://www.genecards.org/cgi-bin/carddisp.pl?gene=MIS18BP1</t>
  </si>
  <si>
    <t>MGAT5</t>
  </si>
  <si>
    <t>Alpha-1,6-Mannosylglycoprotein 6-Beta-N-Acetylglucosaminyltransferase</t>
  </si>
  <si>
    <t>GC02P134119</t>
  </si>
  <si>
    <t>https://www.genecards.org/cgi-bin/carddisp.pl?gene=MGAT5</t>
  </si>
  <si>
    <t>WDR17</t>
  </si>
  <si>
    <t>WD Repeat Domain 17</t>
  </si>
  <si>
    <t>GC04P176065</t>
  </si>
  <si>
    <t>https://www.genecards.org/cgi-bin/carddisp.pl?gene=WDR17</t>
  </si>
  <si>
    <t>COX18</t>
  </si>
  <si>
    <t>Cytochrome C Oxidase Assembly Factor COX18</t>
  </si>
  <si>
    <t>GC04M073054</t>
  </si>
  <si>
    <t>https://www.genecards.org/cgi-bin/carddisp.pl?gene=COX18</t>
  </si>
  <si>
    <t>ARPC5</t>
  </si>
  <si>
    <t>Actin Related Protein 2/3 Complex Subunit 5</t>
  </si>
  <si>
    <t>GC01M183673</t>
  </si>
  <si>
    <t>https://www.genecards.org/cgi-bin/carddisp.pl?gene=ARPC5</t>
  </si>
  <si>
    <t>MUC21</t>
  </si>
  <si>
    <t>Mucin 21, Cell Surface Associated</t>
  </si>
  <si>
    <t>GC06P083681</t>
  </si>
  <si>
    <t>https://www.genecards.org/cgi-bin/carddisp.pl?gene=MUC21</t>
  </si>
  <si>
    <t>NKILA</t>
  </si>
  <si>
    <t>NF-KappaB Interacting LncRNA</t>
  </si>
  <si>
    <t>GC20P057711</t>
  </si>
  <si>
    <t>https://www.genecards.org/cgi-bin/carddisp.pl?gene=NKILA</t>
  </si>
  <si>
    <t>C21orf91</t>
  </si>
  <si>
    <t>Chromosome 21 Open Reading Frame 91</t>
  </si>
  <si>
    <t>GC21M017788</t>
  </si>
  <si>
    <t>https://www.genecards.org/cgi-bin/carddisp.pl?gene=C21orf91</t>
  </si>
  <si>
    <t>MED16</t>
  </si>
  <si>
    <t>Mediator Complex Subunit 16</t>
  </si>
  <si>
    <t>GC19M005250</t>
  </si>
  <si>
    <t>https://www.genecards.org/cgi-bin/carddisp.pl?gene=MED16</t>
  </si>
  <si>
    <t>MIR382</t>
  </si>
  <si>
    <t>MicroRNA 382</t>
  </si>
  <si>
    <t>GC14P109988</t>
  </si>
  <si>
    <t>https://www.genecards.org/cgi-bin/carddisp.pl?gene=MIR382</t>
  </si>
  <si>
    <t>LOC105980008</t>
  </si>
  <si>
    <t>DLCR-2B Recombination Region</t>
  </si>
  <si>
    <t>GC05P178409</t>
  </si>
  <si>
    <t>https://www.genecards.org/cgi-bin/carddisp.pl?gene=LOC105980008</t>
  </si>
  <si>
    <t>SPATA31A3</t>
  </si>
  <si>
    <t>SPATA31 Subfamily A Member 3</t>
  </si>
  <si>
    <t>GC09M066986</t>
  </si>
  <si>
    <t>https://www.genecards.org/cgi-bin/carddisp.pl?gene=SPATA31A3</t>
  </si>
  <si>
    <t>PDCD11</t>
  </si>
  <si>
    <t>Programmed Cell Death 11</t>
  </si>
  <si>
    <t>GC10P103396</t>
  </si>
  <si>
    <t>https://www.genecards.org/cgi-bin/carddisp.pl?gene=PDCD11</t>
  </si>
  <si>
    <t>GTF3C2</t>
  </si>
  <si>
    <t>General Transcription Factor IIIC Subunit 2</t>
  </si>
  <si>
    <t>GC02M027325</t>
  </si>
  <si>
    <t>https://www.genecards.org/cgi-bin/carddisp.pl?gene=GTF3C2</t>
  </si>
  <si>
    <t>APOC1</t>
  </si>
  <si>
    <t>Apolipoprotein C1</t>
  </si>
  <si>
    <t>GC19P044914</t>
  </si>
  <si>
    <t>https://www.genecards.org/cgi-bin/carddisp.pl?gene=APOC1</t>
  </si>
  <si>
    <t>MARCHF8</t>
  </si>
  <si>
    <t>Membrane Associated Ring-CH-Type Finger 8</t>
  </si>
  <si>
    <t>GC10M046392</t>
  </si>
  <si>
    <t>https://www.genecards.org/cgi-bin/carddisp.pl?gene=MARCHF8</t>
  </si>
  <si>
    <t>DGKD</t>
  </si>
  <si>
    <t>Diacylglycerol Kinase Delta</t>
  </si>
  <si>
    <t>GC02P233396</t>
  </si>
  <si>
    <t>https://www.genecards.org/cgi-bin/carddisp.pl?gene=DGKD</t>
  </si>
  <si>
    <t>BCL2L12</t>
  </si>
  <si>
    <t>BCL2 Like 12</t>
  </si>
  <si>
    <t>GC19P049665</t>
  </si>
  <si>
    <t>https://www.genecards.org/cgi-bin/carddisp.pl?gene=BCL2L12</t>
  </si>
  <si>
    <t>DHX58</t>
  </si>
  <si>
    <t>DExH-Box Helicase 58</t>
  </si>
  <si>
    <t>GC17M042101</t>
  </si>
  <si>
    <t>https://www.genecards.org/cgi-bin/carddisp.pl?gene=DHX58</t>
  </si>
  <si>
    <t>CCR8</t>
  </si>
  <si>
    <t>C-C Motif Chemokine Receptor 8</t>
  </si>
  <si>
    <t>GC03P039886</t>
  </si>
  <si>
    <t>https://www.genecards.org/cgi-bin/carddisp.pl?gene=CCR8</t>
  </si>
  <si>
    <t>SORCS2</t>
  </si>
  <si>
    <t>Sortilin Related VPS10 Domain Containing Receptor 2</t>
  </si>
  <si>
    <t>GC04P007239</t>
  </si>
  <si>
    <t>https://www.genecards.org/cgi-bin/carddisp.pl?gene=SORCS2</t>
  </si>
  <si>
    <t>CCDC144A</t>
  </si>
  <si>
    <t>Coiled-Coil Domain Containing 144A</t>
  </si>
  <si>
    <t>GC17P016666</t>
  </si>
  <si>
    <t>https://www.genecards.org/cgi-bin/carddisp.pl?gene=CCDC144A</t>
  </si>
  <si>
    <t>CYP4F2</t>
  </si>
  <si>
    <t>Cytochrome P450 Family 4 Subfamily F Member 2</t>
  </si>
  <si>
    <t>GC19M015878</t>
  </si>
  <si>
    <t>https://www.genecards.org/cgi-bin/carddisp.pl?gene=CYP4F2</t>
  </si>
  <si>
    <t>RHOJ</t>
  </si>
  <si>
    <t>Ras Homolog Family Member J</t>
  </si>
  <si>
    <t>GC14P063204</t>
  </si>
  <si>
    <t>https://www.genecards.org/cgi-bin/carddisp.pl?gene=RHOJ</t>
  </si>
  <si>
    <t>TBC1D10A</t>
  </si>
  <si>
    <t>TBC1 Domain Family Member 10A</t>
  </si>
  <si>
    <t>GC22M030291</t>
  </si>
  <si>
    <t>https://www.genecards.org/cgi-bin/carddisp.pl?gene=TBC1D10A</t>
  </si>
  <si>
    <t>CLEC4M</t>
  </si>
  <si>
    <t>C-Type Lectin Domain Family 4 Member M</t>
  </si>
  <si>
    <t>GC19P007763</t>
  </si>
  <si>
    <t>https://www.genecards.org/cgi-bin/carddisp.pl?gene=CLEC4M</t>
  </si>
  <si>
    <t>PAOX</t>
  </si>
  <si>
    <t>Polyamine Oxidase</t>
  </si>
  <si>
    <t>GC10P133379</t>
  </si>
  <si>
    <t>https://www.genecards.org/cgi-bin/carddisp.pl?gene=PAOX</t>
  </si>
  <si>
    <t>DPEP1</t>
  </si>
  <si>
    <t>Dipeptidase 1</t>
  </si>
  <si>
    <t>GC16P089613</t>
  </si>
  <si>
    <t>https://www.genecards.org/cgi-bin/carddisp.pl?gene=DPEP1</t>
  </si>
  <si>
    <t>MANEA</t>
  </si>
  <si>
    <t>Mannosidase Endo-Alpha</t>
  </si>
  <si>
    <t>GC06P095577</t>
  </si>
  <si>
    <t>https://www.genecards.org/cgi-bin/carddisp.pl?gene=MANEA</t>
  </si>
  <si>
    <t>TWF1</t>
  </si>
  <si>
    <t>Twinfilin Actin Binding Protein 1</t>
  </si>
  <si>
    <t>GC12M043793</t>
  </si>
  <si>
    <t>https://www.genecards.org/cgi-bin/carddisp.pl?gene=TWF1</t>
  </si>
  <si>
    <t>NAAA</t>
  </si>
  <si>
    <t>N-Acylethanolamine Acid Amidase</t>
  </si>
  <si>
    <t>GC04M075910</t>
  </si>
  <si>
    <t>https://www.genecards.org/cgi-bin/carddisp.pl?gene=NAAA</t>
  </si>
  <si>
    <t>CACNB1</t>
  </si>
  <si>
    <t>Calcium Voltage-Gated Channel Auxiliary Subunit Beta 1</t>
  </si>
  <si>
    <t>GC17M039173</t>
  </si>
  <si>
    <t>https://www.genecards.org/cgi-bin/carddisp.pl?gene=CACNB1</t>
  </si>
  <si>
    <t>AMZ2</t>
  </si>
  <si>
    <t>Archaelysin Family Metallopeptidase 2</t>
  </si>
  <si>
    <t>GC17P069066</t>
  </si>
  <si>
    <t>https://www.genecards.org/cgi-bin/carddisp.pl?gene=AMZ2</t>
  </si>
  <si>
    <t>SRBD1</t>
  </si>
  <si>
    <t>S1 RNA Binding Domain 1</t>
  </si>
  <si>
    <t>GC02M045388</t>
  </si>
  <si>
    <t>https://www.genecards.org/cgi-bin/carddisp.pl?gene=SRBD1</t>
  </si>
  <si>
    <t>NIPAL2</t>
  </si>
  <si>
    <t>NIPA Like Domain Containing 2</t>
  </si>
  <si>
    <t>GC08M098189</t>
  </si>
  <si>
    <t>https://www.genecards.org/cgi-bin/carddisp.pl?gene=NIPAL2</t>
  </si>
  <si>
    <t>HDDC2</t>
  </si>
  <si>
    <t>HD Domain Containing 2</t>
  </si>
  <si>
    <t>GC06M125219</t>
  </si>
  <si>
    <t>https://www.genecards.org/cgi-bin/carddisp.pl?gene=HDDC2</t>
  </si>
  <si>
    <t>DNAJB8</t>
  </si>
  <si>
    <t>DnaJ Heat Shock Protein Family (Hsp40) Member B8</t>
  </si>
  <si>
    <t>GC03M128462</t>
  </si>
  <si>
    <t>https://www.genecards.org/cgi-bin/carddisp.pl?gene=DNAJB8</t>
  </si>
  <si>
    <t>TBCEL-TECTA</t>
  </si>
  <si>
    <t>TBCEL-TECTA Readthrough</t>
  </si>
  <si>
    <t>GC11P121026</t>
  </si>
  <si>
    <t>https://www.genecards.org/cgi-bin/carddisp.pl?gene=TBCEL-TECTA</t>
  </si>
  <si>
    <t>TLDC2</t>
  </si>
  <si>
    <t>TBC/LysM-Associated Domain Containing 2</t>
  </si>
  <si>
    <t>GC20P036876</t>
  </si>
  <si>
    <t>https://www.genecards.org/cgi-bin/carddisp.pl?gene=TLDC2</t>
  </si>
  <si>
    <t>MIR365A</t>
  </si>
  <si>
    <t>MicroRNA 365a</t>
  </si>
  <si>
    <t>GC16P014309</t>
  </si>
  <si>
    <t>https://www.genecards.org/cgi-bin/carddisp.pl?gene=MIR365A</t>
  </si>
  <si>
    <t>MIR363</t>
  </si>
  <si>
    <t>MicroRNA 363</t>
  </si>
  <si>
    <t>GC0XM134308</t>
  </si>
  <si>
    <t>https://www.genecards.org/cgi-bin/carddisp.pl?gene=MIR363</t>
  </si>
  <si>
    <t>ORC2</t>
  </si>
  <si>
    <t>Origin Recognition Complex Subunit 2</t>
  </si>
  <si>
    <t>GC02M200908</t>
  </si>
  <si>
    <t>https://www.genecards.org/cgi-bin/carddisp.pl?gene=ORC2</t>
  </si>
  <si>
    <t>KLF3</t>
  </si>
  <si>
    <t>Kruppel Like Factor 3</t>
  </si>
  <si>
    <t>GC04P038668</t>
  </si>
  <si>
    <t>https://www.genecards.org/cgi-bin/carddisp.pl?gene=KLF3</t>
  </si>
  <si>
    <t>MTMR8</t>
  </si>
  <si>
    <t>Myotubularin Related Protein 8</t>
  </si>
  <si>
    <t>GC0XM064268</t>
  </si>
  <si>
    <t>https://www.genecards.org/cgi-bin/carddisp.pl?gene=MTMR8</t>
  </si>
  <si>
    <t>NOP9</t>
  </si>
  <si>
    <t>NOP9 Nucleolar Protein</t>
  </si>
  <si>
    <t>GC14P032721</t>
  </si>
  <si>
    <t>https://www.genecards.org/cgi-bin/carddisp.pl?gene=NOP9</t>
  </si>
  <si>
    <t>SRPK1</t>
  </si>
  <si>
    <t>SRSF Protein Kinase 1</t>
  </si>
  <si>
    <t>GC06M066110</t>
  </si>
  <si>
    <t>https://www.genecards.org/cgi-bin/carddisp.pl?gene=SRPK1</t>
  </si>
  <si>
    <t>RPL34</t>
  </si>
  <si>
    <t>Ribosomal Protein L34</t>
  </si>
  <si>
    <t>GC04P108620</t>
  </si>
  <si>
    <t>https://www.genecards.org/cgi-bin/carddisp.pl?gene=RPL34</t>
  </si>
  <si>
    <t>SRP9</t>
  </si>
  <si>
    <t>Signal Recognition Particle 9</t>
  </si>
  <si>
    <t>GC01P225777</t>
  </si>
  <si>
    <t>https://www.genecards.org/cgi-bin/carddisp.pl?gene=SRP9</t>
  </si>
  <si>
    <t>KLRA1P</t>
  </si>
  <si>
    <t>Killer Cell Lectin Like Receptor A1, Pseudogene</t>
  </si>
  <si>
    <t>GC12M021336</t>
  </si>
  <si>
    <t>https://www.genecards.org/cgi-bin/carddisp.pl?gene=KLRA1P</t>
  </si>
  <si>
    <t>SPAG6</t>
  </si>
  <si>
    <t>Sperm Associated Antigen 6</t>
  </si>
  <si>
    <t>GC10P022345</t>
  </si>
  <si>
    <t>https://www.genecards.org/cgi-bin/carddisp.pl?gene=SPAG6</t>
  </si>
  <si>
    <t>OR2W3</t>
  </si>
  <si>
    <t>Olfactory Receptor Family 2 Subfamily W Member 3</t>
  </si>
  <si>
    <t>GC01P247895</t>
  </si>
  <si>
    <t>https://www.genecards.org/cgi-bin/carddisp.pl?gene=OR2W3</t>
  </si>
  <si>
    <t>SHKBP1</t>
  </si>
  <si>
    <t>SH3KBP1 Binding Protein 1</t>
  </si>
  <si>
    <t>GC19P040576</t>
  </si>
  <si>
    <t>https://www.genecards.org/cgi-bin/carddisp.pl?gene=SHKBP1</t>
  </si>
  <si>
    <t>CYLC1</t>
  </si>
  <si>
    <t>Cylicin 1</t>
  </si>
  <si>
    <t>GC0XP083861</t>
  </si>
  <si>
    <t>https://www.genecards.org/cgi-bin/carddisp.pl?gene=CYLC1</t>
  </si>
  <si>
    <t>ECM2</t>
  </si>
  <si>
    <t>Extracellular Matrix Protein 2</t>
  </si>
  <si>
    <t>GC09M092493</t>
  </si>
  <si>
    <t>https://www.genecards.org/cgi-bin/carddisp.pl?gene=ECM2</t>
  </si>
  <si>
    <t>LOC101928861</t>
  </si>
  <si>
    <t>Uncharacterized LOC101928861</t>
  </si>
  <si>
    <t>GC07M133800</t>
  </si>
  <si>
    <t>https://www.genecards.org/cgi-bin/carddisp.pl?gene=LOC101928861</t>
  </si>
  <si>
    <t>MIR758</t>
  </si>
  <si>
    <t>MicroRNA 758</t>
  </si>
  <si>
    <t>GC14P110008</t>
  </si>
  <si>
    <t>https://www.genecards.org/cgi-bin/carddisp.pl?gene=MIR758</t>
  </si>
  <si>
    <t>SLC30A4</t>
  </si>
  <si>
    <t>Solute Carrier Family 30 Member 4</t>
  </si>
  <si>
    <t>GC15M045479</t>
  </si>
  <si>
    <t>https://www.genecards.org/cgi-bin/carddisp.pl?gene=SLC30A4</t>
  </si>
  <si>
    <t>SUCNR1</t>
  </si>
  <si>
    <t>Succinate Receptor 1</t>
  </si>
  <si>
    <t>GC03P151873</t>
  </si>
  <si>
    <t>https://www.genecards.org/cgi-bin/carddisp.pl?gene=SUCNR1</t>
  </si>
  <si>
    <t>CCL3L3</t>
  </si>
  <si>
    <t>C-C Motif Chemokine Ligand 3 Like 3</t>
  </si>
  <si>
    <t>GC17M036194</t>
  </si>
  <si>
    <t>https://www.genecards.org/cgi-bin/carddisp.pl?gene=CCL3L3</t>
  </si>
  <si>
    <t>MAP3K10</t>
  </si>
  <si>
    <t>Mitogen-Activated Protein Kinase Kinase Kinase 10</t>
  </si>
  <si>
    <t>GC19P040191</t>
  </si>
  <si>
    <t>https://www.genecards.org/cgi-bin/carddisp.pl?gene=MAP3K10</t>
  </si>
  <si>
    <t>BSX</t>
  </si>
  <si>
    <t>Brain Specific Homeobox</t>
  </si>
  <si>
    <t>GC11M122977</t>
  </si>
  <si>
    <t>https://www.genecards.org/cgi-bin/carddisp.pl?gene=BSX</t>
  </si>
  <si>
    <t>FCRL6</t>
  </si>
  <si>
    <t>Fc Receptor Like 6</t>
  </si>
  <si>
    <t>GC01P159800</t>
  </si>
  <si>
    <t>https://www.genecards.org/cgi-bin/carddisp.pl?gene=FCRL6</t>
  </si>
  <si>
    <t>GGA1</t>
  </si>
  <si>
    <t>Golgi Associated, Gamma Adaptin Ear Containing, ARF Binding Protein 1</t>
  </si>
  <si>
    <t>GC22P037608</t>
  </si>
  <si>
    <t>https://www.genecards.org/cgi-bin/carddisp.pl?gene=GGA1</t>
  </si>
  <si>
    <t>GINS2</t>
  </si>
  <si>
    <t>GINS Complex Subunit 2</t>
  </si>
  <si>
    <t>GC16M085676</t>
  </si>
  <si>
    <t>https://www.genecards.org/cgi-bin/carddisp.pl?gene=GINS2</t>
  </si>
  <si>
    <t>CYC1</t>
  </si>
  <si>
    <t>Cytochrome C1</t>
  </si>
  <si>
    <t>GC08P144095</t>
  </si>
  <si>
    <t>https://www.genecards.org/cgi-bin/carddisp.pl?gene=CYC1</t>
  </si>
  <si>
    <t>MRPL46</t>
  </si>
  <si>
    <t>Mitochondrial Ribosomal Protein L46</t>
  </si>
  <si>
    <t>GC15M090770</t>
  </si>
  <si>
    <t>https://www.genecards.org/cgi-bin/carddisp.pl?gene=MRPL46</t>
  </si>
  <si>
    <t>ZBTB10</t>
  </si>
  <si>
    <t>Zinc Finger And BTB Domain Containing 10</t>
  </si>
  <si>
    <t>GC08P080485</t>
  </si>
  <si>
    <t>https://www.genecards.org/cgi-bin/carddisp.pl?gene=ZBTB10</t>
  </si>
  <si>
    <t>PHRF1</t>
  </si>
  <si>
    <t>PHD And Ring Finger Domains 1</t>
  </si>
  <si>
    <t>GC11P001742</t>
  </si>
  <si>
    <t>https://www.genecards.org/cgi-bin/carddisp.pl?gene=PHRF1</t>
  </si>
  <si>
    <t>HINFP</t>
  </si>
  <si>
    <t>Histone H4 Transcription Factor</t>
  </si>
  <si>
    <t>GC11P119121</t>
  </si>
  <si>
    <t>https://www.genecards.org/cgi-bin/carddisp.pl?gene=HINFP</t>
  </si>
  <si>
    <t>LINC00326</t>
  </si>
  <si>
    <t>Long Intergenic Non-Protein Coding RNA 326</t>
  </si>
  <si>
    <t>GC06P132954</t>
  </si>
  <si>
    <t>https://www.genecards.org/cgi-bin/carddisp.pl?gene=LINC00326</t>
  </si>
  <si>
    <t>GOLGA4</t>
  </si>
  <si>
    <t>Golgin A4</t>
  </si>
  <si>
    <t>GC03P037243</t>
  </si>
  <si>
    <t>https://www.genecards.org/cgi-bin/carddisp.pl?gene=GOLGA4</t>
  </si>
  <si>
    <t>NEURL2</t>
  </si>
  <si>
    <t>Neuralized E3 Ubiquitin Protein Ligase 2</t>
  </si>
  <si>
    <t>GC20M045888</t>
  </si>
  <si>
    <t>https://www.genecards.org/cgi-bin/carddisp.pl?gene=NEURL2</t>
  </si>
  <si>
    <t>TM4SF1</t>
  </si>
  <si>
    <t>Transmembrane 4 L Six Family Member 1</t>
  </si>
  <si>
    <t>GC03M149370</t>
  </si>
  <si>
    <t>https://www.genecards.org/cgi-bin/carddisp.pl?gene=TM4SF1</t>
  </si>
  <si>
    <t>Cholinergic Receptor Nicotinic Alpha 2 Subunit</t>
  </si>
  <si>
    <t>GC08M027459</t>
  </si>
  <si>
    <t>https://www.genecards.org/cgi-bin/carddisp.pl?gene=CHRNA2</t>
  </si>
  <si>
    <t>TRIB2</t>
  </si>
  <si>
    <t>Tribbles Pseudokinase 2</t>
  </si>
  <si>
    <t>GC02P012717</t>
  </si>
  <si>
    <t>https://www.genecards.org/cgi-bin/carddisp.pl?gene=TRIB2</t>
  </si>
  <si>
    <t>CA6</t>
  </si>
  <si>
    <t>Carbonic Anhydrase 6</t>
  </si>
  <si>
    <t>GC01P008945</t>
  </si>
  <si>
    <t>https://www.genecards.org/cgi-bin/carddisp.pl?gene=CA6</t>
  </si>
  <si>
    <t>RDH13</t>
  </si>
  <si>
    <t>Retinol Dehydrogenase 13</t>
  </si>
  <si>
    <t>GC19M055039</t>
  </si>
  <si>
    <t>https://www.genecards.org/cgi-bin/carddisp.pl?gene=RDH13</t>
  </si>
  <si>
    <t>SMARCD3</t>
  </si>
  <si>
    <t>SWI/SNF Related, Matrix Associated, Actin Dependent Regulator Of Chromatin, Subfamily D, Member 3</t>
  </si>
  <si>
    <t>GC07M151238</t>
  </si>
  <si>
    <t>https://www.genecards.org/cgi-bin/carddisp.pl?gene=SMARCD3</t>
  </si>
  <si>
    <t>ABI2</t>
  </si>
  <si>
    <t>Abl Interactor 2</t>
  </si>
  <si>
    <t>GC02P203327</t>
  </si>
  <si>
    <t>https://www.genecards.org/cgi-bin/carddisp.pl?gene=ABI2</t>
  </si>
  <si>
    <t>GALNT18</t>
  </si>
  <si>
    <t>Polypeptide N-Acetylgalactosaminyltransferase 18</t>
  </si>
  <si>
    <t>GC11M011293</t>
  </si>
  <si>
    <t>https://www.genecards.org/cgi-bin/carddisp.pl?gene=GALNT18</t>
  </si>
  <si>
    <t>FAM230B</t>
  </si>
  <si>
    <t>Family With Sequence Similarity 230 Member B</t>
  </si>
  <si>
    <t>GC22P021166</t>
  </si>
  <si>
    <t>https://www.genecards.org/cgi-bin/carddisp.pl?gene=FAM230B</t>
  </si>
  <si>
    <t>GH2</t>
  </si>
  <si>
    <t>Growth Hormone 2</t>
  </si>
  <si>
    <t>GC17M063880</t>
  </si>
  <si>
    <t>https://www.genecards.org/cgi-bin/carddisp.pl?gene=GH2</t>
  </si>
  <si>
    <t>STRN3</t>
  </si>
  <si>
    <t>Striatin 3</t>
  </si>
  <si>
    <t>GC14M030893</t>
  </si>
  <si>
    <t>https://www.genecards.org/cgi-bin/carddisp.pl?gene=STRN3</t>
  </si>
  <si>
    <t>YTHDC1</t>
  </si>
  <si>
    <t>YTH Domain Containing 1</t>
  </si>
  <si>
    <t>GC04M068310</t>
  </si>
  <si>
    <t>https://www.genecards.org/cgi-bin/carddisp.pl?gene=YTHDC1</t>
  </si>
  <si>
    <t>AFAP1L2</t>
  </si>
  <si>
    <t>Actin Filament Associated Protein 1 Like 2</t>
  </si>
  <si>
    <t>GC10M114281</t>
  </si>
  <si>
    <t>https://www.genecards.org/cgi-bin/carddisp.pl?gene=AFAP1L2</t>
  </si>
  <si>
    <t>BANF2</t>
  </si>
  <si>
    <t>BANF Family Member 2</t>
  </si>
  <si>
    <t>GC20P017694</t>
  </si>
  <si>
    <t>https://www.genecards.org/cgi-bin/carddisp.pl?gene=BANF2</t>
  </si>
  <si>
    <t>RNF7</t>
  </si>
  <si>
    <t>Ring Finger Protein 7</t>
  </si>
  <si>
    <t>GC03P141738</t>
  </si>
  <si>
    <t>https://www.genecards.org/cgi-bin/carddisp.pl?gene=RNF7</t>
  </si>
  <si>
    <t>NISCH</t>
  </si>
  <si>
    <t>Nischarin</t>
  </si>
  <si>
    <t>GC03P052455</t>
  </si>
  <si>
    <t>https://www.genecards.org/cgi-bin/carddisp.pl?gene=NISCH</t>
  </si>
  <si>
    <t>LPGAT1</t>
  </si>
  <si>
    <t>Lysophosphatidylglycerol Acyltransferase 1</t>
  </si>
  <si>
    <t>GC01M211743</t>
  </si>
  <si>
    <t>https://www.genecards.org/cgi-bin/carddisp.pl?gene=LPGAT1</t>
  </si>
  <si>
    <t>UROC1</t>
  </si>
  <si>
    <t>Urocanate Hydratase 1</t>
  </si>
  <si>
    <t>GC03M126481</t>
  </si>
  <si>
    <t>https://www.genecards.org/cgi-bin/carddisp.pl?gene=UROC1</t>
  </si>
  <si>
    <t>IPO9</t>
  </si>
  <si>
    <t>Importin 9</t>
  </si>
  <si>
    <t>GC01P201829</t>
  </si>
  <si>
    <t>https://www.genecards.org/cgi-bin/carddisp.pl?gene=IPO9</t>
  </si>
  <si>
    <t>MIR4695</t>
  </si>
  <si>
    <t>MicroRNA 4695</t>
  </si>
  <si>
    <t>GC01M018883</t>
  </si>
  <si>
    <t>https://www.genecards.org/cgi-bin/carddisp.pl?gene=MIR4695</t>
  </si>
  <si>
    <t>EIF4ENIF1</t>
  </si>
  <si>
    <t>Eukaryotic Translation Initiation Factor 4E Nuclear Import Factor 1</t>
  </si>
  <si>
    <t>GC22M031436</t>
  </si>
  <si>
    <t>https://www.genecards.org/cgi-bin/carddisp.pl?gene=EIF4ENIF1</t>
  </si>
  <si>
    <t>TENM3</t>
  </si>
  <si>
    <t>Teneurin Transmembrane Protein 3</t>
  </si>
  <si>
    <t>GC04P181448</t>
  </si>
  <si>
    <t>https://www.genecards.org/cgi-bin/carddisp.pl?gene=TENM3</t>
  </si>
  <si>
    <t>MIR33B</t>
  </si>
  <si>
    <t>MicroRNA 33b</t>
  </si>
  <si>
    <t>GC17M017813</t>
  </si>
  <si>
    <t>https://www.genecards.org/cgi-bin/carddisp.pl?gene=MIR33B</t>
  </si>
  <si>
    <t>ZNF718</t>
  </si>
  <si>
    <t>Zinc Finger Protein 718</t>
  </si>
  <si>
    <t>GC04P000118</t>
  </si>
  <si>
    <t>https://www.genecards.org/cgi-bin/carddisp.pl?gene=ZNF718</t>
  </si>
  <si>
    <t>ZNF595</t>
  </si>
  <si>
    <t>Zinc Finger Protein 595</t>
  </si>
  <si>
    <t>GC04P000046</t>
  </si>
  <si>
    <t>https://www.genecards.org/cgi-bin/carddisp.pl?gene=ZNF595</t>
  </si>
  <si>
    <t>RAB37</t>
  </si>
  <si>
    <t>RAB37, Member RAS Oncogene Family</t>
  </si>
  <si>
    <t>GC17P074671</t>
  </si>
  <si>
    <t>https://www.genecards.org/cgi-bin/carddisp.pl?gene=RAB37</t>
  </si>
  <si>
    <t>ABCC11</t>
  </si>
  <si>
    <t>ATP Binding Cassette Subfamily C Member 11</t>
  </si>
  <si>
    <t>GC16M048166</t>
  </si>
  <si>
    <t>https://www.genecards.org/cgi-bin/carddisp.pl?gene=ABCC11</t>
  </si>
  <si>
    <t>OR5AS1</t>
  </si>
  <si>
    <t>Olfactory Receptor Family 5 Subfamily AS Member 1</t>
  </si>
  <si>
    <t>GC11P056030</t>
  </si>
  <si>
    <t>https://www.genecards.org/cgi-bin/carddisp.pl?gene=OR5AS1</t>
  </si>
  <si>
    <t>CDR2</t>
  </si>
  <si>
    <t>Cerebellar Degeneration Related Protein 2</t>
  </si>
  <si>
    <t>GC16M023153</t>
  </si>
  <si>
    <t>https://www.genecards.org/cgi-bin/carddisp.pl?gene=CDR2</t>
  </si>
  <si>
    <t>MED26</t>
  </si>
  <si>
    <t>Mediator Complex Subunit 26</t>
  </si>
  <si>
    <t>GC19M016574</t>
  </si>
  <si>
    <t>https://www.genecards.org/cgi-bin/carddisp.pl?gene=MED26</t>
  </si>
  <si>
    <t>H2BC15</t>
  </si>
  <si>
    <t>H2B Clustered Histone 15</t>
  </si>
  <si>
    <t>GC06P083551</t>
  </si>
  <si>
    <t>https://www.genecards.org/cgi-bin/carddisp.pl?gene=H2BC15</t>
  </si>
  <si>
    <t>KPNA5</t>
  </si>
  <si>
    <t>Karyopherin Subunit Alpha 5</t>
  </si>
  <si>
    <t>GC06P116681</t>
  </si>
  <si>
    <t>https://www.genecards.org/cgi-bin/carddisp.pl?gene=KPNA5</t>
  </si>
  <si>
    <t>MIR365B</t>
  </si>
  <si>
    <t>MicroRNA 365b</t>
  </si>
  <si>
    <t>GC17P055071</t>
  </si>
  <si>
    <t>https://www.genecards.org/cgi-bin/carddisp.pl?gene=MIR365B</t>
  </si>
  <si>
    <t>RAB2B</t>
  </si>
  <si>
    <t>RAB2B, Member RAS Oncogene Family</t>
  </si>
  <si>
    <t>GC14M021459</t>
  </si>
  <si>
    <t>https://www.genecards.org/cgi-bin/carddisp.pl?gene=RAB2B</t>
  </si>
  <si>
    <t>BEND6</t>
  </si>
  <si>
    <t>BEN Domain Containing 6</t>
  </si>
  <si>
    <t>GC06P084101</t>
  </si>
  <si>
    <t>https://www.genecards.org/cgi-bin/carddisp.pl?gene=BEND6</t>
  </si>
  <si>
    <t>IFNG-AS1</t>
  </si>
  <si>
    <t>IFNG Antisense RNA 1</t>
  </si>
  <si>
    <t>GC12P067989</t>
  </si>
  <si>
    <t>https://www.genecards.org/cgi-bin/carddisp.pl?gene=IFNG-AS1</t>
  </si>
  <si>
    <t>TMEM11</t>
  </si>
  <si>
    <t>Transmembrane Protein 11</t>
  </si>
  <si>
    <t>GC17M021197</t>
  </si>
  <si>
    <t>https://www.genecards.org/cgi-bin/carddisp.pl?gene=TMEM11</t>
  </si>
  <si>
    <t>COX20</t>
  </si>
  <si>
    <t>Cytochrome C Oxidase Assembly Factor COX20</t>
  </si>
  <si>
    <t>GC01P244839</t>
  </si>
  <si>
    <t>https://www.genecards.org/cgi-bin/carddisp.pl?gene=COX20</t>
  </si>
  <si>
    <t>NRK</t>
  </si>
  <si>
    <t>Nik Related Kinase</t>
  </si>
  <si>
    <t>GC0XP105822</t>
  </si>
  <si>
    <t>https://www.genecards.org/cgi-bin/carddisp.pl?gene=NRK</t>
  </si>
  <si>
    <t>MX2</t>
  </si>
  <si>
    <t>MX Dynamin Like GTPase 2</t>
  </si>
  <si>
    <t>GC21P041361</t>
  </si>
  <si>
    <t>https://www.genecards.org/cgi-bin/carddisp.pl?gene=MX2</t>
  </si>
  <si>
    <t>DNAJC5</t>
  </si>
  <si>
    <t>DnaJ Heat Shock Protein Family (Hsp40) Member C5</t>
  </si>
  <si>
    <t>GC20P063895</t>
  </si>
  <si>
    <t>https://www.genecards.org/cgi-bin/carddisp.pl?gene=DNAJC5</t>
  </si>
  <si>
    <t>ALKBH3</t>
  </si>
  <si>
    <t>AlkB Homolog 3, Alpha-Ketoglutarate Dependent Dioxygenase</t>
  </si>
  <si>
    <t>GC11P043902</t>
  </si>
  <si>
    <t>https://www.genecards.org/cgi-bin/carddisp.pl?gene=ALKBH3</t>
  </si>
  <si>
    <t>UTP15</t>
  </si>
  <si>
    <t>UTP15 Small Subunit Processome Component</t>
  </si>
  <si>
    <t>GC05P073565</t>
  </si>
  <si>
    <t>https://www.genecards.org/cgi-bin/carddisp.pl?gene=UTP15</t>
  </si>
  <si>
    <t>MYL6</t>
  </si>
  <si>
    <t>Myosin Light Chain 6</t>
  </si>
  <si>
    <t>GC12P056158</t>
  </si>
  <si>
    <t>https://www.genecards.org/cgi-bin/carddisp.pl?gene=MYL6</t>
  </si>
  <si>
    <t>SH3BP5</t>
  </si>
  <si>
    <t>SH3 Domain Binding Protein 5</t>
  </si>
  <si>
    <t>GC03M020736</t>
  </si>
  <si>
    <t>https://www.genecards.org/cgi-bin/carddisp.pl?gene=SH3BP5</t>
  </si>
  <si>
    <t>PPA1</t>
  </si>
  <si>
    <t>Inorganic Pyrophosphatase 1</t>
  </si>
  <si>
    <t>GC10M070202</t>
  </si>
  <si>
    <t>https://www.genecards.org/cgi-bin/carddisp.pl?gene=PPA1</t>
  </si>
  <si>
    <t>GABRA2</t>
  </si>
  <si>
    <t>Gamma-Aminobutyric Acid Type A Receptor Subunit Alpha2</t>
  </si>
  <si>
    <t>GC04M046243</t>
  </si>
  <si>
    <t>https://www.genecards.org/cgi-bin/carddisp.pl?gene=GABRA2</t>
  </si>
  <si>
    <t>BCL7C</t>
  </si>
  <si>
    <t>BAF Chromatin Remodeling Complex Subunit BCL7C</t>
  </si>
  <si>
    <t>GC16M037209</t>
  </si>
  <si>
    <t>https://www.genecards.org/cgi-bin/carddisp.pl?gene=BCL7C</t>
  </si>
  <si>
    <t>P2RX5</t>
  </si>
  <si>
    <t>Purinergic Receptor P2X 5</t>
  </si>
  <si>
    <t>GC17M003672</t>
  </si>
  <si>
    <t>https://www.genecards.org/cgi-bin/carddisp.pl?gene=P2RX5</t>
  </si>
  <si>
    <t>MIR4707</t>
  </si>
  <si>
    <t>MicroRNA 4707</t>
  </si>
  <si>
    <t>GC14M022961</t>
  </si>
  <si>
    <t>https://www.genecards.org/cgi-bin/carddisp.pl?gene=MIR4707</t>
  </si>
  <si>
    <t>MNX1-AS2</t>
  </si>
  <si>
    <t>MNX1 Antisense RNA 2</t>
  </si>
  <si>
    <t>GC07P157006</t>
  </si>
  <si>
    <t>https://www.genecards.org/cgi-bin/carddisp.pl?gene=MNX1-AS2</t>
  </si>
  <si>
    <t>POU3F2</t>
  </si>
  <si>
    <t>POU Class 3 Homeobox 2</t>
  </si>
  <si>
    <t>GC06P098834</t>
  </si>
  <si>
    <t>https://www.genecards.org/cgi-bin/carddisp.pl?gene=POU3F2</t>
  </si>
  <si>
    <t>CREBL2</t>
  </si>
  <si>
    <t>CAMP Responsive Element Binding Protein Like 2</t>
  </si>
  <si>
    <t>GC12P012611</t>
  </si>
  <si>
    <t>https://www.genecards.org/cgi-bin/carddisp.pl?gene=CREBL2</t>
  </si>
  <si>
    <t>ESRP1</t>
  </si>
  <si>
    <t>Epithelial Splicing Regulatory Protein 1</t>
  </si>
  <si>
    <t>GC08P094641</t>
  </si>
  <si>
    <t>https://www.genecards.org/cgi-bin/carddisp.pl?gene=ESRP1</t>
  </si>
  <si>
    <t>GBA3</t>
  </si>
  <si>
    <t>Glucosylceramidase Beta 3 (Gene/Pseudogene)</t>
  </si>
  <si>
    <t>GC04P022694</t>
  </si>
  <si>
    <t>https://www.genecards.org/cgi-bin/carddisp.pl?gene=GBA3</t>
  </si>
  <si>
    <t>SIMC1</t>
  </si>
  <si>
    <t>SUMO Interacting Motifs Containing 1</t>
  </si>
  <si>
    <t>GC05P176238</t>
  </si>
  <si>
    <t>https://www.genecards.org/cgi-bin/carddisp.pl?gene=SIMC1</t>
  </si>
  <si>
    <t>FSIP1</t>
  </si>
  <si>
    <t>Fibrous Sheath Interacting Protein 1</t>
  </si>
  <si>
    <t>GC15M039594</t>
  </si>
  <si>
    <t>https://www.genecards.org/cgi-bin/carddisp.pl?gene=FSIP1</t>
  </si>
  <si>
    <t>ZNF365</t>
  </si>
  <si>
    <t>Zinc Finger Protein 365</t>
  </si>
  <si>
    <t>GC10P062374</t>
  </si>
  <si>
    <t>https://www.genecards.org/cgi-bin/carddisp.pl?gene=ZNF365</t>
  </si>
  <si>
    <t>ATG13</t>
  </si>
  <si>
    <t>Autophagy Related 13</t>
  </si>
  <si>
    <t>GC11P046648</t>
  </si>
  <si>
    <t>https://www.genecards.org/cgi-bin/carddisp.pl?gene=ATG13</t>
  </si>
  <si>
    <t>HNRNPM</t>
  </si>
  <si>
    <t>Heterogeneous Nuclear Ribonucleoprotein M</t>
  </si>
  <si>
    <t>GC19P008444</t>
  </si>
  <si>
    <t>https://www.genecards.org/cgi-bin/carddisp.pl?gene=HNRNPM</t>
  </si>
  <si>
    <t>MAP3K12</t>
  </si>
  <si>
    <t>Mitogen-Activated Protein Kinase Kinase Kinase 12</t>
  </si>
  <si>
    <t>GC12M053479</t>
  </si>
  <si>
    <t>https://www.genecards.org/cgi-bin/carddisp.pl?gene=MAP3K12</t>
  </si>
  <si>
    <t>PIP</t>
  </si>
  <si>
    <t>Prolactin Induced Protein</t>
  </si>
  <si>
    <t>GC07P143132</t>
  </si>
  <si>
    <t>https://www.genecards.org/cgi-bin/carddisp.pl?gene=PIP</t>
  </si>
  <si>
    <t>ELF3</t>
  </si>
  <si>
    <t>E74 Like ETS Transcription Factor 3</t>
  </si>
  <si>
    <t>GC01P202007</t>
  </si>
  <si>
    <t>https://www.genecards.org/cgi-bin/carddisp.pl?gene=ELF3</t>
  </si>
  <si>
    <t>OOEP</t>
  </si>
  <si>
    <t>Oocyte Expressed Protein</t>
  </si>
  <si>
    <t>GC06M073368</t>
  </si>
  <si>
    <t>https://www.genecards.org/cgi-bin/carddisp.pl?gene=OOEP</t>
  </si>
  <si>
    <t>CD6</t>
  </si>
  <si>
    <t>CD6 Molecule</t>
  </si>
  <si>
    <t>GC11P060971</t>
  </si>
  <si>
    <t>https://www.genecards.org/cgi-bin/carddisp.pl?gene=CD6</t>
  </si>
  <si>
    <t>CUEDC1</t>
  </si>
  <si>
    <t>CUE Domain Containing 1</t>
  </si>
  <si>
    <t>GC17M057861</t>
  </si>
  <si>
    <t>https://www.genecards.org/cgi-bin/carddisp.pl?gene=CUEDC1</t>
  </si>
  <si>
    <t>GIT2</t>
  </si>
  <si>
    <t>GIT ArfGAP 2</t>
  </si>
  <si>
    <t>GC12M109929</t>
  </si>
  <si>
    <t>https://www.genecards.org/cgi-bin/carddisp.pl?gene=GIT2</t>
  </si>
  <si>
    <t>CCDC90B</t>
  </si>
  <si>
    <t>Coiled-Coil Domain Containing 90B</t>
  </si>
  <si>
    <t>GC11M083259</t>
  </si>
  <si>
    <t>https://www.genecards.org/cgi-bin/carddisp.pl?gene=CCDC90B</t>
  </si>
  <si>
    <t>EPS15</t>
  </si>
  <si>
    <t>Epidermal Growth Factor Receptor Pathway Substrate 15</t>
  </si>
  <si>
    <t>GC01M051354</t>
  </si>
  <si>
    <t>https://www.genecards.org/cgi-bin/carddisp.pl?gene=EPS15</t>
  </si>
  <si>
    <t>CNDP2</t>
  </si>
  <si>
    <t>Carnosine Dipeptidase 2</t>
  </si>
  <si>
    <t>GC18P074495</t>
  </si>
  <si>
    <t>https://www.genecards.org/cgi-bin/carddisp.pl?gene=CNDP2</t>
  </si>
  <si>
    <t>SLC2A13</t>
  </si>
  <si>
    <t>Solute Carrier Family 2 Member 13</t>
  </si>
  <si>
    <t>GC12M039755</t>
  </si>
  <si>
    <t>https://www.genecards.org/cgi-bin/carddisp.pl?gene=SLC2A13</t>
  </si>
  <si>
    <t>IKBIP</t>
  </si>
  <si>
    <t>IKBKB Interacting Protein</t>
  </si>
  <si>
    <t>GC12M098613</t>
  </si>
  <si>
    <t>https://www.genecards.org/cgi-bin/carddisp.pl?gene=IKBIP</t>
  </si>
  <si>
    <t>FAM118A</t>
  </si>
  <si>
    <t>Family With Sequence Similarity 118 Member A</t>
  </si>
  <si>
    <t>GC22P045308</t>
  </si>
  <si>
    <t>https://www.genecards.org/cgi-bin/carddisp.pl?gene=FAM118A</t>
  </si>
  <si>
    <t>GNG5</t>
  </si>
  <si>
    <t>G Protein Subunit Gamma 5</t>
  </si>
  <si>
    <t>GC01M084498</t>
  </si>
  <si>
    <t>https://www.genecards.org/cgi-bin/carddisp.pl?gene=GNG5</t>
  </si>
  <si>
    <t>MIR4315-1</t>
  </si>
  <si>
    <t>MicroRNA 4315-1</t>
  </si>
  <si>
    <t>GC17M045475</t>
  </si>
  <si>
    <t>https://www.genecards.org/cgi-bin/carddisp.pl?gene=MIR4315-1</t>
  </si>
  <si>
    <t>THOC1</t>
  </si>
  <si>
    <t>THO Complex 1</t>
  </si>
  <si>
    <t>GC18M000204</t>
  </si>
  <si>
    <t>https://www.genecards.org/cgi-bin/carddisp.pl?gene=THOC1</t>
  </si>
  <si>
    <t>BABAM2</t>
  </si>
  <si>
    <t>BRISC And BRCA1 A Complex Member 2</t>
  </si>
  <si>
    <t>GC02P027953</t>
  </si>
  <si>
    <t>https://www.genecards.org/cgi-bin/carddisp.pl?gene=BABAM2</t>
  </si>
  <si>
    <t>RAPGEF1</t>
  </si>
  <si>
    <t>Rap Guanine Nucleotide Exchange Factor 1</t>
  </si>
  <si>
    <t>GC09M131576</t>
  </si>
  <si>
    <t>https://www.genecards.org/cgi-bin/carddisp.pl?gene=RAPGEF1</t>
  </si>
  <si>
    <t>QSOX1</t>
  </si>
  <si>
    <t>Quiescin Sulfhydryl Oxidase 1</t>
  </si>
  <si>
    <t>GC01P180154</t>
  </si>
  <si>
    <t>https://www.genecards.org/cgi-bin/carddisp.pl?gene=QSOX1</t>
  </si>
  <si>
    <t>NSMCE4A</t>
  </si>
  <si>
    <t>NSE4 Homolog A, SMC5-SMC6 Complex Component</t>
  </si>
  <si>
    <t>GC10M121957</t>
  </si>
  <si>
    <t>https://www.genecards.org/cgi-bin/carddisp.pl?gene=NSMCE4A</t>
  </si>
  <si>
    <t>CYSLTR2</t>
  </si>
  <si>
    <t>Cysteinyl Leukotriene Receptor 2</t>
  </si>
  <si>
    <t>GC13P048653</t>
  </si>
  <si>
    <t>https://www.genecards.org/cgi-bin/carddisp.pl?gene=CYSLTR2</t>
  </si>
  <si>
    <t>SEMA6B</t>
  </si>
  <si>
    <t>Semaphorin 6B</t>
  </si>
  <si>
    <t>GC19M004542</t>
  </si>
  <si>
    <t>https://www.genecards.org/cgi-bin/carddisp.pl?gene=SEMA6B</t>
  </si>
  <si>
    <t>TM9SF4</t>
  </si>
  <si>
    <t>Transmembrane 9 Superfamily Member 4</t>
  </si>
  <si>
    <t>GC20P032109</t>
  </si>
  <si>
    <t>https://www.genecards.org/cgi-bin/carddisp.pl?gene=TM9SF4</t>
  </si>
  <si>
    <t>LDAH</t>
  </si>
  <si>
    <t>Lipid Droplet Associated Hydrolase</t>
  </si>
  <si>
    <t>GC02M020684</t>
  </si>
  <si>
    <t>https://www.genecards.org/cgi-bin/carddisp.pl?gene=LDAH</t>
  </si>
  <si>
    <t>RANBP3</t>
  </si>
  <si>
    <t>RAN Binding Protein 3</t>
  </si>
  <si>
    <t>GC19M005916</t>
  </si>
  <si>
    <t>https://www.genecards.org/cgi-bin/carddisp.pl?gene=RANBP3</t>
  </si>
  <si>
    <t>KLHL17</t>
  </si>
  <si>
    <t>Kelch Like Family Member 17</t>
  </si>
  <si>
    <t>GC01P000960</t>
  </si>
  <si>
    <t>https://www.genecards.org/cgi-bin/carddisp.pl?gene=KLHL17</t>
  </si>
  <si>
    <t>TGM3</t>
  </si>
  <si>
    <t>Transglutaminase 3</t>
  </si>
  <si>
    <t>GC20P002296</t>
  </si>
  <si>
    <t>https://www.genecards.org/cgi-bin/carddisp.pl?gene=TGM3</t>
  </si>
  <si>
    <t>DHDH</t>
  </si>
  <si>
    <t>Dihydrodiol Dehydrogenase</t>
  </si>
  <si>
    <t>GC19P067066</t>
  </si>
  <si>
    <t>https://www.genecards.org/cgi-bin/carddisp.pl?gene=DHDH</t>
  </si>
  <si>
    <t>FAM210B</t>
  </si>
  <si>
    <t>Family With Sequence Similarity 210 Member B</t>
  </si>
  <si>
    <t>GC20P056358</t>
  </si>
  <si>
    <t>https://www.genecards.org/cgi-bin/carddisp.pl?gene=FAM210B</t>
  </si>
  <si>
    <t>DPPA3</t>
  </si>
  <si>
    <t>Developmental Pluripotency Associated 3</t>
  </si>
  <si>
    <t>GC12P021106</t>
  </si>
  <si>
    <t>https://www.genecards.org/cgi-bin/carddisp.pl?gene=DPPA3</t>
  </si>
  <si>
    <t>AQP8</t>
  </si>
  <si>
    <t>Aquaporin 8</t>
  </si>
  <si>
    <t>GC16P027966</t>
  </si>
  <si>
    <t>https://www.genecards.org/cgi-bin/carddisp.pl?gene=AQP8</t>
  </si>
  <si>
    <t>SIX4</t>
  </si>
  <si>
    <t>SIX Homeobox 4</t>
  </si>
  <si>
    <t>GC14M060709</t>
  </si>
  <si>
    <t>https://www.genecards.org/cgi-bin/carddisp.pl?gene=SIX4</t>
  </si>
  <si>
    <t>ATG4C</t>
  </si>
  <si>
    <t>Autophagy Related 4C Cysteine Peptidase</t>
  </si>
  <si>
    <t>GC01P062784</t>
  </si>
  <si>
    <t>https://www.genecards.org/cgi-bin/carddisp.pl?gene=ATG4C</t>
  </si>
  <si>
    <t>MBL3P</t>
  </si>
  <si>
    <t>Mannose-Binding Lectin Family Member 3, Pseudogene</t>
  </si>
  <si>
    <t>GC10M081856</t>
  </si>
  <si>
    <t>https://www.genecards.org/cgi-bin/carddisp.pl?gene=MBL3P</t>
  </si>
  <si>
    <t>VPS52</t>
  </si>
  <si>
    <t>VPS52 Subunit Of GARP Complex</t>
  </si>
  <si>
    <t>GC06M066055</t>
  </si>
  <si>
    <t>https://www.genecards.org/cgi-bin/carddisp.pl?gene=VPS52</t>
  </si>
  <si>
    <t>DDIT4L</t>
  </si>
  <si>
    <t>DNA Damage Inducible Transcript 4 Like</t>
  </si>
  <si>
    <t>GC04M100185</t>
  </si>
  <si>
    <t>https://www.genecards.org/cgi-bin/carddisp.pl?gene=DDIT4L</t>
  </si>
  <si>
    <t>H2BC8</t>
  </si>
  <si>
    <t>H2B Clustered Histone 8</t>
  </si>
  <si>
    <t>GC06M066512</t>
  </si>
  <si>
    <t>https://www.genecards.org/cgi-bin/carddisp.pl?gene=H2BC8</t>
  </si>
  <si>
    <t>UNC13A</t>
  </si>
  <si>
    <t>Unc-13 Homolog A</t>
  </si>
  <si>
    <t>GC19M017603</t>
  </si>
  <si>
    <t>https://www.genecards.org/cgi-bin/carddisp.pl?gene=UNC13A</t>
  </si>
  <si>
    <t>SRL</t>
  </si>
  <si>
    <t>Sarcalumenin</t>
  </si>
  <si>
    <t>GC16M004189</t>
  </si>
  <si>
    <t>https://www.genecards.org/cgi-bin/carddisp.pl?gene=SRL</t>
  </si>
  <si>
    <t>NEIL2</t>
  </si>
  <si>
    <t>Nei Like DNA Glycosylase 2</t>
  </si>
  <si>
    <t>GC08P011769</t>
  </si>
  <si>
    <t>https://www.genecards.org/cgi-bin/carddisp.pl?gene=NEIL2</t>
  </si>
  <si>
    <t>SLC12A4</t>
  </si>
  <si>
    <t>Solute Carrier Family 12 Member 4</t>
  </si>
  <si>
    <t>GC16M068098</t>
  </si>
  <si>
    <t>https://www.genecards.org/cgi-bin/carddisp.pl?gene=SLC12A4</t>
  </si>
  <si>
    <t>AGMO</t>
  </si>
  <si>
    <t>Alkylglycerol Monooxygenase</t>
  </si>
  <si>
    <t>GC07M015117</t>
  </si>
  <si>
    <t>https://www.genecards.org/cgi-bin/carddisp.pl?gene=AGMO</t>
  </si>
  <si>
    <t>GRIA1</t>
  </si>
  <si>
    <t>Glutamate Ionotropic Receptor AMPA Type Subunit 1</t>
  </si>
  <si>
    <t>GC05P153467</t>
  </si>
  <si>
    <t>https://www.genecards.org/cgi-bin/carddisp.pl?gene=GRIA1</t>
  </si>
  <si>
    <t>ASH1L</t>
  </si>
  <si>
    <t>ASH1 Like Histone Lysine Methyltransferase</t>
  </si>
  <si>
    <t>GC01M155335</t>
  </si>
  <si>
    <t>https://www.genecards.org/cgi-bin/carddisp.pl?gene=ASH1L</t>
  </si>
  <si>
    <t>UBE2O</t>
  </si>
  <si>
    <t>Ubiquitin Conjugating Enzyme E2 O</t>
  </si>
  <si>
    <t>GC17M076389</t>
  </si>
  <si>
    <t>https://www.genecards.org/cgi-bin/carddisp.pl?gene=UBE2O</t>
  </si>
  <si>
    <t>ALYREF</t>
  </si>
  <si>
    <t>Aly/REF Export Factor</t>
  </si>
  <si>
    <t>GC17M081887</t>
  </si>
  <si>
    <t>https://www.genecards.org/cgi-bin/carddisp.pl?gene=ALYREF</t>
  </si>
  <si>
    <t>MAP3K11</t>
  </si>
  <si>
    <t>Mitogen-Activated Protein Kinase Kinase Kinase 11</t>
  </si>
  <si>
    <t>GC11M089796</t>
  </si>
  <si>
    <t>https://www.genecards.org/cgi-bin/carddisp.pl?gene=MAP3K11</t>
  </si>
  <si>
    <t>GPR132</t>
  </si>
  <si>
    <t>G Protein-Coupled Receptor 132</t>
  </si>
  <si>
    <t>GC14M105049</t>
  </si>
  <si>
    <t>https://www.genecards.org/cgi-bin/carddisp.pl?gene=GPR132</t>
  </si>
  <si>
    <t>NAF1</t>
  </si>
  <si>
    <t>Nuclear Assembly Factor 1 Ribonucleoprotein</t>
  </si>
  <si>
    <t>GC04M163109</t>
  </si>
  <si>
    <t>https://www.genecards.org/cgi-bin/carddisp.pl?gene=NAF1</t>
  </si>
  <si>
    <t>LINC02145</t>
  </si>
  <si>
    <t>Long Intergenic Non-Protein Coding RNA 2145</t>
  </si>
  <si>
    <t>GC05M006311</t>
  </si>
  <si>
    <t>https://www.genecards.org/cgi-bin/carddisp.pl?gene=LINC02145</t>
  </si>
  <si>
    <t>Adrenoceptor Alpha 1D</t>
  </si>
  <si>
    <t>GC20M004220</t>
  </si>
  <si>
    <t>https://www.genecards.org/cgi-bin/carddisp.pl?gene=ADRA1D</t>
  </si>
  <si>
    <t>FALEC</t>
  </si>
  <si>
    <t>Focally Amplified Long Non-Coding RNA In Epithelial Cancer</t>
  </si>
  <si>
    <t>GC01P150566</t>
  </si>
  <si>
    <t>https://www.genecards.org/cgi-bin/carddisp.pl?gene=FALEC</t>
  </si>
  <si>
    <t>SEC23IP</t>
  </si>
  <si>
    <t>SEC23 Interacting Protein</t>
  </si>
  <si>
    <t>GC10P119892</t>
  </si>
  <si>
    <t>https://www.genecards.org/cgi-bin/carddisp.pl?gene=SEC23IP</t>
  </si>
  <si>
    <t>ING2</t>
  </si>
  <si>
    <t>Inhibitor Of Growth Family Member 2</t>
  </si>
  <si>
    <t>GC04P183504</t>
  </si>
  <si>
    <t>https://www.genecards.org/cgi-bin/carddisp.pl?gene=ING2</t>
  </si>
  <si>
    <t>GTF2A1</t>
  </si>
  <si>
    <t>General Transcription Factor IIA Subunit 1</t>
  </si>
  <si>
    <t>GC14M081175</t>
  </si>
  <si>
    <t>https://www.genecards.org/cgi-bin/carddisp.pl?gene=GTF2A1</t>
  </si>
  <si>
    <t>DPYSL3</t>
  </si>
  <si>
    <t>Dihydropyrimidinase Like 3</t>
  </si>
  <si>
    <t>GC05M147390</t>
  </si>
  <si>
    <t>https://www.genecards.org/cgi-bin/carddisp.pl?gene=DPYSL3</t>
  </si>
  <si>
    <t>RPS6KB2</t>
  </si>
  <si>
    <t>Ribosomal Protein S6 Kinase B2</t>
  </si>
  <si>
    <t>GC11P067428</t>
  </si>
  <si>
    <t>https://www.genecards.org/cgi-bin/carddisp.pl?gene=RPS6KB2</t>
  </si>
  <si>
    <t>ATP11A</t>
  </si>
  <si>
    <t>ATPase Phospholipid Transporting 11A</t>
  </si>
  <si>
    <t>GC13P112690</t>
  </si>
  <si>
    <t>https://www.genecards.org/cgi-bin/carddisp.pl?gene=ATP11A</t>
  </si>
  <si>
    <t>PRELID1</t>
  </si>
  <si>
    <t>PRELI Domain Containing 1</t>
  </si>
  <si>
    <t>GC05P177305</t>
  </si>
  <si>
    <t>https://www.genecards.org/cgi-bin/carddisp.pl?gene=PRELID1</t>
  </si>
  <si>
    <t>LUZP2</t>
  </si>
  <si>
    <t>Leucine Zipper Protein 2</t>
  </si>
  <si>
    <t>GC11P024518</t>
  </si>
  <si>
    <t>https://www.genecards.org/cgi-bin/carddisp.pl?gene=LUZP2</t>
  </si>
  <si>
    <t>TGFBRAP1</t>
  </si>
  <si>
    <t>Transforming Growth Factor Beta Receptor Associated Protein 1</t>
  </si>
  <si>
    <t>GC02M105250</t>
  </si>
  <si>
    <t>https://www.genecards.org/cgi-bin/carddisp.pl?gene=TGFBRAP1</t>
  </si>
  <si>
    <t>MCU</t>
  </si>
  <si>
    <t>Mitochondrial Calcium Uniporter</t>
  </si>
  <si>
    <t>GC10P072692</t>
  </si>
  <si>
    <t>https://www.genecards.org/cgi-bin/carddisp.pl?gene=MCU</t>
  </si>
  <si>
    <t>SLC16A3</t>
  </si>
  <si>
    <t>Solute Carrier Family 16 Member 3</t>
  </si>
  <si>
    <t>GC17P082217</t>
  </si>
  <si>
    <t>https://www.genecards.org/cgi-bin/carddisp.pl?gene=SLC16A3</t>
  </si>
  <si>
    <t>GOLM2</t>
  </si>
  <si>
    <t>Golgi Membrane Protein 2</t>
  </si>
  <si>
    <t>GC15P044289</t>
  </si>
  <si>
    <t>https://www.genecards.org/cgi-bin/carddisp.pl?gene=GOLM2</t>
  </si>
  <si>
    <t>MAP1LC3C</t>
  </si>
  <si>
    <t>Microtubule Associated Protein 1 Light Chain 3 Gamma</t>
  </si>
  <si>
    <t>GC01M241995</t>
  </si>
  <si>
    <t>https://www.genecards.org/cgi-bin/carddisp.pl?gene=MAP1LC3C</t>
  </si>
  <si>
    <t>CAMKV</t>
  </si>
  <si>
    <t>CaM Kinase Like Vesicle Associated</t>
  </si>
  <si>
    <t>GC03M051212</t>
  </si>
  <si>
    <t>https://www.genecards.org/cgi-bin/carddisp.pl?gene=CAMKV</t>
  </si>
  <si>
    <t>PLEKHF2</t>
  </si>
  <si>
    <t>Pleckstrin Homology And FYVE Domain Containing 2</t>
  </si>
  <si>
    <t>GC08P095133</t>
  </si>
  <si>
    <t>https://www.genecards.org/cgi-bin/carddisp.pl?gene=PLEKHF2</t>
  </si>
  <si>
    <t>LRRC18</t>
  </si>
  <si>
    <t>Leucine Rich Repeat Containing 18</t>
  </si>
  <si>
    <t>GC10M048909</t>
  </si>
  <si>
    <t>https://www.genecards.org/cgi-bin/carddisp.pl?gene=LRRC18</t>
  </si>
  <si>
    <t>ADGRL2</t>
  </si>
  <si>
    <t>Adhesion G Protein-Coupled Receptor L2</t>
  </si>
  <si>
    <t>GC01P081306</t>
  </si>
  <si>
    <t>https://www.genecards.org/cgi-bin/carddisp.pl?gene=ADGRL2</t>
  </si>
  <si>
    <t>UBE2E3</t>
  </si>
  <si>
    <t>Ubiquitin Conjugating Enzyme E2 E3</t>
  </si>
  <si>
    <t>GC02P180967</t>
  </si>
  <si>
    <t>https://www.genecards.org/cgi-bin/carddisp.pl?gene=UBE2E3</t>
  </si>
  <si>
    <t>MBOAT7</t>
  </si>
  <si>
    <t>Membrane Bound O-Acyltransferase Domain Containing 7</t>
  </si>
  <si>
    <t>GC19M054173</t>
  </si>
  <si>
    <t>https://www.genecards.org/cgi-bin/carddisp.pl?gene=MBOAT7</t>
  </si>
  <si>
    <t>H2AC12</t>
  </si>
  <si>
    <t>H2A Clustered Histone 12</t>
  </si>
  <si>
    <t>GC06P084418</t>
  </si>
  <si>
    <t>https://www.genecards.org/cgi-bin/carddisp.pl?gene=H2AC12</t>
  </si>
  <si>
    <t>SLC25A36</t>
  </si>
  <si>
    <t>Solute Carrier Family 25 Member 36</t>
  </si>
  <si>
    <t>GC03P140941</t>
  </si>
  <si>
    <t>https://www.genecards.org/cgi-bin/carddisp.pl?gene=SLC25A36</t>
  </si>
  <si>
    <t>CCZ1B</t>
  </si>
  <si>
    <t>CCZ1 Homolog B, Vacuolar Protein Trafficking And Biogenesis Associated</t>
  </si>
  <si>
    <t>GC07M006794</t>
  </si>
  <si>
    <t>https://www.genecards.org/cgi-bin/carddisp.pl?gene=CCZ1B</t>
  </si>
  <si>
    <t>TRAC</t>
  </si>
  <si>
    <t>T Cell Receptor Alpha Constant</t>
  </si>
  <si>
    <t>GC14P032670</t>
  </si>
  <si>
    <t>https://www.genecards.org/cgi-bin/carddisp.pl?gene=TRAC</t>
  </si>
  <si>
    <t>GULOP</t>
  </si>
  <si>
    <t>Gulonolactone (L-) Oxidase, Pseudogene</t>
  </si>
  <si>
    <t>GC08P027560</t>
  </si>
  <si>
    <t>https://www.genecards.org/cgi-bin/carddisp.pl?gene=GULOP</t>
  </si>
  <si>
    <t>RP34</t>
  </si>
  <si>
    <t>Retinitis Pigmentosa 34 (X-Linked Recessive)</t>
  </si>
  <si>
    <t>GC0XU900828</t>
  </si>
  <si>
    <t>https://www.genecards.org/cgi-bin/carddisp.pl?gene=RP34</t>
  </si>
  <si>
    <t>ZMYND15</t>
  </si>
  <si>
    <t>Zinc Finger MYND-Type Containing 15</t>
  </si>
  <si>
    <t>GC17P004740</t>
  </si>
  <si>
    <t>https://www.genecards.org/cgi-bin/carddisp.pl?gene=ZMYND15</t>
  </si>
  <si>
    <t>HES4</t>
  </si>
  <si>
    <t>Hes Family BHLH Transcription Factor 4</t>
  </si>
  <si>
    <t>GC01M005936</t>
  </si>
  <si>
    <t>https://www.genecards.org/cgi-bin/carddisp.pl?gene=HES4</t>
  </si>
  <si>
    <t>GNPDA2</t>
  </si>
  <si>
    <t>Glucosamine-6-Phosphate Deaminase 2</t>
  </si>
  <si>
    <t>GC04M044684</t>
  </si>
  <si>
    <t>https://www.genecards.org/cgi-bin/carddisp.pl?gene=GNPDA2</t>
  </si>
  <si>
    <t>CSMD1</t>
  </si>
  <si>
    <t>CUB And Sushi Multiple Domains 1</t>
  </si>
  <si>
    <t>GC08M002953</t>
  </si>
  <si>
    <t>https://www.genecards.org/cgi-bin/carddisp.pl?gene=CSMD1</t>
  </si>
  <si>
    <t>MKNK2</t>
  </si>
  <si>
    <t>MAPK Interacting Serine/Threonine Kinase 2</t>
  </si>
  <si>
    <t>GC19M002037</t>
  </si>
  <si>
    <t>https://www.genecards.org/cgi-bin/carddisp.pl?gene=MKNK2</t>
  </si>
  <si>
    <t>KCNK6</t>
  </si>
  <si>
    <t>Potassium Two Pore Domain Channel Subfamily K Member 6</t>
  </si>
  <si>
    <t>GC19P038319</t>
  </si>
  <si>
    <t>https://www.genecards.org/cgi-bin/carddisp.pl?gene=KCNK6</t>
  </si>
  <si>
    <t>NUP43</t>
  </si>
  <si>
    <t>Nucleoporin 43</t>
  </si>
  <si>
    <t>GC06M149724</t>
  </si>
  <si>
    <t>https://www.genecards.org/cgi-bin/carddisp.pl?gene=NUP43</t>
  </si>
  <si>
    <t>MND1</t>
  </si>
  <si>
    <t>Meiotic Nuclear Divisions 1</t>
  </si>
  <si>
    <t>GC04P153344</t>
  </si>
  <si>
    <t>https://www.genecards.org/cgi-bin/carddisp.pl?gene=MND1</t>
  </si>
  <si>
    <t>MT3</t>
  </si>
  <si>
    <t>Metallothionein 3</t>
  </si>
  <si>
    <t>GC16P056589</t>
  </si>
  <si>
    <t>https://www.genecards.org/cgi-bin/carddisp.pl?gene=MT3</t>
  </si>
  <si>
    <t>TENM4</t>
  </si>
  <si>
    <t>Teneurin Transmembrane Protein 4</t>
  </si>
  <si>
    <t>GC11M078652</t>
  </si>
  <si>
    <t>https://www.genecards.org/cgi-bin/carddisp.pl?gene=TENM4</t>
  </si>
  <si>
    <t>NKTR</t>
  </si>
  <si>
    <t>Natural Killer Cell Triggering Receptor</t>
  </si>
  <si>
    <t>GC03P042600</t>
  </si>
  <si>
    <t>https://www.genecards.org/cgi-bin/carddisp.pl?gene=NKTR</t>
  </si>
  <si>
    <t>REC8</t>
  </si>
  <si>
    <t>REC8 Meiotic Recombination Protein</t>
  </si>
  <si>
    <t>GC14P024171</t>
  </si>
  <si>
    <t>https://www.genecards.org/cgi-bin/carddisp.pl?gene=REC8</t>
  </si>
  <si>
    <t>SNX9</t>
  </si>
  <si>
    <t>Sorting Nexin 9</t>
  </si>
  <si>
    <t>GC06P157685</t>
  </si>
  <si>
    <t>https://www.genecards.org/cgi-bin/carddisp.pl?gene=SNX9</t>
  </si>
  <si>
    <t>TMEM30B</t>
  </si>
  <si>
    <t>Transmembrane Protein 30B</t>
  </si>
  <si>
    <t>GC14M061277</t>
  </si>
  <si>
    <t>https://www.genecards.org/cgi-bin/carddisp.pl?gene=TMEM30B</t>
  </si>
  <si>
    <t>BATF2</t>
  </si>
  <si>
    <t>Basic Leucine Zipper ATF-Like Transcription Factor 2</t>
  </si>
  <si>
    <t>GC11M064987</t>
  </si>
  <si>
    <t>https://www.genecards.org/cgi-bin/carddisp.pl?gene=BATF2</t>
  </si>
  <si>
    <t>NUP42</t>
  </si>
  <si>
    <t>Nucleoporin 42</t>
  </si>
  <si>
    <t>GC07P023182</t>
  </si>
  <si>
    <t>https://www.genecards.org/cgi-bin/carddisp.pl?gene=NUP42</t>
  </si>
  <si>
    <t>UXT</t>
  </si>
  <si>
    <t>Ubiquitously Expressed Prefoldin Like Chaperone</t>
  </si>
  <si>
    <t>GC0XM047651</t>
  </si>
  <si>
    <t>https://www.genecards.org/cgi-bin/carddisp.pl?gene=UXT</t>
  </si>
  <si>
    <t>KCNC3</t>
  </si>
  <si>
    <t>Potassium Voltage-Gated Channel Subfamily C Member 3</t>
  </si>
  <si>
    <t>GC19M066160</t>
  </si>
  <si>
    <t>https://www.genecards.org/cgi-bin/carddisp.pl?gene=KCNC3</t>
  </si>
  <si>
    <t>CHD5</t>
  </si>
  <si>
    <t>Chromodomain Helicase DNA Binding Protein 5</t>
  </si>
  <si>
    <t>GC01M006108</t>
  </si>
  <si>
    <t>https://www.genecards.org/cgi-bin/carddisp.pl?gene=CHD5</t>
  </si>
  <si>
    <t>TMEM38A</t>
  </si>
  <si>
    <t>Transmembrane Protein 38A</t>
  </si>
  <si>
    <t>GC19P016661</t>
  </si>
  <si>
    <t>https://www.genecards.org/cgi-bin/carddisp.pl?gene=TMEM38A</t>
  </si>
  <si>
    <t>ANKS1A</t>
  </si>
  <si>
    <t>Ankyrin Repeat And Sterile Alpha Motif Domain Containing 1A</t>
  </si>
  <si>
    <t>GC06P083817</t>
  </si>
  <si>
    <t>https://www.genecards.org/cgi-bin/carddisp.pl?gene=ANKS1A</t>
  </si>
  <si>
    <t>TP53BP2</t>
  </si>
  <si>
    <t>Tumor Protein P53 Binding Protein 2</t>
  </si>
  <si>
    <t>GC01M223779</t>
  </si>
  <si>
    <t>https://www.genecards.org/cgi-bin/carddisp.pl?gene=TP53BP2</t>
  </si>
  <si>
    <t>RIC8A</t>
  </si>
  <si>
    <t>RIC8 Guanine Nucleotide Exchange Factor A</t>
  </si>
  <si>
    <t>GC11P000207</t>
  </si>
  <si>
    <t>https://www.genecards.org/cgi-bin/carddisp.pl?gene=RIC8A</t>
  </si>
  <si>
    <t>EEF1B2</t>
  </si>
  <si>
    <t>Eukaryotic Translation Elongation Factor 1 Beta 2</t>
  </si>
  <si>
    <t>GC02P206159</t>
  </si>
  <si>
    <t>https://www.genecards.org/cgi-bin/carddisp.pl?gene=EEF1B2</t>
  </si>
  <si>
    <t>EIF2S2</t>
  </si>
  <si>
    <t>Eukaryotic Translation Initiation Factor 2 Subunit Beta</t>
  </si>
  <si>
    <t>GC20M034088</t>
  </si>
  <si>
    <t>https://www.genecards.org/cgi-bin/carddisp.pl?gene=EIF2S2</t>
  </si>
  <si>
    <t>LINC02911</t>
  </si>
  <si>
    <t>Long Intergenic Non-Protein Coding RNA 2911</t>
  </si>
  <si>
    <t>GC16M052026</t>
  </si>
  <si>
    <t>https://www.genecards.org/cgi-bin/carddisp.pl?gene=LINC02911</t>
  </si>
  <si>
    <t>SLX4IP</t>
  </si>
  <si>
    <t>SLX4 Interacting Protein</t>
  </si>
  <si>
    <t>GC20P010435</t>
  </si>
  <si>
    <t>https://www.genecards.org/cgi-bin/carddisp.pl?gene=SLX4IP</t>
  </si>
  <si>
    <t>Histamine Receptor H1</t>
  </si>
  <si>
    <t>GC03P012473</t>
  </si>
  <si>
    <t>https://www.genecards.org/cgi-bin/carddisp.pl?gene=HRH1</t>
  </si>
  <si>
    <t>JPH1</t>
  </si>
  <si>
    <t>Junctophilin 1</t>
  </si>
  <si>
    <t>GC08M074234</t>
  </si>
  <si>
    <t>https://www.genecards.org/cgi-bin/carddisp.pl?gene=JPH1</t>
  </si>
  <si>
    <t>CRIP2</t>
  </si>
  <si>
    <t>Cysteine Rich Protein 2</t>
  </si>
  <si>
    <t>GC14P105472</t>
  </si>
  <si>
    <t>https://www.genecards.org/cgi-bin/carddisp.pl?gene=CRIP2</t>
  </si>
  <si>
    <t>PCDHGB3</t>
  </si>
  <si>
    <t>Protocadherin Gamma Subfamily B, 3</t>
  </si>
  <si>
    <t>GC05P146208</t>
  </si>
  <si>
    <t>https://www.genecards.org/cgi-bin/carddisp.pl?gene=PCDHGB3</t>
  </si>
  <si>
    <t>GJB7</t>
  </si>
  <si>
    <t>Gap Junction Protein Beta 7</t>
  </si>
  <si>
    <t>GC06M087282</t>
  </si>
  <si>
    <t>https://www.genecards.org/cgi-bin/carddisp.pl?gene=GJB7</t>
  </si>
  <si>
    <t>ACLY</t>
  </si>
  <si>
    <t>ATP Citrate Lyase</t>
  </si>
  <si>
    <t>GC17M041866</t>
  </si>
  <si>
    <t>https://www.genecards.org/cgi-bin/carddisp.pl?gene=ACLY</t>
  </si>
  <si>
    <t>PPP1R9A</t>
  </si>
  <si>
    <t>Protein Phosphatase 1 Regulatory Subunit 9A</t>
  </si>
  <si>
    <t>GC07P094907</t>
  </si>
  <si>
    <t>https://www.genecards.org/cgi-bin/carddisp.pl?gene=PPP1R9A</t>
  </si>
  <si>
    <t>RGL4</t>
  </si>
  <si>
    <t>Ral Guanine Nucleotide Dissociation Stimulator Like 4</t>
  </si>
  <si>
    <t>GC22P023688</t>
  </si>
  <si>
    <t>https://www.genecards.org/cgi-bin/carddisp.pl?gene=RGL4</t>
  </si>
  <si>
    <t>RFESD</t>
  </si>
  <si>
    <t>Rieske Fe-S Domain Containing</t>
  </si>
  <si>
    <t>GC05P095646</t>
  </si>
  <si>
    <t>https://www.genecards.org/cgi-bin/carddisp.pl?gene=RFESD</t>
  </si>
  <si>
    <t>VCX</t>
  </si>
  <si>
    <t>Variable Charge X-Linked</t>
  </si>
  <si>
    <t>GC0XP007842</t>
  </si>
  <si>
    <t>https://www.genecards.org/cgi-bin/carddisp.pl?gene=VCX</t>
  </si>
  <si>
    <t>TBPL1</t>
  </si>
  <si>
    <t>TATA-Box Binding Protein Like 1</t>
  </si>
  <si>
    <t>GC06P133952</t>
  </si>
  <si>
    <t>https://www.genecards.org/cgi-bin/carddisp.pl?gene=TBPL1</t>
  </si>
  <si>
    <t>ENTREP1</t>
  </si>
  <si>
    <t>Endosomal Transmembrane Epsin Interactor 1</t>
  </si>
  <si>
    <t>GC09P069325</t>
  </si>
  <si>
    <t>https://www.genecards.org/cgi-bin/carddisp.pl?gene=ENTREP1</t>
  </si>
  <si>
    <t>IKZF2</t>
  </si>
  <si>
    <t>IKAROS Family Zinc Finger 2</t>
  </si>
  <si>
    <t>GC02M213001</t>
  </si>
  <si>
    <t>https://www.genecards.org/cgi-bin/carddisp.pl?gene=IKZF2</t>
  </si>
  <si>
    <t>LPCAT1</t>
  </si>
  <si>
    <t>Lysophosphatidylcholine Acyltransferase 1</t>
  </si>
  <si>
    <t>GC05M001456</t>
  </si>
  <si>
    <t>https://www.genecards.org/cgi-bin/carddisp.pl?gene=LPCAT1</t>
  </si>
  <si>
    <t>OXNAD1</t>
  </si>
  <si>
    <t>Oxidoreductase NAD Binding Domain Containing 1</t>
  </si>
  <si>
    <t>GC03P017109</t>
  </si>
  <si>
    <t>https://www.genecards.org/cgi-bin/carddisp.pl?gene=OXNAD1</t>
  </si>
  <si>
    <t>VASN</t>
  </si>
  <si>
    <t>Vasorin</t>
  </si>
  <si>
    <t>GC16P011775</t>
  </si>
  <si>
    <t>https://www.genecards.org/cgi-bin/carddisp.pl?gene=VASN</t>
  </si>
  <si>
    <t>PTGES3L</t>
  </si>
  <si>
    <t>Prostaglandin E Synthase 3 Like</t>
  </si>
  <si>
    <t>GC17M042968</t>
  </si>
  <si>
    <t>https://www.genecards.org/cgi-bin/carddisp.pl?gene=PTGES3L</t>
  </si>
  <si>
    <t>DENND5A</t>
  </si>
  <si>
    <t>DENN Domain Containing 5A</t>
  </si>
  <si>
    <t>GC11M009162</t>
  </si>
  <si>
    <t>https://www.genecards.org/cgi-bin/carddisp.pl?gene=DENND5A</t>
  </si>
  <si>
    <t>IMP3</t>
  </si>
  <si>
    <t>IMP U3 Small Nucleolar Ribonucleoprotein 3</t>
  </si>
  <si>
    <t>GC15M075639</t>
  </si>
  <si>
    <t>https://www.genecards.org/cgi-bin/carddisp.pl?gene=IMP3</t>
  </si>
  <si>
    <t>NPTX2</t>
  </si>
  <si>
    <t>Neuronal Pentraxin 2</t>
  </si>
  <si>
    <t>GC07P098620</t>
  </si>
  <si>
    <t>https://www.genecards.org/cgi-bin/carddisp.pl?gene=NPTX2</t>
  </si>
  <si>
    <t>TRPC7</t>
  </si>
  <si>
    <t>Transient Receptor Potential Cation Channel Subfamily C Member 7</t>
  </si>
  <si>
    <t>GC05M136212</t>
  </si>
  <si>
    <t>https://www.genecards.org/cgi-bin/carddisp.pl?gene=TRPC7</t>
  </si>
  <si>
    <t>MFAP3</t>
  </si>
  <si>
    <t>Microfibril Associated Protein 3</t>
  </si>
  <si>
    <t>GC05P154014</t>
  </si>
  <si>
    <t>https://www.genecards.org/cgi-bin/carddisp.pl?gene=MFAP3</t>
  </si>
  <si>
    <t>C5orf63</t>
  </si>
  <si>
    <t>Chromosome 5 Open Reading Frame 63</t>
  </si>
  <si>
    <t>GC05M127042</t>
  </si>
  <si>
    <t>https://www.genecards.org/cgi-bin/carddisp.pl?gene=C5orf63</t>
  </si>
  <si>
    <t>TEX43</t>
  </si>
  <si>
    <t>Testis Expressed 43</t>
  </si>
  <si>
    <t>GC05P126631</t>
  </si>
  <si>
    <t>https://www.genecards.org/cgi-bin/carddisp.pl?gene=TEX43</t>
  </si>
  <si>
    <t>MINAR2</t>
  </si>
  <si>
    <t>Membrane Integral NOTCH2 Associated Receptor 2</t>
  </si>
  <si>
    <t>GC05P129749</t>
  </si>
  <si>
    <t>https://www.genecards.org/cgi-bin/carddisp.pl?gene=MINAR2</t>
  </si>
  <si>
    <t>FAM83D</t>
  </si>
  <si>
    <t>Family With Sequence Similarity 83 Member D</t>
  </si>
  <si>
    <t>GC20P038926</t>
  </si>
  <si>
    <t>https://www.genecards.org/cgi-bin/carddisp.pl?gene=FAM83D</t>
  </si>
  <si>
    <t>NAP1L4</t>
  </si>
  <si>
    <t>Nucleosome Assembly Protein 1 Like 4</t>
  </si>
  <si>
    <t>GC11M002944</t>
  </si>
  <si>
    <t>https://www.genecards.org/cgi-bin/carddisp.pl?gene=NAP1L4</t>
  </si>
  <si>
    <t>ZSCAN9</t>
  </si>
  <si>
    <t>Zinc Finger And SCAN Domain Containing 9</t>
  </si>
  <si>
    <t>GC06P028224</t>
  </si>
  <si>
    <t>https://www.genecards.org/cgi-bin/carddisp.pl?gene=ZSCAN9</t>
  </si>
  <si>
    <t>LDB2</t>
  </si>
  <si>
    <t>LIM Domain Binding 2</t>
  </si>
  <si>
    <t>GC04M016501</t>
  </si>
  <si>
    <t>https://www.genecards.org/cgi-bin/carddisp.pl?gene=LDB2</t>
  </si>
  <si>
    <t>SEMA3F</t>
  </si>
  <si>
    <t>Semaphorin 3F</t>
  </si>
  <si>
    <t>GC03P050360</t>
  </si>
  <si>
    <t>https://www.genecards.org/cgi-bin/carddisp.pl?gene=SEMA3F</t>
  </si>
  <si>
    <t>ARHGEF16</t>
  </si>
  <si>
    <t>Rho Guanine Nucleotide Exchange Factor 16</t>
  </si>
  <si>
    <t>GC01P003454</t>
  </si>
  <si>
    <t>https://www.genecards.org/cgi-bin/carddisp.pl?gene=ARHGEF16</t>
  </si>
  <si>
    <t>PELI1</t>
  </si>
  <si>
    <t>Pellino E3 Ubiquitin Protein Ligase 1</t>
  </si>
  <si>
    <t>GC02M064092</t>
  </si>
  <si>
    <t>https://www.genecards.org/cgi-bin/carddisp.pl?gene=PELI1</t>
  </si>
  <si>
    <t>TTTY1</t>
  </si>
  <si>
    <t>Testis-Specific Transcript, Y-Linked 1</t>
  </si>
  <si>
    <t>GC0YM009753</t>
  </si>
  <si>
    <t>https://www.genecards.org/cgi-bin/carddisp.pl?gene=TTTY1</t>
  </si>
  <si>
    <t>DYNLL2</t>
  </si>
  <si>
    <t>Dynein Light Chain LC8-Type 2</t>
  </si>
  <si>
    <t>GC17P058083</t>
  </si>
  <si>
    <t>https://www.genecards.org/cgi-bin/carddisp.pl?gene=DYNLL2</t>
  </si>
  <si>
    <t>WDR74</t>
  </si>
  <si>
    <t>WD Repeat Domain 74</t>
  </si>
  <si>
    <t>GC11M062832</t>
  </si>
  <si>
    <t>https://www.genecards.org/cgi-bin/carddisp.pl?gene=WDR74</t>
  </si>
  <si>
    <t>LINC00221</t>
  </si>
  <si>
    <t>Long Intergenic Non-Protein Coding RNA 221</t>
  </si>
  <si>
    <t>GC14P106482</t>
  </si>
  <si>
    <t>https://www.genecards.org/cgi-bin/carddisp.pl?gene=LINC00221</t>
  </si>
  <si>
    <t>ACSL1</t>
  </si>
  <si>
    <t>Acyl-CoA Synthetase Long Chain Family Member 1</t>
  </si>
  <si>
    <t>GC04M184755</t>
  </si>
  <si>
    <t>https://www.genecards.org/cgi-bin/carddisp.pl?gene=ACSL1</t>
  </si>
  <si>
    <t>UBD</t>
  </si>
  <si>
    <t>Ubiquitin D</t>
  </si>
  <si>
    <t>GC06M065827</t>
  </si>
  <si>
    <t>https://www.genecards.org/cgi-bin/carddisp.pl?gene=UBD</t>
  </si>
  <si>
    <t>MTA3</t>
  </si>
  <si>
    <t>Metastasis Associated 1 Family Member 3</t>
  </si>
  <si>
    <t>GC02P042494</t>
  </si>
  <si>
    <t>https://www.genecards.org/cgi-bin/carddisp.pl?gene=MTA3</t>
  </si>
  <si>
    <t>IL17D</t>
  </si>
  <si>
    <t>Interleukin 17D</t>
  </si>
  <si>
    <t>GC13P020702</t>
  </si>
  <si>
    <t>https://www.genecards.org/cgi-bin/carddisp.pl?gene=IL17D</t>
  </si>
  <si>
    <t>KIR2DS2</t>
  </si>
  <si>
    <t>Killer Cell Immunoglobulin Like Receptor, Two Ig Domains And Short Cytoplasmic Tail 2</t>
  </si>
  <si>
    <t>GC19MR00122</t>
  </si>
  <si>
    <t>https://www.genecards.org/cgi-bin/carddisp.pl?gene=KIR2DS2</t>
  </si>
  <si>
    <t>TEAD1</t>
  </si>
  <si>
    <t>TEA Domain Transcription Factor 1</t>
  </si>
  <si>
    <t>GC11P012674</t>
  </si>
  <si>
    <t>https://www.genecards.org/cgi-bin/carddisp.pl?gene=TEAD1</t>
  </si>
  <si>
    <t>ANKRD12</t>
  </si>
  <si>
    <t>Ankyrin Repeat Domain 12</t>
  </si>
  <si>
    <t>GC18P009136</t>
  </si>
  <si>
    <t>https://www.genecards.org/cgi-bin/carddisp.pl?gene=ANKRD12</t>
  </si>
  <si>
    <t>HMGB2</t>
  </si>
  <si>
    <t>High Mobility Group Box 2</t>
  </si>
  <si>
    <t>GC04M173331</t>
  </si>
  <si>
    <t>https://www.genecards.org/cgi-bin/carddisp.pl?gene=HMGB2</t>
  </si>
  <si>
    <t>FRA10AC1</t>
  </si>
  <si>
    <t>FRA10A Associated CGG Repeat 1</t>
  </si>
  <si>
    <t>GC10M093667</t>
  </si>
  <si>
    <t>https://www.genecards.org/cgi-bin/carddisp.pl?gene=FRA10AC1</t>
  </si>
  <si>
    <t>RFX8</t>
  </si>
  <si>
    <t>Regulatory Factor X8</t>
  </si>
  <si>
    <t>GC02M101394</t>
  </si>
  <si>
    <t>https://www.genecards.org/cgi-bin/carddisp.pl?gene=RFX8</t>
  </si>
  <si>
    <t>CXXC5</t>
  </si>
  <si>
    <t>CXXC Finger Protein 5</t>
  </si>
  <si>
    <t>GC05P139647</t>
  </si>
  <si>
    <t>https://www.genecards.org/cgi-bin/carddisp.pl?gene=CXXC5</t>
  </si>
  <si>
    <t>CNDP1</t>
  </si>
  <si>
    <t>Carnosine Dipeptidase 1</t>
  </si>
  <si>
    <t>GC18P074534</t>
  </si>
  <si>
    <t>https://www.genecards.org/cgi-bin/carddisp.pl?gene=CNDP1</t>
  </si>
  <si>
    <t>NEU4</t>
  </si>
  <si>
    <t>Neuraminidase 4</t>
  </si>
  <si>
    <t>GC02P241808</t>
  </si>
  <si>
    <t>https://www.genecards.org/cgi-bin/carddisp.pl?gene=NEU4</t>
  </si>
  <si>
    <t>SLITRK1</t>
  </si>
  <si>
    <t>SLIT And NTRK Like Family Member 1</t>
  </si>
  <si>
    <t>GC13M083877</t>
  </si>
  <si>
    <t>https://www.genecards.org/cgi-bin/carddisp.pl?gene=SLITRK1</t>
  </si>
  <si>
    <t>LIMK2</t>
  </si>
  <si>
    <t>LIM Domain Kinase 2</t>
  </si>
  <si>
    <t>GC22P031212</t>
  </si>
  <si>
    <t>https://www.genecards.org/cgi-bin/carddisp.pl?gene=LIMK2</t>
  </si>
  <si>
    <t>INSM1</t>
  </si>
  <si>
    <t>INSM Transcriptional Repressor 1</t>
  </si>
  <si>
    <t>GC20P020368</t>
  </si>
  <si>
    <t>https://www.genecards.org/cgi-bin/carddisp.pl?gene=INSM1</t>
  </si>
  <si>
    <t>TCP11L1</t>
  </si>
  <si>
    <t>T-Complex 11 Like 1</t>
  </si>
  <si>
    <t>GC11P033018</t>
  </si>
  <si>
    <t>https://www.genecards.org/cgi-bin/carddisp.pl?gene=TCP11L1</t>
  </si>
  <si>
    <t>IQANK1</t>
  </si>
  <si>
    <t>IQ Motif And Ankyrin Repeat Containing 1</t>
  </si>
  <si>
    <t>GC08P144347</t>
  </si>
  <si>
    <t>https://www.genecards.org/cgi-bin/carddisp.pl?gene=IQANK1</t>
  </si>
  <si>
    <t>CASP12</t>
  </si>
  <si>
    <t>Caspase 12 (Gene/Pseudogene)</t>
  </si>
  <si>
    <t>GC11M104885</t>
  </si>
  <si>
    <t>https://www.genecards.org/cgi-bin/carddisp.pl?gene=CASP12</t>
  </si>
  <si>
    <t>NMRAL1</t>
  </si>
  <si>
    <t>NmrA Like Redox Sensor 1</t>
  </si>
  <si>
    <t>GC16M004461</t>
  </si>
  <si>
    <t>https://www.genecards.org/cgi-bin/carddisp.pl?gene=NMRAL1</t>
  </si>
  <si>
    <t>GLP2R</t>
  </si>
  <si>
    <t>Glucagon Like Peptide 2 Receptor</t>
  </si>
  <si>
    <t>GC17P009822</t>
  </si>
  <si>
    <t>https://www.genecards.org/cgi-bin/carddisp.pl?gene=GLP2R</t>
  </si>
  <si>
    <t>ADAM21</t>
  </si>
  <si>
    <t>ADAM Metallopeptidase Domain 21</t>
  </si>
  <si>
    <t>GC14P070418</t>
  </si>
  <si>
    <t>https://www.genecards.org/cgi-bin/carddisp.pl?gene=ADAM21</t>
  </si>
  <si>
    <t>CCDC177</t>
  </si>
  <si>
    <t>Coiled-Coil Domain Containing 177</t>
  </si>
  <si>
    <t>GC14M069569</t>
  </si>
  <si>
    <t>https://www.genecards.org/cgi-bin/carddisp.pl?gene=CCDC177</t>
  </si>
  <si>
    <t>ILF2</t>
  </si>
  <si>
    <t>Interleukin Enhancer Binding Factor 2</t>
  </si>
  <si>
    <t>GC01M153661</t>
  </si>
  <si>
    <t>https://www.genecards.org/cgi-bin/carddisp.pl?gene=ILF2</t>
  </si>
  <si>
    <t>CYLC2</t>
  </si>
  <si>
    <t>Cylicin 2</t>
  </si>
  <si>
    <t>GC09P102995</t>
  </si>
  <si>
    <t>https://www.genecards.org/cgi-bin/carddisp.pl?gene=CYLC2</t>
  </si>
  <si>
    <t>TASL</t>
  </si>
  <si>
    <t>TLR Adaptor Interacting With Endolysosomal SLC15A4</t>
  </si>
  <si>
    <t>GC0XM030559</t>
  </si>
  <si>
    <t>https://www.genecards.org/cgi-bin/carddisp.pl?gene=TASL</t>
  </si>
  <si>
    <t>ZBTB4</t>
  </si>
  <si>
    <t>Zinc Finger And BTB Domain Containing 4</t>
  </si>
  <si>
    <t>GC17M007459</t>
  </si>
  <si>
    <t>https://www.genecards.org/cgi-bin/carddisp.pl?gene=ZBTB4</t>
  </si>
  <si>
    <t>ACKR4</t>
  </si>
  <si>
    <t>Atypical Chemokine Receptor 4</t>
  </si>
  <si>
    <t>GC03P132597</t>
  </si>
  <si>
    <t>https://www.genecards.org/cgi-bin/carddisp.pl?gene=ACKR4</t>
  </si>
  <si>
    <t>TRAPPC8</t>
  </si>
  <si>
    <t>Trafficking Protein Particle Complex Subunit 8</t>
  </si>
  <si>
    <t>GC18M031829</t>
  </si>
  <si>
    <t>https://www.genecards.org/cgi-bin/carddisp.pl?gene=TRAPPC8</t>
  </si>
  <si>
    <t>KLRC2</t>
  </si>
  <si>
    <t>Killer Cell Lectin Like Receptor C2</t>
  </si>
  <si>
    <t>GC12M021111</t>
  </si>
  <si>
    <t>https://www.genecards.org/cgi-bin/carddisp.pl?gene=KLRC2</t>
  </si>
  <si>
    <t>FILIP1L</t>
  </si>
  <si>
    <t>Filamin A Interacting Protein 1 Like</t>
  </si>
  <si>
    <t>GC03M099830</t>
  </si>
  <si>
    <t>https://www.genecards.org/cgi-bin/carddisp.pl?gene=FILIP1L</t>
  </si>
  <si>
    <t>FAM199X</t>
  </si>
  <si>
    <t>Family With Sequence Similarity 199, X-Linked</t>
  </si>
  <si>
    <t>GC0XP104166</t>
  </si>
  <si>
    <t>https://www.genecards.org/cgi-bin/carddisp.pl?gene=FAM199X</t>
  </si>
  <si>
    <t>SFXN1</t>
  </si>
  <si>
    <t>Sideroflexin 1</t>
  </si>
  <si>
    <t>GC05P175477</t>
  </si>
  <si>
    <t>https://www.genecards.org/cgi-bin/carddisp.pl?gene=SFXN1</t>
  </si>
  <si>
    <t>CDH8</t>
  </si>
  <si>
    <t>Cadherin 8</t>
  </si>
  <si>
    <t>GC16M061647</t>
  </si>
  <si>
    <t>https://www.genecards.org/cgi-bin/carddisp.pl?gene=CDH8</t>
  </si>
  <si>
    <t>SPTLC3</t>
  </si>
  <si>
    <t>Serine Palmitoyltransferase Long Chain Base Subunit 3</t>
  </si>
  <si>
    <t>GC20P013008</t>
  </si>
  <si>
    <t>https://www.genecards.org/cgi-bin/carddisp.pl?gene=SPTLC3</t>
  </si>
  <si>
    <t>LOC106694316</t>
  </si>
  <si>
    <t>Enhancer Region In Introns 7-9 Of MPO</t>
  </si>
  <si>
    <t>GC17P058273</t>
  </si>
  <si>
    <t>https://www.genecards.org/cgi-bin/carddisp.pl?gene=LOC106694316</t>
  </si>
  <si>
    <t>UBQLN1</t>
  </si>
  <si>
    <t>Ubiquilin 1</t>
  </si>
  <si>
    <t>GC09M083659</t>
  </si>
  <si>
    <t>https://www.genecards.org/cgi-bin/carddisp.pl?gene=UBQLN1</t>
  </si>
  <si>
    <t>CAPN5</t>
  </si>
  <si>
    <t>Calpain 5</t>
  </si>
  <si>
    <t>GC11P077066</t>
  </si>
  <si>
    <t>https://www.genecards.org/cgi-bin/carddisp.pl?gene=CAPN5</t>
  </si>
  <si>
    <t>USP10</t>
  </si>
  <si>
    <t>Ubiquitin Specific Peptidase 10</t>
  </si>
  <si>
    <t>GC16P084702</t>
  </si>
  <si>
    <t>https://www.genecards.org/cgi-bin/carddisp.pl?gene=USP10</t>
  </si>
  <si>
    <t>ZNF526</t>
  </si>
  <si>
    <t>Zinc Finger Protein 526</t>
  </si>
  <si>
    <t>GC19P042220</t>
  </si>
  <si>
    <t>https://www.genecards.org/cgi-bin/carddisp.pl?gene=ZNF526</t>
  </si>
  <si>
    <t>PCP2</t>
  </si>
  <si>
    <t>Purkinje Cell Protein 2</t>
  </si>
  <si>
    <t>GC19M007631</t>
  </si>
  <si>
    <t>https://www.genecards.org/cgi-bin/carddisp.pl?gene=PCP2</t>
  </si>
  <si>
    <t>MIR501</t>
  </si>
  <si>
    <t>MicroRNA 501</t>
  </si>
  <si>
    <t>GC0XP050771</t>
  </si>
  <si>
    <t>https://www.genecards.org/cgi-bin/carddisp.pl?gene=MIR501</t>
  </si>
  <si>
    <t>HAT1</t>
  </si>
  <si>
    <t>Histone Acetyltransferase 1</t>
  </si>
  <si>
    <t>GC02P171922</t>
  </si>
  <si>
    <t>https://www.genecards.org/cgi-bin/carddisp.pl?gene=HAT1</t>
  </si>
  <si>
    <t>TBC1D22B</t>
  </si>
  <si>
    <t>TBC1 Domain Family Member 22B</t>
  </si>
  <si>
    <t>GC06P083864</t>
  </si>
  <si>
    <t>https://www.genecards.org/cgi-bin/carddisp.pl?gene=TBC1D22B</t>
  </si>
  <si>
    <t>VCX3B</t>
  </si>
  <si>
    <t>Variable Charge X-Linked 3B</t>
  </si>
  <si>
    <t>GC0XP008464</t>
  </si>
  <si>
    <t>https://www.genecards.org/cgi-bin/carddisp.pl?gene=VCX3B</t>
  </si>
  <si>
    <t>CMC4</t>
  </si>
  <si>
    <t>C-X9-C Motif Containing 4</t>
  </si>
  <si>
    <t>GC0XM155061</t>
  </si>
  <si>
    <t>https://www.genecards.org/cgi-bin/carddisp.pl?gene=CMC4</t>
  </si>
  <si>
    <t>RABGGTA</t>
  </si>
  <si>
    <t>Rab Geranylgeranyltransferase Subunit Alpha</t>
  </si>
  <si>
    <t>GC14M024265</t>
  </si>
  <si>
    <t>https://www.genecards.org/cgi-bin/carddisp.pl?gene=RABGGTA</t>
  </si>
  <si>
    <t>SF3A3</t>
  </si>
  <si>
    <t>Splicing Factor 3a Subunit 3</t>
  </si>
  <si>
    <t>GC01M037956</t>
  </si>
  <si>
    <t>https://www.genecards.org/cgi-bin/carddisp.pl?gene=SF3A3</t>
  </si>
  <si>
    <t>DIRC3</t>
  </si>
  <si>
    <t>Disrupted In Renal Carcinoma 3</t>
  </si>
  <si>
    <t>GC02M217284</t>
  </si>
  <si>
    <t>https://www.genecards.org/cgi-bin/carddisp.pl?gene=DIRC3</t>
  </si>
  <si>
    <t>KLHDC8A</t>
  </si>
  <si>
    <t>Kelch Domain Containing 8A</t>
  </si>
  <si>
    <t>GC01M205305</t>
  </si>
  <si>
    <t>https://www.genecards.org/cgi-bin/carddisp.pl?gene=KLHDC8A</t>
  </si>
  <si>
    <t>SPIN1</t>
  </si>
  <si>
    <t>Spindlin 1</t>
  </si>
  <si>
    <t>GC09P088388</t>
  </si>
  <si>
    <t>https://www.genecards.org/cgi-bin/carddisp.pl?gene=SPIN1</t>
  </si>
  <si>
    <t>VSIG4</t>
  </si>
  <si>
    <t>V-Set And Immunoglobulin Domain Containing 4</t>
  </si>
  <si>
    <t>GC0XM066021</t>
  </si>
  <si>
    <t>https://www.genecards.org/cgi-bin/carddisp.pl?gene=VSIG4</t>
  </si>
  <si>
    <t>EPHA5</t>
  </si>
  <si>
    <t>EPH Receptor A5</t>
  </si>
  <si>
    <t>GC04M065319</t>
  </si>
  <si>
    <t>https://www.genecards.org/cgi-bin/carddisp.pl?gene=EPHA5</t>
  </si>
  <si>
    <t>RTN4RL1</t>
  </si>
  <si>
    <t>Reticulon 4 Receptor Like 1</t>
  </si>
  <si>
    <t>GC17M004370</t>
  </si>
  <si>
    <t>https://www.genecards.org/cgi-bin/carddisp.pl?gene=RTN4RL1</t>
  </si>
  <si>
    <t>CREB5</t>
  </si>
  <si>
    <t>CAMP Responsive Element Binding Protein 5</t>
  </si>
  <si>
    <t>GC07P028305</t>
  </si>
  <si>
    <t>https://www.genecards.org/cgi-bin/carddisp.pl?gene=CREB5</t>
  </si>
  <si>
    <t>TAF4</t>
  </si>
  <si>
    <t>TATA-Box Binding Protein Associated Factor 4</t>
  </si>
  <si>
    <t>GC20M062118</t>
  </si>
  <si>
    <t>https://www.genecards.org/cgi-bin/carddisp.pl?gene=TAF4</t>
  </si>
  <si>
    <t>DNAJA4</t>
  </si>
  <si>
    <t>DnaJ Heat Shock Protein Family (Hsp40) Member A4</t>
  </si>
  <si>
    <t>GC15P078264</t>
  </si>
  <si>
    <t>https://www.genecards.org/cgi-bin/carddisp.pl?gene=DNAJA4</t>
  </si>
  <si>
    <t>LRIF1</t>
  </si>
  <si>
    <t>Ligand Dependent Nuclear Receptor Interacting Factor 1</t>
  </si>
  <si>
    <t>GC01M110874</t>
  </si>
  <si>
    <t>https://www.genecards.org/cgi-bin/carddisp.pl?gene=LRIF1</t>
  </si>
  <si>
    <t>ZDHHC17</t>
  </si>
  <si>
    <t>Zinc Finger DHHC-Type Palmitoyltransferase 17</t>
  </si>
  <si>
    <t>GC12P076763</t>
  </si>
  <si>
    <t>https://www.genecards.org/cgi-bin/carddisp.pl?gene=ZDHHC17</t>
  </si>
  <si>
    <t>MCCC2</t>
  </si>
  <si>
    <t>Methylcrotonyl-CoA Carboxylase Subunit 2</t>
  </si>
  <si>
    <t>GC05P072983</t>
  </si>
  <si>
    <t>https://www.genecards.org/cgi-bin/carddisp.pl?gene=MCCC2</t>
  </si>
  <si>
    <t>NXT2</t>
  </si>
  <si>
    <t>Nuclear Transport Factor 2 Like Export Factor 2</t>
  </si>
  <si>
    <t>GC0XP109535</t>
  </si>
  <si>
    <t>https://www.genecards.org/cgi-bin/carddisp.pl?gene=NXT2</t>
  </si>
  <si>
    <t>SLFN12L</t>
  </si>
  <si>
    <t>Schlafen Family Member 12 Like</t>
  </si>
  <si>
    <t>GC17M035464</t>
  </si>
  <si>
    <t>https://www.genecards.org/cgi-bin/carddisp.pl?gene=SLFN12L</t>
  </si>
  <si>
    <t>STK17B</t>
  </si>
  <si>
    <t>Serine/Threonine Kinase 17b</t>
  </si>
  <si>
    <t>GC02M196133</t>
  </si>
  <si>
    <t>https://www.genecards.org/cgi-bin/carddisp.pl?gene=STK17B</t>
  </si>
  <si>
    <t>ARMC8</t>
  </si>
  <si>
    <t>Armadillo Repeat Containing 8</t>
  </si>
  <si>
    <t>GC03P138187</t>
  </si>
  <si>
    <t>https://www.genecards.org/cgi-bin/carddisp.pl?gene=ARMC8</t>
  </si>
  <si>
    <t>RTF1</t>
  </si>
  <si>
    <t>RTF1 Homolog, Paf1/RNA Polymerase II Complex Component</t>
  </si>
  <si>
    <t>GC15P042810</t>
  </si>
  <si>
    <t>https://www.genecards.org/cgi-bin/carddisp.pl?gene=RTF1</t>
  </si>
  <si>
    <t>GATB</t>
  </si>
  <si>
    <t>Glutamyl-TRNA Amidotransferase Subunit B</t>
  </si>
  <si>
    <t>GC04M151670</t>
  </si>
  <si>
    <t>https://www.genecards.org/cgi-bin/carddisp.pl?gene=GATB</t>
  </si>
  <si>
    <t>ARF5</t>
  </si>
  <si>
    <t>ADP Ribosylation Factor 5</t>
  </si>
  <si>
    <t>GC07P127588</t>
  </si>
  <si>
    <t>https://www.genecards.org/cgi-bin/carddisp.pl?gene=ARF5</t>
  </si>
  <si>
    <t>BNIP3L</t>
  </si>
  <si>
    <t>BCL2 Interacting Protein 3 Like</t>
  </si>
  <si>
    <t>GC08P026383</t>
  </si>
  <si>
    <t>https://www.genecards.org/cgi-bin/carddisp.pl?gene=BNIP3L</t>
  </si>
  <si>
    <t>SIPA1L2</t>
  </si>
  <si>
    <t>Signal Induced Proliferation Associated 1 Like 2</t>
  </si>
  <si>
    <t>GC01M232397</t>
  </si>
  <si>
    <t>https://www.genecards.org/cgi-bin/carddisp.pl?gene=SIPA1L2</t>
  </si>
  <si>
    <t>C1QTNF6</t>
  </si>
  <si>
    <t>C1q And TNF Related 6</t>
  </si>
  <si>
    <t>GC22M037180</t>
  </si>
  <si>
    <t>https://www.genecards.org/cgi-bin/carddisp.pl?gene=C1QTNF6</t>
  </si>
  <si>
    <t>FREM3</t>
  </si>
  <si>
    <t>FRAS1 Related Extracellular Matrix 3</t>
  </si>
  <si>
    <t>GC04M143577</t>
  </si>
  <si>
    <t>https://www.genecards.org/cgi-bin/carddisp.pl?gene=FREM3</t>
  </si>
  <si>
    <t>STXBP5</t>
  </si>
  <si>
    <t>Syntaxin Binding Protein 5</t>
  </si>
  <si>
    <t>GC06P147204</t>
  </si>
  <si>
    <t>https://www.genecards.org/cgi-bin/carddisp.pl?gene=STXBP5</t>
  </si>
  <si>
    <t>ARL4D</t>
  </si>
  <si>
    <t>ADP Ribosylation Factor Like GTPase 4D</t>
  </si>
  <si>
    <t>GC17P043398</t>
  </si>
  <si>
    <t>https://www.genecards.org/cgi-bin/carddisp.pl?gene=ARL4D</t>
  </si>
  <si>
    <t>LAPTM5</t>
  </si>
  <si>
    <t>Lysosomal Protein Transmembrane 5</t>
  </si>
  <si>
    <t>GC01M030732</t>
  </si>
  <si>
    <t>https://www.genecards.org/cgi-bin/carddisp.pl?gene=LAPTM5</t>
  </si>
  <si>
    <t>CMTM4</t>
  </si>
  <si>
    <t>CKLF Like MARVEL Transmembrane Domain Containing 4</t>
  </si>
  <si>
    <t>GC16M066598</t>
  </si>
  <si>
    <t>https://www.genecards.org/cgi-bin/carddisp.pl?gene=CMTM4</t>
  </si>
  <si>
    <t>TULP2</t>
  </si>
  <si>
    <t>TUB Like Protein 2</t>
  </si>
  <si>
    <t>GC19M048880</t>
  </si>
  <si>
    <t>https://www.genecards.org/cgi-bin/carddisp.pl?gene=TULP2</t>
  </si>
  <si>
    <t>SFT2D2</t>
  </si>
  <si>
    <t>SFT2 Domain Containing 2</t>
  </si>
  <si>
    <t>GC01P168227</t>
  </si>
  <si>
    <t>https://www.genecards.org/cgi-bin/carddisp.pl?gene=SFT2D2</t>
  </si>
  <si>
    <t>NR2C2AP</t>
  </si>
  <si>
    <t>Nuclear Receptor 2C2 Associated Protein</t>
  </si>
  <si>
    <t>GC19M019201</t>
  </si>
  <si>
    <t>https://www.genecards.org/cgi-bin/carddisp.pl?gene=NR2C2AP</t>
  </si>
  <si>
    <t>HIPK1</t>
  </si>
  <si>
    <t>Homeodomain Interacting Protein Kinase 1</t>
  </si>
  <si>
    <t>GC01P113929</t>
  </si>
  <si>
    <t>https://www.genecards.org/cgi-bin/carddisp.pl?gene=HIPK1</t>
  </si>
  <si>
    <t>EIF3I</t>
  </si>
  <si>
    <t>Eukaryotic Translation Initiation Factor 3 Subunit I</t>
  </si>
  <si>
    <t>GC01P032221</t>
  </si>
  <si>
    <t>https://www.genecards.org/cgi-bin/carddisp.pl?gene=EIF3I</t>
  </si>
  <si>
    <t>PDZRN3</t>
  </si>
  <si>
    <t>PDZ Domain Containing Ring Finger 3</t>
  </si>
  <si>
    <t>GC03M073382</t>
  </si>
  <si>
    <t>https://www.genecards.org/cgi-bin/carddisp.pl?gene=PDZRN3</t>
  </si>
  <si>
    <t>TESC</t>
  </si>
  <si>
    <t>Tescalcin</t>
  </si>
  <si>
    <t>GC12M117038</t>
  </si>
  <si>
    <t>https://www.genecards.org/cgi-bin/carddisp.pl?gene=TESC</t>
  </si>
  <si>
    <t>MIR454</t>
  </si>
  <si>
    <t>MicroRNA 454</t>
  </si>
  <si>
    <t>GC17M059137</t>
  </si>
  <si>
    <t>https://www.genecards.org/cgi-bin/carddisp.pl?gene=MIR454</t>
  </si>
  <si>
    <t>PRRT4</t>
  </si>
  <si>
    <t>Proline Rich Transmembrane Protein 4</t>
  </si>
  <si>
    <t>GC07M128422</t>
  </si>
  <si>
    <t>https://www.genecards.org/cgi-bin/carddisp.pl?gene=PRRT4</t>
  </si>
  <si>
    <t>GDAP2</t>
  </si>
  <si>
    <t>Ganglioside Induced Differentiation Associated Protein 2</t>
  </si>
  <si>
    <t>GC01M117863</t>
  </si>
  <si>
    <t>https://www.genecards.org/cgi-bin/carddisp.pl?gene=GDAP2</t>
  </si>
  <si>
    <t>RBM17</t>
  </si>
  <si>
    <t>RNA Binding Motif Protein 17</t>
  </si>
  <si>
    <t>GC10P006089</t>
  </si>
  <si>
    <t>https://www.genecards.org/cgi-bin/carddisp.pl?gene=RBM17</t>
  </si>
  <si>
    <t>PIP4K2A</t>
  </si>
  <si>
    <t>Phosphatidylinositol-5-Phosphate 4-Kinase Type 2 Alpha</t>
  </si>
  <si>
    <t>GC10M022484</t>
  </si>
  <si>
    <t>https://www.genecards.org/cgi-bin/carddisp.pl?gene=PIP4K2A</t>
  </si>
  <si>
    <t>OAF</t>
  </si>
  <si>
    <t>Out At First Homolog</t>
  </si>
  <si>
    <t>GC11P120215</t>
  </si>
  <si>
    <t>https://www.genecards.org/cgi-bin/carddisp.pl?gene=OAF</t>
  </si>
  <si>
    <t>CACNG2</t>
  </si>
  <si>
    <t>Calcium Voltage-Gated Channel Auxiliary Subunit Gamma 2</t>
  </si>
  <si>
    <t>GC22M057349</t>
  </si>
  <si>
    <t>https://www.genecards.org/cgi-bin/carddisp.pl?gene=CACNG2</t>
  </si>
  <si>
    <t>DNAJC14</t>
  </si>
  <si>
    <t>DnaJ Heat Shock Protein Family (Hsp40) Member C14</t>
  </si>
  <si>
    <t>GC12M055820</t>
  </si>
  <si>
    <t>https://www.genecards.org/cgi-bin/carddisp.pl?gene=DNAJC14</t>
  </si>
  <si>
    <t>LRRC46</t>
  </si>
  <si>
    <t>Leucine Rich Repeat Containing 46</t>
  </si>
  <si>
    <t>GC17P047831</t>
  </si>
  <si>
    <t>https://www.genecards.org/cgi-bin/carddisp.pl?gene=LRRC46</t>
  </si>
  <si>
    <t>MARCHF7</t>
  </si>
  <si>
    <t>Membrane Associated Ring-CH-Type Finger 7</t>
  </si>
  <si>
    <t>GC02P159713</t>
  </si>
  <si>
    <t>https://www.genecards.org/cgi-bin/carddisp.pl?gene=MARCHF7</t>
  </si>
  <si>
    <t>RPUSD1</t>
  </si>
  <si>
    <t>RNA Pseudouridine Synthase Domain Containing 1</t>
  </si>
  <si>
    <t>GC16M007034</t>
  </si>
  <si>
    <t>https://www.genecards.org/cgi-bin/carddisp.pl?gene=RPUSD1</t>
  </si>
  <si>
    <t>PMCH</t>
  </si>
  <si>
    <t>Pro-Melanin Concentrating Hormone</t>
  </si>
  <si>
    <t>GC12M102196</t>
  </si>
  <si>
    <t>https://www.genecards.org/cgi-bin/carddisp.pl?gene=PMCH</t>
  </si>
  <si>
    <t>SYN2</t>
  </si>
  <si>
    <t>Synapsin II</t>
  </si>
  <si>
    <t>GC03P012493</t>
  </si>
  <si>
    <t>https://www.genecards.org/cgi-bin/carddisp.pl?gene=SYN2</t>
  </si>
  <si>
    <t>VEZT</t>
  </si>
  <si>
    <t>Vezatin, Adherens Junctions Transmembrane Protein</t>
  </si>
  <si>
    <t>GC12P095217</t>
  </si>
  <si>
    <t>https://www.genecards.org/cgi-bin/carddisp.pl?gene=VEZT</t>
  </si>
  <si>
    <t>FHL3</t>
  </si>
  <si>
    <t>Four And A Half LIM Domains 3</t>
  </si>
  <si>
    <t>GC01M038118</t>
  </si>
  <si>
    <t>https://www.genecards.org/cgi-bin/carddisp.pl?gene=FHL3</t>
  </si>
  <si>
    <t>PAK4</t>
  </si>
  <si>
    <t>P21 (RAC1) Activated Kinase 4</t>
  </si>
  <si>
    <t>GC19P039125</t>
  </si>
  <si>
    <t>https://www.genecards.org/cgi-bin/carddisp.pl?gene=PAK4</t>
  </si>
  <si>
    <t>FUNDC2</t>
  </si>
  <si>
    <t>FUN14 Domain Containing 2</t>
  </si>
  <si>
    <t>GC0XP155025</t>
  </si>
  <si>
    <t>https://www.genecards.org/cgi-bin/carddisp.pl?gene=FUNDC2</t>
  </si>
  <si>
    <t>PRODH2</t>
  </si>
  <si>
    <t>Proline Dehydrogenase 2</t>
  </si>
  <si>
    <t>GC19M035799</t>
  </si>
  <si>
    <t>https://www.genecards.org/cgi-bin/carddisp.pl?gene=PRODH2</t>
  </si>
  <si>
    <t>RASL11B</t>
  </si>
  <si>
    <t>RAS Like Family 11 Member B</t>
  </si>
  <si>
    <t>GC04P052862</t>
  </si>
  <si>
    <t>https://www.genecards.org/cgi-bin/carddisp.pl?gene=RASL11B</t>
  </si>
  <si>
    <t>ZFX</t>
  </si>
  <si>
    <t>Zinc Finger Protein X-Linked</t>
  </si>
  <si>
    <t>GC0XP024148</t>
  </si>
  <si>
    <t>https://www.genecards.org/cgi-bin/carddisp.pl?gene=ZFX</t>
  </si>
  <si>
    <t>MGAT5B</t>
  </si>
  <si>
    <t>Alpha-1,6-Mannosylglycoprotein 6-Beta-N-Acetylglucosaminyltransferase B</t>
  </si>
  <si>
    <t>GC17P076868</t>
  </si>
  <si>
    <t>https://www.genecards.org/cgi-bin/carddisp.pl?gene=MGAT5B</t>
  </si>
  <si>
    <t>ENTPD8</t>
  </si>
  <si>
    <t>Ectonucleoside Triphosphate Diphosphohydrolase 8</t>
  </si>
  <si>
    <t>GC09M137434</t>
  </si>
  <si>
    <t>https://www.genecards.org/cgi-bin/carddisp.pl?gene=ENTPD8</t>
  </si>
  <si>
    <t>IMPA1</t>
  </si>
  <si>
    <t>Inositol Monophosphatase 1</t>
  </si>
  <si>
    <t>GC08M081656</t>
  </si>
  <si>
    <t>https://www.genecards.org/cgi-bin/carddisp.pl?gene=IMPA1</t>
  </si>
  <si>
    <t>MBD3L3</t>
  </si>
  <si>
    <t>Methyl-CpG Binding Domain Protein 3 Like 3</t>
  </si>
  <si>
    <t>GC19M007107</t>
  </si>
  <si>
    <t>https://www.genecards.org/cgi-bin/carddisp.pl?gene=MBD3L3</t>
  </si>
  <si>
    <t>FAM153B</t>
  </si>
  <si>
    <t>Family With Sequence Similarity 153 Member B</t>
  </si>
  <si>
    <t>GC05P176060</t>
  </si>
  <si>
    <t>https://www.genecards.org/cgi-bin/carddisp.pl?gene=FAM153B</t>
  </si>
  <si>
    <t>BCLAF3</t>
  </si>
  <si>
    <t>BCLAF1 And THRAP3 Family Member 3</t>
  </si>
  <si>
    <t>GC0XM019927</t>
  </si>
  <si>
    <t>https://www.genecards.org/cgi-bin/carddisp.pl?gene=BCLAF3</t>
  </si>
  <si>
    <t>SH3GL1P2</t>
  </si>
  <si>
    <t>SH3 Domain Containing GRB2 Like 1, Endophilin A2 Pseudogene 2</t>
  </si>
  <si>
    <t>GC17P030624</t>
  </si>
  <si>
    <t>https://www.genecards.org/cgi-bin/carddisp.pl?gene=SH3GL1P2</t>
  </si>
  <si>
    <t>RPS17P3</t>
  </si>
  <si>
    <t>Ribosomal Protein S17 Pseudogene 3</t>
  </si>
  <si>
    <t>GC17P030830</t>
  </si>
  <si>
    <t>https://www.genecards.org/cgi-bin/carddisp.pl?gene=RPS17P3</t>
  </si>
  <si>
    <t>LOC646030</t>
  </si>
  <si>
    <t>Leucine Rich Repeat Containing 37B Pseudogene</t>
  </si>
  <si>
    <t>GC17M035238</t>
  </si>
  <si>
    <t>https://www.genecards.org/cgi-bin/carddisp.pl?gene=LOC646030</t>
  </si>
  <si>
    <t>LOC107984974</t>
  </si>
  <si>
    <t>SMAD Specific E3 Ubiquitin Protein Ligase 2 (SMURF2) Pseudogene</t>
  </si>
  <si>
    <t>GC17P055054</t>
  </si>
  <si>
    <t>https://www.genecards.org/cgi-bin/carddisp.pl?gene=LOC107984974</t>
  </si>
  <si>
    <t>TEN1</t>
  </si>
  <si>
    <t>TEN1 Subunit Of CST Complex</t>
  </si>
  <si>
    <t>GC17P075987</t>
  </si>
  <si>
    <t>https://www.genecards.org/cgi-bin/carddisp.pl?gene=TEN1</t>
  </si>
  <si>
    <t>KCNA7</t>
  </si>
  <si>
    <t>Potassium Voltage-Gated Channel Subfamily A Member 7</t>
  </si>
  <si>
    <t>GC19M049067</t>
  </si>
  <si>
    <t>https://www.genecards.org/cgi-bin/carddisp.pl?gene=KCNA7</t>
  </si>
  <si>
    <t>STARD8</t>
  </si>
  <si>
    <t>StAR Related Lipid Transfer Domain Containing 8</t>
  </si>
  <si>
    <t>GC0XP068647</t>
  </si>
  <si>
    <t>https://www.genecards.org/cgi-bin/carddisp.pl?gene=STARD8</t>
  </si>
  <si>
    <t>GGA3</t>
  </si>
  <si>
    <t>Golgi Associated, Gamma Adaptin Ear Containing, ARF Binding Protein 3</t>
  </si>
  <si>
    <t>GC17M075225</t>
  </si>
  <si>
    <t>https://www.genecards.org/cgi-bin/carddisp.pl?gene=GGA3</t>
  </si>
  <si>
    <t>DNAH6</t>
  </si>
  <si>
    <t>Dynein Axonemal Heavy Chain 6</t>
  </si>
  <si>
    <t>GC02P084459</t>
  </si>
  <si>
    <t>https://www.genecards.org/cgi-bin/carddisp.pl?gene=DNAH6</t>
  </si>
  <si>
    <t>VCX2</t>
  </si>
  <si>
    <t>Variable Charge X-Linked 2</t>
  </si>
  <si>
    <t>GC0XM008169</t>
  </si>
  <si>
    <t>https://www.genecards.org/cgi-bin/carddisp.pl?gene=VCX2</t>
  </si>
  <si>
    <t>ITIH5</t>
  </si>
  <si>
    <t>Inter-Alpha-Trypsin Inhibitor Heavy Chain 5</t>
  </si>
  <si>
    <t>GC10M007559</t>
  </si>
  <si>
    <t>https://www.genecards.org/cgi-bin/carddisp.pl?gene=ITIH5</t>
  </si>
  <si>
    <t>RPTOR</t>
  </si>
  <si>
    <t>Regulatory Associated Protein Of MTOR Complex 1</t>
  </si>
  <si>
    <t>GC17P080544</t>
  </si>
  <si>
    <t>https://www.genecards.org/cgi-bin/carddisp.pl?gene=RPTOR</t>
  </si>
  <si>
    <t>PCGF5</t>
  </si>
  <si>
    <t>Polycomb Group Ring Finger 5</t>
  </si>
  <si>
    <t>GC10P092535</t>
  </si>
  <si>
    <t>https://www.genecards.org/cgi-bin/carddisp.pl?gene=PCGF5</t>
  </si>
  <si>
    <t>PGS1</t>
  </si>
  <si>
    <t>Phosphatidylglycerophosphate Synthase 1</t>
  </si>
  <si>
    <t>GC17P078378</t>
  </si>
  <si>
    <t>https://www.genecards.org/cgi-bin/carddisp.pl?gene=PGS1</t>
  </si>
  <si>
    <t>PLEKHA3</t>
  </si>
  <si>
    <t>Pleckstrin Homology Domain Containing A3</t>
  </si>
  <si>
    <t>GC02P178480</t>
  </si>
  <si>
    <t>https://www.genecards.org/cgi-bin/carddisp.pl?gene=PLEKHA3</t>
  </si>
  <si>
    <t>INPP4A</t>
  </si>
  <si>
    <t>Inositol Polyphosphate-4-Phosphatase Type I A</t>
  </si>
  <si>
    <t>GC02P098465</t>
  </si>
  <si>
    <t>https://www.genecards.org/cgi-bin/carddisp.pl?gene=INPP4A</t>
  </si>
  <si>
    <t>SEC61B</t>
  </si>
  <si>
    <t>SEC61 Translocon Subunit Beta</t>
  </si>
  <si>
    <t>GC09P099222</t>
  </si>
  <si>
    <t>https://www.genecards.org/cgi-bin/carddisp.pl?gene=SEC61B</t>
  </si>
  <si>
    <t>PPP6R1</t>
  </si>
  <si>
    <t>Protein Phosphatase 6 Regulatory Subunit 1</t>
  </si>
  <si>
    <t>GC19M066385</t>
  </si>
  <si>
    <t>https://www.genecards.org/cgi-bin/carddisp.pl?gene=PPP6R1</t>
  </si>
  <si>
    <t>RTCA</t>
  </si>
  <si>
    <t>RNA 3'-Terminal Phosphate Cyclase</t>
  </si>
  <si>
    <t>GC01P100266</t>
  </si>
  <si>
    <t>https://www.genecards.org/cgi-bin/carddisp.pl?gene=RTCA</t>
  </si>
  <si>
    <t>ITGAD</t>
  </si>
  <si>
    <t>Integrin Subunit Alpha D</t>
  </si>
  <si>
    <t>GC16P041140</t>
  </si>
  <si>
    <t>https://www.genecards.org/cgi-bin/carddisp.pl?gene=ITGAD</t>
  </si>
  <si>
    <t>CYP2J2</t>
  </si>
  <si>
    <t>Cytochrome P450 Family 2 Subfamily J Member 2</t>
  </si>
  <si>
    <t>GC01M059893</t>
  </si>
  <si>
    <t>https://www.genecards.org/cgi-bin/carddisp.pl?gene=CYP2J2</t>
  </si>
  <si>
    <t>RAB27B</t>
  </si>
  <si>
    <t>RAB27B, Member RAS Oncogene Family</t>
  </si>
  <si>
    <t>GC18P054717</t>
  </si>
  <si>
    <t>https://www.genecards.org/cgi-bin/carddisp.pl?gene=RAB27B</t>
  </si>
  <si>
    <t>SORBS2</t>
  </si>
  <si>
    <t>Sorbin And SH3 Domain Containing 2</t>
  </si>
  <si>
    <t>GC04M185585</t>
  </si>
  <si>
    <t>https://www.genecards.org/cgi-bin/carddisp.pl?gene=SORBS2</t>
  </si>
  <si>
    <t>GRIK1</t>
  </si>
  <si>
    <t>Glutamate Ionotropic Receptor Kainate Type Subunit 1</t>
  </si>
  <si>
    <t>GC21M029536</t>
  </si>
  <si>
    <t>https://www.genecards.org/cgi-bin/carddisp.pl?gene=GRIK1</t>
  </si>
  <si>
    <t>TMBIM1</t>
  </si>
  <si>
    <t>Transmembrane BAX Inhibitor Motif Containing 1</t>
  </si>
  <si>
    <t>GC02M218274</t>
  </si>
  <si>
    <t>https://www.genecards.org/cgi-bin/carddisp.pl?gene=TMBIM1</t>
  </si>
  <si>
    <t>IRX2-DT</t>
  </si>
  <si>
    <t>IRX2 Divergent Transcript</t>
  </si>
  <si>
    <t>GC05P002751</t>
  </si>
  <si>
    <t>https://www.genecards.org/cgi-bin/carddisp.pl?gene=IRX2-DT</t>
  </si>
  <si>
    <t>SLITRK6</t>
  </si>
  <si>
    <t>SLIT And NTRK Like Family Member 6</t>
  </si>
  <si>
    <t>GC13M085792</t>
  </si>
  <si>
    <t>https://www.genecards.org/cgi-bin/carddisp.pl?gene=SLITRK6</t>
  </si>
  <si>
    <t>TUSC2</t>
  </si>
  <si>
    <t>Tumor Suppressor 2, Mitochondrial Calcium Regulator</t>
  </si>
  <si>
    <t>GC03M051253</t>
  </si>
  <si>
    <t>https://www.genecards.org/cgi-bin/carddisp.pl?gene=TUSC2</t>
  </si>
  <si>
    <t>MTMR10</t>
  </si>
  <si>
    <t>Myotubularin Related Protein 10</t>
  </si>
  <si>
    <t>GC15M034071</t>
  </si>
  <si>
    <t>https://www.genecards.org/cgi-bin/carddisp.pl?gene=MTMR10</t>
  </si>
  <si>
    <t>SEC63</t>
  </si>
  <si>
    <t>SEC63 Homolog, Protein Translocation Regulator</t>
  </si>
  <si>
    <t>GC06M107867</t>
  </si>
  <si>
    <t>https://www.genecards.org/cgi-bin/carddisp.pl?gene=SEC63</t>
  </si>
  <si>
    <t>HSPH1</t>
  </si>
  <si>
    <t>Heat Shock Protein Family H (Hsp110) Member 1</t>
  </si>
  <si>
    <t>GC13M031134</t>
  </si>
  <si>
    <t>https://www.genecards.org/cgi-bin/carddisp.pl?gene=HSPH1</t>
  </si>
  <si>
    <t>SMCR5</t>
  </si>
  <si>
    <t>Smith-Magenis Syndrome Chromosome Region, Candidate 5</t>
  </si>
  <si>
    <t>GC17M017776</t>
  </si>
  <si>
    <t>https://www.genecards.org/cgi-bin/carddisp.pl?gene=SMCR5</t>
  </si>
  <si>
    <t>ENSG00000248751</t>
  </si>
  <si>
    <t>Novel Protein</t>
  </si>
  <si>
    <t>GC22M030285</t>
  </si>
  <si>
    <t>https://www.genecards.org/cgi-bin/carddisp.pl?gene=ENSG00000248751</t>
  </si>
  <si>
    <t>ANKRD37</t>
  </si>
  <si>
    <t>Ankyrin Repeat Domain 37</t>
  </si>
  <si>
    <t>GC04P185396</t>
  </si>
  <si>
    <t>https://www.genecards.org/cgi-bin/carddisp.pl?gene=ANKRD37</t>
  </si>
  <si>
    <t>POU3F1</t>
  </si>
  <si>
    <t>POU Class 3 Homeobox 1</t>
  </si>
  <si>
    <t>GC01M038095</t>
  </si>
  <si>
    <t>https://www.genecards.org/cgi-bin/carddisp.pl?gene=POU3F1</t>
  </si>
  <si>
    <t>TRNP1</t>
  </si>
  <si>
    <t>TMF1 Regulated Nuclear Protein 1</t>
  </si>
  <si>
    <t>GC01P026993</t>
  </si>
  <si>
    <t>https://www.genecards.org/cgi-bin/carddisp.pl?gene=TRNP1</t>
  </si>
  <si>
    <t>MBD3</t>
  </si>
  <si>
    <t>Methyl-CpG Binding Domain Protein 3</t>
  </si>
  <si>
    <t>GC19M005308</t>
  </si>
  <si>
    <t>https://www.genecards.org/cgi-bin/carddisp.pl?gene=MBD3</t>
  </si>
  <si>
    <t>CDH22</t>
  </si>
  <si>
    <t>Cadherin 22</t>
  </si>
  <si>
    <t>GC20M046173</t>
  </si>
  <si>
    <t>https://www.genecards.org/cgi-bin/carddisp.pl?gene=CDH22</t>
  </si>
  <si>
    <t>MROH7</t>
  </si>
  <si>
    <t>Maestro Heat Like Repeat Family Member 7</t>
  </si>
  <si>
    <t>GC01P054643</t>
  </si>
  <si>
    <t>https://www.genecards.org/cgi-bin/carddisp.pl?gene=MROH7</t>
  </si>
  <si>
    <t>KRTAP5-4</t>
  </si>
  <si>
    <t>Keratin Associated Protein 5-4</t>
  </si>
  <si>
    <t>GC11M001620</t>
  </si>
  <si>
    <t>https://www.genecards.org/cgi-bin/carddisp.pl?gene=KRTAP5-4</t>
  </si>
  <si>
    <t>VAMP3</t>
  </si>
  <si>
    <t>Vesicle Associated Membrane Protein 3</t>
  </si>
  <si>
    <t>GC01P007765</t>
  </si>
  <si>
    <t>https://www.genecards.org/cgi-bin/carddisp.pl?gene=VAMP3</t>
  </si>
  <si>
    <t>ANP32E</t>
  </si>
  <si>
    <t>Acidic Nuclear Phosphoprotein 32 Family Member E</t>
  </si>
  <si>
    <t>GC01M150218</t>
  </si>
  <si>
    <t>https://www.genecards.org/cgi-bin/carddisp.pl?gene=ANP32E</t>
  </si>
  <si>
    <t>GET3</t>
  </si>
  <si>
    <t>Guided Entry Of Tail-Anchored Proteins Factor 3, ATPase</t>
  </si>
  <si>
    <t>GC19P012737</t>
  </si>
  <si>
    <t>https://www.genecards.org/cgi-bin/carddisp.pl?gene=GET3</t>
  </si>
  <si>
    <t>SLC51A</t>
  </si>
  <si>
    <t>Solute Carrier Family 51 Subunit Alpha</t>
  </si>
  <si>
    <t>GC03P196211</t>
  </si>
  <si>
    <t>https://www.genecards.org/cgi-bin/carddisp.pl?gene=SLC51A</t>
  </si>
  <si>
    <t>HACL1</t>
  </si>
  <si>
    <t>2-Hydroxyacyl-CoA Lyase 1</t>
  </si>
  <si>
    <t>GC03M020752</t>
  </si>
  <si>
    <t>https://www.genecards.org/cgi-bin/carddisp.pl?gene=HACL1</t>
  </si>
  <si>
    <t>ADCY5</t>
  </si>
  <si>
    <t>Adenylate Cyclase 5</t>
  </si>
  <si>
    <t>GC03M123282</t>
  </si>
  <si>
    <t>https://www.genecards.org/cgi-bin/carddisp.pl?gene=ADCY5</t>
  </si>
  <si>
    <t>SRP68</t>
  </si>
  <si>
    <t>Signal Recognition Particle 68</t>
  </si>
  <si>
    <t>GC17M076038</t>
  </si>
  <si>
    <t>https://www.genecards.org/cgi-bin/carddisp.pl?gene=SRP68</t>
  </si>
  <si>
    <t>KIAA1614</t>
  </si>
  <si>
    <t>GC01P180913</t>
  </si>
  <si>
    <t>https://www.genecards.org/cgi-bin/carddisp.pl?gene=KIAA1614</t>
  </si>
  <si>
    <t>CRYBG2</t>
  </si>
  <si>
    <t>Crystallin Beta-Gamma Domain Containing 2</t>
  </si>
  <si>
    <t>GC01M026321</t>
  </si>
  <si>
    <t>https://www.genecards.org/cgi-bin/carddisp.pl?gene=CRYBG2</t>
  </si>
  <si>
    <t>BORCS5</t>
  </si>
  <si>
    <t>BLOC-1 Related Complex Subunit 5</t>
  </si>
  <si>
    <t>GC12P021313</t>
  </si>
  <si>
    <t>https://www.genecards.org/cgi-bin/carddisp.pl?gene=BORCS5</t>
  </si>
  <si>
    <t>AP1S3</t>
  </si>
  <si>
    <t>Adaptor Related Protein Complex 1 Subunit Sigma 3</t>
  </si>
  <si>
    <t>GC02M223751</t>
  </si>
  <si>
    <t>https://www.genecards.org/cgi-bin/carddisp.pl?gene=AP1S3</t>
  </si>
  <si>
    <t>TLCD1</t>
  </si>
  <si>
    <t>TLC Domain Containing 1</t>
  </si>
  <si>
    <t>GC17M028724</t>
  </si>
  <si>
    <t>https://www.genecards.org/cgi-bin/carddisp.pl?gene=TLCD1</t>
  </si>
  <si>
    <t>OSBPL2</t>
  </si>
  <si>
    <t>Oxysterol Binding Protein Like 2</t>
  </si>
  <si>
    <t>GC20P062231</t>
  </si>
  <si>
    <t>https://www.genecards.org/cgi-bin/carddisp.pl?gene=OSBPL2</t>
  </si>
  <si>
    <t>NADK</t>
  </si>
  <si>
    <t>NAD Kinase</t>
  </si>
  <si>
    <t>GC01M001751</t>
  </si>
  <si>
    <t>https://www.genecards.org/cgi-bin/carddisp.pl?gene=NADK</t>
  </si>
  <si>
    <t>IL1F10</t>
  </si>
  <si>
    <t>Interleukin 1 Family Member 10</t>
  </si>
  <si>
    <t>GC02P113067</t>
  </si>
  <si>
    <t>https://www.genecards.org/cgi-bin/carddisp.pl?gene=IL1F10</t>
  </si>
  <si>
    <t>MIR374B</t>
  </si>
  <si>
    <t>MicroRNA 374b</t>
  </si>
  <si>
    <t>GC0XM074227</t>
  </si>
  <si>
    <t>https://www.genecards.org/cgi-bin/carddisp.pl?gene=MIR374B</t>
  </si>
  <si>
    <t>VRK2</t>
  </si>
  <si>
    <t>VRK Serine/Threonine Kinase 2</t>
  </si>
  <si>
    <t>GC02P057907</t>
  </si>
  <si>
    <t>https://www.genecards.org/cgi-bin/carddisp.pl?gene=VRK2</t>
  </si>
  <si>
    <t>LOC100421207</t>
  </si>
  <si>
    <t>FA Complementation Group L Pseudogene</t>
  </si>
  <si>
    <t>GC11P075100</t>
  </si>
  <si>
    <t>https://www.genecards.org/cgi-bin/carddisp.pl?gene=LOC100421207</t>
  </si>
  <si>
    <t>TACC2</t>
  </si>
  <si>
    <t>Transforming Acidic Coiled-Coil Containing Protein 2</t>
  </si>
  <si>
    <t>GC10P121989</t>
  </si>
  <si>
    <t>https://www.genecards.org/cgi-bin/carddisp.pl?gene=TACC2</t>
  </si>
  <si>
    <t>HIPK3</t>
  </si>
  <si>
    <t>Homeodomain Interacting Protein Kinase 3</t>
  </si>
  <si>
    <t>GC11P033312</t>
  </si>
  <si>
    <t>https://www.genecards.org/cgi-bin/carddisp.pl?gene=HIPK3</t>
  </si>
  <si>
    <t>ZNF135</t>
  </si>
  <si>
    <t>Zinc Finger Protein 135</t>
  </si>
  <si>
    <t>GC19P058059</t>
  </si>
  <si>
    <t>https://www.genecards.org/cgi-bin/carddisp.pl?gene=ZNF135</t>
  </si>
  <si>
    <t>ZNF830</t>
  </si>
  <si>
    <t>Zinc Finger Protein 830</t>
  </si>
  <si>
    <t>GC17P034961</t>
  </si>
  <si>
    <t>https://www.genecards.org/cgi-bin/carddisp.pl?gene=ZNF830</t>
  </si>
  <si>
    <t>UBE2M</t>
  </si>
  <si>
    <t>Ubiquitin Conjugating Enzyme E2 M</t>
  </si>
  <si>
    <t>GC19M058555</t>
  </si>
  <si>
    <t>https://www.genecards.org/cgi-bin/carddisp.pl?gene=UBE2M</t>
  </si>
  <si>
    <t>AZGP1</t>
  </si>
  <si>
    <t>Alpha-2-Glycoprotein 1, Zinc-Binding</t>
  </si>
  <si>
    <t>GC07M099967</t>
  </si>
  <si>
    <t>https://www.genecards.org/cgi-bin/carddisp.pl?gene=AZGP1</t>
  </si>
  <si>
    <t>ENSG00000273032</t>
  </si>
  <si>
    <t>GC22P037052</t>
  </si>
  <si>
    <t>https://www.genecards.org/cgi-bin/carddisp.pl?gene=ENSG00000273032</t>
  </si>
  <si>
    <t>MIR876</t>
  </si>
  <si>
    <t>MicroRNA 876</t>
  </si>
  <si>
    <t>GC09M028855</t>
  </si>
  <si>
    <t>https://www.genecards.org/cgi-bin/carddisp.pl?gene=MIR876</t>
  </si>
  <si>
    <t>PDK2</t>
  </si>
  <si>
    <t>Pyruvate Dehydrogenase Kinase 2</t>
  </si>
  <si>
    <t>GC17P056029</t>
  </si>
  <si>
    <t>https://www.genecards.org/cgi-bin/carddisp.pl?gene=PDK2</t>
  </si>
  <si>
    <t>EGOT</t>
  </si>
  <si>
    <t>Eosinophil Granule Ontogeny Transcript</t>
  </si>
  <si>
    <t>GC03M004790</t>
  </si>
  <si>
    <t>https://www.genecards.org/cgi-bin/carddisp.pl?gene=EGOT</t>
  </si>
  <si>
    <t>FHL5</t>
  </si>
  <si>
    <t>Four And A Half LIM Domains 5</t>
  </si>
  <si>
    <t>GC06P096562</t>
  </si>
  <si>
    <t>https://www.genecards.org/cgi-bin/carddisp.pl?gene=FHL5</t>
  </si>
  <si>
    <t>AIF1L</t>
  </si>
  <si>
    <t>Allograft Inflammatory Factor 1 Like</t>
  </si>
  <si>
    <t>GC09P131200</t>
  </si>
  <si>
    <t>https://www.genecards.org/cgi-bin/carddisp.pl?gene=AIF1L</t>
  </si>
  <si>
    <t>POC5</t>
  </si>
  <si>
    <t>POC5 Centriolar Protein</t>
  </si>
  <si>
    <t>GC05M075674</t>
  </si>
  <si>
    <t>https://www.genecards.org/cgi-bin/carddisp.pl?gene=POC5</t>
  </si>
  <si>
    <t>TNDM</t>
  </si>
  <si>
    <t>Diabetes Mellitus, Transient Neonatal</t>
  </si>
  <si>
    <t>GC06U990155</t>
  </si>
  <si>
    <t>https://www.genecards.org/cgi-bin/carddisp.pl?gene=TNDM</t>
  </si>
  <si>
    <t>TJAP1</t>
  </si>
  <si>
    <t>Tight Junction Associated Protein 1</t>
  </si>
  <si>
    <t>GC06P043477</t>
  </si>
  <si>
    <t>https://www.genecards.org/cgi-bin/carddisp.pl?gene=TJAP1</t>
  </si>
  <si>
    <t>TMOD4</t>
  </si>
  <si>
    <t>Tropomodulin 4</t>
  </si>
  <si>
    <t>GC01M151169</t>
  </si>
  <si>
    <t>https://www.genecards.org/cgi-bin/carddisp.pl?gene=TMOD4</t>
  </si>
  <si>
    <t>RAP1GAP</t>
  </si>
  <si>
    <t>RAP1 GTPase Activating Protein</t>
  </si>
  <si>
    <t>GC01M021596</t>
  </si>
  <si>
    <t>https://www.genecards.org/cgi-bin/carddisp.pl?gene=RAP1GAP</t>
  </si>
  <si>
    <t>PDZD8</t>
  </si>
  <si>
    <t>PDZ Domain Containing 8</t>
  </si>
  <si>
    <t>GC10M117277</t>
  </si>
  <si>
    <t>https://www.genecards.org/cgi-bin/carddisp.pl?gene=PDZD8</t>
  </si>
  <si>
    <t>DENND1A</t>
  </si>
  <si>
    <t>DENN Domain Containing 1A</t>
  </si>
  <si>
    <t>GC09M123379</t>
  </si>
  <si>
    <t>https://www.genecards.org/cgi-bin/carddisp.pl?gene=DENND1A</t>
  </si>
  <si>
    <t>TMEM14C</t>
  </si>
  <si>
    <t>Transmembrane Protein 14C</t>
  </si>
  <si>
    <t>GC06P010723</t>
  </si>
  <si>
    <t>https://www.genecards.org/cgi-bin/carddisp.pl?gene=TMEM14C</t>
  </si>
  <si>
    <t>LOC106804547</t>
  </si>
  <si>
    <t>Origin Of Replication Adjacent To Lamin B2</t>
  </si>
  <si>
    <t>GC19P002426</t>
  </si>
  <si>
    <t>https://www.genecards.org/cgi-bin/carddisp.pl?gene=LOC106804547</t>
  </si>
  <si>
    <t>UACA</t>
  </si>
  <si>
    <t>Uveal Autoantigen With Coiled-Coil Domains And Ankyrin Repeats</t>
  </si>
  <si>
    <t>GC15M070654</t>
  </si>
  <si>
    <t>https://www.genecards.org/cgi-bin/carddisp.pl?gene=UACA</t>
  </si>
  <si>
    <t>CDK20</t>
  </si>
  <si>
    <t>Cyclin Dependent Kinase 20</t>
  </si>
  <si>
    <t>GC09M087966</t>
  </si>
  <si>
    <t>https://www.genecards.org/cgi-bin/carddisp.pl?gene=CDK20</t>
  </si>
  <si>
    <t>DSC3</t>
  </si>
  <si>
    <t>Desmocollin 3</t>
  </si>
  <si>
    <t>GC18M030990</t>
  </si>
  <si>
    <t>https://www.genecards.org/cgi-bin/carddisp.pl?gene=DSC3</t>
  </si>
  <si>
    <t>SIGLEC7</t>
  </si>
  <si>
    <t>Sialic Acid Binding Ig Like Lectin 7</t>
  </si>
  <si>
    <t>GC19P051142</t>
  </si>
  <si>
    <t>https://www.genecards.org/cgi-bin/carddisp.pl?gene=SIGLEC7</t>
  </si>
  <si>
    <t>MIXL1</t>
  </si>
  <si>
    <t>Mix Paired-Like Homeobox</t>
  </si>
  <si>
    <t>GC01P226223</t>
  </si>
  <si>
    <t>https://www.genecards.org/cgi-bin/carddisp.pl?gene=MIXL1</t>
  </si>
  <si>
    <t>EXOC3</t>
  </si>
  <si>
    <t>Exocyst Complex Component 3</t>
  </si>
  <si>
    <t>GC05P000443</t>
  </si>
  <si>
    <t>https://www.genecards.org/cgi-bin/carddisp.pl?gene=EXOC3</t>
  </si>
  <si>
    <t>CLASRP</t>
  </si>
  <si>
    <t>CLK4 Associating Serine/Arginine Rich Protein</t>
  </si>
  <si>
    <t>GC19P045039</t>
  </si>
  <si>
    <t>https://www.genecards.org/cgi-bin/carddisp.pl?gene=CLASRP</t>
  </si>
  <si>
    <t>TMEM258</t>
  </si>
  <si>
    <t>Transmembrane Protein 258</t>
  </si>
  <si>
    <t>GC11M061768</t>
  </si>
  <si>
    <t>https://www.genecards.org/cgi-bin/carddisp.pl?gene=TMEM258</t>
  </si>
  <si>
    <t>TRAPPC6A</t>
  </si>
  <si>
    <t>Trafficking Protein Particle Complex Subunit 6A</t>
  </si>
  <si>
    <t>GC19M045162</t>
  </si>
  <si>
    <t>https://www.genecards.org/cgi-bin/carddisp.pl?gene=TRAPPC6A</t>
  </si>
  <si>
    <t>BTBD8</t>
  </si>
  <si>
    <t>BTB Domain Containing 8</t>
  </si>
  <si>
    <t>GC01P092080</t>
  </si>
  <si>
    <t>https://www.genecards.org/cgi-bin/carddisp.pl?gene=BTBD8</t>
  </si>
  <si>
    <t>BASP1</t>
  </si>
  <si>
    <t>Brain Abundant Membrane Attached Signal Protein 1</t>
  </si>
  <si>
    <t>GC05P017065</t>
  </si>
  <si>
    <t>https://www.genecards.org/cgi-bin/carddisp.pl?gene=BASP1</t>
  </si>
  <si>
    <t>TAL2</t>
  </si>
  <si>
    <t>TAL BHLH Transcription Factor 2</t>
  </si>
  <si>
    <t>GC09P105662</t>
  </si>
  <si>
    <t>https://www.genecards.org/cgi-bin/carddisp.pl?gene=TAL2</t>
  </si>
  <si>
    <t>RNF185</t>
  </si>
  <si>
    <t>Ring Finger Protein 185</t>
  </si>
  <si>
    <t>GC22P031160</t>
  </si>
  <si>
    <t>https://www.genecards.org/cgi-bin/carddisp.pl?gene=RNF185</t>
  </si>
  <si>
    <t>BTLA</t>
  </si>
  <si>
    <t>B And T Lymphocyte Associated</t>
  </si>
  <si>
    <t>GC03M112463</t>
  </si>
  <si>
    <t>https://www.genecards.org/cgi-bin/carddisp.pl?gene=BTLA</t>
  </si>
  <si>
    <t>TM2D1</t>
  </si>
  <si>
    <t>TM2 Domain Containing 1</t>
  </si>
  <si>
    <t>GC01M061681</t>
  </si>
  <si>
    <t>https://www.genecards.org/cgi-bin/carddisp.pl?gene=TM2D1</t>
  </si>
  <si>
    <t>KMT5C</t>
  </si>
  <si>
    <t>Lysine Methyltransferase 5C</t>
  </si>
  <si>
    <t>GC19P067401</t>
  </si>
  <si>
    <t>https://www.genecards.org/cgi-bin/carddisp.pl?gene=KMT5C</t>
  </si>
  <si>
    <t>ATAD3B</t>
  </si>
  <si>
    <t>ATPase Family AAA Domain Containing 3B</t>
  </si>
  <si>
    <t>GC01P003884</t>
  </si>
  <si>
    <t>https://www.genecards.org/cgi-bin/carddisp.pl?gene=ATAD3B</t>
  </si>
  <si>
    <t>KATNAL2</t>
  </si>
  <si>
    <t>Katanin Catalytic Subunit A1 Like 2</t>
  </si>
  <si>
    <t>GC18P046917</t>
  </si>
  <si>
    <t>https://www.genecards.org/cgi-bin/carddisp.pl?gene=KATNAL2</t>
  </si>
  <si>
    <t>WHAMM</t>
  </si>
  <si>
    <t>WASP Homolog Associated With Actin, Golgi Membranes And Microtubules</t>
  </si>
  <si>
    <t>GC15P117911</t>
  </si>
  <si>
    <t>https://www.genecards.org/cgi-bin/carddisp.pl?gene=WHAMM</t>
  </si>
  <si>
    <t>DENND3</t>
  </si>
  <si>
    <t>DENN Domain Containing 3</t>
  </si>
  <si>
    <t>GC08P141117</t>
  </si>
  <si>
    <t>https://www.genecards.org/cgi-bin/carddisp.pl?gene=DENND3</t>
  </si>
  <si>
    <t>DUS1L</t>
  </si>
  <si>
    <t>Dihydrouridine Synthase 1 Like</t>
  </si>
  <si>
    <t>GC17M082057</t>
  </si>
  <si>
    <t>https://www.genecards.org/cgi-bin/carddisp.pl?gene=DUS1L</t>
  </si>
  <si>
    <t>HMG20A</t>
  </si>
  <si>
    <t>High Mobility Group 20A</t>
  </si>
  <si>
    <t>GC15P077420</t>
  </si>
  <si>
    <t>https://www.genecards.org/cgi-bin/carddisp.pl?gene=HMG20A</t>
  </si>
  <si>
    <t>ART1</t>
  </si>
  <si>
    <t>ADP-Ribosyltransferase 1</t>
  </si>
  <si>
    <t>GC11P003684</t>
  </si>
  <si>
    <t>https://www.genecards.org/cgi-bin/carddisp.pl?gene=ART1</t>
  </si>
  <si>
    <t>SLC25A29</t>
  </si>
  <si>
    <t>Solute Carrier Family 25 Member 29</t>
  </si>
  <si>
    <t>GC14M101277</t>
  </si>
  <si>
    <t>https://www.genecards.org/cgi-bin/carddisp.pl?gene=SLC25A29</t>
  </si>
  <si>
    <t>MIR101-2</t>
  </si>
  <si>
    <t>MicroRNA 101-2</t>
  </si>
  <si>
    <t>GC09P004863</t>
  </si>
  <si>
    <t>https://www.genecards.org/cgi-bin/carddisp.pl?gene=MIR101-2</t>
  </si>
  <si>
    <t>MRGPRE</t>
  </si>
  <si>
    <t>MAS Related GPR Family Member E</t>
  </si>
  <si>
    <t>GC11M003562</t>
  </si>
  <si>
    <t>https://www.genecards.org/cgi-bin/carddisp.pl?gene=MRGPRE</t>
  </si>
  <si>
    <t>C5orf49</t>
  </si>
  <si>
    <t>Chromosome 5 Open Reading Frame 49</t>
  </si>
  <si>
    <t>GC05M007830</t>
  </si>
  <si>
    <t>https://www.genecards.org/cgi-bin/carddisp.pl?gene=C5orf49</t>
  </si>
  <si>
    <t>GPR137B</t>
  </si>
  <si>
    <t>G Protein-Coupled Receptor 137B</t>
  </si>
  <si>
    <t>GC01P236142</t>
  </si>
  <si>
    <t>https://www.genecards.org/cgi-bin/carddisp.pl?gene=GPR137B</t>
  </si>
  <si>
    <t>FECB</t>
  </si>
  <si>
    <t>Fecundity Gene, Boorla, Of Sheep, Homolog Of</t>
  </si>
  <si>
    <t>GC04U990062</t>
  </si>
  <si>
    <t>https://www.genecards.org/cgi-bin/carddisp.pl?gene=FECB</t>
  </si>
  <si>
    <t>SEMA4F</t>
  </si>
  <si>
    <t>Ssemaphorin 4F</t>
  </si>
  <si>
    <t>GC02P074654</t>
  </si>
  <si>
    <t>https://www.genecards.org/cgi-bin/carddisp.pl?gene=SEMA4F</t>
  </si>
  <si>
    <t>PSMG3</t>
  </si>
  <si>
    <t>Proteasome Assembly Chaperone 3</t>
  </si>
  <si>
    <t>GC07M001567</t>
  </si>
  <si>
    <t>https://www.genecards.org/cgi-bin/carddisp.pl?gene=PSMG3</t>
  </si>
  <si>
    <t>SBSN</t>
  </si>
  <si>
    <t>Suprabasin</t>
  </si>
  <si>
    <t>GC19M067523</t>
  </si>
  <si>
    <t>https://www.genecards.org/cgi-bin/carddisp.pl?gene=SBSN</t>
  </si>
  <si>
    <t>RABL3</t>
  </si>
  <si>
    <t>RAB, Member Of RAS Oncogene Family Like 3</t>
  </si>
  <si>
    <t>GC03M120686</t>
  </si>
  <si>
    <t>https://www.genecards.org/cgi-bin/carddisp.pl?gene=RABL3</t>
  </si>
  <si>
    <t>HSP90AA2P</t>
  </si>
  <si>
    <t>Heat Shock Protein 90 Alpha Family Class A Member 2, Pseudogene</t>
  </si>
  <si>
    <t>GC11M027888</t>
  </si>
  <si>
    <t>https://www.genecards.org/cgi-bin/carddisp.pl?gene=HSP90AA2P</t>
  </si>
  <si>
    <t>IGF2BP3</t>
  </si>
  <si>
    <t>Insulin Like Growth Factor 2 MRNA Binding Protein 3</t>
  </si>
  <si>
    <t>GC07M023316</t>
  </si>
  <si>
    <t>https://www.genecards.org/cgi-bin/carddisp.pl?gene=IGF2BP3</t>
  </si>
  <si>
    <t>PPA2</t>
  </si>
  <si>
    <t>Inorganic Pyrophosphatase 2</t>
  </si>
  <si>
    <t>GC04M105369</t>
  </si>
  <si>
    <t>https://www.genecards.org/cgi-bin/carddisp.pl?gene=PPA2</t>
  </si>
  <si>
    <t>DCAF6</t>
  </si>
  <si>
    <t>DDB1 And CUL4 Associated Factor 6</t>
  </si>
  <si>
    <t>GC01P167863</t>
  </si>
  <si>
    <t>https://www.genecards.org/cgi-bin/carddisp.pl?gene=DCAF6</t>
  </si>
  <si>
    <t>ZNF703</t>
  </si>
  <si>
    <t>Zinc Finger Protein 703</t>
  </si>
  <si>
    <t>GC08P037695</t>
  </si>
  <si>
    <t>https://www.genecards.org/cgi-bin/carddisp.pl?gene=ZNF703</t>
  </si>
  <si>
    <t>APLP2</t>
  </si>
  <si>
    <t>Amyloid Beta Precursor Like Protein 2</t>
  </si>
  <si>
    <t>GC11P130069</t>
  </si>
  <si>
    <t>https://www.genecards.org/cgi-bin/carddisp.pl?gene=APLP2</t>
  </si>
  <si>
    <t>AGBL2</t>
  </si>
  <si>
    <t>AGBL Carboxypeptidase 2</t>
  </si>
  <si>
    <t>GC11M089375</t>
  </si>
  <si>
    <t>https://www.genecards.org/cgi-bin/carddisp.pl?gene=AGBL2</t>
  </si>
  <si>
    <t>FAM186B</t>
  </si>
  <si>
    <t>Family With Sequence Similarity 186 Member B</t>
  </si>
  <si>
    <t>GC12M049582</t>
  </si>
  <si>
    <t>https://www.genecards.org/cgi-bin/carddisp.pl?gene=FAM186B</t>
  </si>
  <si>
    <t>DALRD3</t>
  </si>
  <si>
    <t>DALR Anticodon Binding Domain Containing 3</t>
  </si>
  <si>
    <t>GC03M049015</t>
  </si>
  <si>
    <t>https://www.genecards.org/cgi-bin/carddisp.pl?gene=DALRD3</t>
  </si>
  <si>
    <t>ATP2B4</t>
  </si>
  <si>
    <t>ATPase Plasma Membrane Ca2+ Transporting 4</t>
  </si>
  <si>
    <t>GC01P203626</t>
  </si>
  <si>
    <t>https://www.genecards.org/cgi-bin/carddisp.pl?gene=ATP2B4</t>
  </si>
  <si>
    <t>AGTRAP</t>
  </si>
  <si>
    <t>Angiotensin II Receptor Associated Protein</t>
  </si>
  <si>
    <t>GC01P011736</t>
  </si>
  <si>
    <t>https://www.genecards.org/cgi-bin/carddisp.pl?gene=AGTRAP</t>
  </si>
  <si>
    <t>FAM83A</t>
  </si>
  <si>
    <t>Family With Sequence Similarity 83 Member A</t>
  </si>
  <si>
    <t>GC08P123178</t>
  </si>
  <si>
    <t>https://www.genecards.org/cgi-bin/carddisp.pl?gene=FAM83A</t>
  </si>
  <si>
    <t>ZNF713</t>
  </si>
  <si>
    <t>Zinc Finger Protein 713</t>
  </si>
  <si>
    <t>GC07P055887</t>
  </si>
  <si>
    <t>https://www.genecards.org/cgi-bin/carddisp.pl?gene=ZNF713</t>
  </si>
  <si>
    <t>MIR541</t>
  </si>
  <si>
    <t>MicroRNA 541</t>
  </si>
  <si>
    <t>GC14P110001</t>
  </si>
  <si>
    <t>https://www.genecards.org/cgi-bin/carddisp.pl?gene=MIR541</t>
  </si>
  <si>
    <t>RCAN2</t>
  </si>
  <si>
    <t>Regulator Of Calcineurin 2</t>
  </si>
  <si>
    <t>GC06M046220</t>
  </si>
  <si>
    <t>https://www.genecards.org/cgi-bin/carddisp.pl?gene=RCAN2</t>
  </si>
  <si>
    <t>COPE</t>
  </si>
  <si>
    <t>COPI Coat Complex Subunit Epsilon</t>
  </si>
  <si>
    <t>GC19M018899</t>
  </si>
  <si>
    <t>https://www.genecards.org/cgi-bin/carddisp.pl?gene=COPE</t>
  </si>
  <si>
    <t>NBEAL1</t>
  </si>
  <si>
    <t>Neurobeachin Like 1</t>
  </si>
  <si>
    <t>GC02P203014</t>
  </si>
  <si>
    <t>https://www.genecards.org/cgi-bin/carddisp.pl?gene=NBEAL1</t>
  </si>
  <si>
    <t>AKAP6</t>
  </si>
  <si>
    <t>A-Kinase Anchoring Protein 6</t>
  </si>
  <si>
    <t>GC14P032329</t>
  </si>
  <si>
    <t>https://www.genecards.org/cgi-bin/carddisp.pl?gene=AKAP6</t>
  </si>
  <si>
    <t>CYP2D7</t>
  </si>
  <si>
    <t>Cytochrome P450 Family 2 Subfamily D Member 7 (Gene/Pseudogene)</t>
  </si>
  <si>
    <t>GC22M057609</t>
  </si>
  <si>
    <t>https://www.genecards.org/cgi-bin/carddisp.pl?gene=CYP2D7</t>
  </si>
  <si>
    <t>TBC1D15</t>
  </si>
  <si>
    <t>TBC1 Domain Family Member 15</t>
  </si>
  <si>
    <t>GC12P071839</t>
  </si>
  <si>
    <t>https://www.genecards.org/cgi-bin/carddisp.pl?gene=TBC1D15</t>
  </si>
  <si>
    <t>NOVA2</t>
  </si>
  <si>
    <t>NOVA Alternative Splicing Regulator 2</t>
  </si>
  <si>
    <t>GC19M045933</t>
  </si>
  <si>
    <t>https://www.genecards.org/cgi-bin/carddisp.pl?gene=NOVA2</t>
  </si>
  <si>
    <t>IGF2BP1</t>
  </si>
  <si>
    <t>Insulin Like Growth Factor 2 MRNA Binding Protein 1</t>
  </si>
  <si>
    <t>GC17P055998</t>
  </si>
  <si>
    <t>https://www.genecards.org/cgi-bin/carddisp.pl?gene=IGF2BP1</t>
  </si>
  <si>
    <t>GRAP2</t>
  </si>
  <si>
    <t>GRB2 Related Adaptor Protein 2</t>
  </si>
  <si>
    <t>GC22P039901</t>
  </si>
  <si>
    <t>https://www.genecards.org/cgi-bin/carddisp.pl?gene=GRAP2</t>
  </si>
  <si>
    <t>C11orf24</t>
  </si>
  <si>
    <t>Chromosome 11 Open Reading Frame 24</t>
  </si>
  <si>
    <t>GC11M090191</t>
  </si>
  <si>
    <t>https://www.genecards.org/cgi-bin/carddisp.pl?gene=C11orf24</t>
  </si>
  <si>
    <t>CCS</t>
  </si>
  <si>
    <t>Copper Chaperone For Superoxide Dismutase</t>
  </si>
  <si>
    <t>GC11P066593</t>
  </si>
  <si>
    <t>https://www.genecards.org/cgi-bin/carddisp.pl?gene=CCS</t>
  </si>
  <si>
    <t>FABP5</t>
  </si>
  <si>
    <t>Fatty Acid Binding Protein 5</t>
  </si>
  <si>
    <t>GC08P081282</t>
  </si>
  <si>
    <t>https://www.genecards.org/cgi-bin/carddisp.pl?gene=FABP5</t>
  </si>
  <si>
    <t>LINC00328</t>
  </si>
  <si>
    <t>Long Intergenic Non-Protein Coding RNA 328</t>
  </si>
  <si>
    <t>GC21U900445</t>
  </si>
  <si>
    <t>https://www.genecards.org/cgi-bin/carddisp.pl?gene=LINC00328</t>
  </si>
  <si>
    <t>FAM186A</t>
  </si>
  <si>
    <t>Family With Sequence Similarity 186 Member A</t>
  </si>
  <si>
    <t>GC12M050326</t>
  </si>
  <si>
    <t>https://www.genecards.org/cgi-bin/carddisp.pl?gene=FAM186A</t>
  </si>
  <si>
    <t>DDX47</t>
  </si>
  <si>
    <t>DEAD-Box Helicase 47</t>
  </si>
  <si>
    <t>GC12P021345</t>
  </si>
  <si>
    <t>https://www.genecards.org/cgi-bin/carddisp.pl?gene=DDX47</t>
  </si>
  <si>
    <t>GABRA5</t>
  </si>
  <si>
    <t>Gamma-Aminobutyric Acid Type A Receptor Subunit Alpha5</t>
  </si>
  <si>
    <t>GC15P026866</t>
  </si>
  <si>
    <t>https://www.genecards.org/cgi-bin/carddisp.pl?gene=GABRA5</t>
  </si>
  <si>
    <t>ISG20</t>
  </si>
  <si>
    <t>Interferon Stimulated Exonuclease Gene 20</t>
  </si>
  <si>
    <t>GC15P088635</t>
  </si>
  <si>
    <t>https://www.genecards.org/cgi-bin/carddisp.pl?gene=ISG20</t>
  </si>
  <si>
    <t>ROMO1</t>
  </si>
  <si>
    <t>Reactive Oxygen Species Modulator 1</t>
  </si>
  <si>
    <t>GC20P035699</t>
  </si>
  <si>
    <t>https://www.genecards.org/cgi-bin/carddisp.pl?gene=ROMO1</t>
  </si>
  <si>
    <t>DEGS2</t>
  </si>
  <si>
    <t>Delta 4-Desaturase, Sphingolipid 2</t>
  </si>
  <si>
    <t>GC14M100143</t>
  </si>
  <si>
    <t>https://www.genecards.org/cgi-bin/carddisp.pl?gene=DEGS2</t>
  </si>
  <si>
    <t>C2CD6</t>
  </si>
  <si>
    <t>C2 Calcium Dependent Domain Containing 6</t>
  </si>
  <si>
    <t>GC02M201488</t>
  </si>
  <si>
    <t>https://www.genecards.org/cgi-bin/carddisp.pl?gene=C2CD6</t>
  </si>
  <si>
    <t>KLHL12</t>
  </si>
  <si>
    <t>Kelch Like Family Member 12</t>
  </si>
  <si>
    <t>GC01M202891</t>
  </si>
  <si>
    <t>https://www.genecards.org/cgi-bin/carddisp.pl?gene=KLHL12</t>
  </si>
  <si>
    <t>FBXO45</t>
  </si>
  <si>
    <t>F-Box Protein 45</t>
  </si>
  <si>
    <t>GC03P196568</t>
  </si>
  <si>
    <t>https://www.genecards.org/cgi-bin/carddisp.pl?gene=FBXO45</t>
  </si>
  <si>
    <t>TMC2</t>
  </si>
  <si>
    <t>Transmembrane Channel Like 2</t>
  </si>
  <si>
    <t>GC20P002536</t>
  </si>
  <si>
    <t>https://www.genecards.org/cgi-bin/carddisp.pl?gene=TMC2</t>
  </si>
  <si>
    <t>PDE10A</t>
  </si>
  <si>
    <t>Phosphodiesterase 10A</t>
  </si>
  <si>
    <t>GC06M165327</t>
  </si>
  <si>
    <t>https://www.genecards.org/cgi-bin/carddisp.pl?gene=PDE10A</t>
  </si>
  <si>
    <t>SRPK2</t>
  </si>
  <si>
    <t>SRSF Protein Kinase 2</t>
  </si>
  <si>
    <t>GC07M105110</t>
  </si>
  <si>
    <t>https://www.genecards.org/cgi-bin/carddisp.pl?gene=SRPK2</t>
  </si>
  <si>
    <t>CDYL</t>
  </si>
  <si>
    <t>Chromodomain Y Like</t>
  </si>
  <si>
    <t>GC06P004706</t>
  </si>
  <si>
    <t>https://www.genecards.org/cgi-bin/carddisp.pl?gene=CDYL</t>
  </si>
  <si>
    <t>GALM</t>
  </si>
  <si>
    <t>Galactose Mutarotase</t>
  </si>
  <si>
    <t>GC02P038665</t>
  </si>
  <si>
    <t>https://www.genecards.org/cgi-bin/carddisp.pl?gene=GALM</t>
  </si>
  <si>
    <t>ZNF217</t>
  </si>
  <si>
    <t>Zinc Finger Protein 217</t>
  </si>
  <si>
    <t>GC20M053567</t>
  </si>
  <si>
    <t>https://www.genecards.org/cgi-bin/carddisp.pl?gene=ZNF217</t>
  </si>
  <si>
    <t>APOOL</t>
  </si>
  <si>
    <t>Apolipoprotein O Like</t>
  </si>
  <si>
    <t>GC0XP085003</t>
  </si>
  <si>
    <t>https://www.genecards.org/cgi-bin/carddisp.pl?gene=APOOL</t>
  </si>
  <si>
    <t>ATP1A4</t>
  </si>
  <si>
    <t>ATPase Na+/K+ Transporting Subunit Alpha 4</t>
  </si>
  <si>
    <t>GC01P160151</t>
  </si>
  <si>
    <t>https://www.genecards.org/cgi-bin/carddisp.pl?gene=ATP1A4</t>
  </si>
  <si>
    <t>LIMD1</t>
  </si>
  <si>
    <t>LIM Domain Containing 1</t>
  </si>
  <si>
    <t>GC03P045555</t>
  </si>
  <si>
    <t>https://www.genecards.org/cgi-bin/carddisp.pl?gene=LIMD1</t>
  </si>
  <si>
    <t>OLA1</t>
  </si>
  <si>
    <t>Obg Like ATPase 1</t>
  </si>
  <si>
    <t>GC02M174072</t>
  </si>
  <si>
    <t>https://www.genecards.org/cgi-bin/carddisp.pl?gene=OLA1</t>
  </si>
  <si>
    <t>TCEA3</t>
  </si>
  <si>
    <t>Transcription Elongation Factor A3</t>
  </si>
  <si>
    <t>GC01M023382</t>
  </si>
  <si>
    <t>https://www.genecards.org/cgi-bin/carddisp.pl?gene=TCEA3</t>
  </si>
  <si>
    <t>MXRA8</t>
  </si>
  <si>
    <t>Matrix Remodeling Associated 8</t>
  </si>
  <si>
    <t>GC01M001352</t>
  </si>
  <si>
    <t>https://www.genecards.org/cgi-bin/carddisp.pl?gene=MXRA8</t>
  </si>
  <si>
    <t>REG3A</t>
  </si>
  <si>
    <t>Regenerating Family Member 3 Alpha</t>
  </si>
  <si>
    <t>GC02M079157</t>
  </si>
  <si>
    <t>https://www.genecards.org/cgi-bin/carddisp.pl?gene=REG3A</t>
  </si>
  <si>
    <t>SRPRB</t>
  </si>
  <si>
    <t>SRP Receptor Subunit Beta</t>
  </si>
  <si>
    <t>GC03P133784</t>
  </si>
  <si>
    <t>https://www.genecards.org/cgi-bin/carddisp.pl?gene=SRPRB</t>
  </si>
  <si>
    <t>ATG3</t>
  </si>
  <si>
    <t>Autophagy Related 3</t>
  </si>
  <si>
    <t>GC03M112532</t>
  </si>
  <si>
    <t>https://www.genecards.org/cgi-bin/carddisp.pl?gene=ATG3</t>
  </si>
  <si>
    <t>GRAP</t>
  </si>
  <si>
    <t>GRB2 Related Adaptor Protein</t>
  </si>
  <si>
    <t>GC17M025737</t>
  </si>
  <si>
    <t>https://www.genecards.org/cgi-bin/carddisp.pl?gene=GRAP</t>
  </si>
  <si>
    <t>KLHL3</t>
  </si>
  <si>
    <t>Kelch Like Family Member 3</t>
  </si>
  <si>
    <t>GC05M137617</t>
  </si>
  <si>
    <t>https://www.genecards.org/cgi-bin/carddisp.pl?gene=KLHL3</t>
  </si>
  <si>
    <t>SCARNA2</t>
  </si>
  <si>
    <t>Small Cajal Body-Specific RNA 2</t>
  </si>
  <si>
    <t>GC01P109190</t>
  </si>
  <si>
    <t>https://www.genecards.org/cgi-bin/carddisp.pl?gene=SCARNA2</t>
  </si>
  <si>
    <t>MPP3</t>
  </si>
  <si>
    <t>MAGUK P55 Scaffold Protein 3</t>
  </si>
  <si>
    <t>GC17M043800</t>
  </si>
  <si>
    <t>https://www.genecards.org/cgi-bin/carddisp.pl?gene=MPP3</t>
  </si>
  <si>
    <t>UBL4A</t>
  </si>
  <si>
    <t>Ubiquitin Like 4A</t>
  </si>
  <si>
    <t>GC0XM154483</t>
  </si>
  <si>
    <t>https://www.genecards.org/cgi-bin/carddisp.pl?gene=UBL4A</t>
  </si>
  <si>
    <t>MAL2</t>
  </si>
  <si>
    <t>Mal, T Cell Differentiation Protein 2</t>
  </si>
  <si>
    <t>GC08P119165</t>
  </si>
  <si>
    <t>https://www.genecards.org/cgi-bin/carddisp.pl?gene=MAL2</t>
  </si>
  <si>
    <t>RADX</t>
  </si>
  <si>
    <t>RPA1 Related Single Stranded DNA Binding Protein, X-Linked</t>
  </si>
  <si>
    <t>GC0XP106612</t>
  </si>
  <si>
    <t>https://www.genecards.org/cgi-bin/carddisp.pl?gene=RADX</t>
  </si>
  <si>
    <t>UPK3B</t>
  </si>
  <si>
    <t>Uroplakin 3B</t>
  </si>
  <si>
    <t>GC07P076510</t>
  </si>
  <si>
    <t>https://www.genecards.org/cgi-bin/carddisp.pl?gene=UPK3B</t>
  </si>
  <si>
    <t>ELOVL1</t>
  </si>
  <si>
    <t>ELOVL Fatty Acid Elongase 1</t>
  </si>
  <si>
    <t>GC01M043363</t>
  </si>
  <si>
    <t>https://www.genecards.org/cgi-bin/carddisp.pl?gene=ELOVL1</t>
  </si>
  <si>
    <t>KRT27</t>
  </si>
  <si>
    <t>Keratin 27</t>
  </si>
  <si>
    <t>GC17M040776</t>
  </si>
  <si>
    <t>https://www.genecards.org/cgi-bin/carddisp.pl?gene=KRT27</t>
  </si>
  <si>
    <t>IGHG3</t>
  </si>
  <si>
    <t>Immunoglobulin Heavy Constant Gamma 3 (G3m Marker)</t>
  </si>
  <si>
    <t>GC14M112714</t>
  </si>
  <si>
    <t>https://www.genecards.org/cgi-bin/carddisp.pl?gene=IGHG3</t>
  </si>
  <si>
    <t>ACSBG1</t>
  </si>
  <si>
    <t>Acyl-CoA Synthetase Bubblegum Family Member 1</t>
  </si>
  <si>
    <t>GC15M078167</t>
  </si>
  <si>
    <t>https://www.genecards.org/cgi-bin/carddisp.pl?gene=ACSBG1</t>
  </si>
  <si>
    <t>GPX8</t>
  </si>
  <si>
    <t>Glutathione Peroxidase 8 (Putative)</t>
  </si>
  <si>
    <t>GC05P055160</t>
  </si>
  <si>
    <t>https://www.genecards.org/cgi-bin/carddisp.pl?gene=GPX8</t>
  </si>
  <si>
    <t>SH3GLB2</t>
  </si>
  <si>
    <t>SH3 Domain Containing GRB2 Like, Endophilin B2</t>
  </si>
  <si>
    <t>GC09M129007</t>
  </si>
  <si>
    <t>https://www.genecards.org/cgi-bin/carddisp.pl?gene=SH3GLB2</t>
  </si>
  <si>
    <t>MRFAP1</t>
  </si>
  <si>
    <t>Morf4 Family Associated Protein 1</t>
  </si>
  <si>
    <t>GC04P006640</t>
  </si>
  <si>
    <t>https://www.genecards.org/cgi-bin/carddisp.pl?gene=MRFAP1</t>
  </si>
  <si>
    <t>ENSG00000266919</t>
  </si>
  <si>
    <t>Hsa-Mir-423</t>
  </si>
  <si>
    <t>GC17M035181</t>
  </si>
  <si>
    <t>https://www.genecards.org/cgi-bin/carddisp.pl?gene=ENSG00000266919</t>
  </si>
  <si>
    <t>DDX39A</t>
  </si>
  <si>
    <t>DExD-Box Helicase 39A</t>
  </si>
  <si>
    <t>GC19M014408</t>
  </si>
  <si>
    <t>https://www.genecards.org/cgi-bin/carddisp.pl?gene=DDX39A</t>
  </si>
  <si>
    <t>ABCD1P4</t>
  </si>
  <si>
    <t>ATP Binding Cassette Subfamily D Member 1 Pseudogene 4</t>
  </si>
  <si>
    <t>GC22P016387</t>
  </si>
  <si>
    <t>https://www.genecards.org/cgi-bin/carddisp.pl?gene=ABCD1P4</t>
  </si>
  <si>
    <t>ABCD1P3</t>
  </si>
  <si>
    <t>ATP Binding Cassette Subfamily D Member 1 Pseudogene 3</t>
  </si>
  <si>
    <t>GC16M037298</t>
  </si>
  <si>
    <t>https://www.genecards.org/cgi-bin/carddisp.pl?gene=ABCD1P3</t>
  </si>
  <si>
    <t>POLR2J</t>
  </si>
  <si>
    <t>RNA Polymerase II Subunit J</t>
  </si>
  <si>
    <t>GC07M102473</t>
  </si>
  <si>
    <t>https://www.genecards.org/cgi-bin/carddisp.pl?gene=POLR2J</t>
  </si>
  <si>
    <t>ATXN3L</t>
  </si>
  <si>
    <t>Ataxin 3 Like</t>
  </si>
  <si>
    <t>GC0XM013336</t>
  </si>
  <si>
    <t>https://www.genecards.org/cgi-bin/carddisp.pl?gene=ATXN3L</t>
  </si>
  <si>
    <t>XPNPEP1</t>
  </si>
  <si>
    <t>X-Prolyl Aminopeptidase 1</t>
  </si>
  <si>
    <t>GC10M109864</t>
  </si>
  <si>
    <t>https://www.genecards.org/cgi-bin/carddisp.pl?gene=XPNPEP1</t>
  </si>
  <si>
    <t>MSBP1</t>
  </si>
  <si>
    <t>Minisatellite Binding Protein 1</t>
  </si>
  <si>
    <t>GC00U990213</t>
  </si>
  <si>
    <t>https://www.genecards.org/cgi-bin/carddisp.pl?gene=MSBP1</t>
  </si>
  <si>
    <t>GPR63</t>
  </si>
  <si>
    <t>G Protein-Coupled Receptor 63</t>
  </si>
  <si>
    <t>GC06M096794</t>
  </si>
  <si>
    <t>https://www.genecards.org/cgi-bin/carddisp.pl?gene=GPR63</t>
  </si>
  <si>
    <t>ELP5</t>
  </si>
  <si>
    <t>Elongator Acetyltransferase Complex Subunit 5</t>
  </si>
  <si>
    <t>GC17P007251</t>
  </si>
  <si>
    <t>https://www.genecards.org/cgi-bin/carddisp.pl?gene=ELP5</t>
  </si>
  <si>
    <t>MANEAL</t>
  </si>
  <si>
    <t>Mannosidase Endo-Alpha Like</t>
  </si>
  <si>
    <t>GC01P037793</t>
  </si>
  <si>
    <t>https://www.genecards.org/cgi-bin/carddisp.pl?gene=MANEAL</t>
  </si>
  <si>
    <t>DNAJC13</t>
  </si>
  <si>
    <t>DnaJ Heat Shock Protein Family (Hsp40) Member C13</t>
  </si>
  <si>
    <t>GC03P132417</t>
  </si>
  <si>
    <t>https://www.genecards.org/cgi-bin/carddisp.pl?gene=DNAJC13</t>
  </si>
  <si>
    <t>GABRB3</t>
  </si>
  <si>
    <t>Gamma-Aminobutyric Acid Type A Receptor Subunit Beta3</t>
  </si>
  <si>
    <t>GC15M026543</t>
  </si>
  <si>
    <t>https://www.genecards.org/cgi-bin/carddisp.pl?gene=GABRB3</t>
  </si>
  <si>
    <t>CNOT6</t>
  </si>
  <si>
    <t>CCR4-NOT Transcription Complex Subunit 6</t>
  </si>
  <si>
    <t>GC05P180494</t>
  </si>
  <si>
    <t>https://www.genecards.org/cgi-bin/carddisp.pl?gene=CNOT6</t>
  </si>
  <si>
    <t>EFHD2</t>
  </si>
  <si>
    <t>EF-Hand Domain Family Member D2</t>
  </si>
  <si>
    <t>GC01P015409</t>
  </si>
  <si>
    <t>https://www.genecards.org/cgi-bin/carddisp.pl?gene=EFHD2</t>
  </si>
  <si>
    <t>DGKH</t>
  </si>
  <si>
    <t>Diacylglycerol Kinase Eta</t>
  </si>
  <si>
    <t>GC13P042040</t>
  </si>
  <si>
    <t>https://www.genecards.org/cgi-bin/carddisp.pl?gene=DGKH</t>
  </si>
  <si>
    <t>CDC123</t>
  </si>
  <si>
    <t>Cell Division Cycle 123</t>
  </si>
  <si>
    <t>GC10P012195</t>
  </si>
  <si>
    <t>https://www.genecards.org/cgi-bin/carddisp.pl?gene=CDC123</t>
  </si>
  <si>
    <t>KCTD5</t>
  </si>
  <si>
    <t>Potassium Channel Tetramerization Domain Containing 5</t>
  </si>
  <si>
    <t>GC16P002682</t>
  </si>
  <si>
    <t>https://www.genecards.org/cgi-bin/carddisp.pl?gene=KCTD5</t>
  </si>
  <si>
    <t>ADGRA2</t>
  </si>
  <si>
    <t>Adhesion G Protein-Coupled Receptor A2</t>
  </si>
  <si>
    <t>GC08P037785</t>
  </si>
  <si>
    <t>https://www.genecards.org/cgi-bin/carddisp.pl?gene=ADGRA2</t>
  </si>
  <si>
    <t>SMC1B</t>
  </si>
  <si>
    <t>Structural Maintenance Of Chromosomes 1B</t>
  </si>
  <si>
    <t>GC22M045344</t>
  </si>
  <si>
    <t>https://www.genecards.org/cgi-bin/carddisp.pl?gene=SMC1B</t>
  </si>
  <si>
    <t>SLC47A1</t>
  </si>
  <si>
    <t>Solute Carrier Family 47 Member 1</t>
  </si>
  <si>
    <t>GC17P019495</t>
  </si>
  <si>
    <t>https://www.genecards.org/cgi-bin/carddisp.pl?gene=SLC47A1</t>
  </si>
  <si>
    <t>PON3</t>
  </si>
  <si>
    <t>Paraoxonase 3</t>
  </si>
  <si>
    <t>GC07M095359</t>
  </si>
  <si>
    <t>https://www.genecards.org/cgi-bin/carddisp.pl?gene=PON3</t>
  </si>
  <si>
    <t>MUC7</t>
  </si>
  <si>
    <t>Mucin 7, Secreted</t>
  </si>
  <si>
    <t>GC04P070430</t>
  </si>
  <si>
    <t>https://www.genecards.org/cgi-bin/carddisp.pl?gene=MUC7</t>
  </si>
  <si>
    <t>LOC107372315</t>
  </si>
  <si>
    <t>OSGEP/APEX1 Bi-Directional Promoter Region</t>
  </si>
  <si>
    <t>GC14P032418</t>
  </si>
  <si>
    <t>https://www.genecards.org/cgi-bin/carddisp.pl?gene=LOC107372315</t>
  </si>
  <si>
    <t>NCAPG</t>
  </si>
  <si>
    <t>Non-SMC Condensin I Complex Subunit G</t>
  </si>
  <si>
    <t>GC04P018240</t>
  </si>
  <si>
    <t>https://www.genecards.org/cgi-bin/carddisp.pl?gene=NCAPG</t>
  </si>
  <si>
    <t>SKA2</t>
  </si>
  <si>
    <t>Spindle And Kinetochore Associated Complex Subunit 2</t>
  </si>
  <si>
    <t>GC17M059109</t>
  </si>
  <si>
    <t>https://www.genecards.org/cgi-bin/carddisp.pl?gene=SKA2</t>
  </si>
  <si>
    <t>SLC31A2</t>
  </si>
  <si>
    <t>Solute Carrier Family 31 Member 2</t>
  </si>
  <si>
    <t>GC09P113150</t>
  </si>
  <si>
    <t>https://www.genecards.org/cgi-bin/carddisp.pl?gene=SLC31A2</t>
  </si>
  <si>
    <t>NRG2</t>
  </si>
  <si>
    <t>Neuregulin 2</t>
  </si>
  <si>
    <t>GC05M139810</t>
  </si>
  <si>
    <t>https://www.genecards.org/cgi-bin/carddisp.pl?gene=NRG2</t>
  </si>
  <si>
    <t>MS4A2</t>
  </si>
  <si>
    <t>Membrane Spanning 4-Domains A2</t>
  </si>
  <si>
    <t>GC11P060088</t>
  </si>
  <si>
    <t>https://www.genecards.org/cgi-bin/carddisp.pl?gene=MS4A2</t>
  </si>
  <si>
    <t>CRYBB3</t>
  </si>
  <si>
    <t>Crystallin Beta B3</t>
  </si>
  <si>
    <t>GC22P025199</t>
  </si>
  <si>
    <t>https://www.genecards.org/cgi-bin/carddisp.pl?gene=CRYBB3</t>
  </si>
  <si>
    <t>CRHR2</t>
  </si>
  <si>
    <t>Corticotropin Releasing Hormone Receptor 2</t>
  </si>
  <si>
    <t>GC07M030651</t>
  </si>
  <si>
    <t>https://www.genecards.org/cgi-bin/carddisp.pl?gene=CRHR2</t>
  </si>
  <si>
    <t>AGAP2</t>
  </si>
  <si>
    <t>ArfGAP With GTPase Domain, Ankyrin Repeat And PH Domain 2</t>
  </si>
  <si>
    <t>GC12M057723</t>
  </si>
  <si>
    <t>https://www.genecards.org/cgi-bin/carddisp.pl?gene=AGAP2</t>
  </si>
  <si>
    <t>MIR663AHG</t>
  </si>
  <si>
    <t>MIR663A Host Gene</t>
  </si>
  <si>
    <t>GC20M026161</t>
  </si>
  <si>
    <t>https://www.genecards.org/cgi-bin/carddisp.pl?gene=MIR663AHG</t>
  </si>
  <si>
    <t>INPP5J</t>
  </si>
  <si>
    <t>Inositol Polyphosphate-5-Phosphatase J</t>
  </si>
  <si>
    <t>GC22P036902</t>
  </si>
  <si>
    <t>https://www.genecards.org/cgi-bin/carddisp.pl?gene=INPP5J</t>
  </si>
  <si>
    <t>RNF111</t>
  </si>
  <si>
    <t>Ring Finger Protein 111</t>
  </si>
  <si>
    <t>GC15P058866</t>
  </si>
  <si>
    <t>https://www.genecards.org/cgi-bin/carddisp.pl?gene=RNF111</t>
  </si>
  <si>
    <t>IDH3G</t>
  </si>
  <si>
    <t>Isocitrate Dehydrogenase (NAD(+)) 3 Non-Catalytic Subunit Gamma</t>
  </si>
  <si>
    <t>GC0XM153785</t>
  </si>
  <si>
    <t>https://www.genecards.org/cgi-bin/carddisp.pl?gene=IDH3G</t>
  </si>
  <si>
    <t>DBNDD1</t>
  </si>
  <si>
    <t>Dysbindin Domain Containing 1</t>
  </si>
  <si>
    <t>GC16M090004</t>
  </si>
  <si>
    <t>https://www.genecards.org/cgi-bin/carddisp.pl?gene=DBNDD1</t>
  </si>
  <si>
    <t>LOC108004539</t>
  </si>
  <si>
    <t>CYP21A1P Recombination Region</t>
  </si>
  <si>
    <t>GC06P085246</t>
  </si>
  <si>
    <t>https://www.genecards.org/cgi-bin/carddisp.pl?gene=LOC108004539</t>
  </si>
  <si>
    <t>NCBP1</t>
  </si>
  <si>
    <t>Nuclear Cap Binding Protein Subunit 1</t>
  </si>
  <si>
    <t>GC09P097633</t>
  </si>
  <si>
    <t>https://www.genecards.org/cgi-bin/carddisp.pl?gene=NCBP1</t>
  </si>
  <si>
    <t>SLC25A18</t>
  </si>
  <si>
    <t>Solute Carrier Family 25 Member 18</t>
  </si>
  <si>
    <t>GC22P018739</t>
  </si>
  <si>
    <t>https://www.genecards.org/cgi-bin/carddisp.pl?gene=SLC25A18</t>
  </si>
  <si>
    <t>ZNF181</t>
  </si>
  <si>
    <t>Zinc Finger Protein 181</t>
  </si>
  <si>
    <t>GC19P034734</t>
  </si>
  <si>
    <t>https://www.genecards.org/cgi-bin/carddisp.pl?gene=ZNF181</t>
  </si>
  <si>
    <t>HR</t>
  </si>
  <si>
    <t>HR Lysine Demethylase And Nuclear Receptor Corepressor</t>
  </si>
  <si>
    <t>GC08M022114</t>
  </si>
  <si>
    <t>https://www.genecards.org/cgi-bin/carddisp.pl?gene=HR</t>
  </si>
  <si>
    <t>NRIP1</t>
  </si>
  <si>
    <t>Nuclear Receptor Interacting Protein 1</t>
  </si>
  <si>
    <t>GC21M014961</t>
  </si>
  <si>
    <t>https://www.genecards.org/cgi-bin/carddisp.pl?gene=NRIP1</t>
  </si>
  <si>
    <t>STEAP4</t>
  </si>
  <si>
    <t>STEAP4 Metalloreductase</t>
  </si>
  <si>
    <t>GC07M088392</t>
  </si>
  <si>
    <t>https://www.genecards.org/cgi-bin/carddisp.pl?gene=STEAP4</t>
  </si>
  <si>
    <t>ANKRD13A</t>
  </si>
  <si>
    <t>Ankyrin Repeat Domain 13A</t>
  </si>
  <si>
    <t>GC12P109999</t>
  </si>
  <si>
    <t>https://www.genecards.org/cgi-bin/carddisp.pl?gene=ANKRD13A</t>
  </si>
  <si>
    <t>MMADHCP2</t>
  </si>
  <si>
    <t>MMADHC Pseudogene 2</t>
  </si>
  <si>
    <t>GC11M034334</t>
  </si>
  <si>
    <t>https://www.genecards.org/cgi-bin/carddisp.pl?gene=MMADHCP2</t>
  </si>
  <si>
    <t>MMADHCP1</t>
  </si>
  <si>
    <t>MMADHC Pseudogene 1</t>
  </si>
  <si>
    <t>GC0XP076225</t>
  </si>
  <si>
    <t>https://www.genecards.org/cgi-bin/carddisp.pl?gene=MMADHCP1</t>
  </si>
  <si>
    <t>ROCR</t>
  </si>
  <si>
    <t>Regulator Of Chondrogenesis RNA</t>
  </si>
  <si>
    <t>GC17M072023</t>
  </si>
  <si>
    <t>https://www.genecards.org/cgi-bin/carddisp.pl?gene=ROCR</t>
  </si>
  <si>
    <t>AFAP1</t>
  </si>
  <si>
    <t>Actin Filament Associated Protein 1</t>
  </si>
  <si>
    <t>GC04M007758</t>
  </si>
  <si>
    <t>https://www.genecards.org/cgi-bin/carddisp.pl?gene=AFAP1</t>
  </si>
  <si>
    <t>ANKK1</t>
  </si>
  <si>
    <t>Ankyrin Repeat And Kinase Domain Containing 1</t>
  </si>
  <si>
    <t>GC11P113387</t>
  </si>
  <si>
    <t>https://www.genecards.org/cgi-bin/carddisp.pl?gene=ANKK1</t>
  </si>
  <si>
    <t>CLDND1</t>
  </si>
  <si>
    <t>Claudin Domain Containing 1</t>
  </si>
  <si>
    <t>GC03M098497</t>
  </si>
  <si>
    <t>https://www.genecards.org/cgi-bin/carddisp.pl?gene=CLDND1</t>
  </si>
  <si>
    <t>KCNK15-AS1</t>
  </si>
  <si>
    <t>KCNK15 And WISP2 Antisense RNA 1</t>
  </si>
  <si>
    <t>GC20M044694</t>
  </si>
  <si>
    <t>https://www.genecards.org/cgi-bin/carddisp.pl?gene=KCNK15-AS1</t>
  </si>
  <si>
    <t>XKR8</t>
  </si>
  <si>
    <t>XK Related 8</t>
  </si>
  <si>
    <t>GC01P027959</t>
  </si>
  <si>
    <t>https://www.genecards.org/cgi-bin/carddisp.pl?gene=XKR8</t>
  </si>
  <si>
    <t>ACTR8</t>
  </si>
  <si>
    <t>Actin Related Protein 8</t>
  </si>
  <si>
    <t>GC03M053864</t>
  </si>
  <si>
    <t>https://www.genecards.org/cgi-bin/carddisp.pl?gene=ACTR8</t>
  </si>
  <si>
    <t>LRRC39</t>
  </si>
  <si>
    <t>Leucine Rich Repeat Containing 39</t>
  </si>
  <si>
    <t>GC01M100148</t>
  </si>
  <si>
    <t>https://www.genecards.org/cgi-bin/carddisp.pl?gene=LRRC39</t>
  </si>
  <si>
    <t>TSPAN8</t>
  </si>
  <si>
    <t>Tetraspanin 8</t>
  </si>
  <si>
    <t>GC12M071125</t>
  </si>
  <si>
    <t>https://www.genecards.org/cgi-bin/carddisp.pl?gene=TSPAN8</t>
  </si>
  <si>
    <t>NFRKB</t>
  </si>
  <si>
    <t>Nuclear Factor Related To KappaB Binding Protein</t>
  </si>
  <si>
    <t>GC11M129863</t>
  </si>
  <si>
    <t>https://www.genecards.org/cgi-bin/carddisp.pl?gene=NFRKB</t>
  </si>
  <si>
    <t>ZFAND3</t>
  </si>
  <si>
    <t>Zinc Finger AN1-Type Containing 3</t>
  </si>
  <si>
    <t>GC06P083872</t>
  </si>
  <si>
    <t>https://www.genecards.org/cgi-bin/carddisp.pl?gene=ZFAND3</t>
  </si>
  <si>
    <t>NRARP</t>
  </si>
  <si>
    <t>NOTCH Regulated Ankyrin Repeat Protein</t>
  </si>
  <si>
    <t>GC09M137299</t>
  </si>
  <si>
    <t>https://www.genecards.org/cgi-bin/carddisp.pl?gene=NRARP</t>
  </si>
  <si>
    <t>LINC00473</t>
  </si>
  <si>
    <t>Long Intergenic Non-Protein Coding RNA 473</t>
  </si>
  <si>
    <t>GC06M165328</t>
  </si>
  <si>
    <t>https://www.genecards.org/cgi-bin/carddisp.pl?gene=LINC00473</t>
  </si>
  <si>
    <t>MAP3K15</t>
  </si>
  <si>
    <t>Mitogen-Activated Protein Kinase Kinase Kinase 15</t>
  </si>
  <si>
    <t>GC0XM019360</t>
  </si>
  <si>
    <t>https://www.genecards.org/cgi-bin/carddisp.pl?gene=MAP3K15</t>
  </si>
  <si>
    <t>NME6</t>
  </si>
  <si>
    <t>NME/NM23 Nucleoside Diphosphate Kinase 6</t>
  </si>
  <si>
    <t>GC03M048292</t>
  </si>
  <si>
    <t>https://www.genecards.org/cgi-bin/carddisp.pl?gene=NME6</t>
  </si>
  <si>
    <t>SPATA13</t>
  </si>
  <si>
    <t>Spermatogenesis Associated 13</t>
  </si>
  <si>
    <t>GC13P024026</t>
  </si>
  <si>
    <t>https://www.genecards.org/cgi-bin/carddisp.pl?gene=SPATA13</t>
  </si>
  <si>
    <t>LINC00472</t>
  </si>
  <si>
    <t>Long Intergenic Non-Protein Coding RNA 472</t>
  </si>
  <si>
    <t>GC06M071344</t>
  </si>
  <si>
    <t>https://www.genecards.org/cgi-bin/carddisp.pl?gene=LINC00472</t>
  </si>
  <si>
    <t>KIRREL2</t>
  </si>
  <si>
    <t>Kirre Like Nephrin Family Adhesion Molecule 2</t>
  </si>
  <si>
    <t>GC19P066553</t>
  </si>
  <si>
    <t>https://www.genecards.org/cgi-bin/carddisp.pl?gene=KIRREL2</t>
  </si>
  <si>
    <t>THEMIS2</t>
  </si>
  <si>
    <t>Thymocyte Selection Associated Family Member 2</t>
  </si>
  <si>
    <t>GC01P027872</t>
  </si>
  <si>
    <t>https://www.genecards.org/cgi-bin/carddisp.pl?gene=THEMIS2</t>
  </si>
  <si>
    <t>EPB41L2</t>
  </si>
  <si>
    <t>Erythrocyte Membrane Protein Band 4.1 Like 2</t>
  </si>
  <si>
    <t>GC06M130820</t>
  </si>
  <si>
    <t>https://www.genecards.org/cgi-bin/carddisp.pl?gene=EPB41L2</t>
  </si>
  <si>
    <t>PILRB</t>
  </si>
  <si>
    <t>Paired Immunoglobin Like Type 2 Receptor Beta</t>
  </si>
  <si>
    <t>GC07P101072</t>
  </si>
  <si>
    <t>https://www.genecards.org/cgi-bin/carddisp.pl?gene=PILRB</t>
  </si>
  <si>
    <t>SYF2</t>
  </si>
  <si>
    <t>SYF2 Pre-MRNA Splicing Factor</t>
  </si>
  <si>
    <t>GC01M025222</t>
  </si>
  <si>
    <t>https://www.genecards.org/cgi-bin/carddisp.pl?gene=SYF2</t>
  </si>
  <si>
    <t>CHAF1A</t>
  </si>
  <si>
    <t>Chromatin Assembly Factor 1 Subunit A</t>
  </si>
  <si>
    <t>GC19P004402</t>
  </si>
  <si>
    <t>https://www.genecards.org/cgi-bin/carddisp.pl?gene=CHAF1A</t>
  </si>
  <si>
    <t>UBE2QL1</t>
  </si>
  <si>
    <t>Ubiquitin Conjugating Enzyme E2 Q Family Like 1</t>
  </si>
  <si>
    <t>GC05P006448</t>
  </si>
  <si>
    <t>https://www.genecards.org/cgi-bin/carddisp.pl?gene=UBE2QL1</t>
  </si>
  <si>
    <t>TRUB2</t>
  </si>
  <si>
    <t>TruB Pseudouridine Synthase Family Member 2</t>
  </si>
  <si>
    <t>GC09M128493</t>
  </si>
  <si>
    <t>https://www.genecards.org/cgi-bin/carddisp.pl?gene=TRUB2</t>
  </si>
  <si>
    <t>NDUFA7</t>
  </si>
  <si>
    <t>NADH:Ubiquinone Oxidoreductase Subunit A7</t>
  </si>
  <si>
    <t>GC19M008308</t>
  </si>
  <si>
    <t>https://www.genecards.org/cgi-bin/carddisp.pl?gene=NDUFA7</t>
  </si>
  <si>
    <t>DCTN3</t>
  </si>
  <si>
    <t>Dynactin Subunit 3</t>
  </si>
  <si>
    <t>GC09M034614</t>
  </si>
  <si>
    <t>https://www.genecards.org/cgi-bin/carddisp.pl?gene=DCTN3</t>
  </si>
  <si>
    <t>ENY2</t>
  </si>
  <si>
    <t>ENY2 Transcription And Export Complex 2 Subunit</t>
  </si>
  <si>
    <t>GC08P109334</t>
  </si>
  <si>
    <t>https://www.genecards.org/cgi-bin/carddisp.pl?gene=ENY2</t>
  </si>
  <si>
    <t>MAPK1IP1L</t>
  </si>
  <si>
    <t>Mitogen-Activated Protein Kinase 1 Interacting Protein 1 Like</t>
  </si>
  <si>
    <t>GC14P055051</t>
  </si>
  <si>
    <t>https://www.genecards.org/cgi-bin/carddisp.pl?gene=MAPK1IP1L</t>
  </si>
  <si>
    <t>SEC61G</t>
  </si>
  <si>
    <t>SEC61 Translocon Subunit Gamma</t>
  </si>
  <si>
    <t>GC07M054752</t>
  </si>
  <si>
    <t>https://www.genecards.org/cgi-bin/carddisp.pl?gene=SEC61G</t>
  </si>
  <si>
    <t>EVI5</t>
  </si>
  <si>
    <t>Ecotropic Viral Integration Site 5</t>
  </si>
  <si>
    <t>GC01M092508</t>
  </si>
  <si>
    <t>https://www.genecards.org/cgi-bin/carddisp.pl?gene=EVI5</t>
  </si>
  <si>
    <t>XAGE1B</t>
  </si>
  <si>
    <t>X Antigen Family Member 1B</t>
  </si>
  <si>
    <t>GC0XM052513</t>
  </si>
  <si>
    <t>https://www.genecards.org/cgi-bin/carddisp.pl?gene=XAGE1B</t>
  </si>
  <si>
    <t>PDIA5</t>
  </si>
  <si>
    <t>Protein Disulfide Isomerase Family A Member 5</t>
  </si>
  <si>
    <t>GC03P123067</t>
  </si>
  <si>
    <t>https://www.genecards.org/cgi-bin/carddisp.pl?gene=PDIA5</t>
  </si>
  <si>
    <t>PTENP1</t>
  </si>
  <si>
    <t>Phosphatase And Tensin Homolog Pseudogene 1</t>
  </si>
  <si>
    <t>GC09M033673</t>
  </si>
  <si>
    <t>https://www.genecards.org/cgi-bin/carddisp.pl?gene=PTENP1</t>
  </si>
  <si>
    <t>GNGT2</t>
  </si>
  <si>
    <t>G Protein Subunit Gamma Transducin 2</t>
  </si>
  <si>
    <t>GC17M049202</t>
  </si>
  <si>
    <t>https://www.genecards.org/cgi-bin/carddisp.pl?gene=GNGT2</t>
  </si>
  <si>
    <t>SPDYC</t>
  </si>
  <si>
    <t>Speedy/RINGO Cell Cycle Regulator Family Member C</t>
  </si>
  <si>
    <t>GC11P065170</t>
  </si>
  <si>
    <t>https://www.genecards.org/cgi-bin/carddisp.pl?gene=SPDYC</t>
  </si>
  <si>
    <t>PCDH8</t>
  </si>
  <si>
    <t>Protocadherin 8</t>
  </si>
  <si>
    <t>GC13M052842</t>
  </si>
  <si>
    <t>https://www.genecards.org/cgi-bin/carddisp.pl?gene=PCDH8</t>
  </si>
  <si>
    <t>BLOC1S2</t>
  </si>
  <si>
    <t>Biogenesis Of Lysosomal Organelles Complex 1 Subunit 2</t>
  </si>
  <si>
    <t>GC10M100273</t>
  </si>
  <si>
    <t>https://www.genecards.org/cgi-bin/carddisp.pl?gene=BLOC1S2</t>
  </si>
  <si>
    <t>DDX49</t>
  </si>
  <si>
    <t>DEAD-Box Helicase 49</t>
  </si>
  <si>
    <t>GC19P018919</t>
  </si>
  <si>
    <t>https://www.genecards.org/cgi-bin/carddisp.pl?gene=DDX49</t>
  </si>
  <si>
    <t>FAM9B</t>
  </si>
  <si>
    <t>Family With Sequence Similarity 9 Member B</t>
  </si>
  <si>
    <t>GC0XM009048</t>
  </si>
  <si>
    <t>https://www.genecards.org/cgi-bin/carddisp.pl?gene=FAM9B</t>
  </si>
  <si>
    <t>AURKAIP1</t>
  </si>
  <si>
    <t>Aurora Kinase A Interacting Protein 1</t>
  </si>
  <si>
    <t>GC01M001373</t>
  </si>
  <si>
    <t>https://www.genecards.org/cgi-bin/carddisp.pl?gene=AURKAIP1</t>
  </si>
  <si>
    <t>BLID</t>
  </si>
  <si>
    <t>BH3-Like Motif Containing, Cell Death Inducer</t>
  </si>
  <si>
    <t>GC11M122115</t>
  </si>
  <si>
    <t>https://www.genecards.org/cgi-bin/carddisp.pl?gene=BLID</t>
  </si>
  <si>
    <t>EIF3M</t>
  </si>
  <si>
    <t>Eukaryotic Translation Initiation Factor 3 Subunit M</t>
  </si>
  <si>
    <t>GC11P032588</t>
  </si>
  <si>
    <t>https://www.genecards.org/cgi-bin/carddisp.pl?gene=EIF3M</t>
  </si>
  <si>
    <t>HELZ</t>
  </si>
  <si>
    <t>Helicase With Zinc Finger</t>
  </si>
  <si>
    <t>GC17M067070</t>
  </si>
  <si>
    <t>https://www.genecards.org/cgi-bin/carddisp.pl?gene=HELZ</t>
  </si>
  <si>
    <t>CAB39L</t>
  </si>
  <si>
    <t>Calcium Binding Protein 39 Like</t>
  </si>
  <si>
    <t>GC13M049308</t>
  </si>
  <si>
    <t>https://www.genecards.org/cgi-bin/carddisp.pl?gene=CAB39L</t>
  </si>
  <si>
    <t>HAUS7</t>
  </si>
  <si>
    <t>HAUS Augmin Like Complex Subunit 7</t>
  </si>
  <si>
    <t>GC0XM153447</t>
  </si>
  <si>
    <t>https://www.genecards.org/cgi-bin/carddisp.pl?gene=HAUS7</t>
  </si>
  <si>
    <t>POLR2D</t>
  </si>
  <si>
    <t>RNA Polymerase II Subunit D</t>
  </si>
  <si>
    <t>GC02M128249</t>
  </si>
  <si>
    <t>https://www.genecards.org/cgi-bin/carddisp.pl?gene=POLR2D</t>
  </si>
  <si>
    <t>PAIP2</t>
  </si>
  <si>
    <t>Poly(A) Binding Protein Interacting Protein 2</t>
  </si>
  <si>
    <t>GC05P139366</t>
  </si>
  <si>
    <t>https://www.genecards.org/cgi-bin/carddisp.pl?gene=PAIP2</t>
  </si>
  <si>
    <t>CORT</t>
  </si>
  <si>
    <t>Cortistatin</t>
  </si>
  <si>
    <t>GC01P010508</t>
  </si>
  <si>
    <t>https://www.genecards.org/cgi-bin/carddisp.pl?gene=CORT</t>
  </si>
  <si>
    <t>LINC01111</t>
  </si>
  <si>
    <t>Long Intergenic Non-Protein Coding RNA 1111</t>
  </si>
  <si>
    <t>GC08P076406</t>
  </si>
  <si>
    <t>https://www.genecards.org/cgi-bin/carddisp.pl?gene=LINC01111</t>
  </si>
  <si>
    <t>MT-TG</t>
  </si>
  <si>
    <t>Mitochondrially Encoded TRNA-Gly (GGN)</t>
  </si>
  <si>
    <t>GCMTP009993</t>
  </si>
  <si>
    <t>https://www.genecards.org/cgi-bin/carddisp.pl?gene=MT-TG</t>
  </si>
  <si>
    <t>CHST5</t>
  </si>
  <si>
    <t>Carbohydrate Sulfotransferase 5</t>
  </si>
  <si>
    <t>GC16M075528</t>
  </si>
  <si>
    <t>https://www.genecards.org/cgi-bin/carddisp.pl?gene=CHST5</t>
  </si>
  <si>
    <t>CFAP46</t>
  </si>
  <si>
    <t>Cilia And Flagella Associated Protein 46</t>
  </si>
  <si>
    <t>GC10M132808</t>
  </si>
  <si>
    <t>https://www.genecards.org/cgi-bin/carddisp.pl?gene=CFAP46</t>
  </si>
  <si>
    <t>PADI2</t>
  </si>
  <si>
    <t>Peptidyl Arginine Deiminase 2</t>
  </si>
  <si>
    <t>GC01M017066</t>
  </si>
  <si>
    <t>https://www.genecards.org/cgi-bin/carddisp.pl?gene=PADI2</t>
  </si>
  <si>
    <t>CEP170</t>
  </si>
  <si>
    <t>Centrosomal Protein 170</t>
  </si>
  <si>
    <t>GC01M243124</t>
  </si>
  <si>
    <t>https://www.genecards.org/cgi-bin/carddisp.pl?gene=CEP170</t>
  </si>
  <si>
    <t>RAB24</t>
  </si>
  <si>
    <t>RAB24, Member RAS Oncogene Family</t>
  </si>
  <si>
    <t>GC05M177301</t>
  </si>
  <si>
    <t>https://www.genecards.org/cgi-bin/carddisp.pl?gene=RAB24</t>
  </si>
  <si>
    <t>MOB1A</t>
  </si>
  <si>
    <t>MOB Kinase Activator 1A</t>
  </si>
  <si>
    <t>GC02M074152</t>
  </si>
  <si>
    <t>https://www.genecards.org/cgi-bin/carddisp.pl?gene=MOB1A</t>
  </si>
  <si>
    <t>CWC25</t>
  </si>
  <si>
    <t>CWC25 Spliceosome Associated Protein Homolog</t>
  </si>
  <si>
    <t>GC17M042260</t>
  </si>
  <si>
    <t>https://www.genecards.org/cgi-bin/carddisp.pl?gene=CWC25</t>
  </si>
  <si>
    <t>HOXD3</t>
  </si>
  <si>
    <t>Homeobox D3</t>
  </si>
  <si>
    <t>GC02P176136</t>
  </si>
  <si>
    <t>https://www.genecards.org/cgi-bin/carddisp.pl?gene=HOXD3</t>
  </si>
  <si>
    <t>KATNAL1</t>
  </si>
  <si>
    <t>Katanin Catalytic Subunit A1 Like 1</t>
  </si>
  <si>
    <t>GC13M030202</t>
  </si>
  <si>
    <t>https://www.genecards.org/cgi-bin/carddisp.pl?gene=KATNAL1</t>
  </si>
  <si>
    <t>ZCWPW1</t>
  </si>
  <si>
    <t>Zinc Finger CW-Type And PWWP Domain Containing 1</t>
  </si>
  <si>
    <t>GC07M101929</t>
  </si>
  <si>
    <t>https://www.genecards.org/cgi-bin/carddisp.pl?gene=ZCWPW1</t>
  </si>
  <si>
    <t>UBR3</t>
  </si>
  <si>
    <t>Ubiquitin Protein Ligase E3 Component N-Recognin 3</t>
  </si>
  <si>
    <t>GC02P169827</t>
  </si>
  <si>
    <t>https://www.genecards.org/cgi-bin/carddisp.pl?gene=UBR3</t>
  </si>
  <si>
    <t>RCAN3</t>
  </si>
  <si>
    <t>RCAN Family Member 3</t>
  </si>
  <si>
    <t>GC01P024502</t>
  </si>
  <si>
    <t>https://www.genecards.org/cgi-bin/carddisp.pl?gene=RCAN3</t>
  </si>
  <si>
    <t>DSCR4</t>
  </si>
  <si>
    <t>Down Syndrome Critical Region 4</t>
  </si>
  <si>
    <t>GC21M037951</t>
  </si>
  <si>
    <t>https://www.genecards.org/cgi-bin/carddisp.pl?gene=DSCR4</t>
  </si>
  <si>
    <t>VPS26C</t>
  </si>
  <si>
    <t>VPS26 Endosomal Protein Sorting Factor C</t>
  </si>
  <si>
    <t>GC21M037225</t>
  </si>
  <si>
    <t>https://www.genecards.org/cgi-bin/carddisp.pl?gene=VPS26C</t>
  </si>
  <si>
    <t>NCALD</t>
  </si>
  <si>
    <t>Neurocalcin Delta</t>
  </si>
  <si>
    <t>GC08M101704</t>
  </si>
  <si>
    <t>https://www.genecards.org/cgi-bin/carddisp.pl?gene=NCALD</t>
  </si>
  <si>
    <t>VAV2</t>
  </si>
  <si>
    <t>Vav Guanine Nucleotide Exchange Factor 2</t>
  </si>
  <si>
    <t>GC09M133761</t>
  </si>
  <si>
    <t>https://www.genecards.org/cgi-bin/carddisp.pl?gene=VAV2</t>
  </si>
  <si>
    <t>POLR3E</t>
  </si>
  <si>
    <t>RNA Polymerase III Subunit E</t>
  </si>
  <si>
    <t>GC16P022298</t>
  </si>
  <si>
    <t>https://www.genecards.org/cgi-bin/carddisp.pl?gene=POLR3E</t>
  </si>
  <si>
    <t>ADAM2</t>
  </si>
  <si>
    <t>ADAM Metallopeptidase Domain 2</t>
  </si>
  <si>
    <t>GC08M039743</t>
  </si>
  <si>
    <t>https://www.genecards.org/cgi-bin/carddisp.pl?gene=ADAM2</t>
  </si>
  <si>
    <t>MORC3</t>
  </si>
  <si>
    <t>MORC Family CW-Type Zinc Finger 3</t>
  </si>
  <si>
    <t>GC21P036320</t>
  </si>
  <si>
    <t>https://www.genecards.org/cgi-bin/carddisp.pl?gene=MORC3</t>
  </si>
  <si>
    <t>PTGR3</t>
  </si>
  <si>
    <t>Prostaglandin Reductase 3</t>
  </si>
  <si>
    <t>GC18M075196</t>
  </si>
  <si>
    <t>https://www.genecards.org/cgi-bin/carddisp.pl?gene=PTGR3</t>
  </si>
  <si>
    <t>CNTFR</t>
  </si>
  <si>
    <t>Ciliary Neurotrophic Factor Receptor</t>
  </si>
  <si>
    <t>GC09M034551</t>
  </si>
  <si>
    <t>https://www.genecards.org/cgi-bin/carddisp.pl?gene=CNTFR</t>
  </si>
  <si>
    <t>NME2</t>
  </si>
  <si>
    <t>NME/NM23 Nucleoside Diphosphate Kinase 2</t>
  </si>
  <si>
    <t>GC17P051165</t>
  </si>
  <si>
    <t>https://www.genecards.org/cgi-bin/carddisp.pl?gene=NME2</t>
  </si>
  <si>
    <t>ZNF222</t>
  </si>
  <si>
    <t>Zinc Finger Protein 222</t>
  </si>
  <si>
    <t>GC19P066832</t>
  </si>
  <si>
    <t>https://www.genecards.org/cgi-bin/carddisp.pl?gene=ZNF222</t>
  </si>
  <si>
    <t>TPD52L1</t>
  </si>
  <si>
    <t>TPD52 Like 1</t>
  </si>
  <si>
    <t>GC06P125119</t>
  </si>
  <si>
    <t>https://www.genecards.org/cgi-bin/carddisp.pl?gene=TPD52L1</t>
  </si>
  <si>
    <t>PHF20L1</t>
  </si>
  <si>
    <t>PHD Finger Protein 20 Like 1</t>
  </si>
  <si>
    <t>GC08P132775</t>
  </si>
  <si>
    <t>https://www.genecards.org/cgi-bin/carddisp.pl?gene=PHF20L1</t>
  </si>
  <si>
    <t>MFHAS1</t>
  </si>
  <si>
    <t>Multifunctional ROCO Family Signaling Regulator 1</t>
  </si>
  <si>
    <t>GC08M008783</t>
  </si>
  <si>
    <t>https://www.genecards.org/cgi-bin/carddisp.pl?gene=MFHAS1</t>
  </si>
  <si>
    <t>NOS1AP</t>
  </si>
  <si>
    <t>Nitric Oxide Synthase 1 Adaptor Protein</t>
  </si>
  <si>
    <t>GC01P162069</t>
  </si>
  <si>
    <t>https://www.genecards.org/cgi-bin/carddisp.pl?gene=NOS1AP</t>
  </si>
  <si>
    <t>TSSC4</t>
  </si>
  <si>
    <t>Tumor Suppressing Subtransferable Candidate 4</t>
  </si>
  <si>
    <t>GC11P002400</t>
  </si>
  <si>
    <t>https://www.genecards.org/cgi-bin/carddisp.pl?gene=TSSC4</t>
  </si>
  <si>
    <t>KLK1</t>
  </si>
  <si>
    <t>Kallikrein 1</t>
  </si>
  <si>
    <t>GC19M050819</t>
  </si>
  <si>
    <t>https://www.genecards.org/cgi-bin/carddisp.pl?gene=KLK1</t>
  </si>
  <si>
    <t>PROM2</t>
  </si>
  <si>
    <t>Prominin 2</t>
  </si>
  <si>
    <t>GC02P095274</t>
  </si>
  <si>
    <t>https://www.genecards.org/cgi-bin/carddisp.pl?gene=PROM2</t>
  </si>
  <si>
    <t>MOB1B</t>
  </si>
  <si>
    <t>MOB Kinase Activator 1B</t>
  </si>
  <si>
    <t>GC04P070902</t>
  </si>
  <si>
    <t>https://www.genecards.org/cgi-bin/carddisp.pl?gene=MOB1B</t>
  </si>
  <si>
    <t>DBF4</t>
  </si>
  <si>
    <t>DBF4 Zinc Finger</t>
  </si>
  <si>
    <t>GC07P087877</t>
  </si>
  <si>
    <t>https://www.genecards.org/cgi-bin/carddisp.pl?gene=DBF4</t>
  </si>
  <si>
    <t>DUSP16</t>
  </si>
  <si>
    <t>Dual Specificity Phosphatase 16</t>
  </si>
  <si>
    <t>GC12M012473</t>
  </si>
  <si>
    <t>https://www.genecards.org/cgi-bin/carddisp.pl?gene=DUSP16</t>
  </si>
  <si>
    <t>VGLL3</t>
  </si>
  <si>
    <t>Vestigial Like Family Member 3</t>
  </si>
  <si>
    <t>GC03M086876</t>
  </si>
  <si>
    <t>https://www.genecards.org/cgi-bin/carddisp.pl?gene=VGLL3</t>
  </si>
  <si>
    <t>UGT1A7</t>
  </si>
  <si>
    <t>UDP Glucuronosyltransferase Family 1 Member A7</t>
  </si>
  <si>
    <t>GC02P233681</t>
  </si>
  <si>
    <t>https://www.genecards.org/cgi-bin/carddisp.pl?gene=UGT1A7</t>
  </si>
  <si>
    <t>PJA2</t>
  </si>
  <si>
    <t>Praja Ring Finger Ubiquitin Ligase 2</t>
  </si>
  <si>
    <t>GC05M109334</t>
  </si>
  <si>
    <t>https://www.genecards.org/cgi-bin/carddisp.pl?gene=PJA2</t>
  </si>
  <si>
    <t>CABP2</t>
  </si>
  <si>
    <t>Calcium Binding Protein 2</t>
  </si>
  <si>
    <t>GC11M089979</t>
  </si>
  <si>
    <t>https://www.genecards.org/cgi-bin/carddisp.pl?gene=CABP2</t>
  </si>
  <si>
    <t>ANKS4B</t>
  </si>
  <si>
    <t>Ankyrin Repeat And Sterile Alpha Motif Domain Containing 4B</t>
  </si>
  <si>
    <t>GC16P021244</t>
  </si>
  <si>
    <t>https://www.genecards.org/cgi-bin/carddisp.pl?gene=ANKS4B</t>
  </si>
  <si>
    <t>DNAH3</t>
  </si>
  <si>
    <t>Dynein Axonemal Heavy Chain 3</t>
  </si>
  <si>
    <t>GC16M020944</t>
  </si>
  <si>
    <t>https://www.genecards.org/cgi-bin/carddisp.pl?gene=DNAH3</t>
  </si>
  <si>
    <t>CYS1</t>
  </si>
  <si>
    <t>Cystin 1</t>
  </si>
  <si>
    <t>GC02M010056</t>
  </si>
  <si>
    <t>https://www.genecards.org/cgi-bin/carddisp.pl?gene=CYS1</t>
  </si>
  <si>
    <t>C6orf52</t>
  </si>
  <si>
    <t>Chromosome 6 Open Reading Frame 52</t>
  </si>
  <si>
    <t>GC06M010671</t>
  </si>
  <si>
    <t>https://www.genecards.org/cgi-bin/carddisp.pl?gene=C6orf52</t>
  </si>
  <si>
    <t>CTNNAL1</t>
  </si>
  <si>
    <t>Catenin Alpha Like 1</t>
  </si>
  <si>
    <t>GC09M108942</t>
  </si>
  <si>
    <t>https://www.genecards.org/cgi-bin/carddisp.pl?gene=CTNNAL1</t>
  </si>
  <si>
    <t>AGR3</t>
  </si>
  <si>
    <t>Anterior Gradient 3, Protein Disulphide Isomerase Family Member</t>
  </si>
  <si>
    <t>GC07M016854</t>
  </si>
  <si>
    <t>https://www.genecards.org/cgi-bin/carddisp.pl?gene=AGR3</t>
  </si>
  <si>
    <t>IK</t>
  </si>
  <si>
    <t>IK Cytokine</t>
  </si>
  <si>
    <t>GC05P146112</t>
  </si>
  <si>
    <t>https://www.genecards.org/cgi-bin/carddisp.pl?gene=IK</t>
  </si>
  <si>
    <t>TRO</t>
  </si>
  <si>
    <t>Trophinin</t>
  </si>
  <si>
    <t>GC0XP054920</t>
  </si>
  <si>
    <t>https://www.genecards.org/cgi-bin/carddisp.pl?gene=TRO</t>
  </si>
  <si>
    <t>AVL9</t>
  </si>
  <si>
    <t>AVL9 Cell Migration Associated</t>
  </si>
  <si>
    <t>GC07P032495</t>
  </si>
  <si>
    <t>https://www.genecards.org/cgi-bin/carddisp.pl?gene=AVL9</t>
  </si>
  <si>
    <t>RPS4Y1</t>
  </si>
  <si>
    <t>Ribosomal Protein S4 Y-Linked 1</t>
  </si>
  <si>
    <t>GC0YP002841</t>
  </si>
  <si>
    <t>https://www.genecards.org/cgi-bin/carddisp.pl?gene=RPS4Y1</t>
  </si>
  <si>
    <t>GDPD1</t>
  </si>
  <si>
    <t>Glycerophosphodiester Phosphodiesterase Domain Containing 1</t>
  </si>
  <si>
    <t>GC17P059220</t>
  </si>
  <si>
    <t>https://www.genecards.org/cgi-bin/carddisp.pl?gene=GDPD1</t>
  </si>
  <si>
    <t>YPEL2</t>
  </si>
  <si>
    <t>Yippee Like 2</t>
  </si>
  <si>
    <t>GC17P059331</t>
  </si>
  <si>
    <t>https://www.genecards.org/cgi-bin/carddisp.pl?gene=YPEL2</t>
  </si>
  <si>
    <t>PUDP</t>
  </si>
  <si>
    <t>Pseudouridine 5'-Phosphatase</t>
  </si>
  <si>
    <t>GC0XM006668</t>
  </si>
  <si>
    <t>https://www.genecards.org/cgi-bin/carddisp.pl?gene=PUDP</t>
  </si>
  <si>
    <t>LDHC</t>
  </si>
  <si>
    <t>Lactate Dehydrogenase C</t>
  </si>
  <si>
    <t>GC11P018519</t>
  </si>
  <si>
    <t>https://www.genecards.org/cgi-bin/carddisp.pl?gene=LDHC</t>
  </si>
  <si>
    <t>ATP6V0E1</t>
  </si>
  <si>
    <t>ATPase H+ Transporting V0 Subunit E1</t>
  </si>
  <si>
    <t>GC05P172983</t>
  </si>
  <si>
    <t>https://www.genecards.org/cgi-bin/carddisp.pl?gene=ATP6V0E1</t>
  </si>
  <si>
    <t>GIMAP1</t>
  </si>
  <si>
    <t>GTPase, IMAP Family Member 1</t>
  </si>
  <si>
    <t>GC07P150717</t>
  </si>
  <si>
    <t>https://www.genecards.org/cgi-bin/carddisp.pl?gene=GIMAP1</t>
  </si>
  <si>
    <t>RNF6</t>
  </si>
  <si>
    <t>Ring Finger Protein 6</t>
  </si>
  <si>
    <t>GC13M026132</t>
  </si>
  <si>
    <t>https://www.genecards.org/cgi-bin/carddisp.pl?gene=RNF6</t>
  </si>
  <si>
    <t>OTOG</t>
  </si>
  <si>
    <t>Otogelin</t>
  </si>
  <si>
    <t>GC11P017530</t>
  </si>
  <si>
    <t>https://www.genecards.org/cgi-bin/carddisp.pl?gene=OTOG</t>
  </si>
  <si>
    <t>RYBP</t>
  </si>
  <si>
    <t>RING1 And YY1 Binding Protein</t>
  </si>
  <si>
    <t>GC03M072371</t>
  </si>
  <si>
    <t>https://www.genecards.org/cgi-bin/carddisp.pl?gene=RYBP</t>
  </si>
  <si>
    <t>AKTIP</t>
  </si>
  <si>
    <t>AKT Interacting Protein</t>
  </si>
  <si>
    <t>GC16M053492</t>
  </si>
  <si>
    <t>https://www.genecards.org/cgi-bin/carddisp.pl?gene=AKTIP</t>
  </si>
  <si>
    <t>RAB3B</t>
  </si>
  <si>
    <t>RAB3B, Member RAS Oncogene Family</t>
  </si>
  <si>
    <t>GC01M051907</t>
  </si>
  <si>
    <t>https://www.genecards.org/cgi-bin/carddisp.pl?gene=RAB3B</t>
  </si>
  <si>
    <t>CTSF</t>
  </si>
  <si>
    <t>Cathepsin F</t>
  </si>
  <si>
    <t>GC11M089929</t>
  </si>
  <si>
    <t>https://www.genecards.org/cgi-bin/carddisp.pl?gene=CTSF</t>
  </si>
  <si>
    <t>ORC3</t>
  </si>
  <si>
    <t>Origin Recognition Complex Subunit 3</t>
  </si>
  <si>
    <t>GC06P087590</t>
  </si>
  <si>
    <t>https://www.genecards.org/cgi-bin/carddisp.pl?gene=ORC3</t>
  </si>
  <si>
    <t>TSBP1-AS1</t>
  </si>
  <si>
    <t>TSBP1 And BTNL2 Antisense RNA 1</t>
  </si>
  <si>
    <t>GC06P087405</t>
  </si>
  <si>
    <t>https://www.genecards.org/cgi-bin/carddisp.pl?gene=TSBP1-AS1</t>
  </si>
  <si>
    <t>PIDD1</t>
  </si>
  <si>
    <t>P53-Induced Death Domain Protein 1</t>
  </si>
  <si>
    <t>GC11M003222</t>
  </si>
  <si>
    <t>https://www.genecards.org/cgi-bin/carddisp.pl?gene=PIDD1</t>
  </si>
  <si>
    <t>SDHAF3</t>
  </si>
  <si>
    <t>Succinate Dehydrogenase Complex Assembly Factor 3</t>
  </si>
  <si>
    <t>GC07P097116</t>
  </si>
  <si>
    <t>https://www.genecards.org/cgi-bin/carddisp.pl?gene=SDHAF3</t>
  </si>
  <si>
    <t>ZNF385B</t>
  </si>
  <si>
    <t>Zinc Finger Protein 385B</t>
  </si>
  <si>
    <t>GC02M179441</t>
  </si>
  <si>
    <t>https://www.genecards.org/cgi-bin/carddisp.pl?gene=ZNF385B</t>
  </si>
  <si>
    <t>FBXO2</t>
  </si>
  <si>
    <t>F-Box Protein 2</t>
  </si>
  <si>
    <t>GC01M011637</t>
  </si>
  <si>
    <t>https://www.genecards.org/cgi-bin/carddisp.pl?gene=FBXO2</t>
  </si>
  <si>
    <t>STRN</t>
  </si>
  <si>
    <t>Striatin</t>
  </si>
  <si>
    <t>GC02M036815</t>
  </si>
  <si>
    <t>https://www.genecards.org/cgi-bin/carddisp.pl?gene=STRN</t>
  </si>
  <si>
    <t>REEP2</t>
  </si>
  <si>
    <t>Receptor Accessory Protein 2</t>
  </si>
  <si>
    <t>GC05P138439</t>
  </si>
  <si>
    <t>https://www.genecards.org/cgi-bin/carddisp.pl?gene=REEP2</t>
  </si>
  <si>
    <t>ASCC3</t>
  </si>
  <si>
    <t>Activating Signal Cointegrator 1 Complex Subunit 3</t>
  </si>
  <si>
    <t>GC06M100508</t>
  </si>
  <si>
    <t>https://www.genecards.org/cgi-bin/carddisp.pl?gene=ASCC3</t>
  </si>
  <si>
    <t>IPPK</t>
  </si>
  <si>
    <t>Inositol-Pentakisphosphate 2-Kinase</t>
  </si>
  <si>
    <t>GC09M092613</t>
  </si>
  <si>
    <t>https://www.genecards.org/cgi-bin/carddisp.pl?gene=IPPK</t>
  </si>
  <si>
    <t>KDM2A</t>
  </si>
  <si>
    <t>Lysine Demethylase 2A</t>
  </si>
  <si>
    <t>GC11P067119</t>
  </si>
  <si>
    <t>https://www.genecards.org/cgi-bin/carddisp.pl?gene=KDM2A</t>
  </si>
  <si>
    <t>BATF</t>
  </si>
  <si>
    <t>Basic Leucine Zipper ATF-Like Transcription Factor</t>
  </si>
  <si>
    <t>GC14P075523</t>
  </si>
  <si>
    <t>https://www.genecards.org/cgi-bin/carddisp.pl?gene=BATF</t>
  </si>
  <si>
    <t>EGLN3</t>
  </si>
  <si>
    <t>Egl-9 Family Hypoxia Inducible Factor 3</t>
  </si>
  <si>
    <t>GC14M033924</t>
  </si>
  <si>
    <t>https://www.genecards.org/cgi-bin/carddisp.pl?gene=EGLN3</t>
  </si>
  <si>
    <t>TCEANC</t>
  </si>
  <si>
    <t>Transcription Elongation Factor A N-Terminal And Central Domain Containing</t>
  </si>
  <si>
    <t>GC0XP013652</t>
  </si>
  <si>
    <t>https://www.genecards.org/cgi-bin/carddisp.pl?gene=TCEANC</t>
  </si>
  <si>
    <t>PYCR3</t>
  </si>
  <si>
    <t>Pyrroline-5-Carboxylate Reductase 3</t>
  </si>
  <si>
    <t>GC08M143604</t>
  </si>
  <si>
    <t>https://www.genecards.org/cgi-bin/carddisp.pl?gene=PYCR3</t>
  </si>
  <si>
    <t>NPNT</t>
  </si>
  <si>
    <t>Nephronectin</t>
  </si>
  <si>
    <t>GC04P105894</t>
  </si>
  <si>
    <t>https://www.genecards.org/cgi-bin/carddisp.pl?gene=NPNT</t>
  </si>
  <si>
    <t>ZNF22</t>
  </si>
  <si>
    <t>Zinc Finger Protein 22</t>
  </si>
  <si>
    <t>GC10P045000</t>
  </si>
  <si>
    <t>https://www.genecards.org/cgi-bin/carddisp.pl?gene=ZNF22</t>
  </si>
  <si>
    <t>FKBP4</t>
  </si>
  <si>
    <t>FKBP Prolyl Isomerase 4</t>
  </si>
  <si>
    <t>GC12P002795</t>
  </si>
  <si>
    <t>https://www.genecards.org/cgi-bin/carddisp.pl?gene=FKBP4</t>
  </si>
  <si>
    <t>NAA16</t>
  </si>
  <si>
    <t>N-Alpha-Acetyltransferase 16, NatA Auxiliary Subunit</t>
  </si>
  <si>
    <t>GC13P041311</t>
  </si>
  <si>
    <t>https://www.genecards.org/cgi-bin/carddisp.pl?gene=NAA16</t>
  </si>
  <si>
    <t>UTP11</t>
  </si>
  <si>
    <t>UTP11 Small Subunit Processome Component</t>
  </si>
  <si>
    <t>GC01P038267</t>
  </si>
  <si>
    <t>https://www.genecards.org/cgi-bin/carddisp.pl?gene=UTP11</t>
  </si>
  <si>
    <t>DACH2</t>
  </si>
  <si>
    <t>Dachshund Family Transcription Factor 2</t>
  </si>
  <si>
    <t>GC0XP086148</t>
  </si>
  <si>
    <t>https://www.genecards.org/cgi-bin/carddisp.pl?gene=DACH2</t>
  </si>
  <si>
    <t>RNF115</t>
  </si>
  <si>
    <t>Ring Finger Protein 115</t>
  </si>
  <si>
    <t>GC01M145738</t>
  </si>
  <si>
    <t>https://www.genecards.org/cgi-bin/carddisp.pl?gene=RNF115</t>
  </si>
  <si>
    <t>H2BC12</t>
  </si>
  <si>
    <t>H2B Clustered Histone 12</t>
  </si>
  <si>
    <t>GC06M065642</t>
  </si>
  <si>
    <t>https://www.genecards.org/cgi-bin/carddisp.pl?gene=H2BC12</t>
  </si>
  <si>
    <t>CHAF1B</t>
  </si>
  <si>
    <t>Chromatin Assembly Factor 1 Subunit B</t>
  </si>
  <si>
    <t>GC21P036385</t>
  </si>
  <si>
    <t>https://www.genecards.org/cgi-bin/carddisp.pl?gene=CHAF1B</t>
  </si>
  <si>
    <t>GPR180</t>
  </si>
  <si>
    <t>G Protein-Coupled Receptor 180</t>
  </si>
  <si>
    <t>GC13P094601</t>
  </si>
  <si>
    <t>https://www.genecards.org/cgi-bin/carddisp.pl?gene=GPR180</t>
  </si>
  <si>
    <t>KLHL32</t>
  </si>
  <si>
    <t>Kelch Like Family Member 32</t>
  </si>
  <si>
    <t>GC06P096898</t>
  </si>
  <si>
    <t>https://www.genecards.org/cgi-bin/carddisp.pl?gene=KLHL32</t>
  </si>
  <si>
    <t>GOSR2</t>
  </si>
  <si>
    <t>Golgi SNAP Receptor Complex Member 2</t>
  </si>
  <si>
    <t>GC17P055888</t>
  </si>
  <si>
    <t>https://www.genecards.org/cgi-bin/carddisp.pl?gene=GOSR2</t>
  </si>
  <si>
    <t>ATP6V0B</t>
  </si>
  <si>
    <t>ATPase H+ Transporting V0 Subunit B</t>
  </si>
  <si>
    <t>GC01P043974</t>
  </si>
  <si>
    <t>https://www.genecards.org/cgi-bin/carddisp.pl?gene=ATP6V0B</t>
  </si>
  <si>
    <t>F11R</t>
  </si>
  <si>
    <t>F11 Receptor</t>
  </si>
  <si>
    <t>GC01M160995</t>
  </si>
  <si>
    <t>https://www.genecards.org/cgi-bin/carddisp.pl?gene=F11R</t>
  </si>
  <si>
    <t>CDCP1</t>
  </si>
  <si>
    <t>CUB Domain Containing Protein 1</t>
  </si>
  <si>
    <t>GC03M045082</t>
  </si>
  <si>
    <t>https://www.genecards.org/cgi-bin/carddisp.pl?gene=CDCP1</t>
  </si>
  <si>
    <t>IL36G</t>
  </si>
  <si>
    <t>Interleukin 36 Gamma</t>
  </si>
  <si>
    <t>GC02P112973</t>
  </si>
  <si>
    <t>https://www.genecards.org/cgi-bin/carddisp.pl?gene=IL36G</t>
  </si>
  <si>
    <t>KPRP</t>
  </si>
  <si>
    <t>Keratinocyte Proline Rich Protein</t>
  </si>
  <si>
    <t>GC01P152833</t>
  </si>
  <si>
    <t>https://www.genecards.org/cgi-bin/carddisp.pl?gene=KPRP</t>
  </si>
  <si>
    <t>PLPP5</t>
  </si>
  <si>
    <t>Phospholipid Phosphatase 5</t>
  </si>
  <si>
    <t>GC08M038275</t>
  </si>
  <si>
    <t>https://www.genecards.org/cgi-bin/carddisp.pl?gene=PLPP5</t>
  </si>
  <si>
    <t>WRAP73</t>
  </si>
  <si>
    <t>WD Repeat Containing, Antisense To TP73</t>
  </si>
  <si>
    <t>GC01M003630</t>
  </si>
  <si>
    <t>https://www.genecards.org/cgi-bin/carddisp.pl?gene=WRAP73</t>
  </si>
  <si>
    <t>MAST4</t>
  </si>
  <si>
    <t>Microtubule Associated Serine/Threonine Kinase Family Member 4</t>
  </si>
  <si>
    <t>GC05P066596</t>
  </si>
  <si>
    <t>https://www.genecards.org/cgi-bin/carddisp.pl?gene=MAST4</t>
  </si>
  <si>
    <t>SERINC5</t>
  </si>
  <si>
    <t>Serine Incorporator 5</t>
  </si>
  <si>
    <t>GC05M080111</t>
  </si>
  <si>
    <t>https://www.genecards.org/cgi-bin/carddisp.pl?gene=SERINC5</t>
  </si>
  <si>
    <t>FAM151B</t>
  </si>
  <si>
    <t>Family With Sequence Similarity 151 Member B</t>
  </si>
  <si>
    <t>GC05P080487</t>
  </si>
  <si>
    <t>https://www.genecards.org/cgi-bin/carddisp.pl?gene=FAM151B</t>
  </si>
  <si>
    <t>MIR148B</t>
  </si>
  <si>
    <t>MicroRNA 148b</t>
  </si>
  <si>
    <t>GC12P054337</t>
  </si>
  <si>
    <t>https://www.genecards.org/cgi-bin/carddisp.pl?gene=MIR148B</t>
  </si>
  <si>
    <t>CTBS</t>
  </si>
  <si>
    <t>Chitobiase</t>
  </si>
  <si>
    <t>GC01M084549</t>
  </si>
  <si>
    <t>https://www.genecards.org/cgi-bin/carddisp.pl?gene=CTBS</t>
  </si>
  <si>
    <t>MIR4800</t>
  </si>
  <si>
    <t>MicroRNA 4800</t>
  </si>
  <si>
    <t>GC04M002423</t>
  </si>
  <si>
    <t>https://www.genecards.org/cgi-bin/carddisp.pl?gene=MIR4800</t>
  </si>
  <si>
    <t>MIR4655</t>
  </si>
  <si>
    <t>MicroRNA 4655</t>
  </si>
  <si>
    <t>GC07M001844</t>
  </si>
  <si>
    <t>https://www.genecards.org/cgi-bin/carddisp.pl?gene=MIR4655</t>
  </si>
  <si>
    <t>TXLNA</t>
  </si>
  <si>
    <t>Taxilin Alpha</t>
  </si>
  <si>
    <t>GC01P032179</t>
  </si>
  <si>
    <t>https://www.genecards.org/cgi-bin/carddisp.pl?gene=TXLNA</t>
  </si>
  <si>
    <t>GRID2</t>
  </si>
  <si>
    <t>Glutamate Ionotropic Receptor Delta Type Subunit 2</t>
  </si>
  <si>
    <t>GC04P092304</t>
  </si>
  <si>
    <t>https://www.genecards.org/cgi-bin/carddisp.pl?gene=GRID2</t>
  </si>
  <si>
    <t>STK19</t>
  </si>
  <si>
    <t>Serine/Threonine Kinase 19</t>
  </si>
  <si>
    <t>GC06P031971</t>
  </si>
  <si>
    <t>https://www.genecards.org/cgi-bin/carddisp.pl?gene=STK19</t>
  </si>
  <si>
    <t>PARVG</t>
  </si>
  <si>
    <t>Parvin Gamma</t>
  </si>
  <si>
    <t>GC22P044172</t>
  </si>
  <si>
    <t>https://www.genecards.org/cgi-bin/carddisp.pl?gene=PARVG</t>
  </si>
  <si>
    <t>KRT15</t>
  </si>
  <si>
    <t>Keratin 15</t>
  </si>
  <si>
    <t>GC17M041513</t>
  </si>
  <si>
    <t>https://www.genecards.org/cgi-bin/carddisp.pl?gene=KRT15</t>
  </si>
  <si>
    <t>RTKN2</t>
  </si>
  <si>
    <t>Rhotekin 2</t>
  </si>
  <si>
    <t>GC10M062183</t>
  </si>
  <si>
    <t>https://www.genecards.org/cgi-bin/carddisp.pl?gene=RTKN2</t>
  </si>
  <si>
    <t>STK32C</t>
  </si>
  <si>
    <t>Serine/Threonine Kinase 32C</t>
  </si>
  <si>
    <t>GC10M132207</t>
  </si>
  <si>
    <t>https://www.genecards.org/cgi-bin/carddisp.pl?gene=STK32C</t>
  </si>
  <si>
    <t>WBP1L</t>
  </si>
  <si>
    <t>WW Domain Binding Protein 1 Like</t>
  </si>
  <si>
    <t>GC10P102743</t>
  </si>
  <si>
    <t>https://www.genecards.org/cgi-bin/carddisp.pl?gene=WBP1L</t>
  </si>
  <si>
    <t>BAIAP3</t>
  </si>
  <si>
    <t>BAI1 Associated Protein 3</t>
  </si>
  <si>
    <t>GC16P001333</t>
  </si>
  <si>
    <t>https://www.genecards.org/cgi-bin/carddisp.pl?gene=BAIAP3</t>
  </si>
  <si>
    <t>KIR2DL5A</t>
  </si>
  <si>
    <t>Killer Cell Immunoglobulin Like Receptor, Two Ig Domains And Long Cytoplasmic Tail 5A</t>
  </si>
  <si>
    <t>GC19MR00046</t>
  </si>
  <si>
    <t>https://www.genecards.org/cgi-bin/carddisp.pl?gene=KIR2DL5A</t>
  </si>
  <si>
    <t>FANCD2P2</t>
  </si>
  <si>
    <t>FANCD2 Pseudogene 2</t>
  </si>
  <si>
    <t>GC03P011859</t>
  </si>
  <si>
    <t>https://www.genecards.org/cgi-bin/carddisp.pl?gene=FANCD2P2</t>
  </si>
  <si>
    <t>FANCD2P1</t>
  </si>
  <si>
    <t>FANCD2 Pseudogene 1</t>
  </si>
  <si>
    <t>GC03P009992</t>
  </si>
  <si>
    <t>https://www.genecards.org/cgi-bin/carddisp.pl?gene=FANCD2P1</t>
  </si>
  <si>
    <t>LOC107303337</t>
  </si>
  <si>
    <t>3p25 PRRT3 Alu-Mediated Recombination Region</t>
  </si>
  <si>
    <t>GC03P012434</t>
  </si>
  <si>
    <t>https://www.genecards.org/cgi-bin/carddisp.pl?gene=LOC107303337</t>
  </si>
  <si>
    <t>LOC107303339</t>
  </si>
  <si>
    <t>3p25 BRK1 Alu-Mediated Recombination Region</t>
  </si>
  <si>
    <t>GC03P010120</t>
  </si>
  <si>
    <t>https://www.genecards.org/cgi-bin/carddisp.pl?gene=LOC107303339</t>
  </si>
  <si>
    <t>LOC107303341</t>
  </si>
  <si>
    <t>3p25 IRAK2 Alu-Mediated Recombination Region</t>
  </si>
  <si>
    <t>GC03P012464</t>
  </si>
  <si>
    <t>https://www.genecards.org/cgi-bin/carddisp.pl?gene=LOC107303341</t>
  </si>
  <si>
    <t>KCNJ12</t>
  </si>
  <si>
    <t>Potassium Inwardly Rectifying Channel Subfamily J Member 12</t>
  </si>
  <si>
    <t>GC17P054790</t>
  </si>
  <si>
    <t>https://www.genecards.org/cgi-bin/carddisp.pl?gene=KCNJ12</t>
  </si>
  <si>
    <t>MYL12A</t>
  </si>
  <si>
    <t>Myosin Light Chain 12A</t>
  </si>
  <si>
    <t>GC18P003238</t>
  </si>
  <si>
    <t>https://www.genecards.org/cgi-bin/carddisp.pl?gene=MYL12A</t>
  </si>
  <si>
    <t>THORLNC</t>
  </si>
  <si>
    <t>Testis Associated Oncogenic LncRNA</t>
  </si>
  <si>
    <t>GC02M118133</t>
  </si>
  <si>
    <t>https://www.genecards.org/cgi-bin/carddisp.pl?gene=THORLNC</t>
  </si>
  <si>
    <t>MIR450B</t>
  </si>
  <si>
    <t>MicroRNA 450b</t>
  </si>
  <si>
    <t>GC0XM134540</t>
  </si>
  <si>
    <t>https://www.genecards.org/cgi-bin/carddisp.pl?gene=MIR450B</t>
  </si>
  <si>
    <t>ACSS1</t>
  </si>
  <si>
    <t>Acyl-CoA Synthetase Short Chain Family Member 1</t>
  </si>
  <si>
    <t>GC20M024986</t>
  </si>
  <si>
    <t>https://www.genecards.org/cgi-bin/carddisp.pl?gene=ACSS1</t>
  </si>
  <si>
    <t>ZBTB25</t>
  </si>
  <si>
    <t>Zinc Finger And BTB Domain Containing 25</t>
  </si>
  <si>
    <t>GC14M064449</t>
  </si>
  <si>
    <t>https://www.genecards.org/cgi-bin/carddisp.pl?gene=ZBTB25</t>
  </si>
  <si>
    <t>LSM5</t>
  </si>
  <si>
    <t>LSM5 Homolog, U6 Small Nuclear RNA And MRNA Degradation Associated</t>
  </si>
  <si>
    <t>GC07M032485</t>
  </si>
  <si>
    <t>https://www.genecards.org/cgi-bin/carddisp.pl?gene=LSM5</t>
  </si>
  <si>
    <t>NDUFB2</t>
  </si>
  <si>
    <t>NADH:Ubiquinone Oxidoreductase Subunit B2</t>
  </si>
  <si>
    <t>GC07P140690</t>
  </si>
  <si>
    <t>https://www.genecards.org/cgi-bin/carddisp.pl?gene=NDUFB2</t>
  </si>
  <si>
    <t>ST3GAL5</t>
  </si>
  <si>
    <t>ST3 Beta-Galactoside Alpha-2,3-Sialyltransferase 5</t>
  </si>
  <si>
    <t>GC02M085839</t>
  </si>
  <si>
    <t>https://www.genecards.org/cgi-bin/carddisp.pl?gene=ST3GAL5</t>
  </si>
  <si>
    <t>COL22A1</t>
  </si>
  <si>
    <t>Collagen Type XXII Alpha 1 Chain</t>
  </si>
  <si>
    <t>GC08M138588</t>
  </si>
  <si>
    <t>https://www.genecards.org/cgi-bin/carddisp.pl?gene=COL22A1</t>
  </si>
  <si>
    <t>NAPEPLD</t>
  </si>
  <si>
    <t>N-Acyl Phosphatidylethanolamine Phospholipase D</t>
  </si>
  <si>
    <t>GC07M103099</t>
  </si>
  <si>
    <t>https://www.genecards.org/cgi-bin/carddisp.pl?gene=NAPEPLD</t>
  </si>
  <si>
    <t>CPSF7</t>
  </si>
  <si>
    <t>Cleavage And Polyadenylation Specific Factor 7</t>
  </si>
  <si>
    <t>GC11M061402</t>
  </si>
  <si>
    <t>https://www.genecards.org/cgi-bin/carddisp.pl?gene=CPSF7</t>
  </si>
  <si>
    <t>FRMD3</t>
  </si>
  <si>
    <t>FERM Domain Containing 3</t>
  </si>
  <si>
    <t>GC09M083242</t>
  </si>
  <si>
    <t>https://www.genecards.org/cgi-bin/carddisp.pl?gene=FRMD3</t>
  </si>
  <si>
    <t>CCNG2</t>
  </si>
  <si>
    <t>Cyclin G2</t>
  </si>
  <si>
    <t>GC04P077158</t>
  </si>
  <si>
    <t>https://www.genecards.org/cgi-bin/carddisp.pl?gene=CCNG2</t>
  </si>
  <si>
    <t>ZHX1</t>
  </si>
  <si>
    <t>Zinc Fingers And Homeoboxes 1</t>
  </si>
  <si>
    <t>GC08M123248</t>
  </si>
  <si>
    <t>https://www.genecards.org/cgi-bin/carddisp.pl?gene=ZHX1</t>
  </si>
  <si>
    <t>FBXW5</t>
  </si>
  <si>
    <t>F-Box And WD Repeat Domain Containing 5</t>
  </si>
  <si>
    <t>GC09M137557</t>
  </si>
  <si>
    <t>https://www.genecards.org/cgi-bin/carddisp.pl?gene=FBXW5</t>
  </si>
  <si>
    <t>LGALS13</t>
  </si>
  <si>
    <t>Galectin 13</t>
  </si>
  <si>
    <t>GC19P039602</t>
  </si>
  <si>
    <t>https://www.genecards.org/cgi-bin/carddisp.pl?gene=LGALS13</t>
  </si>
  <si>
    <t>NSUN4</t>
  </si>
  <si>
    <t>NOP2/Sun RNA Methyltransferase 4</t>
  </si>
  <si>
    <t>GC01P046341</t>
  </si>
  <si>
    <t>https://www.genecards.org/cgi-bin/carddisp.pl?gene=NSUN4</t>
  </si>
  <si>
    <t>ATF7IP</t>
  </si>
  <si>
    <t>Activating Transcription Factor 7 Interacting Protein</t>
  </si>
  <si>
    <t>GC12P014365</t>
  </si>
  <si>
    <t>https://www.genecards.org/cgi-bin/carddisp.pl?gene=ATF7IP</t>
  </si>
  <si>
    <t>MZF1</t>
  </si>
  <si>
    <t>Myeloid Zinc Finger 1</t>
  </si>
  <si>
    <t>GC19M066537</t>
  </si>
  <si>
    <t>https://www.genecards.org/cgi-bin/carddisp.pl?gene=MZF1</t>
  </si>
  <si>
    <t>PPP3R2</t>
  </si>
  <si>
    <t>Protein Phosphatase 3 Regulatory Subunit B, Beta</t>
  </si>
  <si>
    <t>GC09M101591</t>
  </si>
  <si>
    <t>https://www.genecards.org/cgi-bin/carddisp.pl?gene=PPP3R2</t>
  </si>
  <si>
    <t>TRIM56</t>
  </si>
  <si>
    <t>Tripartite Motif Containing 56</t>
  </si>
  <si>
    <t>GC07P101085</t>
  </si>
  <si>
    <t>https://www.genecards.org/cgi-bin/carddisp.pl?gene=TRIM56</t>
  </si>
  <si>
    <t>CEP76</t>
  </si>
  <si>
    <t>Centrosomal Protein 76</t>
  </si>
  <si>
    <t>GC18M024777</t>
  </si>
  <si>
    <t>https://www.genecards.org/cgi-bin/carddisp.pl?gene=CEP76</t>
  </si>
  <si>
    <t>NKRF</t>
  </si>
  <si>
    <t>NFKB Repressing Factor</t>
  </si>
  <si>
    <t>GC0XM119588</t>
  </si>
  <si>
    <t>https://www.genecards.org/cgi-bin/carddisp.pl?gene=NKRF</t>
  </si>
  <si>
    <t>RILP</t>
  </si>
  <si>
    <t>Rab Interacting Lysosomal Protein</t>
  </si>
  <si>
    <t>GC17M001646</t>
  </si>
  <si>
    <t>https://www.genecards.org/cgi-bin/carddisp.pl?gene=RILP</t>
  </si>
  <si>
    <t>CORO7</t>
  </si>
  <si>
    <t>Coronin 7</t>
  </si>
  <si>
    <t>GC16M007314</t>
  </si>
  <si>
    <t>https://www.genecards.org/cgi-bin/carddisp.pl?gene=CORO7</t>
  </si>
  <si>
    <t>NAPG</t>
  </si>
  <si>
    <t>NSF Attachment Protein Gamma</t>
  </si>
  <si>
    <t>GC18P010516</t>
  </si>
  <si>
    <t>https://www.genecards.org/cgi-bin/carddisp.pl?gene=NAPG</t>
  </si>
  <si>
    <t>DEPTOR</t>
  </si>
  <si>
    <t>DEP Domain Containing MTOR Interacting Protein</t>
  </si>
  <si>
    <t>GC08P119873</t>
  </si>
  <si>
    <t>https://www.genecards.org/cgi-bin/carddisp.pl?gene=DEPTOR</t>
  </si>
  <si>
    <t>WTAP</t>
  </si>
  <si>
    <t>WT1 Associated Protein</t>
  </si>
  <si>
    <t>GC06P159725</t>
  </si>
  <si>
    <t>https://www.genecards.org/cgi-bin/carddisp.pl?gene=WTAP</t>
  </si>
  <si>
    <t>FOXD2-AS1</t>
  </si>
  <si>
    <t>FOXD2 Adjacent Opposite Strand RNA 1</t>
  </si>
  <si>
    <t>GC01M047432</t>
  </si>
  <si>
    <t>https://www.genecards.org/cgi-bin/carddisp.pl?gene=FOXD2-AS1</t>
  </si>
  <si>
    <t>CLK1</t>
  </si>
  <si>
    <t>CDC Like Kinase 1</t>
  </si>
  <si>
    <t>GC02M200853</t>
  </si>
  <si>
    <t>https://www.genecards.org/cgi-bin/carddisp.pl?gene=CLK1</t>
  </si>
  <si>
    <t>OLFML1</t>
  </si>
  <si>
    <t>Olfactomedin Like 1</t>
  </si>
  <si>
    <t>GC11P007485</t>
  </si>
  <si>
    <t>https://www.genecards.org/cgi-bin/carddisp.pl?gene=OLFML1</t>
  </si>
  <si>
    <t>IGBP1P1</t>
  </si>
  <si>
    <t>Immunoglobulin (CD79A) Binding Protein 1 Pseudogene 1</t>
  </si>
  <si>
    <t>GC14P034939</t>
  </si>
  <si>
    <t>https://www.genecards.org/cgi-bin/carddisp.pl?gene=IGBP1P1</t>
  </si>
  <si>
    <t>LOC110408762</t>
  </si>
  <si>
    <t>CYP17A1 Promoter</t>
  </si>
  <si>
    <t>GC10P102837</t>
  </si>
  <si>
    <t>https://www.genecards.org/cgi-bin/carddisp.pl?gene=LOC110408762</t>
  </si>
  <si>
    <t>MRPL11</t>
  </si>
  <si>
    <t>Mitochondrial Ribosomal Protein L11</t>
  </si>
  <si>
    <t>GC11M089858</t>
  </si>
  <si>
    <t>https://www.genecards.org/cgi-bin/carddisp.pl?gene=MRPL11</t>
  </si>
  <si>
    <t>ZNF599</t>
  </si>
  <si>
    <t>Zinc Finger Protein 599</t>
  </si>
  <si>
    <t>GC19M034758</t>
  </si>
  <si>
    <t>https://www.genecards.org/cgi-bin/carddisp.pl?gene=ZNF599</t>
  </si>
  <si>
    <t>SAE1</t>
  </si>
  <si>
    <t>SUMO1 Activating Enzyme Subunit 1</t>
  </si>
  <si>
    <t>GC19P066970</t>
  </si>
  <si>
    <t>https://www.genecards.org/cgi-bin/carddisp.pl?gene=SAE1</t>
  </si>
  <si>
    <t>SPDL1</t>
  </si>
  <si>
    <t>Spindle Apparatus Coiled-Coil Protein 1</t>
  </si>
  <si>
    <t>GC05P169583</t>
  </si>
  <si>
    <t>https://www.genecards.org/cgi-bin/carddisp.pl?gene=SPDL1</t>
  </si>
  <si>
    <t>STXBP3</t>
  </si>
  <si>
    <t>Syntaxin Binding Protein 3</t>
  </si>
  <si>
    <t>GC01P108746</t>
  </si>
  <si>
    <t>https://www.genecards.org/cgi-bin/carddisp.pl?gene=STXBP3</t>
  </si>
  <si>
    <t>MAGEA11</t>
  </si>
  <si>
    <t>MAGE Family Member A11</t>
  </si>
  <si>
    <t>GC0XP149688</t>
  </si>
  <si>
    <t>https://www.genecards.org/cgi-bin/carddisp.pl?gene=MAGEA11</t>
  </si>
  <si>
    <t>NMI</t>
  </si>
  <si>
    <t>N-Myc And STAT Interactor</t>
  </si>
  <si>
    <t>GC02M151270</t>
  </si>
  <si>
    <t>https://www.genecards.org/cgi-bin/carddisp.pl?gene=NMI</t>
  </si>
  <si>
    <t>CCNT2</t>
  </si>
  <si>
    <t>Cyclin T2</t>
  </si>
  <si>
    <t>GC02P134918</t>
  </si>
  <si>
    <t>https://www.genecards.org/cgi-bin/carddisp.pl?gene=CCNT2</t>
  </si>
  <si>
    <t>ZNF665</t>
  </si>
  <si>
    <t>Zinc Finger Protein 665</t>
  </si>
  <si>
    <t>GC19M053159</t>
  </si>
  <si>
    <t>https://www.genecards.org/cgi-bin/carddisp.pl?gene=ZNF665</t>
  </si>
  <si>
    <t>CIAPIN1</t>
  </si>
  <si>
    <t>Cytokine Induced Apoptosis Inhibitor 1</t>
  </si>
  <si>
    <t>GC16M057428</t>
  </si>
  <si>
    <t>https://www.genecards.org/cgi-bin/carddisp.pl?gene=CIAPIN1</t>
  </si>
  <si>
    <t>CCKAR</t>
  </si>
  <si>
    <t>Cholecystokinin A Receptor</t>
  </si>
  <si>
    <t>GC04M026483</t>
  </si>
  <si>
    <t>https://www.genecards.org/cgi-bin/carddisp.pl?gene=CCKAR</t>
  </si>
  <si>
    <t>PTPRT</t>
  </si>
  <si>
    <t>Protein Tyrosine Phosphatase Receptor Type T</t>
  </si>
  <si>
    <t>GC20M042072</t>
  </si>
  <si>
    <t>https://www.genecards.org/cgi-bin/carddisp.pl?gene=PTPRT</t>
  </si>
  <si>
    <t>ACAD10</t>
  </si>
  <si>
    <t>Acyl-CoA Dehydrogenase Family Member 10</t>
  </si>
  <si>
    <t>GC12P111686</t>
  </si>
  <si>
    <t>https://www.genecards.org/cgi-bin/carddisp.pl?gene=ACAD10</t>
  </si>
  <si>
    <t>CPA1</t>
  </si>
  <si>
    <t>Carboxypeptidase A1</t>
  </si>
  <si>
    <t>GC07P130380</t>
  </si>
  <si>
    <t>https://www.genecards.org/cgi-bin/carddisp.pl?gene=CPA1</t>
  </si>
  <si>
    <t>CHST1</t>
  </si>
  <si>
    <t>Carbohydrate Sulfotransferase 1</t>
  </si>
  <si>
    <t>GC11M045647</t>
  </si>
  <si>
    <t>https://www.genecards.org/cgi-bin/carddisp.pl?gene=CHST1</t>
  </si>
  <si>
    <t>GTF2E1</t>
  </si>
  <si>
    <t>General Transcription Factor IIE Subunit 1</t>
  </si>
  <si>
    <t>GC03P120783</t>
  </si>
  <si>
    <t>https://www.genecards.org/cgi-bin/carddisp.pl?gene=GTF2E1</t>
  </si>
  <si>
    <t>FOXI3</t>
  </si>
  <si>
    <t>Forkhead Box I3</t>
  </si>
  <si>
    <t>GC02M088446</t>
  </si>
  <si>
    <t>https://www.genecards.org/cgi-bin/carddisp.pl?gene=FOXI3</t>
  </si>
  <si>
    <t>CDH18</t>
  </si>
  <si>
    <t>Cadherin 18</t>
  </si>
  <si>
    <t>GC05M019508</t>
  </si>
  <si>
    <t>https://www.genecards.org/cgi-bin/carddisp.pl?gene=CDH18</t>
  </si>
  <si>
    <t>CALML3</t>
  </si>
  <si>
    <t>Calmodulin Like 3</t>
  </si>
  <si>
    <t>GC10P005556</t>
  </si>
  <si>
    <t>https://www.genecards.org/cgi-bin/carddisp.pl?gene=CALML3</t>
  </si>
  <si>
    <t>SERPINA10</t>
  </si>
  <si>
    <t>Serpin Family A Member 10</t>
  </si>
  <si>
    <t>GC14M094280</t>
  </si>
  <si>
    <t>https://www.genecards.org/cgi-bin/carddisp.pl?gene=SERPINA10</t>
  </si>
  <si>
    <t>APRG1</t>
  </si>
  <si>
    <t>APRG1 Tumor Suppressor Candidate</t>
  </si>
  <si>
    <t>GC03P037380</t>
  </si>
  <si>
    <t>https://www.genecards.org/cgi-bin/carddisp.pl?gene=APRG1</t>
  </si>
  <si>
    <t>SEMA3G</t>
  </si>
  <si>
    <t>Semaphorin 3G</t>
  </si>
  <si>
    <t>GC03M052433</t>
  </si>
  <si>
    <t>https://www.genecards.org/cgi-bin/carddisp.pl?gene=SEMA3G</t>
  </si>
  <si>
    <t>EXOC3L4</t>
  </si>
  <si>
    <t>Exocyst Complex Component 3 Like 4</t>
  </si>
  <si>
    <t>GC14P109710</t>
  </si>
  <si>
    <t>https://www.genecards.org/cgi-bin/carddisp.pl?gene=EXOC3L4</t>
  </si>
  <si>
    <t>MRPL19</t>
  </si>
  <si>
    <t>Mitochondrial Ribosomal Protein L19</t>
  </si>
  <si>
    <t>GC02P075646</t>
  </si>
  <si>
    <t>https://www.genecards.org/cgi-bin/carddisp.pl?gene=MRPL19</t>
  </si>
  <si>
    <t>MYRIP</t>
  </si>
  <si>
    <t>Myosin VIIA And Rab Interacting Protein</t>
  </si>
  <si>
    <t>GC03P039909</t>
  </si>
  <si>
    <t>https://www.genecards.org/cgi-bin/carddisp.pl?gene=MYRIP</t>
  </si>
  <si>
    <t>OR4C3</t>
  </si>
  <si>
    <t>Olfactory Receptor Family 4 Subfamily C Member 3</t>
  </si>
  <si>
    <t>GC11P048346</t>
  </si>
  <si>
    <t>https://www.genecards.org/cgi-bin/carddisp.pl?gene=OR4C3</t>
  </si>
  <si>
    <t>FTX</t>
  </si>
  <si>
    <t>FTX Transcript, XIST Regulator</t>
  </si>
  <si>
    <t>GC0XM073946</t>
  </si>
  <si>
    <t>https://www.genecards.org/cgi-bin/carddisp.pl?gene=FTX</t>
  </si>
  <si>
    <t>ASAP1</t>
  </si>
  <si>
    <t>ArfGAP With SH3 Domain, Ankyrin Repeat And PH Domain 1</t>
  </si>
  <si>
    <t>GC08M130052</t>
  </si>
  <si>
    <t>https://www.genecards.org/cgi-bin/carddisp.pl?gene=ASAP1</t>
  </si>
  <si>
    <t>WDR24</t>
  </si>
  <si>
    <t>WD Repeat Domain 24</t>
  </si>
  <si>
    <t>GC16M007028</t>
  </si>
  <si>
    <t>https://www.genecards.org/cgi-bin/carddisp.pl?gene=WDR24</t>
  </si>
  <si>
    <t>TEAD2</t>
  </si>
  <si>
    <t>TEA Domain Transcription Factor 2</t>
  </si>
  <si>
    <t>GC19M066086</t>
  </si>
  <si>
    <t>https://www.genecards.org/cgi-bin/carddisp.pl?gene=TEAD2</t>
  </si>
  <si>
    <t>GATA6-AS1</t>
  </si>
  <si>
    <t>GATA6 Antisense RNA 1 (Head To Head)</t>
  </si>
  <si>
    <t>GC18M024834</t>
  </si>
  <si>
    <t>https://www.genecards.org/cgi-bin/carddisp.pl?gene=GATA6-AS1</t>
  </si>
  <si>
    <t>MRPL20</t>
  </si>
  <si>
    <t>Mitochondrial Ribosomal Protein L20</t>
  </si>
  <si>
    <t>GC01M001401</t>
  </si>
  <si>
    <t>https://www.genecards.org/cgi-bin/carddisp.pl?gene=MRPL20</t>
  </si>
  <si>
    <t>FHOD3</t>
  </si>
  <si>
    <t>Formin Homology 2 Domain Containing 3</t>
  </si>
  <si>
    <t>GC18P036297</t>
  </si>
  <si>
    <t>https://www.genecards.org/cgi-bin/carddisp.pl?gene=FHOD3</t>
  </si>
  <si>
    <t>CMYA5</t>
  </si>
  <si>
    <t>Cardiomyopathy Associated 5</t>
  </si>
  <si>
    <t>GC05P079689</t>
  </si>
  <si>
    <t>https://www.genecards.org/cgi-bin/carddisp.pl?gene=CMYA5</t>
  </si>
  <si>
    <t>MIR129-2</t>
  </si>
  <si>
    <t>MicroRNA 129-2</t>
  </si>
  <si>
    <t>GC11P043772</t>
  </si>
  <si>
    <t>https://www.genecards.org/cgi-bin/carddisp.pl?gene=MIR129-2</t>
  </si>
  <si>
    <t>CITED1</t>
  </si>
  <si>
    <t>Cbp/P300 Interacting Transactivator With Glu/Asp Rich Carboxy-Terminal Domain 1</t>
  </si>
  <si>
    <t>GC0XM072301</t>
  </si>
  <si>
    <t>https://www.genecards.org/cgi-bin/carddisp.pl?gene=CITED1</t>
  </si>
  <si>
    <t>IGFL3</t>
  </si>
  <si>
    <t>IGF Like Family Member 3</t>
  </si>
  <si>
    <t>GC19M046120</t>
  </si>
  <si>
    <t>https://www.genecards.org/cgi-bin/carddisp.pl?gene=IGFL3</t>
  </si>
  <si>
    <t>DMC1</t>
  </si>
  <si>
    <t>DNA Meiotic Recombinase 1</t>
  </si>
  <si>
    <t>GC22M057587</t>
  </si>
  <si>
    <t>https://www.genecards.org/cgi-bin/carddisp.pl?gene=DMC1</t>
  </si>
  <si>
    <t>INTS4</t>
  </si>
  <si>
    <t>Integrator Complex Subunit 4</t>
  </si>
  <si>
    <t>GC11M090492</t>
  </si>
  <si>
    <t>https://www.genecards.org/cgi-bin/carddisp.pl?gene=INTS4</t>
  </si>
  <si>
    <t>THMA</t>
  </si>
  <si>
    <t>Tibial Hemimelia</t>
  </si>
  <si>
    <t>GC08U990150</t>
  </si>
  <si>
    <t>https://www.genecards.org/cgi-bin/carddisp.pl?gene=THMA</t>
  </si>
  <si>
    <t>SWAP70</t>
  </si>
  <si>
    <t>Switching B Cell Complex Subunit SWAP70</t>
  </si>
  <si>
    <t>GC11P009664</t>
  </si>
  <si>
    <t>https://www.genecards.org/cgi-bin/carddisp.pl?gene=SWAP70</t>
  </si>
  <si>
    <t>TTLL6</t>
  </si>
  <si>
    <t>Tubulin Tyrosine Ligase Like 6</t>
  </si>
  <si>
    <t>GC17M048784</t>
  </si>
  <si>
    <t>https://www.genecards.org/cgi-bin/carddisp.pl?gene=TTLL6</t>
  </si>
  <si>
    <t>ODF2L</t>
  </si>
  <si>
    <t>Outer Dense Fiber Of Sperm Tails 2 Like</t>
  </si>
  <si>
    <t>GC01M086346</t>
  </si>
  <si>
    <t>https://www.genecards.org/cgi-bin/carddisp.pl?gene=ODF2L</t>
  </si>
  <si>
    <t>ATP6V1F</t>
  </si>
  <si>
    <t>ATPase H+ Transporting V1 Subunit F</t>
  </si>
  <si>
    <t>GC07P128862</t>
  </si>
  <si>
    <t>https://www.genecards.org/cgi-bin/carddisp.pl?gene=ATP6V1F</t>
  </si>
  <si>
    <t>NRXN3</t>
  </si>
  <si>
    <t>Neurexin 3</t>
  </si>
  <si>
    <t>GC14P078170</t>
  </si>
  <si>
    <t>https://www.genecards.org/cgi-bin/carddisp.pl?gene=NRXN3</t>
  </si>
  <si>
    <t>LIM2</t>
  </si>
  <si>
    <t>Lens Intrinsic Membrane Protein 2</t>
  </si>
  <si>
    <t>GC19M051379</t>
  </si>
  <si>
    <t>https://www.genecards.org/cgi-bin/carddisp.pl?gene=LIM2</t>
  </si>
  <si>
    <t>ERRFI1</t>
  </si>
  <si>
    <t>ERBB Receptor Feedback Inhibitor 1</t>
  </si>
  <si>
    <t>GC01M008004</t>
  </si>
  <si>
    <t>https://www.genecards.org/cgi-bin/carddisp.pl?gene=ERRFI1</t>
  </si>
  <si>
    <t>CHCHD4</t>
  </si>
  <si>
    <t>Coiled-Coil-Helix-Coiled-Coil-Helix Domain Containing 4</t>
  </si>
  <si>
    <t>GC03M020718</t>
  </si>
  <si>
    <t>https://www.genecards.org/cgi-bin/carddisp.pl?gene=CHCHD4</t>
  </si>
  <si>
    <t>SQOR</t>
  </si>
  <si>
    <t>Sulfide Quinone Oxidoreductase</t>
  </si>
  <si>
    <t>GC15P045632</t>
  </si>
  <si>
    <t>https://www.genecards.org/cgi-bin/carddisp.pl?gene=SQOR</t>
  </si>
  <si>
    <t>LRRC7</t>
  </si>
  <si>
    <t>Leucine Rich Repeat Containing 7</t>
  </si>
  <si>
    <t>GC01P069567</t>
  </si>
  <si>
    <t>https://www.genecards.org/cgi-bin/carddisp.pl?gene=LRRC7</t>
  </si>
  <si>
    <t>MTMR9</t>
  </si>
  <si>
    <t>Myotubularin Related Protein 9</t>
  </si>
  <si>
    <t>GC08P011284</t>
  </si>
  <si>
    <t>https://www.genecards.org/cgi-bin/carddisp.pl?gene=MTMR9</t>
  </si>
  <si>
    <t>KCNAB1</t>
  </si>
  <si>
    <t>Potassium Voltage-Gated Channel Subfamily A Regulatory Beta Subunit 1</t>
  </si>
  <si>
    <t>GC03P156037</t>
  </si>
  <si>
    <t>https://www.genecards.org/cgi-bin/carddisp.pl?gene=KCNAB1</t>
  </si>
  <si>
    <t>MED7</t>
  </si>
  <si>
    <t>Mediator Complex Subunit 7</t>
  </si>
  <si>
    <t>GC05M157137</t>
  </si>
  <si>
    <t>https://www.genecards.org/cgi-bin/carddisp.pl?gene=MED7</t>
  </si>
  <si>
    <t>PLPBP</t>
  </si>
  <si>
    <t>Pyridoxal Phosphate Binding Protein</t>
  </si>
  <si>
    <t>GC08P037763</t>
  </si>
  <si>
    <t>https://www.genecards.org/cgi-bin/carddisp.pl?gene=PLPBP</t>
  </si>
  <si>
    <t>NEMP1</t>
  </si>
  <si>
    <t>Nuclear Envelope Integral Membrane Protein 1</t>
  </si>
  <si>
    <t>GC12M057056</t>
  </si>
  <si>
    <t>https://www.genecards.org/cgi-bin/carddisp.pl?gene=NEMP1</t>
  </si>
  <si>
    <t>RALB</t>
  </si>
  <si>
    <t>RAS Like Proto-Oncogene B</t>
  </si>
  <si>
    <t>GC02P120240</t>
  </si>
  <si>
    <t>https://www.genecards.org/cgi-bin/carddisp.pl?gene=RALB</t>
  </si>
  <si>
    <t>SMCR8</t>
  </si>
  <si>
    <t>SMCR8-C9orf72 Complex Subunit</t>
  </si>
  <si>
    <t>GC17P054654</t>
  </si>
  <si>
    <t>https://www.genecards.org/cgi-bin/carddisp.pl?gene=SMCR8</t>
  </si>
  <si>
    <t>NOX3</t>
  </si>
  <si>
    <t>NADPH Oxidase 3</t>
  </si>
  <si>
    <t>GC06M155395</t>
  </si>
  <si>
    <t>https://www.genecards.org/cgi-bin/carddisp.pl?gene=NOX3</t>
  </si>
  <si>
    <t>ARHGAP10</t>
  </si>
  <si>
    <t>Rho GTPase Activating Protein 10</t>
  </si>
  <si>
    <t>GC04P147732</t>
  </si>
  <si>
    <t>https://www.genecards.org/cgi-bin/carddisp.pl?gene=ARHGAP10</t>
  </si>
  <si>
    <t>FAM135B</t>
  </si>
  <si>
    <t>Family With Sequence Similarity 135 Member B</t>
  </si>
  <si>
    <t>GC08M138130</t>
  </si>
  <si>
    <t>https://www.genecards.org/cgi-bin/carddisp.pl?gene=FAM135B</t>
  </si>
  <si>
    <t>EBLN1</t>
  </si>
  <si>
    <t>Endogenous Bornavirus Like Nucleoprotein 1</t>
  </si>
  <si>
    <t>GC10M022208</t>
  </si>
  <si>
    <t>https://www.genecards.org/cgi-bin/carddisp.pl?gene=EBLN1</t>
  </si>
  <si>
    <t>LSM14A</t>
  </si>
  <si>
    <t>LSM14A MRNA Processing Body Assembly Factor</t>
  </si>
  <si>
    <t>GC19P034172</t>
  </si>
  <si>
    <t>https://www.genecards.org/cgi-bin/carddisp.pl?gene=LSM14A</t>
  </si>
  <si>
    <t>CRY2</t>
  </si>
  <si>
    <t>Cryptochrome Circadian Regulator 2</t>
  </si>
  <si>
    <t>GC11P046500</t>
  </si>
  <si>
    <t>https://www.genecards.org/cgi-bin/carddisp.pl?gene=CRY2</t>
  </si>
  <si>
    <t>SLC8B1</t>
  </si>
  <si>
    <t>Solute Carrier Family 8 Member B1</t>
  </si>
  <si>
    <t>GC12M113298</t>
  </si>
  <si>
    <t>https://www.genecards.org/cgi-bin/carddisp.pl?gene=SLC8B1</t>
  </si>
  <si>
    <t>KCNT2</t>
  </si>
  <si>
    <t>Potassium Sodium-Activated Channel Subfamily T Member 2</t>
  </si>
  <si>
    <t>GC01M196225</t>
  </si>
  <si>
    <t>https://www.genecards.org/cgi-bin/carddisp.pl?gene=KCNT2</t>
  </si>
  <si>
    <t>YTHDF3</t>
  </si>
  <si>
    <t>YTH N6-Methyladenosine RNA Binding Protein 3</t>
  </si>
  <si>
    <t>GC08P063168</t>
  </si>
  <si>
    <t>https://www.genecards.org/cgi-bin/carddisp.pl?gene=YTHDF3</t>
  </si>
  <si>
    <t>NKD1</t>
  </si>
  <si>
    <t>NKD Inhibitor Of WNT Signaling Pathway 1</t>
  </si>
  <si>
    <t>GC16P050548</t>
  </si>
  <si>
    <t>https://www.genecards.org/cgi-bin/carddisp.pl?gene=NKD1</t>
  </si>
  <si>
    <t>YPEL5</t>
  </si>
  <si>
    <t>Yippee Like 5</t>
  </si>
  <si>
    <t>GC02P030108</t>
  </si>
  <si>
    <t>https://www.genecards.org/cgi-bin/carddisp.pl?gene=YPEL5</t>
  </si>
  <si>
    <t>GSX2</t>
  </si>
  <si>
    <t>GS Homeobox 2</t>
  </si>
  <si>
    <t>GC04P054099</t>
  </si>
  <si>
    <t>https://www.genecards.org/cgi-bin/carddisp.pl?gene=GSX2</t>
  </si>
  <si>
    <t>HDAC11</t>
  </si>
  <si>
    <t>Histone Deacetylase 11</t>
  </si>
  <si>
    <t>GC03P013535</t>
  </si>
  <si>
    <t>https://www.genecards.org/cgi-bin/carddisp.pl?gene=HDAC11</t>
  </si>
  <si>
    <t>VGF</t>
  </si>
  <si>
    <t>VGF Nerve Growth Factor Inducible</t>
  </si>
  <si>
    <t>GC07M101162</t>
  </si>
  <si>
    <t>https://www.genecards.org/cgi-bin/carddisp.pl?gene=VGF</t>
  </si>
  <si>
    <t>MOS</t>
  </si>
  <si>
    <t>MOS Proto-Oncogene, Serine/Threonine Kinase</t>
  </si>
  <si>
    <t>GC08M056112</t>
  </si>
  <si>
    <t>https://www.genecards.org/cgi-bin/carddisp.pl?gene=MOS</t>
  </si>
  <si>
    <t>FRMD4A</t>
  </si>
  <si>
    <t>FERM Domain Containing 4A</t>
  </si>
  <si>
    <t>GC10M013643</t>
  </si>
  <si>
    <t>https://www.genecards.org/cgi-bin/carddisp.pl?gene=FRMD4A</t>
  </si>
  <si>
    <t>ARHGAP12</t>
  </si>
  <si>
    <t>Rho GTPase Activating Protein 12</t>
  </si>
  <si>
    <t>GC10M033083</t>
  </si>
  <si>
    <t>https://www.genecards.org/cgi-bin/carddisp.pl?gene=ARHGAP12</t>
  </si>
  <si>
    <t>BRF2</t>
  </si>
  <si>
    <t>BRF2 RNA Polymerase III Transcription Initiation Factor Subunit</t>
  </si>
  <si>
    <t>GC08M037820</t>
  </si>
  <si>
    <t>https://www.genecards.org/cgi-bin/carddisp.pl?gene=BRF2</t>
  </si>
  <si>
    <t>LTA4H</t>
  </si>
  <si>
    <t>Leukotriene A4 Hydrolase</t>
  </si>
  <si>
    <t>GC12M096000</t>
  </si>
  <si>
    <t>https://www.genecards.org/cgi-bin/carddisp.pl?gene=LTA4H</t>
  </si>
  <si>
    <t>MARCHF5</t>
  </si>
  <si>
    <t>Membrane Associated Ring-CH-Type Finger 5</t>
  </si>
  <si>
    <t>GC10P092552</t>
  </si>
  <si>
    <t>https://www.genecards.org/cgi-bin/carddisp.pl?gene=MARCHF5</t>
  </si>
  <si>
    <t>AKR7A2</t>
  </si>
  <si>
    <t>Aldo-Keto Reductase Family 7 Member A2</t>
  </si>
  <si>
    <t>GC01M019302</t>
  </si>
  <si>
    <t>https://www.genecards.org/cgi-bin/carddisp.pl?gene=AKR7A2</t>
  </si>
  <si>
    <t>TYSND1</t>
  </si>
  <si>
    <t>Trypsin Like Peroxisomal Matrix Peptidase 1</t>
  </si>
  <si>
    <t>GC10M070137</t>
  </si>
  <si>
    <t>https://www.genecards.org/cgi-bin/carddisp.pl?gene=TYSND1</t>
  </si>
  <si>
    <t>DTX1</t>
  </si>
  <si>
    <t>Deltex E3 Ubiquitin Ligase 1</t>
  </si>
  <si>
    <t>GC12P113056</t>
  </si>
  <si>
    <t>https://www.genecards.org/cgi-bin/carddisp.pl?gene=DTX1</t>
  </si>
  <si>
    <t>MYBPH</t>
  </si>
  <si>
    <t>Myosin Binding Protein H</t>
  </si>
  <si>
    <t>GC01M203136</t>
  </si>
  <si>
    <t>https://www.genecards.org/cgi-bin/carddisp.pl?gene=MYBPH</t>
  </si>
  <si>
    <t>PCDH11X</t>
  </si>
  <si>
    <t>Protocadherin 11 X-Linked</t>
  </si>
  <si>
    <t>GC0XP091779</t>
  </si>
  <si>
    <t>https://www.genecards.org/cgi-bin/carddisp.pl?gene=PCDH11X</t>
  </si>
  <si>
    <t>SLC44A1</t>
  </si>
  <si>
    <t>Solute Carrier Family 44 Member 1</t>
  </si>
  <si>
    <t>GC09P105244</t>
  </si>
  <si>
    <t>https://www.genecards.org/cgi-bin/carddisp.pl?gene=SLC44A1</t>
  </si>
  <si>
    <t>S100A16</t>
  </si>
  <si>
    <t>S100 Calcium Binding Protein A16</t>
  </si>
  <si>
    <t>GC01M153606</t>
  </si>
  <si>
    <t>https://www.genecards.org/cgi-bin/carddisp.pl?gene=S100A16</t>
  </si>
  <si>
    <t>IPO13</t>
  </si>
  <si>
    <t>Importin 13</t>
  </si>
  <si>
    <t>GC01P043947</t>
  </si>
  <si>
    <t>https://www.genecards.org/cgi-bin/carddisp.pl?gene=IPO13</t>
  </si>
  <si>
    <t>PBXIP1</t>
  </si>
  <si>
    <t>PBX Homeobox Interacting Protein 1</t>
  </si>
  <si>
    <t>GC01M154944</t>
  </si>
  <si>
    <t>https://www.genecards.org/cgi-bin/carddisp.pl?gene=PBXIP1</t>
  </si>
  <si>
    <t>RPAIN</t>
  </si>
  <si>
    <t>RPA Interacting Protein</t>
  </si>
  <si>
    <t>GC17P005419</t>
  </si>
  <si>
    <t>https://www.genecards.org/cgi-bin/carddisp.pl?gene=RPAIN</t>
  </si>
  <si>
    <t>TRPA1</t>
  </si>
  <si>
    <t>Transient Receptor Potential Cation Channel Subfamily A Member 1</t>
  </si>
  <si>
    <t>GC08M072019</t>
  </si>
  <si>
    <t>https://www.genecards.org/cgi-bin/carddisp.pl?gene=TRPA1</t>
  </si>
  <si>
    <t>SELENOW</t>
  </si>
  <si>
    <t>Selenoprotein W</t>
  </si>
  <si>
    <t>GC19P067000</t>
  </si>
  <si>
    <t>https://www.genecards.org/cgi-bin/carddisp.pl?gene=SELENOW</t>
  </si>
  <si>
    <t>DLX6-AS1</t>
  </si>
  <si>
    <t>DLX6 Antisense RNA 1</t>
  </si>
  <si>
    <t>GC07M096972</t>
  </si>
  <si>
    <t>https://www.genecards.org/cgi-bin/carddisp.pl?gene=DLX6-AS1</t>
  </si>
  <si>
    <t>FRA16B</t>
  </si>
  <si>
    <t>Fragile Site, Distamycin A Type, Rare, Fra(16)(Q22.1)</t>
  </si>
  <si>
    <t>GC16P065321</t>
  </si>
  <si>
    <t>https://www.genecards.org/cgi-bin/carddisp.pl?gene=FRA16B</t>
  </si>
  <si>
    <t>IRGM</t>
  </si>
  <si>
    <t>Immunity Related GTPase M</t>
  </si>
  <si>
    <t>GC05P150846</t>
  </si>
  <si>
    <t>https://www.genecards.org/cgi-bin/carddisp.pl?gene=IRGM</t>
  </si>
  <si>
    <t>LYPLAL1</t>
  </si>
  <si>
    <t>Lysophospholipase Like 1</t>
  </si>
  <si>
    <t>GC01P219173</t>
  </si>
  <si>
    <t>https://www.genecards.org/cgi-bin/carddisp.pl?gene=LYPLAL1</t>
  </si>
  <si>
    <t>L1TD1</t>
  </si>
  <si>
    <t>LINE1 Type Transposase Domain Containing 1</t>
  </si>
  <si>
    <t>GC01P062194</t>
  </si>
  <si>
    <t>https://www.genecards.org/cgi-bin/carddisp.pl?gene=L1TD1</t>
  </si>
  <si>
    <t>CRISP2</t>
  </si>
  <si>
    <t>Cysteine Rich Secretory Protein 2</t>
  </si>
  <si>
    <t>GC06M066284</t>
  </si>
  <si>
    <t>https://www.genecards.org/cgi-bin/carddisp.pl?gene=CRISP2</t>
  </si>
  <si>
    <t>PPP2R5E</t>
  </si>
  <si>
    <t>Protein Phosphatase 2 Regulatory Subunit B'Epsilon</t>
  </si>
  <si>
    <t>GC14M063371</t>
  </si>
  <si>
    <t>https://www.genecards.org/cgi-bin/carddisp.pl?gene=PPP2R5E</t>
  </si>
  <si>
    <t>HIGD2A</t>
  </si>
  <si>
    <t>HIG1 Hypoxia Inducible Domain Family Member 2A</t>
  </si>
  <si>
    <t>GC05P176388</t>
  </si>
  <si>
    <t>https://www.genecards.org/cgi-bin/carddisp.pl?gene=HIGD2A</t>
  </si>
  <si>
    <t>SYTL3</t>
  </si>
  <si>
    <t>Synaptotagmin Like 3</t>
  </si>
  <si>
    <t>GC06P158644</t>
  </si>
  <si>
    <t>https://www.genecards.org/cgi-bin/carddisp.pl?gene=SYTL3</t>
  </si>
  <si>
    <t>CFAP74</t>
  </si>
  <si>
    <t>Cilia And Flagella Associated Protein 74</t>
  </si>
  <si>
    <t>GC01M001921</t>
  </si>
  <si>
    <t>https://www.genecards.org/cgi-bin/carddisp.pl?gene=CFAP74</t>
  </si>
  <si>
    <t>KCNN1</t>
  </si>
  <si>
    <t>Potassium Calcium-Activated Channel Subfamily N Member 1</t>
  </si>
  <si>
    <t>GC19P066235</t>
  </si>
  <si>
    <t>https://www.genecards.org/cgi-bin/carddisp.pl?gene=KCNN1</t>
  </si>
  <si>
    <t>MAGI1</t>
  </si>
  <si>
    <t>Membrane Associated Guanylate Kinase, WW And PDZ Domain Containing 1</t>
  </si>
  <si>
    <t>GC03M065330</t>
  </si>
  <si>
    <t>https://www.genecards.org/cgi-bin/carddisp.pl?gene=MAGI1</t>
  </si>
  <si>
    <t>KCNN2</t>
  </si>
  <si>
    <t>Potassium Calcium-Activated Channel Subfamily N Member 2</t>
  </si>
  <si>
    <t>GC05P114058</t>
  </si>
  <si>
    <t>https://www.genecards.org/cgi-bin/carddisp.pl?gene=KCNN2</t>
  </si>
  <si>
    <t>CRYM</t>
  </si>
  <si>
    <t>Crystallin Mu</t>
  </si>
  <si>
    <t>GC16M021238</t>
  </si>
  <si>
    <t>https://www.genecards.org/cgi-bin/carddisp.pl?gene=CRYM</t>
  </si>
  <si>
    <t>BLTP2</t>
  </si>
  <si>
    <t>Bridge-Like Lipid Transfer Protein Family Member 2</t>
  </si>
  <si>
    <t>GC17M035603</t>
  </si>
  <si>
    <t>https://www.genecards.org/cgi-bin/carddisp.pl?gene=BLTP2</t>
  </si>
  <si>
    <t>EIF3G</t>
  </si>
  <si>
    <t>Eukaryotic Translation Initiation Factor 3 Subunit G</t>
  </si>
  <si>
    <t>GC19M010115</t>
  </si>
  <si>
    <t>https://www.genecards.org/cgi-bin/carddisp.pl?gene=EIF3G</t>
  </si>
  <si>
    <t>FEM1C</t>
  </si>
  <si>
    <t>Fem-1 Homolog C</t>
  </si>
  <si>
    <t>GC05M115520</t>
  </si>
  <si>
    <t>https://www.genecards.org/cgi-bin/carddisp.pl?gene=FEM1C</t>
  </si>
  <si>
    <t>GCNA</t>
  </si>
  <si>
    <t>Germ Cell Nuclear Acidic Peptidase</t>
  </si>
  <si>
    <t>GC0XP071578</t>
  </si>
  <si>
    <t>https://www.genecards.org/cgi-bin/carddisp.pl?gene=GCNA</t>
  </si>
  <si>
    <t>BSPRY</t>
  </si>
  <si>
    <t>B-Box And SPRY Domain Containing</t>
  </si>
  <si>
    <t>GC09P113349</t>
  </si>
  <si>
    <t>https://www.genecards.org/cgi-bin/carddisp.pl?gene=BSPRY</t>
  </si>
  <si>
    <t>CADM3</t>
  </si>
  <si>
    <t>Cell Adhesion Molecule 3</t>
  </si>
  <si>
    <t>GC01P159141</t>
  </si>
  <si>
    <t>https://www.genecards.org/cgi-bin/carddisp.pl?gene=CADM3</t>
  </si>
  <si>
    <t>RNU11</t>
  </si>
  <si>
    <t>RNA, U11 Small Nuclear</t>
  </si>
  <si>
    <t>GC01P028797</t>
  </si>
  <si>
    <t>https://www.genecards.org/cgi-bin/carddisp.pl?gene=RNU11</t>
  </si>
  <si>
    <t>ALKBH5</t>
  </si>
  <si>
    <t>AlkB Homolog 5, RNA Demethylase</t>
  </si>
  <si>
    <t>GC17P018183</t>
  </si>
  <si>
    <t>https://www.genecards.org/cgi-bin/carddisp.pl?gene=ALKBH5</t>
  </si>
  <si>
    <t>MAT2B</t>
  </si>
  <si>
    <t>Methionine Adenosyltransferase 2B</t>
  </si>
  <si>
    <t>GC05P163504</t>
  </si>
  <si>
    <t>https://www.genecards.org/cgi-bin/carddisp.pl?gene=MAT2B</t>
  </si>
  <si>
    <t>MYO3B</t>
  </si>
  <si>
    <t>Myosin IIIB</t>
  </si>
  <si>
    <t>GC02P170178</t>
  </si>
  <si>
    <t>https://www.genecards.org/cgi-bin/carddisp.pl?gene=MYO3B</t>
  </si>
  <si>
    <t>HERPUD1</t>
  </si>
  <si>
    <t>Homocysteine Inducible ER Protein With Ubiquitin Like Domain 1</t>
  </si>
  <si>
    <t>GC16P056932</t>
  </si>
  <si>
    <t>https://www.genecards.org/cgi-bin/carddisp.pl?gene=HERPUD1</t>
  </si>
  <si>
    <t>CENPV</t>
  </si>
  <si>
    <t>Centromere Protein V</t>
  </si>
  <si>
    <t>GC17M016342</t>
  </si>
  <si>
    <t>https://www.genecards.org/cgi-bin/carddisp.pl?gene=CENPV</t>
  </si>
  <si>
    <t>SRSF9</t>
  </si>
  <si>
    <t>Serine And Arginine Rich Splicing Factor 9</t>
  </si>
  <si>
    <t>GC12M120461</t>
  </si>
  <si>
    <t>https://www.genecards.org/cgi-bin/carddisp.pl?gene=SRSF9</t>
  </si>
  <si>
    <t>BBOF1</t>
  </si>
  <si>
    <t>Basal Body Orientation Factor 1</t>
  </si>
  <si>
    <t>GC14P074021</t>
  </si>
  <si>
    <t>https://www.genecards.org/cgi-bin/carddisp.pl?gene=BBOF1</t>
  </si>
  <si>
    <t>LBH</t>
  </si>
  <si>
    <t>LBH Regulator Of WNT Signaling Pathway</t>
  </si>
  <si>
    <t>GC02P030231</t>
  </si>
  <si>
    <t>https://www.genecards.org/cgi-bin/carddisp.pl?gene=LBH</t>
  </si>
  <si>
    <t>MANCR</t>
  </si>
  <si>
    <t>Mitotically Associated Long Non Coding RNA</t>
  </si>
  <si>
    <t>GC10M004577</t>
  </si>
  <si>
    <t>https://www.genecards.org/cgi-bin/carddisp.pl?gene=MANCR</t>
  </si>
  <si>
    <t>IL1RL2</t>
  </si>
  <si>
    <t>Interleukin 1 Receptor Like 2</t>
  </si>
  <si>
    <t>GC02P102186</t>
  </si>
  <si>
    <t>https://www.genecards.org/cgi-bin/carddisp.pl?gene=IL1RL2</t>
  </si>
  <si>
    <t>HOMER2</t>
  </si>
  <si>
    <t>Homer Scaffold Protein 2</t>
  </si>
  <si>
    <t>GC15M090531</t>
  </si>
  <si>
    <t>https://www.genecards.org/cgi-bin/carddisp.pl?gene=HOMER2</t>
  </si>
  <si>
    <t>SLCO1C1</t>
  </si>
  <si>
    <t>Solute Carrier Organic Anion Transporter Family Member 1C1</t>
  </si>
  <si>
    <t>GC12P020695</t>
  </si>
  <si>
    <t>https://www.genecards.org/cgi-bin/carddisp.pl?gene=SLCO1C1</t>
  </si>
  <si>
    <t>MINDY4</t>
  </si>
  <si>
    <t>MINDY Lysine 48 Deubiquitinase 4</t>
  </si>
  <si>
    <t>GC07P030771</t>
  </si>
  <si>
    <t>https://www.genecards.org/cgi-bin/carddisp.pl?gene=MINDY4</t>
  </si>
  <si>
    <t>CIZ1</t>
  </si>
  <si>
    <t>CDKN1A Interacting Zinc Finger Protein 1</t>
  </si>
  <si>
    <t>GC09M128203</t>
  </si>
  <si>
    <t>https://www.genecards.org/cgi-bin/carddisp.pl?gene=CIZ1</t>
  </si>
  <si>
    <t>MEDAG</t>
  </si>
  <si>
    <t>Mesenteric Estrogen Dependent Adipogenesis</t>
  </si>
  <si>
    <t>GC13P030906</t>
  </si>
  <si>
    <t>https://www.genecards.org/cgi-bin/carddisp.pl?gene=MEDAG</t>
  </si>
  <si>
    <t>NAT8</t>
  </si>
  <si>
    <t>N-Acetyltransferase 8 (Putative)</t>
  </si>
  <si>
    <t>GC02M073640</t>
  </si>
  <si>
    <t>https://www.genecards.org/cgi-bin/carddisp.pl?gene=NAT8</t>
  </si>
  <si>
    <t>STRIP1</t>
  </si>
  <si>
    <t>Striatin Interacting Protein 1</t>
  </si>
  <si>
    <t>GC01P110032</t>
  </si>
  <si>
    <t>https://www.genecards.org/cgi-bin/carddisp.pl?gene=STRIP1</t>
  </si>
  <si>
    <t>TIMM44</t>
  </si>
  <si>
    <t>Translocase Of Inner Mitochondrial Membrane 44</t>
  </si>
  <si>
    <t>GC19M007926</t>
  </si>
  <si>
    <t>https://www.genecards.org/cgi-bin/carddisp.pl?gene=TIMM44</t>
  </si>
  <si>
    <t>UNC13C</t>
  </si>
  <si>
    <t>Unc-13 Homolog C</t>
  </si>
  <si>
    <t>GC15P053838</t>
  </si>
  <si>
    <t>https://www.genecards.org/cgi-bin/carddisp.pl?gene=UNC13C</t>
  </si>
  <si>
    <t>JMJD8</t>
  </si>
  <si>
    <t>Jumonji Domain Containing 8</t>
  </si>
  <si>
    <t>GC16M000681</t>
  </si>
  <si>
    <t>https://www.genecards.org/cgi-bin/carddisp.pl?gene=JMJD8</t>
  </si>
  <si>
    <t>CCDC74B</t>
  </si>
  <si>
    <t>Coiled-Coil Domain Containing 74B</t>
  </si>
  <si>
    <t>GC02M130139</t>
  </si>
  <si>
    <t>https://www.genecards.org/cgi-bin/carddisp.pl?gene=CCDC74B</t>
  </si>
  <si>
    <t>ASIC1</t>
  </si>
  <si>
    <t>Acid Sensing Ion Channel Subunit 1</t>
  </si>
  <si>
    <t>GC12P050057</t>
  </si>
  <si>
    <t>https://www.genecards.org/cgi-bin/carddisp.pl?gene=ASIC1</t>
  </si>
  <si>
    <t>KCNH7</t>
  </si>
  <si>
    <t>Potassium Voltage-Gated Channel Subfamily H Member 7</t>
  </si>
  <si>
    <t>GC02M162371</t>
  </si>
  <si>
    <t>https://www.genecards.org/cgi-bin/carddisp.pl?gene=KCNH7</t>
  </si>
  <si>
    <t>TRHDE</t>
  </si>
  <si>
    <t>Thyrotropin Releasing Hormone Degrading Enzyme</t>
  </si>
  <si>
    <t>GC12P072087</t>
  </si>
  <si>
    <t>https://www.genecards.org/cgi-bin/carddisp.pl?gene=TRHDE</t>
  </si>
  <si>
    <t>MPHOSPH6</t>
  </si>
  <si>
    <t>M-Phase Phosphoprotein 6</t>
  </si>
  <si>
    <t>GC16M082181</t>
  </si>
  <si>
    <t>https://www.genecards.org/cgi-bin/carddisp.pl?gene=MPHOSPH6</t>
  </si>
  <si>
    <t>ZNF536</t>
  </si>
  <si>
    <t>Zinc Finger Protein 536</t>
  </si>
  <si>
    <t>GC19P066463</t>
  </si>
  <si>
    <t>https://www.genecards.org/cgi-bin/carddisp.pl?gene=ZNF536</t>
  </si>
  <si>
    <t>C10orf90</t>
  </si>
  <si>
    <t>Chromosome 10 Open Reading Frame 90</t>
  </si>
  <si>
    <t>GC10M126424</t>
  </si>
  <si>
    <t>https://www.genecards.org/cgi-bin/carddisp.pl?gene=C10orf90</t>
  </si>
  <si>
    <t>KIR2DS3</t>
  </si>
  <si>
    <t>Killer Cell Immunoglobulin Like Receptor, Two Ig Domains And Short Cytoplasmic Tail 3</t>
  </si>
  <si>
    <t>GC19ME00037</t>
  </si>
  <si>
    <t>https://www.genecards.org/cgi-bin/carddisp.pl?gene=KIR2DS3</t>
  </si>
  <si>
    <t>OLIG1</t>
  </si>
  <si>
    <t>Oligodendrocyte Transcription Factor 1</t>
  </si>
  <si>
    <t>GC21P033070</t>
  </si>
  <si>
    <t>https://www.genecards.org/cgi-bin/carddisp.pl?gene=OLIG1</t>
  </si>
  <si>
    <t>TRIP10</t>
  </si>
  <si>
    <t>Thyroid Hormone Receptor Interactor 10</t>
  </si>
  <si>
    <t>GC19P006737</t>
  </si>
  <si>
    <t>https://www.genecards.org/cgi-bin/carddisp.pl?gene=TRIP10</t>
  </si>
  <si>
    <t>DMAC2</t>
  </si>
  <si>
    <t>Distal Membrane Arm Assembly Component 2</t>
  </si>
  <si>
    <t>GC19M065804</t>
  </si>
  <si>
    <t>https://www.genecards.org/cgi-bin/carddisp.pl?gene=DMAC2</t>
  </si>
  <si>
    <t>CLPSL2</t>
  </si>
  <si>
    <t>Colipase Like 2</t>
  </si>
  <si>
    <t>GC06P083838</t>
  </si>
  <si>
    <t>https://www.genecards.org/cgi-bin/carddisp.pl?gene=CLPSL2</t>
  </si>
  <si>
    <t>PRPF40A</t>
  </si>
  <si>
    <t>Pre-MRNA Processing Factor 40 Homolog A</t>
  </si>
  <si>
    <t>GC02M152651</t>
  </si>
  <si>
    <t>https://www.genecards.org/cgi-bin/carddisp.pl?gene=PRPF40A</t>
  </si>
  <si>
    <t>NRIP2</t>
  </si>
  <si>
    <t>Nuclear Receptor Interacting Protein 2</t>
  </si>
  <si>
    <t>GC12M002824</t>
  </si>
  <si>
    <t>https://www.genecards.org/cgi-bin/carddisp.pl?gene=NRIP2</t>
  </si>
  <si>
    <t>PTGDR</t>
  </si>
  <si>
    <t>Prostaglandin D2 Receptor</t>
  </si>
  <si>
    <t>GC14P052267</t>
  </si>
  <si>
    <t>https://www.genecards.org/cgi-bin/carddisp.pl?gene=PTGDR</t>
  </si>
  <si>
    <t>LMAN2L</t>
  </si>
  <si>
    <t>Lectin, Mannose Binding 2 Like</t>
  </si>
  <si>
    <t>GC02M098268</t>
  </si>
  <si>
    <t>https://www.genecards.org/cgi-bin/carddisp.pl?gene=LMAN2L</t>
  </si>
  <si>
    <t>KANSL3</t>
  </si>
  <si>
    <t>KAT8 Regulatory NSL Complex Subunit 3</t>
  </si>
  <si>
    <t>GC02M098267</t>
  </si>
  <si>
    <t>https://www.genecards.org/cgi-bin/carddisp.pl?gene=KANSL3</t>
  </si>
  <si>
    <t>PPP1R3B</t>
  </si>
  <si>
    <t>Protein Phosphatase 1 Regulatory Subunit 3B</t>
  </si>
  <si>
    <t>GC08M009136</t>
  </si>
  <si>
    <t>https://www.genecards.org/cgi-bin/carddisp.pl?gene=PPP1R3B</t>
  </si>
  <si>
    <t>AKNA</t>
  </si>
  <si>
    <t>AT-Hook Transcription Factor</t>
  </si>
  <si>
    <t>GC09M115412</t>
  </si>
  <si>
    <t>https://www.genecards.org/cgi-bin/carddisp.pl?gene=AKNA</t>
  </si>
  <si>
    <t>CLK3</t>
  </si>
  <si>
    <t>CDC Like Kinase 3</t>
  </si>
  <si>
    <t>GC15P074598</t>
  </si>
  <si>
    <t>https://www.genecards.org/cgi-bin/carddisp.pl?gene=CLK3</t>
  </si>
  <si>
    <t>RBM3</t>
  </si>
  <si>
    <t>RNA Binding Motif Protein 3</t>
  </si>
  <si>
    <t>GC0XP048574</t>
  </si>
  <si>
    <t>https://www.genecards.org/cgi-bin/carddisp.pl?gene=RBM3</t>
  </si>
  <si>
    <t>MRPL1</t>
  </si>
  <si>
    <t>Mitochondrial Ribosomal Protein L1</t>
  </si>
  <si>
    <t>GC04P077862</t>
  </si>
  <si>
    <t>https://www.genecards.org/cgi-bin/carddisp.pl?gene=MRPL1</t>
  </si>
  <si>
    <t>SEC62</t>
  </si>
  <si>
    <t>SEC62 Homolog, Preprotein Translocation Factor</t>
  </si>
  <si>
    <t>GC03P169966</t>
  </si>
  <si>
    <t>https://www.genecards.org/cgi-bin/carddisp.pl?gene=SEC62</t>
  </si>
  <si>
    <t>ATG16L2</t>
  </si>
  <si>
    <t>Autophagy Related 16 Like 2</t>
  </si>
  <si>
    <t>GC11P072814</t>
  </si>
  <si>
    <t>https://www.genecards.org/cgi-bin/carddisp.pl?gene=ATG16L2</t>
  </si>
  <si>
    <t>RBM34</t>
  </si>
  <si>
    <t>RNA Binding Motif Protein 34</t>
  </si>
  <si>
    <t>GC01M235131</t>
  </si>
  <si>
    <t>https://www.genecards.org/cgi-bin/carddisp.pl?gene=RBM34</t>
  </si>
  <si>
    <t>WDHD1</t>
  </si>
  <si>
    <t>WD Repeat And HMG-Box DNA Binding Protein 1</t>
  </si>
  <si>
    <t>GC14M054938</t>
  </si>
  <si>
    <t>https://www.genecards.org/cgi-bin/carddisp.pl?gene=WDHD1</t>
  </si>
  <si>
    <t>SART3</t>
  </si>
  <si>
    <t>Spliceosome Associated Factor 3, U4/U6 Recycling Protein</t>
  </si>
  <si>
    <t>GC12M108522</t>
  </si>
  <si>
    <t>https://www.genecards.org/cgi-bin/carddisp.pl?gene=SART3</t>
  </si>
  <si>
    <t>NEBL</t>
  </si>
  <si>
    <t>Nebulette</t>
  </si>
  <si>
    <t>GC10M020779</t>
  </si>
  <si>
    <t>https://www.genecards.org/cgi-bin/carddisp.pl?gene=NEBL</t>
  </si>
  <si>
    <t>DGKZ</t>
  </si>
  <si>
    <t>Diacylglycerol Kinase Zeta</t>
  </si>
  <si>
    <t>GC11P046332</t>
  </si>
  <si>
    <t>https://www.genecards.org/cgi-bin/carddisp.pl?gene=DGKZ</t>
  </si>
  <si>
    <t>PCTP</t>
  </si>
  <si>
    <t>Phosphatidylcholine Transfer Protein</t>
  </si>
  <si>
    <t>GC17P057371</t>
  </si>
  <si>
    <t>https://www.genecards.org/cgi-bin/carddisp.pl?gene=PCTP</t>
  </si>
  <si>
    <t>NFATC2IP</t>
  </si>
  <si>
    <t>Nuclear Factor Of Activated T Cells 2 Interacting Protein</t>
  </si>
  <si>
    <t>GC16P040932</t>
  </si>
  <si>
    <t>https://www.genecards.org/cgi-bin/carddisp.pl?gene=NFATC2IP</t>
  </si>
  <si>
    <t>PIK3R3</t>
  </si>
  <si>
    <t>Phosphoinositide-3-Kinase Regulatory Subunit 3</t>
  </si>
  <si>
    <t>GC01M046041</t>
  </si>
  <si>
    <t>https://www.genecards.org/cgi-bin/carddisp.pl?gene=PIK3R3</t>
  </si>
  <si>
    <t>DHX35</t>
  </si>
  <si>
    <t>DEAH-Box Helicase 35</t>
  </si>
  <si>
    <t>GC20P038963</t>
  </si>
  <si>
    <t>https://www.genecards.org/cgi-bin/carddisp.pl?gene=DHX35</t>
  </si>
  <si>
    <t>MIR520A</t>
  </si>
  <si>
    <t>MicroRNA 520a</t>
  </si>
  <si>
    <t>GC19P053690</t>
  </si>
  <si>
    <t>https://www.genecards.org/cgi-bin/carddisp.pl?gene=MIR520A</t>
  </si>
  <si>
    <t>FHOD1</t>
  </si>
  <si>
    <t>Formin Homology 2 Domain Containing 1</t>
  </si>
  <si>
    <t>GC16M067230</t>
  </si>
  <si>
    <t>https://www.genecards.org/cgi-bin/carddisp.pl?gene=FHOD1</t>
  </si>
  <si>
    <t>ZNF460</t>
  </si>
  <si>
    <t>Zinc Finger Protein 460</t>
  </si>
  <si>
    <t>GC19P057279</t>
  </si>
  <si>
    <t>https://www.genecards.org/cgi-bin/carddisp.pl?gene=ZNF460</t>
  </si>
  <si>
    <t>BDNF-AS</t>
  </si>
  <si>
    <t>BDNF Antisense RNA</t>
  </si>
  <si>
    <t>GC11P027555</t>
  </si>
  <si>
    <t>https://www.genecards.org/cgi-bin/carddisp.pl?gene=BDNF-AS</t>
  </si>
  <si>
    <t>LINC01116</t>
  </si>
  <si>
    <t>Long Intergenic Non-Protein Coding RNA 1116</t>
  </si>
  <si>
    <t>GC02M176629</t>
  </si>
  <si>
    <t>https://www.genecards.org/cgi-bin/carddisp.pl?gene=LINC01116</t>
  </si>
  <si>
    <t>PTPRJ-AS1</t>
  </si>
  <si>
    <t>PTPRJ Antisense RNA 1</t>
  </si>
  <si>
    <t>GC11M096452</t>
  </si>
  <si>
    <t>https://www.genecards.org/cgi-bin/carddisp.pl?gene=PTPRJ-AS1</t>
  </si>
  <si>
    <t>MIR3975</t>
  </si>
  <si>
    <t>MicroRNA 3975</t>
  </si>
  <si>
    <t>GC18P035591</t>
  </si>
  <si>
    <t>https://www.genecards.org/cgi-bin/carddisp.pl?gene=MIR3975</t>
  </si>
  <si>
    <t>CCDC59</t>
  </si>
  <si>
    <t>Coiled-Coil Domain Containing 59</t>
  </si>
  <si>
    <t>GC12M082223</t>
  </si>
  <si>
    <t>https://www.genecards.org/cgi-bin/carddisp.pl?gene=CCDC59</t>
  </si>
  <si>
    <t>CHFR</t>
  </si>
  <si>
    <t>Checkpoint With Forkhead And Ring Finger Domains</t>
  </si>
  <si>
    <t>GC12M132822</t>
  </si>
  <si>
    <t>https://www.genecards.org/cgi-bin/carddisp.pl?gene=CHFR</t>
  </si>
  <si>
    <t>CCT3</t>
  </si>
  <si>
    <t>Chaperonin Containing TCP1 Subunit 3</t>
  </si>
  <si>
    <t>GC01M156308</t>
  </si>
  <si>
    <t>https://www.genecards.org/cgi-bin/carddisp.pl?gene=CCT3</t>
  </si>
  <si>
    <t>TRIML2</t>
  </si>
  <si>
    <t>Tripartite Motif Family Like 2</t>
  </si>
  <si>
    <t>GC04M188091</t>
  </si>
  <si>
    <t>https://www.genecards.org/cgi-bin/carddisp.pl?gene=TRIML2</t>
  </si>
  <si>
    <t>LOC117204001</t>
  </si>
  <si>
    <t>ANPEP Proximal Promoter</t>
  </si>
  <si>
    <t>GC15P089806</t>
  </si>
  <si>
    <t>https://www.genecards.org/cgi-bin/carddisp.pl?gene=LOC117204001</t>
  </si>
  <si>
    <t>RASSF10</t>
  </si>
  <si>
    <t>Ras Association Domain Family Member 10</t>
  </si>
  <si>
    <t>GC11P012990</t>
  </si>
  <si>
    <t>https://www.genecards.org/cgi-bin/carddisp.pl?gene=RASSF10</t>
  </si>
  <si>
    <t>CACNB3</t>
  </si>
  <si>
    <t>Calcium Voltage-Gated Channel Auxiliary Subunit Beta 3</t>
  </si>
  <si>
    <t>GC12P048813</t>
  </si>
  <si>
    <t>https://www.genecards.org/cgi-bin/carddisp.pl?gene=CACNB3</t>
  </si>
  <si>
    <t>CALR3</t>
  </si>
  <si>
    <t>Calreticulin 3</t>
  </si>
  <si>
    <t>GC19M016450</t>
  </si>
  <si>
    <t>https://www.genecards.org/cgi-bin/carddisp.pl?gene=CALR3</t>
  </si>
  <si>
    <t>RILPL1</t>
  </si>
  <si>
    <t>Rab Interacting Lysosomal Protein Like 1</t>
  </si>
  <si>
    <t>GC12M123470</t>
  </si>
  <si>
    <t>https://www.genecards.org/cgi-bin/carddisp.pl?gene=RILPL1</t>
  </si>
  <si>
    <t>GDI2</t>
  </si>
  <si>
    <t>GDP Dissociation Inhibitor 2</t>
  </si>
  <si>
    <t>GC10M005765</t>
  </si>
  <si>
    <t>https://www.genecards.org/cgi-bin/carddisp.pl?gene=GDI2</t>
  </si>
  <si>
    <t>H2BC11</t>
  </si>
  <si>
    <t>H2B Clustered Histone 11</t>
  </si>
  <si>
    <t>GC06M065639</t>
  </si>
  <si>
    <t>https://www.genecards.org/cgi-bin/carddisp.pl?gene=H2BC11</t>
  </si>
  <si>
    <t>HOXD8</t>
  </si>
  <si>
    <t>Homeobox D8</t>
  </si>
  <si>
    <t>GC02P176129</t>
  </si>
  <si>
    <t>https://www.genecards.org/cgi-bin/carddisp.pl?gene=HOXD8</t>
  </si>
  <si>
    <t>PCLAF</t>
  </si>
  <si>
    <t>PCNA Clamp Associated Factor</t>
  </si>
  <si>
    <t>GC15M089949</t>
  </si>
  <si>
    <t>https://www.genecards.org/cgi-bin/carddisp.pl?gene=PCLAF</t>
  </si>
  <si>
    <t>COX11</t>
  </si>
  <si>
    <t>Cytochrome C Oxidase Copper Chaperone COX11</t>
  </si>
  <si>
    <t>GC17M054951</t>
  </si>
  <si>
    <t>https://www.genecards.org/cgi-bin/carddisp.pl?gene=COX11</t>
  </si>
  <si>
    <t>MT1E</t>
  </si>
  <si>
    <t>Metallothionein 1E</t>
  </si>
  <si>
    <t>GC16P056625</t>
  </si>
  <si>
    <t>https://www.genecards.org/cgi-bin/carddisp.pl?gene=MT1E</t>
  </si>
  <si>
    <t>ZNG1B</t>
  </si>
  <si>
    <t>Zn Regulated GTPase Metalloprotein Activator 1B</t>
  </si>
  <si>
    <t>GC02P123103</t>
  </si>
  <si>
    <t>https://www.genecards.org/cgi-bin/carddisp.pl?gene=ZNG1B</t>
  </si>
  <si>
    <t>LINC00243</t>
  </si>
  <si>
    <t>Long Intergenic Non-Protein Coding RNA 243</t>
  </si>
  <si>
    <t>GC06M065884</t>
  </si>
  <si>
    <t>https://www.genecards.org/cgi-bin/carddisp.pl?gene=LINC00243</t>
  </si>
  <si>
    <t>TRIM29</t>
  </si>
  <si>
    <t>Tripartite Motif Containing 29</t>
  </si>
  <si>
    <t>GC11M120111</t>
  </si>
  <si>
    <t>https://www.genecards.org/cgi-bin/carddisp.pl?gene=TRIM29</t>
  </si>
  <si>
    <t>ZC3H18</t>
  </si>
  <si>
    <t>Zinc Finger CCCH-Type Containing 18</t>
  </si>
  <si>
    <t>GC16P088570</t>
  </si>
  <si>
    <t>https://www.genecards.org/cgi-bin/carddisp.pl?gene=ZC3H18</t>
  </si>
  <si>
    <t>DUSP10</t>
  </si>
  <si>
    <t>Dual Specificity Phosphatase 10</t>
  </si>
  <si>
    <t>GC01M221701</t>
  </si>
  <si>
    <t>https://www.genecards.org/cgi-bin/carddisp.pl?gene=DUSP10</t>
  </si>
  <si>
    <t>MTMR14</t>
  </si>
  <si>
    <t>Myotubularin Related Protein 14</t>
  </si>
  <si>
    <t>GC03P009649</t>
  </si>
  <si>
    <t>https://www.genecards.org/cgi-bin/carddisp.pl?gene=MTMR14</t>
  </si>
  <si>
    <t>PLD6</t>
  </si>
  <si>
    <t>Phospholipase D Family Member 6</t>
  </si>
  <si>
    <t>GC17M017297</t>
  </si>
  <si>
    <t>https://www.genecards.org/cgi-bin/carddisp.pl?gene=PLD6</t>
  </si>
  <si>
    <t>CLDN18</t>
  </si>
  <si>
    <t>Claudin 18</t>
  </si>
  <si>
    <t>GC03P137998</t>
  </si>
  <si>
    <t>https://www.genecards.org/cgi-bin/carddisp.pl?gene=CLDN18</t>
  </si>
  <si>
    <t>SDK2</t>
  </si>
  <si>
    <t>Sidekick Cell Adhesion Molecule 2</t>
  </si>
  <si>
    <t>GC17M073334</t>
  </si>
  <si>
    <t>https://www.genecards.org/cgi-bin/carddisp.pl?gene=SDK2</t>
  </si>
  <si>
    <t>CACNG1</t>
  </si>
  <si>
    <t>Calcium Voltage-Gated Channel Auxiliary Subunit Gamma 1</t>
  </si>
  <si>
    <t>GC17P067044</t>
  </si>
  <si>
    <t>https://www.genecards.org/cgi-bin/carddisp.pl?gene=CACNG1</t>
  </si>
  <si>
    <t>C5AR2</t>
  </si>
  <si>
    <t>Complement C5a Receptor 2</t>
  </si>
  <si>
    <t>GC19P066980</t>
  </si>
  <si>
    <t>https://www.genecards.org/cgi-bin/carddisp.pl?gene=C5AR2</t>
  </si>
  <si>
    <t>ARAP3</t>
  </si>
  <si>
    <t>ArfGAP With RhoGAP Domain, Ankyrin Repeat And PH Domain 3</t>
  </si>
  <si>
    <t>GC05M141653</t>
  </si>
  <si>
    <t>https://www.genecards.org/cgi-bin/carddisp.pl?gene=ARAP3</t>
  </si>
  <si>
    <t>MAST1</t>
  </si>
  <si>
    <t>Microtubule Associated Serine/Threonine Kinase 1</t>
  </si>
  <si>
    <t>GC19P014279</t>
  </si>
  <si>
    <t>https://www.genecards.org/cgi-bin/carddisp.pl?gene=MAST1</t>
  </si>
  <si>
    <t>SNHG15</t>
  </si>
  <si>
    <t>Small Nucleolar RNA Host Gene 15</t>
  </si>
  <si>
    <t>GC07M044983</t>
  </si>
  <si>
    <t>https://www.genecards.org/cgi-bin/carddisp.pl?gene=SNHG15</t>
  </si>
  <si>
    <t>FXYD4</t>
  </si>
  <si>
    <t>FXYD Domain Containing Ion Transport Regulator 4</t>
  </si>
  <si>
    <t>GC10P043371</t>
  </si>
  <si>
    <t>https://www.genecards.org/cgi-bin/carddisp.pl?gene=FXYD4</t>
  </si>
  <si>
    <t>TMEM63B</t>
  </si>
  <si>
    <t>Transmembrane Protein 63B</t>
  </si>
  <si>
    <t>GC06P083930</t>
  </si>
  <si>
    <t>https://www.genecards.org/cgi-bin/carddisp.pl?gene=TMEM63B</t>
  </si>
  <si>
    <t>EIF3D</t>
  </si>
  <si>
    <t>Eukaryotic Translation Initiation Factor 3 Subunit D</t>
  </si>
  <si>
    <t>GC22M036510</t>
  </si>
  <si>
    <t>https://www.genecards.org/cgi-bin/carddisp.pl?gene=EIF3D</t>
  </si>
  <si>
    <t>MIR620</t>
  </si>
  <si>
    <t>MicroRNA 620</t>
  </si>
  <si>
    <t>GC12M116148</t>
  </si>
  <si>
    <t>https://www.genecards.org/cgi-bin/carddisp.pl?gene=MIR620</t>
  </si>
  <si>
    <t>TBL1Y</t>
  </si>
  <si>
    <t>Transducin Beta Like 1 Y-Linked</t>
  </si>
  <si>
    <t>GC0YP006910</t>
  </si>
  <si>
    <t>https://www.genecards.org/cgi-bin/carddisp.pl?gene=TBL1Y</t>
  </si>
  <si>
    <t>SLC45A4</t>
  </si>
  <si>
    <t>Solute Carrier Family 45 Member 4</t>
  </si>
  <si>
    <t>GC08M141207</t>
  </si>
  <si>
    <t>https://www.genecards.org/cgi-bin/carddisp.pl?gene=SLC45A4</t>
  </si>
  <si>
    <t>RHNO1</t>
  </si>
  <si>
    <t>RAD9-HUS1-RAD1 Interacting Nuclear Orphan 1</t>
  </si>
  <si>
    <t>GC12P002876</t>
  </si>
  <si>
    <t>https://www.genecards.org/cgi-bin/carddisp.pl?gene=RHNO1</t>
  </si>
  <si>
    <t>AGPAT3</t>
  </si>
  <si>
    <t>1-Acylglycerol-3-Phosphate O-Acyltransferase 3</t>
  </si>
  <si>
    <t>GC21P043865</t>
  </si>
  <si>
    <t>https://www.genecards.org/cgi-bin/carddisp.pl?gene=AGPAT3</t>
  </si>
  <si>
    <t>GZMH</t>
  </si>
  <si>
    <t>Granzyme H</t>
  </si>
  <si>
    <t>GC14M024606</t>
  </si>
  <si>
    <t>https://www.genecards.org/cgi-bin/carddisp.pl?gene=GZMH</t>
  </si>
  <si>
    <t>SYNGR2</t>
  </si>
  <si>
    <t>Synaptogyrin 2</t>
  </si>
  <si>
    <t>GC17P078168</t>
  </si>
  <si>
    <t>https://www.genecards.org/cgi-bin/carddisp.pl?gene=SYNGR2</t>
  </si>
  <si>
    <t>KCNJ14</t>
  </si>
  <si>
    <t>Potassium Inwardly Rectifying Channel Subfamily J Member 14</t>
  </si>
  <si>
    <t>GC19P048455</t>
  </si>
  <si>
    <t>https://www.genecards.org/cgi-bin/carddisp.pl?gene=KCNJ14</t>
  </si>
  <si>
    <t>UBA6</t>
  </si>
  <si>
    <t>Ubiquitin Like Modifier Activating Enzyme 6</t>
  </si>
  <si>
    <t>GC04M067612</t>
  </si>
  <si>
    <t>https://www.genecards.org/cgi-bin/carddisp.pl?gene=UBA6</t>
  </si>
  <si>
    <t>REG1A</t>
  </si>
  <si>
    <t>Regenerating Family Member 1 Alpha</t>
  </si>
  <si>
    <t>GC02P079120</t>
  </si>
  <si>
    <t>https://www.genecards.org/cgi-bin/carddisp.pl?gene=REG1A</t>
  </si>
  <si>
    <t>SLIRP</t>
  </si>
  <si>
    <t>SRA Stem-Loop Interacting RNA Binding Protein</t>
  </si>
  <si>
    <t>GC14P077708</t>
  </si>
  <si>
    <t>https://www.genecards.org/cgi-bin/carddisp.pl?gene=SLIRP</t>
  </si>
  <si>
    <t>C11orf58</t>
  </si>
  <si>
    <t>Chromosome 11 Open Reading Frame 58</t>
  </si>
  <si>
    <t>GC11P016613</t>
  </si>
  <si>
    <t>https://www.genecards.org/cgi-bin/carddisp.pl?gene=C11orf58</t>
  </si>
  <si>
    <t>GPS1</t>
  </si>
  <si>
    <t>G Protein Pathway Suppressor 1</t>
  </si>
  <si>
    <t>GC17P082050</t>
  </si>
  <si>
    <t>https://www.genecards.org/cgi-bin/carddisp.pl?gene=GPS1</t>
  </si>
  <si>
    <t>SHLD2</t>
  </si>
  <si>
    <t>Shieldin Complex Subunit 2</t>
  </si>
  <si>
    <t>GC10P092443</t>
  </si>
  <si>
    <t>https://www.genecards.org/cgi-bin/carddisp.pl?gene=SHLD2</t>
  </si>
  <si>
    <t>STRIP2</t>
  </si>
  <si>
    <t>Striatin Interacting Protein 2</t>
  </si>
  <si>
    <t>GC07P131939</t>
  </si>
  <si>
    <t>https://www.genecards.org/cgi-bin/carddisp.pl?gene=STRIP2</t>
  </si>
  <si>
    <t>NDST2</t>
  </si>
  <si>
    <t>N-Deacetylase And N-Sulfotransferase 2</t>
  </si>
  <si>
    <t>GC10M073801</t>
  </si>
  <si>
    <t>https://www.genecards.org/cgi-bin/carddisp.pl?gene=NDST2</t>
  </si>
  <si>
    <t>TRIM47</t>
  </si>
  <si>
    <t>Tripartite Motif Containing 47</t>
  </si>
  <si>
    <t>GC17M075874</t>
  </si>
  <si>
    <t>https://www.genecards.org/cgi-bin/carddisp.pl?gene=TRIM47</t>
  </si>
  <si>
    <t>FIGNL1</t>
  </si>
  <si>
    <t>Fidgetin Like 1</t>
  </si>
  <si>
    <t>GC07M050444</t>
  </si>
  <si>
    <t>https://www.genecards.org/cgi-bin/carddisp.pl?gene=FIGNL1</t>
  </si>
  <si>
    <t>PEMT</t>
  </si>
  <si>
    <t>Phosphatidylethanolamine N-Methyltransferase</t>
  </si>
  <si>
    <t>GC17M017562</t>
  </si>
  <si>
    <t>https://www.genecards.org/cgi-bin/carddisp.pl?gene=PEMT</t>
  </si>
  <si>
    <t>BRS3</t>
  </si>
  <si>
    <t>Bombesin Receptor Subtype 3</t>
  </si>
  <si>
    <t>GC0XP136493</t>
  </si>
  <si>
    <t>https://www.genecards.org/cgi-bin/carddisp.pl?gene=BRS3</t>
  </si>
  <si>
    <t>NPTX1</t>
  </si>
  <si>
    <t>Neuronal Pentraxin 1</t>
  </si>
  <si>
    <t>GC17M080466</t>
  </si>
  <si>
    <t>https://www.genecards.org/cgi-bin/carddisp.pl?gene=NPTX1</t>
  </si>
  <si>
    <t>KIR2DS5</t>
  </si>
  <si>
    <t>Killer Cell Immunoglobulin Like Receptor, Two Ig Domains And Short Cytoplasmic Tail 5</t>
  </si>
  <si>
    <t>GC19Mr00079</t>
  </si>
  <si>
    <t>https://www.genecards.org/cgi-bin/carddisp.pl?gene=KIR2DS5</t>
  </si>
  <si>
    <t>ERO1B</t>
  </si>
  <si>
    <t>Endoplasmic Reticulum Oxidoreductase 1 Beta</t>
  </si>
  <si>
    <t>GC01M236216</t>
  </si>
  <si>
    <t>https://www.genecards.org/cgi-bin/carddisp.pl?gene=ERO1B</t>
  </si>
  <si>
    <t>MRPL42</t>
  </si>
  <si>
    <t>Mitochondrial Ribosomal Protein L42</t>
  </si>
  <si>
    <t>GC12P093467</t>
  </si>
  <si>
    <t>https://www.genecards.org/cgi-bin/carddisp.pl?gene=MRPL42</t>
  </si>
  <si>
    <t>MIRLET7F2</t>
  </si>
  <si>
    <t>MicroRNA Let-7f-2</t>
  </si>
  <si>
    <t>GC0XM053637</t>
  </si>
  <si>
    <t>https://www.genecards.org/cgi-bin/carddisp.pl?gene=MIRLET7F2</t>
  </si>
  <si>
    <t>CERNA2</t>
  </si>
  <si>
    <t>Competing Endogenous LncRNA 2 For MicroRNA Let-7b</t>
  </si>
  <si>
    <t>GC10M084169</t>
  </si>
  <si>
    <t>https://www.genecards.org/cgi-bin/carddisp.pl?gene=CERNA2</t>
  </si>
  <si>
    <t>NPL</t>
  </si>
  <si>
    <t>N-Acetylneuraminate Pyruvate Lyase</t>
  </si>
  <si>
    <t>GC01P182758</t>
  </si>
  <si>
    <t>https://www.genecards.org/cgi-bin/carddisp.pl?gene=NPL</t>
  </si>
  <si>
    <t>SELENOT</t>
  </si>
  <si>
    <t>Selenoprotein T</t>
  </si>
  <si>
    <t>GC03P150603</t>
  </si>
  <si>
    <t>https://www.genecards.org/cgi-bin/carddisp.pl?gene=SELENOT</t>
  </si>
  <si>
    <t>P2RX6</t>
  </si>
  <si>
    <t>Purinergic Receptor P2X 6</t>
  </si>
  <si>
    <t>GC22P035894</t>
  </si>
  <si>
    <t>https://www.genecards.org/cgi-bin/carddisp.pl?gene=P2RX6</t>
  </si>
  <si>
    <t>SHISA7</t>
  </si>
  <si>
    <t>Shisa Family Member 7</t>
  </si>
  <si>
    <t>GC19M055428</t>
  </si>
  <si>
    <t>https://www.genecards.org/cgi-bin/carddisp.pl?gene=SHISA7</t>
  </si>
  <si>
    <t>PLPPR1</t>
  </si>
  <si>
    <t>Phospholipid Phosphatase Related 1</t>
  </si>
  <si>
    <t>GC09P101029</t>
  </si>
  <si>
    <t>https://www.genecards.org/cgi-bin/carddisp.pl?gene=PLPPR1</t>
  </si>
  <si>
    <t>RIMBP3B</t>
  </si>
  <si>
    <t>RIMS Binding Protein 3B</t>
  </si>
  <si>
    <t>GC22P035918</t>
  </si>
  <si>
    <t>https://www.genecards.org/cgi-bin/carddisp.pl?gene=RIMBP3B</t>
  </si>
  <si>
    <t>TCP11</t>
  </si>
  <si>
    <t>T-Complex 11</t>
  </si>
  <si>
    <t>GC06M066099</t>
  </si>
  <si>
    <t>https://www.genecards.org/cgi-bin/carddisp.pl?gene=TCP11</t>
  </si>
  <si>
    <t>SLC37A3</t>
  </si>
  <si>
    <t>Solute Carrier Family 37 Member 3</t>
  </si>
  <si>
    <t>GC07M140293</t>
  </si>
  <si>
    <t>https://www.genecards.org/cgi-bin/carddisp.pl?gene=SLC37A3</t>
  </si>
  <si>
    <t>MFAP4</t>
  </si>
  <si>
    <t>Microfibril Associated Protein 4</t>
  </si>
  <si>
    <t>GC17M019383</t>
  </si>
  <si>
    <t>https://www.genecards.org/cgi-bin/carddisp.pl?gene=MFAP4</t>
  </si>
  <si>
    <t>CNOT6L</t>
  </si>
  <si>
    <t>CCR4-NOT Transcription Complex Subunit 6 Like</t>
  </si>
  <si>
    <t>GC04M077713</t>
  </si>
  <si>
    <t>https://www.genecards.org/cgi-bin/carddisp.pl?gene=CNOT6L</t>
  </si>
  <si>
    <t>CRNKL1</t>
  </si>
  <si>
    <t>Crooked Neck Pre-MRNA Splicing Factor 1</t>
  </si>
  <si>
    <t>GC20M020034</t>
  </si>
  <si>
    <t>https://www.genecards.org/cgi-bin/carddisp.pl?gene=CRNKL1</t>
  </si>
  <si>
    <t>TM9SF2</t>
  </si>
  <si>
    <t>Transmembrane 9 Superfamily Member 2</t>
  </si>
  <si>
    <t>GC13P099446</t>
  </si>
  <si>
    <t>https://www.genecards.org/cgi-bin/carddisp.pl?gene=TM9SF2</t>
  </si>
  <si>
    <t>CACNG5</t>
  </si>
  <si>
    <t>Calcium Voltage-Gated Channel Auxiliary Subunit Gamma 5</t>
  </si>
  <si>
    <t>GC17P066835</t>
  </si>
  <si>
    <t>https://www.genecards.org/cgi-bin/carddisp.pl?gene=CACNG5</t>
  </si>
  <si>
    <t>TDRD7</t>
  </si>
  <si>
    <t>Tudor Domain Containing 7</t>
  </si>
  <si>
    <t>GC09P097411</t>
  </si>
  <si>
    <t>https://www.genecards.org/cgi-bin/carddisp.pl?gene=TDRD7</t>
  </si>
  <si>
    <t>NBPF9</t>
  </si>
  <si>
    <t>NBPF Member 9</t>
  </si>
  <si>
    <t>GC01M149055</t>
  </si>
  <si>
    <t>https://www.genecards.org/cgi-bin/carddisp.pl?gene=NBPF9</t>
  </si>
  <si>
    <t>LOC111099027</t>
  </si>
  <si>
    <t>Transmembrane Protease Serine 2 Breakpoint Cluster Recombination Region</t>
  </si>
  <si>
    <t>GC21P041485</t>
  </si>
  <si>
    <t>https://www.genecards.org/cgi-bin/carddisp.pl?gene=LOC111099027</t>
  </si>
  <si>
    <t>LOC111099028</t>
  </si>
  <si>
    <t>ERG, ETS Transcription Factor Breakpoint Cluster Recombination Region</t>
  </si>
  <si>
    <t>GC21P038454</t>
  </si>
  <si>
    <t>https://www.genecards.org/cgi-bin/carddisp.pl?gene=LOC111099028</t>
  </si>
  <si>
    <t>THEG</t>
  </si>
  <si>
    <t>Theg Spermatid Protein</t>
  </si>
  <si>
    <t>GC19M005202</t>
  </si>
  <si>
    <t>https://www.genecards.org/cgi-bin/carddisp.pl?gene=THEG</t>
  </si>
  <si>
    <t>NUBP1</t>
  </si>
  <si>
    <t>NUBP Iron-Sulfur Cluster Assembly Factor 1, Cytosolic</t>
  </si>
  <si>
    <t>GC16P010743</t>
  </si>
  <si>
    <t>https://www.genecards.org/cgi-bin/carddisp.pl?gene=NUBP1</t>
  </si>
  <si>
    <t>SERPINA2</t>
  </si>
  <si>
    <t>Serpin Family A Member 2 (Gene/Pseudogene)</t>
  </si>
  <si>
    <t>GC14M101181</t>
  </si>
  <si>
    <t>https://www.genecards.org/cgi-bin/carddisp.pl?gene=SERPINA2</t>
  </si>
  <si>
    <t>DOK6</t>
  </si>
  <si>
    <t>Docking Protein 6</t>
  </si>
  <si>
    <t>GC18P069401</t>
  </si>
  <si>
    <t>https://www.genecards.org/cgi-bin/carddisp.pl?gene=DOK6</t>
  </si>
  <si>
    <t>TBATA</t>
  </si>
  <si>
    <t>Thymus, Brain And Testes Associated</t>
  </si>
  <si>
    <t>GC10M070771</t>
  </si>
  <si>
    <t>https://www.genecards.org/cgi-bin/carddisp.pl?gene=TBATA</t>
  </si>
  <si>
    <t>GSE1</t>
  </si>
  <si>
    <t>Gse1 Coiled-Coil Protein</t>
  </si>
  <si>
    <t>GC16P085171</t>
  </si>
  <si>
    <t>https://www.genecards.org/cgi-bin/carddisp.pl?gene=GSE1</t>
  </si>
  <si>
    <t>VWA8</t>
  </si>
  <si>
    <t>Von Willebrand Factor A Domain Containing 8</t>
  </si>
  <si>
    <t>GC13M041569</t>
  </si>
  <si>
    <t>https://www.genecards.org/cgi-bin/carddisp.pl?gene=VWA8</t>
  </si>
  <si>
    <t>GNA14</t>
  </si>
  <si>
    <t>G Protein Subunit Alpha 14</t>
  </si>
  <si>
    <t>GC09M077423</t>
  </si>
  <si>
    <t>https://www.genecards.org/cgi-bin/carddisp.pl?gene=GNA14</t>
  </si>
  <si>
    <t>PTPRQ</t>
  </si>
  <si>
    <t>Protein Tyrosine Phosphatase Receptor Type Q</t>
  </si>
  <si>
    <t>GC12P080402</t>
  </si>
  <si>
    <t>https://www.genecards.org/cgi-bin/carddisp.pl?gene=PTPRQ</t>
  </si>
  <si>
    <t>RESP18</t>
  </si>
  <si>
    <t>Regulated Endocrine Specific Protein 18</t>
  </si>
  <si>
    <t>GC02M219327</t>
  </si>
  <si>
    <t>https://www.genecards.org/cgi-bin/carddisp.pl?gene=RESP18</t>
  </si>
  <si>
    <t>NXNL1</t>
  </si>
  <si>
    <t>Nucleoredoxin Like 1</t>
  </si>
  <si>
    <t>GC19M017455</t>
  </si>
  <si>
    <t>https://www.genecards.org/cgi-bin/carddisp.pl?gene=NXNL1</t>
  </si>
  <si>
    <t>NUDT12</t>
  </si>
  <si>
    <t>Nudix Hydrolase 12</t>
  </si>
  <si>
    <t>GC05M103548</t>
  </si>
  <si>
    <t>https://www.genecards.org/cgi-bin/carddisp.pl?gene=NUDT12</t>
  </si>
  <si>
    <t>NETO1</t>
  </si>
  <si>
    <t>Neuropilin And Tolloid Like 1</t>
  </si>
  <si>
    <t>GC18M072742</t>
  </si>
  <si>
    <t>https://www.genecards.org/cgi-bin/carddisp.pl?gene=NETO1</t>
  </si>
  <si>
    <t>ARHGAP20</t>
  </si>
  <si>
    <t>Rho GTPase Activating Protein 20</t>
  </si>
  <si>
    <t>GC11M110577</t>
  </si>
  <si>
    <t>https://www.genecards.org/cgi-bin/carddisp.pl?gene=ARHGAP20</t>
  </si>
  <si>
    <t>SLC16A11</t>
  </si>
  <si>
    <t>Solute Carrier Family 16 Member 11</t>
  </si>
  <si>
    <t>GC17M007041</t>
  </si>
  <si>
    <t>https://www.genecards.org/cgi-bin/carddisp.pl?gene=SLC16A11</t>
  </si>
  <si>
    <t>GALNTL6</t>
  </si>
  <si>
    <t>Polypeptide N-Acetylgalactosaminyltransferase Like 6</t>
  </si>
  <si>
    <t>GC04P171813</t>
  </si>
  <si>
    <t>https://www.genecards.org/cgi-bin/carddisp.pl?gene=GALNTL6</t>
  </si>
  <si>
    <t>TMEM132B</t>
  </si>
  <si>
    <t>Transmembrane Protein 132B</t>
  </si>
  <si>
    <t>GC12P125186</t>
  </si>
  <si>
    <t>https://www.genecards.org/cgi-bin/carddisp.pl?gene=TMEM132B</t>
  </si>
  <si>
    <t>C12orf75</t>
  </si>
  <si>
    <t>Chromosome 12 Open Reading Frame 75</t>
  </si>
  <si>
    <t>GC12P105235</t>
  </si>
  <si>
    <t>https://www.genecards.org/cgi-bin/carddisp.pl?gene=C12orf75</t>
  </si>
  <si>
    <t>RPL6P25</t>
  </si>
  <si>
    <t>Ribosomal Protein L6 Pseudogene 25</t>
  </si>
  <si>
    <t>GC12P083151</t>
  </si>
  <si>
    <t>https://www.genecards.org/cgi-bin/carddisp.pl?gene=RPL6P25</t>
  </si>
  <si>
    <t>RNLS</t>
  </si>
  <si>
    <t>Renalase, FAD Dependent Amine Oxidase</t>
  </si>
  <si>
    <t>GC10M088180</t>
  </si>
  <si>
    <t>https://www.genecards.org/cgi-bin/carddisp.pl?gene=RNLS</t>
  </si>
  <si>
    <t>MOBP</t>
  </si>
  <si>
    <t>Myelin Associated Oligodendrocyte Basic Protein</t>
  </si>
  <si>
    <t>GC03P039899</t>
  </si>
  <si>
    <t>https://www.genecards.org/cgi-bin/carddisp.pl?gene=MOBP</t>
  </si>
  <si>
    <t>THADA</t>
  </si>
  <si>
    <t>THADA Armadillo Repeat Containing</t>
  </si>
  <si>
    <t>GC02M043193</t>
  </si>
  <si>
    <t>https://www.genecards.org/cgi-bin/carddisp.pl?gene=THADA</t>
  </si>
  <si>
    <t>LRRC49</t>
  </si>
  <si>
    <t>Leucine Rich Repeat Containing 49</t>
  </si>
  <si>
    <t>GC15P070853</t>
  </si>
  <si>
    <t>https://www.genecards.org/cgi-bin/carddisp.pl?gene=LRRC49</t>
  </si>
  <si>
    <t>MON2</t>
  </si>
  <si>
    <t>MON2 Homolog, Regulator Of Endosome-To-Golgi Trafficking</t>
  </si>
  <si>
    <t>GC12P062466</t>
  </si>
  <si>
    <t>https://www.genecards.org/cgi-bin/carddisp.pl?gene=MON2</t>
  </si>
  <si>
    <t>ADNP2</t>
  </si>
  <si>
    <t>ADNP Homeobox 2</t>
  </si>
  <si>
    <t>GC18P080109</t>
  </si>
  <si>
    <t>https://www.genecards.org/cgi-bin/carddisp.pl?gene=ADNP2</t>
  </si>
  <si>
    <t>BLMH</t>
  </si>
  <si>
    <t>Bleomycin Hydrolase</t>
  </si>
  <si>
    <t>GC17M030248</t>
  </si>
  <si>
    <t>https://www.genecards.org/cgi-bin/carddisp.pl?gene=BLMH</t>
  </si>
  <si>
    <t>ITGB3BP</t>
  </si>
  <si>
    <t>Integrin Subunit Beta 3 Binding Protein</t>
  </si>
  <si>
    <t>GC01M063440</t>
  </si>
  <si>
    <t>https://www.genecards.org/cgi-bin/carddisp.pl?gene=ITGB3BP</t>
  </si>
  <si>
    <t>WDFY4</t>
  </si>
  <si>
    <t>WDFY Family Member 4</t>
  </si>
  <si>
    <t>GC10P048684</t>
  </si>
  <si>
    <t>https://www.genecards.org/cgi-bin/carddisp.pl?gene=WDFY4</t>
  </si>
  <si>
    <t>UQCRH</t>
  </si>
  <si>
    <t>Ubiquinol-Cytochrome C Reductase Hinge Protein</t>
  </si>
  <si>
    <t>GC01P046303</t>
  </si>
  <si>
    <t>https://www.genecards.org/cgi-bin/carddisp.pl?gene=UQCRH</t>
  </si>
  <si>
    <t>IFI6</t>
  </si>
  <si>
    <t>Interferon Alpha Inducible Protein 6</t>
  </si>
  <si>
    <t>GC01M027666</t>
  </si>
  <si>
    <t>https://www.genecards.org/cgi-bin/carddisp.pl?gene=IFI6</t>
  </si>
  <si>
    <t>NIPSNAP3A</t>
  </si>
  <si>
    <t>Nipsnap Homolog 3A</t>
  </si>
  <si>
    <t>GC09P104747</t>
  </si>
  <si>
    <t>https://www.genecards.org/cgi-bin/carddisp.pl?gene=NIPSNAP3A</t>
  </si>
  <si>
    <t>G0S2</t>
  </si>
  <si>
    <t>G0/G1 Switch 2</t>
  </si>
  <si>
    <t>GC01P209675</t>
  </si>
  <si>
    <t>https://www.genecards.org/cgi-bin/carddisp.pl?gene=G0S2</t>
  </si>
  <si>
    <t>ATP5MF</t>
  </si>
  <si>
    <t>ATP Synthase Membrane Subunit F</t>
  </si>
  <si>
    <t>GC07M099506</t>
  </si>
  <si>
    <t>https://www.genecards.org/cgi-bin/carddisp.pl?gene=ATP5MF</t>
  </si>
  <si>
    <t>HDAC10</t>
  </si>
  <si>
    <t>Histone Deacetylase 10</t>
  </si>
  <si>
    <t>GC22M050245</t>
  </si>
  <si>
    <t>https://www.genecards.org/cgi-bin/carddisp.pl?gene=HDAC10</t>
  </si>
  <si>
    <t>H2BC14</t>
  </si>
  <si>
    <t>H2B Clustered Histone 14</t>
  </si>
  <si>
    <t>GC06P083547</t>
  </si>
  <si>
    <t>https://www.genecards.org/cgi-bin/carddisp.pl?gene=H2BC14</t>
  </si>
  <si>
    <t>H2BC9</t>
  </si>
  <si>
    <t>H2B Clustered Histone 9</t>
  </si>
  <si>
    <t>GC06P084427</t>
  </si>
  <si>
    <t>https://www.genecards.org/cgi-bin/carddisp.pl?gene=H2BC9</t>
  </si>
  <si>
    <t>H2BC17</t>
  </si>
  <si>
    <t>H2B Clustered Histone 17</t>
  </si>
  <si>
    <t>GC06P083558</t>
  </si>
  <si>
    <t>https://www.genecards.org/cgi-bin/carddisp.pl?gene=H2BC17</t>
  </si>
  <si>
    <t>H2BC7</t>
  </si>
  <si>
    <t>H2B Clustered Histone 7</t>
  </si>
  <si>
    <t>GC06P084426</t>
  </si>
  <si>
    <t>https://www.genecards.org/cgi-bin/carddisp.pl?gene=H2BC7</t>
  </si>
  <si>
    <t>H2BU1</t>
  </si>
  <si>
    <t>H2B.U Histone 1</t>
  </si>
  <si>
    <t>GC01P229321</t>
  </si>
  <si>
    <t>https://www.genecards.org/cgi-bin/carddisp.pl?gene=H2BU1</t>
  </si>
  <si>
    <t>SYTL2</t>
  </si>
  <si>
    <t>Synaptotagmin Like 2</t>
  </si>
  <si>
    <t>GC11M085694</t>
  </si>
  <si>
    <t>https://www.genecards.org/cgi-bin/carddisp.pl?gene=SYTL2</t>
  </si>
  <si>
    <t>HNRNPA0</t>
  </si>
  <si>
    <t>Heterogeneous Nuclear Ribonucleoprotein A0</t>
  </si>
  <si>
    <t>GC05M137750</t>
  </si>
  <si>
    <t>https://www.genecards.org/cgi-bin/carddisp.pl?gene=HNRNPA0</t>
  </si>
  <si>
    <t>SERPINA4</t>
  </si>
  <si>
    <t>Serpin Family A Member 4</t>
  </si>
  <si>
    <t>GC14P094561</t>
  </si>
  <si>
    <t>https://www.genecards.org/cgi-bin/carddisp.pl?gene=SERPINA4</t>
  </si>
  <si>
    <t>INSIG1</t>
  </si>
  <si>
    <t>Insulin Induced Gene 1</t>
  </si>
  <si>
    <t>GC07P155297</t>
  </si>
  <si>
    <t>https://www.genecards.org/cgi-bin/carddisp.pl?gene=INSIG1</t>
  </si>
  <si>
    <t>HGH1</t>
  </si>
  <si>
    <t>HGH1 Homolog</t>
  </si>
  <si>
    <t>GC08P144137</t>
  </si>
  <si>
    <t>https://www.genecards.org/cgi-bin/carddisp.pl?gene=HGH1</t>
  </si>
  <si>
    <t>MORF4L1</t>
  </si>
  <si>
    <t>Mortality Factor 4 Like 1</t>
  </si>
  <si>
    <t>GC15P078810</t>
  </si>
  <si>
    <t>https://www.genecards.org/cgi-bin/carddisp.pl?gene=MORF4L1</t>
  </si>
  <si>
    <t>CRY1</t>
  </si>
  <si>
    <t>Cryptochrome Circadian Regulator 1</t>
  </si>
  <si>
    <t>GC12M106991</t>
  </si>
  <si>
    <t>https://www.genecards.org/cgi-bin/carddisp.pl?gene=CRY1</t>
  </si>
  <si>
    <t>FGD6</t>
  </si>
  <si>
    <t>FYVE, RhoGEF And PH Domain Containing 6</t>
  </si>
  <si>
    <t>GC12M095076</t>
  </si>
  <si>
    <t>https://www.genecards.org/cgi-bin/carddisp.pl?gene=FGD6</t>
  </si>
  <si>
    <t>LEF1-AS1</t>
  </si>
  <si>
    <t>LEF1 Antisense RNA 1</t>
  </si>
  <si>
    <t>GC04P108167</t>
  </si>
  <si>
    <t>https://www.genecards.org/cgi-bin/carddisp.pl?gene=LEF1-AS1</t>
  </si>
  <si>
    <t>LURAP1L</t>
  </si>
  <si>
    <t>Leucine Rich Adaptor Protein 1 Like</t>
  </si>
  <si>
    <t>GC09P012775</t>
  </si>
  <si>
    <t>https://www.genecards.org/cgi-bin/carddisp.pl?gene=LURAP1L</t>
  </si>
  <si>
    <t>MIR4733</t>
  </si>
  <si>
    <t>MicroRNA 4733</t>
  </si>
  <si>
    <t>GC17M031094</t>
  </si>
  <si>
    <t>https://www.genecards.org/cgi-bin/carddisp.pl?gene=MIR4733</t>
  </si>
  <si>
    <t>TUBG2</t>
  </si>
  <si>
    <t>Tubulin Gamma 2</t>
  </si>
  <si>
    <t>GC17P042659</t>
  </si>
  <si>
    <t>https://www.genecards.org/cgi-bin/carddisp.pl?gene=TUBG2</t>
  </si>
  <si>
    <t>PRUNE2</t>
  </si>
  <si>
    <t>Prune Homolog 2 With BCH Domain</t>
  </si>
  <si>
    <t>GC09M076611</t>
  </si>
  <si>
    <t>https://www.genecards.org/cgi-bin/carddisp.pl?gene=PRUNE2</t>
  </si>
  <si>
    <t>MRGPRX2</t>
  </si>
  <si>
    <t>MAS Related GPR Family Member X2</t>
  </si>
  <si>
    <t>GC11M019077</t>
  </si>
  <si>
    <t>https://www.genecards.org/cgi-bin/carddisp.pl?gene=MRGPRX2</t>
  </si>
  <si>
    <t>KIF26A</t>
  </si>
  <si>
    <t>Kinesin Family Member 26A</t>
  </si>
  <si>
    <t>GC14P104138</t>
  </si>
  <si>
    <t>https://www.genecards.org/cgi-bin/carddisp.pl?gene=KIF26A</t>
  </si>
  <si>
    <t>DIXDC1</t>
  </si>
  <si>
    <t>DIX Domain Containing 1</t>
  </si>
  <si>
    <t>GC11P111927</t>
  </si>
  <si>
    <t>https://www.genecards.org/cgi-bin/carddisp.pl?gene=DIXDC1</t>
  </si>
  <si>
    <t>ETV5</t>
  </si>
  <si>
    <t>ETS Variant Transcription Factor 5</t>
  </si>
  <si>
    <t>GC03M186046</t>
  </si>
  <si>
    <t>https://www.genecards.org/cgi-bin/carddisp.pl?gene=ETV5</t>
  </si>
  <si>
    <t>SF3B3</t>
  </si>
  <si>
    <t>Splicing Factor 3b Subunit 3</t>
  </si>
  <si>
    <t>GC16P070523</t>
  </si>
  <si>
    <t>https://www.genecards.org/cgi-bin/carddisp.pl?gene=SF3B3</t>
  </si>
  <si>
    <t>PLXNA4</t>
  </si>
  <si>
    <t>Plexin A4</t>
  </si>
  <si>
    <t>GC07M132123</t>
  </si>
  <si>
    <t>https://www.genecards.org/cgi-bin/carddisp.pl?gene=PLXNA4</t>
  </si>
  <si>
    <t>OR5F1</t>
  </si>
  <si>
    <t>Olfactory Receptor Family 5 Subfamily F Member 1</t>
  </si>
  <si>
    <t>GC11M089423</t>
  </si>
  <si>
    <t>https://www.genecards.org/cgi-bin/carddisp.pl?gene=OR5F1</t>
  </si>
  <si>
    <t>WFDC8</t>
  </si>
  <si>
    <t>WAP Four-Disulfide Core Domain 8</t>
  </si>
  <si>
    <t>GC20M045551</t>
  </si>
  <si>
    <t>https://www.genecards.org/cgi-bin/carddisp.pl?gene=WFDC8</t>
  </si>
  <si>
    <t>ST20-AS1</t>
  </si>
  <si>
    <t>ST20 Antisense RNA 1</t>
  </si>
  <si>
    <t>GC15P079922</t>
  </si>
  <si>
    <t>https://www.genecards.org/cgi-bin/carddisp.pl?gene=ST20-AS1</t>
  </si>
  <si>
    <t>WDR11-DT</t>
  </si>
  <si>
    <t>WDR11 Divergent Transcript</t>
  </si>
  <si>
    <t>GC10M120757</t>
  </si>
  <si>
    <t>https://www.genecards.org/cgi-bin/carddisp.pl?gene=WDR11-DT</t>
  </si>
  <si>
    <t>ARL4A</t>
  </si>
  <si>
    <t>ADP Ribosylation Factor Like GTPase 4A</t>
  </si>
  <si>
    <t>GC07P012746</t>
  </si>
  <si>
    <t>https://www.genecards.org/cgi-bin/carddisp.pl?gene=ARL4A</t>
  </si>
  <si>
    <t>GID4</t>
  </si>
  <si>
    <t>GID Complex Subunit 4 Homolog</t>
  </si>
  <si>
    <t>GC17P018039</t>
  </si>
  <si>
    <t>https://www.genecards.org/cgi-bin/carddisp.pl?gene=GID4</t>
  </si>
  <si>
    <t>OSBP</t>
  </si>
  <si>
    <t>Oxysterol Binding Protein</t>
  </si>
  <si>
    <t>GC11M089479</t>
  </si>
  <si>
    <t>https://www.genecards.org/cgi-bin/carddisp.pl?gene=OSBP</t>
  </si>
  <si>
    <t>PADI6</t>
  </si>
  <si>
    <t>Peptidyl Arginine Deiminase 6</t>
  </si>
  <si>
    <t>GC01P017851</t>
  </si>
  <si>
    <t>https://www.genecards.org/cgi-bin/carddisp.pl?gene=PADI6</t>
  </si>
  <si>
    <t>PRPF19</t>
  </si>
  <si>
    <t>Pre-MRNA Processing Factor 19</t>
  </si>
  <si>
    <t>GC11M060890</t>
  </si>
  <si>
    <t>https://www.genecards.org/cgi-bin/carddisp.pl?gene=PRPF19</t>
  </si>
  <si>
    <t>LIME1</t>
  </si>
  <si>
    <t>Lck Interacting Transmembrane Adaptor 1</t>
  </si>
  <si>
    <t>GC20P063736</t>
  </si>
  <si>
    <t>https://www.genecards.org/cgi-bin/carddisp.pl?gene=LIME1</t>
  </si>
  <si>
    <t>HACD3</t>
  </si>
  <si>
    <t>3-Hydroxyacyl-CoA Dehydratase 3</t>
  </si>
  <si>
    <t>GC15P065530</t>
  </si>
  <si>
    <t>https://www.genecards.org/cgi-bin/carddisp.pl?gene=HACD3</t>
  </si>
  <si>
    <t>AVPI1</t>
  </si>
  <si>
    <t>Arginine Vasopressin Induced 1</t>
  </si>
  <si>
    <t>GC10M097677</t>
  </si>
  <si>
    <t>https://www.genecards.org/cgi-bin/carddisp.pl?gene=AVPI1</t>
  </si>
  <si>
    <t>GTF3C1</t>
  </si>
  <si>
    <t>General Transcription Factor IIIC Subunit 1</t>
  </si>
  <si>
    <t>GC16M027471</t>
  </si>
  <si>
    <t>https://www.genecards.org/cgi-bin/carddisp.pl?gene=GTF3C1</t>
  </si>
  <si>
    <t>CMKLR2</t>
  </si>
  <si>
    <t>Chemerin Chemokine-Like Receptor 2</t>
  </si>
  <si>
    <t>GC02M206176</t>
  </si>
  <si>
    <t>https://www.genecards.org/cgi-bin/carddisp.pl?gene=CMKLR2</t>
  </si>
  <si>
    <t>SLC46A3</t>
  </si>
  <si>
    <t>Solute Carrier Family 46 Member 3</t>
  </si>
  <si>
    <t>GC13M028700</t>
  </si>
  <si>
    <t>https://www.genecards.org/cgi-bin/carddisp.pl?gene=SLC46A3</t>
  </si>
  <si>
    <t>TIGAR</t>
  </si>
  <si>
    <t>TP53 Induced Glycolysis Regulatory Phosphatase</t>
  </si>
  <si>
    <t>GC12P021012</t>
  </si>
  <si>
    <t>https://www.genecards.org/cgi-bin/carddisp.pl?gene=TIGAR</t>
  </si>
  <si>
    <t>PPIE</t>
  </si>
  <si>
    <t>Peptidylprolyl Isomerase E</t>
  </si>
  <si>
    <t>GC01P039692</t>
  </si>
  <si>
    <t>https://www.genecards.org/cgi-bin/carddisp.pl?gene=PPIE</t>
  </si>
  <si>
    <t>LTN1</t>
  </si>
  <si>
    <t>Listerin E3 Ubiquitin Protein Ligase 1</t>
  </si>
  <si>
    <t>GC21M028928</t>
  </si>
  <si>
    <t>https://www.genecards.org/cgi-bin/carddisp.pl?gene=LTN1</t>
  </si>
  <si>
    <t>ILF3</t>
  </si>
  <si>
    <t>Interleukin Enhancer Binding Factor 3</t>
  </si>
  <si>
    <t>GC19P010655</t>
  </si>
  <si>
    <t>https://www.genecards.org/cgi-bin/carddisp.pl?gene=ILF3</t>
  </si>
  <si>
    <t>MAP7D3</t>
  </si>
  <si>
    <t>MAP7 Domain Containing 3</t>
  </si>
  <si>
    <t>GC0XM136213</t>
  </si>
  <si>
    <t>https://www.genecards.org/cgi-bin/carddisp.pl?gene=MAP7D3</t>
  </si>
  <si>
    <t>PBK</t>
  </si>
  <si>
    <t>PDZ Binding Kinase</t>
  </si>
  <si>
    <t>GC08M027809</t>
  </si>
  <si>
    <t>https://www.genecards.org/cgi-bin/carddisp.pl?gene=PBK</t>
  </si>
  <si>
    <t>RPH3AL</t>
  </si>
  <si>
    <t>Rabphilin 3A Like (Without C2 Domains)</t>
  </si>
  <si>
    <t>GC17M000212</t>
  </si>
  <si>
    <t>https://www.genecards.org/cgi-bin/carddisp.pl?gene=RPH3AL</t>
  </si>
  <si>
    <t>STRA8</t>
  </si>
  <si>
    <t>Stimulated By Retinoic Acid 8</t>
  </si>
  <si>
    <t>GC07P135231</t>
  </si>
  <si>
    <t>https://www.genecards.org/cgi-bin/carddisp.pl?gene=STRA8</t>
  </si>
  <si>
    <t>TMPRSS11A</t>
  </si>
  <si>
    <t>Transmembrane Serine Protease 11A</t>
  </si>
  <si>
    <t>GC04M067909</t>
  </si>
  <si>
    <t>https://www.genecards.org/cgi-bin/carddisp.pl?gene=TMPRSS11A</t>
  </si>
  <si>
    <t>NLRX1</t>
  </si>
  <si>
    <t>NLR Family Member X1</t>
  </si>
  <si>
    <t>GC11P119166</t>
  </si>
  <si>
    <t>https://www.genecards.org/cgi-bin/carddisp.pl?gene=NLRX1</t>
  </si>
  <si>
    <t>RBMS1</t>
  </si>
  <si>
    <t>RNA Binding Motif Single Stranded Interacting Protein 1</t>
  </si>
  <si>
    <t>GC02M160272</t>
  </si>
  <si>
    <t>https://www.genecards.org/cgi-bin/carddisp.pl?gene=RBMS1</t>
  </si>
  <si>
    <t>BHLHE23</t>
  </si>
  <si>
    <t>Basic Helix-Loop-Helix Family Member E23</t>
  </si>
  <si>
    <t>GC20M063005</t>
  </si>
  <si>
    <t>https://www.genecards.org/cgi-bin/carddisp.pl?gene=BHLHE23</t>
  </si>
  <si>
    <t>DSCR8</t>
  </si>
  <si>
    <t>Down Syndrome Critical Region 8</t>
  </si>
  <si>
    <t>GC21P038121</t>
  </si>
  <si>
    <t>https://www.genecards.org/cgi-bin/carddisp.pl?gene=DSCR8</t>
  </si>
  <si>
    <t>DSCR9</t>
  </si>
  <si>
    <t>Down Syndrome Critical Region 9</t>
  </si>
  <si>
    <t>GC21P037208</t>
  </si>
  <si>
    <t>https://www.genecards.org/cgi-bin/carddisp.pl?gene=DSCR9</t>
  </si>
  <si>
    <t>DSCR10</t>
  </si>
  <si>
    <t>Down Syndrome Critical Region 10</t>
  </si>
  <si>
    <t>GC21P038206</t>
  </si>
  <si>
    <t>https://www.genecards.org/cgi-bin/carddisp.pl?gene=DSCR10</t>
  </si>
  <si>
    <t>GTPBP2</t>
  </si>
  <si>
    <t>GTP Binding Protein 2</t>
  </si>
  <si>
    <t>GC06M043605</t>
  </si>
  <si>
    <t>https://www.genecards.org/cgi-bin/carddisp.pl?gene=GTPBP2</t>
  </si>
  <si>
    <t>SF3A2</t>
  </si>
  <si>
    <t>Splicing Factor 3a Subunit 2</t>
  </si>
  <si>
    <t>GC19P002236</t>
  </si>
  <si>
    <t>https://www.genecards.org/cgi-bin/carddisp.pl?gene=SF3A2</t>
  </si>
  <si>
    <t>HMX3</t>
  </si>
  <si>
    <t>H6 Family Homeobox 3</t>
  </si>
  <si>
    <t>GC10P123135</t>
  </si>
  <si>
    <t>https://www.genecards.org/cgi-bin/carddisp.pl?gene=HMX3</t>
  </si>
  <si>
    <t>PSMG2</t>
  </si>
  <si>
    <t>Proteasome Assembly Chaperone 2</t>
  </si>
  <si>
    <t>GC18P017449</t>
  </si>
  <si>
    <t>https://www.genecards.org/cgi-bin/carddisp.pl?gene=PSMG2</t>
  </si>
  <si>
    <t>ZNF621</t>
  </si>
  <si>
    <t>Zinc Finger Protein 621</t>
  </si>
  <si>
    <t>GC03P040544</t>
  </si>
  <si>
    <t>https://www.genecards.org/cgi-bin/carddisp.pl?gene=ZNF621</t>
  </si>
  <si>
    <t>OR2T2</t>
  </si>
  <si>
    <t>Olfactory Receptor Family 2 Subfamily T Member 2</t>
  </si>
  <si>
    <t>GC01P248452</t>
  </si>
  <si>
    <t>https://www.genecards.org/cgi-bin/carddisp.pl?gene=OR2T2</t>
  </si>
  <si>
    <t>KRTAP5-10</t>
  </si>
  <si>
    <t>Keratin Associated Protein 5-10</t>
  </si>
  <si>
    <t>GC11P071565</t>
  </si>
  <si>
    <t>https://www.genecards.org/cgi-bin/carddisp.pl?gene=KRTAP5-10</t>
  </si>
  <si>
    <t>FOXN4</t>
  </si>
  <si>
    <t>Forkhead Box N4</t>
  </si>
  <si>
    <t>GC12M109277</t>
  </si>
  <si>
    <t>https://www.genecards.org/cgi-bin/carddisp.pl?gene=FOXN4</t>
  </si>
  <si>
    <t>FOXR1</t>
  </si>
  <si>
    <t>Forkhead Box R1</t>
  </si>
  <si>
    <t>GC11P118971</t>
  </si>
  <si>
    <t>https://www.genecards.org/cgi-bin/carddisp.pl?gene=FOXR1</t>
  </si>
  <si>
    <t>SERPINB7</t>
  </si>
  <si>
    <t>Serpin Family B Member 7</t>
  </si>
  <si>
    <t>GC18P063752</t>
  </si>
  <si>
    <t>https://www.genecards.org/cgi-bin/carddisp.pl?gene=SERPINB7</t>
  </si>
  <si>
    <t>RAB19</t>
  </si>
  <si>
    <t>RAB19, Member RAS Oncogene Family</t>
  </si>
  <si>
    <t>GC07P140404</t>
  </si>
  <si>
    <t>https://www.genecards.org/cgi-bin/carddisp.pl?gene=RAB19</t>
  </si>
  <si>
    <t>SGTA</t>
  </si>
  <si>
    <t>Small Glutamine Rich Tetratricopeptide Repeat Co-Chaperone Alpha</t>
  </si>
  <si>
    <t>GC19M002754</t>
  </si>
  <si>
    <t>https://www.genecards.org/cgi-bin/carddisp.pl?gene=SGTA</t>
  </si>
  <si>
    <t>USO1</t>
  </si>
  <si>
    <t>USO1 Vesicle Transport Factor</t>
  </si>
  <si>
    <t>GC04P075724</t>
  </si>
  <si>
    <t>https://www.genecards.org/cgi-bin/carddisp.pl?gene=USO1</t>
  </si>
  <si>
    <t>RBM24</t>
  </si>
  <si>
    <t>RNA Binding Motif Protein 24</t>
  </si>
  <si>
    <t>GC06P017281</t>
  </si>
  <si>
    <t>https://www.genecards.org/cgi-bin/carddisp.pl?gene=RBM24</t>
  </si>
  <si>
    <t>AK6</t>
  </si>
  <si>
    <t>Adenylate Kinase 6</t>
  </si>
  <si>
    <t>GC05M069350</t>
  </si>
  <si>
    <t>https://www.genecards.org/cgi-bin/carddisp.pl?gene=AK6</t>
  </si>
  <si>
    <t>CARD11-AS1</t>
  </si>
  <si>
    <t>CARD11 Antisense RNA 1</t>
  </si>
  <si>
    <t>GC07P003201</t>
  </si>
  <si>
    <t>https://www.genecards.org/cgi-bin/carddisp.pl?gene=CARD11-AS1</t>
  </si>
  <si>
    <t>RAB11FIP1</t>
  </si>
  <si>
    <t>RAB11 Family Interacting Protein 1</t>
  </si>
  <si>
    <t>GC08M037858</t>
  </si>
  <si>
    <t>https://www.genecards.org/cgi-bin/carddisp.pl?gene=RAB11FIP1</t>
  </si>
  <si>
    <t>XPNPEP3</t>
  </si>
  <si>
    <t>X-Prolyl Aminopeptidase 3</t>
  </si>
  <si>
    <t>GC22P040857</t>
  </si>
  <si>
    <t>https://www.genecards.org/cgi-bin/carddisp.pl?gene=XPNPEP3</t>
  </si>
  <si>
    <t>TIMM10</t>
  </si>
  <si>
    <t>Translocase Of Inner Mitochondrial Membrane 10</t>
  </si>
  <si>
    <t>GC11M089445</t>
  </si>
  <si>
    <t>https://www.genecards.org/cgi-bin/carddisp.pl?gene=TIMM10</t>
  </si>
  <si>
    <t>LETM2</t>
  </si>
  <si>
    <t>Leucine Zipper And EF-Hand Containing Transmembrane Protein 2</t>
  </si>
  <si>
    <t>GC08P038489</t>
  </si>
  <si>
    <t>https://www.genecards.org/cgi-bin/carddisp.pl?gene=LETM2</t>
  </si>
  <si>
    <t>PCDHGA5</t>
  </si>
  <si>
    <t>Protocadherin Gamma Subfamily A, 5</t>
  </si>
  <si>
    <t>GC05P146212</t>
  </si>
  <si>
    <t>https://www.genecards.org/cgi-bin/carddisp.pl?gene=PCDHGA5</t>
  </si>
  <si>
    <t>ZBTB47</t>
  </si>
  <si>
    <t>Zinc Finger And BTB Domain Containing 47</t>
  </si>
  <si>
    <t>GC03P042653</t>
  </si>
  <si>
    <t>https://www.genecards.org/cgi-bin/carddisp.pl?gene=ZBTB47</t>
  </si>
  <si>
    <t>ZNF771</t>
  </si>
  <si>
    <t>Zinc Finger Protein 771</t>
  </si>
  <si>
    <t>GC16P041071</t>
  </si>
  <si>
    <t>https://www.genecards.org/cgi-bin/carddisp.pl?gene=ZNF771</t>
  </si>
  <si>
    <t>TMEM129</t>
  </si>
  <si>
    <t>Transmembrane Protein 129, E3 Ubiquitin Ligase</t>
  </si>
  <si>
    <t>GC04M001715</t>
  </si>
  <si>
    <t>https://www.genecards.org/cgi-bin/carddisp.pl?gene=TMEM129</t>
  </si>
  <si>
    <t>FAM53A</t>
  </si>
  <si>
    <t>Family With Sequence Similarity 53 Member A</t>
  </si>
  <si>
    <t>GC04M001610</t>
  </si>
  <si>
    <t>https://www.genecards.org/cgi-bin/carddisp.pl?gene=FAM53A</t>
  </si>
  <si>
    <t>PGBD2</t>
  </si>
  <si>
    <t>PiggyBac Transposable Element Derived 2</t>
  </si>
  <si>
    <t>GC01P248872</t>
  </si>
  <si>
    <t>https://www.genecards.org/cgi-bin/carddisp.pl?gene=PGBD2</t>
  </si>
  <si>
    <t>ZNF672</t>
  </si>
  <si>
    <t>Zinc Finger Protein 672</t>
  </si>
  <si>
    <t>GC01P248838</t>
  </si>
  <si>
    <t>https://www.genecards.org/cgi-bin/carddisp.pl?gene=ZNF672</t>
  </si>
  <si>
    <t>C4orf48</t>
  </si>
  <si>
    <t>Chromosome 4 Open Reading Frame 48</t>
  </si>
  <si>
    <t>GC04P002036</t>
  </si>
  <si>
    <t>https://www.genecards.org/cgi-bin/carddisp.pl?gene=C4orf48</t>
  </si>
  <si>
    <t>ENSG00000224410</t>
  </si>
  <si>
    <t>Wolf-Hirschhorn Syndrome Candidate 1 (WHSC1) Pseudogene</t>
  </si>
  <si>
    <t>GC02P125823</t>
  </si>
  <si>
    <t>https://www.genecards.org/cgi-bin/carddisp.pl?gene=ENSG00000224410</t>
  </si>
  <si>
    <t>ENSG00000255174</t>
  </si>
  <si>
    <t>Wolf-Hirschhorn Syndrome Candidate 1-Like 1 (WHSC1L1) Pseudogene</t>
  </si>
  <si>
    <t>GC08P011999</t>
  </si>
  <si>
    <t>https://www.genecards.org/cgi-bin/carddisp.pl?gene=ENSG00000255174</t>
  </si>
  <si>
    <t>LOC100421446</t>
  </si>
  <si>
    <t>Nuclear Receptor Binding SET Domain Protein 3 Pseudogene</t>
  </si>
  <si>
    <t>GC08P011998</t>
  </si>
  <si>
    <t>https://www.genecards.org/cgi-bin/carddisp.pl?gene=LOC100421446</t>
  </si>
  <si>
    <t>WHCR</t>
  </si>
  <si>
    <t>Wolf-Hirschhorn Syndrome</t>
  </si>
  <si>
    <t>GC04U990055</t>
  </si>
  <si>
    <t>https://www.genecards.org/cgi-bin/carddisp.pl?gene=WHCR</t>
  </si>
  <si>
    <t>EEF1E1</t>
  </si>
  <si>
    <t>Eukaryotic Translation Elongation Factor 1 Epsilon 1</t>
  </si>
  <si>
    <t>GC06M008073</t>
  </si>
  <si>
    <t>https://www.genecards.org/cgi-bin/carddisp.pl?gene=EEF1E1</t>
  </si>
  <si>
    <t>PABPC4</t>
  </si>
  <si>
    <t>Poly(A) Binding Protein Cytoplasmic 4</t>
  </si>
  <si>
    <t>GC01M039560</t>
  </si>
  <si>
    <t>https://www.genecards.org/cgi-bin/carddisp.pl?gene=PABPC4</t>
  </si>
  <si>
    <t>ASF1A</t>
  </si>
  <si>
    <t>Anti-Silencing Function 1A Histone Chaperone</t>
  </si>
  <si>
    <t>GC06P118894</t>
  </si>
  <si>
    <t>https://www.genecards.org/cgi-bin/carddisp.pl?gene=ASF1A</t>
  </si>
  <si>
    <t>SIGIRR</t>
  </si>
  <si>
    <t>Single Ig And TIR Domain Containing</t>
  </si>
  <si>
    <t>GC11M003183</t>
  </si>
  <si>
    <t>https://www.genecards.org/cgi-bin/carddisp.pl?gene=SIGIRR</t>
  </si>
  <si>
    <t>ARHGAP11A</t>
  </si>
  <si>
    <t>Rho GTPase Activating Protein 11A</t>
  </si>
  <si>
    <t>GC15P032615</t>
  </si>
  <si>
    <t>https://www.genecards.org/cgi-bin/carddisp.pl?gene=ARHGAP11A</t>
  </si>
  <si>
    <t>ZNRD2</t>
  </si>
  <si>
    <t>Zinc Ribbon Domain Containing 2</t>
  </si>
  <si>
    <t>GC11P069991</t>
  </si>
  <si>
    <t>https://www.genecards.org/cgi-bin/carddisp.pl?gene=ZNRD2</t>
  </si>
  <si>
    <t>ATP11B</t>
  </si>
  <si>
    <t>ATPase Phospholipid Transporting 11B (Putative)</t>
  </si>
  <si>
    <t>GC03P182793</t>
  </si>
  <si>
    <t>https://www.genecards.org/cgi-bin/carddisp.pl?gene=ATP11B</t>
  </si>
  <si>
    <t>CALML6</t>
  </si>
  <si>
    <t>Calmodulin Like 6</t>
  </si>
  <si>
    <t>GC01P003908</t>
  </si>
  <si>
    <t>https://www.genecards.org/cgi-bin/carddisp.pl?gene=CALML6</t>
  </si>
  <si>
    <t>TAF7</t>
  </si>
  <si>
    <t>TATA-Box Binding Protein Associated Factor 7</t>
  </si>
  <si>
    <t>GC05M141260</t>
  </si>
  <si>
    <t>https://www.genecards.org/cgi-bin/carddisp.pl?gene=TAF7</t>
  </si>
  <si>
    <t>DYNLRB1</t>
  </si>
  <si>
    <t>Dynein Light Chain Roadblock-Type 1</t>
  </si>
  <si>
    <t>GC20P034644</t>
  </si>
  <si>
    <t>https://www.genecards.org/cgi-bin/carddisp.pl?gene=DYNLRB1</t>
  </si>
  <si>
    <t>MAP4</t>
  </si>
  <si>
    <t>Microtubule Associated Protein 4</t>
  </si>
  <si>
    <t>GC03M047850</t>
  </si>
  <si>
    <t>https://www.genecards.org/cgi-bin/carddisp.pl?gene=MAP4</t>
  </si>
  <si>
    <t>SLC22A8</t>
  </si>
  <si>
    <t>Solute Carrier Family 22 Member 8</t>
  </si>
  <si>
    <t>GC11M089659</t>
  </si>
  <si>
    <t>https://www.genecards.org/cgi-bin/carddisp.pl?gene=SLC22A8</t>
  </si>
  <si>
    <t>FBXO30</t>
  </si>
  <si>
    <t>F-Box Protein 30</t>
  </si>
  <si>
    <t>GC06M145795</t>
  </si>
  <si>
    <t>https://www.genecards.org/cgi-bin/carddisp.pl?gene=FBXO30</t>
  </si>
  <si>
    <t>TSIX</t>
  </si>
  <si>
    <t>TSIX Transcript, XIST Antisense RNA</t>
  </si>
  <si>
    <t>GC0XP073792</t>
  </si>
  <si>
    <t>https://www.genecards.org/cgi-bin/carddisp.pl?gene=TSIX</t>
  </si>
  <si>
    <t>PAX8-AS1</t>
  </si>
  <si>
    <t>PAX8 Antisense RNA 1</t>
  </si>
  <si>
    <t>GC02P113211</t>
  </si>
  <si>
    <t>https://www.genecards.org/cgi-bin/carddisp.pl?gene=PAX8-AS1</t>
  </si>
  <si>
    <t>LINC00921</t>
  </si>
  <si>
    <t>Long Intergenic Non-Protein Coding RNA 921</t>
  </si>
  <si>
    <t>GC16P011753</t>
  </si>
  <si>
    <t>https://www.genecards.org/cgi-bin/carddisp.pl?gene=LINC00921</t>
  </si>
  <si>
    <t>COX6A1</t>
  </si>
  <si>
    <t>Cytochrome C Oxidase Subunit 6A1</t>
  </si>
  <si>
    <t>GC12P120439</t>
  </si>
  <si>
    <t>https://www.genecards.org/cgi-bin/carddisp.pl?gene=COX6A1</t>
  </si>
  <si>
    <t>MIR555</t>
  </si>
  <si>
    <t>MicroRNA 555</t>
  </si>
  <si>
    <t>GC01M155348</t>
  </si>
  <si>
    <t>https://www.genecards.org/cgi-bin/carddisp.pl?gene=MIR555</t>
  </si>
  <si>
    <t>PPP1R10</t>
  </si>
  <si>
    <t>Protein Phosphatase 1 Regulatory Subunit 10</t>
  </si>
  <si>
    <t>GC06M030600</t>
  </si>
  <si>
    <t>https://www.genecards.org/cgi-bin/carddisp.pl?gene=PPP1R10</t>
  </si>
  <si>
    <t>SPACDR</t>
  </si>
  <si>
    <t>Sperm Acrosome Developmental Regulator</t>
  </si>
  <si>
    <t>GC07M102061</t>
  </si>
  <si>
    <t>https://www.genecards.org/cgi-bin/carddisp.pl?gene=SPACDR</t>
  </si>
  <si>
    <t>MICALL2</t>
  </si>
  <si>
    <t>MICAL Like 2</t>
  </si>
  <si>
    <t>GC07M001650</t>
  </si>
  <si>
    <t>https://www.genecards.org/cgi-bin/carddisp.pl?gene=MICALL2</t>
  </si>
  <si>
    <t>BBOX1</t>
  </si>
  <si>
    <t>Gamma-Butyrobetaine Hydroxylase 1</t>
  </si>
  <si>
    <t>GC11P027019</t>
  </si>
  <si>
    <t>https://www.genecards.org/cgi-bin/carddisp.pl?gene=BBOX1</t>
  </si>
  <si>
    <t>PTMA</t>
  </si>
  <si>
    <t>Prothymosin Alpha</t>
  </si>
  <si>
    <t>GC02P231707</t>
  </si>
  <si>
    <t>https://www.genecards.org/cgi-bin/carddisp.pl?gene=PTMA</t>
  </si>
  <si>
    <t>CSNK1G1</t>
  </si>
  <si>
    <t>Casein Kinase 1 Gamma 1</t>
  </si>
  <si>
    <t>GC15M064165</t>
  </si>
  <si>
    <t>https://www.genecards.org/cgi-bin/carddisp.pl?gene=CSNK1G1</t>
  </si>
  <si>
    <t>HECW1</t>
  </si>
  <si>
    <t>HECT, C2 And WW Domain Containing E3 Ubiquitin Protein Ligase 1</t>
  </si>
  <si>
    <t>GC07P043112</t>
  </si>
  <si>
    <t>https://www.genecards.org/cgi-bin/carddisp.pl?gene=HECW1</t>
  </si>
  <si>
    <t>POC1B-GALNT4</t>
  </si>
  <si>
    <t>POC1B-GALNT4 Readthrough</t>
  </si>
  <si>
    <t>GC12M089519</t>
  </si>
  <si>
    <t>https://www.genecards.org/cgi-bin/carddisp.pl?gene=POC1B-GALNT4</t>
  </si>
  <si>
    <t>BOLA1</t>
  </si>
  <si>
    <t>BolA Family Member 1</t>
  </si>
  <si>
    <t>GC01P150157</t>
  </si>
  <si>
    <t>https://www.genecards.org/cgi-bin/carddisp.pl?gene=BOLA1</t>
  </si>
  <si>
    <t>UEVLD</t>
  </si>
  <si>
    <t>UEV And Lactate/Malate Dehyrogenase Domains</t>
  </si>
  <si>
    <t>GC11M018554</t>
  </si>
  <si>
    <t>https://www.genecards.org/cgi-bin/carddisp.pl?gene=UEVLD</t>
  </si>
  <si>
    <t>POM121C</t>
  </si>
  <si>
    <t>POM121 Transmembrane Nucleoporin C</t>
  </si>
  <si>
    <t>GC07M075416</t>
  </si>
  <si>
    <t>https://www.genecards.org/cgi-bin/carddisp.pl?gene=POM121C</t>
  </si>
  <si>
    <t>NBPF10</t>
  </si>
  <si>
    <t>NBPF Member 10</t>
  </si>
  <si>
    <t>GC01M146064</t>
  </si>
  <si>
    <t>https://www.genecards.org/cgi-bin/carddisp.pl?gene=NBPF10</t>
  </si>
  <si>
    <t>CACUL1</t>
  </si>
  <si>
    <t>CDK2 Associated Cullin Domain 1</t>
  </si>
  <si>
    <t>GC10M118674</t>
  </si>
  <si>
    <t>https://www.genecards.org/cgi-bin/carddisp.pl?gene=CACUL1</t>
  </si>
  <si>
    <t>AATF</t>
  </si>
  <si>
    <t>Apoptosis Antagonizing Transcription Factor</t>
  </si>
  <si>
    <t>GC17P036948</t>
  </si>
  <si>
    <t>https://www.genecards.org/cgi-bin/carddisp.pl?gene=AATF</t>
  </si>
  <si>
    <t>SENP1</t>
  </si>
  <si>
    <t>SUMO Specific Peptidase 1</t>
  </si>
  <si>
    <t>GC12M048042</t>
  </si>
  <si>
    <t>https://www.genecards.org/cgi-bin/carddisp.pl?gene=SENP1</t>
  </si>
  <si>
    <t>MGLL</t>
  </si>
  <si>
    <t>Monoglyceride Lipase</t>
  </si>
  <si>
    <t>GC03M127689</t>
  </si>
  <si>
    <t>https://www.genecards.org/cgi-bin/carddisp.pl?gene=MGLL</t>
  </si>
  <si>
    <t>AP3M2</t>
  </si>
  <si>
    <t>Adaptor Related Protein Complex 3 Subunit Mu 2</t>
  </si>
  <si>
    <t>GC08P042152</t>
  </si>
  <si>
    <t>https://www.genecards.org/cgi-bin/carddisp.pl?gene=AP3M2</t>
  </si>
  <si>
    <t>NET1</t>
  </si>
  <si>
    <t>Neuroepithelial Cell Transforming 1</t>
  </si>
  <si>
    <t>GC10P005444</t>
  </si>
  <si>
    <t>https://www.genecards.org/cgi-bin/carddisp.pl?gene=NET1</t>
  </si>
  <si>
    <t>RBM12</t>
  </si>
  <si>
    <t>RNA Binding Motif Protein 12</t>
  </si>
  <si>
    <t>GC20M035648</t>
  </si>
  <si>
    <t>https://www.genecards.org/cgi-bin/carddisp.pl?gene=RBM12</t>
  </si>
  <si>
    <t>PINX1</t>
  </si>
  <si>
    <t>PIN2 (TERF1) Interacting Telomerase Inhibitor 1</t>
  </si>
  <si>
    <t>GC08M010764</t>
  </si>
  <si>
    <t>https://www.genecards.org/cgi-bin/carddisp.pl?gene=PINX1</t>
  </si>
  <si>
    <t>PTCD2</t>
  </si>
  <si>
    <t>Pentatricopeptide Repeat Domain 2</t>
  </si>
  <si>
    <t>GC05P072320</t>
  </si>
  <si>
    <t>https://www.genecards.org/cgi-bin/carddisp.pl?gene=PTCD2</t>
  </si>
  <si>
    <t>RAET1G</t>
  </si>
  <si>
    <t>Retinoic Acid Early Transcript 1G</t>
  </si>
  <si>
    <t>GC06M149916</t>
  </si>
  <si>
    <t>https://www.genecards.org/cgi-bin/carddisp.pl?gene=RAET1G</t>
  </si>
  <si>
    <t>ZFP91</t>
  </si>
  <si>
    <t>ZFP91 Zinc Finger Protein, Atypical E3 Ubiquitin Ligase</t>
  </si>
  <si>
    <t>GC11P058580</t>
  </si>
  <si>
    <t>https://www.genecards.org/cgi-bin/carddisp.pl?gene=ZFP91</t>
  </si>
  <si>
    <t>MEF2D</t>
  </si>
  <si>
    <t>Myocyte Enhancer Factor 2D</t>
  </si>
  <si>
    <t>GC01M156463</t>
  </si>
  <si>
    <t>https://www.genecards.org/cgi-bin/carddisp.pl?gene=MEF2D</t>
  </si>
  <si>
    <t>H2BC10</t>
  </si>
  <si>
    <t>H2B Clustered Histone 10</t>
  </si>
  <si>
    <t>GC06P084423</t>
  </si>
  <si>
    <t>https://www.genecards.org/cgi-bin/carddisp.pl?gene=H2BC10</t>
  </si>
  <si>
    <t>RNF165</t>
  </si>
  <si>
    <t>Ring Finger Protein 165</t>
  </si>
  <si>
    <t>GC18P046326</t>
  </si>
  <si>
    <t>https://www.genecards.org/cgi-bin/carddisp.pl?gene=RNF165</t>
  </si>
  <si>
    <t>DFFB</t>
  </si>
  <si>
    <t>DNA Fragmentation Factor Subunit Beta</t>
  </si>
  <si>
    <t>GC01P003857</t>
  </si>
  <si>
    <t>https://www.genecards.org/cgi-bin/carddisp.pl?gene=DFFB</t>
  </si>
  <si>
    <t>SIPA1L1</t>
  </si>
  <si>
    <t>Signal Induced Proliferation Associated 1 Like 1</t>
  </si>
  <si>
    <t>GC14P071320</t>
  </si>
  <si>
    <t>https://www.genecards.org/cgi-bin/carddisp.pl?gene=SIPA1L1</t>
  </si>
  <si>
    <t>BRK1</t>
  </si>
  <si>
    <t>BRICK1 Subunit Of SCAR/WAVE Actin Nucleating Complex</t>
  </si>
  <si>
    <t>GC03P010115</t>
  </si>
  <si>
    <t>https://www.genecards.org/cgi-bin/carddisp.pl?gene=BRK1</t>
  </si>
  <si>
    <t>NEK7</t>
  </si>
  <si>
    <t>NIMA Related Kinase 7</t>
  </si>
  <si>
    <t>GC01P198156</t>
  </si>
  <si>
    <t>https://www.genecards.org/cgi-bin/carddisp.pl?gene=NEK7</t>
  </si>
  <si>
    <t>THAP11</t>
  </si>
  <si>
    <t>THAP Domain Containing 11</t>
  </si>
  <si>
    <t>GC16P067844</t>
  </si>
  <si>
    <t>https://www.genecards.org/cgi-bin/carddisp.pl?gene=THAP11</t>
  </si>
  <si>
    <t>KRT6B</t>
  </si>
  <si>
    <t>Keratin 6B</t>
  </si>
  <si>
    <t>GC12M052446</t>
  </si>
  <si>
    <t>https://www.genecards.org/cgi-bin/carddisp.pl?gene=KRT6B</t>
  </si>
  <si>
    <t>WNK3</t>
  </si>
  <si>
    <t>WNK Lysine Deficient Protein Kinase 3</t>
  </si>
  <si>
    <t>GC0XM054310</t>
  </si>
  <si>
    <t>https://www.genecards.org/cgi-bin/carddisp.pl?gene=WNK3</t>
  </si>
  <si>
    <t>SPPL2A</t>
  </si>
  <si>
    <t>Signal Peptide Peptidase Like 2A</t>
  </si>
  <si>
    <t>GC15M050702</t>
  </si>
  <si>
    <t>https://www.genecards.org/cgi-bin/carddisp.pl?gene=SPPL2A</t>
  </si>
  <si>
    <t>MIR219A1</t>
  </si>
  <si>
    <t>MicroRNA 219a-1</t>
  </si>
  <si>
    <t>GC06P033207</t>
  </si>
  <si>
    <t>https://www.genecards.org/cgi-bin/carddisp.pl?gene=MIR219A1</t>
  </si>
  <si>
    <t>NBPF12</t>
  </si>
  <si>
    <t>NBPF Member 12</t>
  </si>
  <si>
    <t>GC01P146938</t>
  </si>
  <si>
    <t>https://www.genecards.org/cgi-bin/carddisp.pl?gene=NBPF12</t>
  </si>
  <si>
    <t>CHPT1</t>
  </si>
  <si>
    <t>Choline Phosphotransferase 1</t>
  </si>
  <si>
    <t>GC12P101696</t>
  </si>
  <si>
    <t>https://www.genecards.org/cgi-bin/carddisp.pl?gene=CHPT1</t>
  </si>
  <si>
    <t>UBQLN4</t>
  </si>
  <si>
    <t>Ubiquilin 4</t>
  </si>
  <si>
    <t>GC01M156033</t>
  </si>
  <si>
    <t>https://www.genecards.org/cgi-bin/carddisp.pl?gene=UBQLN4</t>
  </si>
  <si>
    <t>CENPBD1P</t>
  </si>
  <si>
    <t>CENPB DNA-Binding Domain Containing 1, Pseudogene</t>
  </si>
  <si>
    <t>GC16M089982</t>
  </si>
  <si>
    <t>https://www.genecards.org/cgi-bin/carddisp.pl?gene=CENPBD1P</t>
  </si>
  <si>
    <t>SNORD28</t>
  </si>
  <si>
    <t>Small Nucleolar RNA, C/D Box 28</t>
  </si>
  <si>
    <t>GC11M089652</t>
  </si>
  <si>
    <t>https://www.genecards.org/cgi-bin/carddisp.pl?gene=SNORD28</t>
  </si>
  <si>
    <t>LY86-AS1</t>
  </si>
  <si>
    <t>LY86 Antisense RNA 1</t>
  </si>
  <si>
    <t>GC06M006349</t>
  </si>
  <si>
    <t>https://www.genecards.org/cgi-bin/carddisp.pl?gene=LY86-AS1</t>
  </si>
  <si>
    <t>LOC109504728</t>
  </si>
  <si>
    <t>Chromosome 9 Open Reading Frame 72 Repeat Instability Region</t>
  </si>
  <si>
    <t>GC09P027610</t>
  </si>
  <si>
    <t>https://www.genecards.org/cgi-bin/carddisp.pl?gene=LOC109504728</t>
  </si>
  <si>
    <t>AFM</t>
  </si>
  <si>
    <t>Afamin</t>
  </si>
  <si>
    <t>GC04P073481</t>
  </si>
  <si>
    <t>https://www.genecards.org/cgi-bin/carddisp.pl?gene=AFM</t>
  </si>
  <si>
    <t>CREBZF</t>
  </si>
  <si>
    <t>CREB/ATF BZIP Transcription Factor</t>
  </si>
  <si>
    <t>GC11M085657</t>
  </si>
  <si>
    <t>https://www.genecards.org/cgi-bin/carddisp.pl?gene=CREBZF</t>
  </si>
  <si>
    <t>STK33</t>
  </si>
  <si>
    <t>Serine/Threonine Kinase 33</t>
  </si>
  <si>
    <t>GC11M008335</t>
  </si>
  <si>
    <t>https://www.genecards.org/cgi-bin/carddisp.pl?gene=STK33</t>
  </si>
  <si>
    <t>INPP5A</t>
  </si>
  <si>
    <t>Inositol Polyphosphate-5-Phosphatase A</t>
  </si>
  <si>
    <t>GC10P132537</t>
  </si>
  <si>
    <t>https://www.genecards.org/cgi-bin/carddisp.pl?gene=INPP5A</t>
  </si>
  <si>
    <t>C10orf88</t>
  </si>
  <si>
    <t>Chromosome 10 Open Reading Frame 88</t>
  </si>
  <si>
    <t>GC10M122930</t>
  </si>
  <si>
    <t>https://www.genecards.org/cgi-bin/carddisp.pl?gene=C10orf88</t>
  </si>
  <si>
    <t>RERGL</t>
  </si>
  <si>
    <t>RERG Like</t>
  </si>
  <si>
    <t>GC12M018080</t>
  </si>
  <si>
    <t>https://www.genecards.org/cgi-bin/carddisp.pl?gene=RERGL</t>
  </si>
  <si>
    <t>GRAPL</t>
  </si>
  <si>
    <t>GRB2 Related Adaptor Protein Like</t>
  </si>
  <si>
    <t>GC17P019127</t>
  </si>
  <si>
    <t>https://www.genecards.org/cgi-bin/carddisp.pl?gene=GRAPL</t>
  </si>
  <si>
    <t>TLN2</t>
  </si>
  <si>
    <t>Talin 2</t>
  </si>
  <si>
    <t>GC15P062390</t>
  </si>
  <si>
    <t>https://www.genecards.org/cgi-bin/carddisp.pl?gene=TLN2</t>
  </si>
  <si>
    <t>DNAH14</t>
  </si>
  <si>
    <t>Dynein Axonemal Heavy Chain 14</t>
  </si>
  <si>
    <t>GC01P224896</t>
  </si>
  <si>
    <t>https://www.genecards.org/cgi-bin/carddisp.pl?gene=DNAH14</t>
  </si>
  <si>
    <t>MRGPRX1</t>
  </si>
  <si>
    <t>MAS Related GPR Family Member X1</t>
  </si>
  <si>
    <t>GC11M018955</t>
  </si>
  <si>
    <t>https://www.genecards.org/cgi-bin/carddisp.pl?gene=MRGPRX1</t>
  </si>
  <si>
    <t>LINGO1</t>
  </si>
  <si>
    <t>Leucine Rich Repeat And Ig Domain Containing 1</t>
  </si>
  <si>
    <t>GC15M077613</t>
  </si>
  <si>
    <t>https://www.genecards.org/cgi-bin/carddisp.pl?gene=LINGO1</t>
  </si>
  <si>
    <t>WFDC3</t>
  </si>
  <si>
    <t>WAP Four-Disulfide Core Domain 3</t>
  </si>
  <si>
    <t>GC20M045747</t>
  </si>
  <si>
    <t>https://www.genecards.org/cgi-bin/carddisp.pl?gene=WFDC3</t>
  </si>
  <si>
    <t>PPP1R8</t>
  </si>
  <si>
    <t>Protein Phosphatase 1 Regulatory Subunit 8</t>
  </si>
  <si>
    <t>GC01P027830</t>
  </si>
  <si>
    <t>https://www.genecards.org/cgi-bin/carddisp.pl?gene=PPP1R8</t>
  </si>
  <si>
    <t>CEP43</t>
  </si>
  <si>
    <t>Centrosomal Protein 43</t>
  </si>
  <si>
    <t>GC06P167001</t>
  </si>
  <si>
    <t>https://www.genecards.org/cgi-bin/carddisp.pl?gene=CEP43</t>
  </si>
  <si>
    <t>TOP2B</t>
  </si>
  <si>
    <t>DNA Topoisomerase II Beta</t>
  </si>
  <si>
    <t>GC03M025598</t>
  </si>
  <si>
    <t>https://www.genecards.org/cgi-bin/carddisp.pl?gene=TOP2B</t>
  </si>
  <si>
    <t>LTB</t>
  </si>
  <si>
    <t>Lymphotoxin Beta</t>
  </si>
  <si>
    <t>GC06M065959</t>
  </si>
  <si>
    <t>https://www.genecards.org/cgi-bin/carddisp.pl?gene=LTB</t>
  </si>
  <si>
    <t>MIR302F</t>
  </si>
  <si>
    <t>MicroRNA 302f</t>
  </si>
  <si>
    <t>GC18P030298</t>
  </si>
  <si>
    <t>https://www.genecards.org/cgi-bin/carddisp.pl?gene=MIR302F</t>
  </si>
  <si>
    <t>IST1</t>
  </si>
  <si>
    <t>IST1 Factor Associated With ESCRT-III</t>
  </si>
  <si>
    <t>GC16P072066</t>
  </si>
  <si>
    <t>https://www.genecards.org/cgi-bin/carddisp.pl?gene=IST1</t>
  </si>
  <si>
    <t>TPSB2</t>
  </si>
  <si>
    <t>Tryptase Beta 2</t>
  </si>
  <si>
    <t>GC16M001227</t>
  </si>
  <si>
    <t>https://www.genecards.org/cgi-bin/carddisp.pl?gene=TPSB2</t>
  </si>
  <si>
    <t>GPRC5D</t>
  </si>
  <si>
    <t>G Protein-Coupled Receptor Class C Group 5 Member D</t>
  </si>
  <si>
    <t>GC12M012940</t>
  </si>
  <si>
    <t>https://www.genecards.org/cgi-bin/carddisp.pl?gene=GPRC5D</t>
  </si>
  <si>
    <t>CACFD1</t>
  </si>
  <si>
    <t>Calcium Channel Flower Domain Containing 1</t>
  </si>
  <si>
    <t>GC09P133459</t>
  </si>
  <si>
    <t>https://www.genecards.org/cgi-bin/carddisp.pl?gene=CACFD1</t>
  </si>
  <si>
    <t>EIF4G2</t>
  </si>
  <si>
    <t>Eukaryotic Translation Initiation Factor 4 Gamma 2</t>
  </si>
  <si>
    <t>GC11M011069</t>
  </si>
  <si>
    <t>https://www.genecards.org/cgi-bin/carddisp.pl?gene=EIF4G2</t>
  </si>
  <si>
    <t>DLGAP1-AS2</t>
  </si>
  <si>
    <t>DLGAP1 Antisense RNA 2</t>
  </si>
  <si>
    <t>GC18P003603</t>
  </si>
  <si>
    <t>https://www.genecards.org/cgi-bin/carddisp.pl?gene=DLGAP1-AS2</t>
  </si>
  <si>
    <t>HCG15</t>
  </si>
  <si>
    <t>HLA Complex Group 15</t>
  </si>
  <si>
    <t>GC06P083612</t>
  </si>
  <si>
    <t>https://www.genecards.org/cgi-bin/carddisp.pl?gene=HCG15</t>
  </si>
  <si>
    <t>PARVA</t>
  </si>
  <si>
    <t>Parvin Alpha</t>
  </si>
  <si>
    <t>GC11P012398</t>
  </si>
  <si>
    <t>https://www.genecards.org/cgi-bin/carddisp.pl?gene=PARVA</t>
  </si>
  <si>
    <t>SH3BGR</t>
  </si>
  <si>
    <t>SH3 Domain Binding Glutamate Rich Protein</t>
  </si>
  <si>
    <t>GC21P039445</t>
  </si>
  <si>
    <t>https://www.genecards.org/cgi-bin/carddisp.pl?gene=SH3BGR</t>
  </si>
  <si>
    <t>ZRANB3</t>
  </si>
  <si>
    <t>Zinc Finger RANBP2-Type Containing 3</t>
  </si>
  <si>
    <t>GC02M135136</t>
  </si>
  <si>
    <t>https://www.genecards.org/cgi-bin/carddisp.pl?gene=ZRANB3</t>
  </si>
  <si>
    <t>HELB</t>
  </si>
  <si>
    <t>DNA Helicase B</t>
  </si>
  <si>
    <t>GC12P066302</t>
  </si>
  <si>
    <t>https://www.genecards.org/cgi-bin/carddisp.pl?gene=HELB</t>
  </si>
  <si>
    <t>FHDC1</t>
  </si>
  <si>
    <t>FH2 Domain Containing 1</t>
  </si>
  <si>
    <t>GC04P152911</t>
  </si>
  <si>
    <t>https://www.genecards.org/cgi-bin/carddisp.pl?gene=FHDC1</t>
  </si>
  <si>
    <t>H2BC18</t>
  </si>
  <si>
    <t>H2B Clustered Histone 18</t>
  </si>
  <si>
    <t>GC01M152006</t>
  </si>
  <si>
    <t>https://www.genecards.org/cgi-bin/carddisp.pl?gene=H2BC18</t>
  </si>
  <si>
    <t>LOC102724971</t>
  </si>
  <si>
    <t>Putative V-Set And Immunoglobulin Domain-Containing-Like Protein IGHV4OR15-8</t>
  </si>
  <si>
    <t>GC15M021742</t>
  </si>
  <si>
    <t>https://www.genecards.org/cgi-bin/carddisp.pl?gene=LOC102724971</t>
  </si>
  <si>
    <t>CCDC14</t>
  </si>
  <si>
    <t>Coiled-Coil Domain Containing 14</t>
  </si>
  <si>
    <t>GC03M123897</t>
  </si>
  <si>
    <t>https://www.genecards.org/cgi-bin/carddisp.pl?gene=CCDC14</t>
  </si>
  <si>
    <t>RNF40</t>
  </si>
  <si>
    <t>Ring Finger Protein 40</t>
  </si>
  <si>
    <t>GC16P041101</t>
  </si>
  <si>
    <t>https://www.genecards.org/cgi-bin/carddisp.pl?gene=RNF40</t>
  </si>
  <si>
    <t>ELP2</t>
  </si>
  <si>
    <t>Elongator Acetyltransferase Complex Subunit 2</t>
  </si>
  <si>
    <t>GC18P036129</t>
  </si>
  <si>
    <t>https://www.genecards.org/cgi-bin/carddisp.pl?gene=ELP2</t>
  </si>
  <si>
    <t>CLIC6</t>
  </si>
  <si>
    <t>Chloride Intracellular Channel 6</t>
  </si>
  <si>
    <t>GC21P034671</t>
  </si>
  <si>
    <t>https://www.genecards.org/cgi-bin/carddisp.pl?gene=CLIC6</t>
  </si>
  <si>
    <t>TSHZ2</t>
  </si>
  <si>
    <t>Teashirt Zinc Finger Homeobox 2</t>
  </si>
  <si>
    <t>GC20P052972</t>
  </si>
  <si>
    <t>https://www.genecards.org/cgi-bin/carddisp.pl?gene=TSHZ2</t>
  </si>
  <si>
    <t>MYORG</t>
  </si>
  <si>
    <t>Myogenesis Regulating Glycosidase (Putative)</t>
  </si>
  <si>
    <t>GC09M034366</t>
  </si>
  <si>
    <t>https://www.genecards.org/cgi-bin/carddisp.pl?gene=MYORG</t>
  </si>
  <si>
    <t>EGID-123670537</t>
  </si>
  <si>
    <t>Chromosome 1p36 Deletion Syndrome, Proximal</t>
  </si>
  <si>
    <t>GC01U906815</t>
  </si>
  <si>
    <t>https://www.genecards.org/cgi-bin/carddisp.pl?gene=EGID-123670537</t>
  </si>
  <si>
    <t>SANBR</t>
  </si>
  <si>
    <t>SANT And BTB Domain Regulator Of CSR</t>
  </si>
  <si>
    <t>GC02P061068</t>
  </si>
  <si>
    <t>https://www.genecards.org/cgi-bin/carddisp.pl?gene=SANBR</t>
  </si>
  <si>
    <t>RAB11FIP3</t>
  </si>
  <si>
    <t>RAB11 Family Interacting Protein 3</t>
  </si>
  <si>
    <t>GC16P000425</t>
  </si>
  <si>
    <t>https://www.genecards.org/cgi-bin/carddisp.pl?gene=RAB11FIP3</t>
  </si>
  <si>
    <t>TUBGCP5</t>
  </si>
  <si>
    <t>Tubulin Gamma Complex Associated Protein 5</t>
  </si>
  <si>
    <t>GC15M022983</t>
  </si>
  <si>
    <t>https://www.genecards.org/cgi-bin/carddisp.pl?gene=TUBGCP5</t>
  </si>
  <si>
    <t>ASIP</t>
  </si>
  <si>
    <t>Agouti Signaling Protein</t>
  </si>
  <si>
    <t>GC20P034472</t>
  </si>
  <si>
    <t>https://www.genecards.org/cgi-bin/carddisp.pl?gene=ASIP</t>
  </si>
  <si>
    <t>SYNPO2</t>
  </si>
  <si>
    <t>Synaptopodin 2</t>
  </si>
  <si>
    <t>GC04P118850</t>
  </si>
  <si>
    <t>https://www.genecards.org/cgi-bin/carddisp.pl?gene=SYNPO2</t>
  </si>
  <si>
    <t>MIR198</t>
  </si>
  <si>
    <t>MicroRNA 198</t>
  </si>
  <si>
    <t>GC03M120395</t>
  </si>
  <si>
    <t>https://www.genecards.org/cgi-bin/carddisp.pl?gene=MIR198</t>
  </si>
  <si>
    <t>UBASH3A</t>
  </si>
  <si>
    <t>Ubiquitin Associated And SH3 Domain Containing A</t>
  </si>
  <si>
    <t>GC21P042403</t>
  </si>
  <si>
    <t>https://www.genecards.org/cgi-bin/carddisp.pl?gene=UBASH3A</t>
  </si>
  <si>
    <t>PLCH1</t>
  </si>
  <si>
    <t>Phospholipase C Eta 1</t>
  </si>
  <si>
    <t>GC03M155381</t>
  </si>
  <si>
    <t>https://www.genecards.org/cgi-bin/carddisp.pl?gene=PLCH1</t>
  </si>
  <si>
    <t>CNTNAP5</t>
  </si>
  <si>
    <t>Contactin Associated Protein Family Member 5</t>
  </si>
  <si>
    <t>GC02P124025</t>
  </si>
  <si>
    <t>https://www.genecards.org/cgi-bin/carddisp.pl?gene=CNTNAP5</t>
  </si>
  <si>
    <t>SRRM4</t>
  </si>
  <si>
    <t>Serine/Arginine Repetitive Matrix 4</t>
  </si>
  <si>
    <t>GC12P118981</t>
  </si>
  <si>
    <t>https://www.genecards.org/cgi-bin/carddisp.pl?gene=SRRM4</t>
  </si>
  <si>
    <t>UCN2</t>
  </si>
  <si>
    <t>Urocortin 2</t>
  </si>
  <si>
    <t>GC03M048561</t>
  </si>
  <si>
    <t>https://www.genecards.org/cgi-bin/carddisp.pl?gene=UCN2</t>
  </si>
  <si>
    <t>ICAM5</t>
  </si>
  <si>
    <t>Intercellular Adhesion Molecule 5</t>
  </si>
  <si>
    <t>GC19P010289</t>
  </si>
  <si>
    <t>https://www.genecards.org/cgi-bin/carddisp.pl?gene=ICAM5</t>
  </si>
  <si>
    <t>ALG3P1</t>
  </si>
  <si>
    <t>ALG3 Pseudogene 1</t>
  </si>
  <si>
    <t>GC05M005376</t>
  </si>
  <si>
    <t>https://www.genecards.org/cgi-bin/carddisp.pl?gene=ALG3P1</t>
  </si>
  <si>
    <t>SMIM1</t>
  </si>
  <si>
    <t>Small Integral Membrane Protein 1 (Vel Blood Group)</t>
  </si>
  <si>
    <t>GC01P003772</t>
  </si>
  <si>
    <t>https://www.genecards.org/cgi-bin/carddisp.pl?gene=SMIM1</t>
  </si>
  <si>
    <t>NLRP6</t>
  </si>
  <si>
    <t>NLR Family Pyrin Domain Containing 6</t>
  </si>
  <si>
    <t>GC11P000269</t>
  </si>
  <si>
    <t>https://www.genecards.org/cgi-bin/carddisp.pl?gene=NLRP6</t>
  </si>
  <si>
    <t>OR2AK2</t>
  </si>
  <si>
    <t>Olfactory Receptor Family 2 Subfamily AK Member 2</t>
  </si>
  <si>
    <t>GC01P247965</t>
  </si>
  <si>
    <t>https://www.genecards.org/cgi-bin/carddisp.pl?gene=OR2AK2</t>
  </si>
  <si>
    <t>POLR2E</t>
  </si>
  <si>
    <t>RNA Polymerase II, I And III Subunit E</t>
  </si>
  <si>
    <t>GC19M001086</t>
  </si>
  <si>
    <t>https://www.genecards.org/cgi-bin/carddisp.pl?gene=POLR2E</t>
  </si>
  <si>
    <t>CLTA</t>
  </si>
  <si>
    <t>Clathrin Light Chain A</t>
  </si>
  <si>
    <t>GC09P036190</t>
  </si>
  <si>
    <t>https://www.genecards.org/cgi-bin/carddisp.pl?gene=CLTA</t>
  </si>
  <si>
    <t>FUCA1P1</t>
  </si>
  <si>
    <t>Alpha-L-Fucosidase 1 Pseudogene 1</t>
  </si>
  <si>
    <t>GC02M176804</t>
  </si>
  <si>
    <t>https://www.genecards.org/cgi-bin/carddisp.pl?gene=FUCA1P1</t>
  </si>
  <si>
    <t>POLR2I</t>
  </si>
  <si>
    <t>RNA Polymerase II Subunit I</t>
  </si>
  <si>
    <t>GC19M036113</t>
  </si>
  <si>
    <t>https://www.genecards.org/cgi-bin/carddisp.pl?gene=POLR2I</t>
  </si>
  <si>
    <t>PUM3</t>
  </si>
  <si>
    <t>Pumilio RNA Binding Family Member 3</t>
  </si>
  <si>
    <t>GC09M002721</t>
  </si>
  <si>
    <t>https://www.genecards.org/cgi-bin/carddisp.pl?gene=PUM3</t>
  </si>
  <si>
    <t>NEK6</t>
  </si>
  <si>
    <t>NIMA Related Kinase 6</t>
  </si>
  <si>
    <t>GC09P124259</t>
  </si>
  <si>
    <t>https://www.genecards.org/cgi-bin/carddisp.pl?gene=NEK6</t>
  </si>
  <si>
    <t>STAM2</t>
  </si>
  <si>
    <t>Signal Transducing Adaptor Molecule 2</t>
  </si>
  <si>
    <t>GC02M152116</t>
  </si>
  <si>
    <t>https://www.genecards.org/cgi-bin/carddisp.pl?gene=STAM2</t>
  </si>
  <si>
    <t>TRABD</t>
  </si>
  <si>
    <t>TraB Domain Containing</t>
  </si>
  <si>
    <t>GC22P050185</t>
  </si>
  <si>
    <t>https://www.genecards.org/cgi-bin/carddisp.pl?gene=TRABD</t>
  </si>
  <si>
    <t>GPN2</t>
  </si>
  <si>
    <t>GPN-Loop GTPase 2</t>
  </si>
  <si>
    <t>GC01M026876</t>
  </si>
  <si>
    <t>https://www.genecards.org/cgi-bin/carddisp.pl?gene=GPN2</t>
  </si>
  <si>
    <t>RCOR1</t>
  </si>
  <si>
    <t>REST Corepressor 1</t>
  </si>
  <si>
    <t>GC14P102592</t>
  </si>
  <si>
    <t>https://www.genecards.org/cgi-bin/carddisp.pl?gene=RCOR1</t>
  </si>
  <si>
    <t>GFUS</t>
  </si>
  <si>
    <t>GDP-L-Fucose Synthase</t>
  </si>
  <si>
    <t>GC08M143665</t>
  </si>
  <si>
    <t>https://www.genecards.org/cgi-bin/carddisp.pl?gene=GFUS</t>
  </si>
  <si>
    <t>HAP1</t>
  </si>
  <si>
    <t>Huntingtin Associated Protein 1</t>
  </si>
  <si>
    <t>GC17M041717</t>
  </si>
  <si>
    <t>https://www.genecards.org/cgi-bin/carddisp.pl?gene=HAP1</t>
  </si>
  <si>
    <t>USP4</t>
  </si>
  <si>
    <t>Ubiquitin Specific Peptidase 4</t>
  </si>
  <si>
    <t>GC03M049277</t>
  </si>
  <si>
    <t>https://www.genecards.org/cgi-bin/carddisp.pl?gene=USP4</t>
  </si>
  <si>
    <t>RIOX2</t>
  </si>
  <si>
    <t>Ribosomal Oxygenase 2</t>
  </si>
  <si>
    <t>GC03M097942</t>
  </si>
  <si>
    <t>https://www.genecards.org/cgi-bin/carddisp.pl?gene=RIOX2</t>
  </si>
  <si>
    <t>MRPL45</t>
  </si>
  <si>
    <t>Mitochondrial Ribosomal Protein L45</t>
  </si>
  <si>
    <t>GC17P038297</t>
  </si>
  <si>
    <t>https://www.genecards.org/cgi-bin/carddisp.pl?gene=MRPL45</t>
  </si>
  <si>
    <t>TRIM71</t>
  </si>
  <si>
    <t>Tripartite Motif Containing 71</t>
  </si>
  <si>
    <t>GC03P032915</t>
  </si>
  <si>
    <t>https://www.genecards.org/cgi-bin/carddisp.pl?gene=TRIM71</t>
  </si>
  <si>
    <t>SPECC1</t>
  </si>
  <si>
    <t>Sperm Antigen With Calponin Homology And Coiled-Coil Domains 1</t>
  </si>
  <si>
    <t>GC17P054745</t>
  </si>
  <si>
    <t>https://www.genecards.org/cgi-bin/carddisp.pl?gene=SPECC1</t>
  </si>
  <si>
    <t>PHF13</t>
  </si>
  <si>
    <t>PHD Finger Protein 13</t>
  </si>
  <si>
    <t>GC01P006613</t>
  </si>
  <si>
    <t>https://www.genecards.org/cgi-bin/carddisp.pl?gene=PHF13</t>
  </si>
  <si>
    <t>C17orf78</t>
  </si>
  <si>
    <t>Chromosome 17 Open Reading Frame 78</t>
  </si>
  <si>
    <t>GC17P037375</t>
  </si>
  <si>
    <t>https://www.genecards.org/cgi-bin/carddisp.pl?gene=C17orf78</t>
  </si>
  <si>
    <t>FAM215A</t>
  </si>
  <si>
    <t>Family With Sequence Similarity 215 Member A</t>
  </si>
  <si>
    <t>GC17P043917</t>
  </si>
  <si>
    <t>https://www.genecards.org/cgi-bin/carddisp.pl?gene=FAM215A</t>
  </si>
  <si>
    <t>RALBP1</t>
  </si>
  <si>
    <t>RalA Binding Protein 1</t>
  </si>
  <si>
    <t>GC18P009465</t>
  </si>
  <si>
    <t>https://www.genecards.org/cgi-bin/carddisp.pl?gene=RALBP1</t>
  </si>
  <si>
    <t>CCDC92</t>
  </si>
  <si>
    <t>Coiled-Coil Domain Containing 92</t>
  </si>
  <si>
    <t>GC12M123918</t>
  </si>
  <si>
    <t>https://www.genecards.org/cgi-bin/carddisp.pl?gene=CCDC92</t>
  </si>
  <si>
    <t>NUTM1</t>
  </si>
  <si>
    <t>NUT Midline Carcinoma Family Member 1</t>
  </si>
  <si>
    <t>GC15P034343</t>
  </si>
  <si>
    <t>https://www.genecards.org/cgi-bin/carddisp.pl?gene=NUTM1</t>
  </si>
  <si>
    <t>HNRNPLL</t>
  </si>
  <si>
    <t>Heterogeneous Nuclear Ribonucleoprotein L Like</t>
  </si>
  <si>
    <t>GC02M038561</t>
  </si>
  <si>
    <t>https://www.genecards.org/cgi-bin/carddisp.pl?gene=HNRNPLL</t>
  </si>
  <si>
    <t>PPP3R1</t>
  </si>
  <si>
    <t>Protein Phosphatase 3 Regulatory Subunit B, Alpha</t>
  </si>
  <si>
    <t>GC02M068143</t>
  </si>
  <si>
    <t>https://www.genecards.org/cgi-bin/carddisp.pl?gene=PPP3R1</t>
  </si>
  <si>
    <t>LALBA</t>
  </si>
  <si>
    <t>Lactalbumin Alpha</t>
  </si>
  <si>
    <t>GC12M048567</t>
  </si>
  <si>
    <t>https://www.genecards.org/cgi-bin/carddisp.pl?gene=LALBA</t>
  </si>
  <si>
    <t>ACTR1A</t>
  </si>
  <si>
    <t>Actin Related Protein 1A</t>
  </si>
  <si>
    <t>GC10M102479</t>
  </si>
  <si>
    <t>https://www.genecards.org/cgi-bin/carddisp.pl?gene=ACTR1A</t>
  </si>
  <si>
    <t>ARID5A</t>
  </si>
  <si>
    <t>AT-Rich Interaction Domain 5A</t>
  </si>
  <si>
    <t>GC02P096536</t>
  </si>
  <si>
    <t>https://www.genecards.org/cgi-bin/carddisp.pl?gene=ARID5A</t>
  </si>
  <si>
    <t>MT1X</t>
  </si>
  <si>
    <t>Metallothionein 1X</t>
  </si>
  <si>
    <t>GC16P057052</t>
  </si>
  <si>
    <t>https://www.genecards.org/cgi-bin/carddisp.pl?gene=MT1X</t>
  </si>
  <si>
    <t>ARHGEF11</t>
  </si>
  <si>
    <t>Rho Guanine Nucleotide Exchange Factor 11</t>
  </si>
  <si>
    <t>GC01M156934</t>
  </si>
  <si>
    <t>https://www.genecards.org/cgi-bin/carddisp.pl?gene=ARHGEF11</t>
  </si>
  <si>
    <t>COPG2IT1</t>
  </si>
  <si>
    <t>COPG2 Imprinted Transcript 1</t>
  </si>
  <si>
    <t>GC07P131958</t>
  </si>
  <si>
    <t>https://www.genecards.org/cgi-bin/carddisp.pl?gene=COPG2IT1</t>
  </si>
  <si>
    <t>PSMG4</t>
  </si>
  <si>
    <t>Proteasome Assembly Chaperone 4</t>
  </si>
  <si>
    <t>GC06P003231</t>
  </si>
  <si>
    <t>https://www.genecards.org/cgi-bin/carddisp.pl?gene=PSMG4</t>
  </si>
  <si>
    <t>SPATA6</t>
  </si>
  <si>
    <t>Spermatogenesis Associated 6</t>
  </si>
  <si>
    <t>GC01M048260</t>
  </si>
  <si>
    <t>https://www.genecards.org/cgi-bin/carddisp.pl?gene=SPATA6</t>
  </si>
  <si>
    <t>BEST2</t>
  </si>
  <si>
    <t>Bestrophin 2</t>
  </si>
  <si>
    <t>GC19P012751</t>
  </si>
  <si>
    <t>https://www.genecards.org/cgi-bin/carddisp.pl?gene=BEST2</t>
  </si>
  <si>
    <t>MAP4K2</t>
  </si>
  <si>
    <t>Mitogen-Activated Protein Kinase Kinase Kinase Kinase 2</t>
  </si>
  <si>
    <t>GC11M089722</t>
  </si>
  <si>
    <t>https://www.genecards.org/cgi-bin/carddisp.pl?gene=MAP4K2</t>
  </si>
  <si>
    <t>FBXL5</t>
  </si>
  <si>
    <t>F-Box And Leucine Rich Repeat Protein 5</t>
  </si>
  <si>
    <t>GC04M015606</t>
  </si>
  <si>
    <t>https://www.genecards.org/cgi-bin/carddisp.pl?gene=FBXL5</t>
  </si>
  <si>
    <t>MIR487B</t>
  </si>
  <si>
    <t>MicroRNA 487b</t>
  </si>
  <si>
    <t>GC14P109995</t>
  </si>
  <si>
    <t>https://www.genecards.org/cgi-bin/carddisp.pl?gene=MIR487B</t>
  </si>
  <si>
    <t>FBXO28</t>
  </si>
  <si>
    <t>F-Box Protein 28</t>
  </si>
  <si>
    <t>GC01P224115</t>
  </si>
  <si>
    <t>https://www.genecards.org/cgi-bin/carddisp.pl?gene=FBXO28</t>
  </si>
  <si>
    <t>NBAT1</t>
  </si>
  <si>
    <t>Neuroblastoma Associated Transcript 1</t>
  </si>
  <si>
    <t>GC06M022137</t>
  </si>
  <si>
    <t>https://www.genecards.org/cgi-bin/carddisp.pl?gene=NBAT1</t>
  </si>
  <si>
    <t>FNDC3B</t>
  </si>
  <si>
    <t>Fibronectin Type III Domain Containing 3B</t>
  </si>
  <si>
    <t>GC03P172039</t>
  </si>
  <si>
    <t>https://www.genecards.org/cgi-bin/carddisp.pl?gene=FNDC3B</t>
  </si>
  <si>
    <t>DHX33</t>
  </si>
  <si>
    <t>DEAH-Box Helicase 33</t>
  </si>
  <si>
    <t>GC17M005440</t>
  </si>
  <si>
    <t>https://www.genecards.org/cgi-bin/carddisp.pl?gene=DHX33</t>
  </si>
  <si>
    <t>ACYP2</t>
  </si>
  <si>
    <t>Acylphosphatase 2</t>
  </si>
  <si>
    <t>GC02P053970</t>
  </si>
  <si>
    <t>https://www.genecards.org/cgi-bin/carddisp.pl?gene=ACYP2</t>
  </si>
  <si>
    <t>PPP5C</t>
  </si>
  <si>
    <t>Protein Phosphatase 5 Catalytic Subunit</t>
  </si>
  <si>
    <t>GC19P066930</t>
  </si>
  <si>
    <t>https://www.genecards.org/cgi-bin/carddisp.pl?gene=PPP5C</t>
  </si>
  <si>
    <t>SNTB1</t>
  </si>
  <si>
    <t>Syntrophin Beta 1</t>
  </si>
  <si>
    <t>GC08M120535</t>
  </si>
  <si>
    <t>https://www.genecards.org/cgi-bin/carddisp.pl?gene=SNTB1</t>
  </si>
  <si>
    <t>TREH</t>
  </si>
  <si>
    <t>Trehalase</t>
  </si>
  <si>
    <t>GC11M118657</t>
  </si>
  <si>
    <t>https://www.genecards.org/cgi-bin/carddisp.pl?gene=TREH</t>
  </si>
  <si>
    <t>SVOPL</t>
  </si>
  <si>
    <t>SVOP Like</t>
  </si>
  <si>
    <t>GC07M138594</t>
  </si>
  <si>
    <t>https://www.genecards.org/cgi-bin/carddisp.pl?gene=SVOPL</t>
  </si>
  <si>
    <t>DLEU7</t>
  </si>
  <si>
    <t>Deleted In Lymphocytic Leukemia 7</t>
  </si>
  <si>
    <t>GC13M050519</t>
  </si>
  <si>
    <t>https://www.genecards.org/cgi-bin/carddisp.pl?gene=DLEU7</t>
  </si>
  <si>
    <t>DENR</t>
  </si>
  <si>
    <t>Density Regulated Re-Initiation And Release Factor</t>
  </si>
  <si>
    <t>GC12P122752</t>
  </si>
  <si>
    <t>https://www.genecards.org/cgi-bin/carddisp.pl?gene=DENR</t>
  </si>
  <si>
    <t>PHOSPHO2</t>
  </si>
  <si>
    <t>Phosphatase, Orphan 2</t>
  </si>
  <si>
    <t>GC02P169695</t>
  </si>
  <si>
    <t>https://www.genecards.org/cgi-bin/carddisp.pl?gene=PHOSPHO2</t>
  </si>
  <si>
    <t>MSI1</t>
  </si>
  <si>
    <t>Musashi RNA Binding Protein 1</t>
  </si>
  <si>
    <t>GC12M120341</t>
  </si>
  <si>
    <t>https://www.genecards.org/cgi-bin/carddisp.pl?gene=MSI1</t>
  </si>
  <si>
    <t>GPM6A</t>
  </si>
  <si>
    <t>Glycoprotein M6A</t>
  </si>
  <si>
    <t>GC04M175632</t>
  </si>
  <si>
    <t>https://www.genecards.org/cgi-bin/carddisp.pl?gene=GPM6A</t>
  </si>
  <si>
    <t>TIMM10B</t>
  </si>
  <si>
    <t>Translocase Of Inner Mitochondrial Membrane 10B</t>
  </si>
  <si>
    <t>GC11P006482</t>
  </si>
  <si>
    <t>https://www.genecards.org/cgi-bin/carddisp.pl?gene=TIMM10B</t>
  </si>
  <si>
    <t>MAP6</t>
  </si>
  <si>
    <t>Microtubule Associated Protein 6</t>
  </si>
  <si>
    <t>GC11M075586</t>
  </si>
  <si>
    <t>https://www.genecards.org/cgi-bin/carddisp.pl?gene=MAP6</t>
  </si>
  <si>
    <t>THYN1</t>
  </si>
  <si>
    <t>Thymocyte Nuclear Protein 1</t>
  </si>
  <si>
    <t>GC11M134249</t>
  </si>
  <si>
    <t>https://www.genecards.org/cgi-bin/carddisp.pl?gene=THYN1</t>
  </si>
  <si>
    <t>ICE1</t>
  </si>
  <si>
    <t>Interactor Of Little Elongation Complex ELL Subunit 1</t>
  </si>
  <si>
    <t>GC05P005421</t>
  </si>
  <si>
    <t>https://www.genecards.org/cgi-bin/carddisp.pl?gene=ICE1</t>
  </si>
  <si>
    <t>FRA11B</t>
  </si>
  <si>
    <t>Fragile Site, Folic Acid Type, Rare, Fra(11)(Q23.3)</t>
  </si>
  <si>
    <t>GC11P120165</t>
  </si>
  <si>
    <t>https://www.genecards.org/cgi-bin/carddisp.pl?gene=FRA11B</t>
  </si>
  <si>
    <t>PZP</t>
  </si>
  <si>
    <t>PZP Alpha-2-Macroglobulin Like</t>
  </si>
  <si>
    <t>GC12M009148</t>
  </si>
  <si>
    <t>https://www.genecards.org/cgi-bin/carddisp.pl?gene=PZP</t>
  </si>
  <si>
    <t>TXNDC16</t>
  </si>
  <si>
    <t>Thioredoxin Domain Containing 16</t>
  </si>
  <si>
    <t>GC14M052430</t>
  </si>
  <si>
    <t>https://www.genecards.org/cgi-bin/carddisp.pl?gene=TXNDC16</t>
  </si>
  <si>
    <t>SPATS1</t>
  </si>
  <si>
    <t>Spermatogenesis Associated Serine Rich 1</t>
  </si>
  <si>
    <t>GC06P044342</t>
  </si>
  <si>
    <t>https://www.genecards.org/cgi-bin/carddisp.pl?gene=SPATS1</t>
  </si>
  <si>
    <t>MIR548AH</t>
  </si>
  <si>
    <t>MicroRNA 548ah</t>
  </si>
  <si>
    <t>GC04P076575</t>
  </si>
  <si>
    <t>https://www.genecards.org/cgi-bin/carddisp.pl?gene=MIR548AH</t>
  </si>
  <si>
    <t>SAFB2</t>
  </si>
  <si>
    <t>Scaffold Attachment Factor B2</t>
  </si>
  <si>
    <t>GC19M005607</t>
  </si>
  <si>
    <t>https://www.genecards.org/cgi-bin/carddisp.pl?gene=SAFB2</t>
  </si>
  <si>
    <t>DPF1</t>
  </si>
  <si>
    <t>Double PHD Fingers 1</t>
  </si>
  <si>
    <t>GC19M038211</t>
  </si>
  <si>
    <t>https://www.genecards.org/cgi-bin/carddisp.pl?gene=DPF1</t>
  </si>
  <si>
    <t>GBGT1</t>
  </si>
  <si>
    <t>Globoside Alpha-1,3-N-Acetylgalactosaminyltransferase 1 (FORS Blood Group)</t>
  </si>
  <si>
    <t>GC09M133152</t>
  </si>
  <si>
    <t>https://www.genecards.org/cgi-bin/carddisp.pl?gene=GBGT1</t>
  </si>
  <si>
    <t>KRT6A</t>
  </si>
  <si>
    <t>Keratin 6A</t>
  </si>
  <si>
    <t>GC12M052488</t>
  </si>
  <si>
    <t>https://www.genecards.org/cgi-bin/carddisp.pl?gene=KRT6A</t>
  </si>
  <si>
    <t>RIOK3</t>
  </si>
  <si>
    <t>RIO Kinase 3</t>
  </si>
  <si>
    <t>GC18P023452</t>
  </si>
  <si>
    <t>https://www.genecards.org/cgi-bin/carddisp.pl?gene=RIOK3</t>
  </si>
  <si>
    <t>BCDIN3D</t>
  </si>
  <si>
    <t>BCDIN3 Domain Containing RNA Methyltransferase</t>
  </si>
  <si>
    <t>GC12M049839</t>
  </si>
  <si>
    <t>https://www.genecards.org/cgi-bin/carddisp.pl?gene=BCDIN3D</t>
  </si>
  <si>
    <t>C8orf34</t>
  </si>
  <si>
    <t>Chromosome 8 Open Reading Frame 34</t>
  </si>
  <si>
    <t>GC08P068330</t>
  </si>
  <si>
    <t>https://www.genecards.org/cgi-bin/carddisp.pl?gene=C8orf34</t>
  </si>
  <si>
    <t>STXBP5-AS1</t>
  </si>
  <si>
    <t>STXBP5 Antisense RNA 1</t>
  </si>
  <si>
    <t>GC06M146841</t>
  </si>
  <si>
    <t>https://www.genecards.org/cgi-bin/carddisp.pl?gene=STXBP5-AS1</t>
  </si>
  <si>
    <t>BCDIN3D-AS1</t>
  </si>
  <si>
    <t>BCDIN3D Antisense RNA 1</t>
  </si>
  <si>
    <t>GC12P049828</t>
  </si>
  <si>
    <t>https://www.genecards.org/cgi-bin/carddisp.pl?gene=BCDIN3D-AS1</t>
  </si>
  <si>
    <t>LINC01312</t>
  </si>
  <si>
    <t>Long Intergenic Non-Protein Coding RNA 1312</t>
  </si>
  <si>
    <t>GC06P133821</t>
  </si>
  <si>
    <t>https://www.genecards.org/cgi-bin/carddisp.pl?gene=LINC01312</t>
  </si>
  <si>
    <t>CASC3</t>
  </si>
  <si>
    <t>CASC3 Exon Junction Complex Subunit</t>
  </si>
  <si>
    <t>GC17P040140</t>
  </si>
  <si>
    <t>https://www.genecards.org/cgi-bin/carddisp.pl?gene=CASC3</t>
  </si>
  <si>
    <t>RGS22</t>
  </si>
  <si>
    <t>Regulator Of G Protein Signaling 22</t>
  </si>
  <si>
    <t>GC08M099960</t>
  </si>
  <si>
    <t>https://www.genecards.org/cgi-bin/carddisp.pl?gene=RGS22</t>
  </si>
  <si>
    <t>LOC110973015</t>
  </si>
  <si>
    <t>NOS3 5' Regulatory Region</t>
  </si>
  <si>
    <t>GC07P150988</t>
  </si>
  <si>
    <t>https://www.genecards.org/cgi-bin/carddisp.pl?gene=LOC110973015</t>
  </si>
  <si>
    <t>PRRC2C</t>
  </si>
  <si>
    <t>Proline Rich Coiled-Coil 2C</t>
  </si>
  <si>
    <t>GC01P171486</t>
  </si>
  <si>
    <t>https://www.genecards.org/cgi-bin/carddisp.pl?gene=PRRC2C</t>
  </si>
  <si>
    <t>ENSA</t>
  </si>
  <si>
    <t>Endosulfine Alpha</t>
  </si>
  <si>
    <t>GC01M152086</t>
  </si>
  <si>
    <t>https://www.genecards.org/cgi-bin/carddisp.pl?gene=ENSA</t>
  </si>
  <si>
    <t>SAMD11</t>
  </si>
  <si>
    <t>Sterile Alpha Motif Domain Containing 11</t>
  </si>
  <si>
    <t>GC01P003855</t>
  </si>
  <si>
    <t>https://www.genecards.org/cgi-bin/carddisp.pl?gene=SAMD11</t>
  </si>
  <si>
    <t>SMYD1</t>
  </si>
  <si>
    <t>SET And MYND Domain Containing 1</t>
  </si>
  <si>
    <t>GC02P088075</t>
  </si>
  <si>
    <t>https://www.genecards.org/cgi-bin/carddisp.pl?gene=SMYD1</t>
  </si>
  <si>
    <t>PRSS21</t>
  </si>
  <si>
    <t>Serine Protease 21</t>
  </si>
  <si>
    <t>GC16P011724</t>
  </si>
  <si>
    <t>https://www.genecards.org/cgi-bin/carddisp.pl?gene=PRSS21</t>
  </si>
  <si>
    <t>CDC42SE1</t>
  </si>
  <si>
    <t>CDC42 Small Effector 1</t>
  </si>
  <si>
    <t>GC01M151050</t>
  </si>
  <si>
    <t>https://www.genecards.org/cgi-bin/carddisp.pl?gene=CDC42SE1</t>
  </si>
  <si>
    <t>DSCAM-AS1</t>
  </si>
  <si>
    <t>DSCAM Antisense RNA 1</t>
  </si>
  <si>
    <t>GC21P040383</t>
  </si>
  <si>
    <t>https://www.genecards.org/cgi-bin/carddisp.pl?gene=DSCAM-AS1</t>
  </si>
  <si>
    <t>RASSF9</t>
  </si>
  <si>
    <t>Ras Association Domain Family Member 9</t>
  </si>
  <si>
    <t>GC12M085800</t>
  </si>
  <si>
    <t>https://www.genecards.org/cgi-bin/carddisp.pl?gene=RASSF9</t>
  </si>
  <si>
    <t>MYADML2</t>
  </si>
  <si>
    <t>Myeloid Associated Differentiation Marker Like 2</t>
  </si>
  <si>
    <t>GC17M081939</t>
  </si>
  <si>
    <t>https://www.genecards.org/cgi-bin/carddisp.pl?gene=MYADML2</t>
  </si>
  <si>
    <t>TRIM17</t>
  </si>
  <si>
    <t>Tripartite Motif Containing 17</t>
  </si>
  <si>
    <t>GC01M228407</t>
  </si>
  <si>
    <t>https://www.genecards.org/cgi-bin/carddisp.pl?gene=TRIM17</t>
  </si>
  <si>
    <t>WBSCR2</t>
  </si>
  <si>
    <t>Williams-Beuren Syndrome Chromosome Region 2</t>
  </si>
  <si>
    <t>GC07U990122</t>
  </si>
  <si>
    <t>https://www.genecards.org/cgi-bin/carddisp.pl?gene=WBSCR2</t>
  </si>
  <si>
    <t>RBP5</t>
  </si>
  <si>
    <t>Retinol Binding Protein 5</t>
  </si>
  <si>
    <t>GC12M007761</t>
  </si>
  <si>
    <t>https://www.genecards.org/cgi-bin/carddisp.pl?gene=RBP5</t>
  </si>
  <si>
    <t>ENSG00000285723</t>
  </si>
  <si>
    <t>GC20M010420</t>
  </si>
  <si>
    <t>https://www.genecards.org/cgi-bin/carddisp.pl?gene=ENSG00000285723</t>
  </si>
  <si>
    <t>HTR1A</t>
  </si>
  <si>
    <t>5-Hydroxytryptamine Receptor 1A</t>
  </si>
  <si>
    <t>GC05M063960</t>
  </si>
  <si>
    <t>https://www.genecards.org/cgi-bin/carddisp.pl?gene=HTR1A</t>
  </si>
  <si>
    <t>LGALSL</t>
  </si>
  <si>
    <t>Galectin Like</t>
  </si>
  <si>
    <t>GC02P064453</t>
  </si>
  <si>
    <t>https://www.genecards.org/cgi-bin/carddisp.pl?gene=LGALSL</t>
  </si>
  <si>
    <t>GPAT4</t>
  </si>
  <si>
    <t>Glycerol-3-Phosphate Acyltransferase 4</t>
  </si>
  <si>
    <t>GC08P041577</t>
  </si>
  <si>
    <t>https://www.genecards.org/cgi-bin/carddisp.pl?gene=GPAT4</t>
  </si>
  <si>
    <t>LDAF1</t>
  </si>
  <si>
    <t>Lipid Droplet Assembly Factor 1</t>
  </si>
  <si>
    <t>GC16P021172</t>
  </si>
  <si>
    <t>https://www.genecards.org/cgi-bin/carddisp.pl?gene=LDAF1</t>
  </si>
  <si>
    <t>DNER</t>
  </si>
  <si>
    <t>Delta/Notch Like EGF Repeat Containing</t>
  </si>
  <si>
    <t>GC02M229357</t>
  </si>
  <si>
    <t>https://www.genecards.org/cgi-bin/carddisp.pl?gene=DNER</t>
  </si>
  <si>
    <t>KCNA6</t>
  </si>
  <si>
    <t>Potassium Voltage-Gated Channel Subfamily A Member 6</t>
  </si>
  <si>
    <t>GC12P021016</t>
  </si>
  <si>
    <t>https://www.genecards.org/cgi-bin/carddisp.pl?gene=KCNA6</t>
  </si>
  <si>
    <t>FRMD8</t>
  </si>
  <si>
    <t>FERM Domain Containing 8</t>
  </si>
  <si>
    <t>GC11P069973</t>
  </si>
  <si>
    <t>https://www.genecards.org/cgi-bin/carddisp.pl?gene=FRMD8</t>
  </si>
  <si>
    <t>CFAP97D1</t>
  </si>
  <si>
    <t>CFAP97 Domain Containing 1</t>
  </si>
  <si>
    <t>GC17P055680</t>
  </si>
  <si>
    <t>https://www.genecards.org/cgi-bin/carddisp.pl?gene=CFAP97D1</t>
  </si>
  <si>
    <t>ZNRD2-DT</t>
  </si>
  <si>
    <t>ZNRD2 Divergent Transcript</t>
  </si>
  <si>
    <t>GC11M096531</t>
  </si>
  <si>
    <t>https://www.genecards.org/cgi-bin/carddisp.pl?gene=ZNRD2-DT</t>
  </si>
  <si>
    <t>SPATA46</t>
  </si>
  <si>
    <t>Spermatogenesis Associated 46</t>
  </si>
  <si>
    <t>GC01M162373</t>
  </si>
  <si>
    <t>https://www.genecards.org/cgi-bin/carddisp.pl?gene=SPATA46</t>
  </si>
  <si>
    <t>TEAD3</t>
  </si>
  <si>
    <t>TEA Domain Transcription Factor 3</t>
  </si>
  <si>
    <t>GC06M066103</t>
  </si>
  <si>
    <t>https://www.genecards.org/cgi-bin/carddisp.pl?gene=TEAD3</t>
  </si>
  <si>
    <t>PPP4R1</t>
  </si>
  <si>
    <t>Protein Phosphatase 4 Regulatory Subunit 1</t>
  </si>
  <si>
    <t>GC18M009546</t>
  </si>
  <si>
    <t>https://www.genecards.org/cgi-bin/carddisp.pl?gene=PPP4R1</t>
  </si>
  <si>
    <t>HOOK2</t>
  </si>
  <si>
    <t>Hook Microtubule Tethering Protein 2</t>
  </si>
  <si>
    <t>GC19M013589</t>
  </si>
  <si>
    <t>https://www.genecards.org/cgi-bin/carddisp.pl?gene=HOOK2</t>
  </si>
  <si>
    <t>PPP6R2</t>
  </si>
  <si>
    <t>Protein Phosphatase 6 Regulatory Subunit 2</t>
  </si>
  <si>
    <t>GC22P050330</t>
  </si>
  <si>
    <t>https://www.genecards.org/cgi-bin/carddisp.pl?gene=PPP6R2</t>
  </si>
  <si>
    <t>ACTR5</t>
  </si>
  <si>
    <t>Actin Related Protein 5</t>
  </si>
  <si>
    <t>GC20P038748</t>
  </si>
  <si>
    <t>https://www.genecards.org/cgi-bin/carddisp.pl?gene=ACTR5</t>
  </si>
  <si>
    <t>DCAKD</t>
  </si>
  <si>
    <t>Dephospho-CoA Kinase Domain Containing</t>
  </si>
  <si>
    <t>GC17M045023</t>
  </si>
  <si>
    <t>https://www.genecards.org/cgi-bin/carddisp.pl?gene=DCAKD</t>
  </si>
  <si>
    <t>EI24</t>
  </si>
  <si>
    <t>EI24 Autophagy Associated Transmembrane Protein</t>
  </si>
  <si>
    <t>GC11P125570</t>
  </si>
  <si>
    <t>https://www.genecards.org/cgi-bin/carddisp.pl?gene=EI24</t>
  </si>
  <si>
    <t>PWWP2A</t>
  </si>
  <si>
    <t>PWWP Domain Containing 2A</t>
  </si>
  <si>
    <t>GC05M160061</t>
  </si>
  <si>
    <t>https://www.genecards.org/cgi-bin/carddisp.pl?gene=PWWP2A</t>
  </si>
  <si>
    <t>STOML1</t>
  </si>
  <si>
    <t>Stomatin Like 1</t>
  </si>
  <si>
    <t>GC15M073978</t>
  </si>
  <si>
    <t>https://www.genecards.org/cgi-bin/carddisp.pl?gene=STOML1</t>
  </si>
  <si>
    <t>SLC25A40</t>
  </si>
  <si>
    <t>Solute Carrier Family 25 Member 40</t>
  </si>
  <si>
    <t>GC07M087833</t>
  </si>
  <si>
    <t>https://www.genecards.org/cgi-bin/carddisp.pl?gene=SLC25A40</t>
  </si>
  <si>
    <t>DBF4B</t>
  </si>
  <si>
    <t>DBF4 Zinc Finger B</t>
  </si>
  <si>
    <t>GC17P044708</t>
  </si>
  <si>
    <t>https://www.genecards.org/cgi-bin/carddisp.pl?gene=DBF4B</t>
  </si>
  <si>
    <t>GHDC</t>
  </si>
  <si>
    <t>GH3 Domain Containing</t>
  </si>
  <si>
    <t>GC17M042188</t>
  </si>
  <si>
    <t>https://www.genecards.org/cgi-bin/carddisp.pl?gene=GHDC</t>
  </si>
  <si>
    <t>KIR2DS1</t>
  </si>
  <si>
    <t>Killer Cell Immunoglobulin Like Receptor, Two Ig Domains And Short Cytoplasmic Tail 1</t>
  </si>
  <si>
    <t>GC19Mr00063</t>
  </si>
  <si>
    <t>https://www.genecards.org/cgi-bin/carddisp.pl?gene=KIR2DS1</t>
  </si>
  <si>
    <t>GABPA</t>
  </si>
  <si>
    <t>GA Binding Protein Transcription Factor Subunit Alpha</t>
  </si>
  <si>
    <t>GC21P025734</t>
  </si>
  <si>
    <t>https://www.genecards.org/cgi-bin/carddisp.pl?gene=GABPA</t>
  </si>
  <si>
    <t>CAVIN2</t>
  </si>
  <si>
    <t>Caveolae Associated Protein 2</t>
  </si>
  <si>
    <t>GC02M191835</t>
  </si>
  <si>
    <t>https://www.genecards.org/cgi-bin/carddisp.pl?gene=CAVIN2</t>
  </si>
  <si>
    <t>EGR3</t>
  </si>
  <si>
    <t>Early Growth Response 3</t>
  </si>
  <si>
    <t>GC08M022687</t>
  </si>
  <si>
    <t>https://www.genecards.org/cgi-bin/carddisp.pl?gene=EGR3</t>
  </si>
  <si>
    <t>PARP16</t>
  </si>
  <si>
    <t>Poly(ADP-Ribose) Polymerase Family Member 16</t>
  </si>
  <si>
    <t>GC15M089975</t>
  </si>
  <si>
    <t>https://www.genecards.org/cgi-bin/carddisp.pl?gene=PARP16</t>
  </si>
  <si>
    <t>SCN3B</t>
  </si>
  <si>
    <t>Sodium Voltage-Gated Channel Beta Subunit 3</t>
  </si>
  <si>
    <t>GC11M123629</t>
  </si>
  <si>
    <t>https://www.genecards.org/cgi-bin/carddisp.pl?gene=SCN3B</t>
  </si>
  <si>
    <t>AP3S2</t>
  </si>
  <si>
    <t>Adaptor Related Protein Complex 3 Subunit Sigma 2</t>
  </si>
  <si>
    <t>GC15M090908</t>
  </si>
  <si>
    <t>https://www.genecards.org/cgi-bin/carddisp.pl?gene=AP3S2</t>
  </si>
  <si>
    <t>UGT1A3</t>
  </si>
  <si>
    <t>UDP Glucuronosyltransferase Family 1 Member A3</t>
  </si>
  <si>
    <t>GC02P233729</t>
  </si>
  <si>
    <t>https://www.genecards.org/cgi-bin/carddisp.pl?gene=UGT1A3</t>
  </si>
  <si>
    <t>UGT1A5</t>
  </si>
  <si>
    <t>UDP Glucuronosyltransferase Family 1 Member A5</t>
  </si>
  <si>
    <t>GC02P233712</t>
  </si>
  <si>
    <t>https://www.genecards.org/cgi-bin/carddisp.pl?gene=UGT1A5</t>
  </si>
  <si>
    <t>ARPP21</t>
  </si>
  <si>
    <t>CAMP Regulated Phosphoprotein 21</t>
  </si>
  <si>
    <t>GC03P035680</t>
  </si>
  <si>
    <t>https://www.genecards.org/cgi-bin/carddisp.pl?gene=ARPP21</t>
  </si>
  <si>
    <t>FAM76B</t>
  </si>
  <si>
    <t>Family With Sequence Similarity 76 Member B</t>
  </si>
  <si>
    <t>GC11M095768</t>
  </si>
  <si>
    <t>https://www.genecards.org/cgi-bin/carddisp.pl?gene=FAM76B</t>
  </si>
  <si>
    <t>RNF113B</t>
  </si>
  <si>
    <t>Ring Finger Protein 113B</t>
  </si>
  <si>
    <t>GC13M098175</t>
  </si>
  <si>
    <t>https://www.genecards.org/cgi-bin/carddisp.pl?gene=RNF113B</t>
  </si>
  <si>
    <t>MIR524</t>
  </si>
  <si>
    <t>MicroRNA 524</t>
  </si>
  <si>
    <t>GC19P053711</t>
  </si>
  <si>
    <t>https://www.genecards.org/cgi-bin/carddisp.pl?gene=MIR524</t>
  </si>
  <si>
    <t>LTK</t>
  </si>
  <si>
    <t>Leukocyte Receptor Tyrosine Kinase</t>
  </si>
  <si>
    <t>GC15M041503</t>
  </si>
  <si>
    <t>https://www.genecards.org/cgi-bin/carddisp.pl?gene=LTK</t>
  </si>
  <si>
    <t>UBXN8</t>
  </si>
  <si>
    <t>UBX Domain Protein 8</t>
  </si>
  <si>
    <t>GC08P030723</t>
  </si>
  <si>
    <t>https://www.genecards.org/cgi-bin/carddisp.pl?gene=UBXN8</t>
  </si>
  <si>
    <t>MIR136</t>
  </si>
  <si>
    <t>MicroRNA 136</t>
  </si>
  <si>
    <t>GC14P109657</t>
  </si>
  <si>
    <t>https://www.genecards.org/cgi-bin/carddisp.pl?gene=MIR136</t>
  </si>
  <si>
    <t>ITGB1BP2</t>
  </si>
  <si>
    <t>Integrin Subunit Beta 1 Binding Protein 2</t>
  </si>
  <si>
    <t>GC0XP071322</t>
  </si>
  <si>
    <t>https://www.genecards.org/cgi-bin/carddisp.pl?gene=ITGB1BP2</t>
  </si>
  <si>
    <t>ITPR2</t>
  </si>
  <si>
    <t>Inositol 1,4,5-Trisphosphate Receptor Type 2</t>
  </si>
  <si>
    <t>GC12M026336</t>
  </si>
  <si>
    <t>https://www.genecards.org/cgi-bin/carddisp.pl?gene=ITPR2</t>
  </si>
  <si>
    <t>LINC-PINT</t>
  </si>
  <si>
    <t>Long Intergenic Non-Protein Coding RNA, P53 Induced Transcript</t>
  </si>
  <si>
    <t>GC07M131004</t>
  </si>
  <si>
    <t>https://www.genecards.org/cgi-bin/carddisp.pl?gene=LINC-PINT</t>
  </si>
  <si>
    <t>ZNF410</t>
  </si>
  <si>
    <t>Zinc Finger Protein 410</t>
  </si>
  <si>
    <t>GC14P073886</t>
  </si>
  <si>
    <t>https://www.genecards.org/cgi-bin/carddisp.pl?gene=ZNF410</t>
  </si>
  <si>
    <t>LRRFIP1</t>
  </si>
  <si>
    <t>LRR Binding FLII Interacting Protein 1</t>
  </si>
  <si>
    <t>GC02P237627</t>
  </si>
  <si>
    <t>https://www.genecards.org/cgi-bin/carddisp.pl?gene=LRRFIP1</t>
  </si>
  <si>
    <t>HES6</t>
  </si>
  <si>
    <t>Hes Family BHLH Transcription Factor 6</t>
  </si>
  <si>
    <t>GC02M238238</t>
  </si>
  <si>
    <t>https://www.genecards.org/cgi-bin/carddisp.pl?gene=HES6</t>
  </si>
  <si>
    <t>TSPAN33</t>
  </si>
  <si>
    <t>Tetraspanin 33</t>
  </si>
  <si>
    <t>GC07P131929</t>
  </si>
  <si>
    <t>https://www.genecards.org/cgi-bin/carddisp.pl?gene=TSPAN33</t>
  </si>
  <si>
    <t>SOCS5</t>
  </si>
  <si>
    <t>Suppressor Of Cytokine Signaling 5</t>
  </si>
  <si>
    <t>GC02P046698</t>
  </si>
  <si>
    <t>https://www.genecards.org/cgi-bin/carddisp.pl?gene=SOCS5</t>
  </si>
  <si>
    <t>GALK2</t>
  </si>
  <si>
    <t>Galactokinase 2</t>
  </si>
  <si>
    <t>GC15P049155</t>
  </si>
  <si>
    <t>https://www.genecards.org/cgi-bin/carddisp.pl?gene=GALK2</t>
  </si>
  <si>
    <t>PAQR7</t>
  </si>
  <si>
    <t>Progestin And AdipoQ Receptor Family Member 7</t>
  </si>
  <si>
    <t>GC01M025861</t>
  </si>
  <si>
    <t>https://www.genecards.org/cgi-bin/carddisp.pl?gene=PAQR7</t>
  </si>
  <si>
    <t>CABP1</t>
  </si>
  <si>
    <t>Calcium Binding Protein 1</t>
  </si>
  <si>
    <t>GC12P120642</t>
  </si>
  <si>
    <t>https://www.genecards.org/cgi-bin/carddisp.pl?gene=CABP1</t>
  </si>
  <si>
    <t>LGALS7B</t>
  </si>
  <si>
    <t>Galectin 7B</t>
  </si>
  <si>
    <t>GC19P066616</t>
  </si>
  <si>
    <t>https://www.genecards.org/cgi-bin/carddisp.pl?gene=LGALS7B</t>
  </si>
  <si>
    <t>MT1P3</t>
  </si>
  <si>
    <t>Metallothionein 1 Pseudogene 3</t>
  </si>
  <si>
    <t>GC20P035218</t>
  </si>
  <si>
    <t>https://www.genecards.org/cgi-bin/carddisp.pl?gene=MT1P3</t>
  </si>
  <si>
    <t>AKR1C1</t>
  </si>
  <si>
    <t>Aldo-Keto Reductase Family 1 Member C1</t>
  </si>
  <si>
    <t>GC10P004963</t>
  </si>
  <si>
    <t>https://www.genecards.org/cgi-bin/carddisp.pl?gene=AKR1C1</t>
  </si>
  <si>
    <t>SLEH1</t>
  </si>
  <si>
    <t>Systemic Lupus Erythematosus With Hemolytic Anemia 1</t>
  </si>
  <si>
    <t>GC11U990621</t>
  </si>
  <si>
    <t>https://www.genecards.org/cgi-bin/carddisp.pl?gene=SLEH1</t>
  </si>
  <si>
    <t>CAPN14</t>
  </si>
  <si>
    <t>Calpain 14</t>
  </si>
  <si>
    <t>GC02M031173</t>
  </si>
  <si>
    <t>https://www.genecards.org/cgi-bin/carddisp.pl?gene=CAPN14</t>
  </si>
  <si>
    <t>SS18L1</t>
  </si>
  <si>
    <t>SS18L1 Subunit Of BAF Chromatin Remodeling Complex</t>
  </si>
  <si>
    <t>GC20P062143</t>
  </si>
  <si>
    <t>https://www.genecards.org/cgi-bin/carddisp.pl?gene=SS18L1</t>
  </si>
  <si>
    <t>SCHIP1</t>
  </si>
  <si>
    <t>Schwannomin Interacting Protein 1</t>
  </si>
  <si>
    <t>GC03P159273</t>
  </si>
  <si>
    <t>https://www.genecards.org/cgi-bin/carddisp.pl?gene=SCHIP1</t>
  </si>
  <si>
    <t>SSH1</t>
  </si>
  <si>
    <t>Slingshot Protein Phosphatase 1</t>
  </si>
  <si>
    <t>GC12M108821</t>
  </si>
  <si>
    <t>https://www.genecards.org/cgi-bin/carddisp.pl?gene=SSH1</t>
  </si>
  <si>
    <t>GIMAP8</t>
  </si>
  <si>
    <t>GTPase, IMAP Family Member 8</t>
  </si>
  <si>
    <t>GC07P150450</t>
  </si>
  <si>
    <t>https://www.genecards.org/cgi-bin/carddisp.pl?gene=GIMAP8</t>
  </si>
  <si>
    <t>ADAD1</t>
  </si>
  <si>
    <t>Adenosine Deaminase Domain Containing 1</t>
  </si>
  <si>
    <t>GC04P122378</t>
  </si>
  <si>
    <t>https://www.genecards.org/cgi-bin/carddisp.pl?gene=ADAD1</t>
  </si>
  <si>
    <t>SUCLG2</t>
  </si>
  <si>
    <t>Succinate-CoA Ligase GDP-Forming Subunit Beta</t>
  </si>
  <si>
    <t>GC03M067358</t>
  </si>
  <si>
    <t>https://www.genecards.org/cgi-bin/carddisp.pl?gene=SUCLG2</t>
  </si>
  <si>
    <t>PPIC</t>
  </si>
  <si>
    <t>Peptidylprolyl Isomerase C</t>
  </si>
  <si>
    <t>GC05M123023</t>
  </si>
  <si>
    <t>https://www.genecards.org/cgi-bin/carddisp.pl?gene=PPIC</t>
  </si>
  <si>
    <t>CYP4A22-AS1</t>
  </si>
  <si>
    <t>CYP4A22 Antisense RNA 1</t>
  </si>
  <si>
    <t>GC01M047044</t>
  </si>
  <si>
    <t>https://www.genecards.org/cgi-bin/carddisp.pl?gene=CYP4A22-AS1</t>
  </si>
  <si>
    <t>SCAANT1</t>
  </si>
  <si>
    <t>SCA7/ATXN7 Antisense RNA 1</t>
  </si>
  <si>
    <t>GC03M063911</t>
  </si>
  <si>
    <t>https://www.genecards.org/cgi-bin/carddisp.pl?gene=SCAANT1</t>
  </si>
  <si>
    <t>RBM5-AS1</t>
  </si>
  <si>
    <t>RBM5 Antisense RNA 1</t>
  </si>
  <si>
    <t>GC03M050099</t>
  </si>
  <si>
    <t>https://www.genecards.org/cgi-bin/carddisp.pl?gene=RBM5-AS1</t>
  </si>
  <si>
    <t>NRXN2</t>
  </si>
  <si>
    <t>Neurexin 2</t>
  </si>
  <si>
    <t>GC11M089713</t>
  </si>
  <si>
    <t>https://www.genecards.org/cgi-bin/carddisp.pl?gene=NRXN2</t>
  </si>
  <si>
    <t>RILPL2</t>
  </si>
  <si>
    <t>Rab Interacting Lysosomal Protein Like 2</t>
  </si>
  <si>
    <t>GC12M123410</t>
  </si>
  <si>
    <t>https://www.genecards.org/cgi-bin/carddisp.pl?gene=RILPL2</t>
  </si>
  <si>
    <t>DCAF11</t>
  </si>
  <si>
    <t>DDB1 And CUL4 Associated Factor 11</t>
  </si>
  <si>
    <t>GC14P024114</t>
  </si>
  <si>
    <t>https://www.genecards.org/cgi-bin/carddisp.pl?gene=DCAF11</t>
  </si>
  <si>
    <t>WDR82</t>
  </si>
  <si>
    <t>WD Repeat Domain 82</t>
  </si>
  <si>
    <t>GC03M052254</t>
  </si>
  <si>
    <t>https://www.genecards.org/cgi-bin/carddisp.pl?gene=WDR82</t>
  </si>
  <si>
    <t>DCP2</t>
  </si>
  <si>
    <t>Decapping MRNA 2</t>
  </si>
  <si>
    <t>GC05P112976</t>
  </si>
  <si>
    <t>https://www.genecards.org/cgi-bin/carddisp.pl?gene=DCP2</t>
  </si>
  <si>
    <t>MIR671</t>
  </si>
  <si>
    <t>MicroRNA 671</t>
  </si>
  <si>
    <t>GC07P151238</t>
  </si>
  <si>
    <t>https://www.genecards.org/cgi-bin/carddisp.pl?gene=MIR671</t>
  </si>
  <si>
    <t>AFAP1-AS1</t>
  </si>
  <si>
    <t>AFAP1 Antisense RNA 1</t>
  </si>
  <si>
    <t>GC04P007756</t>
  </si>
  <si>
    <t>https://www.genecards.org/cgi-bin/carddisp.pl?gene=AFAP1-AS1</t>
  </si>
  <si>
    <t>AHI1-DT</t>
  </si>
  <si>
    <t>AHI1 Divergent Transcript</t>
  </si>
  <si>
    <t>GC06P135498</t>
  </si>
  <si>
    <t>https://www.genecards.org/cgi-bin/carddisp.pl?gene=AHI1-DT</t>
  </si>
  <si>
    <t>LINC01370</t>
  </si>
  <si>
    <t>Long Intergenic Non-Protein Coding RNA 1370</t>
  </si>
  <si>
    <t>GC20P040004</t>
  </si>
  <si>
    <t>https://www.genecards.org/cgi-bin/carddisp.pl?gene=LINC01370</t>
  </si>
  <si>
    <t>ZNF24</t>
  </si>
  <si>
    <t>Zinc Finger Protein 24</t>
  </si>
  <si>
    <t>GC18M035332</t>
  </si>
  <si>
    <t>https://www.genecards.org/cgi-bin/carddisp.pl?gene=ZNF24</t>
  </si>
  <si>
    <t>COPG2</t>
  </si>
  <si>
    <t>COPI Coat Complex Subunit Gamma 2</t>
  </si>
  <si>
    <t>GC07M130506</t>
  </si>
  <si>
    <t>https://www.genecards.org/cgi-bin/carddisp.pl?gene=COPG2</t>
  </si>
  <si>
    <t>GRM8</t>
  </si>
  <si>
    <t>Glutamate Metabotropic Receptor 8</t>
  </si>
  <si>
    <t>GC07M126438</t>
  </si>
  <si>
    <t>https://www.genecards.org/cgi-bin/carddisp.pl?gene=GRM8</t>
  </si>
  <si>
    <t>CTTNBP2NL</t>
  </si>
  <si>
    <t>CTTNBP2 N-Terminal Like</t>
  </si>
  <si>
    <t>GC01P112396</t>
  </si>
  <si>
    <t>https://www.genecards.org/cgi-bin/carddisp.pl?gene=CTTNBP2NL</t>
  </si>
  <si>
    <t>ENDOD1</t>
  </si>
  <si>
    <t>Endonuclease Domain Containing 1</t>
  </si>
  <si>
    <t>GC11P095089</t>
  </si>
  <si>
    <t>https://www.genecards.org/cgi-bin/carddisp.pl?gene=ENDOD1</t>
  </si>
  <si>
    <t>TIMM23B</t>
  </si>
  <si>
    <t>Translocase Of Inner Mitochondrial Membrane 23 Homolog B</t>
  </si>
  <si>
    <t>GC10P049942</t>
  </si>
  <si>
    <t>https://www.genecards.org/cgi-bin/carddisp.pl?gene=TIMM23B</t>
  </si>
  <si>
    <t>CMTM6</t>
  </si>
  <si>
    <t>CKLF Like MARVEL Transmembrane Domain Containing 6</t>
  </si>
  <si>
    <t>GC03M032499</t>
  </si>
  <si>
    <t>https://www.genecards.org/cgi-bin/carddisp.pl?gene=CMTM6</t>
  </si>
  <si>
    <t>ZNF451</t>
  </si>
  <si>
    <t>Zinc Finger Protein 451</t>
  </si>
  <si>
    <t>GC06P057086</t>
  </si>
  <si>
    <t>https://www.genecards.org/cgi-bin/carddisp.pl?gene=ZNF451</t>
  </si>
  <si>
    <t>TRMT61A</t>
  </si>
  <si>
    <t>TRNA Methyltransferase 61A</t>
  </si>
  <si>
    <t>GC14P103529</t>
  </si>
  <si>
    <t>https://www.genecards.org/cgi-bin/carddisp.pl?gene=TRMT61A</t>
  </si>
  <si>
    <t>SLC7A4</t>
  </si>
  <si>
    <t>Solute Carrier Family 7 Member 4</t>
  </si>
  <si>
    <t>GC22M021028</t>
  </si>
  <si>
    <t>https://www.genecards.org/cgi-bin/carddisp.pl?gene=SLC7A4</t>
  </si>
  <si>
    <t>RSPH6A</t>
  </si>
  <si>
    <t>Radial Spoke Head 6 Homolog A</t>
  </si>
  <si>
    <t>GC19M045795</t>
  </si>
  <si>
    <t>https://www.genecards.org/cgi-bin/carddisp.pl?gene=RSPH6A</t>
  </si>
  <si>
    <t>TMEM120A</t>
  </si>
  <si>
    <t>Transmembrane Protein 120A</t>
  </si>
  <si>
    <t>GC07M075986</t>
  </si>
  <si>
    <t>https://www.genecards.org/cgi-bin/carddisp.pl?gene=TMEM120A</t>
  </si>
  <si>
    <t>SH2D6</t>
  </si>
  <si>
    <t>SH2 Domain Containing 6</t>
  </si>
  <si>
    <t>GC02P085418</t>
  </si>
  <si>
    <t>https://www.genecards.org/cgi-bin/carddisp.pl?gene=SH2D6</t>
  </si>
  <si>
    <t>NPIPA5</t>
  </si>
  <si>
    <t>Nuclear Pore Complex Interacting Protein Family Member A5</t>
  </si>
  <si>
    <t>GC16M015363</t>
  </si>
  <si>
    <t>https://www.genecards.org/cgi-bin/carddisp.pl?gene=NPIPA5</t>
  </si>
  <si>
    <t>CLIP4</t>
  </si>
  <si>
    <t>CAP-Gly Domain Containing Linker Protein Family Member 4</t>
  </si>
  <si>
    <t>GC02P029097</t>
  </si>
  <si>
    <t>https://www.genecards.org/cgi-bin/carddisp.pl?gene=CLIP4</t>
  </si>
  <si>
    <t>LRIG3</t>
  </si>
  <si>
    <t>Leucine Rich Repeats And Immunoglobulin Like Domains 3</t>
  </si>
  <si>
    <t>GC12M058872</t>
  </si>
  <si>
    <t>https://www.genecards.org/cgi-bin/carddisp.pl?gene=LRIG3</t>
  </si>
  <si>
    <t>KAZN</t>
  </si>
  <si>
    <t>Kazrin, Periplakin Interacting Protein</t>
  </si>
  <si>
    <t>GC01P013895</t>
  </si>
  <si>
    <t>https://www.genecards.org/cgi-bin/carddisp.pl?gene=KAZN</t>
  </si>
  <si>
    <t>BCL2L15</t>
  </si>
  <si>
    <t>BCL2 Like 15</t>
  </si>
  <si>
    <t>GC01M113876</t>
  </si>
  <si>
    <t>https://www.genecards.org/cgi-bin/carddisp.pl?gene=BCL2L15</t>
  </si>
  <si>
    <t>TMED10</t>
  </si>
  <si>
    <t>Transmembrane P24 Trafficking Protein 10</t>
  </si>
  <si>
    <t>GC14M075135</t>
  </si>
  <si>
    <t>https://www.genecards.org/cgi-bin/carddisp.pl?gene=TMED10</t>
  </si>
  <si>
    <t>ATAD3C</t>
  </si>
  <si>
    <t>ATPase Family AAA Domain Containing 3C</t>
  </si>
  <si>
    <t>GC01P001449</t>
  </si>
  <si>
    <t>https://www.genecards.org/cgi-bin/carddisp.pl?gene=ATAD3C</t>
  </si>
  <si>
    <t>CACYBP</t>
  </si>
  <si>
    <t>Calcyclin Binding Protein</t>
  </si>
  <si>
    <t>GC01P175001</t>
  </si>
  <si>
    <t>https://www.genecards.org/cgi-bin/carddisp.pl?gene=CACYBP</t>
  </si>
  <si>
    <t>SPATA17</t>
  </si>
  <si>
    <t>Spermatogenesis Associated 17</t>
  </si>
  <si>
    <t>GC01P217631</t>
  </si>
  <si>
    <t>https://www.genecards.org/cgi-bin/carddisp.pl?gene=SPATA17</t>
  </si>
  <si>
    <t>TRIL</t>
  </si>
  <si>
    <t>TLR4 Interactor With Leucine Rich Repeats</t>
  </si>
  <si>
    <t>GC07M028953</t>
  </si>
  <si>
    <t>https://www.genecards.org/cgi-bin/carddisp.pl?gene=TRIL</t>
  </si>
  <si>
    <t>KHDC4</t>
  </si>
  <si>
    <t>KH Domain Containing 4, Pre-MRNA Splicing Factor</t>
  </si>
  <si>
    <t>GC01M155913</t>
  </si>
  <si>
    <t>https://www.genecards.org/cgi-bin/carddisp.pl?gene=KHDC4</t>
  </si>
  <si>
    <t>CAP2</t>
  </si>
  <si>
    <t>Cyclase Associated Actin Cytoskeleton Regulatory Protein 2</t>
  </si>
  <si>
    <t>GC06P017393</t>
  </si>
  <si>
    <t>https://www.genecards.org/cgi-bin/carddisp.pl?gene=CAP2</t>
  </si>
  <si>
    <t>SELENOS</t>
  </si>
  <si>
    <t>Selenoprotein S</t>
  </si>
  <si>
    <t>GC15M117315</t>
  </si>
  <si>
    <t>https://www.genecards.org/cgi-bin/carddisp.pl?gene=SELENOS</t>
  </si>
  <si>
    <t>PYDC1</t>
  </si>
  <si>
    <t>Pyrin Domain Containing 1</t>
  </si>
  <si>
    <t>GC16M037230</t>
  </si>
  <si>
    <t>https://www.genecards.org/cgi-bin/carddisp.pl?gene=PYDC1</t>
  </si>
  <si>
    <t>CDS1</t>
  </si>
  <si>
    <t>CDP-Diacylglycerol Synthase 1</t>
  </si>
  <si>
    <t>GC04P084582</t>
  </si>
  <si>
    <t>https://www.genecards.org/cgi-bin/carddisp.pl?gene=CDS1</t>
  </si>
  <si>
    <t>UGT1A10</t>
  </si>
  <si>
    <t>UDP Glucuronosyltransferase Family 1 Member A10</t>
  </si>
  <si>
    <t>GC02P233636</t>
  </si>
  <si>
    <t>https://www.genecards.org/cgi-bin/carddisp.pl?gene=UGT1A10</t>
  </si>
  <si>
    <t>CDH24</t>
  </si>
  <si>
    <t>Cadherin 24</t>
  </si>
  <si>
    <t>GC14M023047</t>
  </si>
  <si>
    <t>https://www.genecards.org/cgi-bin/carddisp.pl?gene=CDH24</t>
  </si>
  <si>
    <t>TRIM23</t>
  </si>
  <si>
    <t>Tripartite Motif Containing 23</t>
  </si>
  <si>
    <t>GC05M065589</t>
  </si>
  <si>
    <t>https://www.genecards.org/cgi-bin/carddisp.pl?gene=TRIM23</t>
  </si>
  <si>
    <t>CHCHD2</t>
  </si>
  <si>
    <t>Coiled-Coil-Helix-Coiled-Coil-Helix Domain Containing 2</t>
  </si>
  <si>
    <t>GC07M056101</t>
  </si>
  <si>
    <t>https://www.genecards.org/cgi-bin/carddisp.pl?gene=CHCHD2</t>
  </si>
  <si>
    <t>LYAR</t>
  </si>
  <si>
    <t>Ly1 Antibody Reactive</t>
  </si>
  <si>
    <t>GC04M004289</t>
  </si>
  <si>
    <t>https://www.genecards.org/cgi-bin/carddisp.pl?gene=LYAR</t>
  </si>
  <si>
    <t>ADARB2</t>
  </si>
  <si>
    <t>Adenosine Deaminase RNA Specific B2 (Inactive)</t>
  </si>
  <si>
    <t>GC10M001210</t>
  </si>
  <si>
    <t>https://www.genecards.org/cgi-bin/carddisp.pl?gene=ADARB2</t>
  </si>
  <si>
    <t>CDCA2</t>
  </si>
  <si>
    <t>Cell Division Cycle Associated 2</t>
  </si>
  <si>
    <t>GC08P025458</t>
  </si>
  <si>
    <t>https://www.genecards.org/cgi-bin/carddisp.pl?gene=CDCA2</t>
  </si>
  <si>
    <t>NBPF6</t>
  </si>
  <si>
    <t>NBPF Member 6</t>
  </si>
  <si>
    <t>GC01P108422</t>
  </si>
  <si>
    <t>https://www.genecards.org/cgi-bin/carddisp.pl?gene=NBPF6</t>
  </si>
  <si>
    <t>NBPF15</t>
  </si>
  <si>
    <t>NBPF Member 15</t>
  </si>
  <si>
    <t>GC01M144421</t>
  </si>
  <si>
    <t>https://www.genecards.org/cgi-bin/carddisp.pl?gene=NBPF15</t>
  </si>
  <si>
    <t>PAUPAR</t>
  </si>
  <si>
    <t>PAX6 Upstream Antisense RNA</t>
  </si>
  <si>
    <t>GC11P031820</t>
  </si>
  <si>
    <t>https://www.genecards.org/cgi-bin/carddisp.pl?gene=PAUPAR</t>
  </si>
  <si>
    <t>DEPDC1</t>
  </si>
  <si>
    <t>DEP Domain Containing 1</t>
  </si>
  <si>
    <t>GC01M068474</t>
  </si>
  <si>
    <t>https://www.genecards.org/cgi-bin/carddisp.pl?gene=DEPDC1</t>
  </si>
  <si>
    <t>ACER2</t>
  </si>
  <si>
    <t>Alkaline Ceramidase 2</t>
  </si>
  <si>
    <t>GC09P019408</t>
  </si>
  <si>
    <t>https://www.genecards.org/cgi-bin/carddisp.pl?gene=ACER2</t>
  </si>
  <si>
    <t>LRIT1</t>
  </si>
  <si>
    <t>Leucine Rich Repeat, Ig-Like And Transmembrane Domains 1</t>
  </si>
  <si>
    <t>GC10M084231</t>
  </si>
  <si>
    <t>https://www.genecards.org/cgi-bin/carddisp.pl?gene=LRIT1</t>
  </si>
  <si>
    <t>ACER1</t>
  </si>
  <si>
    <t>Alkaline Ceramidase 1</t>
  </si>
  <si>
    <t>GC19M006306</t>
  </si>
  <si>
    <t>https://www.genecards.org/cgi-bin/carddisp.pl?gene=ACER1</t>
  </si>
  <si>
    <t>MTMR1</t>
  </si>
  <si>
    <t>Myotubularin Related Protein 1</t>
  </si>
  <si>
    <t>GC0XP150692</t>
  </si>
  <si>
    <t>https://www.genecards.org/cgi-bin/carddisp.pl?gene=MTMR1</t>
  </si>
  <si>
    <t>HAO2</t>
  </si>
  <si>
    <t>Hydroxyacid Oxidase 2</t>
  </si>
  <si>
    <t>GC01P119368</t>
  </si>
  <si>
    <t>https://www.genecards.org/cgi-bin/carddisp.pl?gene=HAO2</t>
  </si>
  <si>
    <t>PRMT6</t>
  </si>
  <si>
    <t>Protein Arginine Methyltransferase 6</t>
  </si>
  <si>
    <t>GC01P107056</t>
  </si>
  <si>
    <t>https://www.genecards.org/cgi-bin/carddisp.pl?gene=PRMT6</t>
  </si>
  <si>
    <t>GNAL</t>
  </si>
  <si>
    <t>G Protein Subunit Alpha L</t>
  </si>
  <si>
    <t>GC18P011689</t>
  </si>
  <si>
    <t>https://www.genecards.org/cgi-bin/carddisp.pl?gene=GNAL</t>
  </si>
  <si>
    <t>LOC109286556</t>
  </si>
  <si>
    <t>TBX3 Promoter Region</t>
  </si>
  <si>
    <t>GC12P114767</t>
  </si>
  <si>
    <t>https://www.genecards.org/cgi-bin/carddisp.pl?gene=LOC109286556</t>
  </si>
  <si>
    <t>GSDMB</t>
  </si>
  <si>
    <t>Gasdermin B</t>
  </si>
  <si>
    <t>GC17M039904</t>
  </si>
  <si>
    <t>https://www.genecards.org/cgi-bin/carddisp.pl?gene=GSDMB</t>
  </si>
  <si>
    <t>LOC102724334</t>
  </si>
  <si>
    <t>Histone H2B Type F-S-Like</t>
  </si>
  <si>
    <t>GC21M005972</t>
  </si>
  <si>
    <t>https://www.genecards.org/cgi-bin/carddisp.pl?gene=LOC102724334</t>
  </si>
  <si>
    <t>H2AC11</t>
  </si>
  <si>
    <t>H2A Clustered Histone 11</t>
  </si>
  <si>
    <t>GC06P084417</t>
  </si>
  <si>
    <t>https://www.genecards.org/cgi-bin/carddisp.pl?gene=H2AC11</t>
  </si>
  <si>
    <t>PECR</t>
  </si>
  <si>
    <t>Peroxisomal Trans-2-Enoyl-CoA Reductase</t>
  </si>
  <si>
    <t>GC02M215996</t>
  </si>
  <si>
    <t>https://www.genecards.org/cgi-bin/carddisp.pl?gene=PECR</t>
  </si>
  <si>
    <t>UPK1A</t>
  </si>
  <si>
    <t>Uroplakin 1A</t>
  </si>
  <si>
    <t>GC19P066544</t>
  </si>
  <si>
    <t>https://www.genecards.org/cgi-bin/carddisp.pl?gene=UPK1A</t>
  </si>
  <si>
    <t>MIR1180</t>
  </si>
  <si>
    <t>MicroRNA 1180</t>
  </si>
  <si>
    <t>GC17M019344</t>
  </si>
  <si>
    <t>https://www.genecards.org/cgi-bin/carddisp.pl?gene=MIR1180</t>
  </si>
  <si>
    <t>SARAF</t>
  </si>
  <si>
    <t>Store-Operated Calcium Entry Associated Regulatory Factor</t>
  </si>
  <si>
    <t>GC08M030063</t>
  </si>
  <si>
    <t>https://www.genecards.org/cgi-bin/carddisp.pl?gene=SARAF</t>
  </si>
  <si>
    <t>KIF3C</t>
  </si>
  <si>
    <t>Kinesin Family Member 3C</t>
  </si>
  <si>
    <t>GC02M025926</t>
  </si>
  <si>
    <t>https://www.genecards.org/cgi-bin/carddisp.pl?gene=KIF3C</t>
  </si>
  <si>
    <t>CERS5</t>
  </si>
  <si>
    <t>Ceramide Synthase 5</t>
  </si>
  <si>
    <t>GC12M050129</t>
  </si>
  <si>
    <t>https://www.genecards.org/cgi-bin/carddisp.pl?gene=CERS5</t>
  </si>
  <si>
    <t>FAM177A1</t>
  </si>
  <si>
    <t>Family With Sequence Similarity 177 Member A1</t>
  </si>
  <si>
    <t>GC14P035044</t>
  </si>
  <si>
    <t>https://www.genecards.org/cgi-bin/carddisp.pl?gene=FAM177A1</t>
  </si>
  <si>
    <t>KLHL21</t>
  </si>
  <si>
    <t>Kelch Like Family Member 21</t>
  </si>
  <si>
    <t>GC01M006591</t>
  </si>
  <si>
    <t>https://www.genecards.org/cgi-bin/carddisp.pl?gene=KLHL21</t>
  </si>
  <si>
    <t>CYB5D2</t>
  </si>
  <si>
    <t>Cytochrome B5 Domain Containing 2</t>
  </si>
  <si>
    <t>GC17P004143</t>
  </si>
  <si>
    <t>https://www.genecards.org/cgi-bin/carddisp.pl?gene=CYB5D2</t>
  </si>
  <si>
    <t>TMEM102</t>
  </si>
  <si>
    <t>Transmembrane Protein 102</t>
  </si>
  <si>
    <t>GC17P011156</t>
  </si>
  <si>
    <t>https://www.genecards.org/cgi-bin/carddisp.pl?gene=TMEM102</t>
  </si>
  <si>
    <t>KIAA0408</t>
  </si>
  <si>
    <t>GC06M127440</t>
  </si>
  <si>
    <t>https://www.genecards.org/cgi-bin/carddisp.pl?gene=KIAA0408</t>
  </si>
  <si>
    <t>SLC12A7</t>
  </si>
  <si>
    <t>Solute Carrier Family 12 Member 7</t>
  </si>
  <si>
    <t>GC05M001050</t>
  </si>
  <si>
    <t>https://www.genecards.org/cgi-bin/carddisp.pl?gene=SLC12A7</t>
  </si>
  <si>
    <t>GLB1L3</t>
  </si>
  <si>
    <t>Galactosidase Beta 1 Like 3</t>
  </si>
  <si>
    <t>GC11P134269</t>
  </si>
  <si>
    <t>https://www.genecards.org/cgi-bin/carddisp.pl?gene=GLB1L3</t>
  </si>
  <si>
    <t>MIR299</t>
  </si>
  <si>
    <t>MicroRNA 299</t>
  </si>
  <si>
    <t>GC14P109971</t>
  </si>
  <si>
    <t>https://www.genecards.org/cgi-bin/carddisp.pl?gene=MIR299</t>
  </si>
  <si>
    <t>BRD7</t>
  </si>
  <si>
    <t>Bromodomain Containing 7</t>
  </si>
  <si>
    <t>GC16M050313</t>
  </si>
  <si>
    <t>https://www.genecards.org/cgi-bin/carddisp.pl?gene=BRD7</t>
  </si>
  <si>
    <t>TRIM27</t>
  </si>
  <si>
    <t>Tripartite Motif Containing 27</t>
  </si>
  <si>
    <t>GC06M028903</t>
  </si>
  <si>
    <t>https://www.genecards.org/cgi-bin/carddisp.pl?gene=TRIM27</t>
  </si>
  <si>
    <t>FOXN2</t>
  </si>
  <si>
    <t>Forkhead Box N2</t>
  </si>
  <si>
    <t>GC02P048314</t>
  </si>
  <si>
    <t>https://www.genecards.org/cgi-bin/carddisp.pl?gene=FOXN2</t>
  </si>
  <si>
    <t>ZFYVE27</t>
  </si>
  <si>
    <t>Zinc Finger FYVE-Type Containing 27</t>
  </si>
  <si>
    <t>GC10P097739</t>
  </si>
  <si>
    <t>https://www.genecards.org/cgi-bin/carddisp.pl?gene=ZFYVE27</t>
  </si>
  <si>
    <t>KRT12</t>
  </si>
  <si>
    <t>Keratin 12</t>
  </si>
  <si>
    <t>GC17M040861</t>
  </si>
  <si>
    <t>https://www.genecards.org/cgi-bin/carddisp.pl?gene=KRT12</t>
  </si>
  <si>
    <t>SLC39A6</t>
  </si>
  <si>
    <t>Solute Carrier Family 39 Member 6</t>
  </si>
  <si>
    <t>GC18M036108</t>
  </si>
  <si>
    <t>https://www.genecards.org/cgi-bin/carddisp.pl?gene=SLC39A6</t>
  </si>
  <si>
    <t>A1BG</t>
  </si>
  <si>
    <t>Alpha-1-B Glycoprotein</t>
  </si>
  <si>
    <t>GC19M058345</t>
  </si>
  <si>
    <t>https://www.genecards.org/cgi-bin/carddisp.pl?gene=A1BG</t>
  </si>
  <si>
    <t>PTGFR</t>
  </si>
  <si>
    <t>Prostaglandin F Receptor</t>
  </si>
  <si>
    <t>GC01P078303</t>
  </si>
  <si>
    <t>https://www.genecards.org/cgi-bin/carddisp.pl?gene=PTGFR</t>
  </si>
  <si>
    <t>CPEB4</t>
  </si>
  <si>
    <t>Cytoplasmic Polyadenylation Element Binding Protein 4</t>
  </si>
  <si>
    <t>GC05P173888</t>
  </si>
  <si>
    <t>https://www.genecards.org/cgi-bin/carddisp.pl?gene=CPEB4</t>
  </si>
  <si>
    <t>ZC3HAV1</t>
  </si>
  <si>
    <t>Zinc Finger CCCH-Type Containing, Antiviral 1</t>
  </si>
  <si>
    <t>GC07M139057</t>
  </si>
  <si>
    <t>https://www.genecards.org/cgi-bin/carddisp.pl?gene=ZC3HAV1</t>
  </si>
  <si>
    <t>HECTD1</t>
  </si>
  <si>
    <t>HECT Domain E3 Ubiquitin Protein Ligase 1</t>
  </si>
  <si>
    <t>GC14M031100</t>
  </si>
  <si>
    <t>https://www.genecards.org/cgi-bin/carddisp.pl?gene=HECTD1</t>
  </si>
  <si>
    <t>LINC01234</t>
  </si>
  <si>
    <t>Long Intergenic Non-Protein Coding RNA 1234</t>
  </si>
  <si>
    <t>GC12M113584</t>
  </si>
  <si>
    <t>https://www.genecards.org/cgi-bin/carddisp.pl?gene=LINC01234</t>
  </si>
  <si>
    <t>LINC02099</t>
  </si>
  <si>
    <t>Long Intergenic Non-Protein Coding RNA 2099</t>
  </si>
  <si>
    <t>GC08P029787</t>
  </si>
  <si>
    <t>https://www.genecards.org/cgi-bin/carddisp.pl?gene=LINC02099</t>
  </si>
  <si>
    <t>RASSF1-AS1</t>
  </si>
  <si>
    <t>RASSF1 Antisense RNA 1</t>
  </si>
  <si>
    <t>GC03P050337</t>
  </si>
  <si>
    <t>https://www.genecards.org/cgi-bin/carddisp.pl?gene=RASSF1-AS1</t>
  </si>
  <si>
    <t>TLE5</t>
  </si>
  <si>
    <t>TLE Family Member 5, Transcriptional Modulator</t>
  </si>
  <si>
    <t>GC19M005392</t>
  </si>
  <si>
    <t>https://www.genecards.org/cgi-bin/carddisp.pl?gene=TLE5</t>
  </si>
  <si>
    <t>KIF2B</t>
  </si>
  <si>
    <t>Kinesin Family Member 2B</t>
  </si>
  <si>
    <t>GC17P053822</t>
  </si>
  <si>
    <t>https://www.genecards.org/cgi-bin/carddisp.pl?gene=KIF2B</t>
  </si>
  <si>
    <t>CIDEA</t>
  </si>
  <si>
    <t>Cell Death Inducing DFFA Like Effector A</t>
  </si>
  <si>
    <t>GC18P012254</t>
  </si>
  <si>
    <t>https://www.genecards.org/cgi-bin/carddisp.pl?gene=CIDEA</t>
  </si>
  <si>
    <t>FRAT1</t>
  </si>
  <si>
    <t>FRAT Regulator Of WNT Signaling Pathway 1</t>
  </si>
  <si>
    <t>GC10P097319</t>
  </si>
  <si>
    <t>https://www.genecards.org/cgi-bin/carddisp.pl?gene=FRAT1</t>
  </si>
  <si>
    <t>ACYP1</t>
  </si>
  <si>
    <t>Acylphosphatase 1</t>
  </si>
  <si>
    <t>GC14M075053</t>
  </si>
  <si>
    <t>https://www.genecards.org/cgi-bin/carddisp.pl?gene=ACYP1</t>
  </si>
  <si>
    <t>AGFG2</t>
  </si>
  <si>
    <t>ArfGAP With FG Repeats 2</t>
  </si>
  <si>
    <t>GC07P100539</t>
  </si>
  <si>
    <t>https://www.genecards.org/cgi-bin/carddisp.pl?gene=AGFG2</t>
  </si>
  <si>
    <t>PRDM14</t>
  </si>
  <si>
    <t>PR/SET Domain 14</t>
  </si>
  <si>
    <t>GC08M070051</t>
  </si>
  <si>
    <t>https://www.genecards.org/cgi-bin/carddisp.pl?gene=PRDM14</t>
  </si>
  <si>
    <t>MIR493</t>
  </si>
  <si>
    <t>MicroRNA 493</t>
  </si>
  <si>
    <t>GC14P109996</t>
  </si>
  <si>
    <t>https://www.genecards.org/cgi-bin/carddisp.pl?gene=MIR493</t>
  </si>
  <si>
    <t>U2SURP</t>
  </si>
  <si>
    <t>U2 SnRNP Associated SURP Domain Containing</t>
  </si>
  <si>
    <t>GC03P142964</t>
  </si>
  <si>
    <t>https://www.genecards.org/cgi-bin/carddisp.pl?gene=U2SURP</t>
  </si>
  <si>
    <t>RTN2</t>
  </si>
  <si>
    <t>Reticulon 2</t>
  </si>
  <si>
    <t>GC19M045485</t>
  </si>
  <si>
    <t>https://www.genecards.org/cgi-bin/carddisp.pl?gene=RTN2</t>
  </si>
  <si>
    <t>GBP2</t>
  </si>
  <si>
    <t>Guanylate Binding Protein 2</t>
  </si>
  <si>
    <t>GC01M089106</t>
  </si>
  <si>
    <t>https://www.genecards.org/cgi-bin/carddisp.pl?gene=GBP2</t>
  </si>
  <si>
    <t>TAS1R3</t>
  </si>
  <si>
    <t>Taste 1 Receptor Member 3</t>
  </si>
  <si>
    <t>GC01P001331</t>
  </si>
  <si>
    <t>https://www.genecards.org/cgi-bin/carddisp.pl?gene=TAS1R3</t>
  </si>
  <si>
    <t>HELZ2</t>
  </si>
  <si>
    <t>Helicase With Zinc Finger 2</t>
  </si>
  <si>
    <t>GC20M063558</t>
  </si>
  <si>
    <t>https://www.genecards.org/cgi-bin/carddisp.pl?gene=HELZ2</t>
  </si>
  <si>
    <t>ZNF800</t>
  </si>
  <si>
    <t>Zinc Finger Protein 800</t>
  </si>
  <si>
    <t>GC07M127346</t>
  </si>
  <si>
    <t>https://www.genecards.org/cgi-bin/carddisp.pl?gene=ZNF800</t>
  </si>
  <si>
    <t>FAM117A</t>
  </si>
  <si>
    <t>Family With Sequence Similarity 117 Member A</t>
  </si>
  <si>
    <t>GC17M049710</t>
  </si>
  <si>
    <t>https://www.genecards.org/cgi-bin/carddisp.pl?gene=FAM117A</t>
  </si>
  <si>
    <t>GSTZ1</t>
  </si>
  <si>
    <t>Glutathione S-Transferase Zeta 1</t>
  </si>
  <si>
    <t>GC14P077320</t>
  </si>
  <si>
    <t>https://www.genecards.org/cgi-bin/carddisp.pl?gene=GSTZ1</t>
  </si>
  <si>
    <t>CDR1</t>
  </si>
  <si>
    <t>Cerebellar Degeneration Related Protein 1</t>
  </si>
  <si>
    <t>GC0XM140782</t>
  </si>
  <si>
    <t>https://www.genecards.org/cgi-bin/carddisp.pl?gene=CDR1</t>
  </si>
  <si>
    <t>NEU3</t>
  </si>
  <si>
    <t>Neuraminidase 3</t>
  </si>
  <si>
    <t>GC11P077877</t>
  </si>
  <si>
    <t>https://www.genecards.org/cgi-bin/carddisp.pl?gene=NEU3</t>
  </si>
  <si>
    <t>OIP5</t>
  </si>
  <si>
    <t>Opa Interacting Protein 5</t>
  </si>
  <si>
    <t>GC15M041309</t>
  </si>
  <si>
    <t>https://www.genecards.org/cgi-bin/carddisp.pl?gene=OIP5</t>
  </si>
  <si>
    <t>TSSK2</t>
  </si>
  <si>
    <t>Testis Specific Serine Kinase 2</t>
  </si>
  <si>
    <t>GC22P035793</t>
  </si>
  <si>
    <t>https://www.genecards.org/cgi-bin/carddisp.pl?gene=TSSK2</t>
  </si>
  <si>
    <t>AP4B1-AS1</t>
  </si>
  <si>
    <t>AP4B1 Antisense RNA 1</t>
  </si>
  <si>
    <t>GC01P113813</t>
  </si>
  <si>
    <t>https://www.genecards.org/cgi-bin/carddisp.pl?gene=AP4B1-AS1</t>
  </si>
  <si>
    <t>MIR636</t>
  </si>
  <si>
    <t>MicroRNA 636</t>
  </si>
  <si>
    <t>GC17M076736</t>
  </si>
  <si>
    <t>https://www.genecards.org/cgi-bin/carddisp.pl?gene=MIR636</t>
  </si>
  <si>
    <t>PPP3CB</t>
  </si>
  <si>
    <t>Protein Phosphatase 3 Catalytic Subunit Beta</t>
  </si>
  <si>
    <t>GC10M073436</t>
  </si>
  <si>
    <t>https://www.genecards.org/cgi-bin/carddisp.pl?gene=PPP3CB</t>
  </si>
  <si>
    <t>H1-3</t>
  </si>
  <si>
    <t>H1.3 Linker Histone, Cluster Member</t>
  </si>
  <si>
    <t>GC06M066504</t>
  </si>
  <si>
    <t>https://www.genecards.org/cgi-bin/carddisp.pl?gene=H1-3</t>
  </si>
  <si>
    <t>SLC28A2</t>
  </si>
  <si>
    <t>Solute Carrier Family 28 Member 2</t>
  </si>
  <si>
    <t>GC15P045252</t>
  </si>
  <si>
    <t>https://www.genecards.org/cgi-bin/carddisp.pl?gene=SLC28A2</t>
  </si>
  <si>
    <t>VRTN</t>
  </si>
  <si>
    <t>Vertebrae Development Associated</t>
  </si>
  <si>
    <t>GC14P074303</t>
  </si>
  <si>
    <t>https://www.genecards.org/cgi-bin/carddisp.pl?gene=VRTN</t>
  </si>
  <si>
    <t>LOC110599567</t>
  </si>
  <si>
    <t>D7S22 Minisatellite Repeat Instability Region</t>
  </si>
  <si>
    <t>GC07P158150</t>
  </si>
  <si>
    <t>https://www.genecards.org/cgi-bin/carddisp.pl?gene=LOC110599567</t>
  </si>
  <si>
    <t>FGD3</t>
  </si>
  <si>
    <t>FYVE, RhoGEF And PH Domain Containing 3</t>
  </si>
  <si>
    <t>GC09P092947</t>
  </si>
  <si>
    <t>https://www.genecards.org/cgi-bin/carddisp.pl?gene=FGD3</t>
  </si>
  <si>
    <t>SLC22A3</t>
  </si>
  <si>
    <t>Solute Carrier Family 22 Member 3</t>
  </si>
  <si>
    <t>GC06P160348</t>
  </si>
  <si>
    <t>https://www.genecards.org/cgi-bin/carddisp.pl?gene=SLC22A3</t>
  </si>
  <si>
    <t>ACAP2</t>
  </si>
  <si>
    <t>ArfGAP With Coiled-Coil, Ankyrin Repeat And PH Domains 2</t>
  </si>
  <si>
    <t>GC03M195274</t>
  </si>
  <si>
    <t>https://www.genecards.org/cgi-bin/carddisp.pl?gene=ACAP2</t>
  </si>
  <si>
    <t>RPS6KA4</t>
  </si>
  <si>
    <t>Ribosomal Protein S6 Kinase A4</t>
  </si>
  <si>
    <t>GC11P064372</t>
  </si>
  <si>
    <t>https://www.genecards.org/cgi-bin/carddisp.pl?gene=RPS6KA4</t>
  </si>
  <si>
    <t>TRA2A</t>
  </si>
  <si>
    <t>Transformer 2 Alpha Homolog</t>
  </si>
  <si>
    <t>GC07M023504</t>
  </si>
  <si>
    <t>https://www.genecards.org/cgi-bin/carddisp.pl?gene=TRA2A</t>
  </si>
  <si>
    <t>RSPH10B2</t>
  </si>
  <si>
    <t>Radial Spoke Head 10 Homolog B2</t>
  </si>
  <si>
    <t>GC07P007257</t>
  </si>
  <si>
    <t>https://www.genecards.org/cgi-bin/carddisp.pl?gene=RSPH10B2</t>
  </si>
  <si>
    <t>KIR2DP1</t>
  </si>
  <si>
    <t>Killer Cell Immunoglobulin Like Receptor, Two Ig Domains Pseudogene 1</t>
  </si>
  <si>
    <t>GC19P067380</t>
  </si>
  <si>
    <t>https://www.genecards.org/cgi-bin/carddisp.pl?gene=KIR2DP1</t>
  </si>
  <si>
    <t>MRPL54</t>
  </si>
  <si>
    <t>Mitochondrial Ribosomal Protein L54</t>
  </si>
  <si>
    <t>GC19P003762</t>
  </si>
  <si>
    <t>https://www.genecards.org/cgi-bin/carddisp.pl?gene=MRPL54</t>
  </si>
  <si>
    <t>PLA2G4E</t>
  </si>
  <si>
    <t>Phospholipase A2 Group IVE</t>
  </si>
  <si>
    <t>GC15M041981</t>
  </si>
  <si>
    <t>https://www.genecards.org/cgi-bin/carddisp.pl?gene=PLA2G4E</t>
  </si>
  <si>
    <t>TMEM147</t>
  </si>
  <si>
    <t>Transmembrane Protein 147</t>
  </si>
  <si>
    <t>GC19P035545</t>
  </si>
  <si>
    <t>https://www.genecards.org/cgi-bin/carddisp.pl?gene=TMEM147</t>
  </si>
  <si>
    <t>LETMD1</t>
  </si>
  <si>
    <t>LETM1 Domain Containing 1</t>
  </si>
  <si>
    <t>GC12P051047</t>
  </si>
  <si>
    <t>https://www.genecards.org/cgi-bin/carddisp.pl?gene=LETMD1</t>
  </si>
  <si>
    <t>MIR218-2</t>
  </si>
  <si>
    <t>MicroRNA 218-2</t>
  </si>
  <si>
    <t>GC05M168768</t>
  </si>
  <si>
    <t>https://www.genecards.org/cgi-bin/carddisp.pl?gene=MIR218-2</t>
  </si>
  <si>
    <t>C18orf32</t>
  </si>
  <si>
    <t>Chromosome 18 Open Reading Frame 32</t>
  </si>
  <si>
    <t>GC18M049477</t>
  </si>
  <si>
    <t>https://www.genecards.org/cgi-bin/carddisp.pl?gene=C18orf32</t>
  </si>
  <si>
    <t>TFAP2A-AS1</t>
  </si>
  <si>
    <t>TFAP2A Antisense RNA 1</t>
  </si>
  <si>
    <t>GC06P010585</t>
  </si>
  <si>
    <t>https://www.genecards.org/cgi-bin/carddisp.pl?gene=TFAP2A-AS1</t>
  </si>
  <si>
    <t>LARP1</t>
  </si>
  <si>
    <t>La Ribonucleoprotein 1, Translational Regulator</t>
  </si>
  <si>
    <t>GC05P154682</t>
  </si>
  <si>
    <t>https://www.genecards.org/cgi-bin/carddisp.pl?gene=LARP1</t>
  </si>
  <si>
    <t>DGAT2</t>
  </si>
  <si>
    <t>Diacylglycerol O-Acyltransferase 2</t>
  </si>
  <si>
    <t>GC11P075759</t>
  </si>
  <si>
    <t>https://www.genecards.org/cgi-bin/carddisp.pl?gene=DGAT2</t>
  </si>
  <si>
    <t>SMIM21</t>
  </si>
  <si>
    <t>Small Integral Membrane Protein 21</t>
  </si>
  <si>
    <t>GC18M075409</t>
  </si>
  <si>
    <t>https://www.genecards.org/cgi-bin/carddisp.pl?gene=SMIM21</t>
  </si>
  <si>
    <t>ERO1A</t>
  </si>
  <si>
    <t>Endoplasmic Reticulum Oxidoreductase 1 Alpha</t>
  </si>
  <si>
    <t>GC14M052640</t>
  </si>
  <si>
    <t>https://www.genecards.org/cgi-bin/carddisp.pl?gene=ERO1A</t>
  </si>
  <si>
    <t>NF1P2</t>
  </si>
  <si>
    <t>Neurofibromin 1 Pseudogene 2</t>
  </si>
  <si>
    <t>GC15M021927</t>
  </si>
  <si>
    <t>https://www.genecards.org/cgi-bin/carddisp.pl?gene=NF1P2</t>
  </si>
  <si>
    <t>GRHL1</t>
  </si>
  <si>
    <t>Grainyhead Like Transcription Factor 1</t>
  </si>
  <si>
    <t>GC02P009951</t>
  </si>
  <si>
    <t>https://www.genecards.org/cgi-bin/carddisp.pl?gene=GRHL1</t>
  </si>
  <si>
    <t>C1orf198</t>
  </si>
  <si>
    <t>Chromosome 1 Open Reading Frame 198</t>
  </si>
  <si>
    <t>GC01M230837</t>
  </si>
  <si>
    <t>https://www.genecards.org/cgi-bin/carddisp.pl?gene=C1orf198</t>
  </si>
  <si>
    <t>ELAVL2</t>
  </si>
  <si>
    <t>ELAV Like RNA Binding Protein 2</t>
  </si>
  <si>
    <t>GC09M023690</t>
  </si>
  <si>
    <t>https://www.genecards.org/cgi-bin/carddisp.pl?gene=ELAVL2</t>
  </si>
  <si>
    <t>PXMP2</t>
  </si>
  <si>
    <t>Peroxisomal Membrane Protein 2</t>
  </si>
  <si>
    <t>GC12P132687</t>
  </si>
  <si>
    <t>https://www.genecards.org/cgi-bin/carddisp.pl?gene=PXMP2</t>
  </si>
  <si>
    <t>CISTR</t>
  </si>
  <si>
    <t>Chondrogenesis-Associated Transcript</t>
  </si>
  <si>
    <t>GC12M053750</t>
  </si>
  <si>
    <t>https://www.genecards.org/cgi-bin/carddisp.pl?gene=CISTR</t>
  </si>
  <si>
    <t>MMP17</t>
  </si>
  <si>
    <t>Matrix Metallopeptidase 17</t>
  </si>
  <si>
    <t>GC12P131828</t>
  </si>
  <si>
    <t>https://www.genecards.org/cgi-bin/carddisp.pl?gene=MMP17</t>
  </si>
  <si>
    <t>VTI1A</t>
  </si>
  <si>
    <t>Vesicle Transport Through Interaction With T-SNAREs 1A</t>
  </si>
  <si>
    <t>GC10P112446</t>
  </si>
  <si>
    <t>https://www.genecards.org/cgi-bin/carddisp.pl?gene=VTI1A</t>
  </si>
  <si>
    <t>CCDC93</t>
  </si>
  <si>
    <t>Coiled-Coil Domain Containing 93</t>
  </si>
  <si>
    <t>GC02M117915</t>
  </si>
  <si>
    <t>https://www.genecards.org/cgi-bin/carddisp.pl?gene=CCDC93</t>
  </si>
  <si>
    <t>YLPM1</t>
  </si>
  <si>
    <t>YLP Motif Containing 1</t>
  </si>
  <si>
    <t>GC14P074763</t>
  </si>
  <si>
    <t>https://www.genecards.org/cgi-bin/carddisp.pl?gene=YLPM1</t>
  </si>
  <si>
    <t>LINC00628</t>
  </si>
  <si>
    <t>Long Intergenic Non-Protein Coding RNA 628</t>
  </si>
  <si>
    <t>GC01M204508</t>
  </si>
  <si>
    <t>https://www.genecards.org/cgi-bin/carddisp.pl?gene=LINC00628</t>
  </si>
  <si>
    <t>NMNAT3</t>
  </si>
  <si>
    <t>Nicotinamide Nucleotide Adenylyltransferase 3</t>
  </si>
  <si>
    <t>GC03M139560</t>
  </si>
  <si>
    <t>https://www.genecards.org/cgi-bin/carddisp.pl?gene=NMNAT3</t>
  </si>
  <si>
    <t>RHOF</t>
  </si>
  <si>
    <t>Ras Homolog Family Member F, Filopodia Associated</t>
  </si>
  <si>
    <t>GC12M121777</t>
  </si>
  <si>
    <t>https://www.genecards.org/cgi-bin/carddisp.pl?gene=RHOF</t>
  </si>
  <si>
    <t>ACAD11</t>
  </si>
  <si>
    <t>Acyl-CoA Dehydrogenase Family Member 11</t>
  </si>
  <si>
    <t>GC03M132559</t>
  </si>
  <si>
    <t>https://www.genecards.org/cgi-bin/carddisp.pl?gene=ACAD11</t>
  </si>
  <si>
    <t>CAMK2D</t>
  </si>
  <si>
    <t>Calcium/Calmodulin Dependent Protein Kinase II Delta</t>
  </si>
  <si>
    <t>GC04M113418</t>
  </si>
  <si>
    <t>https://www.genecards.org/cgi-bin/carddisp.pl?gene=CAMK2D</t>
  </si>
  <si>
    <t>C15orf39</t>
  </si>
  <si>
    <t>Chromosome 15 Open Reading Frame 39</t>
  </si>
  <si>
    <t>GC15P075195</t>
  </si>
  <si>
    <t>https://www.genecards.org/cgi-bin/carddisp.pl?gene=C15orf39</t>
  </si>
  <si>
    <t>PARP3</t>
  </si>
  <si>
    <t>Poly(ADP-Ribose) Polymerase Family Member 3</t>
  </si>
  <si>
    <t>GC03P052301</t>
  </si>
  <si>
    <t>https://www.genecards.org/cgi-bin/carddisp.pl?gene=PARP3</t>
  </si>
  <si>
    <t>SRFBP1</t>
  </si>
  <si>
    <t>Serum Response Factor Binding Protein 1</t>
  </si>
  <si>
    <t>GC05P121961</t>
  </si>
  <si>
    <t>https://www.genecards.org/cgi-bin/carddisp.pl?gene=SRFBP1</t>
  </si>
  <si>
    <t>CD5L</t>
  </si>
  <si>
    <t>CD5 Molecule Like</t>
  </si>
  <si>
    <t>GC01M157800</t>
  </si>
  <si>
    <t>https://www.genecards.org/cgi-bin/carddisp.pl?gene=CD5L</t>
  </si>
  <si>
    <t>UBE2J1</t>
  </si>
  <si>
    <t>Ubiquitin Conjugating Enzyme E2 J1</t>
  </si>
  <si>
    <t>GC06M089326</t>
  </si>
  <si>
    <t>https://www.genecards.org/cgi-bin/carddisp.pl?gene=UBE2J1</t>
  </si>
  <si>
    <t>NT5M</t>
  </si>
  <si>
    <t>5',3'-Nucleotidase, Mitochondrial</t>
  </si>
  <si>
    <t>GC17P017303</t>
  </si>
  <si>
    <t>https://www.genecards.org/cgi-bin/carddisp.pl?gene=NT5M</t>
  </si>
  <si>
    <t>C1QL4</t>
  </si>
  <si>
    <t>Complement C1q Like 4</t>
  </si>
  <si>
    <t>GC12M049332</t>
  </si>
  <si>
    <t>https://www.genecards.org/cgi-bin/carddisp.pl?gene=C1QL4</t>
  </si>
  <si>
    <t>KCTD19</t>
  </si>
  <si>
    <t>Potassium Channel Tetramerization Domain Containing 19</t>
  </si>
  <si>
    <t>GC16M067359</t>
  </si>
  <si>
    <t>https://www.genecards.org/cgi-bin/carddisp.pl?gene=KCTD19</t>
  </si>
  <si>
    <t>ZSWIM8</t>
  </si>
  <si>
    <t>Zinc Finger SWIM-Type Containing 8</t>
  </si>
  <si>
    <t>GC10P073785</t>
  </si>
  <si>
    <t>https://www.genecards.org/cgi-bin/carddisp.pl?gene=ZSWIM8</t>
  </si>
  <si>
    <t>ZSWIM2</t>
  </si>
  <si>
    <t>Zinc Finger SWIM-Type Containing 2</t>
  </si>
  <si>
    <t>GC02M186827</t>
  </si>
  <si>
    <t>https://www.genecards.org/cgi-bin/carddisp.pl?gene=ZSWIM2</t>
  </si>
  <si>
    <t>METAP2</t>
  </si>
  <si>
    <t>Methionyl Aminopeptidase 2</t>
  </si>
  <si>
    <t>GC12P095473</t>
  </si>
  <si>
    <t>https://www.genecards.org/cgi-bin/carddisp.pl?gene=METAP2</t>
  </si>
  <si>
    <t>ABTB1</t>
  </si>
  <si>
    <t>Ankyrin Repeat And BTB Domain Containing 1</t>
  </si>
  <si>
    <t>GC03P127672</t>
  </si>
  <si>
    <t>https://www.genecards.org/cgi-bin/carddisp.pl?gene=ABTB1</t>
  </si>
  <si>
    <t>TMOD1</t>
  </si>
  <si>
    <t>Tropomodulin 1</t>
  </si>
  <si>
    <t>GC09P097501</t>
  </si>
  <si>
    <t>https://www.genecards.org/cgi-bin/carddisp.pl?gene=TMOD1</t>
  </si>
  <si>
    <t>CDR1-AS</t>
  </si>
  <si>
    <t>CDR1 Antisense RNA</t>
  </si>
  <si>
    <t>GC0XU902169</t>
  </si>
  <si>
    <t>https://www.genecards.org/cgi-bin/carddisp.pl?gene=CDR1-AS</t>
  </si>
  <si>
    <t>KCNA4</t>
  </si>
  <si>
    <t>Potassium Voltage-Gated Channel Subfamily A Member 4</t>
  </si>
  <si>
    <t>GC11M030009</t>
  </si>
  <si>
    <t>https://www.genecards.org/cgi-bin/carddisp.pl?gene=KCNA4</t>
  </si>
  <si>
    <t>PDCD2L</t>
  </si>
  <si>
    <t>Programmed Cell Death 2 Like</t>
  </si>
  <si>
    <t>GC19P034404</t>
  </si>
  <si>
    <t>https://www.genecards.org/cgi-bin/carddisp.pl?gene=PDCD2L</t>
  </si>
  <si>
    <t>CTRC</t>
  </si>
  <si>
    <t>Chymotrypsin C</t>
  </si>
  <si>
    <t>GC01P015438</t>
  </si>
  <si>
    <t>https://www.genecards.org/cgi-bin/carddisp.pl?gene=CTRC</t>
  </si>
  <si>
    <t>ZNF395</t>
  </si>
  <si>
    <t>Zinc Finger Protein 395</t>
  </si>
  <si>
    <t>GC08M028345</t>
  </si>
  <si>
    <t>https://www.genecards.org/cgi-bin/carddisp.pl?gene=ZNF395</t>
  </si>
  <si>
    <t>TBC1D17</t>
  </si>
  <si>
    <t>TBC1 Domain Family Member 17</t>
  </si>
  <si>
    <t>GC19P049877</t>
  </si>
  <si>
    <t>https://www.genecards.org/cgi-bin/carddisp.pl?gene=TBC1D17</t>
  </si>
  <si>
    <t>RAB22A</t>
  </si>
  <si>
    <t>RAB22A, Member RAS Oncogene Family</t>
  </si>
  <si>
    <t>GC20P058309</t>
  </si>
  <si>
    <t>https://www.genecards.org/cgi-bin/carddisp.pl?gene=RAB22A</t>
  </si>
  <si>
    <t>PDK1</t>
  </si>
  <si>
    <t>Pyruvate Dehydrogenase Kinase 1</t>
  </si>
  <si>
    <t>GC02P172555</t>
  </si>
  <si>
    <t>https://www.genecards.org/cgi-bin/carddisp.pl?gene=PDK1</t>
  </si>
  <si>
    <t>CCDC88C</t>
  </si>
  <si>
    <t>Coiled-Coil Domain Containing 88C</t>
  </si>
  <si>
    <t>GC14M091271</t>
  </si>
  <si>
    <t>https://www.genecards.org/cgi-bin/carddisp.pl?gene=CCDC88C</t>
  </si>
  <si>
    <t>HNRNPL</t>
  </si>
  <si>
    <t>Heterogeneous Nuclear Ribonucleoprotein L</t>
  </si>
  <si>
    <t>GC19M038836</t>
  </si>
  <si>
    <t>https://www.genecards.org/cgi-bin/carddisp.pl?gene=HNRNPL</t>
  </si>
  <si>
    <t>ATG12</t>
  </si>
  <si>
    <t>Autophagy Related 12</t>
  </si>
  <si>
    <t>GC05M115828</t>
  </si>
  <si>
    <t>https://www.genecards.org/cgi-bin/carddisp.pl?gene=ATG12</t>
  </si>
  <si>
    <t>TAS2R1</t>
  </si>
  <si>
    <t>Taste 2 Receptor Member 1</t>
  </si>
  <si>
    <t>GC05M009630</t>
  </si>
  <si>
    <t>https://www.genecards.org/cgi-bin/carddisp.pl?gene=TAS2R1</t>
  </si>
  <si>
    <t>BCO1</t>
  </si>
  <si>
    <t>Beta-Carotene Oxygenase 1</t>
  </si>
  <si>
    <t>GC16P081238</t>
  </si>
  <si>
    <t>https://www.genecards.org/cgi-bin/carddisp.pl?gene=BCO1</t>
  </si>
  <si>
    <t>PLEKHG4B</t>
  </si>
  <si>
    <t>Pleckstrin Homology And RhoGEF Domain Containing G4B</t>
  </si>
  <si>
    <t>GC05P000093</t>
  </si>
  <si>
    <t>https://www.genecards.org/cgi-bin/carddisp.pl?gene=PLEKHG4B</t>
  </si>
  <si>
    <t>MIR4278</t>
  </si>
  <si>
    <t>MicroRNA 4278</t>
  </si>
  <si>
    <t>GC05M006827</t>
  </si>
  <si>
    <t>https://www.genecards.org/cgi-bin/carddisp.pl?gene=MIR4278</t>
  </si>
  <si>
    <t>ST2</t>
  </si>
  <si>
    <t>Suppression Of Tumorigenicity 2</t>
  </si>
  <si>
    <t>GC11U990127</t>
  </si>
  <si>
    <t>https://www.genecards.org/cgi-bin/carddisp.pl?gene=ST2</t>
  </si>
  <si>
    <t>COLGALT2</t>
  </si>
  <si>
    <t>Collagen Beta(1-O)Galactosyltransferase 2</t>
  </si>
  <si>
    <t>GC01M183899</t>
  </si>
  <si>
    <t>https://www.genecards.org/cgi-bin/carddisp.pl?gene=COLGALT2</t>
  </si>
  <si>
    <t>OST4</t>
  </si>
  <si>
    <t>Oligosaccharyltransferase Complex Subunit 4, Non-Catalytic</t>
  </si>
  <si>
    <t>GC02M027070</t>
  </si>
  <si>
    <t>https://www.genecards.org/cgi-bin/carddisp.pl?gene=OST4</t>
  </si>
  <si>
    <t>TP53INP2</t>
  </si>
  <si>
    <t>Tumor Protein P53 Inducible Nuclear Protein 2</t>
  </si>
  <si>
    <t>GC20P034704</t>
  </si>
  <si>
    <t>https://www.genecards.org/cgi-bin/carddisp.pl?gene=TP53INP2</t>
  </si>
  <si>
    <t>THAP5</t>
  </si>
  <si>
    <t>THAP Domain Containing 5</t>
  </si>
  <si>
    <t>GC07M108554</t>
  </si>
  <si>
    <t>https://www.genecards.org/cgi-bin/carddisp.pl?gene=THAP5</t>
  </si>
  <si>
    <t>AASDH</t>
  </si>
  <si>
    <t>Aminoadipate-Semialdehyde Dehydrogenase</t>
  </si>
  <si>
    <t>GC04M056340</t>
  </si>
  <si>
    <t>https://www.genecards.org/cgi-bin/carddisp.pl?gene=AASDH</t>
  </si>
  <si>
    <t>GALR1</t>
  </si>
  <si>
    <t>Galanin Receptor 1</t>
  </si>
  <si>
    <t>GC18P077250</t>
  </si>
  <si>
    <t>https://www.genecards.org/cgi-bin/carddisp.pl?gene=GALR1</t>
  </si>
  <si>
    <t>FNBP1</t>
  </si>
  <si>
    <t>Formin Binding Protein 1</t>
  </si>
  <si>
    <t>GC09M129887</t>
  </si>
  <si>
    <t>https://www.genecards.org/cgi-bin/carddisp.pl?gene=FNBP1</t>
  </si>
  <si>
    <t>OARD1</t>
  </si>
  <si>
    <t>O-Acyl-ADP-Ribose Deacylase 1</t>
  </si>
  <si>
    <t>GC06M066152</t>
  </si>
  <si>
    <t>https://www.genecards.org/cgi-bin/carddisp.pl?gene=OARD1</t>
  </si>
  <si>
    <t>LIPJ</t>
  </si>
  <si>
    <t>Lipase Family Member J</t>
  </si>
  <si>
    <t>GC10P092495</t>
  </si>
  <si>
    <t>https://www.genecards.org/cgi-bin/carddisp.pl?gene=LIPJ</t>
  </si>
  <si>
    <t>NUDCD3</t>
  </si>
  <si>
    <t>NudC Domain Containing 3</t>
  </si>
  <si>
    <t>GC07M044379</t>
  </si>
  <si>
    <t>https://www.genecards.org/cgi-bin/carddisp.pl?gene=NUDCD3</t>
  </si>
  <si>
    <t>PITPNB</t>
  </si>
  <si>
    <t>Phosphatidylinositol Transfer Protein Beta</t>
  </si>
  <si>
    <t>GC22M027851</t>
  </si>
  <si>
    <t>https://www.genecards.org/cgi-bin/carddisp.pl?gene=PITPNB</t>
  </si>
  <si>
    <t>TSPOAP1</t>
  </si>
  <si>
    <t>TSPO Associated Protein 1</t>
  </si>
  <si>
    <t>GC17M058302</t>
  </si>
  <si>
    <t>https://www.genecards.org/cgi-bin/carddisp.pl?gene=TSPOAP1</t>
  </si>
  <si>
    <t>MSBP2</t>
  </si>
  <si>
    <t>Minisatellite Binding Protein 2</t>
  </si>
  <si>
    <t>GC00U990214</t>
  </si>
  <si>
    <t>https://www.genecards.org/cgi-bin/carddisp.pl?gene=MSBP2</t>
  </si>
  <si>
    <t>DAP3</t>
  </si>
  <si>
    <t>Death Associated Protein 3</t>
  </si>
  <si>
    <t>GC01P155794</t>
  </si>
  <si>
    <t>https://www.genecards.org/cgi-bin/carddisp.pl?gene=DAP3</t>
  </si>
  <si>
    <t>EPN1</t>
  </si>
  <si>
    <t>Epsin 1</t>
  </si>
  <si>
    <t>GC19P067417</t>
  </si>
  <si>
    <t>https://www.genecards.org/cgi-bin/carddisp.pl?gene=EPN1</t>
  </si>
  <si>
    <t>IL17C</t>
  </si>
  <si>
    <t>Interleukin 17C</t>
  </si>
  <si>
    <t>GC16P088638</t>
  </si>
  <si>
    <t>https://www.genecards.org/cgi-bin/carddisp.pl?gene=IL17C</t>
  </si>
  <si>
    <t>MREG</t>
  </si>
  <si>
    <t>Melanoregulin</t>
  </si>
  <si>
    <t>GC02M215975</t>
  </si>
  <si>
    <t>https://www.genecards.org/cgi-bin/carddisp.pl?gene=MREG</t>
  </si>
  <si>
    <t>SARS2</t>
  </si>
  <si>
    <t>Seryl-TRNA Synthetase 2, Mitochondrial</t>
  </si>
  <si>
    <t>GC19M065751</t>
  </si>
  <si>
    <t>https://www.genecards.org/cgi-bin/carddisp.pl?gene=SARS2</t>
  </si>
  <si>
    <t>PRPF4B</t>
  </si>
  <si>
    <t>Pre-MRNA Processing Factor 4B</t>
  </si>
  <si>
    <t>GC06P004021</t>
  </si>
  <si>
    <t>https://www.genecards.org/cgi-bin/carddisp.pl?gene=PRPF4B</t>
  </si>
  <si>
    <t>MINK1</t>
  </si>
  <si>
    <t>Misshapen Like Kinase 1</t>
  </si>
  <si>
    <t>GC17P004833</t>
  </si>
  <si>
    <t>https://www.genecards.org/cgi-bin/carddisp.pl?gene=MINK1</t>
  </si>
  <si>
    <t>MYCNUT</t>
  </si>
  <si>
    <t>MYCN Upstream Transcript</t>
  </si>
  <si>
    <t>GC02P015920</t>
  </si>
  <si>
    <t>https://www.genecards.org/cgi-bin/carddisp.pl?gene=MYCNUT</t>
  </si>
  <si>
    <t>DALIR</t>
  </si>
  <si>
    <t>DNMT1-Associated Long Intergenic Non-Coding RNA</t>
  </si>
  <si>
    <t>GC02U903850</t>
  </si>
  <si>
    <t>https://www.genecards.org/cgi-bin/carddisp.pl?gene=DALIR</t>
  </si>
  <si>
    <t>WFDC21P</t>
  </si>
  <si>
    <t>WAP Four-Disulfide Core Domain 21, Pseudogene</t>
  </si>
  <si>
    <t>GC17M060085</t>
  </si>
  <si>
    <t>https://www.genecards.org/cgi-bin/carddisp.pl?gene=WFDC21P</t>
  </si>
  <si>
    <t>RGS16</t>
  </si>
  <si>
    <t>Regulator Of G Protein Signaling 16</t>
  </si>
  <si>
    <t>GC01M182598</t>
  </si>
  <si>
    <t>https://www.genecards.org/cgi-bin/carddisp.pl?gene=RGS16</t>
  </si>
  <si>
    <t>SLC6A1-AS1</t>
  </si>
  <si>
    <t>SLC6A1 Antisense RNA 1</t>
  </si>
  <si>
    <t>GC03M011006</t>
  </si>
  <si>
    <t>https://www.genecards.org/cgi-bin/carddisp.pl?gene=SLC6A1-AS1</t>
  </si>
  <si>
    <t>HNRNPD</t>
  </si>
  <si>
    <t>Heterogeneous Nuclear Ribonucleoprotein D</t>
  </si>
  <si>
    <t>GC04M082352</t>
  </si>
  <si>
    <t>https://www.genecards.org/cgi-bin/carddisp.pl?gene=HNRNPD</t>
  </si>
  <si>
    <t>ADGRL1</t>
  </si>
  <si>
    <t>Adhesion G Protein-Coupled Receptor L1</t>
  </si>
  <si>
    <t>GC19M014147</t>
  </si>
  <si>
    <t>https://www.genecards.org/cgi-bin/carddisp.pl?gene=ADGRL1</t>
  </si>
  <si>
    <t>BTG3-AS1</t>
  </si>
  <si>
    <t>BTG3 Antisense RNA 1</t>
  </si>
  <si>
    <t>GC21P017612</t>
  </si>
  <si>
    <t>https://www.genecards.org/cgi-bin/carddisp.pl?gene=BTG3-AS1</t>
  </si>
  <si>
    <t>VSIR</t>
  </si>
  <si>
    <t>V-Set Immunoregulatory Receptor</t>
  </si>
  <si>
    <t>GC10M071748</t>
  </si>
  <si>
    <t>https://www.genecards.org/cgi-bin/carddisp.pl?gene=VSIR</t>
  </si>
  <si>
    <t>MIOS</t>
  </si>
  <si>
    <t>Meiosis Regulator For Oocyte Development</t>
  </si>
  <si>
    <t>GC07P007580</t>
  </si>
  <si>
    <t>https://www.genecards.org/cgi-bin/carddisp.pl?gene=MIOS</t>
  </si>
  <si>
    <t>PATE1</t>
  </si>
  <si>
    <t>Prostate And Testis Expressed 1</t>
  </si>
  <si>
    <t>GC11P125746</t>
  </si>
  <si>
    <t>https://www.genecards.org/cgi-bin/carddisp.pl?gene=PATE1</t>
  </si>
  <si>
    <t>PDE1C</t>
  </si>
  <si>
    <t>Phosphodiesterase 1C</t>
  </si>
  <si>
    <t>GC07M031616</t>
  </si>
  <si>
    <t>https://www.genecards.org/cgi-bin/carddisp.pl?gene=PDE1C</t>
  </si>
  <si>
    <t>NUDT5</t>
  </si>
  <si>
    <t>Nudix Hydrolase 5</t>
  </si>
  <si>
    <t>GC10M012165</t>
  </si>
  <si>
    <t>https://www.genecards.org/cgi-bin/carddisp.pl?gene=NUDT5</t>
  </si>
  <si>
    <t>OPALIN</t>
  </si>
  <si>
    <t>Oligodendrocytic Myelin Paranodal And Inner Loop Protein</t>
  </si>
  <si>
    <t>GC10M096343</t>
  </si>
  <si>
    <t>https://www.genecards.org/cgi-bin/carddisp.pl?gene=OPALIN</t>
  </si>
  <si>
    <t>SLC38A11</t>
  </si>
  <si>
    <t>Solute Carrier Family 38 Member 11</t>
  </si>
  <si>
    <t>GC02M164894</t>
  </si>
  <si>
    <t>https://www.genecards.org/cgi-bin/carddisp.pl?gene=SLC38A11</t>
  </si>
  <si>
    <t>FITM2</t>
  </si>
  <si>
    <t>Fat Storage Inducing Transmembrane Protein 2</t>
  </si>
  <si>
    <t>GC20M044302</t>
  </si>
  <si>
    <t>https://www.genecards.org/cgi-bin/carddisp.pl?gene=FITM2</t>
  </si>
  <si>
    <t>FIZ1</t>
  </si>
  <si>
    <t>FLT3 Interacting Zinc Finger 1</t>
  </si>
  <si>
    <t>GC19M055591</t>
  </si>
  <si>
    <t>https://www.genecards.org/cgi-bin/carddisp.pl?gene=FIZ1</t>
  </si>
  <si>
    <t>HSPA6</t>
  </si>
  <si>
    <t>Heat Shock Protein Family A (Hsp70) Member 6</t>
  </si>
  <si>
    <t>GC01P161524</t>
  </si>
  <si>
    <t>https://www.genecards.org/cgi-bin/carddisp.pl?gene=HSPA6</t>
  </si>
  <si>
    <t>KCTD2</t>
  </si>
  <si>
    <t>Potassium Channel Tetramerization Domain Containing 2</t>
  </si>
  <si>
    <t>GC17P075032</t>
  </si>
  <si>
    <t>https://www.genecards.org/cgi-bin/carddisp.pl?gene=KCTD2</t>
  </si>
  <si>
    <t>GUCY1A1</t>
  </si>
  <si>
    <t>Guanylate Cyclase 1 Soluble Subunit Alpha 1</t>
  </si>
  <si>
    <t>GC04P155667</t>
  </si>
  <si>
    <t>https://www.genecards.org/cgi-bin/carddisp.pl?gene=GUCY1A1</t>
  </si>
  <si>
    <t>CYTH4</t>
  </si>
  <si>
    <t>Cytohesin 4</t>
  </si>
  <si>
    <t>GC22P037282</t>
  </si>
  <si>
    <t>https://www.genecards.org/cgi-bin/carddisp.pl?gene=CYTH4</t>
  </si>
  <si>
    <t>USHBP1</t>
  </si>
  <si>
    <t>USH1 Protein Network Component Harmonin Binding Protein 1</t>
  </si>
  <si>
    <t>GC19M017249</t>
  </si>
  <si>
    <t>https://www.genecards.org/cgi-bin/carddisp.pl?gene=USHBP1</t>
  </si>
  <si>
    <t>LIPF</t>
  </si>
  <si>
    <t>Lipase F, Gastric Type</t>
  </si>
  <si>
    <t>GC10P088664</t>
  </si>
  <si>
    <t>https://www.genecards.org/cgi-bin/carddisp.pl?gene=LIPF</t>
  </si>
  <si>
    <t>SNRPG</t>
  </si>
  <si>
    <t>Small Nuclear Ribonucleoprotein Polypeptide G</t>
  </si>
  <si>
    <t>GC02M070281</t>
  </si>
  <si>
    <t>https://www.genecards.org/cgi-bin/carddisp.pl?gene=SNRPG</t>
  </si>
  <si>
    <t>NXPH4</t>
  </si>
  <si>
    <t>Neurexophilin 4</t>
  </si>
  <si>
    <t>GC12P057331</t>
  </si>
  <si>
    <t>https://www.genecards.org/cgi-bin/carddisp.pl?gene=NXPH4</t>
  </si>
  <si>
    <t>THAP3</t>
  </si>
  <si>
    <t>THAP Domain Containing 3</t>
  </si>
  <si>
    <t>GC01P006955</t>
  </si>
  <si>
    <t>https://www.genecards.org/cgi-bin/carddisp.pl?gene=THAP3</t>
  </si>
  <si>
    <t>THAP4</t>
  </si>
  <si>
    <t>THAP Domain Containing 4</t>
  </si>
  <si>
    <t>GC02M241584</t>
  </si>
  <si>
    <t>https://www.genecards.org/cgi-bin/carddisp.pl?gene=THAP4</t>
  </si>
  <si>
    <t>COLCA1</t>
  </si>
  <si>
    <t>Colorectal Cancer Associated 1</t>
  </si>
  <si>
    <t>GC11M111290</t>
  </si>
  <si>
    <t>https://www.genecards.org/cgi-bin/carddisp.pl?gene=COLCA1</t>
  </si>
  <si>
    <t>AOC2</t>
  </si>
  <si>
    <t>Amine Oxidase Copper Containing 2</t>
  </si>
  <si>
    <t>GC17P042844</t>
  </si>
  <si>
    <t>https://www.genecards.org/cgi-bin/carddisp.pl?gene=AOC2</t>
  </si>
  <si>
    <t>GUK1</t>
  </si>
  <si>
    <t>Guanylate Kinase 1</t>
  </si>
  <si>
    <t>GC01P228139</t>
  </si>
  <si>
    <t>https://www.genecards.org/cgi-bin/carddisp.pl?gene=GUK1</t>
  </si>
  <si>
    <t>CSNK2A3</t>
  </si>
  <si>
    <t>Casein Kinase 2 Alpha 3</t>
  </si>
  <si>
    <t>GC11M011351</t>
  </si>
  <si>
    <t>https://www.genecards.org/cgi-bin/carddisp.pl?gene=CSNK2A3</t>
  </si>
  <si>
    <t>TSPAN3</t>
  </si>
  <si>
    <t>Tetraspanin 3</t>
  </si>
  <si>
    <t>GC15M090355</t>
  </si>
  <si>
    <t>https://www.genecards.org/cgi-bin/carddisp.pl?gene=TSPAN3</t>
  </si>
  <si>
    <t>APCDD1L</t>
  </si>
  <si>
    <t>APC Down-Regulated 1 Like</t>
  </si>
  <si>
    <t>GC20M058459</t>
  </si>
  <si>
    <t>https://www.genecards.org/cgi-bin/carddisp.pl?gene=APCDD1L</t>
  </si>
  <si>
    <t>LINS1</t>
  </si>
  <si>
    <t>Lines Homolog 1</t>
  </si>
  <si>
    <t>GC15M117304</t>
  </si>
  <si>
    <t>https://www.genecards.org/cgi-bin/carddisp.pl?gene=LINS1</t>
  </si>
  <si>
    <t>ZBTB43</t>
  </si>
  <si>
    <t>Zinc Finger And BTB Domain Containing 43</t>
  </si>
  <si>
    <t>GC09P126805</t>
  </si>
  <si>
    <t>https://www.genecards.org/cgi-bin/carddisp.pl?gene=ZBTB43</t>
  </si>
  <si>
    <t>KBTBD4</t>
  </si>
  <si>
    <t>Kelch Repeat And BTB Domain Containing 4</t>
  </si>
  <si>
    <t>GC11M089372</t>
  </si>
  <si>
    <t>https://www.genecards.org/cgi-bin/carddisp.pl?gene=KBTBD4</t>
  </si>
  <si>
    <t>SERHL2</t>
  </si>
  <si>
    <t>Serine Hydrolase Like 2</t>
  </si>
  <si>
    <t>GC22P042553</t>
  </si>
  <si>
    <t>https://www.genecards.org/cgi-bin/carddisp.pl?gene=SERHL2</t>
  </si>
  <si>
    <t>METTL16</t>
  </si>
  <si>
    <t>Methyltransferase 16, N6-Methyladenosine</t>
  </si>
  <si>
    <t>GC17M002405</t>
  </si>
  <si>
    <t>https://www.genecards.org/cgi-bin/carddisp.pl?gene=METTL16</t>
  </si>
  <si>
    <t>TTYH2</t>
  </si>
  <si>
    <t>Tweety Family Member 2</t>
  </si>
  <si>
    <t>GC17P074215</t>
  </si>
  <si>
    <t>https://www.genecards.org/cgi-bin/carddisp.pl?gene=TTYH2</t>
  </si>
  <si>
    <t>GAS2L3</t>
  </si>
  <si>
    <t>Growth Arrest Specific 2 Like 3</t>
  </si>
  <si>
    <t>GC12P100573</t>
  </si>
  <si>
    <t>https://www.genecards.org/cgi-bin/carddisp.pl?gene=GAS2L3</t>
  </si>
  <si>
    <t>CLEC4C</t>
  </si>
  <si>
    <t>C-Type Lectin Domain Family 4 Member C</t>
  </si>
  <si>
    <t>GC12M007741</t>
  </si>
  <si>
    <t>https://www.genecards.org/cgi-bin/carddisp.pl?gene=CLEC4C</t>
  </si>
  <si>
    <t>SHC2</t>
  </si>
  <si>
    <t>SHC Adaptor Protein 2</t>
  </si>
  <si>
    <t>GC19M005210</t>
  </si>
  <si>
    <t>https://www.genecards.org/cgi-bin/carddisp.pl?gene=SHC2</t>
  </si>
  <si>
    <t>PCDH11Y</t>
  </si>
  <si>
    <t>Protocadherin 11 Y-Linked</t>
  </si>
  <si>
    <t>GC0YP005000</t>
  </si>
  <si>
    <t>https://www.genecards.org/cgi-bin/carddisp.pl?gene=PCDH11Y</t>
  </si>
  <si>
    <t>CRYBA1</t>
  </si>
  <si>
    <t>Crystallin Beta A1</t>
  </si>
  <si>
    <t>GC17P029246</t>
  </si>
  <si>
    <t>https://www.genecards.org/cgi-bin/carddisp.pl?gene=CRYBA1</t>
  </si>
  <si>
    <t>CYB5B</t>
  </si>
  <si>
    <t>Cytochrome B5 Type B</t>
  </si>
  <si>
    <t>GC16P069474</t>
  </si>
  <si>
    <t>https://www.genecards.org/cgi-bin/carddisp.pl?gene=CYB5B</t>
  </si>
  <si>
    <t>TMPRSS4</t>
  </si>
  <si>
    <t>Transmembrane Serine Protease 4</t>
  </si>
  <si>
    <t>GC11P118077</t>
  </si>
  <si>
    <t>https://www.genecards.org/cgi-bin/carddisp.pl?gene=TMPRSS4</t>
  </si>
  <si>
    <t>DGAT2L6</t>
  </si>
  <si>
    <t>Diacylglycerol O-Acyltransferase 2 Like 6</t>
  </si>
  <si>
    <t>GC0XP070177</t>
  </si>
  <si>
    <t>https://www.genecards.org/cgi-bin/carddisp.pl?gene=DGAT2L6</t>
  </si>
  <si>
    <t>NIPBL-DT</t>
  </si>
  <si>
    <t>NIPBL Divergent Transcript</t>
  </si>
  <si>
    <t>GC05M036872</t>
  </si>
  <si>
    <t>https://www.genecards.org/cgi-bin/carddisp.pl?gene=NIPBL-DT</t>
  </si>
  <si>
    <t>ACLS</t>
  </si>
  <si>
    <t>Acrocallosal Syndrome</t>
  </si>
  <si>
    <t>GC12U990002</t>
  </si>
  <si>
    <t>https://www.genecards.org/cgi-bin/carddisp.pl?gene=ACLS</t>
  </si>
  <si>
    <t>MKNK1</t>
  </si>
  <si>
    <t>MAPK Interacting Serine/Threonine Kinase 1</t>
  </si>
  <si>
    <t>GC01M046557</t>
  </si>
  <si>
    <t>https://www.genecards.org/cgi-bin/carddisp.pl?gene=MKNK1</t>
  </si>
  <si>
    <t>PTCD1</t>
  </si>
  <si>
    <t>Pentatricopeptide Repeat Domain 1</t>
  </si>
  <si>
    <t>GC07M099503</t>
  </si>
  <si>
    <t>https://www.genecards.org/cgi-bin/carddisp.pl?gene=PTCD1</t>
  </si>
  <si>
    <t>COA4</t>
  </si>
  <si>
    <t>Cytochrome C Oxidase Assembly Factor 4 Homolog</t>
  </si>
  <si>
    <t>GC11M073872</t>
  </si>
  <si>
    <t>https://www.genecards.org/cgi-bin/carddisp.pl?gene=COA4</t>
  </si>
  <si>
    <t>PRRC2A</t>
  </si>
  <si>
    <t>Proline Rich Coiled-Coil 2A</t>
  </si>
  <si>
    <t>GC06P083697</t>
  </si>
  <si>
    <t>https://www.genecards.org/cgi-bin/carddisp.pl?gene=PRRC2A</t>
  </si>
  <si>
    <t>KLHL8</t>
  </si>
  <si>
    <t>Kelch Like Family Member 8</t>
  </si>
  <si>
    <t>GC04M087160</t>
  </si>
  <si>
    <t>https://www.genecards.org/cgi-bin/carddisp.pl?gene=KLHL8</t>
  </si>
  <si>
    <t>TRMT6</t>
  </si>
  <si>
    <t>TRNA Methyltransferase 6 Non-Catalytic Subunit</t>
  </si>
  <si>
    <t>GC20M005937</t>
  </si>
  <si>
    <t>https://www.genecards.org/cgi-bin/carddisp.pl?gene=TRMT6</t>
  </si>
  <si>
    <t>SEPTIN10</t>
  </si>
  <si>
    <t>Septin 10</t>
  </si>
  <si>
    <t>GC02M109543</t>
  </si>
  <si>
    <t>https://www.genecards.org/cgi-bin/carddisp.pl?gene=SEPTIN10</t>
  </si>
  <si>
    <t>HLA-DRB6</t>
  </si>
  <si>
    <t>Major Histocompatibility Complex, Class II, DR Beta 6 (Pseudogene)</t>
  </si>
  <si>
    <t>GC06M066005</t>
  </si>
  <si>
    <t>https://www.genecards.org/cgi-bin/carddisp.pl?gene=HLA-DRB6</t>
  </si>
  <si>
    <t>MYO7B</t>
  </si>
  <si>
    <t>Myosin VIIB</t>
  </si>
  <si>
    <t>GC02P127535</t>
  </si>
  <si>
    <t>https://www.genecards.org/cgi-bin/carddisp.pl?gene=MYO7B</t>
  </si>
  <si>
    <t>ZP4</t>
  </si>
  <si>
    <t>Zona Pellucida Glycoprotein 4</t>
  </si>
  <si>
    <t>GC01M237877</t>
  </si>
  <si>
    <t>https://www.genecards.org/cgi-bin/carddisp.pl?gene=ZP4</t>
  </si>
  <si>
    <t>TRMT11</t>
  </si>
  <si>
    <t>TRNA Methyltransferase 11 Homolog</t>
  </si>
  <si>
    <t>GC06P125986</t>
  </si>
  <si>
    <t>https://www.genecards.org/cgi-bin/carddisp.pl?gene=TRMT11</t>
  </si>
  <si>
    <t>PCGF3</t>
  </si>
  <si>
    <t>Polycomb Group Ring Finger 3</t>
  </si>
  <si>
    <t>GC04P000805</t>
  </si>
  <si>
    <t>https://www.genecards.org/cgi-bin/carddisp.pl?gene=PCGF3</t>
  </si>
  <si>
    <t>DENND4C</t>
  </si>
  <si>
    <t>DENN Domain Containing 4C</t>
  </si>
  <si>
    <t>GC09P019230</t>
  </si>
  <si>
    <t>https://www.genecards.org/cgi-bin/carddisp.pl?gene=DENND4C</t>
  </si>
  <si>
    <t>TICAM2</t>
  </si>
  <si>
    <t>TIR Domain Containing Adaptor Molecule 2</t>
  </si>
  <si>
    <t>GC05M115579</t>
  </si>
  <si>
    <t>https://www.genecards.org/cgi-bin/carddisp.pl?gene=TICAM2</t>
  </si>
  <si>
    <t>EFNA3</t>
  </si>
  <si>
    <t>Ephrin A3</t>
  </si>
  <si>
    <t>GC01P155078</t>
  </si>
  <si>
    <t>https://www.genecards.org/cgi-bin/carddisp.pl?gene=EFNA3</t>
  </si>
  <si>
    <t>GHET1</t>
  </si>
  <si>
    <t>Gastric Carcinoma Proliferation Enhancing Transcript 1</t>
  </si>
  <si>
    <t>GC07P149249</t>
  </si>
  <si>
    <t>https://www.genecards.org/cgi-bin/carddisp.pl?gene=GHET1</t>
  </si>
  <si>
    <t>KCNG4</t>
  </si>
  <si>
    <t>Potassium Voltage-Gated Channel Modifier Subfamily G Member 4</t>
  </si>
  <si>
    <t>GC16M084255</t>
  </si>
  <si>
    <t>https://www.genecards.org/cgi-bin/carddisp.pl?gene=KCNG4</t>
  </si>
  <si>
    <t>POU2F3</t>
  </si>
  <si>
    <t>POU Class 2 Homeobox 3</t>
  </si>
  <si>
    <t>GC11P120236</t>
  </si>
  <si>
    <t>https://www.genecards.org/cgi-bin/carddisp.pl?gene=POU2F3</t>
  </si>
  <si>
    <t>MMRN2</t>
  </si>
  <si>
    <t>Multimerin 2</t>
  </si>
  <si>
    <t>GC10M086935</t>
  </si>
  <si>
    <t>https://www.genecards.org/cgi-bin/carddisp.pl?gene=MMRN2</t>
  </si>
  <si>
    <t>LINC00381</t>
  </si>
  <si>
    <t>Long Intergenic Non-Protein Coding RNA 381</t>
  </si>
  <si>
    <t>GC13P074419</t>
  </si>
  <si>
    <t>https://www.genecards.org/cgi-bin/carddisp.pl?gene=LINC00381</t>
  </si>
  <si>
    <t>NFKBIE</t>
  </si>
  <si>
    <t>NFKB Inhibitor Epsilon</t>
  </si>
  <si>
    <t>GC06M044258</t>
  </si>
  <si>
    <t>https://www.genecards.org/cgi-bin/carddisp.pl?gene=NFKBIE</t>
  </si>
  <si>
    <t>PARP11</t>
  </si>
  <si>
    <t>Poly(ADP-Ribose) Polymerase Family Member 11</t>
  </si>
  <si>
    <t>GC12M005220</t>
  </si>
  <si>
    <t>https://www.genecards.org/cgi-bin/carddisp.pl?gene=PARP11</t>
  </si>
  <si>
    <t>UBE3D</t>
  </si>
  <si>
    <t>Ubiquitin Protein Ligase E3D</t>
  </si>
  <si>
    <t>GC06M082892</t>
  </si>
  <si>
    <t>https://www.genecards.org/cgi-bin/carddisp.pl?gene=UBE3D</t>
  </si>
  <si>
    <t>GRM2</t>
  </si>
  <si>
    <t>Glutamate Metabotropic Receptor 2</t>
  </si>
  <si>
    <t>GC03P051707</t>
  </si>
  <si>
    <t>https://www.genecards.org/cgi-bin/carddisp.pl?gene=GRM2</t>
  </si>
  <si>
    <t>RN7SL1</t>
  </si>
  <si>
    <t>RNA Component Of Signal Recognition Particle 7SL1</t>
  </si>
  <si>
    <t>GC14P049758</t>
  </si>
  <si>
    <t>https://www.genecards.org/cgi-bin/carddisp.pl?gene=RN7SL1</t>
  </si>
  <si>
    <t>NOL9</t>
  </si>
  <si>
    <t>Nucleolar Protein 9</t>
  </si>
  <si>
    <t>GC01M006539</t>
  </si>
  <si>
    <t>https://www.genecards.org/cgi-bin/carddisp.pl?gene=NOL9</t>
  </si>
  <si>
    <t>SLC16A10</t>
  </si>
  <si>
    <t>Solute Carrier Family 16 Member 10</t>
  </si>
  <si>
    <t>GC06P111087</t>
  </si>
  <si>
    <t>https://www.genecards.org/cgi-bin/carddisp.pl?gene=SLC16A10</t>
  </si>
  <si>
    <t>ADCY3</t>
  </si>
  <si>
    <t>Adenylate Cyclase 3</t>
  </si>
  <si>
    <t>GC02M024819</t>
  </si>
  <si>
    <t>https://www.genecards.org/cgi-bin/carddisp.pl?gene=ADCY3</t>
  </si>
  <si>
    <t>JAKMIP1</t>
  </si>
  <si>
    <t>Janus Kinase And Microtubule Interacting Protein 1</t>
  </si>
  <si>
    <t>GC04M006026</t>
  </si>
  <si>
    <t>https://www.genecards.org/cgi-bin/carddisp.pl?gene=JAKMIP1</t>
  </si>
  <si>
    <t>VWA2</t>
  </si>
  <si>
    <t>Von Willebrand Factor A Domain Containing 2</t>
  </si>
  <si>
    <t>GC10P114239</t>
  </si>
  <si>
    <t>https://www.genecards.org/cgi-bin/carddisp.pl?gene=VWA2</t>
  </si>
  <si>
    <t>STPG3</t>
  </si>
  <si>
    <t>Sperm-Tail PG-Rich Repeat Containing 3</t>
  </si>
  <si>
    <t>GC09P137251</t>
  </si>
  <si>
    <t>https://www.genecards.org/cgi-bin/carddisp.pl?gene=STPG3</t>
  </si>
  <si>
    <t>RMDN2</t>
  </si>
  <si>
    <t>Regulator Of Microtubule Dynamics 2</t>
  </si>
  <si>
    <t>GC02P037923</t>
  </si>
  <si>
    <t>https://www.genecards.org/cgi-bin/carddisp.pl?gene=RMDN2</t>
  </si>
  <si>
    <t>TMEM273</t>
  </si>
  <si>
    <t>Transmembrane Protein 273</t>
  </si>
  <si>
    <t>GC10M049155</t>
  </si>
  <si>
    <t>https://www.genecards.org/cgi-bin/carddisp.pl?gene=TMEM273</t>
  </si>
  <si>
    <t>GSDMC</t>
  </si>
  <si>
    <t>Gasdermin C</t>
  </si>
  <si>
    <t>GC08M129705</t>
  </si>
  <si>
    <t>https://www.genecards.org/cgi-bin/carddisp.pl?gene=GSDMC</t>
  </si>
  <si>
    <t>PPM1H</t>
  </si>
  <si>
    <t>Protein Phosphatase, Mg2+/Mn2+ Dependent 1H</t>
  </si>
  <si>
    <t>GC12M062643</t>
  </si>
  <si>
    <t>https://www.genecards.org/cgi-bin/carddisp.pl?gene=PPM1H</t>
  </si>
  <si>
    <t>SYNGR1</t>
  </si>
  <si>
    <t>Synaptogyrin 1</t>
  </si>
  <si>
    <t>GC22P039350</t>
  </si>
  <si>
    <t>https://www.genecards.org/cgi-bin/carddisp.pl?gene=SYNGR1</t>
  </si>
  <si>
    <t>MED22</t>
  </si>
  <si>
    <t>Mediator Complex Subunit 22</t>
  </si>
  <si>
    <t>GC09M133338</t>
  </si>
  <si>
    <t>https://www.genecards.org/cgi-bin/carddisp.pl?gene=MED22</t>
  </si>
  <si>
    <t>HAGH</t>
  </si>
  <si>
    <t>Hydroxyacylglutathione Hydrolase</t>
  </si>
  <si>
    <t>GC16M001795</t>
  </si>
  <si>
    <t>https://www.genecards.org/cgi-bin/carddisp.pl?gene=HAGH</t>
  </si>
  <si>
    <t>AOAH</t>
  </si>
  <si>
    <t>Acyloxyacyl Hydrolase</t>
  </si>
  <si>
    <t>GC07M036519</t>
  </si>
  <si>
    <t>https://www.genecards.org/cgi-bin/carddisp.pl?gene=AOAH</t>
  </si>
  <si>
    <t>ACSM6</t>
  </si>
  <si>
    <t>Acyl-CoA Synthetase Medium Chain Family Member 6</t>
  </si>
  <si>
    <t>GC10P095194</t>
  </si>
  <si>
    <t>https://www.genecards.org/cgi-bin/carddisp.pl?gene=ACSM6</t>
  </si>
  <si>
    <t>ABHD11</t>
  </si>
  <si>
    <t>Abhydrolase Domain Containing 11</t>
  </si>
  <si>
    <t>GC07M073736</t>
  </si>
  <si>
    <t>https://www.genecards.org/cgi-bin/carddisp.pl?gene=ABHD11</t>
  </si>
  <si>
    <t>MXD4</t>
  </si>
  <si>
    <t>MAX Dimerization Protein 4</t>
  </si>
  <si>
    <t>GC04M002426</t>
  </si>
  <si>
    <t>https://www.genecards.org/cgi-bin/carddisp.pl?gene=MXD4</t>
  </si>
  <si>
    <t>NSUN6</t>
  </si>
  <si>
    <t>NOP2/Sun RNA Methyltransferase 6</t>
  </si>
  <si>
    <t>GC10M018545</t>
  </si>
  <si>
    <t>https://www.genecards.org/cgi-bin/carddisp.pl?gene=NSUN6</t>
  </si>
  <si>
    <t>ABHD14A</t>
  </si>
  <si>
    <t>Abhydrolase Domain Containing 14A</t>
  </si>
  <si>
    <t>GC03P052306</t>
  </si>
  <si>
    <t>https://www.genecards.org/cgi-bin/carddisp.pl?gene=ABHD14A</t>
  </si>
  <si>
    <t>ZNF506</t>
  </si>
  <si>
    <t>Zinc Finger Protein 506</t>
  </si>
  <si>
    <t>GC19M019785</t>
  </si>
  <si>
    <t>https://www.genecards.org/cgi-bin/carddisp.pl?gene=ZNF506</t>
  </si>
  <si>
    <t>SPDYE1</t>
  </si>
  <si>
    <t>Speedy/RINGO Cell Cycle Regulator Family Member E1</t>
  </si>
  <si>
    <t>GC07P043998</t>
  </si>
  <si>
    <t>https://www.genecards.org/cgi-bin/carddisp.pl?gene=SPDYE1</t>
  </si>
  <si>
    <t>TRIM74</t>
  </si>
  <si>
    <t>Tripartite Motif Containing 74</t>
  </si>
  <si>
    <t>GC07M072954</t>
  </si>
  <si>
    <t>https://www.genecards.org/cgi-bin/carddisp.pl?gene=TRIM74</t>
  </si>
  <si>
    <t>SPDYE2</t>
  </si>
  <si>
    <t>Speedy/RINGO Cell Cycle Regulator Family Member E2</t>
  </si>
  <si>
    <t>GC07P102551</t>
  </si>
  <si>
    <t>https://www.genecards.org/cgi-bin/carddisp.pl?gene=SPDYE2</t>
  </si>
  <si>
    <t>SSC4D</t>
  </si>
  <si>
    <t>Scavenger Receptor Cysteine Rich Family Member With 4 Domains</t>
  </si>
  <si>
    <t>GC07M076842</t>
  </si>
  <si>
    <t>https://www.genecards.org/cgi-bin/carddisp.pl?gene=SSC4D</t>
  </si>
  <si>
    <t>TRIM73</t>
  </si>
  <si>
    <t>Tripartite Motif Containing 73</t>
  </si>
  <si>
    <t>GC07P075395</t>
  </si>
  <si>
    <t>https://www.genecards.org/cgi-bin/carddisp.pl?gene=TRIM73</t>
  </si>
  <si>
    <t>NSUN5P2</t>
  </si>
  <si>
    <t>NSUN5 Pseudogene 2</t>
  </si>
  <si>
    <t>GC07M072948</t>
  </si>
  <si>
    <t>https://www.genecards.org/cgi-bin/carddisp.pl?gene=NSUN5P2</t>
  </si>
  <si>
    <t>STAG3L1</t>
  </si>
  <si>
    <t>Stromal Antigen 3-Like 1 (Pseudogene)</t>
  </si>
  <si>
    <t>GC07P075359</t>
  </si>
  <si>
    <t>https://www.genecards.org/cgi-bin/carddisp.pl?gene=STAG3L1</t>
  </si>
  <si>
    <t>NSUN5P1</t>
  </si>
  <si>
    <t>NSUN5 Pseudogene 1</t>
  </si>
  <si>
    <t>GC07P075410</t>
  </si>
  <si>
    <t>https://www.genecards.org/cgi-bin/carddisp.pl?gene=NSUN5P1</t>
  </si>
  <si>
    <t>STAG3L2</t>
  </si>
  <si>
    <t>Stromal Antigen 3-Like 2 (Pseudogene)</t>
  </si>
  <si>
    <t>GC07M074843</t>
  </si>
  <si>
    <t>https://www.genecards.org/cgi-bin/carddisp.pl?gene=STAG3L2</t>
  </si>
  <si>
    <t>STAG3L3</t>
  </si>
  <si>
    <t>Stromal Antigen 3-Like 3 (Pseudogene)</t>
  </si>
  <si>
    <t>GC07M072969</t>
  </si>
  <si>
    <t>https://www.genecards.org/cgi-bin/carddisp.pl?gene=STAG3L3</t>
  </si>
  <si>
    <t>ABHD11-AS1</t>
  </si>
  <si>
    <t>ABHD11 Antisense RNA 1 (Tail To Tail)</t>
  </si>
  <si>
    <t>GC07P075393</t>
  </si>
  <si>
    <t>https://www.genecards.org/cgi-bin/carddisp.pl?gene=ABHD11-AS1</t>
  </si>
  <si>
    <t>LINC00851</t>
  </si>
  <si>
    <t>Long Intergenic Non-Protein Coding RNA 851</t>
  </si>
  <si>
    <t>GC20P018378</t>
  </si>
  <si>
    <t>https://www.genecards.org/cgi-bin/carddisp.pl?gene=LINC00851</t>
  </si>
  <si>
    <t>SPDYE7P</t>
  </si>
  <si>
    <t>Speedy/RINGO Cell Cycle Regulator Family Member E7, Pseudogene</t>
  </si>
  <si>
    <t>GC07M072897</t>
  </si>
  <si>
    <t>https://www.genecards.org/cgi-bin/carddisp.pl?gene=SPDYE7P</t>
  </si>
  <si>
    <t>GTF2IP1</t>
  </si>
  <si>
    <t>General Transcription Factor IIi Pseudogene 1</t>
  </si>
  <si>
    <t>GC07M075185</t>
  </si>
  <si>
    <t>https://www.genecards.org/cgi-bin/carddisp.pl?gene=GTF2IP1</t>
  </si>
  <si>
    <t>GTF2IRD2P1</t>
  </si>
  <si>
    <t>GTF2I Repeat Domain Containing 2 Pseudogene 1</t>
  </si>
  <si>
    <t>GC07M073242</t>
  </si>
  <si>
    <t>https://www.genecards.org/cgi-bin/carddisp.pl?gene=GTF2IRD2P1</t>
  </si>
  <si>
    <t>SPDYE14</t>
  </si>
  <si>
    <t>Speedy/RINGO Cell Cycle Regulator Family Member E14</t>
  </si>
  <si>
    <t>GC07P075237</t>
  </si>
  <si>
    <t>https://www.genecards.org/cgi-bin/carddisp.pl?gene=SPDYE14</t>
  </si>
  <si>
    <t>SPDYE8</t>
  </si>
  <si>
    <t>Speedy/RINGO Cell Cycle Regulator Family Member E8</t>
  </si>
  <si>
    <t>GC07M073022</t>
  </si>
  <si>
    <t>https://www.genecards.org/cgi-bin/carddisp.pl?gene=SPDYE8</t>
  </si>
  <si>
    <t>SPDYE10</t>
  </si>
  <si>
    <t>Speedy/RINGO Cell Cycle Regulator Family Member E10</t>
  </si>
  <si>
    <t>GC07M073111</t>
  </si>
  <si>
    <t>https://www.genecards.org/cgi-bin/carddisp.pl?gene=SPDYE10</t>
  </si>
  <si>
    <t>SPDYE12</t>
  </si>
  <si>
    <t>Speedy/RINGO Cell Cycle Regulator Family Member E12</t>
  </si>
  <si>
    <t>GC07M075075</t>
  </si>
  <si>
    <t>https://www.genecards.org/cgi-bin/carddisp.pl?gene=SPDYE12</t>
  </si>
  <si>
    <t>GTF2IP4</t>
  </si>
  <si>
    <t>General Transcription Factor IIi Pseudogene 4</t>
  </si>
  <si>
    <t>GC07P075329</t>
  </si>
  <si>
    <t>https://www.genecards.org/cgi-bin/carddisp.pl?gene=GTF2IP4</t>
  </si>
  <si>
    <t>SPDYE13</t>
  </si>
  <si>
    <t>Speedy/RINGO Cell Cycle Regulator Family Member E13</t>
  </si>
  <si>
    <t>GC07P075620</t>
  </si>
  <si>
    <t>https://www.genecards.org/cgi-bin/carddisp.pl?gene=SPDYE13</t>
  </si>
  <si>
    <t>SPDYE15</t>
  </si>
  <si>
    <t>Speedy/RINGO Cell Cycle Regulator Family Member E15</t>
  </si>
  <si>
    <t>GC07P075335</t>
  </si>
  <si>
    <t>https://www.genecards.org/cgi-bin/carddisp.pl?gene=SPDYE15</t>
  </si>
  <si>
    <t>SPDYE9</t>
  </si>
  <si>
    <t>Speedy/RINGO Cell Cycle Regulator Family Member E9</t>
  </si>
  <si>
    <t>GC07M073109</t>
  </si>
  <si>
    <t>https://www.genecards.org/cgi-bin/carddisp.pl?gene=SPDYE9</t>
  </si>
  <si>
    <t>WBSCR23</t>
  </si>
  <si>
    <t>Williams-Beuren Syndrome Chromosome Region 23</t>
  </si>
  <si>
    <t>GC07P074532</t>
  </si>
  <si>
    <t>https://www.genecards.org/cgi-bin/carddisp.pl?gene=WBSCR23</t>
  </si>
  <si>
    <t>LOC108228208</t>
  </si>
  <si>
    <t>7q11.23 Proximal Recombination Region</t>
  </si>
  <si>
    <t>GC07P075442</t>
  </si>
  <si>
    <t>https://www.genecards.org/cgi-bin/carddisp.pl?gene=LOC108228208</t>
  </si>
  <si>
    <t>LOC108228209</t>
  </si>
  <si>
    <t>7q11.23 Distal Recombination Region</t>
  </si>
  <si>
    <t>GC07P076626</t>
  </si>
  <si>
    <t>https://www.genecards.org/cgi-bin/carddisp.pl?gene=LOC108228209</t>
  </si>
  <si>
    <t>SBSPON</t>
  </si>
  <si>
    <t>Somatomedin B And Thrombospondin Type 1 Domain Containing</t>
  </si>
  <si>
    <t>GC08M073064</t>
  </si>
  <si>
    <t>https://www.genecards.org/cgi-bin/carddisp.pl?gene=SBSPON</t>
  </si>
  <si>
    <t>LINC00299</t>
  </si>
  <si>
    <t>Long Intergenic Non-Protein Coding RNA 299</t>
  </si>
  <si>
    <t>GC02M007988</t>
  </si>
  <si>
    <t>https://www.genecards.org/cgi-bin/carddisp.pl?gene=LINC00299</t>
  </si>
  <si>
    <t>SNORD14A</t>
  </si>
  <si>
    <t>Small Nucleolar RNA, C/D Box 14A</t>
  </si>
  <si>
    <t>GC11M017582</t>
  </si>
  <si>
    <t>https://www.genecards.org/cgi-bin/carddisp.pl?gene=SNORD14A</t>
  </si>
  <si>
    <t>SRP68P1</t>
  </si>
  <si>
    <t>Signal Recognition Particle 68 Pseudogene 1</t>
  </si>
  <si>
    <t>GC17M016787</t>
  </si>
  <si>
    <t>https://www.genecards.org/cgi-bin/carddisp.pl?gene=SRP68P1</t>
  </si>
  <si>
    <t>GSTM3</t>
  </si>
  <si>
    <t>Glutathione S-Transferase Mu 3</t>
  </si>
  <si>
    <t>GC01M109733</t>
  </si>
  <si>
    <t>https://www.genecards.org/cgi-bin/carddisp.pl?gene=GSTM3</t>
  </si>
  <si>
    <t>GPN3</t>
  </si>
  <si>
    <t>GPN-Loop GTPase 3</t>
  </si>
  <si>
    <t>GC12M110452</t>
  </si>
  <si>
    <t>https://www.genecards.org/cgi-bin/carddisp.pl?gene=GPN3</t>
  </si>
  <si>
    <t>EMC2</t>
  </si>
  <si>
    <t>ER Membrane Protein Complex Subunit 2</t>
  </si>
  <si>
    <t>GC08P108443</t>
  </si>
  <si>
    <t>https://www.genecards.org/cgi-bin/carddisp.pl?gene=EMC2</t>
  </si>
  <si>
    <t>COL6A6</t>
  </si>
  <si>
    <t>Collagen Type VI Alpha 6 Chain</t>
  </si>
  <si>
    <t>GC03P134231</t>
  </si>
  <si>
    <t>https://www.genecards.org/cgi-bin/carddisp.pl?gene=COL6A6</t>
  </si>
  <si>
    <t>MIR584</t>
  </si>
  <si>
    <t>MicroRNA 584</t>
  </si>
  <si>
    <t>GC05M149062</t>
  </si>
  <si>
    <t>https://www.genecards.org/cgi-bin/carddisp.pl?gene=MIR584</t>
  </si>
  <si>
    <t>SCTR</t>
  </si>
  <si>
    <t>Secretin Receptor</t>
  </si>
  <si>
    <t>GC02M119439</t>
  </si>
  <si>
    <t>https://www.genecards.org/cgi-bin/carddisp.pl?gene=SCTR</t>
  </si>
  <si>
    <t>NAA40</t>
  </si>
  <si>
    <t>N-Alpha-Acetyltransferase 40, NatD Catalytic Subunit</t>
  </si>
  <si>
    <t>GC11P063938</t>
  </si>
  <si>
    <t>https://www.genecards.org/cgi-bin/carddisp.pl?gene=NAA40</t>
  </si>
  <si>
    <t>TXNL1</t>
  </si>
  <si>
    <t>Thioredoxin Like 1</t>
  </si>
  <si>
    <t>GC18M056597</t>
  </si>
  <si>
    <t>https://www.genecards.org/cgi-bin/carddisp.pl?gene=TXNL1</t>
  </si>
  <si>
    <t>STEAP1</t>
  </si>
  <si>
    <t>STEAP Family Member 1</t>
  </si>
  <si>
    <t>GC07P090154</t>
  </si>
  <si>
    <t>https://www.genecards.org/cgi-bin/carddisp.pl?gene=STEAP1</t>
  </si>
  <si>
    <t>ANKFY1</t>
  </si>
  <si>
    <t>Ankyrin Repeat And FYVE Domain Containing 1</t>
  </si>
  <si>
    <t>GC17M004163</t>
  </si>
  <si>
    <t>https://www.genecards.org/cgi-bin/carddisp.pl?gene=ANKFY1</t>
  </si>
  <si>
    <t>LY6K</t>
  </si>
  <si>
    <t>Lymphocyte Antigen 6 Family Member K</t>
  </si>
  <si>
    <t>GC08P142700</t>
  </si>
  <si>
    <t>https://www.genecards.org/cgi-bin/carddisp.pl?gene=LY6K</t>
  </si>
  <si>
    <t>FOXK1</t>
  </si>
  <si>
    <t>Forkhead Box K1</t>
  </si>
  <si>
    <t>GC07P004682</t>
  </si>
  <si>
    <t>https://www.genecards.org/cgi-bin/carddisp.pl?gene=FOXK1</t>
  </si>
  <si>
    <t>GPX7</t>
  </si>
  <si>
    <t>Glutathione Peroxidase 7</t>
  </si>
  <si>
    <t>GC01P052602</t>
  </si>
  <si>
    <t>https://www.genecards.org/cgi-bin/carddisp.pl?gene=GPX7</t>
  </si>
  <si>
    <t>GPATCH8</t>
  </si>
  <si>
    <t>G-Patch Domain Containing 8</t>
  </si>
  <si>
    <t>GC17M044395</t>
  </si>
  <si>
    <t>https://www.genecards.org/cgi-bin/carddisp.pl?gene=GPATCH8</t>
  </si>
  <si>
    <t>LARP4B</t>
  </si>
  <si>
    <t>La Ribonucleoprotein 4B</t>
  </si>
  <si>
    <t>GC10M000806</t>
  </si>
  <si>
    <t>https://www.genecards.org/cgi-bin/carddisp.pl?gene=LARP4B</t>
  </si>
  <si>
    <t>RERG</t>
  </si>
  <si>
    <t>RAS Like Estrogen Regulated Growth Inhibitor</t>
  </si>
  <si>
    <t>GC12M021183</t>
  </si>
  <si>
    <t>https://www.genecards.org/cgi-bin/carddisp.pl?gene=RERG</t>
  </si>
  <si>
    <t>VPS28</t>
  </si>
  <si>
    <t>VPS28 Subunit Of ESCRT-I</t>
  </si>
  <si>
    <t>GC08M145416</t>
  </si>
  <si>
    <t>https://www.genecards.org/cgi-bin/carddisp.pl?gene=VPS28</t>
  </si>
  <si>
    <t>DDAH1</t>
  </si>
  <si>
    <t>Dimethylarginine Dimethylaminohydrolase 1</t>
  </si>
  <si>
    <t>GC01M085318</t>
  </si>
  <si>
    <t>https://www.genecards.org/cgi-bin/carddisp.pl?gene=DDAH1</t>
  </si>
  <si>
    <t>GUCY1B1</t>
  </si>
  <si>
    <t>Guanylate Cyclase 1 Soluble Subunit Beta 1</t>
  </si>
  <si>
    <t>GC04P155759</t>
  </si>
  <si>
    <t>https://www.genecards.org/cgi-bin/carddisp.pl?gene=GUCY1B1</t>
  </si>
  <si>
    <t>CCDC6</t>
  </si>
  <si>
    <t>Coiled-Coil Domain Containing 6</t>
  </si>
  <si>
    <t>GC10M059788</t>
  </si>
  <si>
    <t>https://www.genecards.org/cgi-bin/carddisp.pl?gene=CCDC6</t>
  </si>
  <si>
    <t>RND1</t>
  </si>
  <si>
    <t>Rho Family GTPase 1</t>
  </si>
  <si>
    <t>GC12M048857</t>
  </si>
  <si>
    <t>https://www.genecards.org/cgi-bin/carddisp.pl?gene=RND1</t>
  </si>
  <si>
    <t>PHLPP1</t>
  </si>
  <si>
    <t>PH Domain And Leucine Rich Repeat Protein Phosphatase 1</t>
  </si>
  <si>
    <t>GC18P062715</t>
  </si>
  <si>
    <t>https://www.genecards.org/cgi-bin/carddisp.pl?gene=PHLPP1</t>
  </si>
  <si>
    <t>HVCN1</t>
  </si>
  <si>
    <t>Hydrogen Voltage Gated Channel 1</t>
  </si>
  <si>
    <t>GC12M110627</t>
  </si>
  <si>
    <t>https://www.genecards.org/cgi-bin/carddisp.pl?gene=HVCN1</t>
  </si>
  <si>
    <t>FABP6</t>
  </si>
  <si>
    <t>Fatty Acid Binding Protein 6</t>
  </si>
  <si>
    <t>GC05P160187</t>
  </si>
  <si>
    <t>https://www.genecards.org/cgi-bin/carddisp.pl?gene=FABP6</t>
  </si>
  <si>
    <t>CCDC50</t>
  </si>
  <si>
    <t>Coiled-Coil Domain Containing 50</t>
  </si>
  <si>
    <t>GC03P191329</t>
  </si>
  <si>
    <t>https://www.genecards.org/cgi-bin/carddisp.pl?gene=CCDC50</t>
  </si>
  <si>
    <t>LRRC14</t>
  </si>
  <si>
    <t>Leucine Rich Repeat Containing 14</t>
  </si>
  <si>
    <t>GC08P144517</t>
  </si>
  <si>
    <t>https://www.genecards.org/cgi-bin/carddisp.pl?gene=LRRC14</t>
  </si>
  <si>
    <t>PTPRH</t>
  </si>
  <si>
    <t>Protein Tyrosine Phosphatase Receptor Type H</t>
  </si>
  <si>
    <t>GC19M055181</t>
  </si>
  <si>
    <t>https://www.genecards.org/cgi-bin/carddisp.pl?gene=PTPRH</t>
  </si>
  <si>
    <t>ZNF302</t>
  </si>
  <si>
    <t>Zinc Finger Protein 302</t>
  </si>
  <si>
    <t>GC19P066515</t>
  </si>
  <si>
    <t>https://www.genecards.org/cgi-bin/carddisp.pl?gene=ZNF302</t>
  </si>
  <si>
    <t>SYMPK</t>
  </si>
  <si>
    <t>Symplekin Scaffold Protein</t>
  </si>
  <si>
    <t>GC19M045815</t>
  </si>
  <si>
    <t>https://www.genecards.org/cgi-bin/carddisp.pl?gene=SYMPK</t>
  </si>
  <si>
    <t>MS4A4A</t>
  </si>
  <si>
    <t>Membrane Spanning 4-Domains A4A</t>
  </si>
  <si>
    <t>GC11P060185</t>
  </si>
  <si>
    <t>https://www.genecards.org/cgi-bin/carddisp.pl?gene=MS4A4A</t>
  </si>
  <si>
    <t>NUFIP2</t>
  </si>
  <si>
    <t>Nuclear FMR1 Interacting Protein 2</t>
  </si>
  <si>
    <t>GC17M035147</t>
  </si>
  <si>
    <t>https://www.genecards.org/cgi-bin/carddisp.pl?gene=NUFIP2</t>
  </si>
  <si>
    <t>BAIAP2L2</t>
  </si>
  <si>
    <t>BAR/IMD Domain Containing Adaptor Protein 2 Like 2</t>
  </si>
  <si>
    <t>GC22M057749</t>
  </si>
  <si>
    <t>https://www.genecards.org/cgi-bin/carddisp.pl?gene=BAIAP2L2</t>
  </si>
  <si>
    <t>ZFAT</t>
  </si>
  <si>
    <t>Zinc Finger And AT-Hook Domain Containing</t>
  </si>
  <si>
    <t>GC08M134477</t>
  </si>
  <si>
    <t>https://www.genecards.org/cgi-bin/carddisp.pl?gene=ZFAT</t>
  </si>
  <si>
    <t>SLC30A1</t>
  </si>
  <si>
    <t>Solute Carrier Family 30 Member 1</t>
  </si>
  <si>
    <t>GC01M211571</t>
  </si>
  <si>
    <t>https://www.genecards.org/cgi-bin/carddisp.pl?gene=SLC30A1</t>
  </si>
  <si>
    <t>MSRB2</t>
  </si>
  <si>
    <t>Methionine Sulfoxide Reductase B2</t>
  </si>
  <si>
    <t>GC10P023095</t>
  </si>
  <si>
    <t>https://www.genecards.org/cgi-bin/carddisp.pl?gene=MSRB2</t>
  </si>
  <si>
    <t>URGCP</t>
  </si>
  <si>
    <t>Upregulator Of Cell Proliferation</t>
  </si>
  <si>
    <t>GC07M043876</t>
  </si>
  <si>
    <t>https://www.genecards.org/cgi-bin/carddisp.pl?gene=URGCP</t>
  </si>
  <si>
    <t>ZDHHC6</t>
  </si>
  <si>
    <t>Zinc Finger DHHC-Type Palmitoyltransferase 6</t>
  </si>
  <si>
    <t>GC10M112430</t>
  </si>
  <si>
    <t>https://www.genecards.org/cgi-bin/carddisp.pl?gene=ZDHHC6</t>
  </si>
  <si>
    <t>SHLD1</t>
  </si>
  <si>
    <t>Shieldin Complex Subunit 1</t>
  </si>
  <si>
    <t>GC20P005750</t>
  </si>
  <si>
    <t>https://www.genecards.org/cgi-bin/carddisp.pl?gene=SHLD1</t>
  </si>
  <si>
    <t>TMPRSS5</t>
  </si>
  <si>
    <t>Transmembrane Serine Protease 5</t>
  </si>
  <si>
    <t>GC11M113687</t>
  </si>
  <si>
    <t>https://www.genecards.org/cgi-bin/carddisp.pl?gene=TMPRSS5</t>
  </si>
  <si>
    <t>RNU6-1</t>
  </si>
  <si>
    <t>RNA, U6 Small Nuclear 1</t>
  </si>
  <si>
    <t>GC15M067839</t>
  </si>
  <si>
    <t>https://www.genecards.org/cgi-bin/carddisp.pl?gene=RNU6-1</t>
  </si>
  <si>
    <t>RNU5A-1</t>
  </si>
  <si>
    <t>RNA, U5A Small Nuclear 1</t>
  </si>
  <si>
    <t>GC15P065296</t>
  </si>
  <si>
    <t>https://www.genecards.org/cgi-bin/carddisp.pl?gene=RNU5A-1</t>
  </si>
  <si>
    <t>CXCL3</t>
  </si>
  <si>
    <t>C-X-C Motif Chemokine Ligand 3</t>
  </si>
  <si>
    <t>GC04M074036</t>
  </si>
  <si>
    <t>https://www.genecards.org/cgi-bin/carddisp.pl?gene=CXCL3</t>
  </si>
  <si>
    <t>DNPEP</t>
  </si>
  <si>
    <t>Aspartyl Aminopeptidase</t>
  </si>
  <si>
    <t>GC02M219373</t>
  </si>
  <si>
    <t>https://www.genecards.org/cgi-bin/carddisp.pl?gene=DNPEP</t>
  </si>
  <si>
    <t>TENM2</t>
  </si>
  <si>
    <t>Teneurin Transmembrane Protein 2</t>
  </si>
  <si>
    <t>GC05P166979</t>
  </si>
  <si>
    <t>https://www.genecards.org/cgi-bin/carddisp.pl?gene=TENM2</t>
  </si>
  <si>
    <t>CPSF1</t>
  </si>
  <si>
    <t>Cleavage And Polyadenylation Specific Factor 1</t>
  </si>
  <si>
    <t>GC08M144393</t>
  </si>
  <si>
    <t>https://www.genecards.org/cgi-bin/carddisp.pl?gene=CPSF1</t>
  </si>
  <si>
    <t>RALGPS2</t>
  </si>
  <si>
    <t>Ral GEF With PH Domain And SH3 Binding Motif 2</t>
  </si>
  <si>
    <t>GC01P178725</t>
  </si>
  <si>
    <t>https://www.genecards.org/cgi-bin/carddisp.pl?gene=RALGPS2</t>
  </si>
  <si>
    <t>DEFB105A</t>
  </si>
  <si>
    <t>Defensin Beta 105A</t>
  </si>
  <si>
    <t>GC08M007821</t>
  </si>
  <si>
    <t>https://www.genecards.org/cgi-bin/carddisp.pl?gene=DEFB105A</t>
  </si>
  <si>
    <t>DEFB105B</t>
  </si>
  <si>
    <t>Defensin Beta 105B</t>
  </si>
  <si>
    <t>GC08P007487</t>
  </si>
  <si>
    <t>https://www.genecards.org/cgi-bin/carddisp.pl?gene=DEFB105B</t>
  </si>
  <si>
    <t>TP53AIP1</t>
  </si>
  <si>
    <t>Tumor Protein P53 Regulated Apoptosis Inducing Protein 1</t>
  </si>
  <si>
    <t>GC11M128934</t>
  </si>
  <si>
    <t>https://www.genecards.org/cgi-bin/carddisp.pl?gene=TP53AIP1</t>
  </si>
  <si>
    <t>BAG5</t>
  </si>
  <si>
    <t>BAG Cochaperone 5</t>
  </si>
  <si>
    <t>GC14M103556</t>
  </si>
  <si>
    <t>https://www.genecards.org/cgi-bin/carddisp.pl?gene=BAG5</t>
  </si>
  <si>
    <t>UBE2F</t>
  </si>
  <si>
    <t>Ubiquitin Conjugating Enzyme E2 F (Putative)</t>
  </si>
  <si>
    <t>GC02P238005</t>
  </si>
  <si>
    <t>https://www.genecards.org/cgi-bin/carddisp.pl?gene=UBE2F</t>
  </si>
  <si>
    <t>EDRF1</t>
  </si>
  <si>
    <t>Erythroid Differentiation Regulatory Factor 1</t>
  </si>
  <si>
    <t>GC10P125719</t>
  </si>
  <si>
    <t>https://www.genecards.org/cgi-bin/carddisp.pl?gene=EDRF1</t>
  </si>
  <si>
    <t>CHST12</t>
  </si>
  <si>
    <t>Carbohydrate Sulfotransferase 12</t>
  </si>
  <si>
    <t>GC07P002403</t>
  </si>
  <si>
    <t>https://www.genecards.org/cgi-bin/carddisp.pl?gene=CHST12</t>
  </si>
  <si>
    <t>UPK1B</t>
  </si>
  <si>
    <t>Uroplakin 1B</t>
  </si>
  <si>
    <t>GC03P119173</t>
  </si>
  <si>
    <t>https://www.genecards.org/cgi-bin/carddisp.pl?gene=UPK1B</t>
  </si>
  <si>
    <t>TMEM219</t>
  </si>
  <si>
    <t>Transmembrane Protein 219</t>
  </si>
  <si>
    <t>GC16P041022</t>
  </si>
  <si>
    <t>https://www.genecards.org/cgi-bin/carddisp.pl?gene=TMEM219</t>
  </si>
  <si>
    <t>SERF2</t>
  </si>
  <si>
    <t>Small EDRK-Rich Factor 2</t>
  </si>
  <si>
    <t>GC15P043777</t>
  </si>
  <si>
    <t>https://www.genecards.org/cgi-bin/carddisp.pl?gene=SERF2</t>
  </si>
  <si>
    <t>ZDHHC21</t>
  </si>
  <si>
    <t>Zinc Finger DHHC-Type Palmitoyltransferase 21</t>
  </si>
  <si>
    <t>GC09M014590</t>
  </si>
  <si>
    <t>https://www.genecards.org/cgi-bin/carddisp.pl?gene=ZDHHC21</t>
  </si>
  <si>
    <t>CEP295</t>
  </si>
  <si>
    <t>Centrosomal Protein 295</t>
  </si>
  <si>
    <t>GC11P093661</t>
  </si>
  <si>
    <t>https://www.genecards.org/cgi-bin/carddisp.pl?gene=CEP295</t>
  </si>
  <si>
    <t>OAS1</t>
  </si>
  <si>
    <t>2'-5'-Oligoadenylate Synthetase 1</t>
  </si>
  <si>
    <t>GC12P112939</t>
  </si>
  <si>
    <t>https://www.genecards.org/cgi-bin/carddisp.pl?gene=OAS1</t>
  </si>
  <si>
    <t>CAMKK2</t>
  </si>
  <si>
    <t>Calcium/Calmodulin Dependent Protein Kinase Kinase 2</t>
  </si>
  <si>
    <t>GC12M122269</t>
  </si>
  <si>
    <t>https://www.genecards.org/cgi-bin/carddisp.pl?gene=CAMKK2</t>
  </si>
  <si>
    <t>TRPV2</t>
  </si>
  <si>
    <t>Transient Receptor Potential Cation Channel Subfamily V Member 2</t>
  </si>
  <si>
    <t>GC17P016415</t>
  </si>
  <si>
    <t>https://www.genecards.org/cgi-bin/carddisp.pl?gene=TRPV2</t>
  </si>
  <si>
    <t>IGHGP</t>
  </si>
  <si>
    <t>Immunoglobulin Heavy Constant Gamma P (Non-Functional)</t>
  </si>
  <si>
    <t>GC14M105664</t>
  </si>
  <si>
    <t>https://www.genecards.org/cgi-bin/carddisp.pl?gene=IGHGP</t>
  </si>
  <si>
    <t>PFKFB3</t>
  </si>
  <si>
    <t>6-Phosphofructo-2-Kinase/Fructose-2,6-Biphosphatase 3</t>
  </si>
  <si>
    <t>GC10P006144</t>
  </si>
  <si>
    <t>https://www.genecards.org/cgi-bin/carddisp.pl?gene=PFKFB3</t>
  </si>
  <si>
    <t>DCTD</t>
  </si>
  <si>
    <t>DCMP Deaminase</t>
  </si>
  <si>
    <t>GC04M182890</t>
  </si>
  <si>
    <t>https://www.genecards.org/cgi-bin/carddisp.pl?gene=DCTD</t>
  </si>
  <si>
    <t>GTF3C5</t>
  </si>
  <si>
    <t>General Transcription Factor IIIC Subunit 5</t>
  </si>
  <si>
    <t>GC09P133030</t>
  </si>
  <si>
    <t>https://www.genecards.org/cgi-bin/carddisp.pl?gene=GTF3C5</t>
  </si>
  <si>
    <t>RNF114</t>
  </si>
  <si>
    <t>Ring Finger Protein 114</t>
  </si>
  <si>
    <t>GC20P049936</t>
  </si>
  <si>
    <t>https://www.genecards.org/cgi-bin/carddisp.pl?gene=RNF114</t>
  </si>
  <si>
    <t>SRSF6</t>
  </si>
  <si>
    <t>Serine And Arginine Rich Splicing Factor 6</t>
  </si>
  <si>
    <t>GC20P043457</t>
  </si>
  <si>
    <t>https://www.genecards.org/cgi-bin/carddisp.pl?gene=SRSF6</t>
  </si>
  <si>
    <t>TIMD4</t>
  </si>
  <si>
    <t>T Cell Immunoglobulin And Mucin Domain Containing 4</t>
  </si>
  <si>
    <t>GC05M156919</t>
  </si>
  <si>
    <t>https://www.genecards.org/cgi-bin/carddisp.pl?gene=TIMD4</t>
  </si>
  <si>
    <t>PREP</t>
  </si>
  <si>
    <t>Prolyl Endopeptidase</t>
  </si>
  <si>
    <t>GC06M105277</t>
  </si>
  <si>
    <t>https://www.genecards.org/cgi-bin/carddisp.pl?gene=PREP</t>
  </si>
  <si>
    <t>FMNL2</t>
  </si>
  <si>
    <t>Formin Like 2</t>
  </si>
  <si>
    <t>GC02P152335</t>
  </si>
  <si>
    <t>https://www.genecards.org/cgi-bin/carddisp.pl?gene=FMNL2</t>
  </si>
  <si>
    <t>SLC5A4</t>
  </si>
  <si>
    <t>Solute Carrier Family 5 Member 4</t>
  </si>
  <si>
    <t>GC22M032218</t>
  </si>
  <si>
    <t>https://www.genecards.org/cgi-bin/carddisp.pl?gene=SLC5A4</t>
  </si>
  <si>
    <t>SH3RF3</t>
  </si>
  <si>
    <t>SH3 Domain Containing Ring Finger 3</t>
  </si>
  <si>
    <t>GC02P109129</t>
  </si>
  <si>
    <t>https://www.genecards.org/cgi-bin/carddisp.pl?gene=SH3RF3</t>
  </si>
  <si>
    <t>SLC2A4RG</t>
  </si>
  <si>
    <t>SLC2A4 Regulator</t>
  </si>
  <si>
    <t>GC20P063739</t>
  </si>
  <si>
    <t>https://www.genecards.org/cgi-bin/carddisp.pl?gene=SLC2A4RG</t>
  </si>
  <si>
    <t>TTLL1</t>
  </si>
  <si>
    <t>TTL Family Tubulin Polyglutamylase Complex Subunit L1</t>
  </si>
  <si>
    <t>GC22M043039</t>
  </si>
  <si>
    <t>https://www.genecards.org/cgi-bin/carddisp.pl?gene=TTLL1</t>
  </si>
  <si>
    <t>S100A11</t>
  </si>
  <si>
    <t>S100 Calcium Binding Protein A11</t>
  </si>
  <si>
    <t>GC01M152032</t>
  </si>
  <si>
    <t>https://www.genecards.org/cgi-bin/carddisp.pl?gene=S100A11</t>
  </si>
  <si>
    <t>FEZF2</t>
  </si>
  <si>
    <t>FEZ Family Zinc Finger 2</t>
  </si>
  <si>
    <t>GC03M062355</t>
  </si>
  <si>
    <t>https://www.genecards.org/cgi-bin/carddisp.pl?gene=FEZF2</t>
  </si>
  <si>
    <t>ANKRD28</t>
  </si>
  <si>
    <t>Ankyrin Repeat Domain 28</t>
  </si>
  <si>
    <t>GC03M015667</t>
  </si>
  <si>
    <t>https://www.genecards.org/cgi-bin/carddisp.pl?gene=ANKRD28</t>
  </si>
  <si>
    <t>ASCL3</t>
  </si>
  <si>
    <t>Achaete-Scute Family BHLH Transcription Factor 3</t>
  </si>
  <si>
    <t>GC11M008937</t>
  </si>
  <si>
    <t>https://www.genecards.org/cgi-bin/carddisp.pl?gene=ASCL3</t>
  </si>
  <si>
    <t>LINC00619</t>
  </si>
  <si>
    <t>Long Intergenic Non-Protein Coding RNA 619</t>
  </si>
  <si>
    <t>GC10P043779</t>
  </si>
  <si>
    <t>https://www.genecards.org/cgi-bin/carddisp.pl?gene=LINC00619</t>
  </si>
  <si>
    <t>IFI30</t>
  </si>
  <si>
    <t>IFI30 Lysosomal Thiol Reductase</t>
  </si>
  <si>
    <t>GC19P018173</t>
  </si>
  <si>
    <t>https://www.genecards.org/cgi-bin/carddisp.pl?gene=IFI30</t>
  </si>
  <si>
    <t>SRMS</t>
  </si>
  <si>
    <t>Src-Related Kinase Lacking C-Terminal Regulatory Tyrosine And N-Terminal Myristylation Sites</t>
  </si>
  <si>
    <t>GC20M063539</t>
  </si>
  <si>
    <t>https://www.genecards.org/cgi-bin/carddisp.pl?gene=SRMS</t>
  </si>
  <si>
    <t>CDK2AP1</t>
  </si>
  <si>
    <t>Cyclin Dependent Kinase 2 Associated Protein 1</t>
  </si>
  <si>
    <t>GC12M123250</t>
  </si>
  <si>
    <t>https://www.genecards.org/cgi-bin/carddisp.pl?gene=CDK2AP1</t>
  </si>
  <si>
    <t>CEP70</t>
  </si>
  <si>
    <t>Centrosomal Protein 70</t>
  </si>
  <si>
    <t>GC03M138494</t>
  </si>
  <si>
    <t>https://www.genecards.org/cgi-bin/carddisp.pl?gene=CEP70</t>
  </si>
  <si>
    <t>RGP1</t>
  </si>
  <si>
    <t>RGP1 Homolog, RAB6A GEF Complex Partner 1</t>
  </si>
  <si>
    <t>GC09P035749</t>
  </si>
  <si>
    <t>https://www.genecards.org/cgi-bin/carddisp.pl?gene=RGP1</t>
  </si>
  <si>
    <t>HECA</t>
  </si>
  <si>
    <t>Hdc Homolog, Cell Cycle Regulator</t>
  </si>
  <si>
    <t>GC06P139135</t>
  </si>
  <si>
    <t>https://www.genecards.org/cgi-bin/carddisp.pl?gene=HECA</t>
  </si>
  <si>
    <t>GRB14</t>
  </si>
  <si>
    <t>Growth Factor Receptor Bound Protein 14</t>
  </si>
  <si>
    <t>GC02M164492</t>
  </si>
  <si>
    <t>https://www.genecards.org/cgi-bin/carddisp.pl?gene=GRB14</t>
  </si>
  <si>
    <t>RHBDL2</t>
  </si>
  <si>
    <t>Rhomboid Like 2</t>
  </si>
  <si>
    <t>GC01M038885</t>
  </si>
  <si>
    <t>https://www.genecards.org/cgi-bin/carddisp.pl?gene=RHBDL2</t>
  </si>
  <si>
    <t>ARMCX3</t>
  </si>
  <si>
    <t>Armadillo Repeat Containing X-Linked 3</t>
  </si>
  <si>
    <t>GC0XP101622</t>
  </si>
  <si>
    <t>https://www.genecards.org/cgi-bin/carddisp.pl?gene=ARMCX3</t>
  </si>
  <si>
    <t>RIC8B</t>
  </si>
  <si>
    <t>RIC8 Guanine Nucleotide Exchange Factor B</t>
  </si>
  <si>
    <t>GC12P106774</t>
  </si>
  <si>
    <t>https://www.genecards.org/cgi-bin/carddisp.pl?gene=RIC8B</t>
  </si>
  <si>
    <t>ANGPTL8</t>
  </si>
  <si>
    <t>Angiopoietin Like 8</t>
  </si>
  <si>
    <t>GC19P011238</t>
  </si>
  <si>
    <t>https://www.genecards.org/cgi-bin/carddisp.pl?gene=ANGPTL8</t>
  </si>
  <si>
    <t>NECAP1</t>
  </si>
  <si>
    <t>NECAP Endocytosis Associated 1</t>
  </si>
  <si>
    <t>GC12P021120</t>
  </si>
  <si>
    <t>https://www.genecards.org/cgi-bin/carddisp.pl?gene=NECAP1</t>
  </si>
  <si>
    <t>CLDN23</t>
  </si>
  <si>
    <t>Claudin 23</t>
  </si>
  <si>
    <t>GC08P008701</t>
  </si>
  <si>
    <t>https://www.genecards.org/cgi-bin/carddisp.pl?gene=CLDN23</t>
  </si>
  <si>
    <t>CDIP1</t>
  </si>
  <si>
    <t>Cell Death Inducing P53 Target 1</t>
  </si>
  <si>
    <t>GC16M004510</t>
  </si>
  <si>
    <t>https://www.genecards.org/cgi-bin/carddisp.pl?gene=CDIP1</t>
  </si>
  <si>
    <t>HOXB-AS3</t>
  </si>
  <si>
    <t>HOXB Cluster Antisense RNA 3</t>
  </si>
  <si>
    <t>GC17P048549</t>
  </si>
  <si>
    <t>https://www.genecards.org/cgi-bin/carddisp.pl?gene=HOXB-AS3</t>
  </si>
  <si>
    <t>LINC00924</t>
  </si>
  <si>
    <t>Long Intergenic Non-Protein Coding RNA 924</t>
  </si>
  <si>
    <t>GC15P118652</t>
  </si>
  <si>
    <t>https://www.genecards.org/cgi-bin/carddisp.pl?gene=LINC00924</t>
  </si>
  <si>
    <t>PRMT8</t>
  </si>
  <si>
    <t>Protein Arginine Methyltransferase 8</t>
  </si>
  <si>
    <t>GC12P003381</t>
  </si>
  <si>
    <t>https://www.genecards.org/cgi-bin/carddisp.pl?gene=PRMT8</t>
  </si>
  <si>
    <t>OBI1</t>
  </si>
  <si>
    <t>ORC Ubiquitin Ligase 1</t>
  </si>
  <si>
    <t>GC13M078615</t>
  </si>
  <si>
    <t>https://www.genecards.org/cgi-bin/carddisp.pl?gene=OBI1</t>
  </si>
  <si>
    <t>PLCH2</t>
  </si>
  <si>
    <t>Phospholipase C Eta 2</t>
  </si>
  <si>
    <t>GC01P003930</t>
  </si>
  <si>
    <t>https://www.genecards.org/cgi-bin/carddisp.pl?gene=PLCH2</t>
  </si>
  <si>
    <t>ZNF45</t>
  </si>
  <si>
    <t>Zinc Finger Protein 45</t>
  </si>
  <si>
    <t>GC19M065888</t>
  </si>
  <si>
    <t>https://www.genecards.org/cgi-bin/carddisp.pl?gene=ZNF45</t>
  </si>
  <si>
    <t>TMEM86B</t>
  </si>
  <si>
    <t>Transmembrane Protein 86B</t>
  </si>
  <si>
    <t>GC19M055226</t>
  </si>
  <si>
    <t>https://www.genecards.org/cgi-bin/carddisp.pl?gene=TMEM86B</t>
  </si>
  <si>
    <t>ZNF404</t>
  </si>
  <si>
    <t>Zinc Finger Protein 404</t>
  </si>
  <si>
    <t>GC19M043872</t>
  </si>
  <si>
    <t>https://www.genecards.org/cgi-bin/carddisp.pl?gene=ZNF404</t>
  </si>
  <si>
    <t>ABITRAM</t>
  </si>
  <si>
    <t>Actin Binding Transcription Modulator</t>
  </si>
  <si>
    <t>GC09P108935</t>
  </si>
  <si>
    <t>https://www.genecards.org/cgi-bin/carddisp.pl?gene=ABITRAM</t>
  </si>
  <si>
    <t>KLK10</t>
  </si>
  <si>
    <t>Kallikrein Related Peptidase 10</t>
  </si>
  <si>
    <t>GC19M051012</t>
  </si>
  <si>
    <t>https://www.genecards.org/cgi-bin/carddisp.pl?gene=KLK10</t>
  </si>
  <si>
    <t>NDFIP2</t>
  </si>
  <si>
    <t>Nedd4 Family Interacting Protein 2</t>
  </si>
  <si>
    <t>GC13P079481</t>
  </si>
  <si>
    <t>https://www.genecards.org/cgi-bin/carddisp.pl?gene=NDFIP2</t>
  </si>
  <si>
    <t>SOCS4</t>
  </si>
  <si>
    <t>Suppressor Of Cytokine Signaling 4</t>
  </si>
  <si>
    <t>GC14P055027</t>
  </si>
  <si>
    <t>https://www.genecards.org/cgi-bin/carddisp.pl?gene=SOCS4</t>
  </si>
  <si>
    <t>USP33</t>
  </si>
  <si>
    <t>Ubiquitin Specific Peptidase 33</t>
  </si>
  <si>
    <t>GC01M077695</t>
  </si>
  <si>
    <t>https://www.genecards.org/cgi-bin/carddisp.pl?gene=USP33</t>
  </si>
  <si>
    <t>OCEL1</t>
  </si>
  <si>
    <t>Occludin/ELL Domain Containing 1</t>
  </si>
  <si>
    <t>GC19P066219</t>
  </si>
  <si>
    <t>https://www.genecards.org/cgi-bin/carddisp.pl?gene=OCEL1</t>
  </si>
  <si>
    <t>IGDCC3</t>
  </si>
  <si>
    <t>Immunoglobulin Superfamily DCC Subclass Member 3</t>
  </si>
  <si>
    <t>GC15M065327</t>
  </si>
  <si>
    <t>https://www.genecards.org/cgi-bin/carddisp.pl?gene=IGDCC3</t>
  </si>
  <si>
    <t>SEPTIN11</t>
  </si>
  <si>
    <t>Septin 11</t>
  </si>
  <si>
    <t>GC04P076968</t>
  </si>
  <si>
    <t>https://www.genecards.org/cgi-bin/carddisp.pl?gene=SEPTIN11</t>
  </si>
  <si>
    <t>B3GALNT1</t>
  </si>
  <si>
    <t>Beta-1,3-N-Acetylgalactosaminyltransferase 1 (Globoside Blood Group)</t>
  </si>
  <si>
    <t>GC03M161083</t>
  </si>
  <si>
    <t>https://www.genecards.org/cgi-bin/carddisp.pl?gene=B3GALNT1</t>
  </si>
  <si>
    <t>NUDT4</t>
  </si>
  <si>
    <t>Nudix Hydrolase 4</t>
  </si>
  <si>
    <t>GC12P093399</t>
  </si>
  <si>
    <t>https://www.genecards.org/cgi-bin/carddisp.pl?gene=NUDT4</t>
  </si>
  <si>
    <t>FAM53C</t>
  </si>
  <si>
    <t>Family With Sequence Similarity 53 Member C</t>
  </si>
  <si>
    <t>GC05P138331</t>
  </si>
  <si>
    <t>https://www.genecards.org/cgi-bin/carddisp.pl?gene=FAM53C</t>
  </si>
  <si>
    <t>PTTG2</t>
  </si>
  <si>
    <t>Pituitary Tumor-Transforming 2</t>
  </si>
  <si>
    <t>GC04P038079</t>
  </si>
  <si>
    <t>https://www.genecards.org/cgi-bin/carddisp.pl?gene=PTTG2</t>
  </si>
  <si>
    <t>GEMIN6</t>
  </si>
  <si>
    <t>Gem Nuclear Organelle Associated Protein 6</t>
  </si>
  <si>
    <t>GC02P038751</t>
  </si>
  <si>
    <t>https://www.genecards.org/cgi-bin/carddisp.pl?gene=GEMIN6</t>
  </si>
  <si>
    <t>NIPSNAP3B</t>
  </si>
  <si>
    <t>Nipsnap Homolog 3B</t>
  </si>
  <si>
    <t>GC09P104763</t>
  </si>
  <si>
    <t>https://www.genecards.org/cgi-bin/carddisp.pl?gene=NIPSNAP3B</t>
  </si>
  <si>
    <t>DRC7</t>
  </si>
  <si>
    <t>Dynein Regulatory Complex Subunit 7</t>
  </si>
  <si>
    <t>GC16P057694</t>
  </si>
  <si>
    <t>https://www.genecards.org/cgi-bin/carddisp.pl?gene=DRC7</t>
  </si>
  <si>
    <t>CEND1</t>
  </si>
  <si>
    <t>Cell Cycle Exit And Neuronal Differentiation 1</t>
  </si>
  <si>
    <t>GC11M000787</t>
  </si>
  <si>
    <t>https://www.genecards.org/cgi-bin/carddisp.pl?gene=CEND1</t>
  </si>
  <si>
    <t>SEZ6L2</t>
  </si>
  <si>
    <t>Seizure Related 6 Homolog Like 2</t>
  </si>
  <si>
    <t>GC16M037099</t>
  </si>
  <si>
    <t>https://www.genecards.org/cgi-bin/carddisp.pl?gene=SEZ6L2</t>
  </si>
  <si>
    <t>MRPS2</t>
  </si>
  <si>
    <t>Mitochondrial Ribosomal Protein S2</t>
  </si>
  <si>
    <t>GC09P135499</t>
  </si>
  <si>
    <t>https://www.genecards.org/cgi-bin/carddisp.pl?gene=MRPS2</t>
  </si>
  <si>
    <t>EEF2K</t>
  </si>
  <si>
    <t>Eukaryotic Elongation Factor 2 Kinase</t>
  </si>
  <si>
    <t>GC16P022222</t>
  </si>
  <si>
    <t>https://www.genecards.org/cgi-bin/carddisp.pl?gene=EEF2K</t>
  </si>
  <si>
    <t>STMN3</t>
  </si>
  <si>
    <t>Stathmin 3</t>
  </si>
  <si>
    <t>GC20M063639</t>
  </si>
  <si>
    <t>https://www.genecards.org/cgi-bin/carddisp.pl?gene=STMN3</t>
  </si>
  <si>
    <t>MEGF6</t>
  </si>
  <si>
    <t>Multiple EGF Like Domains 6</t>
  </si>
  <si>
    <t>GC01M003487</t>
  </si>
  <si>
    <t>https://www.genecards.org/cgi-bin/carddisp.pl?gene=MEGF6</t>
  </si>
  <si>
    <t>LILRA3</t>
  </si>
  <si>
    <t>Leukocyte Immunoglobulin Like Receptor A3</t>
  </si>
  <si>
    <t>GC19Mp00270</t>
  </si>
  <si>
    <t>https://www.genecards.org/cgi-bin/carddisp.pl?gene=LILRA3</t>
  </si>
  <si>
    <t>UBE2E2</t>
  </si>
  <si>
    <t>Ubiquitin Conjugating Enzyme E2 E2</t>
  </si>
  <si>
    <t>GC03P023221</t>
  </si>
  <si>
    <t>https://www.genecards.org/cgi-bin/carddisp.pl?gene=UBE2E2</t>
  </si>
  <si>
    <t>RXFP1</t>
  </si>
  <si>
    <t>Relaxin Family Peptide Receptor 1</t>
  </si>
  <si>
    <t>GC04P158315</t>
  </si>
  <si>
    <t>https://www.genecards.org/cgi-bin/carddisp.pl?gene=RXFP1</t>
  </si>
  <si>
    <t>ARSI</t>
  </si>
  <si>
    <t>Arylsulfatase Family Member I</t>
  </si>
  <si>
    <t>GC05M150296</t>
  </si>
  <si>
    <t>https://www.genecards.org/cgi-bin/carddisp.pl?gene=ARSI</t>
  </si>
  <si>
    <t>LINC00261</t>
  </si>
  <si>
    <t>Long Intergenic Non-Protein Coding RNA 261</t>
  </si>
  <si>
    <t>GC20M022547</t>
  </si>
  <si>
    <t>https://www.genecards.org/cgi-bin/carddisp.pl?gene=LINC00261</t>
  </si>
  <si>
    <t>ZC3H11A</t>
  </si>
  <si>
    <t>Zinc Finger CCCH-Type Containing 11A</t>
  </si>
  <si>
    <t>GC01P203795</t>
  </si>
  <si>
    <t>https://www.genecards.org/cgi-bin/carddisp.pl?gene=ZC3H11A</t>
  </si>
  <si>
    <t>FAM161B</t>
  </si>
  <si>
    <t>FAM161 Centrosomal Protein B</t>
  </si>
  <si>
    <t>GC14M073931</t>
  </si>
  <si>
    <t>https://www.genecards.org/cgi-bin/carddisp.pl?gene=FAM161B</t>
  </si>
  <si>
    <t>LINC01476</t>
  </si>
  <si>
    <t>Long Intergenic Non-Protein Coding RNA 1476</t>
  </si>
  <si>
    <t>GC17M059486</t>
  </si>
  <si>
    <t>https://www.genecards.org/cgi-bin/carddisp.pl?gene=LINC01476</t>
  </si>
  <si>
    <t>MPPED2</t>
  </si>
  <si>
    <t>Metallophosphoesterase Domain Containing 2</t>
  </si>
  <si>
    <t>GC11M030406</t>
  </si>
  <si>
    <t>https://www.genecards.org/cgi-bin/carddisp.pl?gene=MPPED2</t>
  </si>
  <si>
    <t>GUCA1C</t>
  </si>
  <si>
    <t>Guanylate Cyclase Activator 1C</t>
  </si>
  <si>
    <t>GC03M108907</t>
  </si>
  <si>
    <t>https://www.genecards.org/cgi-bin/carddisp.pl?gene=GUCA1C</t>
  </si>
  <si>
    <t>KANK3</t>
  </si>
  <si>
    <t>KN Motif And Ankyrin Repeat Domains 3</t>
  </si>
  <si>
    <t>GC19M008322</t>
  </si>
  <si>
    <t>https://www.genecards.org/cgi-bin/carddisp.pl?gene=KANK3</t>
  </si>
  <si>
    <t>ZNF414</t>
  </si>
  <si>
    <t>Zinc Finger Protein 414</t>
  </si>
  <si>
    <t>GC19M008509</t>
  </si>
  <si>
    <t>https://www.genecards.org/cgi-bin/carddisp.pl?gene=ZNF414</t>
  </si>
  <si>
    <t>WWC3</t>
  </si>
  <si>
    <t>WWC Family Member 3</t>
  </si>
  <si>
    <t>GC0XP010015</t>
  </si>
  <si>
    <t>https://www.genecards.org/cgi-bin/carddisp.pl?gene=WWC3</t>
  </si>
  <si>
    <t>TLK1</t>
  </si>
  <si>
    <t>Tousled Like Kinase 1</t>
  </si>
  <si>
    <t>GC02M170990</t>
  </si>
  <si>
    <t>https://www.genecards.org/cgi-bin/carddisp.pl?gene=TLK1</t>
  </si>
  <si>
    <t>MID1IP1</t>
  </si>
  <si>
    <t>MID1 Interacting Protein 1</t>
  </si>
  <si>
    <t>GC0XP038802</t>
  </si>
  <si>
    <t>https://www.genecards.org/cgi-bin/carddisp.pl?gene=MID1IP1</t>
  </si>
  <si>
    <t>SREK1</t>
  </si>
  <si>
    <t>Splicing Regulatory Glutamic Acid And Lysine Rich Protein 1</t>
  </si>
  <si>
    <t>GC05P066139</t>
  </si>
  <si>
    <t>https://www.genecards.org/cgi-bin/carddisp.pl?gene=SREK1</t>
  </si>
  <si>
    <t>PACSIN2</t>
  </si>
  <si>
    <t>Protein Kinase C And Casein Kinase Substrate In Neurons 2</t>
  </si>
  <si>
    <t>GC22M042835</t>
  </si>
  <si>
    <t>https://www.genecards.org/cgi-bin/carddisp.pl?gene=PACSIN2</t>
  </si>
  <si>
    <t>ATP6V1G2</t>
  </si>
  <si>
    <t>ATPase H+ Transporting V1 Subunit G2</t>
  </si>
  <si>
    <t>GC06M065955</t>
  </si>
  <si>
    <t>https://www.genecards.org/cgi-bin/carddisp.pl?gene=ATP6V1G2</t>
  </si>
  <si>
    <t>POU4F2</t>
  </si>
  <si>
    <t>POU Class 4 Homeobox 2</t>
  </si>
  <si>
    <t>GC04P146638</t>
  </si>
  <si>
    <t>https://www.genecards.org/cgi-bin/carddisp.pl?gene=POU4F2</t>
  </si>
  <si>
    <t>CFAP36</t>
  </si>
  <si>
    <t>Cilia And Flagella Associated Protein 36</t>
  </si>
  <si>
    <t>GC02P055519</t>
  </si>
  <si>
    <t>https://www.genecards.org/cgi-bin/carddisp.pl?gene=CFAP36</t>
  </si>
  <si>
    <t>NKD2</t>
  </si>
  <si>
    <t>NKD Inhibitor Of WNT Signaling Pathway 2</t>
  </si>
  <si>
    <t>GC05P001008</t>
  </si>
  <si>
    <t>https://www.genecards.org/cgi-bin/carddisp.pl?gene=NKD2</t>
  </si>
  <si>
    <t>HSP90AB2P</t>
  </si>
  <si>
    <t>Heat Shock Protein 90 Alpha Family Class B Member 2, Pseudogene</t>
  </si>
  <si>
    <t>GC04P018152</t>
  </si>
  <si>
    <t>https://www.genecards.org/cgi-bin/carddisp.pl?gene=HSP90AB2P</t>
  </si>
  <si>
    <t>OR4F17</t>
  </si>
  <si>
    <t>Olfactory Receptor Family 4 Subfamily F Member 17</t>
  </si>
  <si>
    <t>GC19P000107</t>
  </si>
  <si>
    <t>https://www.genecards.org/cgi-bin/carddisp.pl?gene=OR4F17</t>
  </si>
  <si>
    <t>GGT3P</t>
  </si>
  <si>
    <t>Gamma-Glutamyltransferase 3 Pseudogene</t>
  </si>
  <si>
    <t>GC22M018773</t>
  </si>
  <si>
    <t>https://www.genecards.org/cgi-bin/carddisp.pl?gene=GGT3P</t>
  </si>
  <si>
    <t>TTBK2</t>
  </si>
  <si>
    <t>Tau Tubulin Kinase 2</t>
  </si>
  <si>
    <t>GC15M042738</t>
  </si>
  <si>
    <t>https://www.genecards.org/cgi-bin/carddisp.pl?gene=TTBK2</t>
  </si>
  <si>
    <t>MRPS10</t>
  </si>
  <si>
    <t>Mitochondrial Ribosomal Protein S10</t>
  </si>
  <si>
    <t>GC06M042206</t>
  </si>
  <si>
    <t>https://www.genecards.org/cgi-bin/carddisp.pl?gene=MRPS10</t>
  </si>
  <si>
    <t>ATP5PB</t>
  </si>
  <si>
    <t>ATP Synthase Peripheral Stalk-Membrane Subunit B</t>
  </si>
  <si>
    <t>GC01P111449</t>
  </si>
  <si>
    <t>https://www.genecards.org/cgi-bin/carddisp.pl?gene=ATP5PB</t>
  </si>
  <si>
    <t>ASAP2</t>
  </si>
  <si>
    <t>ArfGAP With SH3 Domain, Ankyrin Repeat And PH Domain 2</t>
  </si>
  <si>
    <t>GC02P009206</t>
  </si>
  <si>
    <t>https://www.genecards.org/cgi-bin/carddisp.pl?gene=ASAP2</t>
  </si>
  <si>
    <t>TCEAL2</t>
  </si>
  <si>
    <t>Transcription Elongation Factor A Like 2</t>
  </si>
  <si>
    <t>GC0XP102125</t>
  </si>
  <si>
    <t>https://www.genecards.org/cgi-bin/carddisp.pl?gene=TCEAL2</t>
  </si>
  <si>
    <t>CBX8</t>
  </si>
  <si>
    <t>Chromobox 8</t>
  </si>
  <si>
    <t>GC17M079794</t>
  </si>
  <si>
    <t>https://www.genecards.org/cgi-bin/carddisp.pl?gene=CBX8</t>
  </si>
  <si>
    <t>SLC25A6</t>
  </si>
  <si>
    <t>Solute Carrier Family 25 Member 6</t>
  </si>
  <si>
    <t>GC0XM001386</t>
  </si>
  <si>
    <t>https://www.genecards.org/cgi-bin/carddisp.pl?gene=SLC25A6</t>
  </si>
  <si>
    <t>PBX4</t>
  </si>
  <si>
    <t>PBX Homeobox 4</t>
  </si>
  <si>
    <t>GC19M019561</t>
  </si>
  <si>
    <t>https://www.genecards.org/cgi-bin/carddisp.pl?gene=PBX4</t>
  </si>
  <si>
    <t>EGLN2</t>
  </si>
  <si>
    <t>Egl-9 Family Hypoxia Inducible Factor 2</t>
  </si>
  <si>
    <t>GC19P066714</t>
  </si>
  <si>
    <t>https://www.genecards.org/cgi-bin/carddisp.pl?gene=EGLN2</t>
  </si>
  <si>
    <t>CDC14A</t>
  </si>
  <si>
    <t>Cell Division Cycle 14A</t>
  </si>
  <si>
    <t>GC01P100351</t>
  </si>
  <si>
    <t>https://www.genecards.org/cgi-bin/carddisp.pl?gene=CDC14A</t>
  </si>
  <si>
    <t>LOC110386951</t>
  </si>
  <si>
    <t>CYP19A1 Promoter II/1.3</t>
  </si>
  <si>
    <t>GC15P051244</t>
  </si>
  <si>
    <t>https://www.genecards.org/cgi-bin/carddisp.pl?gene=LOC110386951</t>
  </si>
  <si>
    <t>ESAM</t>
  </si>
  <si>
    <t>Endothelial Cell Adhesion Molecule</t>
  </si>
  <si>
    <t>GC11M124752</t>
  </si>
  <si>
    <t>https://www.genecards.org/cgi-bin/carddisp.pl?gene=ESAM</t>
  </si>
  <si>
    <t>CCHCR1</t>
  </si>
  <si>
    <t>Coiled-Coil Alpha-Helical Rod Protein 1</t>
  </si>
  <si>
    <t>GC06M065905</t>
  </si>
  <si>
    <t>https://www.genecards.org/cgi-bin/carddisp.pl?gene=CCHCR1</t>
  </si>
  <si>
    <t>GKAP1</t>
  </si>
  <si>
    <t>G Kinase Anchoring Protein 1</t>
  </si>
  <si>
    <t>GC09M083739</t>
  </si>
  <si>
    <t>https://www.genecards.org/cgi-bin/carddisp.pl?gene=GKAP1</t>
  </si>
  <si>
    <t>SLC18B1</t>
  </si>
  <si>
    <t>Solute Carrier Family 18 Member B1</t>
  </si>
  <si>
    <t>GC06M132769</t>
  </si>
  <si>
    <t>https://www.genecards.org/cgi-bin/carddisp.pl?gene=SLC18B1</t>
  </si>
  <si>
    <t>RASSF8</t>
  </si>
  <si>
    <t>Ras Association Domain Family Member 8</t>
  </si>
  <si>
    <t>GC12P025959</t>
  </si>
  <si>
    <t>https://www.genecards.org/cgi-bin/carddisp.pl?gene=RASSF8</t>
  </si>
  <si>
    <t>TRIM6</t>
  </si>
  <si>
    <t>Tripartite Motif Containing 6</t>
  </si>
  <si>
    <t>GC11P005596</t>
  </si>
  <si>
    <t>https://www.genecards.org/cgi-bin/carddisp.pl?gene=TRIM6</t>
  </si>
  <si>
    <t>SCML2</t>
  </si>
  <si>
    <t>Scm Polycomb Group Protein Like 2</t>
  </si>
  <si>
    <t>GC0XM018167</t>
  </si>
  <si>
    <t>https://www.genecards.org/cgi-bin/carddisp.pl?gene=SCML2</t>
  </si>
  <si>
    <t>NEK3</t>
  </si>
  <si>
    <t>NIMA Related Kinase 3</t>
  </si>
  <si>
    <t>GC13M052132</t>
  </si>
  <si>
    <t>https://www.genecards.org/cgi-bin/carddisp.pl?gene=NEK3</t>
  </si>
  <si>
    <t>LRRC4</t>
  </si>
  <si>
    <t>Leucine Rich Repeat Containing 4</t>
  </si>
  <si>
    <t>GC07M128027</t>
  </si>
  <si>
    <t>https://www.genecards.org/cgi-bin/carddisp.pl?gene=LRRC4</t>
  </si>
  <si>
    <t>PDE8A</t>
  </si>
  <si>
    <t>Phosphodiesterase 8A</t>
  </si>
  <si>
    <t>GC15P118028</t>
  </si>
  <si>
    <t>https://www.genecards.org/cgi-bin/carddisp.pl?gene=PDE8A</t>
  </si>
  <si>
    <t>TASOR2</t>
  </si>
  <si>
    <t>Transcription Activation Suppressor Family Member 2</t>
  </si>
  <si>
    <t>GC10P005684</t>
  </si>
  <si>
    <t>https://www.genecards.org/cgi-bin/carddisp.pl?gene=TASOR2</t>
  </si>
  <si>
    <t>HSPA4L</t>
  </si>
  <si>
    <t>Heat Shock Protein Family A (Hsp70) Member 4 Like</t>
  </si>
  <si>
    <t>GC04P127781</t>
  </si>
  <si>
    <t>https://www.genecards.org/cgi-bin/carddisp.pl?gene=HSPA4L</t>
  </si>
  <si>
    <t>POLD4</t>
  </si>
  <si>
    <t>DNA Polymerase Delta 4, Accessory Subunit</t>
  </si>
  <si>
    <t>GC11M067350</t>
  </si>
  <si>
    <t>https://www.genecards.org/cgi-bin/carddisp.pl?gene=POLD4</t>
  </si>
  <si>
    <t>CTDSPL2</t>
  </si>
  <si>
    <t>CTD Small Phosphatase Like 2</t>
  </si>
  <si>
    <t>GC15P044427</t>
  </si>
  <si>
    <t>https://www.genecards.org/cgi-bin/carddisp.pl?gene=CTDSPL2</t>
  </si>
  <si>
    <t>SYNJ2BP</t>
  </si>
  <si>
    <t>Synaptojanin 2 Binding Protein</t>
  </si>
  <si>
    <t>GC14M070366</t>
  </si>
  <si>
    <t>https://www.genecards.org/cgi-bin/carddisp.pl?gene=SYNJ2BP</t>
  </si>
  <si>
    <t>NSG1</t>
  </si>
  <si>
    <t>Neuronal Vesicle Trafficking Associated 1</t>
  </si>
  <si>
    <t>GC04P004350</t>
  </si>
  <si>
    <t>https://www.genecards.org/cgi-bin/carddisp.pl?gene=NSG1</t>
  </si>
  <si>
    <t>CETN1</t>
  </si>
  <si>
    <t>Centrin 1</t>
  </si>
  <si>
    <t>GC18P000580</t>
  </si>
  <si>
    <t>https://www.genecards.org/cgi-bin/carddisp.pl?gene=CETN1</t>
  </si>
  <si>
    <t>SGSM1</t>
  </si>
  <si>
    <t>Small G Protein Signaling Modulator 1</t>
  </si>
  <si>
    <t>GC22P024806</t>
  </si>
  <si>
    <t>https://www.genecards.org/cgi-bin/carddisp.pl?gene=SGSM1</t>
  </si>
  <si>
    <t>NPDC1</t>
  </si>
  <si>
    <t>Neural Proliferation, Differentiation And Control 1</t>
  </si>
  <si>
    <t>GC09M137039</t>
  </si>
  <si>
    <t>https://www.genecards.org/cgi-bin/carddisp.pl?gene=NPDC1</t>
  </si>
  <si>
    <t>PCF11</t>
  </si>
  <si>
    <t>PCF11 Cleavage And Polyadenylation Factor Subunit</t>
  </si>
  <si>
    <t>GC11P083156</t>
  </si>
  <si>
    <t>https://www.genecards.org/cgi-bin/carddisp.pl?gene=PCF11</t>
  </si>
  <si>
    <t>TBCC</t>
  </si>
  <si>
    <t>Tubulin Folding Cofactor C</t>
  </si>
  <si>
    <t>GC06M042744</t>
  </si>
  <si>
    <t>https://www.genecards.org/cgi-bin/carddisp.pl?gene=TBCC</t>
  </si>
  <si>
    <t>PHYHIP</t>
  </si>
  <si>
    <t>Phytanoyl-CoA 2-Hydroxylase Interacting Protein</t>
  </si>
  <si>
    <t>GC08M022219</t>
  </si>
  <si>
    <t>https://www.genecards.org/cgi-bin/carddisp.pl?gene=PHYHIP</t>
  </si>
  <si>
    <t>RLN3</t>
  </si>
  <si>
    <t>Relaxin 3</t>
  </si>
  <si>
    <t>GC19P014354</t>
  </si>
  <si>
    <t>https://www.genecards.org/cgi-bin/carddisp.pl?gene=RLN3</t>
  </si>
  <si>
    <t>KCTD15</t>
  </si>
  <si>
    <t>Potassium Channel Tetramerization Domain Containing 15</t>
  </si>
  <si>
    <t>GC19P066493</t>
  </si>
  <si>
    <t>https://www.genecards.org/cgi-bin/carddisp.pl?gene=KCTD15</t>
  </si>
  <si>
    <t>TASOR</t>
  </si>
  <si>
    <t>Transcription Activation Suppressor</t>
  </si>
  <si>
    <t>GC03M056620</t>
  </si>
  <si>
    <t>https://www.genecards.org/cgi-bin/carddisp.pl?gene=TASOR</t>
  </si>
  <si>
    <t>MAF1</t>
  </si>
  <si>
    <t>MAF1 Homolog, Negative Regulator Of RNA Polymerase III</t>
  </si>
  <si>
    <t>GC08P144382</t>
  </si>
  <si>
    <t>https://www.genecards.org/cgi-bin/carddisp.pl?gene=MAF1</t>
  </si>
  <si>
    <t>RNF138</t>
  </si>
  <si>
    <t>Ring Finger Protein 138</t>
  </si>
  <si>
    <t>GC18P032091</t>
  </si>
  <si>
    <t>https://www.genecards.org/cgi-bin/carddisp.pl?gene=RNF138</t>
  </si>
  <si>
    <t>UHRF2</t>
  </si>
  <si>
    <t>Ubiquitin Like With PHD And Ring Finger Domains 2</t>
  </si>
  <si>
    <t>GC09P006413</t>
  </si>
  <si>
    <t>https://www.genecards.org/cgi-bin/carddisp.pl?gene=UHRF2</t>
  </si>
  <si>
    <t>VEPH1</t>
  </si>
  <si>
    <t>Ventricular Zone Expressed PH Domain Containing 1</t>
  </si>
  <si>
    <t>GC03M157259</t>
  </si>
  <si>
    <t>https://www.genecards.org/cgi-bin/carddisp.pl?gene=VEPH1</t>
  </si>
  <si>
    <t>PPP4R2</t>
  </si>
  <si>
    <t>Protein Phosphatase 4 Regulatory Subunit 2</t>
  </si>
  <si>
    <t>GC03P072996</t>
  </si>
  <si>
    <t>https://www.genecards.org/cgi-bin/carddisp.pl?gene=PPP4R2</t>
  </si>
  <si>
    <t>SIRT5</t>
  </si>
  <si>
    <t>Sirtuin 5</t>
  </si>
  <si>
    <t>GC06P013574</t>
  </si>
  <si>
    <t>https://www.genecards.org/cgi-bin/carddisp.pl?gene=SIRT5</t>
  </si>
  <si>
    <t>TLE2</t>
  </si>
  <si>
    <t>TLE Family Member 2, Transcriptional Corepressor</t>
  </si>
  <si>
    <t>GC19M002997</t>
  </si>
  <si>
    <t>https://www.genecards.org/cgi-bin/carddisp.pl?gene=TLE2</t>
  </si>
  <si>
    <t>DUSP26</t>
  </si>
  <si>
    <t>Dual Specificity Phosphatase 26</t>
  </si>
  <si>
    <t>GC08M033591</t>
  </si>
  <si>
    <t>https://www.genecards.org/cgi-bin/carddisp.pl?gene=DUSP26</t>
  </si>
  <si>
    <t>RRAGC</t>
  </si>
  <si>
    <t>Ras Related GTP Binding C</t>
  </si>
  <si>
    <t>GC01M038858</t>
  </si>
  <si>
    <t>https://www.genecards.org/cgi-bin/carddisp.pl?gene=RRAGC</t>
  </si>
  <si>
    <t>FOXK2</t>
  </si>
  <si>
    <t>Forkhead Box K2</t>
  </si>
  <si>
    <t>GC17P082519</t>
  </si>
  <si>
    <t>https://www.genecards.org/cgi-bin/carddisp.pl?gene=FOXK2</t>
  </si>
  <si>
    <t>RSF1</t>
  </si>
  <si>
    <t>Remodeling And Spacing Factor 1</t>
  </si>
  <si>
    <t>GC11M090485</t>
  </si>
  <si>
    <t>https://www.genecards.org/cgi-bin/carddisp.pl?gene=RSF1</t>
  </si>
  <si>
    <t>BTBD9</t>
  </si>
  <si>
    <t>BTB Domain Containing 9</t>
  </si>
  <si>
    <t>GC06M038168</t>
  </si>
  <si>
    <t>https://www.genecards.org/cgi-bin/carddisp.pl?gene=BTBD9</t>
  </si>
  <si>
    <t>ARL14EP</t>
  </si>
  <si>
    <t>ADP Ribosylation Factor Like GTPase 14 Effector Protein</t>
  </si>
  <si>
    <t>GC11P030323</t>
  </si>
  <si>
    <t>https://www.genecards.org/cgi-bin/carddisp.pl?gene=ARL14EP</t>
  </si>
  <si>
    <t>NPY1R</t>
  </si>
  <si>
    <t>Neuropeptide Y Receptor Y1</t>
  </si>
  <si>
    <t>GC04M163323</t>
  </si>
  <si>
    <t>https://www.genecards.org/cgi-bin/carddisp.pl?gene=NPY1R</t>
  </si>
  <si>
    <t>HOOK3</t>
  </si>
  <si>
    <t>Hook Microtubule Tethering Protein 3</t>
  </si>
  <si>
    <t>GC08P042896</t>
  </si>
  <si>
    <t>https://www.genecards.org/cgi-bin/carddisp.pl?gene=HOOK3</t>
  </si>
  <si>
    <t>TYW5</t>
  </si>
  <si>
    <t>TRNA-YW Synthesizing Protein 5</t>
  </si>
  <si>
    <t>GC02M199928</t>
  </si>
  <si>
    <t>https://www.genecards.org/cgi-bin/carddisp.pl?gene=TYW5</t>
  </si>
  <si>
    <t>LCN6</t>
  </si>
  <si>
    <t>Lipocalin 6</t>
  </si>
  <si>
    <t>GC09M136744</t>
  </si>
  <si>
    <t>https://www.genecards.org/cgi-bin/carddisp.pl?gene=LCN6</t>
  </si>
  <si>
    <t>LINC01554</t>
  </si>
  <si>
    <t>Long Intergenic Non-Protein Coding RNA 1554</t>
  </si>
  <si>
    <t>GC05P095838</t>
  </si>
  <si>
    <t>https://www.genecards.org/cgi-bin/carddisp.pl?gene=LINC01554</t>
  </si>
  <si>
    <t>SLC4A5</t>
  </si>
  <si>
    <t>Solute Carrier Family 4 Member 5</t>
  </si>
  <si>
    <t>GC02M074217</t>
  </si>
  <si>
    <t>https://www.genecards.org/cgi-bin/carddisp.pl?gene=SLC4A5</t>
  </si>
  <si>
    <t>G3BP1</t>
  </si>
  <si>
    <t>G3BP Stress Granule Assembly Factor 1</t>
  </si>
  <si>
    <t>GC05P151771</t>
  </si>
  <si>
    <t>https://www.genecards.org/cgi-bin/carddisp.pl?gene=G3BP1</t>
  </si>
  <si>
    <t>VAMP4</t>
  </si>
  <si>
    <t>Vesicle Associated Membrane Protein 4</t>
  </si>
  <si>
    <t>GC01M171700</t>
  </si>
  <si>
    <t>https://www.genecards.org/cgi-bin/carddisp.pl?gene=VAMP4</t>
  </si>
  <si>
    <t>COX7C</t>
  </si>
  <si>
    <t>Cytochrome C Oxidase Subunit 7C</t>
  </si>
  <si>
    <t>GC05P086617</t>
  </si>
  <si>
    <t>https://www.genecards.org/cgi-bin/carddisp.pl?gene=COX7C</t>
  </si>
  <si>
    <t>ARHGAP19</t>
  </si>
  <si>
    <t>Rho GTPase Activating Protein 19</t>
  </si>
  <si>
    <t>GC10M097222</t>
  </si>
  <si>
    <t>https://www.genecards.org/cgi-bin/carddisp.pl?gene=ARHGAP19</t>
  </si>
  <si>
    <t>MAP7D1</t>
  </si>
  <si>
    <t>MAP7 Domain Containing 1</t>
  </si>
  <si>
    <t>GC01P036155</t>
  </si>
  <si>
    <t>https://www.genecards.org/cgi-bin/carddisp.pl?gene=MAP7D1</t>
  </si>
  <si>
    <t>ARC</t>
  </si>
  <si>
    <t>Activity Regulated Cytoskeleton Associated Protein</t>
  </si>
  <si>
    <t>GC08M142611</t>
  </si>
  <si>
    <t>https://www.genecards.org/cgi-bin/carddisp.pl?gene=ARC</t>
  </si>
  <si>
    <t>SLC22A6</t>
  </si>
  <si>
    <t>Solute Carrier Family 22 Member 6</t>
  </si>
  <si>
    <t>GC11M089658</t>
  </si>
  <si>
    <t>https://www.genecards.org/cgi-bin/carddisp.pl?gene=SLC22A6</t>
  </si>
  <si>
    <t>CORO1C</t>
  </si>
  <si>
    <t>Coronin 1C</t>
  </si>
  <si>
    <t>GC12M108645</t>
  </si>
  <si>
    <t>https://www.genecards.org/cgi-bin/carddisp.pl?gene=CORO1C</t>
  </si>
  <si>
    <t>LRRC10</t>
  </si>
  <si>
    <t>Leucine Rich Repeat Containing 10</t>
  </si>
  <si>
    <t>GC12M069608</t>
  </si>
  <si>
    <t>https://www.genecards.org/cgi-bin/carddisp.pl?gene=LRRC10</t>
  </si>
  <si>
    <t>MTARC1</t>
  </si>
  <si>
    <t>Mitochondrial Amidoxime Reducing Component 1</t>
  </si>
  <si>
    <t>GC01P220788</t>
  </si>
  <si>
    <t>https://www.genecards.org/cgi-bin/carddisp.pl?gene=MTARC1</t>
  </si>
  <si>
    <t>SLC13A3</t>
  </si>
  <si>
    <t>Solute Carrier Family 13 Member 3</t>
  </si>
  <si>
    <t>GC20M046557</t>
  </si>
  <si>
    <t>https://www.genecards.org/cgi-bin/carddisp.pl?gene=SLC13A3</t>
  </si>
  <si>
    <t>CLASP2</t>
  </si>
  <si>
    <t>Cytoplasmic Linker Associated Protein 2</t>
  </si>
  <si>
    <t>GC03M033537</t>
  </si>
  <si>
    <t>https://www.genecards.org/cgi-bin/carddisp.pl?gene=CLASP2</t>
  </si>
  <si>
    <t>GCC1</t>
  </si>
  <si>
    <t>GRIP And Coiled-Coil Domain Containing 1</t>
  </si>
  <si>
    <t>GC07M127580</t>
  </si>
  <si>
    <t>https://www.genecards.org/cgi-bin/carddisp.pl?gene=GCC1</t>
  </si>
  <si>
    <t>SPATA25</t>
  </si>
  <si>
    <t>Spermatogenesis Associated 25</t>
  </si>
  <si>
    <t>GC20M045886</t>
  </si>
  <si>
    <t>https://www.genecards.org/cgi-bin/carddisp.pl?gene=SPATA25</t>
  </si>
  <si>
    <t>NHLRC2</t>
  </si>
  <si>
    <t>NHL Repeat Containing 2</t>
  </si>
  <si>
    <t>GC10P113854</t>
  </si>
  <si>
    <t>https://www.genecards.org/cgi-bin/carddisp.pl?gene=NHLRC2</t>
  </si>
  <si>
    <t>MMEDF</t>
  </si>
  <si>
    <t>Macrocephaly With Multiple Epiphyseal Dysplasia And Distinctive Facies</t>
  </si>
  <si>
    <t>GC00U936633</t>
  </si>
  <si>
    <t>https://www.genecards.org/cgi-bin/carddisp.pl?gene=MMEDF</t>
  </si>
  <si>
    <t>CASP14</t>
  </si>
  <si>
    <t>Caspase 14</t>
  </si>
  <si>
    <t>GC19P015049</t>
  </si>
  <si>
    <t>https://www.genecards.org/cgi-bin/carddisp.pl?gene=CASP14</t>
  </si>
  <si>
    <t>SMG1</t>
  </si>
  <si>
    <t>SMG1 Nonsense Mediated MRNA Decay Associated PI3K Related Kinase</t>
  </si>
  <si>
    <t>GC16M019212</t>
  </si>
  <si>
    <t>https://www.genecards.org/cgi-bin/carddisp.pl?gene=SMG1</t>
  </si>
  <si>
    <t>TADA2A</t>
  </si>
  <si>
    <t>Transcriptional Adaptor 2A</t>
  </si>
  <si>
    <t>GC17P037406</t>
  </si>
  <si>
    <t>https://www.genecards.org/cgi-bin/carddisp.pl?gene=TADA2A</t>
  </si>
  <si>
    <t>LSM12</t>
  </si>
  <si>
    <t>LSM12 Homolog</t>
  </si>
  <si>
    <t>GC17M044034</t>
  </si>
  <si>
    <t>https://www.genecards.org/cgi-bin/carddisp.pl?gene=LSM12</t>
  </si>
  <si>
    <t>ISM1</t>
  </si>
  <si>
    <t>Isthmin 1</t>
  </si>
  <si>
    <t>GC20P013221</t>
  </si>
  <si>
    <t>https://www.genecards.org/cgi-bin/carddisp.pl?gene=ISM1</t>
  </si>
  <si>
    <t>GPAM</t>
  </si>
  <si>
    <t>Glycerol-3-Phosphate Acyltransferase, Mitochondrial</t>
  </si>
  <si>
    <t>GC10M112148</t>
  </si>
  <si>
    <t>https://www.genecards.org/cgi-bin/carddisp.pl?gene=GPAM</t>
  </si>
  <si>
    <t>SHCBP1</t>
  </si>
  <si>
    <t>SHC Binding And Spindle Associated 1</t>
  </si>
  <si>
    <t>GC16M046578</t>
  </si>
  <si>
    <t>https://www.genecards.org/cgi-bin/carddisp.pl?gene=SHCBP1</t>
  </si>
  <si>
    <t>ALG14-AS1</t>
  </si>
  <si>
    <t>ALG14 Antisense RNA 1</t>
  </si>
  <si>
    <t>GC01P095063</t>
  </si>
  <si>
    <t>https://www.genecards.org/cgi-bin/carddisp.pl?gene=ALG14-AS1</t>
  </si>
  <si>
    <t>GGCT</t>
  </si>
  <si>
    <t>Gamma-Glutamylcyclotransferase</t>
  </si>
  <si>
    <t>GC07M030496</t>
  </si>
  <si>
    <t>https://www.genecards.org/cgi-bin/carddisp.pl?gene=GGCT</t>
  </si>
  <si>
    <t>CNST</t>
  </si>
  <si>
    <t>Consortin, Connexin Sorting Protein</t>
  </si>
  <si>
    <t>GC01P246566</t>
  </si>
  <si>
    <t>https://www.genecards.org/cgi-bin/carddisp.pl?gene=CNST</t>
  </si>
  <si>
    <t>LINC00511</t>
  </si>
  <si>
    <t>Long Intergenic Non-Protein Coding RNA 511</t>
  </si>
  <si>
    <t>GC17M072323</t>
  </si>
  <si>
    <t>https://www.genecards.org/cgi-bin/carddisp.pl?gene=LINC00511</t>
  </si>
  <si>
    <t>MIR345</t>
  </si>
  <si>
    <t>MicroRNA 345</t>
  </si>
  <si>
    <t>GC14P100307</t>
  </si>
  <si>
    <t>https://www.genecards.org/cgi-bin/carddisp.pl?gene=MIR345</t>
  </si>
  <si>
    <t>ADGRF5</t>
  </si>
  <si>
    <t>Adhesion G Protein-Coupled Receptor F5</t>
  </si>
  <si>
    <t>GC06M046852</t>
  </si>
  <si>
    <t>https://www.genecards.org/cgi-bin/carddisp.pl?gene=ADGRF5</t>
  </si>
  <si>
    <t>PRSS16</t>
  </si>
  <si>
    <t>Serine Protease 16</t>
  </si>
  <si>
    <t>GC06P027247</t>
  </si>
  <si>
    <t>https://www.genecards.org/cgi-bin/carddisp.pl?gene=PRSS16</t>
  </si>
  <si>
    <t>HMGCLL1</t>
  </si>
  <si>
    <t>3-Hydroxymethyl-3-Methylglutaryl-CoA Lyase Like 1</t>
  </si>
  <si>
    <t>GC06M055434</t>
  </si>
  <si>
    <t>https://www.genecards.org/cgi-bin/carddisp.pl?gene=HMGCLL1</t>
  </si>
  <si>
    <t>ADGRD1</t>
  </si>
  <si>
    <t>Adhesion G Protein-Coupled Receptor D1</t>
  </si>
  <si>
    <t>GC12P130953</t>
  </si>
  <si>
    <t>https://www.genecards.org/cgi-bin/carddisp.pl?gene=ADGRD1</t>
  </si>
  <si>
    <t>MS4A14</t>
  </si>
  <si>
    <t>Membrane Spanning 4-Domains A14</t>
  </si>
  <si>
    <t>GC11P060378</t>
  </si>
  <si>
    <t>https://www.genecards.org/cgi-bin/carddisp.pl?gene=MS4A14</t>
  </si>
  <si>
    <t>JAZF1-AS1</t>
  </si>
  <si>
    <t>JAZF1 Antisense RNA 1</t>
  </si>
  <si>
    <t>GC07P028180</t>
  </si>
  <si>
    <t>https://www.genecards.org/cgi-bin/carddisp.pl?gene=JAZF1-AS1</t>
  </si>
  <si>
    <t>ORM2</t>
  </si>
  <si>
    <t>Orosomucoid 2</t>
  </si>
  <si>
    <t>GC09P114329</t>
  </si>
  <si>
    <t>https://www.genecards.org/cgi-bin/carddisp.pl?gene=ORM2</t>
  </si>
  <si>
    <t>OTUD7B</t>
  </si>
  <si>
    <t>OTU Deubiquitinase 7B</t>
  </si>
  <si>
    <t>GC01M149937</t>
  </si>
  <si>
    <t>https://www.genecards.org/cgi-bin/carddisp.pl?gene=OTUD7B</t>
  </si>
  <si>
    <t>EXOC6</t>
  </si>
  <si>
    <t>Exocyst Complex Component 6</t>
  </si>
  <si>
    <t>GC10P092826</t>
  </si>
  <si>
    <t>https://www.genecards.org/cgi-bin/carddisp.pl?gene=EXOC6</t>
  </si>
  <si>
    <t>KRT75</t>
  </si>
  <si>
    <t>Keratin 75</t>
  </si>
  <si>
    <t>GC12M052425</t>
  </si>
  <si>
    <t>https://www.genecards.org/cgi-bin/carddisp.pl?gene=KRT75</t>
  </si>
  <si>
    <t>LMAN2</t>
  </si>
  <si>
    <t>Lectin, Mannose Binding 2</t>
  </si>
  <si>
    <t>GC05M177964</t>
  </si>
  <si>
    <t>https://www.genecards.org/cgi-bin/carddisp.pl?gene=LMAN2</t>
  </si>
  <si>
    <t>MPC2</t>
  </si>
  <si>
    <t>Mitochondrial Pyruvate Carrier 2</t>
  </si>
  <si>
    <t>GC01M167916</t>
  </si>
  <si>
    <t>https://www.genecards.org/cgi-bin/carddisp.pl?gene=MPC2</t>
  </si>
  <si>
    <t>CYTH2</t>
  </si>
  <si>
    <t>Cytohesin 2</t>
  </si>
  <si>
    <t>GC19P067039</t>
  </si>
  <si>
    <t>https://www.genecards.org/cgi-bin/carddisp.pl?gene=CYTH2</t>
  </si>
  <si>
    <t>RHCG</t>
  </si>
  <si>
    <t>Rh Family C Glycoprotein</t>
  </si>
  <si>
    <t>GC15M089471</t>
  </si>
  <si>
    <t>https://www.genecards.org/cgi-bin/carddisp.pl?gene=RHCG</t>
  </si>
  <si>
    <t>CMIP</t>
  </si>
  <si>
    <t>C-Maf Inducing Protein</t>
  </si>
  <si>
    <t>GC16P081445</t>
  </si>
  <si>
    <t>https://www.genecards.org/cgi-bin/carddisp.pl?gene=CMIP</t>
  </si>
  <si>
    <t>SAP30BP</t>
  </si>
  <si>
    <t>SAP30 Binding Protein</t>
  </si>
  <si>
    <t>GC17P075667</t>
  </si>
  <si>
    <t>https://www.genecards.org/cgi-bin/carddisp.pl?gene=SAP30BP</t>
  </si>
  <si>
    <t>PFDN1</t>
  </si>
  <si>
    <t>Prefoldin Subunit 1</t>
  </si>
  <si>
    <t>GC05M140301</t>
  </si>
  <si>
    <t>https://www.genecards.org/cgi-bin/carddisp.pl?gene=PFDN1</t>
  </si>
  <si>
    <t>ARGLU1</t>
  </si>
  <si>
    <t>Arginine And Glutamate Rich 1</t>
  </si>
  <si>
    <t>GC13M106541</t>
  </si>
  <si>
    <t>https://www.genecards.org/cgi-bin/carddisp.pl?gene=ARGLU1</t>
  </si>
  <si>
    <t>GOLGA1</t>
  </si>
  <si>
    <t>Golgin A1</t>
  </si>
  <si>
    <t>GC09M124878</t>
  </si>
  <si>
    <t>https://www.genecards.org/cgi-bin/carddisp.pl?gene=GOLGA1</t>
  </si>
  <si>
    <t>URB1</t>
  </si>
  <si>
    <t>URB1 Ribosome Biogenesis Homolog</t>
  </si>
  <si>
    <t>GC21M032312</t>
  </si>
  <si>
    <t>https://www.genecards.org/cgi-bin/carddisp.pl?gene=URB1</t>
  </si>
  <si>
    <t>TGM4</t>
  </si>
  <si>
    <t>Transglutaminase 4</t>
  </si>
  <si>
    <t>GC03P044874</t>
  </si>
  <si>
    <t>https://www.genecards.org/cgi-bin/carddisp.pl?gene=TGM4</t>
  </si>
  <si>
    <t>TEDC1</t>
  </si>
  <si>
    <t>Tubulin Epsilon And Delta Complex 1</t>
  </si>
  <si>
    <t>GC14P109761</t>
  </si>
  <si>
    <t>https://www.genecards.org/cgi-bin/carddisp.pl?gene=TEDC1</t>
  </si>
  <si>
    <t>PRM1</t>
  </si>
  <si>
    <t>Protamine 1</t>
  </si>
  <si>
    <t>GC16M012266</t>
  </si>
  <si>
    <t>https://www.genecards.org/cgi-bin/carddisp.pl?gene=PRM1</t>
  </si>
  <si>
    <t>SAPCD2</t>
  </si>
  <si>
    <t>Suppressor APC Domain Containing 2</t>
  </si>
  <si>
    <t>GC09M137062</t>
  </si>
  <si>
    <t>https://www.genecards.org/cgi-bin/carddisp.pl?gene=SAPCD2</t>
  </si>
  <si>
    <t>YBX3</t>
  </si>
  <si>
    <t>Y-Box Binding Protein 3</t>
  </si>
  <si>
    <t>GC12M021116</t>
  </si>
  <si>
    <t>https://www.genecards.org/cgi-bin/carddisp.pl?gene=YBX3</t>
  </si>
  <si>
    <t>DSTN</t>
  </si>
  <si>
    <t>Destrin, Actin Depolymerizing Factor</t>
  </si>
  <si>
    <t>GC20P017570</t>
  </si>
  <si>
    <t>https://www.genecards.org/cgi-bin/carddisp.pl?gene=DSTN</t>
  </si>
  <si>
    <t>XAGE3</t>
  </si>
  <si>
    <t>X Antigen Family Member 3</t>
  </si>
  <si>
    <t>GC0XM053182</t>
  </si>
  <si>
    <t>https://www.genecards.org/cgi-bin/carddisp.pl?gene=XAGE3</t>
  </si>
  <si>
    <t>SLC7A10</t>
  </si>
  <si>
    <t>Solute Carrier Family 7 Member 10</t>
  </si>
  <si>
    <t>GC19M033208</t>
  </si>
  <si>
    <t>https://www.genecards.org/cgi-bin/carddisp.pl?gene=SLC7A10</t>
  </si>
  <si>
    <t>CELSR2</t>
  </si>
  <si>
    <t>Cadherin EGF LAG Seven-Pass G-Type Receptor 2</t>
  </si>
  <si>
    <t>GC01P109250</t>
  </si>
  <si>
    <t>https://www.genecards.org/cgi-bin/carddisp.pl?gene=CELSR2</t>
  </si>
  <si>
    <t>LOC101929710</t>
  </si>
  <si>
    <t>Uncharacterized LOC101929710</t>
  </si>
  <si>
    <t>GC05P095962</t>
  </si>
  <si>
    <t>https://www.genecards.org/cgi-bin/carddisp.pl?gene=LOC101929710</t>
  </si>
  <si>
    <t>BAIAP2</t>
  </si>
  <si>
    <t>BAR/IMD Domain Containing Adaptor Protein 2</t>
  </si>
  <si>
    <t>GC17P081035</t>
  </si>
  <si>
    <t>https://www.genecards.org/cgi-bin/carddisp.pl?gene=BAIAP2</t>
  </si>
  <si>
    <t>CRTAM</t>
  </si>
  <si>
    <t>Cytotoxic And Regulatory T Cell Molecule</t>
  </si>
  <si>
    <t>GC11P122840</t>
  </si>
  <si>
    <t>https://www.genecards.org/cgi-bin/carddisp.pl?gene=CRTAM</t>
  </si>
  <si>
    <t>LSM10</t>
  </si>
  <si>
    <t>LSM10, U7 Small Nuclear RNA Associated</t>
  </si>
  <si>
    <t>GC01M036391</t>
  </si>
  <si>
    <t>https://www.genecards.org/cgi-bin/carddisp.pl?gene=LSM10</t>
  </si>
  <si>
    <t>MIR431</t>
  </si>
  <si>
    <t>MicroRNA 431</t>
  </si>
  <si>
    <t>GC14P109653</t>
  </si>
  <si>
    <t>https://www.genecards.org/cgi-bin/carddisp.pl?gene=MIR431</t>
  </si>
  <si>
    <t>CSNK1E</t>
  </si>
  <si>
    <t>Casein Kinase 1 Epsilon</t>
  </si>
  <si>
    <t>GC22M057751</t>
  </si>
  <si>
    <t>https://www.genecards.org/cgi-bin/carddisp.pl?gene=CSNK1E</t>
  </si>
  <si>
    <t>GTSE1</t>
  </si>
  <si>
    <t>G2 And S-Phase Expressed 1</t>
  </si>
  <si>
    <t>GC22P046296</t>
  </si>
  <si>
    <t>https://www.genecards.org/cgi-bin/carddisp.pl?gene=GTSE1</t>
  </si>
  <si>
    <t>SLC25A5</t>
  </si>
  <si>
    <t>Solute Carrier Family 25 Member 5</t>
  </si>
  <si>
    <t>GC0XP119468</t>
  </si>
  <si>
    <t>https://www.genecards.org/cgi-bin/carddisp.pl?gene=SLC25A5</t>
  </si>
  <si>
    <t>LAMC3</t>
  </si>
  <si>
    <t>Laminin Subunit Gamma 3</t>
  </si>
  <si>
    <t>GC09P131009</t>
  </si>
  <si>
    <t>https://www.genecards.org/cgi-bin/carddisp.pl?gene=LAMC3</t>
  </si>
  <si>
    <t>C19orf48</t>
  </si>
  <si>
    <t>Chromosome 19 Open Reading Frame 48</t>
  </si>
  <si>
    <t>GC19M050797</t>
  </si>
  <si>
    <t>https://www.genecards.org/cgi-bin/carddisp.pl?gene=C19orf48</t>
  </si>
  <si>
    <t>VKORC1L1</t>
  </si>
  <si>
    <t>Vitamin K Epoxide Reductase Complex Subunit 1 Like 1</t>
  </si>
  <si>
    <t>GC07P070500</t>
  </si>
  <si>
    <t>https://www.genecards.org/cgi-bin/carddisp.pl?gene=VKORC1L1</t>
  </si>
  <si>
    <t>CORO1B</t>
  </si>
  <si>
    <t>Coronin 1B</t>
  </si>
  <si>
    <t>GC11M067435</t>
  </si>
  <si>
    <t>https://www.genecards.org/cgi-bin/carddisp.pl?gene=CORO1B</t>
  </si>
  <si>
    <t>ARPC1A</t>
  </si>
  <si>
    <t>Actin Related Protein 2/3 Complex Subunit 1A</t>
  </si>
  <si>
    <t>GC07P099325</t>
  </si>
  <si>
    <t>https://www.genecards.org/cgi-bin/carddisp.pl?gene=ARPC1A</t>
  </si>
  <si>
    <t>CRMP1</t>
  </si>
  <si>
    <t>Collapsin Response Mediator Protein 1</t>
  </si>
  <si>
    <t>GC04M005750</t>
  </si>
  <si>
    <t>https://www.genecards.org/cgi-bin/carddisp.pl?gene=CRMP1</t>
  </si>
  <si>
    <t>FXR2</t>
  </si>
  <si>
    <t>FMR1 Autosomal Homolog 2</t>
  </si>
  <si>
    <t>GC17M007781</t>
  </si>
  <si>
    <t>https://www.genecards.org/cgi-bin/carddisp.pl?gene=FXR2</t>
  </si>
  <si>
    <t>TMEM109</t>
  </si>
  <si>
    <t>Transmembrane Protein 109</t>
  </si>
  <si>
    <t>GC11P060914</t>
  </si>
  <si>
    <t>https://www.genecards.org/cgi-bin/carddisp.pl?gene=TMEM109</t>
  </si>
  <si>
    <t>VAMP5</t>
  </si>
  <si>
    <t>Vesicle Associated Membrane Protein 5</t>
  </si>
  <si>
    <t>GC02P085830</t>
  </si>
  <si>
    <t>https://www.genecards.org/cgi-bin/carddisp.pl?gene=VAMP5</t>
  </si>
  <si>
    <t>RHOBTB3</t>
  </si>
  <si>
    <t>Rho Related BTB Domain Containing 3</t>
  </si>
  <si>
    <t>GC05P095713</t>
  </si>
  <si>
    <t>https://www.genecards.org/cgi-bin/carddisp.pl?gene=RHOBTB3</t>
  </si>
  <si>
    <t>COQ10B</t>
  </si>
  <si>
    <t>Coenzyme Q10B</t>
  </si>
  <si>
    <t>GC02P197453</t>
  </si>
  <si>
    <t>https://www.genecards.org/cgi-bin/carddisp.pl?gene=COQ10B</t>
  </si>
  <si>
    <t>RANBP6</t>
  </si>
  <si>
    <t>RAN Binding Protein 6</t>
  </si>
  <si>
    <t>GC09M006002</t>
  </si>
  <si>
    <t>https://www.genecards.org/cgi-bin/carddisp.pl?gene=RANBP6</t>
  </si>
  <si>
    <t>PNPLA5</t>
  </si>
  <si>
    <t>Patatin Like Phospholipase Domain Containing 5</t>
  </si>
  <si>
    <t>GC22M043879</t>
  </si>
  <si>
    <t>https://www.genecards.org/cgi-bin/carddisp.pl?gene=PNPLA5</t>
  </si>
  <si>
    <t>ABCC10</t>
  </si>
  <si>
    <t>ATP Binding Cassette Subfamily C Member 10</t>
  </si>
  <si>
    <t>GC06P043427</t>
  </si>
  <si>
    <t>https://www.genecards.org/cgi-bin/carddisp.pl?gene=ABCC10</t>
  </si>
  <si>
    <t>MYLK4</t>
  </si>
  <si>
    <t>Myosin Light Chain Kinase Family Member 4</t>
  </si>
  <si>
    <t>GC06M002663</t>
  </si>
  <si>
    <t>https://www.genecards.org/cgi-bin/carddisp.pl?gene=MYLK4</t>
  </si>
  <si>
    <t>LOC107963948</t>
  </si>
  <si>
    <t>BCR-ABL Micro-Breakpoint Cluster Region</t>
  </si>
  <si>
    <t>GC22P037229</t>
  </si>
  <si>
    <t>https://www.genecards.org/cgi-bin/carddisp.pl?gene=LOC107963948</t>
  </si>
  <si>
    <t>ST8SIA1</t>
  </si>
  <si>
    <t>ST8 Alpha-N-Acetyl-Neuraminide Alpha-2,8-Sialyltransferase 1</t>
  </si>
  <si>
    <t>GC12M022063</t>
  </si>
  <si>
    <t>https://www.genecards.org/cgi-bin/carddisp.pl?gene=ST8SIA1</t>
  </si>
  <si>
    <t>ERP44</t>
  </si>
  <si>
    <t>Endoplasmic Reticulum Protein 44</t>
  </si>
  <si>
    <t>GC09M099979</t>
  </si>
  <si>
    <t>https://www.genecards.org/cgi-bin/carddisp.pl?gene=ERP44</t>
  </si>
  <si>
    <t>TUNAR</t>
  </si>
  <si>
    <t>TCL1 Upstream Neural Differentiation-Associated RNA</t>
  </si>
  <si>
    <t>GC14P095876</t>
  </si>
  <si>
    <t>https://www.genecards.org/cgi-bin/carddisp.pl?gene=TUNAR</t>
  </si>
  <si>
    <t>UXS1</t>
  </si>
  <si>
    <t>UDP-Glucuronate Decarboxylase 1</t>
  </si>
  <si>
    <t>GC02M106094</t>
  </si>
  <si>
    <t>https://www.genecards.org/cgi-bin/carddisp.pl?gene=UXS1</t>
  </si>
  <si>
    <t>OXER1</t>
  </si>
  <si>
    <t>Oxoeicosanoid Receptor 1</t>
  </si>
  <si>
    <t>GC02M042762</t>
  </si>
  <si>
    <t>https://www.genecards.org/cgi-bin/carddisp.pl?gene=OXER1</t>
  </si>
  <si>
    <t>POLDIP2</t>
  </si>
  <si>
    <t>DNA Polymerase Delta Interacting Protein 2</t>
  </si>
  <si>
    <t>GC17M028346</t>
  </si>
  <si>
    <t>https://www.genecards.org/cgi-bin/carddisp.pl?gene=POLDIP2</t>
  </si>
  <si>
    <t>ZBTB7C</t>
  </si>
  <si>
    <t>Zinc Finger And BTB Domain Containing 7C</t>
  </si>
  <si>
    <t>GC18M048026</t>
  </si>
  <si>
    <t>https://www.genecards.org/cgi-bin/carddisp.pl?gene=ZBTB7C</t>
  </si>
  <si>
    <t>PLS1</t>
  </si>
  <si>
    <t>Plastin 1</t>
  </si>
  <si>
    <t>GC03P142596</t>
  </si>
  <si>
    <t>https://www.genecards.org/cgi-bin/carddisp.pl?gene=PLS1</t>
  </si>
  <si>
    <t>SLITRK5</t>
  </si>
  <si>
    <t>SLIT And NTRK Like Family Member 5</t>
  </si>
  <si>
    <t>GC13P087671</t>
  </si>
  <si>
    <t>https://www.genecards.org/cgi-bin/carddisp.pl?gene=SLITRK5</t>
  </si>
  <si>
    <t>GPRASP2</t>
  </si>
  <si>
    <t>G Protein-Coupled Receptor Associated Sorting Protein 2</t>
  </si>
  <si>
    <t>GC0XP102712</t>
  </si>
  <si>
    <t>https://www.genecards.org/cgi-bin/carddisp.pl?gene=GPRASP2</t>
  </si>
  <si>
    <t>SLC9C1</t>
  </si>
  <si>
    <t>Solute Carrier Family 9 Member C1</t>
  </si>
  <si>
    <t>GC03M112140</t>
  </si>
  <si>
    <t>https://www.genecards.org/cgi-bin/carddisp.pl?gene=SLC9C1</t>
  </si>
  <si>
    <t>GALP</t>
  </si>
  <si>
    <t>Galanin Like Peptide</t>
  </si>
  <si>
    <t>GC19P056176</t>
  </si>
  <si>
    <t>https://www.genecards.org/cgi-bin/carddisp.pl?gene=GALP</t>
  </si>
  <si>
    <t>ME1</t>
  </si>
  <si>
    <t>Malic Enzyme 1</t>
  </si>
  <si>
    <t>GC06M083210</t>
  </si>
  <si>
    <t>https://www.genecards.org/cgi-bin/carddisp.pl?gene=ME1</t>
  </si>
  <si>
    <t>RTN3</t>
  </si>
  <si>
    <t>Reticulon 3</t>
  </si>
  <si>
    <t>GC11P063702</t>
  </si>
  <si>
    <t>https://www.genecards.org/cgi-bin/carddisp.pl?gene=RTN3</t>
  </si>
  <si>
    <t>MKRN1</t>
  </si>
  <si>
    <t>Makorin Ring Finger Protein 1</t>
  </si>
  <si>
    <t>GC07M140453</t>
  </si>
  <si>
    <t>https://www.genecards.org/cgi-bin/carddisp.pl?gene=MKRN1</t>
  </si>
  <si>
    <t>RTN1</t>
  </si>
  <si>
    <t>Reticulon 1</t>
  </si>
  <si>
    <t>GC14M059595</t>
  </si>
  <si>
    <t>https://www.genecards.org/cgi-bin/carddisp.pl?gene=RTN1</t>
  </si>
  <si>
    <t>CENPK</t>
  </si>
  <si>
    <t>Centromere Protein K</t>
  </si>
  <si>
    <t>GC05M065517</t>
  </si>
  <si>
    <t>https://www.genecards.org/cgi-bin/carddisp.pl?gene=CENPK</t>
  </si>
  <si>
    <t>MRPS24</t>
  </si>
  <si>
    <t>Mitochondrial Ribosomal Protein S24</t>
  </si>
  <si>
    <t>GC07M043868</t>
  </si>
  <si>
    <t>https://www.genecards.org/cgi-bin/carddisp.pl?gene=MRPS24</t>
  </si>
  <si>
    <t>DEDD2</t>
  </si>
  <si>
    <t>Death Effector Domain Containing 2</t>
  </si>
  <si>
    <t>GC19M042198</t>
  </si>
  <si>
    <t>https://www.genecards.org/cgi-bin/carddisp.pl?gene=DEDD2</t>
  </si>
  <si>
    <t>NIFK</t>
  </si>
  <si>
    <t>Nucleolar Protein Interacting With The FHA Domain Of MKI67</t>
  </si>
  <si>
    <t>GC02M121726</t>
  </si>
  <si>
    <t>https://www.genecards.org/cgi-bin/carddisp.pl?gene=NIFK</t>
  </si>
  <si>
    <t>SUGP2</t>
  </si>
  <si>
    <t>SURP And G-Patch Domain Containing 2</t>
  </si>
  <si>
    <t>GC19M018990</t>
  </si>
  <si>
    <t>https://www.genecards.org/cgi-bin/carddisp.pl?gene=SUGP2</t>
  </si>
  <si>
    <t>DYRK1B</t>
  </si>
  <si>
    <t>Dual Specificity Tyrosine Phosphorylation Regulated Kinase 1B</t>
  </si>
  <si>
    <t>GC19M039825</t>
  </si>
  <si>
    <t>https://www.genecards.org/cgi-bin/carddisp.pl?gene=DYRK1B</t>
  </si>
  <si>
    <t>HASPIN</t>
  </si>
  <si>
    <t>Histone H3 Associated Protein Kinase</t>
  </si>
  <si>
    <t>GC17P004362</t>
  </si>
  <si>
    <t>https://www.genecards.org/cgi-bin/carddisp.pl?gene=HASPIN</t>
  </si>
  <si>
    <t>CC2D1A</t>
  </si>
  <si>
    <t>Coiled-Coil And C2 Domain Containing 1A</t>
  </si>
  <si>
    <t>GC19P014346</t>
  </si>
  <si>
    <t>https://www.genecards.org/cgi-bin/carddisp.pl?gene=CC2D1A</t>
  </si>
  <si>
    <t>IQSEC1</t>
  </si>
  <si>
    <t>IQ Motif And Sec7 Domain ArfGEF 1</t>
  </si>
  <si>
    <t>GC03M020706</t>
  </si>
  <si>
    <t>https://www.genecards.org/cgi-bin/carddisp.pl?gene=IQSEC1</t>
  </si>
  <si>
    <t>MEGF11</t>
  </si>
  <si>
    <t>Multiple EGF Like Domains 11</t>
  </si>
  <si>
    <t>GC15M065895</t>
  </si>
  <si>
    <t>https://www.genecards.org/cgi-bin/carddisp.pl?gene=MEGF11</t>
  </si>
  <si>
    <t>CEP44</t>
  </si>
  <si>
    <t>Centrosomal Protein 44</t>
  </si>
  <si>
    <t>GC04P174283</t>
  </si>
  <si>
    <t>https://www.genecards.org/cgi-bin/carddisp.pl?gene=CEP44</t>
  </si>
  <si>
    <t>FAM110A</t>
  </si>
  <si>
    <t>Family With Sequence Similarity 110 Member A</t>
  </si>
  <si>
    <t>GC20P000833</t>
  </si>
  <si>
    <t>https://www.genecards.org/cgi-bin/carddisp.pl?gene=FAM110A</t>
  </si>
  <si>
    <t>PPIL6</t>
  </si>
  <si>
    <t>Peptidylprolyl Isomerase Like 6</t>
  </si>
  <si>
    <t>GC06M109390</t>
  </si>
  <si>
    <t>https://www.genecards.org/cgi-bin/carddisp.pl?gene=PPIL6</t>
  </si>
  <si>
    <t>SAMD3</t>
  </si>
  <si>
    <t>Sterile Alpha Motif Domain Containing 3</t>
  </si>
  <si>
    <t>GC06M130144</t>
  </si>
  <si>
    <t>https://www.genecards.org/cgi-bin/carddisp.pl?gene=SAMD3</t>
  </si>
  <si>
    <t>MCRS1</t>
  </si>
  <si>
    <t>Microspherule Protein 1</t>
  </si>
  <si>
    <t>GC12M049680</t>
  </si>
  <si>
    <t>https://www.genecards.org/cgi-bin/carddisp.pl?gene=MCRS1</t>
  </si>
  <si>
    <t>TTC36</t>
  </si>
  <si>
    <t>Tetratricopeptide Repeat Domain 36</t>
  </si>
  <si>
    <t>GC11P118527</t>
  </si>
  <si>
    <t>https://www.genecards.org/cgi-bin/carddisp.pl?gene=TTC36</t>
  </si>
  <si>
    <t>CBR3-AS1</t>
  </si>
  <si>
    <t>CBR3 Antisense RNA 1</t>
  </si>
  <si>
    <t>GC21M036131</t>
  </si>
  <si>
    <t>https://www.genecards.org/cgi-bin/carddisp.pl?gene=CBR3-AS1</t>
  </si>
  <si>
    <t>MCF2L</t>
  </si>
  <si>
    <t>MCF.2 Cell Line Derived Transforming Sequence Like</t>
  </si>
  <si>
    <t>GC13P112894</t>
  </si>
  <si>
    <t>https://www.genecards.org/cgi-bin/carddisp.pl?gene=MCF2L</t>
  </si>
  <si>
    <t>PLA1A</t>
  </si>
  <si>
    <t>Phospholipase A1 Member A</t>
  </si>
  <si>
    <t>GC03P119597</t>
  </si>
  <si>
    <t>https://www.genecards.org/cgi-bin/carddisp.pl?gene=PLA1A</t>
  </si>
  <si>
    <t>PRKAG3</t>
  </si>
  <si>
    <t>Protein Kinase AMP-Activated Non-Catalytic Subunit Gamma 3</t>
  </si>
  <si>
    <t>GC02M218823</t>
  </si>
  <si>
    <t>https://www.genecards.org/cgi-bin/carddisp.pl?gene=PRKAG3</t>
  </si>
  <si>
    <t>SLC9A5</t>
  </si>
  <si>
    <t>Solute Carrier Family 9 Member A5</t>
  </si>
  <si>
    <t>GC16P067269</t>
  </si>
  <si>
    <t>https://www.genecards.org/cgi-bin/carddisp.pl?gene=SLC9A5</t>
  </si>
  <si>
    <t>BIRC6</t>
  </si>
  <si>
    <t>Baculoviral IAP Repeat Containing 6</t>
  </si>
  <si>
    <t>GC02P032357</t>
  </si>
  <si>
    <t>https://www.genecards.org/cgi-bin/carddisp.pl?gene=BIRC6</t>
  </si>
  <si>
    <t>C21orf58</t>
  </si>
  <si>
    <t>Chromosome 21 Open Reading Frame 58</t>
  </si>
  <si>
    <t>GC21M050762</t>
  </si>
  <si>
    <t>https://www.genecards.org/cgi-bin/carddisp.pl?gene=C21orf58</t>
  </si>
  <si>
    <t>SMR3A</t>
  </si>
  <si>
    <t>Submaxillary Gland Androgen Regulated Protein 3A</t>
  </si>
  <si>
    <t>GC04P070361</t>
  </si>
  <si>
    <t>https://www.genecards.org/cgi-bin/carddisp.pl?gene=SMR3A</t>
  </si>
  <si>
    <t>SYTL4</t>
  </si>
  <si>
    <t>Synaptotagmin Like 4</t>
  </si>
  <si>
    <t>GC0XM100674</t>
  </si>
  <si>
    <t>https://www.genecards.org/cgi-bin/carddisp.pl?gene=SYTL4</t>
  </si>
  <si>
    <t>PRSS54</t>
  </si>
  <si>
    <t>Serine Protease 54</t>
  </si>
  <si>
    <t>GC16M058313</t>
  </si>
  <si>
    <t>https://www.genecards.org/cgi-bin/carddisp.pl?gene=PRSS54</t>
  </si>
  <si>
    <t>FARP1</t>
  </si>
  <si>
    <t>FERM, ARH/RhoGEF And Pleckstrin Domain Protein 1</t>
  </si>
  <si>
    <t>GC13P098142</t>
  </si>
  <si>
    <t>https://www.genecards.org/cgi-bin/carddisp.pl?gene=FARP1</t>
  </si>
  <si>
    <t>SFI1</t>
  </si>
  <si>
    <t>SFI1 Centrin Binding Protein</t>
  </si>
  <si>
    <t>GC22P031488</t>
  </si>
  <si>
    <t>https://www.genecards.org/cgi-bin/carddisp.pl?gene=SFI1</t>
  </si>
  <si>
    <t>PTPRU</t>
  </si>
  <si>
    <t>Protein Tyrosine Phosphatase Receptor Type U</t>
  </si>
  <si>
    <t>GC01P029236</t>
  </si>
  <si>
    <t>https://www.genecards.org/cgi-bin/carddisp.pl?gene=PTPRU</t>
  </si>
  <si>
    <t>CCDC124</t>
  </si>
  <si>
    <t>Coiled-Coil Domain Containing 124</t>
  </si>
  <si>
    <t>GC19P066234</t>
  </si>
  <si>
    <t>https://www.genecards.org/cgi-bin/carddisp.pl?gene=CCDC124</t>
  </si>
  <si>
    <t>BORCS6</t>
  </si>
  <si>
    <t>BLOC-1 Related Complex Subunit 6</t>
  </si>
  <si>
    <t>GC17M010441</t>
  </si>
  <si>
    <t>https://www.genecards.org/cgi-bin/carddisp.pl?gene=BORCS6</t>
  </si>
  <si>
    <t>GPATCH3</t>
  </si>
  <si>
    <t>G-Patch Domain Containing 3</t>
  </si>
  <si>
    <t>GC01M026890</t>
  </si>
  <si>
    <t>https://www.genecards.org/cgi-bin/carddisp.pl?gene=GPATCH3</t>
  </si>
  <si>
    <t>TMEM175</t>
  </si>
  <si>
    <t>Transmembrane Protein 175</t>
  </si>
  <si>
    <t>GC04P000932</t>
  </si>
  <si>
    <t>https://www.genecards.org/cgi-bin/carddisp.pl?gene=TMEM175</t>
  </si>
  <si>
    <t>ZFAND5</t>
  </si>
  <si>
    <t>Zinc Finger AN1-Type Containing 5</t>
  </si>
  <si>
    <t>GC09M072351</t>
  </si>
  <si>
    <t>https://www.genecards.org/cgi-bin/carddisp.pl?gene=ZFAND5</t>
  </si>
  <si>
    <t>HNRNPA3</t>
  </si>
  <si>
    <t>Heterogeneous Nuclear Ribonucleoprotein A3</t>
  </si>
  <si>
    <t>GC02P177212</t>
  </si>
  <si>
    <t>https://www.genecards.org/cgi-bin/carddisp.pl?gene=HNRNPA3</t>
  </si>
  <si>
    <t>SPHK2</t>
  </si>
  <si>
    <t>Sphingosine Kinase 2</t>
  </si>
  <si>
    <t>GC19P048619</t>
  </si>
  <si>
    <t>https://www.genecards.org/cgi-bin/carddisp.pl?gene=SPHK2</t>
  </si>
  <si>
    <t>AKIP1</t>
  </si>
  <si>
    <t>A-Kinase Interacting Protein 1</t>
  </si>
  <si>
    <t>GC11P008911</t>
  </si>
  <si>
    <t>https://www.genecards.org/cgi-bin/carddisp.pl?gene=AKIP1</t>
  </si>
  <si>
    <t>ZNF618</t>
  </si>
  <si>
    <t>Zinc Finger Protein 618</t>
  </si>
  <si>
    <t>GC09P113876</t>
  </si>
  <si>
    <t>https://www.genecards.org/cgi-bin/carddisp.pl?gene=ZNF618</t>
  </si>
  <si>
    <t>AGMX2</t>
  </si>
  <si>
    <t>Agammaglobulinemia, X-Linked 2 (With Growth Hormone Deficiency)</t>
  </si>
  <si>
    <t>GC0XU990004</t>
  </si>
  <si>
    <t>https://www.genecards.org/cgi-bin/carddisp.pl?gene=AGMX2</t>
  </si>
  <si>
    <t>KCNU1</t>
  </si>
  <si>
    <t>Potassium Calcium-Activated Channel Subfamily U Member 1</t>
  </si>
  <si>
    <t>GC08P036784</t>
  </si>
  <si>
    <t>https://www.genecards.org/cgi-bin/carddisp.pl?gene=KCNU1</t>
  </si>
  <si>
    <t>PSRC1</t>
  </si>
  <si>
    <t>Proline And Serine Rich Coiled-Coil 1</t>
  </si>
  <si>
    <t>GC01M109279</t>
  </si>
  <si>
    <t>https://www.genecards.org/cgi-bin/carddisp.pl?gene=PSRC1</t>
  </si>
  <si>
    <t>ADCY4</t>
  </si>
  <si>
    <t>Adenylate Cyclase 4</t>
  </si>
  <si>
    <t>GC14M024318</t>
  </si>
  <si>
    <t>https://www.genecards.org/cgi-bin/carddisp.pl?gene=ADCY4</t>
  </si>
  <si>
    <t>SRRM3</t>
  </si>
  <si>
    <t>Serine/Arginine Repetitive Matrix 3</t>
  </si>
  <si>
    <t>GC07P076201</t>
  </si>
  <si>
    <t>https://www.genecards.org/cgi-bin/carddisp.pl?gene=SRRM3</t>
  </si>
  <si>
    <t>GARIN5A</t>
  </si>
  <si>
    <t>Golgi Associated RAB2 Interactor 5A</t>
  </si>
  <si>
    <t>GC19M066575</t>
  </si>
  <si>
    <t>https://www.genecards.org/cgi-bin/carddisp.pl?gene=GARIN5A</t>
  </si>
  <si>
    <t>ABCD1P2</t>
  </si>
  <si>
    <t>ATP Binding Cassette Subfamily D Member 1 Pseudogene 2</t>
  </si>
  <si>
    <t>GC10P038601</t>
  </si>
  <si>
    <t>https://www.genecards.org/cgi-bin/carddisp.pl?gene=ABCD1P2</t>
  </si>
  <si>
    <t>ABCD1P1</t>
  </si>
  <si>
    <t>ATP Binding Cassette Subfamily D Member 1 Pseudogene 1</t>
  </si>
  <si>
    <t>GC02M090934</t>
  </si>
  <si>
    <t>https://www.genecards.org/cgi-bin/carddisp.pl?gene=ABCD1P1</t>
  </si>
  <si>
    <t>RMC1</t>
  </si>
  <si>
    <t>Regulator Of MON1-CCZ1</t>
  </si>
  <si>
    <t>GC18P023504</t>
  </si>
  <si>
    <t>https://www.genecards.org/cgi-bin/carddisp.pl?gene=RMC1</t>
  </si>
  <si>
    <t>STX6</t>
  </si>
  <si>
    <t>Syntaxin 6</t>
  </si>
  <si>
    <t>GC01M180972</t>
  </si>
  <si>
    <t>https://www.genecards.org/cgi-bin/carddisp.pl?gene=STX6</t>
  </si>
  <si>
    <t>STK11IP</t>
  </si>
  <si>
    <t>Serine/Threonine Kinase 11 Interacting Protein</t>
  </si>
  <si>
    <t>GC02P219597</t>
  </si>
  <si>
    <t>https://www.genecards.org/cgi-bin/carddisp.pl?gene=STK11IP</t>
  </si>
  <si>
    <t>RLF</t>
  </si>
  <si>
    <t>RLF Zinc Finger</t>
  </si>
  <si>
    <t>GC01P040161</t>
  </si>
  <si>
    <t>https://www.genecards.org/cgi-bin/carddisp.pl?gene=RLF</t>
  </si>
  <si>
    <t>PRPSAP2</t>
  </si>
  <si>
    <t>Phosphoribosyl Pyrophosphate Synthetase Associated Protein 2</t>
  </si>
  <si>
    <t>GC17P054678</t>
  </si>
  <si>
    <t>https://www.genecards.org/cgi-bin/carddisp.pl?gene=PRPSAP2</t>
  </si>
  <si>
    <t>MIGA2</t>
  </si>
  <si>
    <t>Mitoguardin 2</t>
  </si>
  <si>
    <t>GC09P129037</t>
  </si>
  <si>
    <t>https://www.genecards.org/cgi-bin/carddisp.pl?gene=MIGA2</t>
  </si>
  <si>
    <t>TST</t>
  </si>
  <si>
    <t>Thiosulfate Sulfurtransferase</t>
  </si>
  <si>
    <t>GC22M037010</t>
  </si>
  <si>
    <t>https://www.genecards.org/cgi-bin/carddisp.pl?gene=TST</t>
  </si>
  <si>
    <t>KSR1</t>
  </si>
  <si>
    <t>Kinase Suppressor Of Ras 1</t>
  </si>
  <si>
    <t>GC17P027456</t>
  </si>
  <si>
    <t>https://www.genecards.org/cgi-bin/carddisp.pl?gene=KSR1</t>
  </si>
  <si>
    <t>GAPVD1</t>
  </si>
  <si>
    <t>GTPase Activating Protein And VPS9 Domains 1</t>
  </si>
  <si>
    <t>GC09P125261</t>
  </si>
  <si>
    <t>https://www.genecards.org/cgi-bin/carddisp.pl?gene=GAPVD1</t>
  </si>
  <si>
    <t>USP28</t>
  </si>
  <si>
    <t>Ubiquitin Specific Peptidase 28</t>
  </si>
  <si>
    <t>GC11M113797</t>
  </si>
  <si>
    <t>https://www.genecards.org/cgi-bin/carddisp.pl?gene=USP28</t>
  </si>
  <si>
    <t>ABTB3</t>
  </si>
  <si>
    <t>Ankyrin Repeat And BTB Domain Containing 3</t>
  </si>
  <si>
    <t>GC12P107319</t>
  </si>
  <si>
    <t>https://www.genecards.org/cgi-bin/carddisp.pl?gene=ABTB3</t>
  </si>
  <si>
    <t>HINT2</t>
  </si>
  <si>
    <t>Histidine Triad Nucleotide Binding Protein 2</t>
  </si>
  <si>
    <t>GC09M035812</t>
  </si>
  <si>
    <t>https://www.genecards.org/cgi-bin/carddisp.pl?gene=HINT2</t>
  </si>
  <si>
    <t>ENGASE</t>
  </si>
  <si>
    <t>Endo-Beta-N-Acetylglucosaminidase</t>
  </si>
  <si>
    <t>GC17P079071</t>
  </si>
  <si>
    <t>https://www.genecards.org/cgi-bin/carddisp.pl?gene=ENGASE</t>
  </si>
  <si>
    <t>SGTB</t>
  </si>
  <si>
    <t>Small Glutamine Rich Tetratricopeptide Repeat Co-Chaperone Beta</t>
  </si>
  <si>
    <t>GC05M065665</t>
  </si>
  <si>
    <t>https://www.genecards.org/cgi-bin/carddisp.pl?gene=SGTB</t>
  </si>
  <si>
    <t>PRPSAP1</t>
  </si>
  <si>
    <t>Phosphoribosyl Pyrophosphate Synthetase Associated Protein 1</t>
  </si>
  <si>
    <t>GC17M076309</t>
  </si>
  <si>
    <t>https://www.genecards.org/cgi-bin/carddisp.pl?gene=PRPSAP1</t>
  </si>
  <si>
    <t>ADPRS</t>
  </si>
  <si>
    <t>ADP-Ribosylserine Hydrolase</t>
  </si>
  <si>
    <t>GC01P036089</t>
  </si>
  <si>
    <t>https://www.genecards.org/cgi-bin/carddisp.pl?gene=ADPRS</t>
  </si>
  <si>
    <t>MICU2</t>
  </si>
  <si>
    <t>Mitochondrial Calcium Uptake 2</t>
  </si>
  <si>
    <t>GC13M021492</t>
  </si>
  <si>
    <t>https://www.genecards.org/cgi-bin/carddisp.pl?gene=MICU2</t>
  </si>
  <si>
    <t>PCBP3</t>
  </si>
  <si>
    <t>Poly(RC) Binding Protein 3</t>
  </si>
  <si>
    <t>GC21P045643</t>
  </si>
  <si>
    <t>https://www.genecards.org/cgi-bin/carddisp.pl?gene=PCBP3</t>
  </si>
  <si>
    <t>ZNF280D</t>
  </si>
  <si>
    <t>Zinc Finger Protein 280D</t>
  </si>
  <si>
    <t>GC15M056630</t>
  </si>
  <si>
    <t>https://www.genecards.org/cgi-bin/carddisp.pl?gene=ZNF280D</t>
  </si>
  <si>
    <t>STX2</t>
  </si>
  <si>
    <t>Syntaxin 2</t>
  </si>
  <si>
    <t>GC12M130789</t>
  </si>
  <si>
    <t>https://www.genecards.org/cgi-bin/carddisp.pl?gene=STX2</t>
  </si>
  <si>
    <t>CNGA4</t>
  </si>
  <si>
    <t>Cyclic Nucleotide Gated Channel Subunit Alpha 4</t>
  </si>
  <si>
    <t>GC11P006255</t>
  </si>
  <si>
    <t>https://www.genecards.org/cgi-bin/carddisp.pl?gene=CNGA4</t>
  </si>
  <si>
    <t>LSM11</t>
  </si>
  <si>
    <t>LSM11, U7 Small Nuclear RNA Associated</t>
  </si>
  <si>
    <t>GC05P157743</t>
  </si>
  <si>
    <t>https://www.genecards.org/cgi-bin/carddisp.pl?gene=LSM11</t>
  </si>
  <si>
    <t>NPRL2</t>
  </si>
  <si>
    <t>NPR2 Like, GATOR1 Complex Subunit</t>
  </si>
  <si>
    <t>GC03M051260</t>
  </si>
  <si>
    <t>https://www.genecards.org/cgi-bin/carddisp.pl?gene=NPRL2</t>
  </si>
  <si>
    <t>ZNF214</t>
  </si>
  <si>
    <t>Zinc Finger Protein 214</t>
  </si>
  <si>
    <t>GC11M006996</t>
  </si>
  <si>
    <t>https://www.genecards.org/cgi-bin/carddisp.pl?gene=ZNF214</t>
  </si>
  <si>
    <t>SLC22A18AS</t>
  </si>
  <si>
    <t>SLC22A18 Antisense RNA</t>
  </si>
  <si>
    <t>GC11M003317</t>
  </si>
  <si>
    <t>https://www.genecards.org/cgi-bin/carddisp.pl?gene=SLC22A18AS</t>
  </si>
  <si>
    <t>LOC105274310</t>
  </si>
  <si>
    <t>H19/IGF2 Enhancer Region</t>
  </si>
  <si>
    <t>GC11P001986</t>
  </si>
  <si>
    <t>https://www.genecards.org/cgi-bin/carddisp.pl?gene=LOC105274310</t>
  </si>
  <si>
    <t>ACOT7</t>
  </si>
  <si>
    <t>Acyl-CoA Thioesterase 7</t>
  </si>
  <si>
    <t>GC01M006265</t>
  </si>
  <si>
    <t>https://www.genecards.org/cgi-bin/carddisp.pl?gene=ACOT7</t>
  </si>
  <si>
    <t>BTG3</t>
  </si>
  <si>
    <t>BTG Anti-Proliferation Factor 3</t>
  </si>
  <si>
    <t>GC21M017621</t>
  </si>
  <si>
    <t>https://www.genecards.org/cgi-bin/carddisp.pl?gene=BTG3</t>
  </si>
  <si>
    <t>RNF139</t>
  </si>
  <si>
    <t>Ring Finger Protein 139</t>
  </si>
  <si>
    <t>GC08P124474</t>
  </si>
  <si>
    <t>https://www.genecards.org/cgi-bin/carddisp.pl?gene=RNF139</t>
  </si>
  <si>
    <t>SNF8</t>
  </si>
  <si>
    <t>SNF8 Subunit Of ESCRT-II</t>
  </si>
  <si>
    <t>GC17M048929</t>
  </si>
  <si>
    <t>https://www.genecards.org/cgi-bin/carddisp.pl?gene=SNF8</t>
  </si>
  <si>
    <t>SNRPC</t>
  </si>
  <si>
    <t>Small Nuclear Ribonucleoprotein Polypeptide C</t>
  </si>
  <si>
    <t>GC06P083816</t>
  </si>
  <si>
    <t>https://www.genecards.org/cgi-bin/carddisp.pl?gene=SNRPC</t>
  </si>
  <si>
    <t>FBXO9</t>
  </si>
  <si>
    <t>F-Box Protein 9</t>
  </si>
  <si>
    <t>GC06P084044</t>
  </si>
  <si>
    <t>https://www.genecards.org/cgi-bin/carddisp.pl?gene=FBXO9</t>
  </si>
  <si>
    <t>SCAF11</t>
  </si>
  <si>
    <t>SR-Related CTD Associated Factor 11</t>
  </si>
  <si>
    <t>GC12M045919</t>
  </si>
  <si>
    <t>https://www.genecards.org/cgi-bin/carddisp.pl?gene=SCAF11</t>
  </si>
  <si>
    <t>NINL</t>
  </si>
  <si>
    <t>Ninein Like</t>
  </si>
  <si>
    <t>GC20M025452</t>
  </si>
  <si>
    <t>https://www.genecards.org/cgi-bin/carddisp.pl?gene=NINL</t>
  </si>
  <si>
    <t>MRPS23</t>
  </si>
  <si>
    <t>Mitochondrial Ribosomal Protein S23</t>
  </si>
  <si>
    <t>GC17M057834</t>
  </si>
  <si>
    <t>https://www.genecards.org/cgi-bin/carddisp.pl?gene=MRPS23</t>
  </si>
  <si>
    <t>GAL3ST4</t>
  </si>
  <si>
    <t>Galactose-3-O-Sulfotransferase 4</t>
  </si>
  <si>
    <t>GC07M100159</t>
  </si>
  <si>
    <t>https://www.genecards.org/cgi-bin/carddisp.pl?gene=GAL3ST4</t>
  </si>
  <si>
    <t>VPS50</t>
  </si>
  <si>
    <t>VPS50 Subunit Of EARP/GARPII Complex</t>
  </si>
  <si>
    <t>GC07P093233</t>
  </si>
  <si>
    <t>https://www.genecards.org/cgi-bin/carddisp.pl?gene=VPS50</t>
  </si>
  <si>
    <t>CPVL</t>
  </si>
  <si>
    <t>Carboxypeptidase Vitellogenic Like</t>
  </si>
  <si>
    <t>GC07M028995</t>
  </si>
  <si>
    <t>https://www.genecards.org/cgi-bin/carddisp.pl?gene=CPVL</t>
  </si>
  <si>
    <t>KRT36</t>
  </si>
  <si>
    <t>Keratin 36</t>
  </si>
  <si>
    <t>GC17M041486</t>
  </si>
  <si>
    <t>https://www.genecards.org/cgi-bin/carddisp.pl?gene=KRT36</t>
  </si>
  <si>
    <t>SULT2A1</t>
  </si>
  <si>
    <t>Sulfotransferase Family 2A Member 1</t>
  </si>
  <si>
    <t>GC19M047870</t>
  </si>
  <si>
    <t>https://www.genecards.org/cgi-bin/carddisp.pl?gene=SULT2A1</t>
  </si>
  <si>
    <t>ABCG4</t>
  </si>
  <si>
    <t>ATP Binding Cassette Subfamily G Member 4</t>
  </si>
  <si>
    <t>GC11P120156</t>
  </si>
  <si>
    <t>https://www.genecards.org/cgi-bin/carddisp.pl?gene=ABCG4</t>
  </si>
  <si>
    <t>DCTN4</t>
  </si>
  <si>
    <t>Dynactin Subunit 4</t>
  </si>
  <si>
    <t>GC05M150708</t>
  </si>
  <si>
    <t>https://www.genecards.org/cgi-bin/carddisp.pl?gene=DCTN4</t>
  </si>
  <si>
    <t>PRKCH</t>
  </si>
  <si>
    <t>Protein Kinase C Eta</t>
  </si>
  <si>
    <t>GC14P061187</t>
  </si>
  <si>
    <t>https://www.genecards.org/cgi-bin/carddisp.pl?gene=PRKCH</t>
  </si>
  <si>
    <t>NUB1</t>
  </si>
  <si>
    <t>Negative Regulator Of Ubiquitin Like Proteins 1</t>
  </si>
  <si>
    <t>GC07P151341</t>
  </si>
  <si>
    <t>https://www.genecards.org/cgi-bin/carddisp.pl?gene=NUB1</t>
  </si>
  <si>
    <t>INE2</t>
  </si>
  <si>
    <t>Inactivation Escape 2</t>
  </si>
  <si>
    <t>GC0XM015785</t>
  </si>
  <si>
    <t>https://www.genecards.org/cgi-bin/carddisp.pl?gene=INE2</t>
  </si>
  <si>
    <t>TGM5</t>
  </si>
  <si>
    <t>Transglutaminase 5</t>
  </si>
  <si>
    <t>GC15M043836</t>
  </si>
  <si>
    <t>https://www.genecards.org/cgi-bin/carddisp.pl?gene=TGM5</t>
  </si>
  <si>
    <t>TBC1D1</t>
  </si>
  <si>
    <t>TBC1 Domain Family Member 1</t>
  </si>
  <si>
    <t>GC04P038078</t>
  </si>
  <si>
    <t>https://www.genecards.org/cgi-bin/carddisp.pl?gene=TBC1D1</t>
  </si>
  <si>
    <t>LLGL2</t>
  </si>
  <si>
    <t>LLGL Scribble Cell Polarity Complex Component 2</t>
  </si>
  <si>
    <t>GC17P075525</t>
  </si>
  <si>
    <t>https://www.genecards.org/cgi-bin/carddisp.pl?gene=LLGL2</t>
  </si>
  <si>
    <t>PPL</t>
  </si>
  <si>
    <t>Periplakin</t>
  </si>
  <si>
    <t>GC16M007350</t>
  </si>
  <si>
    <t>https://www.genecards.org/cgi-bin/carddisp.pl?gene=PPL</t>
  </si>
  <si>
    <t>PPIL2</t>
  </si>
  <si>
    <t>Peptidylprolyl Isomerase Like 2</t>
  </si>
  <si>
    <t>GC22P038720</t>
  </si>
  <si>
    <t>https://www.genecards.org/cgi-bin/carddisp.pl?gene=PPIL2</t>
  </si>
  <si>
    <t>KXD1</t>
  </si>
  <si>
    <t>KxDL Motif Containing 1</t>
  </si>
  <si>
    <t>GC19P018557</t>
  </si>
  <si>
    <t>https://www.genecards.org/cgi-bin/carddisp.pl?gene=KXD1</t>
  </si>
  <si>
    <t>SPATC1L</t>
  </si>
  <si>
    <t>Spermatogenesis And Centriole Associated 1 Like</t>
  </si>
  <si>
    <t>GC21M050760</t>
  </si>
  <si>
    <t>https://www.genecards.org/cgi-bin/carddisp.pl?gene=SPATC1L</t>
  </si>
  <si>
    <t>ZNF609</t>
  </si>
  <si>
    <t>Zinc Finger Protein 609</t>
  </si>
  <si>
    <t>GC15P120436</t>
  </si>
  <si>
    <t>https://www.genecards.org/cgi-bin/carddisp.pl?gene=ZNF609</t>
  </si>
  <si>
    <t>FGGY</t>
  </si>
  <si>
    <t>FGGY Carbohydrate Kinase Domain Containing</t>
  </si>
  <si>
    <t>GC01P059296</t>
  </si>
  <si>
    <t>https://www.genecards.org/cgi-bin/carddisp.pl?gene=FGGY</t>
  </si>
  <si>
    <t>GRWD1</t>
  </si>
  <si>
    <t>Glutamate Rich WD Repeat Containing 1</t>
  </si>
  <si>
    <t>GC19P048445</t>
  </si>
  <si>
    <t>https://www.genecards.org/cgi-bin/carddisp.pl?gene=GRWD1</t>
  </si>
  <si>
    <t>ECSIT</t>
  </si>
  <si>
    <t>ECSIT Signaling Integrator</t>
  </si>
  <si>
    <t>GC19M011505</t>
  </si>
  <si>
    <t>https://www.genecards.org/cgi-bin/carddisp.pl?gene=ECSIT</t>
  </si>
  <si>
    <t>L3MBTL1</t>
  </si>
  <si>
    <t>L3MBTL Histone Methyl-Lysine Binding Protein 1</t>
  </si>
  <si>
    <t>GC20P043572</t>
  </si>
  <si>
    <t>https://www.genecards.org/cgi-bin/carddisp.pl?gene=L3MBTL1</t>
  </si>
  <si>
    <t>MIS12</t>
  </si>
  <si>
    <t>MIS12 Kinetochore Complex Component</t>
  </si>
  <si>
    <t>GC17P005486</t>
  </si>
  <si>
    <t>https://www.genecards.org/cgi-bin/carddisp.pl?gene=MIS12</t>
  </si>
  <si>
    <t>WDR18</t>
  </si>
  <si>
    <t>WD Repeat Domain 18</t>
  </si>
  <si>
    <t>GC19P002830</t>
  </si>
  <si>
    <t>https://www.genecards.org/cgi-bin/carddisp.pl?gene=WDR18</t>
  </si>
  <si>
    <t>FBXO22</t>
  </si>
  <si>
    <t>F-Box Protein 22</t>
  </si>
  <si>
    <t>GC15P075903</t>
  </si>
  <si>
    <t>https://www.genecards.org/cgi-bin/carddisp.pl?gene=FBXO22</t>
  </si>
  <si>
    <t>HERC4</t>
  </si>
  <si>
    <t>HECT And RLD Domain Containing E3 Ubiquitin Protein Ligase 4</t>
  </si>
  <si>
    <t>GC10M067921</t>
  </si>
  <si>
    <t>https://www.genecards.org/cgi-bin/carddisp.pl?gene=HERC4</t>
  </si>
  <si>
    <t>BCYRN1</t>
  </si>
  <si>
    <t>Brain Cytoplasmic RNA 1</t>
  </si>
  <si>
    <t>GC02P047331</t>
  </si>
  <si>
    <t>https://www.genecards.org/cgi-bin/carddisp.pl?gene=BCYRN1</t>
  </si>
  <si>
    <t>DHRS1</t>
  </si>
  <si>
    <t>Dehydrogenase/Reductase 1</t>
  </si>
  <si>
    <t>GC14M024290</t>
  </si>
  <si>
    <t>https://www.genecards.org/cgi-bin/carddisp.pl?gene=DHRS1</t>
  </si>
  <si>
    <t>ATF6B</t>
  </si>
  <si>
    <t>Activating Transcription Factor 6 Beta</t>
  </si>
  <si>
    <t>GC06M032115</t>
  </si>
  <si>
    <t>https://www.genecards.org/cgi-bin/carddisp.pl?gene=ATF6B</t>
  </si>
  <si>
    <t>LUC7L3</t>
  </si>
  <si>
    <t>LUC7 Like 3 Pre-MRNA Splicing Factor</t>
  </si>
  <si>
    <t>GC17P050719</t>
  </si>
  <si>
    <t>https://www.genecards.org/cgi-bin/carddisp.pl?gene=LUC7L3</t>
  </si>
  <si>
    <t>HSDL2</t>
  </si>
  <si>
    <t>Hydroxysteroid Dehydrogenase Like 2</t>
  </si>
  <si>
    <t>GC09P112379</t>
  </si>
  <si>
    <t>https://www.genecards.org/cgi-bin/carddisp.pl?gene=HSDL2</t>
  </si>
  <si>
    <t>LILRB2</t>
  </si>
  <si>
    <t>Leukocyte Immunoglobulin Like Receptor B2</t>
  </si>
  <si>
    <t>GC19M066340</t>
  </si>
  <si>
    <t>https://www.genecards.org/cgi-bin/carddisp.pl?gene=LILRB2</t>
  </si>
  <si>
    <t>EAF1</t>
  </si>
  <si>
    <t>ELL Associated Factor 1</t>
  </si>
  <si>
    <t>GC03P015427</t>
  </si>
  <si>
    <t>https://www.genecards.org/cgi-bin/carddisp.pl?gene=EAF1</t>
  </si>
  <si>
    <t>APOBEC3F</t>
  </si>
  <si>
    <t>Apolipoprotein B MRNA Editing Enzyme Catalytic Subunit 3F</t>
  </si>
  <si>
    <t>GC22P039040</t>
  </si>
  <si>
    <t>https://www.genecards.org/cgi-bin/carddisp.pl?gene=APOBEC3F</t>
  </si>
  <si>
    <t>GABRA3</t>
  </si>
  <si>
    <t>Gamma-Aminobutyric Acid Type A Receptor Subunit Alpha3</t>
  </si>
  <si>
    <t>GC0XM152166</t>
  </si>
  <si>
    <t>https://www.genecards.org/cgi-bin/carddisp.pl?gene=GABRA3</t>
  </si>
  <si>
    <t>GRB7</t>
  </si>
  <si>
    <t>Growth Factor Receptor Bound Protein 7</t>
  </si>
  <si>
    <t>GC17P055524</t>
  </si>
  <si>
    <t>https://www.genecards.org/cgi-bin/carddisp.pl?gene=GRB7</t>
  </si>
  <si>
    <t>RRP1B</t>
  </si>
  <si>
    <t>Ribosomal RNA Processing 1B</t>
  </si>
  <si>
    <t>GC21P043659</t>
  </si>
  <si>
    <t>https://www.genecards.org/cgi-bin/carddisp.pl?gene=RRP1B</t>
  </si>
  <si>
    <t>TRAK2</t>
  </si>
  <si>
    <t>Trafficking Kinesin Protein 2</t>
  </si>
  <si>
    <t>GC02M201377</t>
  </si>
  <si>
    <t>https://www.genecards.org/cgi-bin/carddisp.pl?gene=TRAK2</t>
  </si>
  <si>
    <t>VWA3B</t>
  </si>
  <si>
    <t>Von Willebrand Factor A Domain Containing 3B</t>
  </si>
  <si>
    <t>GC02P098070</t>
  </si>
  <si>
    <t>https://www.genecards.org/cgi-bin/carddisp.pl?gene=VWA3B</t>
  </si>
  <si>
    <t>CEP126</t>
  </si>
  <si>
    <t>Centrosomal Protein 126</t>
  </si>
  <si>
    <t>GC11P101916</t>
  </si>
  <si>
    <t>https://www.genecards.org/cgi-bin/carddisp.pl?gene=CEP126</t>
  </si>
  <si>
    <t>VIL1</t>
  </si>
  <si>
    <t>Villin 1</t>
  </si>
  <si>
    <t>GC02P218419</t>
  </si>
  <si>
    <t>https://www.genecards.org/cgi-bin/carddisp.pl?gene=VIL1</t>
  </si>
  <si>
    <t>GTF2F2</t>
  </si>
  <si>
    <t>General Transcription Factor IIF Subunit 2</t>
  </si>
  <si>
    <t>GC13P045120</t>
  </si>
  <si>
    <t>https://www.genecards.org/cgi-bin/carddisp.pl?gene=GTF2F2</t>
  </si>
  <si>
    <t>TMEM30A</t>
  </si>
  <si>
    <t>Transmembrane Protein 30A</t>
  </si>
  <si>
    <t>GC06M075252</t>
  </si>
  <si>
    <t>https://www.genecards.org/cgi-bin/carddisp.pl?gene=TMEM30A</t>
  </si>
  <si>
    <t>CPXCR1</t>
  </si>
  <si>
    <t>CPX Chromosome Region Candidate 1</t>
  </si>
  <si>
    <t>GC0XP088747</t>
  </si>
  <si>
    <t>https://www.genecards.org/cgi-bin/carddisp.pl?gene=CPXCR1</t>
  </si>
  <si>
    <t>WDR6</t>
  </si>
  <si>
    <t>WD Repeat Domain 6</t>
  </si>
  <si>
    <t>GC03P049007</t>
  </si>
  <si>
    <t>https://www.genecards.org/cgi-bin/carddisp.pl?gene=WDR6</t>
  </si>
  <si>
    <t>DENND2C</t>
  </si>
  <si>
    <t>DENN Domain Containing 2C</t>
  </si>
  <si>
    <t>GC01M114582</t>
  </si>
  <si>
    <t>https://www.genecards.org/cgi-bin/carddisp.pl?gene=DENND2C</t>
  </si>
  <si>
    <t>SRRM1</t>
  </si>
  <si>
    <t>Serine And Arginine Repetitive Matrix 1</t>
  </si>
  <si>
    <t>GC01P024631</t>
  </si>
  <si>
    <t>https://www.genecards.org/cgi-bin/carddisp.pl?gene=SRRM1</t>
  </si>
  <si>
    <t>PURPL</t>
  </si>
  <si>
    <t>P53 Upregulated Regulator Of P53 Levels</t>
  </si>
  <si>
    <t>GC05P027217</t>
  </si>
  <si>
    <t>https://www.genecards.org/cgi-bin/carddisp.pl?gene=PURPL</t>
  </si>
  <si>
    <t>HARS2</t>
  </si>
  <si>
    <t>Histidyl-TRNA Synthetase 2, Mitochondrial</t>
  </si>
  <si>
    <t>GC05P146277</t>
  </si>
  <si>
    <t>https://www.genecards.org/cgi-bin/carddisp.pl?gene=HARS2</t>
  </si>
  <si>
    <t>METTL26</t>
  </si>
  <si>
    <t>Methyltransferase Like 26</t>
  </si>
  <si>
    <t>GC16M000635</t>
  </si>
  <si>
    <t>https://www.genecards.org/cgi-bin/carddisp.pl?gene=METTL26</t>
  </si>
  <si>
    <t>RAB34</t>
  </si>
  <si>
    <t>RAB34, Member RAS Oncogene Family</t>
  </si>
  <si>
    <t>GC17M028714</t>
  </si>
  <si>
    <t>https://www.genecards.org/cgi-bin/carddisp.pl?gene=RAB34</t>
  </si>
  <si>
    <t>FMNL3</t>
  </si>
  <si>
    <t>Formin Like 3</t>
  </si>
  <si>
    <t>GC12M049636</t>
  </si>
  <si>
    <t>https://www.genecards.org/cgi-bin/carddisp.pl?gene=FMNL3</t>
  </si>
  <si>
    <t>ATG2B</t>
  </si>
  <si>
    <t>Autophagy Related 2B</t>
  </si>
  <si>
    <t>GC14M101208</t>
  </si>
  <si>
    <t>https://www.genecards.org/cgi-bin/carddisp.pl?gene=ATG2B</t>
  </si>
  <si>
    <t>TLE4</t>
  </si>
  <si>
    <t>TLE Family Member 4, Transcriptional Corepressor</t>
  </si>
  <si>
    <t>GC09P079571</t>
  </si>
  <si>
    <t>https://www.genecards.org/cgi-bin/carddisp.pl?gene=TLE4</t>
  </si>
  <si>
    <t>TRIAP1</t>
  </si>
  <si>
    <t>TP53 Regulated Inhibitor Of Apoptosis 1</t>
  </si>
  <si>
    <t>GC12M120443</t>
  </si>
  <si>
    <t>https://www.genecards.org/cgi-bin/carddisp.pl?gene=TRIAP1</t>
  </si>
  <si>
    <t>LINC01133</t>
  </si>
  <si>
    <t>Long Intergenic Non-Protein Coding RNA 1133</t>
  </si>
  <si>
    <t>GC01P159959</t>
  </si>
  <si>
    <t>https://www.genecards.org/cgi-bin/carddisp.pl?gene=LINC01133</t>
  </si>
  <si>
    <t>UCN3</t>
  </si>
  <si>
    <t>Urocortin 3</t>
  </si>
  <si>
    <t>GC10P005396</t>
  </si>
  <si>
    <t>https://www.genecards.org/cgi-bin/carddisp.pl?gene=UCN3</t>
  </si>
  <si>
    <t>DCTPP1</t>
  </si>
  <si>
    <t>DCTP Pyrophosphatase 1</t>
  </si>
  <si>
    <t>GC16M037170</t>
  </si>
  <si>
    <t>https://www.genecards.org/cgi-bin/carddisp.pl?gene=DCTPP1</t>
  </si>
  <si>
    <t>PNRC1</t>
  </si>
  <si>
    <t>Proline Rich Nuclear Receptor Coactivator 1</t>
  </si>
  <si>
    <t>GC06P089080</t>
  </si>
  <si>
    <t>https://www.genecards.org/cgi-bin/carddisp.pl?gene=PNRC1</t>
  </si>
  <si>
    <t>GSTT2B</t>
  </si>
  <si>
    <t>Glutathione S-Transferase Theta 2B</t>
  </si>
  <si>
    <t>GC22M023957</t>
  </si>
  <si>
    <t>https://www.genecards.org/cgi-bin/carddisp.pl?gene=GSTT2B</t>
  </si>
  <si>
    <t>ZNF483</t>
  </si>
  <si>
    <t>Zinc Finger Protein 483</t>
  </si>
  <si>
    <t>GC09P111525</t>
  </si>
  <si>
    <t>https://www.genecards.org/cgi-bin/carddisp.pl?gene=ZNF483</t>
  </si>
  <si>
    <t>MIDN</t>
  </si>
  <si>
    <t>Midnolin</t>
  </si>
  <si>
    <t>GC19P001248</t>
  </si>
  <si>
    <t>https://www.genecards.org/cgi-bin/carddisp.pl?gene=MIDN</t>
  </si>
  <si>
    <t>TROAP</t>
  </si>
  <si>
    <t>Trophinin Associated Protein</t>
  </si>
  <si>
    <t>GC12P049323</t>
  </si>
  <si>
    <t>https://www.genecards.org/cgi-bin/carddisp.pl?gene=TROAP</t>
  </si>
  <si>
    <t>NKAIN3</t>
  </si>
  <si>
    <t>Sodium/Potassium Transporting ATPase Interacting 3</t>
  </si>
  <si>
    <t>GC08P062248</t>
  </si>
  <si>
    <t>https://www.genecards.org/cgi-bin/carddisp.pl?gene=NKAIN3</t>
  </si>
  <si>
    <t>PPP1R35</t>
  </si>
  <si>
    <t>Protein Phosphatase 1 Regulatory Subunit 35</t>
  </si>
  <si>
    <t>GC07M101933</t>
  </si>
  <si>
    <t>https://www.genecards.org/cgi-bin/carddisp.pl?gene=PPP1R35</t>
  </si>
  <si>
    <t>C10orf55</t>
  </si>
  <si>
    <t>Chromosome 10 Putative Open Reading Frame 55</t>
  </si>
  <si>
    <t>GC10M073909</t>
  </si>
  <si>
    <t>https://www.genecards.org/cgi-bin/carddisp.pl?gene=C10orf55</t>
  </si>
  <si>
    <t>HAR1A</t>
  </si>
  <si>
    <t>Highly Accelerated Region 1A</t>
  </si>
  <si>
    <t>GC20P063101</t>
  </si>
  <si>
    <t>https://www.genecards.org/cgi-bin/carddisp.pl?gene=HAR1A</t>
  </si>
  <si>
    <t>ZSCAN25</t>
  </si>
  <si>
    <t>Zinc Finger And SCAN Domain Containing 25</t>
  </si>
  <si>
    <t>GC07P099730</t>
  </si>
  <si>
    <t>https://www.genecards.org/cgi-bin/carddisp.pl?gene=ZSCAN25</t>
  </si>
  <si>
    <t>POLR2H</t>
  </si>
  <si>
    <t>RNA Polymerase II, I And III Subunit H</t>
  </si>
  <si>
    <t>GC03P184361</t>
  </si>
  <si>
    <t>https://www.genecards.org/cgi-bin/carddisp.pl?gene=POLR2H</t>
  </si>
  <si>
    <t>CPD</t>
  </si>
  <si>
    <t>Carboxypeptidase D</t>
  </si>
  <si>
    <t>GC17P030378</t>
  </si>
  <si>
    <t>https://www.genecards.org/cgi-bin/carddisp.pl?gene=CPD</t>
  </si>
  <si>
    <t>ARHGAP9</t>
  </si>
  <si>
    <t>Rho GTPase Activating Protein 9</t>
  </si>
  <si>
    <t>GC12M057472</t>
  </si>
  <si>
    <t>https://www.genecards.org/cgi-bin/carddisp.pl?gene=ARHGAP9</t>
  </si>
  <si>
    <t>CLK4</t>
  </si>
  <si>
    <t>CDC Like Kinase 4</t>
  </si>
  <si>
    <t>GC05M178602</t>
  </si>
  <si>
    <t>https://www.genecards.org/cgi-bin/carddisp.pl?gene=CLK4</t>
  </si>
  <si>
    <t>PAXBP1</t>
  </si>
  <si>
    <t>PAX3 And PAX7 Binding Protein 1</t>
  </si>
  <si>
    <t>GC21M032734</t>
  </si>
  <si>
    <t>https://www.genecards.org/cgi-bin/carddisp.pl?gene=PAXBP1</t>
  </si>
  <si>
    <t>SH3BGRL3</t>
  </si>
  <si>
    <t>SH3 Domain Binding Glutamate Rich Protein Like 3</t>
  </si>
  <si>
    <t>GC01P026289</t>
  </si>
  <si>
    <t>https://www.genecards.org/cgi-bin/carddisp.pl?gene=SH3BGRL3</t>
  </si>
  <si>
    <t>SF3B5</t>
  </si>
  <si>
    <t>Splicing Factor 3b Subunit 5</t>
  </si>
  <si>
    <t>GC06M144094</t>
  </si>
  <si>
    <t>https://www.genecards.org/cgi-bin/carddisp.pl?gene=SF3B5</t>
  </si>
  <si>
    <t>PITHD1</t>
  </si>
  <si>
    <t>PITH Domain Containing 1</t>
  </si>
  <si>
    <t>GC01P023778</t>
  </si>
  <si>
    <t>https://www.genecards.org/cgi-bin/carddisp.pl?gene=PITHD1</t>
  </si>
  <si>
    <t>AATK</t>
  </si>
  <si>
    <t>Apoptosis Associated Tyrosine Kinase</t>
  </si>
  <si>
    <t>GC17M081117</t>
  </si>
  <si>
    <t>https://www.genecards.org/cgi-bin/carddisp.pl?gene=AATK</t>
  </si>
  <si>
    <t>ZNF675</t>
  </si>
  <si>
    <t>Zinc Finger Protein 675</t>
  </si>
  <si>
    <t>GC19M023525</t>
  </si>
  <si>
    <t>https://www.genecards.org/cgi-bin/carddisp.pl?gene=ZNF675</t>
  </si>
  <si>
    <t>LOC102724560</t>
  </si>
  <si>
    <t>Cystathionine Beta-Synthase Like</t>
  </si>
  <si>
    <t>GC21M006444</t>
  </si>
  <si>
    <t>https://www.genecards.org/cgi-bin/carddisp.pl?gene=LOC102724560</t>
  </si>
  <si>
    <t>CTU1</t>
  </si>
  <si>
    <t>Cytosolic Thiouridylase Subunit 1</t>
  </si>
  <si>
    <t>GC19M051097</t>
  </si>
  <si>
    <t>https://www.genecards.org/cgi-bin/carddisp.pl?gene=CTU1</t>
  </si>
  <si>
    <t>PPIH</t>
  </si>
  <si>
    <t>Peptidylprolyl Isomerase H</t>
  </si>
  <si>
    <t>GC01P042657</t>
  </si>
  <si>
    <t>https://www.genecards.org/cgi-bin/carddisp.pl?gene=PPIH</t>
  </si>
  <si>
    <t>SRRM2</t>
  </si>
  <si>
    <t>Serine/Arginine Repetitive Matrix 2</t>
  </si>
  <si>
    <t>GC16P011722</t>
  </si>
  <si>
    <t>https://www.genecards.org/cgi-bin/carddisp.pl?gene=SRRM2</t>
  </si>
  <si>
    <t>CELA1</t>
  </si>
  <si>
    <t>Chymotrypsin Like Elastase 1</t>
  </si>
  <si>
    <t>GC12M051328</t>
  </si>
  <si>
    <t>https://www.genecards.org/cgi-bin/carddisp.pl?gene=CELA1</t>
  </si>
  <si>
    <t>CPEB1</t>
  </si>
  <si>
    <t>Cytoplasmic Polyadenylation Element Binding Protein 1</t>
  </si>
  <si>
    <t>GC15M082543</t>
  </si>
  <si>
    <t>https://www.genecards.org/cgi-bin/carddisp.pl?gene=CPEB1</t>
  </si>
  <si>
    <t>CCDC85A</t>
  </si>
  <si>
    <t>Coiled-Coil Domain Containing 85A</t>
  </si>
  <si>
    <t>GC02P056184</t>
  </si>
  <si>
    <t>https://www.genecards.org/cgi-bin/carddisp.pl?gene=CCDC85A</t>
  </si>
  <si>
    <t>FFAR2</t>
  </si>
  <si>
    <t>Free Fatty Acid Receptor 2</t>
  </si>
  <si>
    <t>GC19P066538</t>
  </si>
  <si>
    <t>https://www.genecards.org/cgi-bin/carddisp.pl?gene=FFAR2</t>
  </si>
  <si>
    <t>TRIM38</t>
  </si>
  <si>
    <t>Tripartite Motif Containing 38</t>
  </si>
  <si>
    <t>GC06P025962</t>
  </si>
  <si>
    <t>https://www.genecards.org/cgi-bin/carddisp.pl?gene=TRIM38</t>
  </si>
  <si>
    <t>PCDHB12</t>
  </si>
  <si>
    <t>Protocadherin Beta 12</t>
  </si>
  <si>
    <t>GC05P146198</t>
  </si>
  <si>
    <t>https://www.genecards.org/cgi-bin/carddisp.pl?gene=PCDHB12</t>
  </si>
  <si>
    <t>ARHGEF5</t>
  </si>
  <si>
    <t>Rho Guanine Nucleotide Exchange Factor 5</t>
  </si>
  <si>
    <t>GC07P144355</t>
  </si>
  <si>
    <t>https://www.genecards.org/cgi-bin/carddisp.pl?gene=ARHGEF5</t>
  </si>
  <si>
    <t>HHIPL2</t>
  </si>
  <si>
    <t>HHIP Like 2</t>
  </si>
  <si>
    <t>GC01M222522</t>
  </si>
  <si>
    <t>https://www.genecards.org/cgi-bin/carddisp.pl?gene=HHIPL2</t>
  </si>
  <si>
    <t>AK4</t>
  </si>
  <si>
    <t>Adenylate Kinase 4</t>
  </si>
  <si>
    <t>GC01P065147</t>
  </si>
  <si>
    <t>https://www.genecards.org/cgi-bin/carddisp.pl?gene=AK4</t>
  </si>
  <si>
    <t>TSPAN13</t>
  </si>
  <si>
    <t>Tetraspanin 13</t>
  </si>
  <si>
    <t>GC07P016753</t>
  </si>
  <si>
    <t>https://www.genecards.org/cgi-bin/carddisp.pl?gene=TSPAN13</t>
  </si>
  <si>
    <t>CEACAM7</t>
  </si>
  <si>
    <t>CEA Cell Adhesion Molecule 7</t>
  </si>
  <si>
    <t>GC19M041673</t>
  </si>
  <si>
    <t>https://www.genecards.org/cgi-bin/carddisp.pl?gene=CEACAM7</t>
  </si>
  <si>
    <t>H1-10</t>
  </si>
  <si>
    <t>H1.10 Linker Histone</t>
  </si>
  <si>
    <t>GC03M130320</t>
  </si>
  <si>
    <t>https://www.genecards.org/cgi-bin/carddisp.pl?gene=H1-10</t>
  </si>
  <si>
    <t>USP3</t>
  </si>
  <si>
    <t>Ubiquitin Specific Peptidase 3</t>
  </si>
  <si>
    <t>GC15P063504</t>
  </si>
  <si>
    <t>https://www.genecards.org/cgi-bin/carddisp.pl?gene=USP3</t>
  </si>
  <si>
    <t>SAP130</t>
  </si>
  <si>
    <t>Sin3A Associated Protein 130</t>
  </si>
  <si>
    <t>GC02M128257</t>
  </si>
  <si>
    <t>https://www.genecards.org/cgi-bin/carddisp.pl?gene=SAP130</t>
  </si>
  <si>
    <t>HEXIM1</t>
  </si>
  <si>
    <t>HEXIM P-TEFb Complex Subunit 1</t>
  </si>
  <si>
    <t>GC17P055774</t>
  </si>
  <si>
    <t>https://www.genecards.org/cgi-bin/carddisp.pl?gene=HEXIM1</t>
  </si>
  <si>
    <t>FYCO1</t>
  </si>
  <si>
    <t>FYVE And Coiled-Coil Domain Autophagy Adaptor 1</t>
  </si>
  <si>
    <t>GC03M045917</t>
  </si>
  <si>
    <t>https://www.genecards.org/cgi-bin/carddisp.pl?gene=FYCO1</t>
  </si>
  <si>
    <t>CSTF2</t>
  </si>
  <si>
    <t>Cleavage Stimulation Factor Subunit 2</t>
  </si>
  <si>
    <t>GC0XP100820</t>
  </si>
  <si>
    <t>https://www.genecards.org/cgi-bin/carddisp.pl?gene=CSTF2</t>
  </si>
  <si>
    <t>TRPC4AP</t>
  </si>
  <si>
    <t>Transient Receptor Potential Cation Channel Subfamily C Member 4 Associated Protein</t>
  </si>
  <si>
    <t>GC20M035002</t>
  </si>
  <si>
    <t>https://www.genecards.org/cgi-bin/carddisp.pl?gene=TRPC4AP</t>
  </si>
  <si>
    <t>FAM89B</t>
  </si>
  <si>
    <t>Family With Sequence Similarity 89 Member B</t>
  </si>
  <si>
    <t>GC11P065572</t>
  </si>
  <si>
    <t>https://www.genecards.org/cgi-bin/carddisp.pl?gene=FAM89B</t>
  </si>
  <si>
    <t>PUSL1</t>
  </si>
  <si>
    <t>Pseudouridine Synthase Like 1</t>
  </si>
  <si>
    <t>GC01P001308</t>
  </si>
  <si>
    <t>https://www.genecards.org/cgi-bin/carddisp.pl?gene=PUSL1</t>
  </si>
  <si>
    <t>TALAM1</t>
  </si>
  <si>
    <t>TALAM1 Transcript, MALAT1 Antisense RNA</t>
  </si>
  <si>
    <t>GC11M089776</t>
  </si>
  <si>
    <t>https://www.genecards.org/cgi-bin/carddisp.pl?gene=TALAM1</t>
  </si>
  <si>
    <t>RASGEF1B</t>
  </si>
  <si>
    <t>RasGEF Domain Family Member 1B</t>
  </si>
  <si>
    <t>GC04M081426</t>
  </si>
  <si>
    <t>https://www.genecards.org/cgi-bin/carddisp.pl?gene=RASGEF1B</t>
  </si>
  <si>
    <t>GDA</t>
  </si>
  <si>
    <t>Guanine Deaminase</t>
  </si>
  <si>
    <t>GC09P072114</t>
  </si>
  <si>
    <t>https://www.genecards.org/cgi-bin/carddisp.pl?gene=GDA</t>
  </si>
  <si>
    <t>SLC1A6</t>
  </si>
  <si>
    <t>Solute Carrier Family 1 Member 6</t>
  </si>
  <si>
    <t>GC19M014921</t>
  </si>
  <si>
    <t>https://www.genecards.org/cgi-bin/carddisp.pl?gene=SLC1A6</t>
  </si>
  <si>
    <t>CFAP20</t>
  </si>
  <si>
    <t>Cilia And Flagella Associated Protein 20</t>
  </si>
  <si>
    <t>GC16M058113</t>
  </si>
  <si>
    <t>https://www.genecards.org/cgi-bin/carddisp.pl?gene=CFAP20</t>
  </si>
  <si>
    <t>CPT1C</t>
  </si>
  <si>
    <t>Carnitine Palmitoyltransferase 1C</t>
  </si>
  <si>
    <t>GC19P049690</t>
  </si>
  <si>
    <t>https://www.genecards.org/cgi-bin/carddisp.pl?gene=CPT1C</t>
  </si>
  <si>
    <t>ZNF438</t>
  </si>
  <si>
    <t>Zinc Finger Protein 438</t>
  </si>
  <si>
    <t>GC10M030820</t>
  </si>
  <si>
    <t>https://www.genecards.org/cgi-bin/carddisp.pl?gene=ZNF438</t>
  </si>
  <si>
    <t>TMEM121</t>
  </si>
  <si>
    <t>Transmembrane Protein 121</t>
  </si>
  <si>
    <t>GC14P105526</t>
  </si>
  <si>
    <t>https://www.genecards.org/cgi-bin/carddisp.pl?gene=TMEM121</t>
  </si>
  <si>
    <t>ZDHHC11B</t>
  </si>
  <si>
    <t>Zinc Finger DHHC-Type Containing 11B</t>
  </si>
  <si>
    <t>GC05M000710</t>
  </si>
  <si>
    <t>https://www.genecards.org/cgi-bin/carddisp.pl?gene=ZDHHC11B</t>
  </si>
  <si>
    <t>DTYMK</t>
  </si>
  <si>
    <t>Deoxythymidylate Kinase</t>
  </si>
  <si>
    <t>GC02M241675</t>
  </si>
  <si>
    <t>https://www.genecards.org/cgi-bin/carddisp.pl?gene=DTYMK</t>
  </si>
  <si>
    <t>CD8B</t>
  </si>
  <si>
    <t>CD8b Molecule</t>
  </si>
  <si>
    <t>GC02M086815</t>
  </si>
  <si>
    <t>https://www.genecards.org/cgi-bin/carddisp.pl?gene=CD8B</t>
  </si>
  <si>
    <t>AGAP3</t>
  </si>
  <si>
    <t>ArfGAP With GTPase Domain, Ankyrin Repeat And PH Domain 3</t>
  </si>
  <si>
    <t>GC07P151085</t>
  </si>
  <si>
    <t>https://www.genecards.org/cgi-bin/carddisp.pl?gene=AGAP3</t>
  </si>
  <si>
    <t>MOB2</t>
  </si>
  <si>
    <t>MOB Kinase Activator 2</t>
  </si>
  <si>
    <t>GC11M003269</t>
  </si>
  <si>
    <t>https://www.genecards.org/cgi-bin/carddisp.pl?gene=MOB2</t>
  </si>
  <si>
    <t>BLTP3A</t>
  </si>
  <si>
    <t>Bridge-Like Lipid Transfer Protein Family Member 3A</t>
  </si>
  <si>
    <t>GC06P084361</t>
  </si>
  <si>
    <t>https://www.genecards.org/cgi-bin/carddisp.pl?gene=BLTP3A</t>
  </si>
  <si>
    <t>GPR37</t>
  </si>
  <si>
    <t>G Protein-Coupled Receptor 37</t>
  </si>
  <si>
    <t>GC07M124745</t>
  </si>
  <si>
    <t>https://www.genecards.org/cgi-bin/carddisp.pl?gene=GPR37</t>
  </si>
  <si>
    <t>ADCK1</t>
  </si>
  <si>
    <t>AarF Domain Containing Kinase 1</t>
  </si>
  <si>
    <t>GC14P077800</t>
  </si>
  <si>
    <t>https://www.genecards.org/cgi-bin/carddisp.pl?gene=ADCK1</t>
  </si>
  <si>
    <t>GEMIN8</t>
  </si>
  <si>
    <t>Gem Nuclear Organelle Associated Protein 8</t>
  </si>
  <si>
    <t>GC0XM014002</t>
  </si>
  <si>
    <t>https://www.genecards.org/cgi-bin/carddisp.pl?gene=GEMIN8</t>
  </si>
  <si>
    <t>KLHL4</t>
  </si>
  <si>
    <t>Kelch Like Family Member 4</t>
  </si>
  <si>
    <t>GC0XP087517</t>
  </si>
  <si>
    <t>https://www.genecards.org/cgi-bin/carddisp.pl?gene=KLHL4</t>
  </si>
  <si>
    <t>VSIG8</t>
  </si>
  <si>
    <t>V-Set And Immunoglobulin Domain Containing 8</t>
  </si>
  <si>
    <t>GC01M159856</t>
  </si>
  <si>
    <t>https://www.genecards.org/cgi-bin/carddisp.pl?gene=VSIG8</t>
  </si>
  <si>
    <t>RN7SK</t>
  </si>
  <si>
    <t>RNA Component Of 7SK Nuclear Ribonucleoprotein</t>
  </si>
  <si>
    <t>GC06P052995</t>
  </si>
  <si>
    <t>https://www.genecards.org/cgi-bin/carddisp.pl?gene=RN7SK</t>
  </si>
  <si>
    <t>GLB1L2</t>
  </si>
  <si>
    <t>Galactosidase Beta 1 Like 2</t>
  </si>
  <si>
    <t>GC11P134331</t>
  </si>
  <si>
    <t>https://www.genecards.org/cgi-bin/carddisp.pl?gene=GLB1L2</t>
  </si>
  <si>
    <t>LRIT2</t>
  </si>
  <si>
    <t>Leucine Rich Repeat, Ig-Like And Transmembrane Domains 2</t>
  </si>
  <si>
    <t>GC10M084220</t>
  </si>
  <si>
    <t>https://www.genecards.org/cgi-bin/carddisp.pl?gene=LRIT2</t>
  </si>
  <si>
    <t>RAP2B</t>
  </si>
  <si>
    <t>RAP2B, Member Of RAS Oncogene Family</t>
  </si>
  <si>
    <t>GC03P153162</t>
  </si>
  <si>
    <t>https://www.genecards.org/cgi-bin/carddisp.pl?gene=RAP2B</t>
  </si>
  <si>
    <t>IL26</t>
  </si>
  <si>
    <t>Interleukin 26</t>
  </si>
  <si>
    <t>GC12M068201</t>
  </si>
  <si>
    <t>https://www.genecards.org/cgi-bin/carddisp.pl?gene=IL26</t>
  </si>
  <si>
    <t>KMO</t>
  </si>
  <si>
    <t>Kynurenine 3-Monooxygenase</t>
  </si>
  <si>
    <t>GC01P241532</t>
  </si>
  <si>
    <t>https://www.genecards.org/cgi-bin/carddisp.pl?gene=KMO</t>
  </si>
  <si>
    <t>PPID</t>
  </si>
  <si>
    <t>Peptidylprolyl Isomerase D</t>
  </si>
  <si>
    <t>GC04M158709</t>
  </si>
  <si>
    <t>https://www.genecards.org/cgi-bin/carddisp.pl?gene=PPID</t>
  </si>
  <si>
    <t>SERPINB3</t>
  </si>
  <si>
    <t>Serpin Family B Member 3</t>
  </si>
  <si>
    <t>GC18M063655</t>
  </si>
  <si>
    <t>https://www.genecards.org/cgi-bin/carddisp.pl?gene=SERPINB3</t>
  </si>
  <si>
    <t>HAUS6</t>
  </si>
  <si>
    <t>HAUS Augmin Like Complex Subunit 6</t>
  </si>
  <si>
    <t>GC09M019056</t>
  </si>
  <si>
    <t>https://www.genecards.org/cgi-bin/carddisp.pl?gene=HAUS6</t>
  </si>
  <si>
    <t>HIVEP1</t>
  </si>
  <si>
    <t>HIVEP Zinc Finger 1</t>
  </si>
  <si>
    <t>GC06P012009</t>
  </si>
  <si>
    <t>https://www.genecards.org/cgi-bin/carddisp.pl?gene=HIVEP1</t>
  </si>
  <si>
    <t>ELOB</t>
  </si>
  <si>
    <t>Elongin B</t>
  </si>
  <si>
    <t>GC16M007207</t>
  </si>
  <si>
    <t>https://www.genecards.org/cgi-bin/carddisp.pl?gene=ELOB</t>
  </si>
  <si>
    <t>LOC106050103</t>
  </si>
  <si>
    <t>IDSP1 Recombination Region</t>
  </si>
  <si>
    <t>GC0XP149526</t>
  </si>
  <si>
    <t>https://www.genecards.org/cgi-bin/carddisp.pl?gene=LOC106050103</t>
  </si>
  <si>
    <t>MYBBP1A</t>
  </si>
  <si>
    <t>MYB Binding Protein 1a</t>
  </si>
  <si>
    <t>GC17M004538</t>
  </si>
  <si>
    <t>https://www.genecards.org/cgi-bin/carddisp.pl?gene=MYBBP1A</t>
  </si>
  <si>
    <t>HPF1</t>
  </si>
  <si>
    <t>Histone PARylation Factor 1</t>
  </si>
  <si>
    <t>GC04M169730</t>
  </si>
  <si>
    <t>https://www.genecards.org/cgi-bin/carddisp.pl?gene=HPF1</t>
  </si>
  <si>
    <t>MIR9718</t>
  </si>
  <si>
    <t>MicroRNA 9718</t>
  </si>
  <si>
    <t>GC14P060649</t>
  </si>
  <si>
    <t>https://www.genecards.org/cgi-bin/carddisp.pl?gene=MIR9718</t>
  </si>
  <si>
    <t>MTMR6</t>
  </si>
  <si>
    <t>Myotubularin Related Protein 6</t>
  </si>
  <si>
    <t>GC13M025246</t>
  </si>
  <si>
    <t>https://www.genecards.org/cgi-bin/carddisp.pl?gene=MTMR6</t>
  </si>
  <si>
    <t>PPM1F</t>
  </si>
  <si>
    <t>Protein Phosphatase, Mg2+/Mn2+ Dependent 1F</t>
  </si>
  <si>
    <t>GC22M021919</t>
  </si>
  <si>
    <t>https://www.genecards.org/cgi-bin/carddisp.pl?gene=PPM1F</t>
  </si>
  <si>
    <t>PGAM5</t>
  </si>
  <si>
    <t>PGAM Family Member 5, Mitochondrial Serine/Threonine Protein Phosphatase</t>
  </si>
  <si>
    <t>GC12P132710</t>
  </si>
  <si>
    <t>https://www.genecards.org/cgi-bin/carddisp.pl?gene=PGAM5</t>
  </si>
  <si>
    <t>PRNCR1</t>
  </si>
  <si>
    <t>Prostate Cancer Associated Non-Coding RNA 1</t>
  </si>
  <si>
    <t>GC08P127079</t>
  </si>
  <si>
    <t>https://www.genecards.org/cgi-bin/carddisp.pl?gene=PRNCR1</t>
  </si>
  <si>
    <t>SLC15A4</t>
  </si>
  <si>
    <t>Solute Carrier Family 15 Member 4</t>
  </si>
  <si>
    <t>GC12M128793</t>
  </si>
  <si>
    <t>https://www.genecards.org/cgi-bin/carddisp.pl?gene=SLC15A4</t>
  </si>
  <si>
    <t>CLNS1A</t>
  </si>
  <si>
    <t>Chloride Nucleotide-Sensitive Channel 1A</t>
  </si>
  <si>
    <t>GC11M090483</t>
  </si>
  <si>
    <t>https://www.genecards.org/cgi-bin/carddisp.pl?gene=CLNS1A</t>
  </si>
  <si>
    <t>FKBP2</t>
  </si>
  <si>
    <t>FKBP Prolyl Isomerase 2</t>
  </si>
  <si>
    <t>GC11P064385</t>
  </si>
  <si>
    <t>https://www.genecards.org/cgi-bin/carddisp.pl?gene=FKBP2</t>
  </si>
  <si>
    <t>MACO1</t>
  </si>
  <si>
    <t>Macoilin 1</t>
  </si>
  <si>
    <t>GC01P025430</t>
  </si>
  <si>
    <t>https://www.genecards.org/cgi-bin/carddisp.pl?gene=MACO1</t>
  </si>
  <si>
    <t>URI1</t>
  </si>
  <si>
    <t>URI1 Prefoldin Like Chaperone</t>
  </si>
  <si>
    <t>GC19P029923</t>
  </si>
  <si>
    <t>https://www.genecards.org/cgi-bin/carddisp.pl?gene=URI1</t>
  </si>
  <si>
    <t>FRMD6</t>
  </si>
  <si>
    <t>FERM Domain Containing 6</t>
  </si>
  <si>
    <t>GC14P051397</t>
  </si>
  <si>
    <t>https://www.genecards.org/cgi-bin/carddisp.pl?gene=FRMD6</t>
  </si>
  <si>
    <t>CTAG1A</t>
  </si>
  <si>
    <t>Cancer/Testis Antigen 1A</t>
  </si>
  <si>
    <t>GC0XP154585</t>
  </si>
  <si>
    <t>https://www.genecards.org/cgi-bin/carddisp.pl?gene=CTAG1A</t>
  </si>
  <si>
    <t>NUBP2</t>
  </si>
  <si>
    <t>NUBP Iron-Sulfur Cluster Assembly Factor 2, Cytosolic</t>
  </si>
  <si>
    <t>GC16P001782</t>
  </si>
  <si>
    <t>https://www.genecards.org/cgi-bin/carddisp.pl?gene=NUBP2</t>
  </si>
  <si>
    <t>PARVB</t>
  </si>
  <si>
    <t>Parvin Beta</t>
  </si>
  <si>
    <t>GC22P043999</t>
  </si>
  <si>
    <t>https://www.genecards.org/cgi-bin/carddisp.pl?gene=PARVB</t>
  </si>
  <si>
    <t>KRT82</t>
  </si>
  <si>
    <t>Keratin 82</t>
  </si>
  <si>
    <t>GC12M052393</t>
  </si>
  <si>
    <t>https://www.genecards.org/cgi-bin/carddisp.pl?gene=KRT82</t>
  </si>
  <si>
    <t>KRT84</t>
  </si>
  <si>
    <t>Keratin 84</t>
  </si>
  <si>
    <t>GC12M052377</t>
  </si>
  <si>
    <t>https://www.genecards.org/cgi-bin/carddisp.pl?gene=KRT84</t>
  </si>
  <si>
    <t>TIMM21</t>
  </si>
  <si>
    <t>Translocase Of Inner Mitochondrial Membrane 21</t>
  </si>
  <si>
    <t>GC18P074148</t>
  </si>
  <si>
    <t>https://www.genecards.org/cgi-bin/carddisp.pl?gene=TIMM21</t>
  </si>
  <si>
    <t>ST3GAL6</t>
  </si>
  <si>
    <t>ST3 Beta-Galactoside Alpha-2,3-Sialyltransferase 6</t>
  </si>
  <si>
    <t>GC03P098732</t>
  </si>
  <si>
    <t>https://www.genecards.org/cgi-bin/carddisp.pl?gene=ST3GAL6</t>
  </si>
  <si>
    <t>SESTD1</t>
  </si>
  <si>
    <t>SEC14 And Spectrin Domain Containing 1</t>
  </si>
  <si>
    <t>GC02M179101</t>
  </si>
  <si>
    <t>https://www.genecards.org/cgi-bin/carddisp.pl?gene=SESTD1</t>
  </si>
  <si>
    <t>ADPGK</t>
  </si>
  <si>
    <t>ADP Dependent Glucokinase</t>
  </si>
  <si>
    <t>GC15M072751</t>
  </si>
  <si>
    <t>https://www.genecards.org/cgi-bin/carddisp.pl?gene=ADPGK</t>
  </si>
  <si>
    <t>OSBP2</t>
  </si>
  <si>
    <t>Oxysterol Binding Protein 2</t>
  </si>
  <si>
    <t>GC22P030693</t>
  </si>
  <si>
    <t>https://www.genecards.org/cgi-bin/carddisp.pl?gene=OSBP2</t>
  </si>
  <si>
    <t>SERINC1</t>
  </si>
  <si>
    <t>Serine Incorporator 1</t>
  </si>
  <si>
    <t>GC06M122443</t>
  </si>
  <si>
    <t>https://www.genecards.org/cgi-bin/carddisp.pl?gene=SERINC1</t>
  </si>
  <si>
    <t>ENTPD4</t>
  </si>
  <si>
    <t>Ectonucleoside Triphosphate Diphosphohydrolase 4</t>
  </si>
  <si>
    <t>GC08M023385</t>
  </si>
  <si>
    <t>https://www.genecards.org/cgi-bin/carddisp.pl?gene=ENTPD4</t>
  </si>
  <si>
    <t>SEC11A</t>
  </si>
  <si>
    <t>SEC11 Homolog A, Signal Peptidase Complex Subunit</t>
  </si>
  <si>
    <t>GC15M084669</t>
  </si>
  <si>
    <t>https://www.genecards.org/cgi-bin/carddisp.pl?gene=SEC11A</t>
  </si>
  <si>
    <t>DDX52</t>
  </si>
  <si>
    <t>DExD-Box Helicase 52</t>
  </si>
  <si>
    <t>GC17M037609</t>
  </si>
  <si>
    <t>https://www.genecards.org/cgi-bin/carddisp.pl?gene=DDX52</t>
  </si>
  <si>
    <t>DENND5B</t>
  </si>
  <si>
    <t>DENN Domain Containing 5B</t>
  </si>
  <si>
    <t>GC12M031391</t>
  </si>
  <si>
    <t>https://www.genecards.org/cgi-bin/carddisp.pl?gene=DENND5B</t>
  </si>
  <si>
    <t>GPBP1</t>
  </si>
  <si>
    <t>GC-Rich Promoter Binding Protein 1</t>
  </si>
  <si>
    <t>GC05P057173</t>
  </si>
  <si>
    <t>https://www.genecards.org/cgi-bin/carddisp.pl?gene=GPBP1</t>
  </si>
  <si>
    <t>MIIP</t>
  </si>
  <si>
    <t>Migration And Invasion Inhibitory Protein</t>
  </si>
  <si>
    <t>GC01P012019</t>
  </si>
  <si>
    <t>https://www.genecards.org/cgi-bin/carddisp.pl?gene=MIIP</t>
  </si>
  <si>
    <t>ZFAND2A</t>
  </si>
  <si>
    <t>Zinc Finger AN1-Type Containing 2A</t>
  </si>
  <si>
    <t>GC07M001639</t>
  </si>
  <si>
    <t>https://www.genecards.org/cgi-bin/carddisp.pl?gene=ZFAND2A</t>
  </si>
  <si>
    <t>ANKMY2</t>
  </si>
  <si>
    <t>Ankyrin Repeat And MYND Domain Containing 2</t>
  </si>
  <si>
    <t>GC07M016599</t>
  </si>
  <si>
    <t>https://www.genecards.org/cgi-bin/carddisp.pl?gene=ANKMY2</t>
  </si>
  <si>
    <t>R3HDM4</t>
  </si>
  <si>
    <t>R3H Domain Containing 4</t>
  </si>
  <si>
    <t>GC19M000896</t>
  </si>
  <si>
    <t>https://www.genecards.org/cgi-bin/carddisp.pl?gene=R3HDM4</t>
  </si>
  <si>
    <t>RNF187</t>
  </si>
  <si>
    <t>Ring Finger Protein 187</t>
  </si>
  <si>
    <t>GC01P228487</t>
  </si>
  <si>
    <t>https://www.genecards.org/cgi-bin/carddisp.pl?gene=RNF187</t>
  </si>
  <si>
    <t>ARID3B</t>
  </si>
  <si>
    <t>AT-Rich Interaction Domain 3B</t>
  </si>
  <si>
    <t>GC15P074541</t>
  </si>
  <si>
    <t>https://www.genecards.org/cgi-bin/carddisp.pl?gene=ARID3B</t>
  </si>
  <si>
    <t>NBPF1</t>
  </si>
  <si>
    <t>NBPF Member 1</t>
  </si>
  <si>
    <t>GC01M016562</t>
  </si>
  <si>
    <t>https://www.genecards.org/cgi-bin/carddisp.pl?gene=NBPF1</t>
  </si>
  <si>
    <t>RABL6</t>
  </si>
  <si>
    <t>RAB, Member RAS Oncogene Family Like 6</t>
  </si>
  <si>
    <t>GC09P136807</t>
  </si>
  <si>
    <t>https://www.genecards.org/cgi-bin/carddisp.pl?gene=RABL6</t>
  </si>
  <si>
    <t>MIR498</t>
  </si>
  <si>
    <t>MicroRNA 498</t>
  </si>
  <si>
    <t>GC19P067334</t>
  </si>
  <si>
    <t>https://www.genecards.org/cgi-bin/carddisp.pl?gene=MIR498</t>
  </si>
  <si>
    <t>SLC25A47</t>
  </si>
  <si>
    <t>Solute Carrier Family 25 Member 47</t>
  </si>
  <si>
    <t>GC14P100323</t>
  </si>
  <si>
    <t>https://www.genecards.org/cgi-bin/carddisp.pl?gene=SLC25A47</t>
  </si>
  <si>
    <t>NOTO</t>
  </si>
  <si>
    <t>Notochord Homeobox</t>
  </si>
  <si>
    <t>GC02P073202</t>
  </si>
  <si>
    <t>https://www.genecards.org/cgi-bin/carddisp.pl?gene=NOTO</t>
  </si>
  <si>
    <t>LINC00958</t>
  </si>
  <si>
    <t>Long Intergenic Non-Protein Coding RNA 958</t>
  </si>
  <si>
    <t>GC11M012877</t>
  </si>
  <si>
    <t>https://www.genecards.org/cgi-bin/carddisp.pl?gene=LINC00958</t>
  </si>
  <si>
    <t>LINC01089</t>
  </si>
  <si>
    <t>Long Intergenic Non-Protein Coding RNA 1089</t>
  </si>
  <si>
    <t>GC12M122283</t>
  </si>
  <si>
    <t>https://www.genecards.org/cgi-bin/carddisp.pl?gene=LINC01089</t>
  </si>
  <si>
    <t>LINP1</t>
  </si>
  <si>
    <t>LncRNA In Non-Homologous End Joining Pathway 1</t>
  </si>
  <si>
    <t>GC10P006738</t>
  </si>
  <si>
    <t>https://www.genecards.org/cgi-bin/carddisp.pl?gene=LINP1</t>
  </si>
  <si>
    <t>IGHV4-55</t>
  </si>
  <si>
    <t>Immunoglobulin Heavy Variable 4-55 (Pseudogene)</t>
  </si>
  <si>
    <t>GC14M112796</t>
  </si>
  <si>
    <t>https://www.genecards.org/cgi-bin/carddisp.pl?gene=IGHV4-55</t>
  </si>
  <si>
    <t>LINC00460</t>
  </si>
  <si>
    <t>Long Intergenic Non-Protein Coding RNA 460</t>
  </si>
  <si>
    <t>GC13P106376</t>
  </si>
  <si>
    <t>https://www.genecards.org/cgi-bin/carddisp.pl?gene=LINC00460</t>
  </si>
  <si>
    <t>BLACAT1</t>
  </si>
  <si>
    <t>BLACAT1 Overlapping LEMD1 Locus</t>
  </si>
  <si>
    <t>GC01M205434</t>
  </si>
  <si>
    <t>https://www.genecards.org/cgi-bin/carddisp.pl?gene=BLACAT1</t>
  </si>
  <si>
    <t>HSPBP1</t>
  </si>
  <si>
    <t>HSPA (Hsp70) Binding Protein 1</t>
  </si>
  <si>
    <t>GC19M055262</t>
  </si>
  <si>
    <t>https://www.genecards.org/cgi-bin/carddisp.pl?gene=HSPBP1</t>
  </si>
  <si>
    <t>PAXX</t>
  </si>
  <si>
    <t>PAXX Non-Homologous End Joining Factor</t>
  </si>
  <si>
    <t>GC09P137096</t>
  </si>
  <si>
    <t>https://www.genecards.org/cgi-bin/carddisp.pl?gene=PAXX</t>
  </si>
  <si>
    <t>SEPTIN2</t>
  </si>
  <si>
    <t>Septin 2</t>
  </si>
  <si>
    <t>GC02P241316</t>
  </si>
  <si>
    <t>https://www.genecards.org/cgi-bin/carddisp.pl?gene=SEPTIN2</t>
  </si>
  <si>
    <t>ADGRB1</t>
  </si>
  <si>
    <t>Adhesion G Protein-Coupled Receptor B1</t>
  </si>
  <si>
    <t>GC08P142449</t>
  </si>
  <si>
    <t>https://www.genecards.org/cgi-bin/carddisp.pl?gene=ADGRB1</t>
  </si>
  <si>
    <t>MANF</t>
  </si>
  <si>
    <t>Mesencephalic Astrocyte Derived Neurotrophic Factor</t>
  </si>
  <si>
    <t>GC03P051385</t>
  </si>
  <si>
    <t>https://www.genecards.org/cgi-bin/carddisp.pl?gene=MANF</t>
  </si>
  <si>
    <t>SGO1-AS1</t>
  </si>
  <si>
    <t>SGO1 Antisense RNA 1</t>
  </si>
  <si>
    <t>GC03P020174</t>
  </si>
  <si>
    <t>https://www.genecards.org/cgi-bin/carddisp.pl?gene=SGO1-AS1</t>
  </si>
  <si>
    <t>GPSM1</t>
  </si>
  <si>
    <t>G Protein Signaling Modulator 1</t>
  </si>
  <si>
    <t>GC09P136327</t>
  </si>
  <si>
    <t>https://www.genecards.org/cgi-bin/carddisp.pl?gene=GPSM1</t>
  </si>
  <si>
    <t>ITIH2</t>
  </si>
  <si>
    <t>Inter-Alpha-Trypsin Inhibitor Heavy Chain 2</t>
  </si>
  <si>
    <t>GC10P007703</t>
  </si>
  <si>
    <t>https://www.genecards.org/cgi-bin/carddisp.pl?gene=ITIH2</t>
  </si>
  <si>
    <t>RNF19B</t>
  </si>
  <si>
    <t>Ring Finger Protein 19B</t>
  </si>
  <si>
    <t>GC01M033189</t>
  </si>
  <si>
    <t>https://www.genecards.org/cgi-bin/carddisp.pl?gene=RNF19B</t>
  </si>
  <si>
    <t>TRIM39</t>
  </si>
  <si>
    <t>Tripartite Motif Containing 39</t>
  </si>
  <si>
    <t>GC06P083663</t>
  </si>
  <si>
    <t>https://www.genecards.org/cgi-bin/carddisp.pl?gene=TRIM39</t>
  </si>
  <si>
    <t>GON4L</t>
  </si>
  <si>
    <t>Gon-4 Like</t>
  </si>
  <si>
    <t>GC01M155748</t>
  </si>
  <si>
    <t>https://www.genecards.org/cgi-bin/carddisp.pl?gene=GON4L</t>
  </si>
  <si>
    <t>RPS26P45</t>
  </si>
  <si>
    <t>Ribosomal Protein S26 Pseudogene 45</t>
  </si>
  <si>
    <t>GC12P069422</t>
  </si>
  <si>
    <t>https://www.genecards.org/cgi-bin/carddisp.pl?gene=RPS26P45</t>
  </si>
  <si>
    <t>NXT1</t>
  </si>
  <si>
    <t>Nuclear Transport Factor 2 Like Export Factor 1</t>
  </si>
  <si>
    <t>GC20P023350</t>
  </si>
  <si>
    <t>https://www.genecards.org/cgi-bin/carddisp.pl?gene=NXT1</t>
  </si>
  <si>
    <t>DNAJC27</t>
  </si>
  <si>
    <t>DnaJ Heat Shock Protein Family (Hsp40) Member C27</t>
  </si>
  <si>
    <t>GC02M024943</t>
  </si>
  <si>
    <t>https://www.genecards.org/cgi-bin/carddisp.pl?gene=DNAJC27</t>
  </si>
  <si>
    <t>SLC39A11</t>
  </si>
  <si>
    <t>Solute Carrier Family 39 Member 11</t>
  </si>
  <si>
    <t>GC17M072645</t>
  </si>
  <si>
    <t>https://www.genecards.org/cgi-bin/carddisp.pl?gene=SLC39A11</t>
  </si>
  <si>
    <t>ACTR3C</t>
  </si>
  <si>
    <t>Actin Related Protein 3C</t>
  </si>
  <si>
    <t>GC07M149887</t>
  </si>
  <si>
    <t>https://www.genecards.org/cgi-bin/carddisp.pl?gene=ACTR3C</t>
  </si>
  <si>
    <t>MIR939</t>
  </si>
  <si>
    <t>MicroRNA 939</t>
  </si>
  <si>
    <t>GC08M144394</t>
  </si>
  <si>
    <t>https://www.genecards.org/cgi-bin/carddisp.pl?gene=MIR939</t>
  </si>
  <si>
    <t>MIR6500</t>
  </si>
  <si>
    <t>MicroRNA 6500</t>
  </si>
  <si>
    <t>GC01P051072</t>
  </si>
  <si>
    <t>https://www.genecards.org/cgi-bin/carddisp.pl?gene=MIR6500</t>
  </si>
  <si>
    <t>CATIP</t>
  </si>
  <si>
    <t>Ciliogenesis Associated TTC17 Interacting Protein</t>
  </si>
  <si>
    <t>GC02P218356</t>
  </si>
  <si>
    <t>https://www.genecards.org/cgi-bin/carddisp.pl?gene=CATIP</t>
  </si>
  <si>
    <t>GALNT14</t>
  </si>
  <si>
    <t>Polypeptide N-Acetylgalactosaminyltransferase 14</t>
  </si>
  <si>
    <t>GC02M030888</t>
  </si>
  <si>
    <t>https://www.genecards.org/cgi-bin/carddisp.pl?gene=GALNT14</t>
  </si>
  <si>
    <t>CDK15</t>
  </si>
  <si>
    <t>Cyclin Dependent Kinase 15</t>
  </si>
  <si>
    <t>GC02P201790</t>
  </si>
  <si>
    <t>https://www.genecards.org/cgi-bin/carddisp.pl?gene=CDK15</t>
  </si>
  <si>
    <t>KLF12</t>
  </si>
  <si>
    <t>Kruppel Like Factor 12</t>
  </si>
  <si>
    <t>GC13M073686</t>
  </si>
  <si>
    <t>https://www.genecards.org/cgi-bin/carddisp.pl?gene=KLF12</t>
  </si>
  <si>
    <t>MAGEF1</t>
  </si>
  <si>
    <t>MAGE Family Member F1</t>
  </si>
  <si>
    <t>GC03M184710</t>
  </si>
  <si>
    <t>https://www.genecards.org/cgi-bin/carddisp.pl?gene=MAGEF1</t>
  </si>
  <si>
    <t>RPS6KL1</t>
  </si>
  <si>
    <t>Ribosomal Protein S6 Kinase Like 1</t>
  </si>
  <si>
    <t>GC14M074903</t>
  </si>
  <si>
    <t>https://www.genecards.org/cgi-bin/carddisp.pl?gene=RPS6KL1</t>
  </si>
  <si>
    <t>TBKBP1</t>
  </si>
  <si>
    <t>TBK1 Binding Protein 1</t>
  </si>
  <si>
    <t>GC17P047694</t>
  </si>
  <si>
    <t>https://www.genecards.org/cgi-bin/carddisp.pl?gene=TBKBP1</t>
  </si>
  <si>
    <t>FBXL14</t>
  </si>
  <si>
    <t>F-Box And Leucine Rich Repeat Protein 14</t>
  </si>
  <si>
    <t>GC12M001565</t>
  </si>
  <si>
    <t>https://www.genecards.org/cgi-bin/carddisp.pl?gene=FBXL14</t>
  </si>
  <si>
    <t>TMEM101</t>
  </si>
  <si>
    <t>Transmembrane Protein 101</t>
  </si>
  <si>
    <t>GC17M044011</t>
  </si>
  <si>
    <t>https://www.genecards.org/cgi-bin/carddisp.pl?gene=TMEM101</t>
  </si>
  <si>
    <t>ZC2HC1C</t>
  </si>
  <si>
    <t>Zinc Finger C2HC-Type Containing 1C</t>
  </si>
  <si>
    <t>GC14P075064</t>
  </si>
  <si>
    <t>https://www.genecards.org/cgi-bin/carddisp.pl?gene=ZC2HC1C</t>
  </si>
  <si>
    <t>ZNHIT2</t>
  </si>
  <si>
    <t>Zinc Finger HIT-Type Containing 2</t>
  </si>
  <si>
    <t>GC11M089756</t>
  </si>
  <si>
    <t>https://www.genecards.org/cgi-bin/carddisp.pl?gene=ZNHIT2</t>
  </si>
  <si>
    <t>TIGD3</t>
  </si>
  <si>
    <t>Tigger Transposable Element Derived 3</t>
  </si>
  <si>
    <t>GC11P065354</t>
  </si>
  <si>
    <t>https://www.genecards.org/cgi-bin/carddisp.pl?gene=TIGD3</t>
  </si>
  <si>
    <t>BTBD16</t>
  </si>
  <si>
    <t>BTB Domain Containing 16</t>
  </si>
  <si>
    <t>GC10P122271</t>
  </si>
  <si>
    <t>https://www.genecards.org/cgi-bin/carddisp.pl?gene=BTBD16</t>
  </si>
  <si>
    <t>EEF1AKMT2</t>
  </si>
  <si>
    <t>EEF1A Lysine Methyltransferase 2</t>
  </si>
  <si>
    <t>GC10M124882</t>
  </si>
  <si>
    <t>https://www.genecards.org/cgi-bin/carddisp.pl?gene=EEF1AKMT2</t>
  </si>
  <si>
    <t>MASCRNA</t>
  </si>
  <si>
    <t>MALAT1-Associated Small Cytoplasmic RNA</t>
  </si>
  <si>
    <t>GC11P070340</t>
  </si>
  <si>
    <t>https://www.genecards.org/cgi-bin/carddisp.pl?gene=MASCRNA</t>
  </si>
  <si>
    <t>CTDNEP1</t>
  </si>
  <si>
    <t>CTD Nuclear Envelope Phosphatase 1</t>
  </si>
  <si>
    <t>GC17M007243</t>
  </si>
  <si>
    <t>https://www.genecards.org/cgi-bin/carddisp.pl?gene=CTDNEP1</t>
  </si>
  <si>
    <t>HAUS1</t>
  </si>
  <si>
    <t>HAUS Augmin Like Complex Subunit 1</t>
  </si>
  <si>
    <t>GC18P046104</t>
  </si>
  <si>
    <t>https://www.genecards.org/cgi-bin/carddisp.pl?gene=HAUS1</t>
  </si>
  <si>
    <t>PPP1R36</t>
  </si>
  <si>
    <t>Protein Phosphatase 1 Regulatory Subunit 36</t>
  </si>
  <si>
    <t>GC14P064549</t>
  </si>
  <si>
    <t>https://www.genecards.org/cgi-bin/carddisp.pl?gene=PPP1R36</t>
  </si>
  <si>
    <t>LINC00858</t>
  </si>
  <si>
    <t>Long Intergenic Non-Protein Coding RNA 858</t>
  </si>
  <si>
    <t>GC10P092387</t>
  </si>
  <si>
    <t>https://www.genecards.org/cgi-bin/carddisp.pl?gene=LINC00858</t>
  </si>
  <si>
    <t>UBE2L6</t>
  </si>
  <si>
    <t>Ubiquitin Conjugating Enzyme E2 L6</t>
  </si>
  <si>
    <t>GC11M089446</t>
  </si>
  <si>
    <t>https://www.genecards.org/cgi-bin/carddisp.pl?gene=UBE2L6</t>
  </si>
  <si>
    <t>SEPTIN8</t>
  </si>
  <si>
    <t>Septin 8</t>
  </si>
  <si>
    <t>GC05M132751</t>
  </si>
  <si>
    <t>https://www.genecards.org/cgi-bin/carddisp.pl?gene=SEPTIN8</t>
  </si>
  <si>
    <t>H1-1</t>
  </si>
  <si>
    <t>H1.1 Linker Histone, Cluster Member</t>
  </si>
  <si>
    <t>GC06M026018</t>
  </si>
  <si>
    <t>https://www.genecards.org/cgi-bin/carddisp.pl?gene=H1-1</t>
  </si>
  <si>
    <t>SGSM3</t>
  </si>
  <si>
    <t>Small G Protein Signaling Modulator 3</t>
  </si>
  <si>
    <t>GC22P040370</t>
  </si>
  <si>
    <t>https://www.genecards.org/cgi-bin/carddisp.pl?gene=SGSM3</t>
  </si>
  <si>
    <t>ZNF326</t>
  </si>
  <si>
    <t>Zinc Finger Protein 326</t>
  </si>
  <si>
    <t>GC01P089995</t>
  </si>
  <si>
    <t>https://www.genecards.org/cgi-bin/carddisp.pl?gene=ZNF326</t>
  </si>
  <si>
    <t>NKX1-2</t>
  </si>
  <si>
    <t>NK1 Homeobox 2</t>
  </si>
  <si>
    <t>GC10M124448</t>
  </si>
  <si>
    <t>https://www.genecards.org/cgi-bin/carddisp.pl?gene=NKX1-2</t>
  </si>
  <si>
    <t>CDCA3</t>
  </si>
  <si>
    <t>Cell Division Cycle Associated 3</t>
  </si>
  <si>
    <t>GC12M006844</t>
  </si>
  <si>
    <t>https://www.genecards.org/cgi-bin/carddisp.pl?gene=CDCA3</t>
  </si>
  <si>
    <t>LAMB4</t>
  </si>
  <si>
    <t>Laminin Subunit Beta 4</t>
  </si>
  <si>
    <t>GC07M108023</t>
  </si>
  <si>
    <t>https://www.genecards.org/cgi-bin/carddisp.pl?gene=LAMB4</t>
  </si>
  <si>
    <t>TMEM230</t>
  </si>
  <si>
    <t>Transmembrane Protein 230</t>
  </si>
  <si>
    <t>GC20M005064</t>
  </si>
  <si>
    <t>https://www.genecards.org/cgi-bin/carddisp.pl?gene=TMEM230</t>
  </si>
  <si>
    <t>ELAPOR2</t>
  </si>
  <si>
    <t>Endosome-Lysosome Associated Apoptosis And Autophagy Regulator Family Member 2</t>
  </si>
  <si>
    <t>GC07M086877</t>
  </si>
  <si>
    <t>https://www.genecards.org/cgi-bin/carddisp.pl?gene=ELAPOR2</t>
  </si>
  <si>
    <t>ZFTA</t>
  </si>
  <si>
    <t>Zinc Finger Translocation Associated</t>
  </si>
  <si>
    <t>GC11M096529</t>
  </si>
  <si>
    <t>https://www.genecards.org/cgi-bin/carddisp.pl?gene=ZFTA</t>
  </si>
  <si>
    <t>PRRG4</t>
  </si>
  <si>
    <t>Proline Rich And Gla Domain 4</t>
  </si>
  <si>
    <t>GC11P032851</t>
  </si>
  <si>
    <t>https://www.genecards.org/cgi-bin/carddisp.pl?gene=PRRG4</t>
  </si>
  <si>
    <t>KCNC4</t>
  </si>
  <si>
    <t>Potassium Voltage-Gated Channel Subfamily C Member 4</t>
  </si>
  <si>
    <t>GC01P110387</t>
  </si>
  <si>
    <t>https://www.genecards.org/cgi-bin/carddisp.pl?gene=KCNC4</t>
  </si>
  <si>
    <t>IMMP1L</t>
  </si>
  <si>
    <t>Inner Mitochondrial Membrane Peptidase Subunit 1</t>
  </si>
  <si>
    <t>GC11M031432</t>
  </si>
  <si>
    <t>https://www.genecards.org/cgi-bin/carddisp.pl?gene=IMMP1L</t>
  </si>
  <si>
    <t>DNAJC24</t>
  </si>
  <si>
    <t>DnaJ Heat Shock Protein Family (Hsp40) Member C24</t>
  </si>
  <si>
    <t>GC11P031369</t>
  </si>
  <si>
    <t>https://www.genecards.org/cgi-bin/carddisp.pl?gene=DNAJC24</t>
  </si>
  <si>
    <t>SCNN1D</t>
  </si>
  <si>
    <t>Sodium Channel Epithelial 1 Subunit Delta</t>
  </si>
  <si>
    <t>GC01P001280</t>
  </si>
  <si>
    <t>https://www.genecards.org/cgi-bin/carddisp.pl?gene=SCNN1D</t>
  </si>
  <si>
    <t>KCNAB3</t>
  </si>
  <si>
    <t>Potassium Voltage-Gated Channel Subfamily A Regulatory Beta Subunit 3</t>
  </si>
  <si>
    <t>GC17M007922</t>
  </si>
  <si>
    <t>https://www.genecards.org/cgi-bin/carddisp.pl?gene=KCNAB3</t>
  </si>
  <si>
    <t>FAM180B</t>
  </si>
  <si>
    <t>Family With Sequence Similarity 180 Member B</t>
  </si>
  <si>
    <t>GC11P047588</t>
  </si>
  <si>
    <t>https://www.genecards.org/cgi-bin/carddisp.pl?gene=FAM180B</t>
  </si>
  <si>
    <t>OR4C12</t>
  </si>
  <si>
    <t>Olfactory Receptor Family 4 Subfamily C Member 12</t>
  </si>
  <si>
    <t>GC11M089416</t>
  </si>
  <si>
    <t>https://www.genecards.org/cgi-bin/carddisp.pl?gene=OR4C12</t>
  </si>
  <si>
    <t>OR4C15</t>
  </si>
  <si>
    <t>Olfactory Receptor Family 4 Subfamily C Member 15</t>
  </si>
  <si>
    <t>GC11P055556</t>
  </si>
  <si>
    <t>https://www.genecards.org/cgi-bin/carddisp.pl?gene=OR4C15</t>
  </si>
  <si>
    <t>GARIN3</t>
  </si>
  <si>
    <t>Golgi Associated RAB2B Interactor Family Member 3</t>
  </si>
  <si>
    <t>GC05M157163</t>
  </si>
  <si>
    <t>https://www.genecards.org/cgi-bin/carddisp.pl?gene=GARIN3</t>
  </si>
  <si>
    <t>ARHGEF26</t>
  </si>
  <si>
    <t>Rho Guanine Nucleotide Exchange Factor 26</t>
  </si>
  <si>
    <t>GC03P154124</t>
  </si>
  <si>
    <t>https://www.genecards.org/cgi-bin/carddisp.pl?gene=ARHGEF26</t>
  </si>
  <si>
    <t>DEFA6</t>
  </si>
  <si>
    <t>Defensin Alpha 6</t>
  </si>
  <si>
    <t>GC08M006924</t>
  </si>
  <si>
    <t>https://www.genecards.org/cgi-bin/carddisp.pl?gene=DEFA6</t>
  </si>
  <si>
    <t>CWC15</t>
  </si>
  <si>
    <t>CWC15 Spliceosome Associated Protein Homolog</t>
  </si>
  <si>
    <t>GC11M094962</t>
  </si>
  <si>
    <t>https://www.genecards.org/cgi-bin/carddisp.pl?gene=CWC15</t>
  </si>
  <si>
    <t>STK31</t>
  </si>
  <si>
    <t>Serine/Threonine Kinase 31</t>
  </si>
  <si>
    <t>GC07P023710</t>
  </si>
  <si>
    <t>https://www.genecards.org/cgi-bin/carddisp.pl?gene=STK31</t>
  </si>
  <si>
    <t>KCTD17</t>
  </si>
  <si>
    <t>Potassium Channel Tetramerization Domain Containing 17</t>
  </si>
  <si>
    <t>GC22P037051</t>
  </si>
  <si>
    <t>https://www.genecards.org/cgi-bin/carddisp.pl?gene=KCTD17</t>
  </si>
  <si>
    <t>ARFRP1</t>
  </si>
  <si>
    <t>ADP Ribosylation Factor Related Protein 1</t>
  </si>
  <si>
    <t>GC20M063698</t>
  </si>
  <si>
    <t>https://www.genecards.org/cgi-bin/carddisp.pl?gene=ARFRP1</t>
  </si>
  <si>
    <t>FXYD7</t>
  </si>
  <si>
    <t>FXYD Domain Containing Ion Transport Regulator 7</t>
  </si>
  <si>
    <t>GC19P035143</t>
  </si>
  <si>
    <t>https://www.genecards.org/cgi-bin/carddisp.pl?gene=FXYD7</t>
  </si>
  <si>
    <t>CAPZA2</t>
  </si>
  <si>
    <t>Capping Actin Protein Of Muscle Z-Line Subunit Alpha 2</t>
  </si>
  <si>
    <t>GC07P116811</t>
  </si>
  <si>
    <t>https://www.genecards.org/cgi-bin/carddisp.pl?gene=CAPZA2</t>
  </si>
  <si>
    <t>ZRANB1</t>
  </si>
  <si>
    <t>Zinc Finger RANBP2-Type Containing 1</t>
  </si>
  <si>
    <t>GC10P124923</t>
  </si>
  <si>
    <t>https://www.genecards.org/cgi-bin/carddisp.pl?gene=ZRANB1</t>
  </si>
  <si>
    <t>SLX9</t>
  </si>
  <si>
    <t>SLX9 Ribosome Biogenesis Factor</t>
  </si>
  <si>
    <t>GC21P044939</t>
  </si>
  <si>
    <t>https://www.genecards.org/cgi-bin/carddisp.pl?gene=SLX9</t>
  </si>
  <si>
    <t>RDPA</t>
  </si>
  <si>
    <t>Refsum Disease, Adult, With Increased Pipecolicacidemia</t>
  </si>
  <si>
    <t>GC00U936310</t>
  </si>
  <si>
    <t>https://www.genecards.org/cgi-bin/carddisp.pl?gene=RDPA</t>
  </si>
  <si>
    <t>SECISBP2L</t>
  </si>
  <si>
    <t>SECIS Binding Protein 2 Like</t>
  </si>
  <si>
    <t>GC15M048988</t>
  </si>
  <si>
    <t>https://www.genecards.org/cgi-bin/carddisp.pl?gene=SECISBP2L</t>
  </si>
  <si>
    <t>PIAS2</t>
  </si>
  <si>
    <t>Protein Inhibitor Of Activated STAT 2</t>
  </si>
  <si>
    <t>GC18M046808</t>
  </si>
  <si>
    <t>https://www.genecards.org/cgi-bin/carddisp.pl?gene=PIAS2</t>
  </si>
  <si>
    <t>MRPS14</t>
  </si>
  <si>
    <t>Mitochondrial Ribosomal Protein S14</t>
  </si>
  <si>
    <t>GC01M175010</t>
  </si>
  <si>
    <t>https://www.genecards.org/cgi-bin/carddisp.pl?gene=MRPS14</t>
  </si>
  <si>
    <t>MGAT4C</t>
  </si>
  <si>
    <t>MGAT4 Family Member C</t>
  </si>
  <si>
    <t>GC12M085955</t>
  </si>
  <si>
    <t>https://www.genecards.org/cgi-bin/carddisp.pl?gene=MGAT4C</t>
  </si>
  <si>
    <t>EPB41L4A-DT</t>
  </si>
  <si>
    <t>EPB41L4A Divergent Transcript</t>
  </si>
  <si>
    <t>GC05P112421</t>
  </si>
  <si>
    <t>https://www.genecards.org/cgi-bin/carddisp.pl?gene=EPB41L4A-DT</t>
  </si>
  <si>
    <t>TMEM245</t>
  </si>
  <si>
    <t>Transmembrane Protein 245</t>
  </si>
  <si>
    <t>GC09M109017</t>
  </si>
  <si>
    <t>https://www.genecards.org/cgi-bin/carddisp.pl?gene=TMEM245</t>
  </si>
  <si>
    <t>RAB11FIP2</t>
  </si>
  <si>
    <t>RAB11 Family Interacting Protein 2</t>
  </si>
  <si>
    <t>GC10M118004</t>
  </si>
  <si>
    <t>https://www.genecards.org/cgi-bin/carddisp.pl?gene=RAB11FIP2</t>
  </si>
  <si>
    <t>MYBPC2</t>
  </si>
  <si>
    <t>Myosin Binding Protein C2</t>
  </si>
  <si>
    <t>GC19P050432</t>
  </si>
  <si>
    <t>https://www.genecards.org/cgi-bin/carddisp.pl?gene=MYBPC2</t>
  </si>
  <si>
    <t>EPM2AIP1</t>
  </si>
  <si>
    <t>EPM2A Interacting Protein 1</t>
  </si>
  <si>
    <t>GC03M037080</t>
  </si>
  <si>
    <t>https://www.genecards.org/cgi-bin/carddisp.pl?gene=EPM2AIP1</t>
  </si>
  <si>
    <t>CIB3</t>
  </si>
  <si>
    <t>Calcium And Integrin Binding Family Member 3</t>
  </si>
  <si>
    <t>GC19M016135</t>
  </si>
  <si>
    <t>https://www.genecards.org/cgi-bin/carddisp.pl?gene=CIB3</t>
  </si>
  <si>
    <t>GADD45G</t>
  </si>
  <si>
    <t>Growth Arrest And DNA Damage Inducible Gamma</t>
  </si>
  <si>
    <t>GC09P089605</t>
  </si>
  <si>
    <t>https://www.genecards.org/cgi-bin/carddisp.pl?gene=GADD45G</t>
  </si>
  <si>
    <t>HEIH</t>
  </si>
  <si>
    <t>Hepatocellular Carcinoma Up-Regulated EZH2-Associated Long Non-Coding RNA</t>
  </si>
  <si>
    <t>GC05M181772</t>
  </si>
  <si>
    <t>https://www.genecards.org/cgi-bin/carddisp.pl?gene=HEIH</t>
  </si>
  <si>
    <t>NIHCOLE</t>
  </si>
  <si>
    <t>NcRNA Involved In NHEJ Oncogenic Ligation Efficiency</t>
  </si>
  <si>
    <t>GC05P104081</t>
  </si>
  <si>
    <t>https://www.genecards.org/cgi-bin/carddisp.pl?gene=NIHCOLE</t>
  </si>
  <si>
    <t>SHISA6</t>
  </si>
  <si>
    <t>Shisa Family Member 6</t>
  </si>
  <si>
    <t>GC17P011241</t>
  </si>
  <si>
    <t>https://www.genecards.org/cgi-bin/carddisp.pl?gene=SHISA6</t>
  </si>
  <si>
    <t>RAB26</t>
  </si>
  <si>
    <t>RAB26, Member RAS Oncogene Family</t>
  </si>
  <si>
    <t>GC16P011699</t>
  </si>
  <si>
    <t>https://www.genecards.org/cgi-bin/carddisp.pl?gene=RAB26</t>
  </si>
  <si>
    <t>MDM1</t>
  </si>
  <si>
    <t>Mdm1 Nuclear Protein</t>
  </si>
  <si>
    <t>GC12M068272</t>
  </si>
  <si>
    <t>https://www.genecards.org/cgi-bin/carddisp.pl?gene=MDM1</t>
  </si>
  <si>
    <t>GLIS1</t>
  </si>
  <si>
    <t>GLIS Family Zinc Finger 1</t>
  </si>
  <si>
    <t>GC01M053507</t>
  </si>
  <si>
    <t>https://www.genecards.org/cgi-bin/carddisp.pl?gene=GLIS1</t>
  </si>
  <si>
    <t>GTPBP4</t>
  </si>
  <si>
    <t>GTP Binding Protein 4</t>
  </si>
  <si>
    <t>GC10P000988</t>
  </si>
  <si>
    <t>https://www.genecards.org/cgi-bin/carddisp.pl?gene=GTPBP4</t>
  </si>
  <si>
    <t>PRSS35</t>
  </si>
  <si>
    <t>Serine Protease 35</t>
  </si>
  <si>
    <t>GC06P083512</t>
  </si>
  <si>
    <t>https://www.genecards.org/cgi-bin/carddisp.pl?gene=PRSS35</t>
  </si>
  <si>
    <t>NOP53</t>
  </si>
  <si>
    <t>NOP53 Ribosome Biogenesis Factor</t>
  </si>
  <si>
    <t>GC19P066992</t>
  </si>
  <si>
    <t>https://www.genecards.org/cgi-bin/carddisp.pl?gene=NOP53</t>
  </si>
  <si>
    <t>ZNF764</t>
  </si>
  <si>
    <t>Zinc Finger Protein 764</t>
  </si>
  <si>
    <t>GC16M030553</t>
  </si>
  <si>
    <t>https://www.genecards.org/cgi-bin/carddisp.pl?gene=ZNF764</t>
  </si>
  <si>
    <t>FUT3</t>
  </si>
  <si>
    <t>Fucosyltransferase 3 (Lewis Blood Group)</t>
  </si>
  <si>
    <t>GC19M005843</t>
  </si>
  <si>
    <t>https://www.genecards.org/cgi-bin/carddisp.pl?gene=FUT3</t>
  </si>
  <si>
    <t>RBM48</t>
  </si>
  <si>
    <t>RNA Binding Motif Protein 48</t>
  </si>
  <si>
    <t>GC07P092528</t>
  </si>
  <si>
    <t>https://www.genecards.org/cgi-bin/carddisp.pl?gene=RBM48</t>
  </si>
  <si>
    <t>KRTAP19-2</t>
  </si>
  <si>
    <t>Keratin Associated Protein 19-2</t>
  </si>
  <si>
    <t>GC21M030487</t>
  </si>
  <si>
    <t>https://www.genecards.org/cgi-bin/carddisp.pl?gene=KRTAP19-2</t>
  </si>
  <si>
    <t>PELO</t>
  </si>
  <si>
    <t>Pelota MRNA Surveillance And Ribosome Rescue Factor</t>
  </si>
  <si>
    <t>GC05P052787</t>
  </si>
  <si>
    <t>https://www.genecards.org/cgi-bin/carddisp.pl?gene=PELO</t>
  </si>
  <si>
    <t>NABP2</t>
  </si>
  <si>
    <t>Nucleic Acid Binding Protein 2</t>
  </si>
  <si>
    <t>GC12P057285</t>
  </si>
  <si>
    <t>https://www.genecards.org/cgi-bin/carddisp.pl?gene=NABP2</t>
  </si>
  <si>
    <t>RPPH1</t>
  </si>
  <si>
    <t>Ribonuclease P RNA Component H1</t>
  </si>
  <si>
    <t>GC14M022414</t>
  </si>
  <si>
    <t>https://www.genecards.org/cgi-bin/carddisp.pl?gene=RPPH1</t>
  </si>
  <si>
    <t>LAP3</t>
  </si>
  <si>
    <t>Leucine Aminopeptidase 3</t>
  </si>
  <si>
    <t>GC04P018237</t>
  </si>
  <si>
    <t>https://www.genecards.org/cgi-bin/carddisp.pl?gene=LAP3</t>
  </si>
  <si>
    <t>MAPKAPK3</t>
  </si>
  <si>
    <t>MAPK Activated Protein Kinase 3</t>
  </si>
  <si>
    <t>GC03P050611</t>
  </si>
  <si>
    <t>https://www.genecards.org/cgi-bin/carddisp.pl?gene=MAPKAPK3</t>
  </si>
  <si>
    <t>LGSN</t>
  </si>
  <si>
    <t>Lengsin, Lens Protein With Glutamine Synthetase Domain</t>
  </si>
  <si>
    <t>GC06M063275</t>
  </si>
  <si>
    <t>https://www.genecards.org/cgi-bin/carddisp.pl?gene=LGSN</t>
  </si>
  <si>
    <t>EHD2</t>
  </si>
  <si>
    <t>EH Domain Containing 2</t>
  </si>
  <si>
    <t>GC19P047713</t>
  </si>
  <si>
    <t>https://www.genecards.org/cgi-bin/carddisp.pl?gene=EHD2</t>
  </si>
  <si>
    <t>AOX1</t>
  </si>
  <si>
    <t>Aldehyde Oxidase 1</t>
  </si>
  <si>
    <t>GC02P200585</t>
  </si>
  <si>
    <t>https://www.genecards.org/cgi-bin/carddisp.pl?gene=AOX1</t>
  </si>
  <si>
    <t>SLC28A3</t>
  </si>
  <si>
    <t>Solute Carrier Family 28 Member 3</t>
  </si>
  <si>
    <t>GC09M093954</t>
  </si>
  <si>
    <t>https://www.genecards.org/cgi-bin/carddisp.pl?gene=SLC28A3</t>
  </si>
  <si>
    <t>HPCA</t>
  </si>
  <si>
    <t>Hippocalcin</t>
  </si>
  <si>
    <t>GC01P032885</t>
  </si>
  <si>
    <t>https://www.genecards.org/cgi-bin/carddisp.pl?gene=HPCA</t>
  </si>
  <si>
    <t>DDX54</t>
  </si>
  <si>
    <t>DEAD-Box Helicase 54</t>
  </si>
  <si>
    <t>GC12M113157</t>
  </si>
  <si>
    <t>https://www.genecards.org/cgi-bin/carddisp.pl?gene=DDX54</t>
  </si>
  <si>
    <t>ASIC5</t>
  </si>
  <si>
    <t>Acid Sensing Ion Channel Subunit Family Member 5</t>
  </si>
  <si>
    <t>GC04M155829</t>
  </si>
  <si>
    <t>https://www.genecards.org/cgi-bin/carddisp.pl?gene=ASIC5</t>
  </si>
  <si>
    <t>COPS7A</t>
  </si>
  <si>
    <t>COP9 Signalosome Subunit 7A</t>
  </si>
  <si>
    <t>GC12P021066</t>
  </si>
  <si>
    <t>https://www.genecards.org/cgi-bin/carddisp.pl?gene=COPS7A</t>
  </si>
  <si>
    <t>PHF20</t>
  </si>
  <si>
    <t>PHD Finger Protein 20</t>
  </si>
  <si>
    <t>GC20P035771</t>
  </si>
  <si>
    <t>https://www.genecards.org/cgi-bin/carddisp.pl?gene=PHF20</t>
  </si>
  <si>
    <t>MICAL3</t>
  </si>
  <si>
    <t>Microtubule Associated Monooxygenase, Calponin And LIM Domain Containing 3</t>
  </si>
  <si>
    <t>GC22M017841</t>
  </si>
  <si>
    <t>https://www.genecards.org/cgi-bin/carddisp.pl?gene=MICAL3</t>
  </si>
  <si>
    <t>FIGLA</t>
  </si>
  <si>
    <t>Folliculogenesis Specific BHLH Transcription Factor</t>
  </si>
  <si>
    <t>GC02M070741</t>
  </si>
  <si>
    <t>https://www.genecards.org/cgi-bin/carddisp.pl?gene=FIGLA</t>
  </si>
  <si>
    <t>CRTC3</t>
  </si>
  <si>
    <t>CREB Regulated Transcription Coactivator 3</t>
  </si>
  <si>
    <t>GC15P090529</t>
  </si>
  <si>
    <t>https://www.genecards.org/cgi-bin/carddisp.pl?gene=CRTC3</t>
  </si>
  <si>
    <t>GBP5</t>
  </si>
  <si>
    <t>Guanylate Binding Protein 5</t>
  </si>
  <si>
    <t>GC01M089259</t>
  </si>
  <si>
    <t>https://www.genecards.org/cgi-bin/carddisp.pl?gene=GBP5</t>
  </si>
  <si>
    <t>CEP85</t>
  </si>
  <si>
    <t>Centrosomal Protein 85</t>
  </si>
  <si>
    <t>GC01P026234</t>
  </si>
  <si>
    <t>https://www.genecards.org/cgi-bin/carddisp.pl?gene=CEP85</t>
  </si>
  <si>
    <t>ATAT1</t>
  </si>
  <si>
    <t>Alpha Tubulin Acetyltransferase 1</t>
  </si>
  <si>
    <t>GC06P030626</t>
  </si>
  <si>
    <t>https://www.genecards.org/cgi-bin/carddisp.pl?gene=ATAT1</t>
  </si>
  <si>
    <t>LTO1</t>
  </si>
  <si>
    <t>LTO1 Maturation Factor Of ABCE1</t>
  </si>
  <si>
    <t>GC11M090229</t>
  </si>
  <si>
    <t>https://www.genecards.org/cgi-bin/carddisp.pl?gene=LTO1</t>
  </si>
  <si>
    <t>POLR3G</t>
  </si>
  <si>
    <t>RNA Polymerase III Subunit G</t>
  </si>
  <si>
    <t>GC05P090471</t>
  </si>
  <si>
    <t>https://www.genecards.org/cgi-bin/carddisp.pl?gene=POLR3G</t>
  </si>
  <si>
    <t>LOC110599580</t>
  </si>
  <si>
    <t>CYP1B1 Promoter</t>
  </si>
  <si>
    <t>GC02P038077</t>
  </si>
  <si>
    <t>https://www.genecards.org/cgi-bin/carddisp.pl?gene=LOC110599580</t>
  </si>
  <si>
    <t>SEPTIN7</t>
  </si>
  <si>
    <t>Septin 7</t>
  </si>
  <si>
    <t>GC07P036039</t>
  </si>
  <si>
    <t>https://www.genecards.org/cgi-bin/carddisp.pl?gene=SEPTIN7</t>
  </si>
  <si>
    <t>CDHR5</t>
  </si>
  <si>
    <t>Cadherin Related Family Member 5</t>
  </si>
  <si>
    <t>GC11M003201</t>
  </si>
  <si>
    <t>https://www.genecards.org/cgi-bin/carddisp.pl?gene=CDHR5</t>
  </si>
  <si>
    <t>WDR59</t>
  </si>
  <si>
    <t>WD Repeat Domain 59</t>
  </si>
  <si>
    <t>GC16M074871</t>
  </si>
  <si>
    <t>https://www.genecards.org/cgi-bin/carddisp.pl?gene=WDR59</t>
  </si>
  <si>
    <t>H1-8</t>
  </si>
  <si>
    <t>H1.8 Linker Histone</t>
  </si>
  <si>
    <t>GC03P134329</t>
  </si>
  <si>
    <t>https://www.genecards.org/cgi-bin/carddisp.pl?gene=H1-8</t>
  </si>
  <si>
    <t>Opioid Receptor Delta 1</t>
  </si>
  <si>
    <t>GC01P028812</t>
  </si>
  <si>
    <t>https://www.genecards.org/cgi-bin/carddisp.pl?gene=OPRD1</t>
  </si>
  <si>
    <t>HNF4G</t>
  </si>
  <si>
    <t>Hepatocyte Nuclear Factor 4 Gamma</t>
  </si>
  <si>
    <t>GC08P075407</t>
  </si>
  <si>
    <t>https://www.genecards.org/cgi-bin/carddisp.pl?gene=HNF4G</t>
  </si>
  <si>
    <t>ACSM4</t>
  </si>
  <si>
    <t>Acyl-CoA Synthetase Medium Chain Family Member 4</t>
  </si>
  <si>
    <t>GC12P007304</t>
  </si>
  <si>
    <t>https://www.genecards.org/cgi-bin/carddisp.pl?gene=ACSM4</t>
  </si>
  <si>
    <t>LINC00708</t>
  </si>
  <si>
    <t>Long Intergenic Non-Protein Coding RNA 708</t>
  </si>
  <si>
    <t>GC10M008259</t>
  </si>
  <si>
    <t>https://www.genecards.org/cgi-bin/carddisp.pl?gene=LINC00708</t>
  </si>
  <si>
    <t>RGS3</t>
  </si>
  <si>
    <t>Regulator Of G Protein Signaling 3</t>
  </si>
  <si>
    <t>GC09P118933</t>
  </si>
  <si>
    <t>https://www.genecards.org/cgi-bin/carddisp.pl?gene=RGS3</t>
  </si>
  <si>
    <t>MIR422A</t>
  </si>
  <si>
    <t>MicroRNA 422a</t>
  </si>
  <si>
    <t>GC15M063870</t>
  </si>
  <si>
    <t>https://www.genecards.org/cgi-bin/carddisp.pl?gene=MIR422A</t>
  </si>
  <si>
    <t>KCNA3</t>
  </si>
  <si>
    <t>Potassium Voltage-Gated Channel Subfamily A Member 3</t>
  </si>
  <si>
    <t>GC01M110654</t>
  </si>
  <si>
    <t>https://www.genecards.org/cgi-bin/carddisp.pl?gene=KCNA3</t>
  </si>
  <si>
    <t>ANP32B</t>
  </si>
  <si>
    <t>Acidic Nuclear Phosphoprotein 32 Family Member B</t>
  </si>
  <si>
    <t>GC09P097983</t>
  </si>
  <si>
    <t>https://www.genecards.org/cgi-bin/carddisp.pl?gene=ANP32B</t>
  </si>
  <si>
    <t>MYO16</t>
  </si>
  <si>
    <t>Myosin XVI</t>
  </si>
  <si>
    <t>GC13P108495</t>
  </si>
  <si>
    <t>https://www.genecards.org/cgi-bin/carddisp.pl?gene=MYO16</t>
  </si>
  <si>
    <t>FAAH2</t>
  </si>
  <si>
    <t>Fatty Acid Amide Hydrolase 2</t>
  </si>
  <si>
    <t>GC0XP057121</t>
  </si>
  <si>
    <t>https://www.genecards.org/cgi-bin/carddisp.pl?gene=FAAH2</t>
  </si>
  <si>
    <t>HDLC3</t>
  </si>
  <si>
    <t>High Density Lipoprotein Cholesterol, Low Serum, 3</t>
  </si>
  <si>
    <t>GC16U900195</t>
  </si>
  <si>
    <t>https://www.genecards.org/cgi-bin/carddisp.pl?gene=HDLC3</t>
  </si>
  <si>
    <t>GTF2F1</t>
  </si>
  <si>
    <t>General Transcription Factor IIF Subunit 1</t>
  </si>
  <si>
    <t>GC19M006417</t>
  </si>
  <si>
    <t>https://www.genecards.org/cgi-bin/carddisp.pl?gene=GTF2F1</t>
  </si>
  <si>
    <t>TUBE1</t>
  </si>
  <si>
    <t>Tubulin Epsilon 1</t>
  </si>
  <si>
    <t>GC06M112070</t>
  </si>
  <si>
    <t>https://www.genecards.org/cgi-bin/carddisp.pl?gene=TUBE1</t>
  </si>
  <si>
    <t>PRMT2</t>
  </si>
  <si>
    <t>Protein Arginine Methyltransferase 2</t>
  </si>
  <si>
    <t>GC21P046635</t>
  </si>
  <si>
    <t>https://www.genecards.org/cgi-bin/carddisp.pl?gene=PRMT2</t>
  </si>
  <si>
    <t>SNCG</t>
  </si>
  <si>
    <t>Synuclein Gamma</t>
  </si>
  <si>
    <t>GC10P092416</t>
  </si>
  <si>
    <t>https://www.genecards.org/cgi-bin/carddisp.pl?gene=SNCG</t>
  </si>
  <si>
    <t>MRPL9</t>
  </si>
  <si>
    <t>Mitochondrial Ribosomal Protein L9</t>
  </si>
  <si>
    <t>GC01M151759</t>
  </si>
  <si>
    <t>https://www.genecards.org/cgi-bin/carddisp.pl?gene=MRPL9</t>
  </si>
  <si>
    <t>POP7</t>
  </si>
  <si>
    <t>POP7 Homolog, Ribonuclease P/MRP Subunit</t>
  </si>
  <si>
    <t>GC07P100706</t>
  </si>
  <si>
    <t>https://www.genecards.org/cgi-bin/carddisp.pl?gene=POP7</t>
  </si>
  <si>
    <t>SEPTIN1</t>
  </si>
  <si>
    <t>Septin 1</t>
  </si>
  <si>
    <t>GC16M030378</t>
  </si>
  <si>
    <t>https://www.genecards.org/cgi-bin/carddisp.pl?gene=SEPTIN1</t>
  </si>
  <si>
    <t>CRB3</t>
  </si>
  <si>
    <t>Crumbs Cell Polarity Complex Component 3</t>
  </si>
  <si>
    <t>GC19P006463</t>
  </si>
  <si>
    <t>https://www.genecards.org/cgi-bin/carddisp.pl?gene=CRB3</t>
  </si>
  <si>
    <t>IZUMO1</t>
  </si>
  <si>
    <t>Izumo Sperm-Egg Fusion 1</t>
  </si>
  <si>
    <t>GC19M048740</t>
  </si>
  <si>
    <t>https://www.genecards.org/cgi-bin/carddisp.pl?gene=IZUMO1</t>
  </si>
  <si>
    <t>PDC</t>
  </si>
  <si>
    <t>Phosducin</t>
  </si>
  <si>
    <t>GC01M186412</t>
  </si>
  <si>
    <t>https://www.genecards.org/cgi-bin/carddisp.pl?gene=PDC</t>
  </si>
  <si>
    <t>LYPLA2</t>
  </si>
  <si>
    <t>Lysophospholipase 2</t>
  </si>
  <si>
    <t>GC01P024532</t>
  </si>
  <si>
    <t>https://www.genecards.org/cgi-bin/carddisp.pl?gene=LYPLA2</t>
  </si>
  <si>
    <t>ZHX2</t>
  </si>
  <si>
    <t>Zinc Fingers And Homeoboxes 2</t>
  </si>
  <si>
    <t>GC08P122781</t>
  </si>
  <si>
    <t>https://www.genecards.org/cgi-bin/carddisp.pl?gene=ZHX2</t>
  </si>
  <si>
    <t>FASTKD3</t>
  </si>
  <si>
    <t>FAST Kinase Domains 3</t>
  </si>
  <si>
    <t>GC05M007860</t>
  </si>
  <si>
    <t>https://www.genecards.org/cgi-bin/carddisp.pl?gene=FASTKD3</t>
  </si>
  <si>
    <t>SFT2D3</t>
  </si>
  <si>
    <t>SFT2 Domain Containing 3</t>
  </si>
  <si>
    <t>GC02P127701</t>
  </si>
  <si>
    <t>https://www.genecards.org/cgi-bin/carddisp.pl?gene=SFT2D3</t>
  </si>
  <si>
    <t>THEGL</t>
  </si>
  <si>
    <t>Theg Spermatid Protein Like</t>
  </si>
  <si>
    <t>GC04P056530</t>
  </si>
  <si>
    <t>https://www.genecards.org/cgi-bin/carddisp.pl?gene=THEGL</t>
  </si>
  <si>
    <t>GPR50</t>
  </si>
  <si>
    <t>G Protein-Coupled Receptor 50</t>
  </si>
  <si>
    <t>GC0XP151176</t>
  </si>
  <si>
    <t>https://www.genecards.org/cgi-bin/carddisp.pl?gene=GPR50</t>
  </si>
  <si>
    <t>LHX6</t>
  </si>
  <si>
    <t>LIM Homeobox 6</t>
  </si>
  <si>
    <t>GC09M122202</t>
  </si>
  <si>
    <t>https://www.genecards.org/cgi-bin/carddisp.pl?gene=LHX6</t>
  </si>
  <si>
    <t>PPRC1</t>
  </si>
  <si>
    <t>PPARG Related Coactivator 1</t>
  </si>
  <si>
    <t>GC10P102119</t>
  </si>
  <si>
    <t>https://www.genecards.org/cgi-bin/carddisp.pl?gene=PPRC1</t>
  </si>
  <si>
    <t>MIR4639</t>
  </si>
  <si>
    <t>MicroRNA 4639</t>
  </si>
  <si>
    <t>GC06P016467</t>
  </si>
  <si>
    <t>https://www.genecards.org/cgi-bin/carddisp.pl?gene=MIR4639</t>
  </si>
  <si>
    <t>XPOT</t>
  </si>
  <si>
    <t>Exportin For TRNA</t>
  </si>
  <si>
    <t>GC12P064404</t>
  </si>
  <si>
    <t>https://www.genecards.org/cgi-bin/carddisp.pl?gene=XPOT</t>
  </si>
  <si>
    <t>ZW10</t>
  </si>
  <si>
    <t>Zw10 Kinetochore Protein</t>
  </si>
  <si>
    <t>GC11M113733</t>
  </si>
  <si>
    <t>https://www.genecards.org/cgi-bin/carddisp.pl?gene=ZW10</t>
  </si>
  <si>
    <t>DNAJB12</t>
  </si>
  <si>
    <t>DnaJ Heat Shock Protein Family (Hsp40) Member B12</t>
  </si>
  <si>
    <t>GC10M072332</t>
  </si>
  <si>
    <t>https://www.genecards.org/cgi-bin/carddisp.pl?gene=DNAJB12</t>
  </si>
  <si>
    <t>OTUB1</t>
  </si>
  <si>
    <t>OTU Deubiquitinase, Ubiquitin Aldehyde Binding 1</t>
  </si>
  <si>
    <t>GC11P063985</t>
  </si>
  <si>
    <t>https://www.genecards.org/cgi-bin/carddisp.pl?gene=OTUB1</t>
  </si>
  <si>
    <t>KRTAP8-1</t>
  </si>
  <si>
    <t>Keratin Associated Protein 8-1</t>
  </si>
  <si>
    <t>GC21M030812</t>
  </si>
  <si>
    <t>https://www.genecards.org/cgi-bin/carddisp.pl?gene=KRTAP8-1</t>
  </si>
  <si>
    <t>CASC8</t>
  </si>
  <si>
    <t>Cancer Susceptibility 8</t>
  </si>
  <si>
    <t>GC08M131774</t>
  </si>
  <si>
    <t>https://www.genecards.org/cgi-bin/carddisp.pl?gene=CASC8</t>
  </si>
  <si>
    <t>IGSF1</t>
  </si>
  <si>
    <t>Immunoglobulin Superfamily Member 1</t>
  </si>
  <si>
    <t>GC0XM131273</t>
  </si>
  <si>
    <t>https://www.genecards.org/cgi-bin/carddisp.pl?gene=IGSF1</t>
  </si>
  <si>
    <t>ZFR</t>
  </si>
  <si>
    <t>Zinc Finger RNA Binding Protein</t>
  </si>
  <si>
    <t>GC05M032390</t>
  </si>
  <si>
    <t>https://www.genecards.org/cgi-bin/carddisp.pl?gene=ZFR</t>
  </si>
  <si>
    <t>COP1</t>
  </si>
  <si>
    <t>COP1 E3 Ubiquitin Ligase</t>
  </si>
  <si>
    <t>GC01M175944</t>
  </si>
  <si>
    <t>https://www.genecards.org/cgi-bin/carddisp.pl?gene=COP1</t>
  </si>
  <si>
    <t>STK3</t>
  </si>
  <si>
    <t>Serine/Threonine Kinase 3</t>
  </si>
  <si>
    <t>GC08M098343</t>
  </si>
  <si>
    <t>https://www.genecards.org/cgi-bin/carddisp.pl?gene=STK3</t>
  </si>
  <si>
    <t>SWI5</t>
  </si>
  <si>
    <t>SWI5 Homologous Recombination Repair Protein</t>
  </si>
  <si>
    <t>GC09P128275</t>
  </si>
  <si>
    <t>https://www.genecards.org/cgi-bin/carddisp.pl?gene=SWI5</t>
  </si>
  <si>
    <t>HCAR2</t>
  </si>
  <si>
    <t>Hydroxycarboxylic Acid Receptor 2</t>
  </si>
  <si>
    <t>GC12M122701</t>
  </si>
  <si>
    <t>https://www.genecards.org/cgi-bin/carddisp.pl?gene=HCAR2</t>
  </si>
  <si>
    <t>JPH4</t>
  </si>
  <si>
    <t>Junctophilin 4</t>
  </si>
  <si>
    <t>GC14M023568</t>
  </si>
  <si>
    <t>https://www.genecards.org/cgi-bin/carddisp.pl?gene=JPH4</t>
  </si>
  <si>
    <t>CLDN6</t>
  </si>
  <si>
    <t>Claudin 6</t>
  </si>
  <si>
    <t>GC16M003014</t>
  </si>
  <si>
    <t>https://www.genecards.org/cgi-bin/carddisp.pl?gene=CLDN6</t>
  </si>
  <si>
    <t>CKMT2</t>
  </si>
  <si>
    <t>Creatine Kinase, Mitochondrial 2</t>
  </si>
  <si>
    <t>GC05P081233</t>
  </si>
  <si>
    <t>https://www.genecards.org/cgi-bin/carddisp.pl?gene=CKMT2</t>
  </si>
  <si>
    <t>SPSB1</t>
  </si>
  <si>
    <t>SplA/Ryanodine Receptor Domain And SOCS Box Containing 1</t>
  </si>
  <si>
    <t>GC01P009292</t>
  </si>
  <si>
    <t>https://www.genecards.org/cgi-bin/carddisp.pl?gene=SPSB1</t>
  </si>
  <si>
    <t>IL17RE</t>
  </si>
  <si>
    <t>Interleukin 17 Receptor E</t>
  </si>
  <si>
    <t>GC03P012383</t>
  </si>
  <si>
    <t>https://www.genecards.org/cgi-bin/carddisp.pl?gene=IL17RE</t>
  </si>
  <si>
    <t>MTCH1</t>
  </si>
  <si>
    <t>Mitochondrial Carrier 1</t>
  </si>
  <si>
    <t>GC06M066118</t>
  </si>
  <si>
    <t>https://www.genecards.org/cgi-bin/carddisp.pl?gene=MTCH1</t>
  </si>
  <si>
    <t>TCF25</t>
  </si>
  <si>
    <t>Transcription Factor 25</t>
  </si>
  <si>
    <t>GC16P089873</t>
  </si>
  <si>
    <t>https://www.genecards.org/cgi-bin/carddisp.pl?gene=TCF25</t>
  </si>
  <si>
    <t>TOR2A</t>
  </si>
  <si>
    <t>Torsin Family 2 Member A</t>
  </si>
  <si>
    <t>GC09M127800</t>
  </si>
  <si>
    <t>https://www.genecards.org/cgi-bin/carddisp.pl?gene=TOR2A</t>
  </si>
  <si>
    <t>GBX1</t>
  </si>
  <si>
    <t>Gastrulation Brain Homeobox 1</t>
  </si>
  <si>
    <t>GC07M151148</t>
  </si>
  <si>
    <t>https://www.genecards.org/cgi-bin/carddisp.pl?gene=GBX1</t>
  </si>
  <si>
    <t>OTUD1</t>
  </si>
  <si>
    <t>OTU Deubiquitinase 1</t>
  </si>
  <si>
    <t>GC10P023439</t>
  </si>
  <si>
    <t>https://www.genecards.org/cgi-bin/carddisp.pl?gene=OTUD1</t>
  </si>
  <si>
    <t>SEL1L2</t>
  </si>
  <si>
    <t>SEL1L2 Adaptor Subunit Of ERAD E3 Ligase</t>
  </si>
  <si>
    <t>GC20M013848</t>
  </si>
  <si>
    <t>https://www.genecards.org/cgi-bin/carddisp.pl?gene=SEL1L2</t>
  </si>
  <si>
    <t>TSPAN10</t>
  </si>
  <si>
    <t>Tetraspanin 10</t>
  </si>
  <si>
    <t>GC17P081637</t>
  </si>
  <si>
    <t>https://www.genecards.org/cgi-bin/carddisp.pl?gene=TSPAN10</t>
  </si>
  <si>
    <t>CCDC171</t>
  </si>
  <si>
    <t>Coiled-Coil Domain Containing 171</t>
  </si>
  <si>
    <t>GC09P015641</t>
  </si>
  <si>
    <t>https://www.genecards.org/cgi-bin/carddisp.pl?gene=CCDC171</t>
  </si>
  <si>
    <t>OSGIN2</t>
  </si>
  <si>
    <t>Oxidative Stress Induced Growth Inhibitor Family Member 2</t>
  </si>
  <si>
    <t>GC08P089901</t>
  </si>
  <si>
    <t>https://www.genecards.org/cgi-bin/carddisp.pl?gene=OSGIN2</t>
  </si>
  <si>
    <t>GPR75-ASB3</t>
  </si>
  <si>
    <t>GPR75-ASB3 Readthrough</t>
  </si>
  <si>
    <t>GC02M053533</t>
  </si>
  <si>
    <t>https://www.genecards.org/cgi-bin/carddisp.pl?gene=GPR75-ASB3</t>
  </si>
  <si>
    <t>EMX2OS</t>
  </si>
  <si>
    <t>EMX2 Opposite Strand/Antisense RNA</t>
  </si>
  <si>
    <t>GC10M117473</t>
  </si>
  <si>
    <t>https://www.genecards.org/cgi-bin/carddisp.pl?gene=EMX2OS</t>
  </si>
  <si>
    <t>FBXL19-AS1</t>
  </si>
  <si>
    <t>FBXL19 Antisense RNA 1</t>
  </si>
  <si>
    <t>GC16M037214</t>
  </si>
  <si>
    <t>https://www.genecards.org/cgi-bin/carddisp.pl?gene=FBXL19-AS1</t>
  </si>
  <si>
    <t>GABPB1-AS1</t>
  </si>
  <si>
    <t>GABPB1 Antisense RNA 1</t>
  </si>
  <si>
    <t>GC15P050354</t>
  </si>
  <si>
    <t>https://www.genecards.org/cgi-bin/carddisp.pl?gene=GABPB1-AS1</t>
  </si>
  <si>
    <t>MAMDC2-AS1</t>
  </si>
  <si>
    <t>MAMDC2 Antisense RNA 1</t>
  </si>
  <si>
    <t>GC09M070036</t>
  </si>
  <si>
    <t>https://www.genecards.org/cgi-bin/carddisp.pl?gene=MAMDC2-AS1</t>
  </si>
  <si>
    <t>C10orf143</t>
  </si>
  <si>
    <t>Chromosome 10 Open Reading Frame 143</t>
  </si>
  <si>
    <t>GC10M130020</t>
  </si>
  <si>
    <t>https://www.genecards.org/cgi-bin/carddisp.pl?gene=C10orf143</t>
  </si>
  <si>
    <t>MIR1538</t>
  </si>
  <si>
    <t>MicroRNA 1538</t>
  </si>
  <si>
    <t>GC16M070660</t>
  </si>
  <si>
    <t>https://www.genecards.org/cgi-bin/carddisp.pl?gene=MIR1538</t>
  </si>
  <si>
    <t>GPRC5D-AS1</t>
  </si>
  <si>
    <t>GPRC5D And HEBP1 Antisense RNA 1</t>
  </si>
  <si>
    <t>GC12P021357</t>
  </si>
  <si>
    <t>https://www.genecards.org/cgi-bin/carddisp.pl?gene=GPRC5D-AS1</t>
  </si>
  <si>
    <t>LINC01630</t>
  </si>
  <si>
    <t>Long Intergenic Non-Protein Coding RNA 1630</t>
  </si>
  <si>
    <t>GC18P051348</t>
  </si>
  <si>
    <t>https://www.genecards.org/cgi-bin/carddisp.pl?gene=LINC01630</t>
  </si>
  <si>
    <t>LINC01844</t>
  </si>
  <si>
    <t>Long Intergenic Non-Protein Coding RNA 1844</t>
  </si>
  <si>
    <t>GC05P146233</t>
  </si>
  <si>
    <t>https://www.genecards.org/cgi-bin/carddisp.pl?gene=LINC01844</t>
  </si>
  <si>
    <t>LAMC1-AS1</t>
  </si>
  <si>
    <t>LAMC1 Antisense RNA 1</t>
  </si>
  <si>
    <t>GC01M183138</t>
  </si>
  <si>
    <t>https://www.genecards.org/cgi-bin/carddisp.pl?gene=LAMC1-AS1</t>
  </si>
  <si>
    <t>SLC38A4</t>
  </si>
  <si>
    <t>Solute Carrier Family 38 Member 4</t>
  </si>
  <si>
    <t>GC12M046764</t>
  </si>
  <si>
    <t>https://www.genecards.org/cgi-bin/carddisp.pl?gene=SLC38A4</t>
  </si>
  <si>
    <t>PCSK1N</t>
  </si>
  <si>
    <t>Proprotein Convertase Subtilisin/Kexin Type 1 Inhibitor</t>
  </si>
  <si>
    <t>GC0XM048831</t>
  </si>
  <si>
    <t>https://www.genecards.org/cgi-bin/carddisp.pl?gene=PCSK1N</t>
  </si>
  <si>
    <t>LAPTM4B</t>
  </si>
  <si>
    <t>Lysosomal Protein Transmembrane 4 Beta</t>
  </si>
  <si>
    <t>GC08P097775</t>
  </si>
  <si>
    <t>https://www.genecards.org/cgi-bin/carddisp.pl?gene=LAPTM4B</t>
  </si>
  <si>
    <t>ENPP7</t>
  </si>
  <si>
    <t>Ectonucleotide Pyrophosphatase/Phosphodiesterase 7</t>
  </si>
  <si>
    <t>GC17P079730</t>
  </si>
  <si>
    <t>https://www.genecards.org/cgi-bin/carddisp.pl?gene=ENPP7</t>
  </si>
  <si>
    <t>NOX5</t>
  </si>
  <si>
    <t>NADPH Oxidase 5</t>
  </si>
  <si>
    <t>GC15P117544</t>
  </si>
  <si>
    <t>https://www.genecards.org/cgi-bin/carddisp.pl?gene=NOX5</t>
  </si>
  <si>
    <t>ADAMTS9-AS2</t>
  </si>
  <si>
    <t>ADAMTS9 Antisense RNA 2</t>
  </si>
  <si>
    <t>GC03P064671</t>
  </si>
  <si>
    <t>https://www.genecards.org/cgi-bin/carddisp.pl?gene=ADAMTS9-AS2</t>
  </si>
  <si>
    <t>CHMP6</t>
  </si>
  <si>
    <t>Charged Multivesicular Body Protein 6</t>
  </si>
  <si>
    <t>GC17P080991</t>
  </si>
  <si>
    <t>https://www.genecards.org/cgi-bin/carddisp.pl?gene=CHMP6</t>
  </si>
  <si>
    <t>PLAGL2</t>
  </si>
  <si>
    <t>PLAG1 Like Zinc Finger 2</t>
  </si>
  <si>
    <t>GC20M032192</t>
  </si>
  <si>
    <t>https://www.genecards.org/cgi-bin/carddisp.pl?gene=PLAGL2</t>
  </si>
  <si>
    <t>MIR596</t>
  </si>
  <si>
    <t>MicroRNA 596</t>
  </si>
  <si>
    <t>GC08P001817</t>
  </si>
  <si>
    <t>https://www.genecards.org/cgi-bin/carddisp.pl?gene=MIR596</t>
  </si>
  <si>
    <t>ATP6V1C2</t>
  </si>
  <si>
    <t>ATPase H+ Transporting V1 Subunit C2</t>
  </si>
  <si>
    <t>GC02P010720</t>
  </si>
  <si>
    <t>https://www.genecards.org/cgi-bin/carddisp.pl?gene=ATP6V1C2</t>
  </si>
  <si>
    <t>MYL6B</t>
  </si>
  <si>
    <t>Myosin Light Chain 6B</t>
  </si>
  <si>
    <t>GC12P057274</t>
  </si>
  <si>
    <t>https://www.genecards.org/cgi-bin/carddisp.pl?gene=MYL6B</t>
  </si>
  <si>
    <t>LONRF3</t>
  </si>
  <si>
    <t>LON Peptidase N-Terminal Domain And Ring Finger 3</t>
  </si>
  <si>
    <t>GC0XP118974</t>
  </si>
  <si>
    <t>https://www.genecards.org/cgi-bin/carddisp.pl?gene=LONRF3</t>
  </si>
  <si>
    <t>RPAP2</t>
  </si>
  <si>
    <t>RNA Polymerase II Associated Protein 2</t>
  </si>
  <si>
    <t>GC01P092298</t>
  </si>
  <si>
    <t>https://www.genecards.org/cgi-bin/carddisp.pl?gene=RPAP2</t>
  </si>
  <si>
    <t>EBAG9</t>
  </si>
  <si>
    <t>Estrogen Receptor Binding Site Associated Antigen 9</t>
  </si>
  <si>
    <t>GC08P109536</t>
  </si>
  <si>
    <t>https://www.genecards.org/cgi-bin/carddisp.pl?gene=EBAG9</t>
  </si>
  <si>
    <t>ZNF98</t>
  </si>
  <si>
    <t>Zinc Finger Protein 98</t>
  </si>
  <si>
    <t>GC19M022391</t>
  </si>
  <si>
    <t>https://www.genecards.org/cgi-bin/carddisp.pl?gene=ZNF98</t>
  </si>
  <si>
    <t>CDK5R2</t>
  </si>
  <si>
    <t>Cyclin Dependent Kinase 5 Regulatory Subunit 2</t>
  </si>
  <si>
    <t>GC02P218959</t>
  </si>
  <si>
    <t>https://www.genecards.org/cgi-bin/carddisp.pl?gene=CDK5R2</t>
  </si>
  <si>
    <t>C2orf74</t>
  </si>
  <si>
    <t>Chromosome 2 Open Reading Frame 74</t>
  </si>
  <si>
    <t>GC02P061146</t>
  </si>
  <si>
    <t>https://www.genecards.org/cgi-bin/carddisp.pl?gene=C2orf74</t>
  </si>
  <si>
    <t>RAB5B</t>
  </si>
  <si>
    <t>RAB5B, Member RAS Oncogene Family</t>
  </si>
  <si>
    <t>GC12P055973</t>
  </si>
  <si>
    <t>https://www.genecards.org/cgi-bin/carddisp.pl?gene=RAB5B</t>
  </si>
  <si>
    <t>SNX1</t>
  </si>
  <si>
    <t>Sorting Nexin 1</t>
  </si>
  <si>
    <t>GC15P064094</t>
  </si>
  <si>
    <t>https://www.genecards.org/cgi-bin/carddisp.pl?gene=SNX1</t>
  </si>
  <si>
    <t>SRSF10</t>
  </si>
  <si>
    <t>Serine And Arginine Rich Splicing Factor 10</t>
  </si>
  <si>
    <t>GC01M023964</t>
  </si>
  <si>
    <t>https://www.genecards.org/cgi-bin/carddisp.pl?gene=SRSF10</t>
  </si>
  <si>
    <t>STRBP</t>
  </si>
  <si>
    <t>Spermatid Perinuclear RNA Binding Protein</t>
  </si>
  <si>
    <t>GC09M123681</t>
  </si>
  <si>
    <t>https://www.genecards.org/cgi-bin/carddisp.pl?gene=STRBP</t>
  </si>
  <si>
    <t>SUGP1</t>
  </si>
  <si>
    <t>SURP And G-Patch Domain Containing 1</t>
  </si>
  <si>
    <t>GC19M019276</t>
  </si>
  <si>
    <t>https://www.genecards.org/cgi-bin/carddisp.pl?gene=SUGP1</t>
  </si>
  <si>
    <t>CARMIL1</t>
  </si>
  <si>
    <t>Capping Protein Regulator And Myosin 1 Linker 1</t>
  </si>
  <si>
    <t>GC06P025358</t>
  </si>
  <si>
    <t>https://www.genecards.org/cgi-bin/carddisp.pl?gene=CARMIL1</t>
  </si>
  <si>
    <t>FBXO38</t>
  </si>
  <si>
    <t>F-Box Protein 38</t>
  </si>
  <si>
    <t>GC05P148383</t>
  </si>
  <si>
    <t>https://www.genecards.org/cgi-bin/carddisp.pl?gene=FBXO38</t>
  </si>
  <si>
    <t>NR2E1</t>
  </si>
  <si>
    <t>Nuclear Receptor Subfamily 2 Group E Member 1</t>
  </si>
  <si>
    <t>GC06P108166</t>
  </si>
  <si>
    <t>https://www.genecards.org/cgi-bin/carddisp.pl?gene=NR2E1</t>
  </si>
  <si>
    <t>RAB25</t>
  </si>
  <si>
    <t>RAB25, Member RAS Oncogene Family</t>
  </si>
  <si>
    <t>GC01P156061</t>
  </si>
  <si>
    <t>https://www.genecards.org/cgi-bin/carddisp.pl?gene=RAB25</t>
  </si>
  <si>
    <t>SNHG6</t>
  </si>
  <si>
    <t>Small Nucleolar RNA Host Gene 6</t>
  </si>
  <si>
    <t>GC08M066921</t>
  </si>
  <si>
    <t>https://www.genecards.org/cgi-bin/carddisp.pl?gene=SNHG6</t>
  </si>
  <si>
    <t>LINC00640</t>
  </si>
  <si>
    <t>Long Intergenic Non-Protein Coding RNA 640</t>
  </si>
  <si>
    <t>GC14P051333</t>
  </si>
  <si>
    <t>https://www.genecards.org/cgi-bin/carddisp.pl?gene=LINC00640</t>
  </si>
  <si>
    <t>ENTPD5</t>
  </si>
  <si>
    <t>Ectonucleoside Triphosphate Diphosphohydrolase 5 (Inactive)</t>
  </si>
  <si>
    <t>GC14M073958</t>
  </si>
  <si>
    <t>https://www.genecards.org/cgi-bin/carddisp.pl?gene=ENTPD5</t>
  </si>
  <si>
    <t>EPS8L1</t>
  </si>
  <si>
    <t>EPS8 Like 1</t>
  </si>
  <si>
    <t>GC19P067391</t>
  </si>
  <si>
    <t>https://www.genecards.org/cgi-bin/carddisp.pl?gene=EPS8L1</t>
  </si>
  <si>
    <t>MIR3064</t>
  </si>
  <si>
    <t>MicroRNA 3064</t>
  </si>
  <si>
    <t>GC17M064500</t>
  </si>
  <si>
    <t>https://www.genecards.org/cgi-bin/carddisp.pl?gene=MIR3064</t>
  </si>
  <si>
    <t>MIR4523</t>
  </si>
  <si>
    <t>MicroRNA 4523</t>
  </si>
  <si>
    <t>GC17P029390</t>
  </si>
  <si>
    <t>https://www.genecards.org/cgi-bin/carddisp.pl?gene=MIR4523</t>
  </si>
  <si>
    <t>CLDN9</t>
  </si>
  <si>
    <t>Claudin 9</t>
  </si>
  <si>
    <t>GC16P003012</t>
  </si>
  <si>
    <t>https://www.genecards.org/cgi-bin/carddisp.pl?gene=CLDN9</t>
  </si>
  <si>
    <t>UBE2G1</t>
  </si>
  <si>
    <t>Ubiquitin Conjugating Enzyme E2 G1</t>
  </si>
  <si>
    <t>GC17M004569</t>
  </si>
  <si>
    <t>https://www.genecards.org/cgi-bin/carddisp.pl?gene=UBE2G1</t>
  </si>
  <si>
    <t>FABP7</t>
  </si>
  <si>
    <t>Fatty Acid Binding Protein 7</t>
  </si>
  <si>
    <t>GC06P122810</t>
  </si>
  <si>
    <t>https://www.genecards.org/cgi-bin/carddisp.pl?gene=FABP7</t>
  </si>
  <si>
    <t>TMEM115</t>
  </si>
  <si>
    <t>Transmembrane Protein 115</t>
  </si>
  <si>
    <t>GC03M050354</t>
  </si>
  <si>
    <t>https://www.genecards.org/cgi-bin/carddisp.pl?gene=TMEM115</t>
  </si>
  <si>
    <t>MVB12A</t>
  </si>
  <si>
    <t>Multivesicular Body Subunit 12A</t>
  </si>
  <si>
    <t>GC19P068338</t>
  </si>
  <si>
    <t>https://www.genecards.org/cgi-bin/carddisp.pl?gene=MVB12A</t>
  </si>
  <si>
    <t>PCDH17</t>
  </si>
  <si>
    <t>Protocadherin 17</t>
  </si>
  <si>
    <t>GC13P057630</t>
  </si>
  <si>
    <t>https://www.genecards.org/cgi-bin/carddisp.pl?gene=PCDH17</t>
  </si>
  <si>
    <t>ATG10</t>
  </si>
  <si>
    <t>Autophagy Related 10</t>
  </si>
  <si>
    <t>GC05P081972</t>
  </si>
  <si>
    <t>https://www.genecards.org/cgi-bin/carddisp.pl?gene=ATG10</t>
  </si>
  <si>
    <t>SLC38A1</t>
  </si>
  <si>
    <t>Solute Carrier Family 38 Member 1</t>
  </si>
  <si>
    <t>GC12M046183</t>
  </si>
  <si>
    <t>https://www.genecards.org/cgi-bin/carddisp.pl?gene=SLC38A1</t>
  </si>
  <si>
    <t>PREX2</t>
  </si>
  <si>
    <t>Phosphatidylinositol-3,4,5-Trisphosphate Dependent Rac Exchange Factor 2</t>
  </si>
  <si>
    <t>GC08P067952</t>
  </si>
  <si>
    <t>https://www.genecards.org/cgi-bin/carddisp.pl?gene=PREX2</t>
  </si>
  <si>
    <t>IL20</t>
  </si>
  <si>
    <t>Interleukin 20</t>
  </si>
  <si>
    <t>GC01P206866</t>
  </si>
  <si>
    <t>https://www.genecards.org/cgi-bin/carddisp.pl?gene=IL20</t>
  </si>
  <si>
    <t>POPDC3</t>
  </si>
  <si>
    <t>Popeye Domain Containing 3</t>
  </si>
  <si>
    <t>GC06M105157</t>
  </si>
  <si>
    <t>https://www.genecards.org/cgi-bin/carddisp.pl?gene=POPDC3</t>
  </si>
  <si>
    <t>RND3</t>
  </si>
  <si>
    <t>Rho Family GTPase 3</t>
  </si>
  <si>
    <t>GC02M150468</t>
  </si>
  <si>
    <t>https://www.genecards.org/cgi-bin/carddisp.pl?gene=RND3</t>
  </si>
  <si>
    <t>SNX2</t>
  </si>
  <si>
    <t>Sorting Nexin 2</t>
  </si>
  <si>
    <t>GC05P122774</t>
  </si>
  <si>
    <t>https://www.genecards.org/cgi-bin/carddisp.pl?gene=SNX2</t>
  </si>
  <si>
    <t>TBC1D2</t>
  </si>
  <si>
    <t>TBC1 Domain Family Member 2</t>
  </si>
  <si>
    <t>GC09M098198</t>
  </si>
  <si>
    <t>https://www.genecards.org/cgi-bin/carddisp.pl?gene=TBC1D2</t>
  </si>
  <si>
    <t>DACT2</t>
  </si>
  <si>
    <t>Dishevelled Binding Antagonist Of Beta Catenin 2</t>
  </si>
  <si>
    <t>GC06M168292</t>
  </si>
  <si>
    <t>https://www.genecards.org/cgi-bin/carddisp.pl?gene=DACT2</t>
  </si>
  <si>
    <t>ADCYAP1R1</t>
  </si>
  <si>
    <t>ADCYAP Receptor Type I</t>
  </si>
  <si>
    <t>GC07P031058</t>
  </si>
  <si>
    <t>https://www.genecards.org/cgi-bin/carddisp.pl?gene=ADCYAP1R1</t>
  </si>
  <si>
    <t>DRG1</t>
  </si>
  <si>
    <t>Developmentally Regulated GTP Binding Protein 1</t>
  </si>
  <si>
    <t>GC22P031399</t>
  </si>
  <si>
    <t>https://www.genecards.org/cgi-bin/carddisp.pl?gene=DRG1</t>
  </si>
  <si>
    <t>GLT6D1</t>
  </si>
  <si>
    <t>Glycosyltransferase 6 Domain Containing 1</t>
  </si>
  <si>
    <t>GC09M135623</t>
  </si>
  <si>
    <t>https://www.genecards.org/cgi-bin/carddisp.pl?gene=GLT6D1</t>
  </si>
  <si>
    <t>ACIN1</t>
  </si>
  <si>
    <t>Apoptotic Chromatin Condensation Inducer 1</t>
  </si>
  <si>
    <t>GC14M023058</t>
  </si>
  <si>
    <t>https://www.genecards.org/cgi-bin/carddisp.pl?gene=ACIN1</t>
  </si>
  <si>
    <t>SIVA1</t>
  </si>
  <si>
    <t>SIVA1 Apoptosis Inducing Factor</t>
  </si>
  <si>
    <t>GC14P104753</t>
  </si>
  <si>
    <t>https://www.genecards.org/cgi-bin/carddisp.pl?gene=SIVA1</t>
  </si>
  <si>
    <t>ABCB5</t>
  </si>
  <si>
    <t>ATP Binding Cassette Subfamily B Member 5</t>
  </si>
  <si>
    <t>GC07P020615</t>
  </si>
  <si>
    <t>https://www.genecards.org/cgi-bin/carddisp.pl?gene=ABCB5</t>
  </si>
  <si>
    <t>DAZAP1</t>
  </si>
  <si>
    <t>DAZ Associated Protein 1</t>
  </si>
  <si>
    <t>GC19P001407</t>
  </si>
  <si>
    <t>https://www.genecards.org/cgi-bin/carddisp.pl?gene=DAZAP1</t>
  </si>
  <si>
    <t>IPMK</t>
  </si>
  <si>
    <t>Inositol Polyphosphate Multikinase</t>
  </si>
  <si>
    <t>GC10M058191</t>
  </si>
  <si>
    <t>https://www.genecards.org/cgi-bin/carddisp.pl?gene=IPMK</t>
  </si>
  <si>
    <t>RHBG</t>
  </si>
  <si>
    <t>Rh Family B Glycoprotein</t>
  </si>
  <si>
    <t>GC01P156366</t>
  </si>
  <si>
    <t>https://www.genecards.org/cgi-bin/carddisp.pl?gene=RHBG</t>
  </si>
  <si>
    <t>CLGN</t>
  </si>
  <si>
    <t>Calmegin</t>
  </si>
  <si>
    <t>GC04M140388</t>
  </si>
  <si>
    <t>https://www.genecards.org/cgi-bin/carddisp.pl?gene=CLGN</t>
  </si>
  <si>
    <t>PDCD2</t>
  </si>
  <si>
    <t>Programmed Cell Death 2</t>
  </si>
  <si>
    <t>GC06M170589</t>
  </si>
  <si>
    <t>https://www.genecards.org/cgi-bin/carddisp.pl?gene=PDCD2</t>
  </si>
  <si>
    <t>UTY</t>
  </si>
  <si>
    <t>Ubiquitously Transcribed Tetratricopeptide Repeat Containing, Y-Linked</t>
  </si>
  <si>
    <t>GC0YM013231</t>
  </si>
  <si>
    <t>https://www.genecards.org/cgi-bin/carddisp.pl?gene=UTY</t>
  </si>
  <si>
    <t>GRK5</t>
  </si>
  <si>
    <t>G Protein-Coupled Receptor Kinase 5</t>
  </si>
  <si>
    <t>GC10P119207</t>
  </si>
  <si>
    <t>https://www.genecards.org/cgi-bin/carddisp.pl?gene=GRK5</t>
  </si>
  <si>
    <t>MOV10</t>
  </si>
  <si>
    <t>Mov10 RISC Complex RNA Helicase</t>
  </si>
  <si>
    <t>GC01P112673</t>
  </si>
  <si>
    <t>https://www.genecards.org/cgi-bin/carddisp.pl?gene=MOV10</t>
  </si>
  <si>
    <t>NCAPH2</t>
  </si>
  <si>
    <t>Non-SMC Condensin II Complex Subunit H2</t>
  </si>
  <si>
    <t>GC22P050508</t>
  </si>
  <si>
    <t>https://www.genecards.org/cgi-bin/carddisp.pl?gene=NCAPH2</t>
  </si>
  <si>
    <t>BLVRA</t>
  </si>
  <si>
    <t>Biliverdin Reductase A</t>
  </si>
  <si>
    <t>GC07P043758</t>
  </si>
  <si>
    <t>https://www.genecards.org/cgi-bin/carddisp.pl?gene=BLVRA</t>
  </si>
  <si>
    <t>MPEG1</t>
  </si>
  <si>
    <t>Macrophage Expressed 1</t>
  </si>
  <si>
    <t>GC11M059208</t>
  </si>
  <si>
    <t>https://www.genecards.org/cgi-bin/carddisp.pl?gene=MPEG1</t>
  </si>
  <si>
    <t>TDO2</t>
  </si>
  <si>
    <t>Tryptophan 2,3-Dioxygenase</t>
  </si>
  <si>
    <t>GC04P155854</t>
  </si>
  <si>
    <t>https://www.genecards.org/cgi-bin/carddisp.pl?gene=TDO2</t>
  </si>
  <si>
    <t>RMDN3</t>
  </si>
  <si>
    <t>Regulator Of Microtubule Dynamics 3</t>
  </si>
  <si>
    <t>GC15M040735</t>
  </si>
  <si>
    <t>https://www.genecards.org/cgi-bin/carddisp.pl?gene=RMDN3</t>
  </si>
  <si>
    <t>SIGLEC10</t>
  </si>
  <si>
    <t>Sialic Acid Binding Ig Like Lectin 10</t>
  </si>
  <si>
    <t>GC19M051410</t>
  </si>
  <si>
    <t>https://www.genecards.org/cgi-bin/carddisp.pl?gene=SIGLEC10</t>
  </si>
  <si>
    <t>PPP4C</t>
  </si>
  <si>
    <t>Protein Phosphatase 4 Catalytic Subunit</t>
  </si>
  <si>
    <t>GC16P041032</t>
  </si>
  <si>
    <t>https://www.genecards.org/cgi-bin/carddisp.pl?gene=PPP4C</t>
  </si>
  <si>
    <t>USE1</t>
  </si>
  <si>
    <t>Unconventional SNARE In The ER 1</t>
  </si>
  <si>
    <t>GC19P066217</t>
  </si>
  <si>
    <t>https://www.genecards.org/cgi-bin/carddisp.pl?gene=USE1</t>
  </si>
  <si>
    <t>AGMAT</t>
  </si>
  <si>
    <t>Agmatinase</t>
  </si>
  <si>
    <t>GC01M015571</t>
  </si>
  <si>
    <t>https://www.genecards.org/cgi-bin/carddisp.pl?gene=AGMAT</t>
  </si>
  <si>
    <t>SLC25A23</t>
  </si>
  <si>
    <t>Solute Carrier Family 25 Member 23</t>
  </si>
  <si>
    <t>GC19M006436</t>
  </si>
  <si>
    <t>https://www.genecards.org/cgi-bin/carddisp.pl?gene=SLC25A23</t>
  </si>
  <si>
    <t>AKNAD1</t>
  </si>
  <si>
    <t>AKNA Domain Containing 1</t>
  </si>
  <si>
    <t>GC01M108816</t>
  </si>
  <si>
    <t>https://www.genecards.org/cgi-bin/carddisp.pl?gene=AKNAD1</t>
  </si>
  <si>
    <t>C14orf119</t>
  </si>
  <si>
    <t>Chromosome 14 Open Reading Frame 119</t>
  </si>
  <si>
    <t>GC14P032839</t>
  </si>
  <si>
    <t>https://www.genecards.org/cgi-bin/carddisp.pl?gene=C14orf119</t>
  </si>
  <si>
    <t>STXBP6</t>
  </si>
  <si>
    <t>Syntaxin Binding Protein 6</t>
  </si>
  <si>
    <t>GC14M024812</t>
  </si>
  <si>
    <t>https://www.genecards.org/cgi-bin/carddisp.pl?gene=STXBP6</t>
  </si>
  <si>
    <t>TMEM176A</t>
  </si>
  <si>
    <t>Transmembrane Protein 176A</t>
  </si>
  <si>
    <t>GC07P150800</t>
  </si>
  <si>
    <t>https://www.genecards.org/cgi-bin/carddisp.pl?gene=TMEM176A</t>
  </si>
  <si>
    <t>SRP14</t>
  </si>
  <si>
    <t>Signal Recognition Particle 14</t>
  </si>
  <si>
    <t>GC15M040035</t>
  </si>
  <si>
    <t>https://www.genecards.org/cgi-bin/carddisp.pl?gene=SRP14</t>
  </si>
  <si>
    <t>ATP5F1C</t>
  </si>
  <si>
    <t>ATP Synthase F1 Subunit Gamma</t>
  </si>
  <si>
    <t>GC10P007789</t>
  </si>
  <si>
    <t>https://www.genecards.org/cgi-bin/carddisp.pl?gene=ATP5F1C</t>
  </si>
  <si>
    <t>ABCC12</t>
  </si>
  <si>
    <t>ATP Binding Cassette Subfamily C Member 12</t>
  </si>
  <si>
    <t>GC16M048081</t>
  </si>
  <si>
    <t>https://www.genecards.org/cgi-bin/carddisp.pl?gene=ABCC12</t>
  </si>
  <si>
    <t>SLC7A3</t>
  </si>
  <si>
    <t>Solute Carrier Family 7 Member 3</t>
  </si>
  <si>
    <t>GC0XM070926</t>
  </si>
  <si>
    <t>https://www.genecards.org/cgi-bin/carddisp.pl?gene=SLC7A3</t>
  </si>
  <si>
    <t>TRERF1</t>
  </si>
  <si>
    <t>Transcriptional Regulating Factor 1</t>
  </si>
  <si>
    <t>GC06M042224</t>
  </si>
  <si>
    <t>https://www.genecards.org/cgi-bin/carddisp.pl?gene=TRERF1</t>
  </si>
  <si>
    <t>KRT10-AS1</t>
  </si>
  <si>
    <t>KRT10 Antisense RNA 1</t>
  </si>
  <si>
    <t>GC17P055570</t>
  </si>
  <si>
    <t>https://www.genecards.org/cgi-bin/carddisp.pl?gene=KRT10-AS1</t>
  </si>
  <si>
    <t>SETD6</t>
  </si>
  <si>
    <t>SET Domain Containing 6, Protein Lysine Methyltransferase</t>
  </si>
  <si>
    <t>GC16P058514</t>
  </si>
  <si>
    <t>https://www.genecards.org/cgi-bin/carddisp.pl?gene=SETD6</t>
  </si>
  <si>
    <t>CARMIL3</t>
  </si>
  <si>
    <t>Capping Protein Regulator And Myosin 1 Linker 3</t>
  </si>
  <si>
    <t>GC14P024052</t>
  </si>
  <si>
    <t>https://www.genecards.org/cgi-bin/carddisp.pl?gene=CARMIL3</t>
  </si>
  <si>
    <t>MIR874</t>
  </si>
  <si>
    <t>MicroRNA 874</t>
  </si>
  <si>
    <t>GC05M137647</t>
  </si>
  <si>
    <t>https://www.genecards.org/cgi-bin/carddisp.pl?gene=MIR874</t>
  </si>
  <si>
    <t>GLUD2</t>
  </si>
  <si>
    <t>Glutamate Dehydrogenase 2</t>
  </si>
  <si>
    <t>GC0XP121047</t>
  </si>
  <si>
    <t>https://www.genecards.org/cgi-bin/carddisp.pl?gene=GLUD2</t>
  </si>
  <si>
    <t>RPE</t>
  </si>
  <si>
    <t>Ribulose-5-Phosphate-3-Epimerase</t>
  </si>
  <si>
    <t>GC02P210002</t>
  </si>
  <si>
    <t>https://www.genecards.org/cgi-bin/carddisp.pl?gene=RPE</t>
  </si>
  <si>
    <t>PPP1R12C</t>
  </si>
  <si>
    <t>Protein Phosphatase 1 Regulatory Subunit 12C</t>
  </si>
  <si>
    <t>GC19M066371</t>
  </si>
  <si>
    <t>https://www.genecards.org/cgi-bin/carddisp.pl?gene=PPP1R12C</t>
  </si>
  <si>
    <t>HIF1AN</t>
  </si>
  <si>
    <t>Hypoxia Inducible Factor 1 Subunit Alpha Inhibitor</t>
  </si>
  <si>
    <t>GC10P100529</t>
  </si>
  <si>
    <t>https://www.genecards.org/cgi-bin/carddisp.pl?gene=HIF1AN</t>
  </si>
  <si>
    <t>WDR77</t>
  </si>
  <si>
    <t>WD Repeat Domain 77</t>
  </si>
  <si>
    <t>GC01M111439</t>
  </si>
  <si>
    <t>https://www.genecards.org/cgi-bin/carddisp.pl?gene=WDR77</t>
  </si>
  <si>
    <t>MAP3K6</t>
  </si>
  <si>
    <t>Mitogen-Activated Protein Kinase Kinase Kinase 6</t>
  </si>
  <si>
    <t>GC01M027354</t>
  </si>
  <si>
    <t>https://www.genecards.org/cgi-bin/carddisp.pl?gene=MAP3K6</t>
  </si>
  <si>
    <t>TNRC6A</t>
  </si>
  <si>
    <t>Trinucleotide Repeat Containing Adaptor 6A</t>
  </si>
  <si>
    <t>GC16P024611</t>
  </si>
  <si>
    <t>https://www.genecards.org/cgi-bin/carddisp.pl?gene=TNRC6A</t>
  </si>
  <si>
    <t>CHCHD6</t>
  </si>
  <si>
    <t>Coiled-Coil-Helix-Coiled-Coil-Helix Domain Containing 6</t>
  </si>
  <si>
    <t>GC03P126704</t>
  </si>
  <si>
    <t>https://www.genecards.org/cgi-bin/carddisp.pl?gene=CHCHD6</t>
  </si>
  <si>
    <t>NEURL4</t>
  </si>
  <si>
    <t>Neuralized E3 Ubiquitin Protein Ligase 4</t>
  </si>
  <si>
    <t>GC17M007315</t>
  </si>
  <si>
    <t>https://www.genecards.org/cgi-bin/carddisp.pl?gene=NEURL4</t>
  </si>
  <si>
    <t>MICOS10</t>
  </si>
  <si>
    <t>Mitochondrial Contact Site And Cristae Organizing System Subunit 10</t>
  </si>
  <si>
    <t>GC01P019485</t>
  </si>
  <si>
    <t>https://www.genecards.org/cgi-bin/carddisp.pl?gene=MICOS10</t>
  </si>
  <si>
    <t>AFG3L1P</t>
  </si>
  <si>
    <t>AFG3 Like Matrix AAA Peptidase Subunit 1, Pseudogene</t>
  </si>
  <si>
    <t>GC16P091339</t>
  </si>
  <si>
    <t>https://www.genecards.org/cgi-bin/carddisp.pl?gene=AFG3L1P</t>
  </si>
  <si>
    <t>NUAK1</t>
  </si>
  <si>
    <t>NUAK Family Kinase 1</t>
  </si>
  <si>
    <t>GC12M106063</t>
  </si>
  <si>
    <t>https://www.genecards.org/cgi-bin/carddisp.pl?gene=NUAK1</t>
  </si>
  <si>
    <t>H2BC12L</t>
  </si>
  <si>
    <t>H2B Clustered Histone 12 Like</t>
  </si>
  <si>
    <t>GC21P043569</t>
  </si>
  <si>
    <t>https://www.genecards.org/cgi-bin/carddisp.pl?gene=H2BC12L</t>
  </si>
  <si>
    <t>SYNPR</t>
  </si>
  <si>
    <t>Synaptoporin</t>
  </si>
  <si>
    <t>GC03P063213</t>
  </si>
  <si>
    <t>https://www.genecards.org/cgi-bin/carddisp.pl?gene=SYNPR</t>
  </si>
  <si>
    <t>RIMS3</t>
  </si>
  <si>
    <t>Regulating Synaptic Membrane Exocytosis 3</t>
  </si>
  <si>
    <t>GC01M040621</t>
  </si>
  <si>
    <t>https://www.genecards.org/cgi-bin/carddisp.pl?gene=RIMS3</t>
  </si>
  <si>
    <t>SPTSSA</t>
  </si>
  <si>
    <t>Serine Palmitoyltransferase Small Subunit A</t>
  </si>
  <si>
    <t>GC14M034432</t>
  </si>
  <si>
    <t>https://www.genecards.org/cgi-bin/carddisp.pl?gene=SPTSSA</t>
  </si>
  <si>
    <t>PNOC</t>
  </si>
  <si>
    <t>Prepronociceptin</t>
  </si>
  <si>
    <t>GC08P028316</t>
  </si>
  <si>
    <t>https://www.genecards.org/cgi-bin/carddisp.pl?gene=PNOC</t>
  </si>
  <si>
    <t>PNN</t>
  </si>
  <si>
    <t>Pinin, Desmosome Associated Protein</t>
  </si>
  <si>
    <t>GC14P039175</t>
  </si>
  <si>
    <t>https://www.genecards.org/cgi-bin/carddisp.pl?gene=PNN</t>
  </si>
  <si>
    <t>YTHDF1</t>
  </si>
  <si>
    <t>YTH N6-Methyladenosine RNA Binding Protein 1</t>
  </si>
  <si>
    <t>GC20M063195</t>
  </si>
  <si>
    <t>https://www.genecards.org/cgi-bin/carddisp.pl?gene=YTHDF1</t>
  </si>
  <si>
    <t>CLDN8</t>
  </si>
  <si>
    <t>Claudin 8</t>
  </si>
  <si>
    <t>GC21M030214</t>
  </si>
  <si>
    <t>https://www.genecards.org/cgi-bin/carddisp.pl?gene=CLDN8</t>
  </si>
  <si>
    <t>DYNLRB2</t>
  </si>
  <si>
    <t>Dynein Light Chain Roadblock-Type 2</t>
  </si>
  <si>
    <t>GC16P080540</t>
  </si>
  <si>
    <t>https://www.genecards.org/cgi-bin/carddisp.pl?gene=DYNLRB2</t>
  </si>
  <si>
    <t>TPTE2</t>
  </si>
  <si>
    <t>Transmembrane Phosphoinositide 3-Phosphatase And Tensin Homolog 2</t>
  </si>
  <si>
    <t>GC13M019422</t>
  </si>
  <si>
    <t>https://www.genecards.org/cgi-bin/carddisp.pl?gene=TPTE2</t>
  </si>
  <si>
    <t>LSM8</t>
  </si>
  <si>
    <t>LSM8 Homolog, U6 Small Nuclear RNA Associated</t>
  </si>
  <si>
    <t>GC07P118184</t>
  </si>
  <si>
    <t>https://www.genecards.org/cgi-bin/carddisp.pl?gene=LSM8</t>
  </si>
  <si>
    <t>MRPL10</t>
  </si>
  <si>
    <t>Mitochondrial Ribosomal Protein L10</t>
  </si>
  <si>
    <t>GC17M048904</t>
  </si>
  <si>
    <t>https://www.genecards.org/cgi-bin/carddisp.pl?gene=MRPL10</t>
  </si>
  <si>
    <t>RABIF</t>
  </si>
  <si>
    <t>RAB Interacting Factor</t>
  </si>
  <si>
    <t>GC01M202878</t>
  </si>
  <si>
    <t>https://www.genecards.org/cgi-bin/carddisp.pl?gene=RABIF</t>
  </si>
  <si>
    <t>VTA1</t>
  </si>
  <si>
    <t>Vesicle Trafficking 1</t>
  </si>
  <si>
    <t>GC06P142147</t>
  </si>
  <si>
    <t>https://www.genecards.org/cgi-bin/carddisp.pl?gene=VTA1</t>
  </si>
  <si>
    <t>CTNNA3</t>
  </si>
  <si>
    <t>Catenin Alpha 3</t>
  </si>
  <si>
    <t>GC10M065912</t>
  </si>
  <si>
    <t>https://www.genecards.org/cgi-bin/carddisp.pl?gene=CTNNA3</t>
  </si>
  <si>
    <t>PYGB</t>
  </si>
  <si>
    <t>Glycogen Phosphorylase B</t>
  </si>
  <si>
    <t>GC20P025248</t>
  </si>
  <si>
    <t>https://www.genecards.org/cgi-bin/carddisp.pl?gene=PYGB</t>
  </si>
  <si>
    <t>KIR3DS1</t>
  </si>
  <si>
    <t>Killer Cell Immunoglobulin Like Receptor, Three Ig Domains And Short Cytoplasmic Tail 1</t>
  </si>
  <si>
    <t>GC19MR00058</t>
  </si>
  <si>
    <t>https://www.genecards.org/cgi-bin/carddisp.pl?gene=KIR3DS1</t>
  </si>
  <si>
    <t>FARP2</t>
  </si>
  <si>
    <t>FERM, ARH/RhoGEF And Pleckstrin Domain Protein 2</t>
  </si>
  <si>
    <t>GC02P241357</t>
  </si>
  <si>
    <t>https://www.genecards.org/cgi-bin/carddisp.pl?gene=FARP2</t>
  </si>
  <si>
    <t>ZSCAN2</t>
  </si>
  <si>
    <t>Zinc Finger And SCAN Domain Containing 2</t>
  </si>
  <si>
    <t>GC15P084600</t>
  </si>
  <si>
    <t>https://www.genecards.org/cgi-bin/carddisp.pl?gene=ZSCAN2</t>
  </si>
  <si>
    <t>HBHR</t>
  </si>
  <si>
    <t>Alpha-Thalassemia/Mental Retardation Syndrome, Type 1</t>
  </si>
  <si>
    <t>GC16U990067</t>
  </si>
  <si>
    <t>https://www.genecards.org/cgi-bin/carddisp.pl?gene=HBHR</t>
  </si>
  <si>
    <t>ULBP1</t>
  </si>
  <si>
    <t>UL16 Binding Protein 1</t>
  </si>
  <si>
    <t>GC06P149963</t>
  </si>
  <si>
    <t>https://www.genecards.org/cgi-bin/carddisp.pl?gene=ULBP1</t>
  </si>
  <si>
    <t>BHLHA15</t>
  </si>
  <si>
    <t>Basic Helix-Loop-Helix Family Member A15</t>
  </si>
  <si>
    <t>GC07P098211</t>
  </si>
  <si>
    <t>https://www.genecards.org/cgi-bin/carddisp.pl?gene=BHLHA15</t>
  </si>
  <si>
    <t>HSP90AB4P</t>
  </si>
  <si>
    <t>Heat Shock Protein 90 Alpha Family Class B Member 4, Pseudogene</t>
  </si>
  <si>
    <t>GC15M058690</t>
  </si>
  <si>
    <t>https://www.genecards.org/cgi-bin/carddisp.pl?gene=HSP90AB4P</t>
  </si>
  <si>
    <t>NLRP14</t>
  </si>
  <si>
    <t>NLR Family Pyrin Domain Containing 14</t>
  </si>
  <si>
    <t>GC11P007020</t>
  </si>
  <si>
    <t>https://www.genecards.org/cgi-bin/carddisp.pl?gene=NLRP14</t>
  </si>
  <si>
    <t>OR2AG1</t>
  </si>
  <si>
    <t>Olfactory Receptor Family 2 Subfamily AG Member 1</t>
  </si>
  <si>
    <t>GC11P006784</t>
  </si>
  <si>
    <t>https://www.genecards.org/cgi-bin/carddisp.pl?gene=OR2AG1</t>
  </si>
  <si>
    <t>AIRN</t>
  </si>
  <si>
    <t>Antisense Of IGF2R Non-Protein Coding RNA</t>
  </si>
  <si>
    <t>GC06M160003</t>
  </si>
  <si>
    <t>https://www.genecards.org/cgi-bin/carddisp.pl?gene=AIRN</t>
  </si>
  <si>
    <t>LINC00659</t>
  </si>
  <si>
    <t>Long Intergenic Non-Protein Coding RNA 659</t>
  </si>
  <si>
    <t>GC20M062774</t>
  </si>
  <si>
    <t>https://www.genecards.org/cgi-bin/carddisp.pl?gene=LINC00659</t>
  </si>
  <si>
    <t>RPL34-DT</t>
  </si>
  <si>
    <t>RPL34 Divergent Transcript</t>
  </si>
  <si>
    <t>GC04M108539</t>
  </si>
  <si>
    <t>https://www.genecards.org/cgi-bin/carddisp.pl?gene=RPL34-DT</t>
  </si>
  <si>
    <t>DENND5B-AS1</t>
  </si>
  <si>
    <t>DENND5B Antisense RNA 1</t>
  </si>
  <si>
    <t>GC12P031581</t>
  </si>
  <si>
    <t>https://www.genecards.org/cgi-bin/carddisp.pl?gene=DENND5B-AS1</t>
  </si>
  <si>
    <t>HIPK1-AS1</t>
  </si>
  <si>
    <t>HIPK1 Antisense RNA 1</t>
  </si>
  <si>
    <t>GC01M113925</t>
  </si>
  <si>
    <t>https://www.genecards.org/cgi-bin/carddisp.pl?gene=HIPK1-AS1</t>
  </si>
  <si>
    <t>MIR4451</t>
  </si>
  <si>
    <t>MicroRNA 4451</t>
  </si>
  <si>
    <t>GC04P085722</t>
  </si>
  <si>
    <t>https://www.genecards.org/cgi-bin/carddisp.pl?gene=MIR4451</t>
  </si>
  <si>
    <t>MROCKI</t>
  </si>
  <si>
    <t>MARCKS Cis Regulating LncRNA Promoter Of Cytokines And Inflammation</t>
  </si>
  <si>
    <t>GC06M113869</t>
  </si>
  <si>
    <t>https://www.genecards.org/cgi-bin/carddisp.pl?gene=MROCKI</t>
  </si>
  <si>
    <t>HBAP1</t>
  </si>
  <si>
    <t>Hemoglobin Subunit Alpha Pseudogene 1</t>
  </si>
  <si>
    <t>GC16P011596</t>
  </si>
  <si>
    <t>https://www.genecards.org/cgi-bin/carddisp.pl?gene=HBAP1</t>
  </si>
  <si>
    <t>MIR3671</t>
  </si>
  <si>
    <t>MicroRNA 3671</t>
  </si>
  <si>
    <t>GC01M065057</t>
  </si>
  <si>
    <t>https://www.genecards.org/cgi-bin/carddisp.pl?gene=MIR3671</t>
  </si>
  <si>
    <t>MIR6766</t>
  </si>
  <si>
    <t>MicroRNA 6766</t>
  </si>
  <si>
    <t>GC15M089326</t>
  </si>
  <si>
    <t>https://www.genecards.org/cgi-bin/carddisp.pl?gene=MIR6766</t>
  </si>
  <si>
    <t>SEC63P1</t>
  </si>
  <si>
    <t>SEC63 Homolog, Protein Translocation Regulator Pseudogene 1</t>
  </si>
  <si>
    <t>GC01P097545</t>
  </si>
  <si>
    <t>https://www.genecards.org/cgi-bin/carddisp.pl?gene=SEC63P1</t>
  </si>
  <si>
    <t>GJA9</t>
  </si>
  <si>
    <t>Gap Junction Protein Alpha 9</t>
  </si>
  <si>
    <t>GC01M038874</t>
  </si>
  <si>
    <t>https://www.genecards.org/cgi-bin/carddisp.pl?gene=GJA9</t>
  </si>
  <si>
    <t>CENPO</t>
  </si>
  <si>
    <t>Centromere Protein O</t>
  </si>
  <si>
    <t>GC02P024793</t>
  </si>
  <si>
    <t>https://www.genecards.org/cgi-bin/carddisp.pl?gene=CENPO</t>
  </si>
  <si>
    <t>ARL6IP5</t>
  </si>
  <si>
    <t>ADP Ribosylation Factor Like GTPase 6 Interacting Protein 5</t>
  </si>
  <si>
    <t>GC03P069084</t>
  </si>
  <si>
    <t>https://www.genecards.org/cgi-bin/carddisp.pl?gene=ARL6IP5</t>
  </si>
  <si>
    <t>GEMIN5</t>
  </si>
  <si>
    <t>Gem Nuclear Organelle Associated Protein 5</t>
  </si>
  <si>
    <t>GC05M154887</t>
  </si>
  <si>
    <t>https://www.genecards.org/cgi-bin/carddisp.pl?gene=GEMIN5</t>
  </si>
  <si>
    <t>PSG1</t>
  </si>
  <si>
    <t>Pregnancy Specific Beta-1-Glycoprotein 1</t>
  </si>
  <si>
    <t>GC19M042866</t>
  </si>
  <si>
    <t>https://www.genecards.org/cgi-bin/carddisp.pl?gene=PSG1</t>
  </si>
  <si>
    <t>ADAM11</t>
  </si>
  <si>
    <t>ADAM Metallopeptidase Domain 11</t>
  </si>
  <si>
    <t>GC17P055749</t>
  </si>
  <si>
    <t>https://www.genecards.org/cgi-bin/carddisp.pl?gene=ADAM11</t>
  </si>
  <si>
    <t>KLF17</t>
  </si>
  <si>
    <t>Kruppel Like Factor 17</t>
  </si>
  <si>
    <t>GC01P044048</t>
  </si>
  <si>
    <t>https://www.genecards.org/cgi-bin/carddisp.pl?gene=KLF17</t>
  </si>
  <si>
    <t>PRKX</t>
  </si>
  <si>
    <t>Protein Kinase X-Linked</t>
  </si>
  <si>
    <t>GC0XM003604</t>
  </si>
  <si>
    <t>https://www.genecards.org/cgi-bin/carddisp.pl?gene=PRKX</t>
  </si>
  <si>
    <t>UBOX5</t>
  </si>
  <si>
    <t>U-Box Domain Containing 5</t>
  </si>
  <si>
    <t>GC20M003107</t>
  </si>
  <si>
    <t>https://www.genecards.org/cgi-bin/carddisp.pl?gene=UBOX5</t>
  </si>
  <si>
    <t>ENSG00000235775</t>
  </si>
  <si>
    <t>Chediak-Higashi Syndrome 1 (CHS10) Pseudogene</t>
  </si>
  <si>
    <t>GC05M132163</t>
  </si>
  <si>
    <t>https://www.genecards.org/cgi-bin/carddisp.pl?gene=ENSG00000235775</t>
  </si>
  <si>
    <t>SGK2</t>
  </si>
  <si>
    <t>Serum/Glucocorticoid Regulated Kinase 2</t>
  </si>
  <si>
    <t>GC20P043558</t>
  </si>
  <si>
    <t>https://www.genecards.org/cgi-bin/carddisp.pl?gene=SGK2</t>
  </si>
  <si>
    <t>MIR7-3</t>
  </si>
  <si>
    <t>MicroRNA 7-3</t>
  </si>
  <si>
    <t>GC19P004770</t>
  </si>
  <si>
    <t>https://www.genecards.org/cgi-bin/carddisp.pl?gene=MIR7-3</t>
  </si>
  <si>
    <t>PRKAG1</t>
  </si>
  <si>
    <t>Protein Kinase AMP-Activated Non-Catalytic Subunit Gamma 1</t>
  </si>
  <si>
    <t>GC12M049002</t>
  </si>
  <si>
    <t>https://www.genecards.org/cgi-bin/carddisp.pl?gene=PRKAG1</t>
  </si>
  <si>
    <t>THEMIS</t>
  </si>
  <si>
    <t>Thymocyte Selection Associated</t>
  </si>
  <si>
    <t>GC06M127708</t>
  </si>
  <si>
    <t>https://www.genecards.org/cgi-bin/carddisp.pl?gene=THEMIS</t>
  </si>
  <si>
    <t>PPP1R7</t>
  </si>
  <si>
    <t>Protein Phosphatase 1 Regulatory Subunit 7</t>
  </si>
  <si>
    <t>GC02P241150</t>
  </si>
  <si>
    <t>https://www.genecards.org/cgi-bin/carddisp.pl?gene=PPP1R7</t>
  </si>
  <si>
    <t>SAV1</t>
  </si>
  <si>
    <t>Salvador Family WW Domain Containing Protein 1</t>
  </si>
  <si>
    <t>GC14M050632</t>
  </si>
  <si>
    <t>https://www.genecards.org/cgi-bin/carddisp.pl?gene=SAV1</t>
  </si>
  <si>
    <t>RND2</t>
  </si>
  <si>
    <t>Rho Family GTPase 2</t>
  </si>
  <si>
    <t>GC17P055677</t>
  </si>
  <si>
    <t>https://www.genecards.org/cgi-bin/carddisp.pl?gene=RND2</t>
  </si>
  <si>
    <t>TFAP4</t>
  </si>
  <si>
    <t>Transcription Factor AP-4</t>
  </si>
  <si>
    <t>GC16M007309</t>
  </si>
  <si>
    <t>https://www.genecards.org/cgi-bin/carddisp.pl?gene=TFAP4</t>
  </si>
  <si>
    <t>LIN9</t>
  </si>
  <si>
    <t>Lin-9 DREAM MuvB Core Complex Component</t>
  </si>
  <si>
    <t>GC01M226231</t>
  </si>
  <si>
    <t>https://www.genecards.org/cgi-bin/carddisp.pl?gene=LIN9</t>
  </si>
  <si>
    <t>RAB12</t>
  </si>
  <si>
    <t>RAB12, Member RAS Oncogene Family</t>
  </si>
  <si>
    <t>GC18P008600</t>
  </si>
  <si>
    <t>https://www.genecards.org/cgi-bin/carddisp.pl?gene=RAB12</t>
  </si>
  <si>
    <t>POM121L1P</t>
  </si>
  <si>
    <t>POM121 Transmembrane Nucleoporin Like 1, Pseudogene</t>
  </si>
  <si>
    <t>GC22M037131</t>
  </si>
  <si>
    <t>https://www.genecards.org/cgi-bin/carddisp.pl?gene=POM121L1P</t>
  </si>
  <si>
    <t>CNOT7</t>
  </si>
  <si>
    <t>CCR4-NOT Transcription Complex Subunit 7</t>
  </si>
  <si>
    <t>GC08M017224</t>
  </si>
  <si>
    <t>https://www.genecards.org/cgi-bin/carddisp.pl?gene=CNOT7</t>
  </si>
  <si>
    <t>SFXN3</t>
  </si>
  <si>
    <t>Sideroflexin 3</t>
  </si>
  <si>
    <t>GC10P101031</t>
  </si>
  <si>
    <t>https://www.genecards.org/cgi-bin/carddisp.pl?gene=SFXN3</t>
  </si>
  <si>
    <t>MRPL41</t>
  </si>
  <si>
    <t>Mitochondrial Ribosomal Protein L41</t>
  </si>
  <si>
    <t>GC09P137551</t>
  </si>
  <si>
    <t>https://www.genecards.org/cgi-bin/carddisp.pl?gene=MRPL41</t>
  </si>
  <si>
    <t>ATP6V1D</t>
  </si>
  <si>
    <t>ATPase H+ Transporting V1 Subunit D</t>
  </si>
  <si>
    <t>GC14M067294</t>
  </si>
  <si>
    <t>https://www.genecards.org/cgi-bin/carddisp.pl?gene=ATP6V1D</t>
  </si>
  <si>
    <t>DPP8</t>
  </si>
  <si>
    <t>Dipeptidyl Peptidase 8</t>
  </si>
  <si>
    <t>GC15M065442</t>
  </si>
  <si>
    <t>https://www.genecards.org/cgi-bin/carddisp.pl?gene=DPP8</t>
  </si>
  <si>
    <t>FASTK</t>
  </si>
  <si>
    <t>Fas Activated Serine/Threonine Kinase</t>
  </si>
  <si>
    <t>GC07M151077</t>
  </si>
  <si>
    <t>https://www.genecards.org/cgi-bin/carddisp.pl?gene=FASTK</t>
  </si>
  <si>
    <t>PYGO2</t>
  </si>
  <si>
    <t>Pygopus Family PHD Finger 2</t>
  </si>
  <si>
    <t>GC01M154957</t>
  </si>
  <si>
    <t>https://www.genecards.org/cgi-bin/carddisp.pl?gene=PYGO2</t>
  </si>
  <si>
    <t>RDH16</t>
  </si>
  <si>
    <t>Retinol Dehydrogenase 16</t>
  </si>
  <si>
    <t>GC12M056951</t>
  </si>
  <si>
    <t>https://www.genecards.org/cgi-bin/carddisp.pl?gene=RDH16</t>
  </si>
  <si>
    <t>PLPP3</t>
  </si>
  <si>
    <t>Phospholipid Phosphatase 3</t>
  </si>
  <si>
    <t>GC01M056495</t>
  </si>
  <si>
    <t>https://www.genecards.org/cgi-bin/carddisp.pl?gene=PLPP3</t>
  </si>
  <si>
    <t>C11orf98</t>
  </si>
  <si>
    <t>Chromosome 11 Open Reading Frame 98</t>
  </si>
  <si>
    <t>GC11M089633</t>
  </si>
  <si>
    <t>https://www.genecards.org/cgi-bin/carddisp.pl?gene=C11orf98</t>
  </si>
  <si>
    <t>HTRA3</t>
  </si>
  <si>
    <t>HtrA Serine Peptidase 3</t>
  </si>
  <si>
    <t>GC04P008269</t>
  </si>
  <si>
    <t>https://www.genecards.org/cgi-bin/carddisp.pl?gene=HTRA3</t>
  </si>
  <si>
    <t>NUMBL</t>
  </si>
  <si>
    <t>NUMB Like Endocytic Adaptor Protein</t>
  </si>
  <si>
    <t>GC19M040665</t>
  </si>
  <si>
    <t>https://www.genecards.org/cgi-bin/carddisp.pl?gene=NUMBL</t>
  </si>
  <si>
    <t>NPM3</t>
  </si>
  <si>
    <t>Nucleophosmin/Nucleoplasmin 3</t>
  </si>
  <si>
    <t>GC10M101781</t>
  </si>
  <si>
    <t>https://www.genecards.org/cgi-bin/carddisp.pl?gene=NPM3</t>
  </si>
  <si>
    <t>hsa-miR-7641</t>
  </si>
  <si>
    <t>GC14P075619</t>
  </si>
  <si>
    <t>https://www.genecards.org/cgi-bin/carddisp.pl?gene=hsa-miR-7641</t>
  </si>
  <si>
    <t>CNNM3</t>
  </si>
  <si>
    <t>Cyclin And CBS Domain Divalent Metal Cation Transport Mediator 3</t>
  </si>
  <si>
    <t>GC02P096815</t>
  </si>
  <si>
    <t>https://www.genecards.org/cgi-bin/carddisp.pl?gene=CNNM3</t>
  </si>
  <si>
    <t>GPR20</t>
  </si>
  <si>
    <t>G Protein-Coupled Receptor 20</t>
  </si>
  <si>
    <t>GC08M141356</t>
  </si>
  <si>
    <t>https://www.genecards.org/cgi-bin/carddisp.pl?gene=GPR20</t>
  </si>
  <si>
    <t>MESTIT1</t>
  </si>
  <si>
    <t>MEST Intronic Transcript 1, Antisense RNA</t>
  </si>
  <si>
    <t>GC07M130462</t>
  </si>
  <si>
    <t>https://www.genecards.org/cgi-bin/carddisp.pl?gene=MESTIT1</t>
  </si>
  <si>
    <t>ZIM2-AS1</t>
  </si>
  <si>
    <t>ZIM2 Antisense RNA 1</t>
  </si>
  <si>
    <t>GC19P067453</t>
  </si>
  <si>
    <t>https://www.genecards.org/cgi-bin/carddisp.pl?gene=ZIM2-AS1</t>
  </si>
  <si>
    <t>ALMS1P1</t>
  </si>
  <si>
    <t>ALMS1 Pseudogene 1</t>
  </si>
  <si>
    <t>GC02P073659</t>
  </si>
  <si>
    <t>https://www.genecards.org/cgi-bin/carddisp.pl?gene=ALMS1P1</t>
  </si>
  <si>
    <t>NOMO3</t>
  </si>
  <si>
    <t>NODAL Modulator 3</t>
  </si>
  <si>
    <t>GC16P016232</t>
  </si>
  <si>
    <t>https://www.genecards.org/cgi-bin/carddisp.pl?gene=NOMO3</t>
  </si>
  <si>
    <t>C3orf36</t>
  </si>
  <si>
    <t>Chromosome 3 Putative Open Reading Frame 36</t>
  </si>
  <si>
    <t>GC03M133928</t>
  </si>
  <si>
    <t>https://www.genecards.org/cgi-bin/carddisp.pl?gene=C3orf36</t>
  </si>
  <si>
    <t>RNY1</t>
  </si>
  <si>
    <t>RNA, Ro60-Associated Y1</t>
  </si>
  <si>
    <t>GC07M148987</t>
  </si>
  <si>
    <t>https://www.genecards.org/cgi-bin/carddisp.pl?gene=RNY1</t>
  </si>
  <si>
    <t>RNY3</t>
  </si>
  <si>
    <t>RNA, Ro60-Associated Y3</t>
  </si>
  <si>
    <t>GC07P149006</t>
  </si>
  <si>
    <t>https://www.genecards.org/cgi-bin/carddisp.pl?gene=RNY3</t>
  </si>
  <si>
    <t>SLC5A8</t>
  </si>
  <si>
    <t>Solute Carrier Family 5 Member 8</t>
  </si>
  <si>
    <t>GC12M101155</t>
  </si>
  <si>
    <t>https://www.genecards.org/cgi-bin/carddisp.pl?gene=SLC5A8</t>
  </si>
  <si>
    <t>RBPMS</t>
  </si>
  <si>
    <t>RNA Binding Protein, MRNA Processing Factor</t>
  </si>
  <si>
    <t>GC08P030361</t>
  </si>
  <si>
    <t>https://www.genecards.org/cgi-bin/carddisp.pl?gene=RBPMS</t>
  </si>
  <si>
    <t>EIF1</t>
  </si>
  <si>
    <t>Eukaryotic Translation Initiation Factor 1</t>
  </si>
  <si>
    <t>GC17P041688</t>
  </si>
  <si>
    <t>https://www.genecards.org/cgi-bin/carddisp.pl?gene=EIF1</t>
  </si>
  <si>
    <t>TEKTIP1</t>
  </si>
  <si>
    <t>Tektin Bundle Interacting Protein 1</t>
  </si>
  <si>
    <t>GC19P003626</t>
  </si>
  <si>
    <t>https://www.genecards.org/cgi-bin/carddisp.pl?gene=TEKTIP1</t>
  </si>
  <si>
    <t>MIR452</t>
  </si>
  <si>
    <t>MicroRNA 452</t>
  </si>
  <si>
    <t>GC0XM151959</t>
  </si>
  <si>
    <t>https://www.genecards.org/cgi-bin/carddisp.pl?gene=MIR452</t>
  </si>
  <si>
    <t>ST6GALNAC2</t>
  </si>
  <si>
    <t>ST6 N-Acetylgalactosaminide Alpha-2,6-Sialyltransferase 2</t>
  </si>
  <si>
    <t>GC17M076565</t>
  </si>
  <si>
    <t>https://www.genecards.org/cgi-bin/carddisp.pl?gene=ST6GALNAC2</t>
  </si>
  <si>
    <t>SERPINB12</t>
  </si>
  <si>
    <t>Serpin Family B Member 12</t>
  </si>
  <si>
    <t>GC18P063556</t>
  </si>
  <si>
    <t>https://www.genecards.org/cgi-bin/carddisp.pl?gene=SERPINB12</t>
  </si>
  <si>
    <t>GBP6</t>
  </si>
  <si>
    <t>Guanylate Binding Protein Family Member 6</t>
  </si>
  <si>
    <t>GC01P089363</t>
  </si>
  <si>
    <t>https://www.genecards.org/cgi-bin/carddisp.pl?gene=GBP6</t>
  </si>
  <si>
    <t>TMEM150C</t>
  </si>
  <si>
    <t>Transmembrane Protein 150C</t>
  </si>
  <si>
    <t>GC04M082483</t>
  </si>
  <si>
    <t>https://www.genecards.org/cgi-bin/carddisp.pl?gene=TMEM150C</t>
  </si>
  <si>
    <t>CCL28</t>
  </si>
  <si>
    <t>C-C Motif Chemokine Ligand 28</t>
  </si>
  <si>
    <t>GC05M043356</t>
  </si>
  <si>
    <t>https://www.genecards.org/cgi-bin/carddisp.pl?gene=CCL28</t>
  </si>
  <si>
    <t>KIF13A</t>
  </si>
  <si>
    <t>Kinesin Family Member 13A</t>
  </si>
  <si>
    <t>GC06M017759</t>
  </si>
  <si>
    <t>https://www.genecards.org/cgi-bin/carddisp.pl?gene=KIF13A</t>
  </si>
  <si>
    <t>TECRL</t>
  </si>
  <si>
    <t>Trans-2,3-Enoyl-CoA Reductase Like</t>
  </si>
  <si>
    <t>GC04M064275</t>
  </si>
  <si>
    <t>https://www.genecards.org/cgi-bin/carddisp.pl?gene=TECRL</t>
  </si>
  <si>
    <t>F2RL3</t>
  </si>
  <si>
    <t>F2R Like Thrombin Or Trypsin Receptor 3</t>
  </si>
  <si>
    <t>GC19P016888</t>
  </si>
  <si>
    <t>https://www.genecards.org/cgi-bin/carddisp.pl?gene=F2RL3</t>
  </si>
  <si>
    <t>ZFYVE9</t>
  </si>
  <si>
    <t>Zinc Finger FYVE-Type Containing 9</t>
  </si>
  <si>
    <t>GC01P052142</t>
  </si>
  <si>
    <t>https://www.genecards.org/cgi-bin/carddisp.pl?gene=ZFYVE9</t>
  </si>
  <si>
    <t>TUBGCP3</t>
  </si>
  <si>
    <t>Tubulin Gamma Complex Associated Protein 3</t>
  </si>
  <si>
    <t>GC13M112485</t>
  </si>
  <si>
    <t>https://www.genecards.org/cgi-bin/carddisp.pl?gene=TUBGCP3</t>
  </si>
  <si>
    <t>FOXP4-AS1</t>
  </si>
  <si>
    <t>FOXP4 Antisense RNA 1</t>
  </si>
  <si>
    <t>GC06M066168</t>
  </si>
  <si>
    <t>https://www.genecards.org/cgi-bin/carddisp.pl?gene=FOXP4-AS1</t>
  </si>
  <si>
    <t>SDR16C5</t>
  </si>
  <si>
    <t>Short Chain Dehydrogenase/Reductase Family 16C Member 5</t>
  </si>
  <si>
    <t>GC08M056300</t>
  </si>
  <si>
    <t>https://www.genecards.org/cgi-bin/carddisp.pl?gene=SDR16C5</t>
  </si>
  <si>
    <t>MAPK4</t>
  </si>
  <si>
    <t>Mitogen-Activated Protein Kinase 4</t>
  </si>
  <si>
    <t>GC18P050564</t>
  </si>
  <si>
    <t>https://www.genecards.org/cgi-bin/carddisp.pl?gene=MAPK4</t>
  </si>
  <si>
    <t>WWC1</t>
  </si>
  <si>
    <t>WW And C2 Domain Containing 1</t>
  </si>
  <si>
    <t>GC05P168291</t>
  </si>
  <si>
    <t>https://www.genecards.org/cgi-bin/carddisp.pl?gene=WWC1</t>
  </si>
  <si>
    <t>UNC5D</t>
  </si>
  <si>
    <t>Unc-5 Netrin Receptor D</t>
  </si>
  <si>
    <t>GC08P035235</t>
  </si>
  <si>
    <t>https://www.genecards.org/cgi-bin/carddisp.pl?gene=UNC5D</t>
  </si>
  <si>
    <t>BCAS4</t>
  </si>
  <si>
    <t>Breast Carcinoma Amplified Sequence 4</t>
  </si>
  <si>
    <t>GC20P050794</t>
  </si>
  <si>
    <t>https://www.genecards.org/cgi-bin/carddisp.pl?gene=BCAS4</t>
  </si>
  <si>
    <t>SCGB3A1</t>
  </si>
  <si>
    <t>Secretoglobin Family 3A Member 1</t>
  </si>
  <si>
    <t>GC05M180590</t>
  </si>
  <si>
    <t>https://www.genecards.org/cgi-bin/carddisp.pl?gene=SCGB3A1</t>
  </si>
  <si>
    <t>GPATCH2</t>
  </si>
  <si>
    <t>G-Patch Domain Containing 2</t>
  </si>
  <si>
    <t>GC01M217426</t>
  </si>
  <si>
    <t>https://www.genecards.org/cgi-bin/carddisp.pl?gene=GPATCH2</t>
  </si>
  <si>
    <t>NOP16</t>
  </si>
  <si>
    <t>NOP16 Nucleolar Protein</t>
  </si>
  <si>
    <t>GC05M176383</t>
  </si>
  <si>
    <t>https://www.genecards.org/cgi-bin/carddisp.pl?gene=NOP16</t>
  </si>
  <si>
    <t>BEX2</t>
  </si>
  <si>
    <t>Brain Expressed X-Linked 2</t>
  </si>
  <si>
    <t>GC0XM103309</t>
  </si>
  <si>
    <t>https://www.genecards.org/cgi-bin/carddisp.pl?gene=BEX2</t>
  </si>
  <si>
    <t>ZNF667-AS1</t>
  </si>
  <si>
    <t>ZNF667 Antisense RNA 1 (Head To Head)</t>
  </si>
  <si>
    <t>GC19P056477</t>
  </si>
  <si>
    <t>https://www.genecards.org/cgi-bin/carddisp.pl?gene=ZNF667-AS1</t>
  </si>
  <si>
    <t>PINK1-AS</t>
  </si>
  <si>
    <t>PINK1 Antisense RNA</t>
  </si>
  <si>
    <t>GC01M020642</t>
  </si>
  <si>
    <t>https://www.genecards.org/cgi-bin/carddisp.pl?gene=PINK1-AS</t>
  </si>
  <si>
    <t>PKD1P6-NPIPP1</t>
  </si>
  <si>
    <t>PKD1P6-NPIPP1 Readthrough</t>
  </si>
  <si>
    <t>GC16M015711</t>
  </si>
  <si>
    <t>https://www.genecards.org/cgi-bin/carddisp.pl?gene=PKD1P6-NPIPP1</t>
  </si>
  <si>
    <t>CDAN3</t>
  </si>
  <si>
    <t>Congenital Dyserythropoietic Anemia, Type III</t>
  </si>
  <si>
    <t>GC15U990008</t>
  </si>
  <si>
    <t>https://www.genecards.org/cgi-bin/carddisp.pl?gene=CDAN3</t>
  </si>
  <si>
    <t>HMBOX1</t>
  </si>
  <si>
    <t>Homeobox Containing 1</t>
  </si>
  <si>
    <t>GC08P028890</t>
  </si>
  <si>
    <t>https://www.genecards.org/cgi-bin/carddisp.pl?gene=HMBOX1</t>
  </si>
  <si>
    <t>ERV3-1</t>
  </si>
  <si>
    <t>Endogenous Retrovirus Group 3 Member 1, Envelope</t>
  </si>
  <si>
    <t>GC07M065766</t>
  </si>
  <si>
    <t>https://www.genecards.org/cgi-bin/carddisp.pl?gene=ERV3-1</t>
  </si>
  <si>
    <t>GRM4</t>
  </si>
  <si>
    <t>Glutamate Metabotropic Receptor 4</t>
  </si>
  <si>
    <t>GC06M066087</t>
  </si>
  <si>
    <t>https://www.genecards.org/cgi-bin/carddisp.pl?gene=GRM4</t>
  </si>
  <si>
    <t>CYP20A1</t>
  </si>
  <si>
    <t>Cytochrome P450 Family 20 Subfamily A Member 1</t>
  </si>
  <si>
    <t>GC02P203238</t>
  </si>
  <si>
    <t>https://www.genecards.org/cgi-bin/carddisp.pl?gene=CYP20A1</t>
  </si>
  <si>
    <t>PTPRR</t>
  </si>
  <si>
    <t>Protein Tyrosine Phosphatase Receptor Type R</t>
  </si>
  <si>
    <t>GC12M070638</t>
  </si>
  <si>
    <t>https://www.genecards.org/cgi-bin/carddisp.pl?gene=PTPRR</t>
  </si>
  <si>
    <t>BRD8</t>
  </si>
  <si>
    <t>Bromodomain Containing 8</t>
  </si>
  <si>
    <t>GC05M138150</t>
  </si>
  <si>
    <t>https://www.genecards.org/cgi-bin/carddisp.pl?gene=BRD8</t>
  </si>
  <si>
    <t>LPAL2</t>
  </si>
  <si>
    <t>Lipoprotein(A) Like 2, Pseudogene</t>
  </si>
  <si>
    <t>GC06M160453</t>
  </si>
  <si>
    <t>https://www.genecards.org/cgi-bin/carddisp.pl?gene=LPAL2</t>
  </si>
  <si>
    <t>MIR495</t>
  </si>
  <si>
    <t>MicroRNA 495</t>
  </si>
  <si>
    <t>GC14P109998</t>
  </si>
  <si>
    <t>https://www.genecards.org/cgi-bin/carddisp.pl?gene=MIR495</t>
  </si>
  <si>
    <t>AS3MT</t>
  </si>
  <si>
    <t>Arsenite Methyltransferase</t>
  </si>
  <si>
    <t>GC10P102869</t>
  </si>
  <si>
    <t>https://www.genecards.org/cgi-bin/carddisp.pl?gene=AS3MT</t>
  </si>
  <si>
    <t>ARIH1</t>
  </si>
  <si>
    <t>Ariadne RBR E3 Ubiquitin Protein Ligase 1</t>
  </si>
  <si>
    <t>GC15P072474</t>
  </si>
  <si>
    <t>https://www.genecards.org/cgi-bin/carddisp.pl?gene=ARIH1</t>
  </si>
  <si>
    <t>DAPK3</t>
  </si>
  <si>
    <t>Death Associated Protein Kinase 3</t>
  </si>
  <si>
    <t>GC19M003958</t>
  </si>
  <si>
    <t>https://www.genecards.org/cgi-bin/carddisp.pl?gene=DAPK3</t>
  </si>
  <si>
    <t>RAP1GDS1</t>
  </si>
  <si>
    <t>Rap1 GTPase-GDP Dissociation Stimulator 1</t>
  </si>
  <si>
    <t>GC04P098261</t>
  </si>
  <si>
    <t>https://www.genecards.org/cgi-bin/carddisp.pl?gene=RAP1GDS1</t>
  </si>
  <si>
    <t>MRPL14</t>
  </si>
  <si>
    <t>Mitochondrial Ribosomal Protein L14</t>
  </si>
  <si>
    <t>GC06M044113</t>
  </si>
  <si>
    <t>https://www.genecards.org/cgi-bin/carddisp.pl?gene=MRPL14</t>
  </si>
  <si>
    <t>KRT72</t>
  </si>
  <si>
    <t>Keratin 72</t>
  </si>
  <si>
    <t>GC12M052585</t>
  </si>
  <si>
    <t>https://www.genecards.org/cgi-bin/carddisp.pl?gene=KRT72</t>
  </si>
  <si>
    <t>KCMF1</t>
  </si>
  <si>
    <t>Potassium Channel Modulatory Factor 1</t>
  </si>
  <si>
    <t>GC02P084971</t>
  </si>
  <si>
    <t>https://www.genecards.org/cgi-bin/carddisp.pl?gene=KCMF1</t>
  </si>
  <si>
    <t>GRM3</t>
  </si>
  <si>
    <t>Glutamate Metabotropic Receptor 3</t>
  </si>
  <si>
    <t>GC07P086643</t>
  </si>
  <si>
    <t>https://www.genecards.org/cgi-bin/carddisp.pl?gene=GRM3</t>
  </si>
  <si>
    <t>TMEM238</t>
  </si>
  <si>
    <t>Transmembrane Protein 238</t>
  </si>
  <si>
    <t>GC19M055379</t>
  </si>
  <si>
    <t>https://www.genecards.org/cgi-bin/carddisp.pl?gene=TMEM238</t>
  </si>
  <si>
    <t>DPP10-AS1</t>
  </si>
  <si>
    <t>DPP10 Antisense RNA 1</t>
  </si>
  <si>
    <t>GC02M115130</t>
  </si>
  <si>
    <t>https://www.genecards.org/cgi-bin/carddisp.pl?gene=DPP10-AS1</t>
  </si>
  <si>
    <t>FOXCUT</t>
  </si>
  <si>
    <t>FOXC1 Upstream Transcript</t>
  </si>
  <si>
    <t>GC06P001604</t>
  </si>
  <si>
    <t>https://www.genecards.org/cgi-bin/carddisp.pl?gene=FOXCUT</t>
  </si>
  <si>
    <t>MIR3195</t>
  </si>
  <si>
    <t>MicroRNA 3195</t>
  </si>
  <si>
    <t>GC20P062064</t>
  </si>
  <si>
    <t>https://www.genecards.org/cgi-bin/carddisp.pl?gene=MIR3195</t>
  </si>
  <si>
    <t>MIR3914-1</t>
  </si>
  <si>
    <t>MicroRNA 3914-1</t>
  </si>
  <si>
    <t>GC07M071307</t>
  </si>
  <si>
    <t>https://www.genecards.org/cgi-bin/carddisp.pl?gene=MIR3914-1</t>
  </si>
  <si>
    <t>MIR3914-2</t>
  </si>
  <si>
    <t>MicroRNA 3914-2</t>
  </si>
  <si>
    <t>GC07P071307</t>
  </si>
  <si>
    <t>https://www.genecards.org/cgi-bin/carddisp.pl?gene=MIR3914-2</t>
  </si>
  <si>
    <t>AIH3</t>
  </si>
  <si>
    <t>Amelogenesis Imperfecta 3, Hypomaturation Or Hypoplastic Type</t>
  </si>
  <si>
    <t>GC0XU990008</t>
  </si>
  <si>
    <t>https://www.genecards.org/cgi-bin/carddisp.pl?gene=AIH3</t>
  </si>
  <si>
    <t>TPH2</t>
  </si>
  <si>
    <t>Tryptophan Hydroxylase 2</t>
  </si>
  <si>
    <t>GC12P071938</t>
  </si>
  <si>
    <t>https://www.genecards.org/cgi-bin/carddisp.pl?gene=TPH2</t>
  </si>
  <si>
    <t>GP2</t>
  </si>
  <si>
    <t>Glycoprotein 2</t>
  </si>
  <si>
    <t>GC16M020309</t>
  </si>
  <si>
    <t>https://www.genecards.org/cgi-bin/carddisp.pl?gene=GP2</t>
  </si>
  <si>
    <t>DNMBP</t>
  </si>
  <si>
    <t>Dynamin Binding Protein</t>
  </si>
  <si>
    <t>GC10M099875</t>
  </si>
  <si>
    <t>https://www.genecards.org/cgi-bin/carddisp.pl?gene=DNMBP</t>
  </si>
  <si>
    <t>MAST3</t>
  </si>
  <si>
    <t>Microtubule Associated Serine/Threonine Kinase 3</t>
  </si>
  <si>
    <t>GC19P066241</t>
  </si>
  <si>
    <t>https://www.genecards.org/cgi-bin/carddisp.pl?gene=MAST3</t>
  </si>
  <si>
    <t>ZNF638</t>
  </si>
  <si>
    <t>Zinc Finger Protein 638</t>
  </si>
  <si>
    <t>GC02P071276</t>
  </si>
  <si>
    <t>https://www.genecards.org/cgi-bin/carddisp.pl?gene=ZNF638</t>
  </si>
  <si>
    <t>CSTF3</t>
  </si>
  <si>
    <t>Cleavage Stimulation Factor Subunit 3</t>
  </si>
  <si>
    <t>GC11M033077</t>
  </si>
  <si>
    <t>https://www.genecards.org/cgi-bin/carddisp.pl?gene=CSTF3</t>
  </si>
  <si>
    <t>FCHO2</t>
  </si>
  <si>
    <t>FCH And Mu Domain Containing Endocytic Adaptor 2</t>
  </si>
  <si>
    <t>GC05P072965</t>
  </si>
  <si>
    <t>https://www.genecards.org/cgi-bin/carddisp.pl?gene=FCHO2</t>
  </si>
  <si>
    <t>TM9SF3</t>
  </si>
  <si>
    <t>Transmembrane 9 Superfamily Member 3</t>
  </si>
  <si>
    <t>GC10M096518</t>
  </si>
  <si>
    <t>https://www.genecards.org/cgi-bin/carddisp.pl?gene=TM9SF3</t>
  </si>
  <si>
    <t>INTS2</t>
  </si>
  <si>
    <t>Integrator Complex Subunit 2</t>
  </si>
  <si>
    <t>GC17M061865</t>
  </si>
  <si>
    <t>https://www.genecards.org/cgi-bin/carddisp.pl?gene=INTS2</t>
  </si>
  <si>
    <t>PPP1R11</t>
  </si>
  <si>
    <t>Protein Phosphatase 1 Regulatory Inhibitor Subunit 11</t>
  </si>
  <si>
    <t>GC06P083658</t>
  </si>
  <si>
    <t>https://www.genecards.org/cgi-bin/carddisp.pl?gene=PPP1R11</t>
  </si>
  <si>
    <t>RPAP1</t>
  </si>
  <si>
    <t>RNA Polymerase II Associated Protein 1</t>
  </si>
  <si>
    <t>GC15M041517</t>
  </si>
  <si>
    <t>https://www.genecards.org/cgi-bin/carddisp.pl?gene=RPAP1</t>
  </si>
  <si>
    <t>TMED9</t>
  </si>
  <si>
    <t>Transmembrane P24 Trafficking Protein 9</t>
  </si>
  <si>
    <t>GC05P177594</t>
  </si>
  <si>
    <t>https://www.genecards.org/cgi-bin/carddisp.pl?gene=TMED9</t>
  </si>
  <si>
    <t>ZKSCAN4</t>
  </si>
  <si>
    <t>Zinc Finger With KRAB And SCAN Domains 4</t>
  </si>
  <si>
    <t>GC06M065726</t>
  </si>
  <si>
    <t>https://www.genecards.org/cgi-bin/carddisp.pl?gene=ZKSCAN4</t>
  </si>
  <si>
    <t>YBEY</t>
  </si>
  <si>
    <t>YbeY Metalloendoribonuclease</t>
  </si>
  <si>
    <t>GC21P046286</t>
  </si>
  <si>
    <t>https://www.genecards.org/cgi-bin/carddisp.pl?gene=YBEY</t>
  </si>
  <si>
    <t>PRRC2B</t>
  </si>
  <si>
    <t>Proline Rich Coiled-Coil 2B</t>
  </si>
  <si>
    <t>GC09P131373</t>
  </si>
  <si>
    <t>https://www.genecards.org/cgi-bin/carddisp.pl?gene=PRRC2B</t>
  </si>
  <si>
    <t>CCDC200</t>
  </si>
  <si>
    <t>Coiled-Coil Domain Containing 200</t>
  </si>
  <si>
    <t>GC17M044009</t>
  </si>
  <si>
    <t>https://www.genecards.org/cgi-bin/carddisp.pl?gene=CCDC200</t>
  </si>
  <si>
    <t>LOC111832670</t>
  </si>
  <si>
    <t>Alpha Fetoprotein (AFP) 5' Regulatory Region</t>
  </si>
  <si>
    <t>GC04P073430</t>
  </si>
  <si>
    <t>https://www.genecards.org/cgi-bin/carddisp.pl?gene=LOC111832670</t>
  </si>
  <si>
    <t>TSPAN2</t>
  </si>
  <si>
    <t>Tetraspanin 2</t>
  </si>
  <si>
    <t>GC01M115050</t>
  </si>
  <si>
    <t>https://www.genecards.org/cgi-bin/carddisp.pl?gene=TSPAN2</t>
  </si>
  <si>
    <t>FGF22</t>
  </si>
  <si>
    <t>Fibroblast Growth Factor 22</t>
  </si>
  <si>
    <t>GC19P000639</t>
  </si>
  <si>
    <t>https://www.genecards.org/cgi-bin/carddisp.pl?gene=FGF22</t>
  </si>
  <si>
    <t>SLC4A1AP</t>
  </si>
  <si>
    <t>Solute Carrier Family 4 Member 1 Adaptor Protein</t>
  </si>
  <si>
    <t>GC02P027663</t>
  </si>
  <si>
    <t>https://www.genecards.org/cgi-bin/carddisp.pl?gene=SLC4A1AP</t>
  </si>
  <si>
    <t>GK2</t>
  </si>
  <si>
    <t>Glycerol Kinase 2</t>
  </si>
  <si>
    <t>GC04M079406</t>
  </si>
  <si>
    <t>https://www.genecards.org/cgi-bin/carddisp.pl?gene=GK2</t>
  </si>
  <si>
    <t>COPS6</t>
  </si>
  <si>
    <t>COP9 Signalosome Subunit 6</t>
  </si>
  <si>
    <t>GC07P100088</t>
  </si>
  <si>
    <t>https://www.genecards.org/cgi-bin/carddisp.pl?gene=COPS6</t>
  </si>
  <si>
    <t>IL25</t>
  </si>
  <si>
    <t>Interleukin 25</t>
  </si>
  <si>
    <t>GC14P032705</t>
  </si>
  <si>
    <t>https://www.genecards.org/cgi-bin/carddisp.pl?gene=IL25</t>
  </si>
  <si>
    <t>SHARPIN</t>
  </si>
  <si>
    <t>SHANK Associated RH Domain Interactor</t>
  </si>
  <si>
    <t>GC08M144098</t>
  </si>
  <si>
    <t>https://www.genecards.org/cgi-bin/carddisp.pl?gene=SHARPIN</t>
  </si>
  <si>
    <t>CHMP2A</t>
  </si>
  <si>
    <t>Charged Multivesicular Body Protein 2A</t>
  </si>
  <si>
    <t>GC19M058551</t>
  </si>
  <si>
    <t>https://www.genecards.org/cgi-bin/carddisp.pl?gene=CHMP2A</t>
  </si>
  <si>
    <t>MGST1</t>
  </si>
  <si>
    <t>Microsomal Glutathione S-Transferase 1</t>
  </si>
  <si>
    <t>GC12P016347</t>
  </si>
  <si>
    <t>https://www.genecards.org/cgi-bin/carddisp.pl?gene=MGST1</t>
  </si>
  <si>
    <t>LPAR5</t>
  </si>
  <si>
    <t>Lysophosphatidic Acid Receptor 5</t>
  </si>
  <si>
    <t>GC12M006618</t>
  </si>
  <si>
    <t>https://www.genecards.org/cgi-bin/carddisp.pl?gene=LPAR5</t>
  </si>
  <si>
    <t>CYP4F12</t>
  </si>
  <si>
    <t>Cytochrome P450 Family 4 Subfamily F Member 12</t>
  </si>
  <si>
    <t>GC19P015798</t>
  </si>
  <si>
    <t>https://www.genecards.org/cgi-bin/carddisp.pl?gene=CYP4F12</t>
  </si>
  <si>
    <t>PKD2L2</t>
  </si>
  <si>
    <t>Polycystin 2 Like 2, Transient Receptor Potential Cation Channel</t>
  </si>
  <si>
    <t>GC05P137888</t>
  </si>
  <si>
    <t>https://www.genecards.org/cgi-bin/carddisp.pl?gene=PKD2L2</t>
  </si>
  <si>
    <t>PKDREJ</t>
  </si>
  <si>
    <t>Polycystin Family Receptor For Egg Jelly</t>
  </si>
  <si>
    <t>GC22M046255</t>
  </si>
  <si>
    <t>https://www.genecards.org/cgi-bin/carddisp.pl?gene=PKDREJ</t>
  </si>
  <si>
    <t>TSPAN18</t>
  </si>
  <si>
    <t>Tetraspanin 18</t>
  </si>
  <si>
    <t>GC11P044726</t>
  </si>
  <si>
    <t>https://www.genecards.org/cgi-bin/carddisp.pl?gene=TSPAN18</t>
  </si>
  <si>
    <t>RTP4</t>
  </si>
  <si>
    <t>Receptor Transporter Protein 4</t>
  </si>
  <si>
    <t>GC03P187368</t>
  </si>
  <si>
    <t>https://www.genecards.org/cgi-bin/carddisp.pl?gene=RTP4</t>
  </si>
  <si>
    <t>TMEM163</t>
  </si>
  <si>
    <t>Transmembrane Protein 163</t>
  </si>
  <si>
    <t>GC02M134455</t>
  </si>
  <si>
    <t>https://www.genecards.org/cgi-bin/carddisp.pl?gene=TMEM163</t>
  </si>
  <si>
    <t>TBC1D13</t>
  </si>
  <si>
    <t>TBC1 Domain Family Member 13</t>
  </si>
  <si>
    <t>GC09P128787</t>
  </si>
  <si>
    <t>https://www.genecards.org/cgi-bin/carddisp.pl?gene=TBC1D13</t>
  </si>
  <si>
    <t>TSSK1B</t>
  </si>
  <si>
    <t>Testis Specific Serine Kinase 1B</t>
  </si>
  <si>
    <t>GC05M113432</t>
  </si>
  <si>
    <t>https://www.genecards.org/cgi-bin/carddisp.pl?gene=TSSK1B</t>
  </si>
  <si>
    <t>EPHA8</t>
  </si>
  <si>
    <t>EPH Receptor A8</t>
  </si>
  <si>
    <t>GC01P022563</t>
  </si>
  <si>
    <t>https://www.genecards.org/cgi-bin/carddisp.pl?gene=EPHA8</t>
  </si>
  <si>
    <t>FBP2</t>
  </si>
  <si>
    <t>Fructose-Bisphosphatase 2</t>
  </si>
  <si>
    <t>GC09M094558</t>
  </si>
  <si>
    <t>https://www.genecards.org/cgi-bin/carddisp.pl?gene=FBP2</t>
  </si>
  <si>
    <t>POLR2M</t>
  </si>
  <si>
    <t>RNA Polymerase II Subunit M</t>
  </si>
  <si>
    <t>GC15P057706</t>
  </si>
  <si>
    <t>https://www.genecards.org/cgi-bin/carddisp.pl?gene=POLR2M</t>
  </si>
  <si>
    <t>USP46</t>
  </si>
  <si>
    <t>Ubiquitin Specific Peptidase 46</t>
  </si>
  <si>
    <t>GC04M052590</t>
  </si>
  <si>
    <t>https://www.genecards.org/cgi-bin/carddisp.pl?gene=USP46</t>
  </si>
  <si>
    <t>SKOR2</t>
  </si>
  <si>
    <t>SKI Family Transcriptional Corepressor 2</t>
  </si>
  <si>
    <t>GC18M047206</t>
  </si>
  <si>
    <t>https://www.genecards.org/cgi-bin/carddisp.pl?gene=SKOR2</t>
  </si>
  <si>
    <t>PIH1D1</t>
  </si>
  <si>
    <t>PIH1 Domain Containing 1</t>
  </si>
  <si>
    <t>GC19M066090</t>
  </si>
  <si>
    <t>https://www.genecards.org/cgi-bin/carddisp.pl?gene=PIH1D1</t>
  </si>
  <si>
    <t>EML5</t>
  </si>
  <si>
    <t>EMAP Like 5</t>
  </si>
  <si>
    <t>GC14M101304</t>
  </si>
  <si>
    <t>https://www.genecards.org/cgi-bin/carddisp.pl?gene=EML5</t>
  </si>
  <si>
    <t>DYDC2</t>
  </si>
  <si>
    <t>DPY30 Domain Containing 2</t>
  </si>
  <si>
    <t>GC10P080344</t>
  </si>
  <si>
    <t>https://www.genecards.org/cgi-bin/carddisp.pl?gene=DYDC2</t>
  </si>
  <si>
    <t>RASA4</t>
  </si>
  <si>
    <t>RAS P21 Protein Activator 4</t>
  </si>
  <si>
    <t>GC07M103194</t>
  </si>
  <si>
    <t>https://www.genecards.org/cgi-bin/carddisp.pl?gene=RASA4</t>
  </si>
  <si>
    <t>IGES</t>
  </si>
  <si>
    <t>Immunoglobulin E Concentration, Serum</t>
  </si>
  <si>
    <t>GC05U990033</t>
  </si>
  <si>
    <t>https://www.genecards.org/cgi-bin/carddisp.pl?gene=IGES</t>
  </si>
  <si>
    <t>SCAMP1</t>
  </si>
  <si>
    <t>Secretory Carrier Membrane Protein 1</t>
  </si>
  <si>
    <t>GC05P078360</t>
  </si>
  <si>
    <t>https://www.genecards.org/cgi-bin/carddisp.pl?gene=SCAMP1</t>
  </si>
  <si>
    <t>ERP29</t>
  </si>
  <si>
    <t>Endoplasmic Reticulum Protein 29</t>
  </si>
  <si>
    <t>GC12P112013</t>
  </si>
  <si>
    <t>https://www.genecards.org/cgi-bin/carddisp.pl?gene=ERP29</t>
  </si>
  <si>
    <t>DYRK2</t>
  </si>
  <si>
    <t>Dual Specificity Tyrosine Phosphorylation Regulated Kinase 2</t>
  </si>
  <si>
    <t>GC12P067558</t>
  </si>
  <si>
    <t>https://www.genecards.org/cgi-bin/carddisp.pl?gene=DYRK2</t>
  </si>
  <si>
    <t>PPP1R9B</t>
  </si>
  <si>
    <t>Protein Phosphatase 1 Regulatory Subunit 9B</t>
  </si>
  <si>
    <t>GC17M050133</t>
  </si>
  <si>
    <t>https://www.genecards.org/cgi-bin/carddisp.pl?gene=PPP1R9B</t>
  </si>
  <si>
    <t>HS3ST2</t>
  </si>
  <si>
    <t>Heparan Sulfate-Glucosamine 3-Sulfotransferase 2</t>
  </si>
  <si>
    <t>GC16P022814</t>
  </si>
  <si>
    <t>https://www.genecards.org/cgi-bin/carddisp.pl?gene=HS3ST2</t>
  </si>
  <si>
    <t>NMNAT2</t>
  </si>
  <si>
    <t>Nicotinamide Nucleotide Adenylyltransferase 2</t>
  </si>
  <si>
    <t>GC01M183248</t>
  </si>
  <si>
    <t>https://www.genecards.org/cgi-bin/carddisp.pl?gene=NMNAT2</t>
  </si>
  <si>
    <t>ZNF169</t>
  </si>
  <si>
    <t>Zinc Finger Protein 169</t>
  </si>
  <si>
    <t>GC09P094259</t>
  </si>
  <si>
    <t>https://www.genecards.org/cgi-bin/carddisp.pl?gene=ZNF169</t>
  </si>
  <si>
    <t>PPP1R13B</t>
  </si>
  <si>
    <t>Protein Phosphatase 1 Regulatory Subunit 13B</t>
  </si>
  <si>
    <t>GC14M103733</t>
  </si>
  <si>
    <t>https://www.genecards.org/cgi-bin/carddisp.pl?gene=PPP1R13B</t>
  </si>
  <si>
    <t>TAF6L</t>
  </si>
  <si>
    <t>TATA-Box Binding Protein Associated Factor 6 Like</t>
  </si>
  <si>
    <t>GC11P062771</t>
  </si>
  <si>
    <t>https://www.genecards.org/cgi-bin/carddisp.pl?gene=TAF6L</t>
  </si>
  <si>
    <t>ZDHHC5</t>
  </si>
  <si>
    <t>Zinc Finger DHHC-Type Palmitoyltransferase 5</t>
  </si>
  <si>
    <t>GC11P057670</t>
  </si>
  <si>
    <t>https://www.genecards.org/cgi-bin/carddisp.pl?gene=ZDHHC5</t>
  </si>
  <si>
    <t>ECHDC1</t>
  </si>
  <si>
    <t>Ethylmalonyl-CoA Decarboxylase 1</t>
  </si>
  <si>
    <t>GC06M127288</t>
  </si>
  <si>
    <t>https://www.genecards.org/cgi-bin/carddisp.pl?gene=ECHDC1</t>
  </si>
  <si>
    <t>FBXL2</t>
  </si>
  <si>
    <t>F-Box And Leucine Rich Repeat Protein 2</t>
  </si>
  <si>
    <t>GC03P033277</t>
  </si>
  <si>
    <t>https://www.genecards.org/cgi-bin/carddisp.pl?gene=FBXL2</t>
  </si>
  <si>
    <t>IRF2BP1</t>
  </si>
  <si>
    <t>Interferon Regulatory Factor 2 Binding Protein 1</t>
  </si>
  <si>
    <t>GC19M065949</t>
  </si>
  <si>
    <t>https://www.genecards.org/cgi-bin/carddisp.pl?gene=IRF2BP1</t>
  </si>
  <si>
    <t>JADE1</t>
  </si>
  <si>
    <t>Jade Family PHD Finger 1</t>
  </si>
  <si>
    <t>GC04P128809</t>
  </si>
  <si>
    <t>https://www.genecards.org/cgi-bin/carddisp.pl?gene=JADE1</t>
  </si>
  <si>
    <t>TTC1</t>
  </si>
  <si>
    <t>Tetratricopeptide Repeat Domain 1</t>
  </si>
  <si>
    <t>GC05P160009</t>
  </si>
  <si>
    <t>https://www.genecards.org/cgi-bin/carddisp.pl?gene=TTC1</t>
  </si>
  <si>
    <t>WDR41</t>
  </si>
  <si>
    <t>WD Repeat Domain 41</t>
  </si>
  <si>
    <t>GC05M077425</t>
  </si>
  <si>
    <t>https://www.genecards.org/cgi-bin/carddisp.pl?gene=WDR41</t>
  </si>
  <si>
    <t>C2CD2L</t>
  </si>
  <si>
    <t>C2CD2 Like</t>
  </si>
  <si>
    <t>GC11P119102</t>
  </si>
  <si>
    <t>https://www.genecards.org/cgi-bin/carddisp.pl?gene=C2CD2L</t>
  </si>
  <si>
    <t>LIN52</t>
  </si>
  <si>
    <t>Lin-52 DREAM MuvB Core Complex Component</t>
  </si>
  <si>
    <t>GC14P074084</t>
  </si>
  <si>
    <t>https://www.genecards.org/cgi-bin/carddisp.pl?gene=LIN52</t>
  </si>
  <si>
    <t>PCIF1</t>
  </si>
  <si>
    <t>Phosphorylated CTD Interacting Factor 1</t>
  </si>
  <si>
    <t>GC20P045934</t>
  </si>
  <si>
    <t>https://www.genecards.org/cgi-bin/carddisp.pl?gene=PCIF1</t>
  </si>
  <si>
    <t>PTPDC1</t>
  </si>
  <si>
    <t>Protein Tyrosine Phosphatase Domain Containing 1</t>
  </si>
  <si>
    <t>GC09P094030</t>
  </si>
  <si>
    <t>https://www.genecards.org/cgi-bin/carddisp.pl?gene=PTPDC1</t>
  </si>
  <si>
    <t>C7orf50</t>
  </si>
  <si>
    <t>Chromosome 7 Open Reading Frame 50</t>
  </si>
  <si>
    <t>GC07M001099</t>
  </si>
  <si>
    <t>https://www.genecards.org/cgi-bin/carddisp.pl?gene=C7orf50</t>
  </si>
  <si>
    <t>CMC2</t>
  </si>
  <si>
    <t>C-X9-C Motif Containing 2</t>
  </si>
  <si>
    <t>GC16M080966</t>
  </si>
  <si>
    <t>https://www.genecards.org/cgi-bin/carddisp.pl?gene=CMC2</t>
  </si>
  <si>
    <t>INAVA</t>
  </si>
  <si>
    <t>Innate Immunity Activator</t>
  </si>
  <si>
    <t>GC01P200892</t>
  </si>
  <si>
    <t>https://www.genecards.org/cgi-bin/carddisp.pl?gene=INAVA</t>
  </si>
  <si>
    <t>MEIOC</t>
  </si>
  <si>
    <t>Meiosis Specific With Coiled-Coil Domain</t>
  </si>
  <si>
    <t>GC17P055743</t>
  </si>
  <si>
    <t>https://www.genecards.org/cgi-bin/carddisp.pl?gene=MEIOC</t>
  </si>
  <si>
    <t>SPATA32</t>
  </si>
  <si>
    <t>Spermatogenesis Associated 32</t>
  </si>
  <si>
    <t>GC17M045254</t>
  </si>
  <si>
    <t>https://www.genecards.org/cgi-bin/carddisp.pl?gene=SPATA32</t>
  </si>
  <si>
    <t>TMX2-CTNND1</t>
  </si>
  <si>
    <t>TMX2-CTNND1 Readthrough (NMD Candidate)</t>
  </si>
  <si>
    <t>GC11P057712</t>
  </si>
  <si>
    <t>https://www.genecards.org/cgi-bin/carddisp.pl?gene=TMX2-CTNND1</t>
  </si>
  <si>
    <t>PROB1</t>
  </si>
  <si>
    <t>Proline Rich Basic Protein 1</t>
  </si>
  <si>
    <t>GC05M139390</t>
  </si>
  <si>
    <t>https://www.genecards.org/cgi-bin/carddisp.pl?gene=PROB1</t>
  </si>
  <si>
    <t>KLK15</t>
  </si>
  <si>
    <t>Kallikrein Related Peptidase 15</t>
  </si>
  <si>
    <t>GC19M050825</t>
  </si>
  <si>
    <t>https://www.genecards.org/cgi-bin/carddisp.pl?gene=KLK15</t>
  </si>
  <si>
    <t>PDIK1L</t>
  </si>
  <si>
    <t>PDLIM1 Interacting Kinase 1 Like</t>
  </si>
  <si>
    <t>GC01P026123</t>
  </si>
  <si>
    <t>https://www.genecards.org/cgi-bin/carddisp.pl?gene=PDIK1L</t>
  </si>
  <si>
    <t>WASH3P</t>
  </si>
  <si>
    <t>WASP Family Homolog 3, Pseudogene</t>
  </si>
  <si>
    <t>GC15P101960</t>
  </si>
  <si>
    <t>https://www.genecards.org/cgi-bin/carddisp.pl?gene=WASH3P</t>
  </si>
  <si>
    <t>WASH6P</t>
  </si>
  <si>
    <t>WASP Family Homolog 6, Pseudogene</t>
  </si>
  <si>
    <t>GC0XP156054</t>
  </si>
  <si>
    <t>https://www.genecards.org/cgi-bin/carddisp.pl?gene=WASH6P</t>
  </si>
  <si>
    <t>WASF4P</t>
  </si>
  <si>
    <t>WASP Family Member 4, Pseudogene</t>
  </si>
  <si>
    <t>GC0XP047804</t>
  </si>
  <si>
    <t>https://www.genecards.org/cgi-bin/carddisp.pl?gene=WASF4P</t>
  </si>
  <si>
    <t>WASF5P</t>
  </si>
  <si>
    <t>WASP Family Member 5, Pseudogene</t>
  </si>
  <si>
    <t>GC06M031287</t>
  </si>
  <si>
    <t>https://www.genecards.org/cgi-bin/carddisp.pl?gene=WASF5P</t>
  </si>
  <si>
    <t>APOL4</t>
  </si>
  <si>
    <t>Apolipoprotein L4</t>
  </si>
  <si>
    <t>GC22M057329</t>
  </si>
  <si>
    <t>https://www.genecards.org/cgi-bin/carddisp.pl?gene=APOL4</t>
  </si>
  <si>
    <t>NRBF2</t>
  </si>
  <si>
    <t>Nuclear Receptor Binding Factor 2</t>
  </si>
  <si>
    <t>GC10P063133</t>
  </si>
  <si>
    <t>https://www.genecards.org/cgi-bin/carddisp.pl?gene=NRBF2</t>
  </si>
  <si>
    <t>EP400</t>
  </si>
  <si>
    <t>E1A Binding Protein P400</t>
  </si>
  <si>
    <t>GC12P131949</t>
  </si>
  <si>
    <t>https://www.genecards.org/cgi-bin/carddisp.pl?gene=EP400</t>
  </si>
  <si>
    <t>MIR199A2</t>
  </si>
  <si>
    <t>MicroRNA 199a-2</t>
  </si>
  <si>
    <t>GC01M172235</t>
  </si>
  <si>
    <t>https://www.genecards.org/cgi-bin/carddisp.pl?gene=MIR199A2</t>
  </si>
  <si>
    <t>CHST9</t>
  </si>
  <si>
    <t>Carbohydrate Sulfotransferase 9</t>
  </si>
  <si>
    <t>GC18M026906</t>
  </si>
  <si>
    <t>https://www.genecards.org/cgi-bin/carddisp.pl?gene=CHST9</t>
  </si>
  <si>
    <t>CROT</t>
  </si>
  <si>
    <t>Carnitine O-Octanoyltransferase</t>
  </si>
  <si>
    <t>GC07P087361</t>
  </si>
  <si>
    <t>https://www.genecards.org/cgi-bin/carddisp.pl?gene=CROT</t>
  </si>
  <si>
    <t>PHKA1</t>
  </si>
  <si>
    <t>Phosphorylase Kinase Regulatory Subunit Alpha 1</t>
  </si>
  <si>
    <t>GC0XM072578</t>
  </si>
  <si>
    <t>https://www.genecards.org/cgi-bin/carddisp.pl?gene=PHKA1</t>
  </si>
  <si>
    <t>RNF170</t>
  </si>
  <si>
    <t>Ring Finger Protein 170</t>
  </si>
  <si>
    <t>GC08M042879</t>
  </si>
  <si>
    <t>https://www.genecards.org/cgi-bin/carddisp.pl?gene=RNF170</t>
  </si>
  <si>
    <t>GLCCI1</t>
  </si>
  <si>
    <t>Glucocorticoid Induced 1</t>
  </si>
  <si>
    <t>GC07P007974</t>
  </si>
  <si>
    <t>https://www.genecards.org/cgi-bin/carddisp.pl?gene=GLCCI1</t>
  </si>
  <si>
    <t>PRAMEF10</t>
  </si>
  <si>
    <t>PRAME Family Member 10</t>
  </si>
  <si>
    <t>GC01M012892</t>
  </si>
  <si>
    <t>https://www.genecards.org/cgi-bin/carddisp.pl?gene=PRAMEF10</t>
  </si>
  <si>
    <t>A3GALT2</t>
  </si>
  <si>
    <t>Alpha 1,3-Galactosyltransferase 2</t>
  </si>
  <si>
    <t>GC01M033306</t>
  </si>
  <si>
    <t>https://www.genecards.org/cgi-bin/carddisp.pl?gene=A3GALT2</t>
  </si>
  <si>
    <t>PRAMEF20</t>
  </si>
  <si>
    <t>PRAME Family Member 20</t>
  </si>
  <si>
    <t>GC01P013410</t>
  </si>
  <si>
    <t>https://www.genecards.org/cgi-bin/carddisp.pl?gene=PRAMEF20</t>
  </si>
  <si>
    <t>PRAMEF5</t>
  </si>
  <si>
    <t>PRAME Family Member 5</t>
  </si>
  <si>
    <t>GC01P013254</t>
  </si>
  <si>
    <t>https://www.genecards.org/cgi-bin/carddisp.pl?gene=PRAMEF5</t>
  </si>
  <si>
    <t>PRAMEF17</t>
  </si>
  <si>
    <t>PRAME Family Member 17</t>
  </si>
  <si>
    <t>GC01P013389</t>
  </si>
  <si>
    <t>https://www.genecards.org/cgi-bin/carddisp.pl?gene=PRAMEF17</t>
  </si>
  <si>
    <t>RTL8B</t>
  </si>
  <si>
    <t>Retrotransposon Gag Like 8B</t>
  </si>
  <si>
    <t>GC0XM135039</t>
  </si>
  <si>
    <t>https://www.genecards.org/cgi-bin/carddisp.pl?gene=RTL8B</t>
  </si>
  <si>
    <t>PRAMEF18</t>
  </si>
  <si>
    <t>PRAME Family Member 18</t>
  </si>
  <si>
    <t>GC01M013223</t>
  </si>
  <si>
    <t>https://www.genecards.org/cgi-bin/carddisp.pl?gene=PRAMEF18</t>
  </si>
  <si>
    <t>PRAMEF6</t>
  </si>
  <si>
    <t>PRAME Family Member 6</t>
  </si>
  <si>
    <t>GC01M012943</t>
  </si>
  <si>
    <t>https://www.genecards.org/cgi-bin/carddisp.pl?gene=PRAMEF6</t>
  </si>
  <si>
    <t>PRAMEF7</t>
  </si>
  <si>
    <t>PRAME Family Member 7</t>
  </si>
  <si>
    <t>GC01P013024</t>
  </si>
  <si>
    <t>https://www.genecards.org/cgi-bin/carddisp.pl?gene=PRAMEF7</t>
  </si>
  <si>
    <t>PRAMEF19</t>
  </si>
  <si>
    <t>PRAME Family Member 19</t>
  </si>
  <si>
    <t>GC01M013368</t>
  </si>
  <si>
    <t>https://www.genecards.org/cgi-bin/carddisp.pl?gene=PRAMEF19</t>
  </si>
  <si>
    <t>PRAMEF26</t>
  </si>
  <si>
    <t>PRAME Family Member 26</t>
  </si>
  <si>
    <t>GC01M013148</t>
  </si>
  <si>
    <t>https://www.genecards.org/cgi-bin/carddisp.pl?gene=PRAMEF26</t>
  </si>
  <si>
    <t>UNC5C</t>
  </si>
  <si>
    <t>Unc-5 Netrin Receptor C</t>
  </si>
  <si>
    <t>GC04M095162</t>
  </si>
  <si>
    <t>https://www.genecards.org/cgi-bin/carddisp.pl?gene=UNC5C</t>
  </si>
  <si>
    <t>P2RX2</t>
  </si>
  <si>
    <t>Purinergic Receptor P2X 2</t>
  </si>
  <si>
    <t>GC12P132618</t>
  </si>
  <si>
    <t>https://www.genecards.org/cgi-bin/carddisp.pl?gene=P2RX2</t>
  </si>
  <si>
    <t>ZNF280C</t>
  </si>
  <si>
    <t>Zinc Finger Protein 280C</t>
  </si>
  <si>
    <t>GC0XM130202</t>
  </si>
  <si>
    <t>https://www.genecards.org/cgi-bin/carddisp.pl?gene=ZNF280C</t>
  </si>
  <si>
    <t>AOC4P</t>
  </si>
  <si>
    <t>Amine Oxidase Copper Containing 4, Pseudogene</t>
  </si>
  <si>
    <t>GC17P042865</t>
  </si>
  <si>
    <t>https://www.genecards.org/cgi-bin/carddisp.pl?gene=AOC4P</t>
  </si>
  <si>
    <t>UBL5</t>
  </si>
  <si>
    <t>Ubiquitin Like 5</t>
  </si>
  <si>
    <t>GC19P009827</t>
  </si>
  <si>
    <t>https://www.genecards.org/cgi-bin/carddisp.pl?gene=UBL5</t>
  </si>
  <si>
    <t>SMTN</t>
  </si>
  <si>
    <t>Smoothelin</t>
  </si>
  <si>
    <t>GC22P036898</t>
  </si>
  <si>
    <t>https://www.genecards.org/cgi-bin/carddisp.pl?gene=SMTN</t>
  </si>
  <si>
    <t>OSBPL1A</t>
  </si>
  <si>
    <t>Oxysterol Binding Protein Like 1A</t>
  </si>
  <si>
    <t>GC18M024162</t>
  </si>
  <si>
    <t>https://www.genecards.org/cgi-bin/carddisp.pl?gene=OSBPL1A</t>
  </si>
  <si>
    <t>GJB5</t>
  </si>
  <si>
    <t>Gap Junction Protein Beta 5</t>
  </si>
  <si>
    <t>GC01P034755</t>
  </si>
  <si>
    <t>https://www.genecards.org/cgi-bin/carddisp.pl?gene=GJB5</t>
  </si>
  <si>
    <t>SLC38A3</t>
  </si>
  <si>
    <t>Solute Carrier Family 38 Member 3</t>
  </si>
  <si>
    <t>GC03P050205</t>
  </si>
  <si>
    <t>https://www.genecards.org/cgi-bin/carddisp.pl?gene=SLC38A3</t>
  </si>
  <si>
    <t>TPCN1</t>
  </si>
  <si>
    <t>Two Pore Segment Channel 1</t>
  </si>
  <si>
    <t>GC12P113221</t>
  </si>
  <si>
    <t>https://www.genecards.org/cgi-bin/carddisp.pl?gene=TPCN1</t>
  </si>
  <si>
    <t>ADAMTS9-AS1</t>
  </si>
  <si>
    <t>ADAMTS9 Antisense RNA 1</t>
  </si>
  <si>
    <t>GC03P064549</t>
  </si>
  <si>
    <t>https://www.genecards.org/cgi-bin/carddisp.pl?gene=ADAMTS9-AS1</t>
  </si>
  <si>
    <t>LOC108167311</t>
  </si>
  <si>
    <t>Proximal ADA Alu-Mediated Recombination Region</t>
  </si>
  <si>
    <t>GC20P044649</t>
  </si>
  <si>
    <t>https://www.genecards.org/cgi-bin/carddisp.pl?gene=LOC108167311</t>
  </si>
  <si>
    <t>LOC108167312</t>
  </si>
  <si>
    <t>Distal ADA Alu-Mediated Recombination Region</t>
  </si>
  <si>
    <t>GC20P044653</t>
  </si>
  <si>
    <t>https://www.genecards.org/cgi-bin/carddisp.pl?gene=LOC108167312</t>
  </si>
  <si>
    <t>PPCS</t>
  </si>
  <si>
    <t>Phosphopantothenoylcysteine Synthetase</t>
  </si>
  <si>
    <t>GC01P042456</t>
  </si>
  <si>
    <t>https://www.genecards.org/cgi-bin/carddisp.pl?gene=PPCS</t>
  </si>
  <si>
    <t>TAF1A</t>
  </si>
  <si>
    <t>TATA-Box Binding Protein Associated Factor, RNA Polymerase I Subunit A</t>
  </si>
  <si>
    <t>GC01M223823</t>
  </si>
  <si>
    <t>https://www.genecards.org/cgi-bin/carddisp.pl?gene=TAF1A</t>
  </si>
  <si>
    <t>OAZ3</t>
  </si>
  <si>
    <t>Ornithine Decarboxylase Antizyme 3</t>
  </si>
  <si>
    <t>GC01P151762</t>
  </si>
  <si>
    <t>https://www.genecards.org/cgi-bin/carddisp.pl?gene=OAZ3</t>
  </si>
  <si>
    <t>KIF16B</t>
  </si>
  <si>
    <t>Kinesin Family Member 16B</t>
  </si>
  <si>
    <t>GC20M016272</t>
  </si>
  <si>
    <t>https://www.genecards.org/cgi-bin/carddisp.pl?gene=KIF16B</t>
  </si>
  <si>
    <t>ELF2</t>
  </si>
  <si>
    <t>E74 Like ETS Transcription Factor 2</t>
  </si>
  <si>
    <t>GC04M139028</t>
  </si>
  <si>
    <t>https://www.genecards.org/cgi-bin/carddisp.pl?gene=ELF2</t>
  </si>
  <si>
    <t>TAF5L</t>
  </si>
  <si>
    <t>TATA-Box Binding Protein Associated Factor 5 Like</t>
  </si>
  <si>
    <t>GC01M229593</t>
  </si>
  <si>
    <t>https://www.genecards.org/cgi-bin/carddisp.pl?gene=TAF5L</t>
  </si>
  <si>
    <t>MRPL17</t>
  </si>
  <si>
    <t>Mitochondrial Ribosomal Protein L17</t>
  </si>
  <si>
    <t>GC11M006680</t>
  </si>
  <si>
    <t>https://www.genecards.org/cgi-bin/carddisp.pl?gene=MRPL17</t>
  </si>
  <si>
    <t>MRPL18</t>
  </si>
  <si>
    <t>Mitochondrial Ribosomal Protein L18</t>
  </si>
  <si>
    <t>GC06P159789</t>
  </si>
  <si>
    <t>https://www.genecards.org/cgi-bin/carddisp.pl?gene=MRPL18</t>
  </si>
  <si>
    <t>MRPL43</t>
  </si>
  <si>
    <t>Mitochondrial Ribosomal Protein L43</t>
  </si>
  <si>
    <t>GC10M100969</t>
  </si>
  <si>
    <t>https://www.genecards.org/cgi-bin/carddisp.pl?gene=MRPL43</t>
  </si>
  <si>
    <t>SDF2</t>
  </si>
  <si>
    <t>Stromal Cell Derived Factor 2</t>
  </si>
  <si>
    <t>GC17M035140</t>
  </si>
  <si>
    <t>https://www.genecards.org/cgi-bin/carddisp.pl?gene=SDF2</t>
  </si>
  <si>
    <t>JTB</t>
  </si>
  <si>
    <t>Jumping Translocation Breakpoint</t>
  </si>
  <si>
    <t>GC01M153974</t>
  </si>
  <si>
    <t>https://www.genecards.org/cgi-bin/carddisp.pl?gene=JTB</t>
  </si>
  <si>
    <t>MRPL34</t>
  </si>
  <si>
    <t>Mitochondrial Ribosomal Protein L34</t>
  </si>
  <si>
    <t>GC19P066222</t>
  </si>
  <si>
    <t>https://www.genecards.org/cgi-bin/carddisp.pl?gene=MRPL34</t>
  </si>
  <si>
    <t>RPL26L1</t>
  </si>
  <si>
    <t>Ribosomal Protein L26 Like 1</t>
  </si>
  <si>
    <t>GC05P172958</t>
  </si>
  <si>
    <t>https://www.genecards.org/cgi-bin/carddisp.pl?gene=RPL26L1</t>
  </si>
  <si>
    <t>ARMC6</t>
  </si>
  <si>
    <t>Armadillo Repeat Containing 6</t>
  </si>
  <si>
    <t>GC19P066250</t>
  </si>
  <si>
    <t>https://www.genecards.org/cgi-bin/carddisp.pl?gene=ARMC6</t>
  </si>
  <si>
    <t>LRCH3</t>
  </si>
  <si>
    <t>Leucine Rich Repeats And Calponin Homology Domain Containing 3</t>
  </si>
  <si>
    <t>GC03P197791</t>
  </si>
  <si>
    <t>https://www.genecards.org/cgi-bin/carddisp.pl?gene=LRCH3</t>
  </si>
  <si>
    <t>TTC30A</t>
  </si>
  <si>
    <t>Tetratricopeptide Repeat Domain 30A</t>
  </si>
  <si>
    <t>GC02M177612</t>
  </si>
  <si>
    <t>https://www.genecards.org/cgi-bin/carddisp.pl?gene=TTC30A</t>
  </si>
  <si>
    <t>COMMD10</t>
  </si>
  <si>
    <t>COMM Domain Containing 10</t>
  </si>
  <si>
    <t>GC05P116084</t>
  </si>
  <si>
    <t>https://www.genecards.org/cgi-bin/carddisp.pl?gene=COMMD10</t>
  </si>
  <si>
    <t>COMMD6</t>
  </si>
  <si>
    <t>COMM Domain Containing 6</t>
  </si>
  <si>
    <t>GC13M075525</t>
  </si>
  <si>
    <t>https://www.genecards.org/cgi-bin/carddisp.pl?gene=COMMD6</t>
  </si>
  <si>
    <t>FASTKD5</t>
  </si>
  <si>
    <t>FAST Kinase Domains 5</t>
  </si>
  <si>
    <t>GC20M003335</t>
  </si>
  <si>
    <t>https://www.genecards.org/cgi-bin/carddisp.pl?gene=FASTKD5</t>
  </si>
  <si>
    <t>IFNA21</t>
  </si>
  <si>
    <t>Interferon Alpha 21</t>
  </si>
  <si>
    <t>GC09M021165</t>
  </si>
  <si>
    <t>https://www.genecards.org/cgi-bin/carddisp.pl?gene=IFNA21</t>
  </si>
  <si>
    <t>AQP11</t>
  </si>
  <si>
    <t>Aquaporin 11</t>
  </si>
  <si>
    <t>GC11P077589</t>
  </si>
  <si>
    <t>https://www.genecards.org/cgi-bin/carddisp.pl?gene=AQP11</t>
  </si>
  <si>
    <t>SPOCK2</t>
  </si>
  <si>
    <t>SPARC (Osteonectin), Cwcv And Kazal Like Domains Proteoglycan 2</t>
  </si>
  <si>
    <t>GC10M072059</t>
  </si>
  <si>
    <t>https://www.genecards.org/cgi-bin/carddisp.pl?gene=SPOCK2</t>
  </si>
  <si>
    <t>PRC1</t>
  </si>
  <si>
    <t>Protein Regulator Of Cytokinesis 1</t>
  </si>
  <si>
    <t>GC15M090966</t>
  </si>
  <si>
    <t>https://www.genecards.org/cgi-bin/carddisp.pl?gene=PRC1</t>
  </si>
  <si>
    <t>INTS3</t>
  </si>
  <si>
    <t>Integrator Complex Subunit 3</t>
  </si>
  <si>
    <t>GC01P153728</t>
  </si>
  <si>
    <t>https://www.genecards.org/cgi-bin/carddisp.pl?gene=INTS3</t>
  </si>
  <si>
    <t>METTL14</t>
  </si>
  <si>
    <t>Methyltransferase 14, N6-Adenosine-Methyltransferase Subunit</t>
  </si>
  <si>
    <t>GC04P118685</t>
  </si>
  <si>
    <t>https://www.genecards.org/cgi-bin/carddisp.pl?gene=METTL14</t>
  </si>
  <si>
    <t>MPHOSPH8</t>
  </si>
  <si>
    <t>M-Phase Phosphoprotein 8</t>
  </si>
  <si>
    <t>GC13P019633</t>
  </si>
  <si>
    <t>https://www.genecards.org/cgi-bin/carddisp.pl?gene=MPHOSPH8</t>
  </si>
  <si>
    <t>LOC105980078</t>
  </si>
  <si>
    <t>IGHD Type 1A-2 Recombination Region</t>
  </si>
  <si>
    <t>GC17P063919</t>
  </si>
  <si>
    <t>https://www.genecards.org/cgi-bin/carddisp.pl?gene=LOC105980078</t>
  </si>
  <si>
    <t>LOC108004536</t>
  </si>
  <si>
    <t>IGHD Type 1A-1 Recombination Region</t>
  </si>
  <si>
    <t>GC17P063911</t>
  </si>
  <si>
    <t>https://www.genecards.org/cgi-bin/carddisp.pl?gene=LOC108004536</t>
  </si>
  <si>
    <t>CD99L2</t>
  </si>
  <si>
    <t>CD99 Molecule Like 2</t>
  </si>
  <si>
    <t>GC0XM150766</t>
  </si>
  <si>
    <t>https://www.genecards.org/cgi-bin/carddisp.pl?gene=CD99L2</t>
  </si>
  <si>
    <t>CCDC86</t>
  </si>
  <si>
    <t>Coiled-Coil Domain Containing 86</t>
  </si>
  <si>
    <t>GC11P060987</t>
  </si>
  <si>
    <t>https://www.genecards.org/cgi-bin/carddisp.pl?gene=CCDC86</t>
  </si>
  <si>
    <t>CYYR1</t>
  </si>
  <si>
    <t>Cysteine And Tyrosine Rich 1</t>
  </si>
  <si>
    <t>GC21M026466</t>
  </si>
  <si>
    <t>https://www.genecards.org/cgi-bin/carddisp.pl?gene=CYYR1</t>
  </si>
  <si>
    <t>EIF3C</t>
  </si>
  <si>
    <t>Eukaryotic Translation Initiation Factor 3 Subunit C</t>
  </si>
  <si>
    <t>GC16P040885</t>
  </si>
  <si>
    <t>https://www.genecards.org/cgi-bin/carddisp.pl?gene=EIF3C</t>
  </si>
  <si>
    <t>HAUS5</t>
  </si>
  <si>
    <t>HAUS Augmin Like Complex Subunit 5</t>
  </si>
  <si>
    <t>GC19P066540</t>
  </si>
  <si>
    <t>https://www.genecards.org/cgi-bin/carddisp.pl?gene=HAUS5</t>
  </si>
  <si>
    <t>PI4KB</t>
  </si>
  <si>
    <t>Phosphatidylinositol 4-Kinase Beta</t>
  </si>
  <si>
    <t>GC01M151291</t>
  </si>
  <si>
    <t>https://www.genecards.org/cgi-bin/carddisp.pl?gene=PI4KB</t>
  </si>
  <si>
    <t>DPPA2</t>
  </si>
  <si>
    <t>Developmental Pluripotency Associated 2</t>
  </si>
  <si>
    <t>GC03M109293</t>
  </si>
  <si>
    <t>https://www.genecards.org/cgi-bin/carddisp.pl?gene=DPPA2</t>
  </si>
  <si>
    <t>RUBCN</t>
  </si>
  <si>
    <t>Rubicon Autophagy Regulator</t>
  </si>
  <si>
    <t>GC03M198357</t>
  </si>
  <si>
    <t>https://www.genecards.org/cgi-bin/carddisp.pl?gene=RUBCN</t>
  </si>
  <si>
    <t>SCAF8</t>
  </si>
  <si>
    <t>SR-Related CTD Associated Factor 8</t>
  </si>
  <si>
    <t>GC06P154733</t>
  </si>
  <si>
    <t>https://www.genecards.org/cgi-bin/carddisp.pl?gene=SCAF8</t>
  </si>
  <si>
    <t>CCAR1</t>
  </si>
  <si>
    <t>Cell Division Cycle And Apoptosis Regulator 1</t>
  </si>
  <si>
    <t>GC10P068721</t>
  </si>
  <si>
    <t>https://www.genecards.org/cgi-bin/carddisp.pl?gene=CCAR1</t>
  </si>
  <si>
    <t>CBX6</t>
  </si>
  <si>
    <t>Chromobox 6</t>
  </si>
  <si>
    <t>GC22M038861</t>
  </si>
  <si>
    <t>https://www.genecards.org/cgi-bin/carddisp.pl?gene=CBX6</t>
  </si>
  <si>
    <t>BIRC6-AS1</t>
  </si>
  <si>
    <t>BIRC6 Antisense RNA 1</t>
  </si>
  <si>
    <t>GC02M032377</t>
  </si>
  <si>
    <t>https://www.genecards.org/cgi-bin/carddisp.pl?gene=BIRC6-AS1</t>
  </si>
  <si>
    <t>RNF41</t>
  </si>
  <si>
    <t>Ring Finger Protein 41</t>
  </si>
  <si>
    <t>GC12M056202</t>
  </si>
  <si>
    <t>https://www.genecards.org/cgi-bin/carddisp.pl?gene=RNF41</t>
  </si>
  <si>
    <t>B3GALT2</t>
  </si>
  <si>
    <t>Beta-1,3-Galactosyltransferase 2</t>
  </si>
  <si>
    <t>GC01M193147</t>
  </si>
  <si>
    <t>https://www.genecards.org/cgi-bin/carddisp.pl?gene=B3GALT2</t>
  </si>
  <si>
    <t>CCDC3</t>
  </si>
  <si>
    <t>Coiled-Coil Domain Containing 3</t>
  </si>
  <si>
    <t>GC10M012896</t>
  </si>
  <si>
    <t>https://www.genecards.org/cgi-bin/carddisp.pl?gene=CCDC3</t>
  </si>
  <si>
    <t>SLC2A11</t>
  </si>
  <si>
    <t>Solute Carrier Family 2 Member 11</t>
  </si>
  <si>
    <t>GC22P023856</t>
  </si>
  <si>
    <t>https://www.genecards.org/cgi-bin/carddisp.pl?gene=SLC2A11</t>
  </si>
  <si>
    <t>ERICH6B</t>
  </si>
  <si>
    <t>Glutamate Rich 6B</t>
  </si>
  <si>
    <t>GC13M045534</t>
  </si>
  <si>
    <t>https://www.genecards.org/cgi-bin/carddisp.pl?gene=ERICH6B</t>
  </si>
  <si>
    <t>LINC01432</t>
  </si>
  <si>
    <t>Long Intergenic Non-Protein Coding RNA 1432</t>
  </si>
  <si>
    <t>GC20P022054</t>
  </si>
  <si>
    <t>https://www.genecards.org/cgi-bin/carddisp.pl?gene=LINC01432</t>
  </si>
  <si>
    <t>LOC110673972</t>
  </si>
  <si>
    <t>CYP11B1 Promoter</t>
  </si>
  <si>
    <t>GC08P142879</t>
  </si>
  <si>
    <t>https://www.genecards.org/cgi-bin/carddisp.pl?gene=LOC110673972</t>
  </si>
  <si>
    <t>DAGLA</t>
  </si>
  <si>
    <t>Diacylglycerol Lipase Alpha</t>
  </si>
  <si>
    <t>GC11P061680</t>
  </si>
  <si>
    <t>https://www.genecards.org/cgi-bin/carddisp.pl?gene=DAGLA</t>
  </si>
  <si>
    <t>MAN1C1</t>
  </si>
  <si>
    <t>Mannosidase Alpha Class 1C Member 1</t>
  </si>
  <si>
    <t>GC01P025777</t>
  </si>
  <si>
    <t>https://www.genecards.org/cgi-bin/carddisp.pl?gene=MAN1C1</t>
  </si>
  <si>
    <t>USP37</t>
  </si>
  <si>
    <t>Ubiquitin Specific Peptidase 37</t>
  </si>
  <si>
    <t>GC02M218450</t>
  </si>
  <si>
    <t>https://www.genecards.org/cgi-bin/carddisp.pl?gene=USP37</t>
  </si>
  <si>
    <t>HSPA12A</t>
  </si>
  <si>
    <t>Heat Shock Protein Family A (Hsp70) Member 12A</t>
  </si>
  <si>
    <t>GC10M116671</t>
  </si>
  <si>
    <t>https://www.genecards.org/cgi-bin/carddisp.pl?gene=HSPA12A</t>
  </si>
  <si>
    <t>LRP10</t>
  </si>
  <si>
    <t>LDL Receptor Related Protein 10</t>
  </si>
  <si>
    <t>GC14P022871</t>
  </si>
  <si>
    <t>https://www.genecards.org/cgi-bin/carddisp.pl?gene=LRP10</t>
  </si>
  <si>
    <t>MRI1</t>
  </si>
  <si>
    <t>Methylthioribose-1-Phosphate Isomerase 1</t>
  </si>
  <si>
    <t>GC19P013764</t>
  </si>
  <si>
    <t>https://www.genecards.org/cgi-bin/carddisp.pl?gene=MRI1</t>
  </si>
  <si>
    <t>SYT14</t>
  </si>
  <si>
    <t>Synaptotagmin 14</t>
  </si>
  <si>
    <t>GC01P209900</t>
  </si>
  <si>
    <t>https://www.genecards.org/cgi-bin/carddisp.pl?gene=SYT14</t>
  </si>
  <si>
    <t>ATMIN</t>
  </si>
  <si>
    <t>ATM Interactor</t>
  </si>
  <si>
    <t>GC16P081035</t>
  </si>
  <si>
    <t>https://www.genecards.org/cgi-bin/carddisp.pl?gene=ATMIN</t>
  </si>
  <si>
    <t>EHD4</t>
  </si>
  <si>
    <t>EH Domain Containing 4</t>
  </si>
  <si>
    <t>GC15M041895</t>
  </si>
  <si>
    <t>https://www.genecards.org/cgi-bin/carddisp.pl?gene=EHD4</t>
  </si>
  <si>
    <t>GAS2L1</t>
  </si>
  <si>
    <t>Growth Arrest Specific 2 Like 1</t>
  </si>
  <si>
    <t>GC22P029306</t>
  </si>
  <si>
    <t>https://www.genecards.org/cgi-bin/carddisp.pl?gene=GAS2L1</t>
  </si>
  <si>
    <t>SLC12A9</t>
  </si>
  <si>
    <t>Solute Carrier Family 12 Member 9</t>
  </si>
  <si>
    <t>GC07P100826</t>
  </si>
  <si>
    <t>https://www.genecards.org/cgi-bin/carddisp.pl?gene=SLC12A9</t>
  </si>
  <si>
    <t>SLC38A9</t>
  </si>
  <si>
    <t>Solute Carrier Family 38 Member 9</t>
  </si>
  <si>
    <t>GC05M055625</t>
  </si>
  <si>
    <t>https://www.genecards.org/cgi-bin/carddisp.pl?gene=SLC38A9</t>
  </si>
  <si>
    <t>SORCS3</t>
  </si>
  <si>
    <t>Sortilin Related VPS10 Domain Containing Receptor 3</t>
  </si>
  <si>
    <t>GC10P104642</t>
  </si>
  <si>
    <t>https://www.genecards.org/cgi-bin/carddisp.pl?gene=SORCS3</t>
  </si>
  <si>
    <t>THOC5</t>
  </si>
  <si>
    <t>THO Complex 5</t>
  </si>
  <si>
    <t>GC22M029505</t>
  </si>
  <si>
    <t>https://www.genecards.org/cgi-bin/carddisp.pl?gene=THOC5</t>
  </si>
  <si>
    <t>ZDHHC20</t>
  </si>
  <si>
    <t>Zinc Finger DHHC-Type Palmitoyltransferase 20</t>
  </si>
  <si>
    <t>GC13M021372</t>
  </si>
  <si>
    <t>https://www.genecards.org/cgi-bin/carddisp.pl?gene=ZDHHC20</t>
  </si>
  <si>
    <t>C6orf58</t>
  </si>
  <si>
    <t>Chromosome 6 Open Reading Frame 58</t>
  </si>
  <si>
    <t>GC06P127519</t>
  </si>
  <si>
    <t>https://www.genecards.org/cgi-bin/carddisp.pl?gene=C6orf58</t>
  </si>
  <si>
    <t>DENND1B</t>
  </si>
  <si>
    <t>DENN Domain Containing 1B</t>
  </si>
  <si>
    <t>GC01M197473</t>
  </si>
  <si>
    <t>https://www.genecards.org/cgi-bin/carddisp.pl?gene=DENND1B</t>
  </si>
  <si>
    <t>DTX4</t>
  </si>
  <si>
    <t>Deltex E3 Ubiquitin Ligase 4</t>
  </si>
  <si>
    <t>GC11P059171</t>
  </si>
  <si>
    <t>https://www.genecards.org/cgi-bin/carddisp.pl?gene=DTX4</t>
  </si>
  <si>
    <t>GOLPH3L</t>
  </si>
  <si>
    <t>Golgi Phosphoprotein 3 Like</t>
  </si>
  <si>
    <t>GC01M152103</t>
  </si>
  <si>
    <t>https://www.genecards.org/cgi-bin/carddisp.pl?gene=GOLPH3L</t>
  </si>
  <si>
    <t>ZNF507</t>
  </si>
  <si>
    <t>Zinc Finger Protein 507</t>
  </si>
  <si>
    <t>GC19P032345</t>
  </si>
  <si>
    <t>https://www.genecards.org/cgi-bin/carddisp.pl?gene=ZNF507</t>
  </si>
  <si>
    <t>ZXDC</t>
  </si>
  <si>
    <t>ZXD Family Zinc Finger C</t>
  </si>
  <si>
    <t>GC03M126437</t>
  </si>
  <si>
    <t>https://www.genecards.org/cgi-bin/carddisp.pl?gene=ZXDC</t>
  </si>
  <si>
    <t>FAM91A1</t>
  </si>
  <si>
    <t>Family With Sequence Similarity 91 Member A1</t>
  </si>
  <si>
    <t>GC08P123768</t>
  </si>
  <si>
    <t>https://www.genecards.org/cgi-bin/carddisp.pl?gene=FAM91A1</t>
  </si>
  <si>
    <t>MEPCE</t>
  </si>
  <si>
    <t>Methylphosphate Capping Enzyme</t>
  </si>
  <si>
    <t>GC07P100428</t>
  </si>
  <si>
    <t>https://www.genecards.org/cgi-bin/carddisp.pl?gene=MEPCE</t>
  </si>
  <si>
    <t>MLXIP</t>
  </si>
  <si>
    <t>MLX Interacting Protein</t>
  </si>
  <si>
    <t>GC12P122078</t>
  </si>
  <si>
    <t>https://www.genecards.org/cgi-bin/carddisp.pl?gene=MLXIP</t>
  </si>
  <si>
    <t>SHISA4</t>
  </si>
  <si>
    <t>Shisa Family Member 4</t>
  </si>
  <si>
    <t>GC01P201888</t>
  </si>
  <si>
    <t>https://www.genecards.org/cgi-bin/carddisp.pl?gene=SHISA4</t>
  </si>
  <si>
    <t>SCAF1</t>
  </si>
  <si>
    <t>SR-Related CTD Associated Factor 1</t>
  </si>
  <si>
    <t>GC19P067115</t>
  </si>
  <si>
    <t>https://www.genecards.org/cgi-bin/carddisp.pl?gene=SCAF1</t>
  </si>
  <si>
    <t>C9orf64</t>
  </si>
  <si>
    <t>Chromosome 9 Open Reading Frame 64</t>
  </si>
  <si>
    <t>GC09M083938</t>
  </si>
  <si>
    <t>https://www.genecards.org/cgi-bin/carddisp.pl?gene=C9orf64</t>
  </si>
  <si>
    <t>CCDC137</t>
  </si>
  <si>
    <t>Coiled-Coil Domain Containing 137</t>
  </si>
  <si>
    <t>GC17P081666</t>
  </si>
  <si>
    <t>https://www.genecards.org/cgi-bin/carddisp.pl?gene=CCDC137</t>
  </si>
  <si>
    <t>KRTAP11-1</t>
  </si>
  <si>
    <t>Keratin Associated Protein 11-1</t>
  </si>
  <si>
    <t>GC21M030880</t>
  </si>
  <si>
    <t>https://www.genecards.org/cgi-bin/carddisp.pl?gene=KRTAP11-1</t>
  </si>
  <si>
    <t>NAA38</t>
  </si>
  <si>
    <t>N-Alpha-Acetyltransferase 38, NatC Auxiliary Subunit</t>
  </si>
  <si>
    <t>GC17M007856</t>
  </si>
  <si>
    <t>https://www.genecards.org/cgi-bin/carddisp.pl?gene=NAA38</t>
  </si>
  <si>
    <t>PLEKHH3</t>
  </si>
  <si>
    <t>Pleckstrin Homology, MyTH4 And FERM Domain Containing H3</t>
  </si>
  <si>
    <t>GC17M042669</t>
  </si>
  <si>
    <t>https://www.genecards.org/cgi-bin/carddisp.pl?gene=PLEKHH3</t>
  </si>
  <si>
    <t>CCDC157</t>
  </si>
  <si>
    <t>Coiled-Coil Domain Containing 157</t>
  </si>
  <si>
    <t>GC22P030356</t>
  </si>
  <si>
    <t>https://www.genecards.org/cgi-bin/carddisp.pl?gene=CCDC157</t>
  </si>
  <si>
    <t>NAT8B</t>
  </si>
  <si>
    <t>N-Acetyltransferase 8B (Putative, Gene/Pseudogene)</t>
  </si>
  <si>
    <t>GC02M073700</t>
  </si>
  <si>
    <t>https://www.genecards.org/cgi-bin/carddisp.pl?gene=NAT8B</t>
  </si>
  <si>
    <t>RBFA</t>
  </si>
  <si>
    <t>Ribosome Binding Factor A</t>
  </si>
  <si>
    <t>GC18P080068</t>
  </si>
  <si>
    <t>https://www.genecards.org/cgi-bin/carddisp.pl?gene=RBFA</t>
  </si>
  <si>
    <t>ZNF322</t>
  </si>
  <si>
    <t>Zinc Finger Protein 322</t>
  </si>
  <si>
    <t>GC06M065597</t>
  </si>
  <si>
    <t>https://www.genecards.org/cgi-bin/carddisp.pl?gene=ZNF322</t>
  </si>
  <si>
    <t>MYG1</t>
  </si>
  <si>
    <t>MYG1 Exonuclease</t>
  </si>
  <si>
    <t>GC12P053377</t>
  </si>
  <si>
    <t>https://www.genecards.org/cgi-bin/carddisp.pl?gene=MYG1</t>
  </si>
  <si>
    <t>NBR2</t>
  </si>
  <si>
    <t>Neighbor Of BRCA1 LncRNA 2</t>
  </si>
  <si>
    <t>GC17P043125</t>
  </si>
  <si>
    <t>https://www.genecards.org/cgi-bin/carddisp.pl?gene=NBR2</t>
  </si>
  <si>
    <t>CENATAC</t>
  </si>
  <si>
    <t>Centrosomal AT-AC Splicing Factor</t>
  </si>
  <si>
    <t>GC11P120147</t>
  </si>
  <si>
    <t>https://www.genecards.org/cgi-bin/carddisp.pl?gene=CENATAC</t>
  </si>
  <si>
    <t>TRGV3</t>
  </si>
  <si>
    <t>T Cell Receptor Gamma Variable 3</t>
  </si>
  <si>
    <t>GC07M039074</t>
  </si>
  <si>
    <t>https://www.genecards.org/cgi-bin/carddisp.pl?gene=TRGV3</t>
  </si>
  <si>
    <t>MRLN</t>
  </si>
  <si>
    <t>Myoregulin</t>
  </si>
  <si>
    <t>GC10M059736</t>
  </si>
  <si>
    <t>https://www.genecards.org/cgi-bin/carddisp.pl?gene=MRLN</t>
  </si>
  <si>
    <t>LINC02861</t>
  </si>
  <si>
    <t>Long Intergenic Non-Protein Coding RNA 2861</t>
  </si>
  <si>
    <t>GC16M007302</t>
  </si>
  <si>
    <t>https://www.genecards.org/cgi-bin/carddisp.pl?gene=LINC02861</t>
  </si>
  <si>
    <t>PKD1P5</t>
  </si>
  <si>
    <t>Polycystin 1, Transient Receptor Potential Channel Interacting Pseudogene 5</t>
  </si>
  <si>
    <t>GC16M018374</t>
  </si>
  <si>
    <t>https://www.genecards.org/cgi-bin/carddisp.pl?gene=PKD1P5</t>
  </si>
  <si>
    <t>PKD1P4</t>
  </si>
  <si>
    <t>Polycystin 1, Transient Receptor Potential Channel Interacting Pseudogene 4</t>
  </si>
  <si>
    <t>GC16M019216</t>
  </si>
  <si>
    <t>https://www.genecards.org/cgi-bin/carddisp.pl?gene=PKD1P4</t>
  </si>
  <si>
    <t>TRIM54</t>
  </si>
  <si>
    <t>Tripartite Motif Containing 54</t>
  </si>
  <si>
    <t>GC02P027289</t>
  </si>
  <si>
    <t>https://www.genecards.org/cgi-bin/carddisp.pl?gene=TRIM54</t>
  </si>
  <si>
    <t>PNPP1</t>
  </si>
  <si>
    <t>PNP Pseudogene 1</t>
  </si>
  <si>
    <t>GC02M076259</t>
  </si>
  <si>
    <t>https://www.genecards.org/cgi-bin/carddisp.pl?gene=PNPP1</t>
  </si>
  <si>
    <t>GNG4</t>
  </si>
  <si>
    <t>G Protein Subunit Gamma 4</t>
  </si>
  <si>
    <t>GC01M235547</t>
  </si>
  <si>
    <t>https://www.genecards.org/cgi-bin/carddisp.pl?gene=GNG4</t>
  </si>
  <si>
    <t>ADGRL3</t>
  </si>
  <si>
    <t>Adhesion G Protein-Coupled Receptor L3</t>
  </si>
  <si>
    <t>GC04P061201</t>
  </si>
  <si>
    <t>https://www.genecards.org/cgi-bin/carddisp.pl?gene=ADGRL3</t>
  </si>
  <si>
    <t>FBXO21</t>
  </si>
  <si>
    <t>F-Box Protein 21</t>
  </si>
  <si>
    <t>GC12M117141</t>
  </si>
  <si>
    <t>https://www.genecards.org/cgi-bin/carddisp.pl?gene=FBXO21</t>
  </si>
  <si>
    <t>PTP4A3</t>
  </si>
  <si>
    <t>Protein Tyrosine Phosphatase 4A3</t>
  </si>
  <si>
    <t>GC08P141391</t>
  </si>
  <si>
    <t>https://www.genecards.org/cgi-bin/carddisp.pl?gene=PTP4A3</t>
  </si>
  <si>
    <t>GLT8D1</t>
  </si>
  <si>
    <t>Glycosyltransferase 8 Domain Containing 1</t>
  </si>
  <si>
    <t>GC03M052694</t>
  </si>
  <si>
    <t>https://www.genecards.org/cgi-bin/carddisp.pl?gene=GLT8D1</t>
  </si>
  <si>
    <t>RGS11</t>
  </si>
  <si>
    <t>Regulator Of G Protein Signaling 11</t>
  </si>
  <si>
    <t>GC16M000268</t>
  </si>
  <si>
    <t>https://www.genecards.org/cgi-bin/carddisp.pl?gene=RGS11</t>
  </si>
  <si>
    <t>ZPLD1</t>
  </si>
  <si>
    <t>Zona Pellucida Like Domain Containing 1</t>
  </si>
  <si>
    <t>GC03P102099</t>
  </si>
  <si>
    <t>https://www.genecards.org/cgi-bin/carddisp.pl?gene=ZPLD1</t>
  </si>
  <si>
    <t>PKP3</t>
  </si>
  <si>
    <t>Plakophilin 3</t>
  </si>
  <si>
    <t>GC11P000449</t>
  </si>
  <si>
    <t>https://www.genecards.org/cgi-bin/carddisp.pl?gene=PKP3</t>
  </si>
  <si>
    <t>CLRN3</t>
  </si>
  <si>
    <t>Clarin 3</t>
  </si>
  <si>
    <t>GC10M127877</t>
  </si>
  <si>
    <t>https://www.genecards.org/cgi-bin/carddisp.pl?gene=CLRN3</t>
  </si>
  <si>
    <t>IMMP2L</t>
  </si>
  <si>
    <t>Inner Mitochondrial Membrane Peptidase Subunit 2</t>
  </si>
  <si>
    <t>GC07M110663</t>
  </si>
  <si>
    <t>https://www.genecards.org/cgi-bin/carddisp.pl?gene=IMMP2L</t>
  </si>
  <si>
    <t>COMMD7</t>
  </si>
  <si>
    <t>COMM Domain Containing 7</t>
  </si>
  <si>
    <t>GC20M032702</t>
  </si>
  <si>
    <t>https://www.genecards.org/cgi-bin/carddisp.pl?gene=COMMD7</t>
  </si>
  <si>
    <t>ARMC1</t>
  </si>
  <si>
    <t>Armadillo Repeat Containing 1</t>
  </si>
  <si>
    <t>GC08M065602</t>
  </si>
  <si>
    <t>https://www.genecards.org/cgi-bin/carddisp.pl?gene=ARMC1</t>
  </si>
  <si>
    <t>GEMIN7</t>
  </si>
  <si>
    <t>Gem Nuclear Organelle Associated Protein 7</t>
  </si>
  <si>
    <t>GC19P045075</t>
  </si>
  <si>
    <t>https://www.genecards.org/cgi-bin/carddisp.pl?gene=GEMIN7</t>
  </si>
  <si>
    <t>TTI1</t>
  </si>
  <si>
    <t>TELO2 Interacting Protein 1</t>
  </si>
  <si>
    <t>GC20M037983</t>
  </si>
  <si>
    <t>https://www.genecards.org/cgi-bin/carddisp.pl?gene=TTI1</t>
  </si>
  <si>
    <t>COMMD3</t>
  </si>
  <si>
    <t>COMM Domain Containing 3</t>
  </si>
  <si>
    <t>GC10P022315</t>
  </si>
  <si>
    <t>https://www.genecards.org/cgi-bin/carddisp.pl?gene=COMMD3</t>
  </si>
  <si>
    <t>MED18</t>
  </si>
  <si>
    <t>Mediator Complex Subunit 18</t>
  </si>
  <si>
    <t>GC01P028340</t>
  </si>
  <si>
    <t>https://www.genecards.org/cgi-bin/carddisp.pl?gene=MED18</t>
  </si>
  <si>
    <t>ZNF106</t>
  </si>
  <si>
    <t>Zinc Finger Protein 106</t>
  </si>
  <si>
    <t>GC15M042412</t>
  </si>
  <si>
    <t>https://www.genecards.org/cgi-bin/carddisp.pl?gene=ZNF106</t>
  </si>
  <si>
    <t>TBRG4</t>
  </si>
  <si>
    <t>Transforming Growth Factor Beta Regulator 4</t>
  </si>
  <si>
    <t>GC07M045100</t>
  </si>
  <si>
    <t>https://www.genecards.org/cgi-bin/carddisp.pl?gene=TBRG4</t>
  </si>
  <si>
    <t>CHCHD5</t>
  </si>
  <si>
    <t>Coiled-Coil-Helix-Coiled-Coil-Helix Domain Containing 5</t>
  </si>
  <si>
    <t>GC02P122451</t>
  </si>
  <si>
    <t>https://www.genecards.org/cgi-bin/carddisp.pl?gene=CHCHD5</t>
  </si>
  <si>
    <t>ATXN7L3B</t>
  </si>
  <si>
    <t>Ataxin 7 Like 3B</t>
  </si>
  <si>
    <t>GC12P074537</t>
  </si>
  <si>
    <t>https://www.genecards.org/cgi-bin/carddisp.pl?gene=ATXN7L3B</t>
  </si>
  <si>
    <t>AGO1</t>
  </si>
  <si>
    <t>Argonaute RISC Component 1</t>
  </si>
  <si>
    <t>GC01P035869</t>
  </si>
  <si>
    <t>https://www.genecards.org/cgi-bin/carddisp.pl?gene=AGO1</t>
  </si>
  <si>
    <t>NCBP2</t>
  </si>
  <si>
    <t>Nuclear Cap Binding Protein Subunit 2</t>
  </si>
  <si>
    <t>GC03M196935</t>
  </si>
  <si>
    <t>https://www.genecards.org/cgi-bin/carddisp.pl?gene=NCBP2</t>
  </si>
  <si>
    <t>COPS4</t>
  </si>
  <si>
    <t>COP9 Signalosome Subunit 4</t>
  </si>
  <si>
    <t>GC04P083034</t>
  </si>
  <si>
    <t>https://www.genecards.org/cgi-bin/carddisp.pl?gene=COPS4</t>
  </si>
  <si>
    <t>NME3</t>
  </si>
  <si>
    <t>NME/NM23 Nucleoside Diphosphate Kinase 3</t>
  </si>
  <si>
    <t>GC16M001770</t>
  </si>
  <si>
    <t>https://www.genecards.org/cgi-bin/carddisp.pl?gene=NME3</t>
  </si>
  <si>
    <t>AGAP1</t>
  </si>
  <si>
    <t>ArfGAP With GTPase Domain, Ankyrin Repeat And PH Domain 1</t>
  </si>
  <si>
    <t>GC02P235494</t>
  </si>
  <si>
    <t>https://www.genecards.org/cgi-bin/carddisp.pl?gene=AGAP1</t>
  </si>
  <si>
    <t>RNU12</t>
  </si>
  <si>
    <t>RNA, U12 Small Nuclear</t>
  </si>
  <si>
    <t>GC22P043294</t>
  </si>
  <si>
    <t>https://www.genecards.org/cgi-bin/carddisp.pl?gene=RNU12</t>
  </si>
  <si>
    <t>FEM1A</t>
  </si>
  <si>
    <t>Fem-1 Homolog A</t>
  </si>
  <si>
    <t>GC19P004791</t>
  </si>
  <si>
    <t>https://www.genecards.org/cgi-bin/carddisp.pl?gene=FEM1A</t>
  </si>
  <si>
    <t>CCL4L1</t>
  </si>
  <si>
    <t>C-C Motif Chemokine Ligand 4 Like 1</t>
  </si>
  <si>
    <t>GC17Pj00267</t>
  </si>
  <si>
    <t>https://www.genecards.org/cgi-bin/carddisp.pl?gene=CCL4L1</t>
  </si>
  <si>
    <t>SDF2L1</t>
  </si>
  <si>
    <t>Stromal Cell Derived Factor 2 Like 1</t>
  </si>
  <si>
    <t>GC22P035927</t>
  </si>
  <si>
    <t>https://www.genecards.org/cgi-bin/carddisp.pl?gene=SDF2L1</t>
  </si>
  <si>
    <t>LOC107988023</t>
  </si>
  <si>
    <t>PTH Promoter Region</t>
  </si>
  <si>
    <t>GC11P013495</t>
  </si>
  <si>
    <t>https://www.genecards.org/cgi-bin/carddisp.pl?gene=LOC107988023</t>
  </si>
  <si>
    <t>VSTM2A</t>
  </si>
  <si>
    <t>V-Set And Transmembrane Domain Containing 2A</t>
  </si>
  <si>
    <t>GC07P054542</t>
  </si>
  <si>
    <t>https://www.genecards.org/cgi-bin/carddisp.pl?gene=VSTM2A</t>
  </si>
  <si>
    <t>SHISA5</t>
  </si>
  <si>
    <t>Shisa Family Member 5</t>
  </si>
  <si>
    <t>GC03M048468</t>
  </si>
  <si>
    <t>https://www.genecards.org/cgi-bin/carddisp.pl?gene=SHISA5</t>
  </si>
  <si>
    <t>ATCAY</t>
  </si>
  <si>
    <t>ATCAY Kinesin Light Chain Interacting Caytaxin</t>
  </si>
  <si>
    <t>GC19P003880</t>
  </si>
  <si>
    <t>https://www.genecards.org/cgi-bin/carddisp.pl?gene=ATCAY</t>
  </si>
  <si>
    <t>PHF19</t>
  </si>
  <si>
    <t>PHD Finger Protein 19</t>
  </si>
  <si>
    <t>GC09M120855</t>
  </si>
  <si>
    <t>https://www.genecards.org/cgi-bin/carddisp.pl?gene=PHF19</t>
  </si>
  <si>
    <t>PHF12</t>
  </si>
  <si>
    <t>PHD Finger Protein 12</t>
  </si>
  <si>
    <t>GC17M028905</t>
  </si>
  <si>
    <t>https://www.genecards.org/cgi-bin/carddisp.pl?gene=PHF12</t>
  </si>
  <si>
    <t>MARF1</t>
  </si>
  <si>
    <t>Meiosis Regulator And MRNA Stability Factor 1</t>
  </si>
  <si>
    <t>GC16M015594</t>
  </si>
  <si>
    <t>https://www.genecards.org/cgi-bin/carddisp.pl?gene=MARF1</t>
  </si>
  <si>
    <t>IGKV3D-11</t>
  </si>
  <si>
    <t>Immunoglobulin Kappa Variable 3D-11</t>
  </si>
  <si>
    <t>GC02P090172</t>
  </si>
  <si>
    <t>https://www.genecards.org/cgi-bin/carddisp.pl?gene=IGKV3D-11</t>
  </si>
  <si>
    <t>IGKV2-14</t>
  </si>
  <si>
    <t>Immunoglobulin Kappa Variable 2-14 (Pseudogene)</t>
  </si>
  <si>
    <t>GC02M090900</t>
  </si>
  <si>
    <t>https://www.genecards.org/cgi-bin/carddisp.pl?gene=IGKV2-14</t>
  </si>
  <si>
    <t>CYP8B1</t>
  </si>
  <si>
    <t>Cytochrome P450 Family 8 Subfamily B Member 1</t>
  </si>
  <si>
    <t>GC03M042856</t>
  </si>
  <si>
    <t>https://www.genecards.org/cgi-bin/carddisp.pl?gene=CYP8B1</t>
  </si>
  <si>
    <t>MIR642A</t>
  </si>
  <si>
    <t>MicroRNA 642a</t>
  </si>
  <si>
    <t>GC19P045674</t>
  </si>
  <si>
    <t>https://www.genecards.org/cgi-bin/carddisp.pl?gene=MIR642A</t>
  </si>
  <si>
    <t>DUXAP9</t>
  </si>
  <si>
    <t>Double Homeobox A Pseudogene 9</t>
  </si>
  <si>
    <t>GC14P032321</t>
  </si>
  <si>
    <t>https://www.genecards.org/cgi-bin/carddisp.pl?gene=DUXAP9</t>
  </si>
  <si>
    <t>CPBHM</t>
  </si>
  <si>
    <t>Chondrodysplasia With Platyspondyly, Distinctive Brachydactyly, Hydrocephaly, And Microphthalmia</t>
  </si>
  <si>
    <t>GC00U934226</t>
  </si>
  <si>
    <t>https://www.genecards.org/cgi-bin/carddisp.pl?gene=CPBHM</t>
  </si>
  <si>
    <t>SLC9A3R2</t>
  </si>
  <si>
    <t>SLC9A3 Regulator 2</t>
  </si>
  <si>
    <t>GC16P011694</t>
  </si>
  <si>
    <t>https://www.genecards.org/cgi-bin/carddisp.pl?gene=SLC9A3R2</t>
  </si>
  <si>
    <t>PPWD1</t>
  </si>
  <si>
    <t>Peptidylprolyl Isomerase Domain And WD Repeat Containing 1</t>
  </si>
  <si>
    <t>GC05P065563</t>
  </si>
  <si>
    <t>https://www.genecards.org/cgi-bin/carddisp.pl?gene=PPWD1</t>
  </si>
  <si>
    <t>SHANK2</t>
  </si>
  <si>
    <t>SH3 And Multiple Ankyrin Repeat Domains 2</t>
  </si>
  <si>
    <t>GC11M070467</t>
  </si>
  <si>
    <t>https://www.genecards.org/cgi-bin/carddisp.pl?gene=SHANK2</t>
  </si>
  <si>
    <t>ARHGAP5</t>
  </si>
  <si>
    <t>Rho GTPase Activating Protein 5</t>
  </si>
  <si>
    <t>GC14P032831</t>
  </si>
  <si>
    <t>https://www.genecards.org/cgi-bin/carddisp.pl?gene=ARHGAP5</t>
  </si>
  <si>
    <t>CDK16</t>
  </si>
  <si>
    <t>Cyclin Dependent Kinase 16</t>
  </si>
  <si>
    <t>GC0XP047217</t>
  </si>
  <si>
    <t>https://www.genecards.org/cgi-bin/carddisp.pl?gene=CDK16</t>
  </si>
  <si>
    <t>AQP10</t>
  </si>
  <si>
    <t>Aquaporin 10</t>
  </si>
  <si>
    <t>GC01P154321</t>
  </si>
  <si>
    <t>https://www.genecards.org/cgi-bin/carddisp.pl?gene=AQP10</t>
  </si>
  <si>
    <t>ABLIM1</t>
  </si>
  <si>
    <t>Actin Binding LIM Protein 1</t>
  </si>
  <si>
    <t>GC10M114487</t>
  </si>
  <si>
    <t>https://www.genecards.org/cgi-bin/carddisp.pl?gene=ABLIM1</t>
  </si>
  <si>
    <t>ARPC4</t>
  </si>
  <si>
    <t>Actin Related Protein 2/3 Complex Subunit 4</t>
  </si>
  <si>
    <t>GC03P009792</t>
  </si>
  <si>
    <t>https://www.genecards.org/cgi-bin/carddisp.pl?gene=ARPC4</t>
  </si>
  <si>
    <t>CD2BP2</t>
  </si>
  <si>
    <t>CD2 Cytoplasmic Tail Binding Protein 2</t>
  </si>
  <si>
    <t>GC16M030350</t>
  </si>
  <si>
    <t>https://www.genecards.org/cgi-bin/carddisp.pl?gene=CD2BP2</t>
  </si>
  <si>
    <t>BORA</t>
  </si>
  <si>
    <t>BORA Aurora Kinase A Activator</t>
  </si>
  <si>
    <t>GC13P072727</t>
  </si>
  <si>
    <t>https://www.genecards.org/cgi-bin/carddisp.pl?gene=BORA</t>
  </si>
  <si>
    <t>SEPTIN6</t>
  </si>
  <si>
    <t>Septin 6</t>
  </si>
  <si>
    <t>GC0XM119616</t>
  </si>
  <si>
    <t>https://www.genecards.org/cgi-bin/carddisp.pl?gene=SEPTIN6</t>
  </si>
  <si>
    <t>TMEM97</t>
  </si>
  <si>
    <t>Transmembrane Protein 97</t>
  </si>
  <si>
    <t>GC17P028319</t>
  </si>
  <si>
    <t>https://www.genecards.org/cgi-bin/carddisp.pl?gene=TMEM97</t>
  </si>
  <si>
    <t>FIGN</t>
  </si>
  <si>
    <t>Fidgetin, Microtubule Severing Factor</t>
  </si>
  <si>
    <t>GC02M163593</t>
  </si>
  <si>
    <t>https://www.genecards.org/cgi-bin/carddisp.pl?gene=FIGN</t>
  </si>
  <si>
    <t>SLC24A2</t>
  </si>
  <si>
    <t>Solute Carrier Family 24 Member 2</t>
  </si>
  <si>
    <t>GC09M019507</t>
  </si>
  <si>
    <t>https://www.genecards.org/cgi-bin/carddisp.pl?gene=SLC24A2</t>
  </si>
  <si>
    <t>KLK13</t>
  </si>
  <si>
    <t>Kallikrein Related Peptidase 13</t>
  </si>
  <si>
    <t>GC19M066204</t>
  </si>
  <si>
    <t>https://www.genecards.org/cgi-bin/carddisp.pl?gene=KLK13</t>
  </si>
  <si>
    <t>BCAS1</t>
  </si>
  <si>
    <t>Brain Enriched Myelin Associated Protein 1</t>
  </si>
  <si>
    <t>GC20M053936</t>
  </si>
  <si>
    <t>https://www.genecards.org/cgi-bin/carddisp.pl?gene=BCAS1</t>
  </si>
  <si>
    <t>S100A14</t>
  </si>
  <si>
    <t>S100 Calcium Binding Protein A14</t>
  </si>
  <si>
    <t>GC01M153614</t>
  </si>
  <si>
    <t>https://www.genecards.org/cgi-bin/carddisp.pl?gene=S100A14</t>
  </si>
  <si>
    <t>ANKRD30A</t>
  </si>
  <si>
    <t>Ankyrin Repeat Domain 30A</t>
  </si>
  <si>
    <t>GC10P037134</t>
  </si>
  <si>
    <t>https://www.genecards.org/cgi-bin/carddisp.pl?gene=ANKRD30A</t>
  </si>
  <si>
    <t>LACTB2</t>
  </si>
  <si>
    <t>Lactamase Beta 2</t>
  </si>
  <si>
    <t>GC08M070635</t>
  </si>
  <si>
    <t>https://www.genecards.org/cgi-bin/carddisp.pl?gene=LACTB2</t>
  </si>
  <si>
    <t>LMTK3</t>
  </si>
  <si>
    <t>Lemur Tyrosine Kinase 3</t>
  </si>
  <si>
    <t>GC19M048485</t>
  </si>
  <si>
    <t>https://www.genecards.org/cgi-bin/carddisp.pl?gene=LMTK3</t>
  </si>
  <si>
    <t>KLK9</t>
  </si>
  <si>
    <t>Kallikrein Related Peptidase 9</t>
  </si>
  <si>
    <t>GC19M051002</t>
  </si>
  <si>
    <t>https://www.genecards.org/cgi-bin/carddisp.pl?gene=KLK9</t>
  </si>
  <si>
    <t>PRR4</t>
  </si>
  <si>
    <t>Proline Rich 4</t>
  </si>
  <si>
    <t>GC12M021122</t>
  </si>
  <si>
    <t>https://www.genecards.org/cgi-bin/carddisp.pl?gene=PRR4</t>
  </si>
  <si>
    <t>PRSS50</t>
  </si>
  <si>
    <t>Serine Protease 50</t>
  </si>
  <si>
    <t>GC03M046712</t>
  </si>
  <si>
    <t>https://www.genecards.org/cgi-bin/carddisp.pl?gene=PRSS50</t>
  </si>
  <si>
    <t>VWA5A</t>
  </si>
  <si>
    <t>Von Willebrand Factor A Domain Containing 5A</t>
  </si>
  <si>
    <t>GC11P124115</t>
  </si>
  <si>
    <t>https://www.genecards.org/cgi-bin/carddisp.pl?gene=VWA5A</t>
  </si>
  <si>
    <t>FAM131A</t>
  </si>
  <si>
    <t>Family With Sequence Similarity 131 Member A</t>
  </si>
  <si>
    <t>GC03P184335</t>
  </si>
  <si>
    <t>https://www.genecards.org/cgi-bin/carddisp.pl?gene=FAM131A</t>
  </si>
  <si>
    <t>NUDT17</t>
  </si>
  <si>
    <t>Nudix Hydrolase 17</t>
  </si>
  <si>
    <t>GC01P145845</t>
  </si>
  <si>
    <t>https://www.genecards.org/cgi-bin/carddisp.pl?gene=NUDT17</t>
  </si>
  <si>
    <t>RMST</t>
  </si>
  <si>
    <t>Rhabdomyosarcoma 2 Associated Transcript</t>
  </si>
  <si>
    <t>GC12P097431</t>
  </si>
  <si>
    <t>https://www.genecards.org/cgi-bin/carddisp.pl?gene=RMST</t>
  </si>
  <si>
    <t>ADARB2-AS1</t>
  </si>
  <si>
    <t>ADARB2 Antisense RNA 1</t>
  </si>
  <si>
    <t>GC10P001526</t>
  </si>
  <si>
    <t>https://www.genecards.org/cgi-bin/carddisp.pl?gene=ADARB2-AS1</t>
  </si>
  <si>
    <t>LINC00052</t>
  </si>
  <si>
    <t>Long Intergenic Non-Protein Coding RNA 52</t>
  </si>
  <si>
    <t>GC15P087576</t>
  </si>
  <si>
    <t>https://www.genecards.org/cgi-bin/carddisp.pl?gene=LINC00052</t>
  </si>
  <si>
    <t>LINC00574</t>
  </si>
  <si>
    <t>Long Intergenic Non-Protein Coding RNA 574</t>
  </si>
  <si>
    <t>GC06P169790</t>
  </si>
  <si>
    <t>https://www.genecards.org/cgi-bin/carddisp.pl?gene=LINC00574</t>
  </si>
  <si>
    <t>OR3A4P</t>
  </si>
  <si>
    <t>Olfactory Receptor Family 3 Subfamily A Member 4 Pseudogene</t>
  </si>
  <si>
    <t>GC17P004312</t>
  </si>
  <si>
    <t>https://www.genecards.org/cgi-bin/carddisp.pl?gene=OR3A4P</t>
  </si>
  <si>
    <t>LINC00520</t>
  </si>
  <si>
    <t>Long Intergenic Non-Protein Coding RNA 520</t>
  </si>
  <si>
    <t>GC14M055781</t>
  </si>
  <si>
    <t>https://www.genecards.org/cgi-bin/carddisp.pl?gene=LINC00520</t>
  </si>
  <si>
    <t>BPIFA4P</t>
  </si>
  <si>
    <t>BPI Fold Containing Family A Member 4, Pseudogene</t>
  </si>
  <si>
    <t>GC20P033193</t>
  </si>
  <si>
    <t>https://www.genecards.org/cgi-bin/carddisp.pl?gene=BPIFA4P</t>
  </si>
  <si>
    <t>KLF3-AS1</t>
  </si>
  <si>
    <t>KLF3 Antisense RNA 1</t>
  </si>
  <si>
    <t>GC04M038594</t>
  </si>
  <si>
    <t>https://www.genecards.org/cgi-bin/carddisp.pl?gene=KLF3-AS1</t>
  </si>
  <si>
    <t>LINC00598</t>
  </si>
  <si>
    <t>Long Intergenic Non-Protein Coding RNA 598</t>
  </si>
  <si>
    <t>GC13M040105</t>
  </si>
  <si>
    <t>https://www.genecards.org/cgi-bin/carddisp.pl?gene=LINC00598</t>
  </si>
  <si>
    <t>LINC00636</t>
  </si>
  <si>
    <t>Long Intergenic Non-Protein Coding RNA 636</t>
  </si>
  <si>
    <t>GC03P107883</t>
  </si>
  <si>
    <t>https://www.genecards.org/cgi-bin/carddisp.pl?gene=LINC00636</t>
  </si>
  <si>
    <t>MAGI2-AS3</t>
  </si>
  <si>
    <t>MAGI2 Antisense RNA 3</t>
  </si>
  <si>
    <t>GC07P079452</t>
  </si>
  <si>
    <t>https://www.genecards.org/cgi-bin/carddisp.pl?gene=MAGI2-AS3</t>
  </si>
  <si>
    <t>PDCD4-AS1</t>
  </si>
  <si>
    <t>PDCD4 Antisense RNA 1</t>
  </si>
  <si>
    <t>GC10M110868</t>
  </si>
  <si>
    <t>https://www.genecards.org/cgi-bin/carddisp.pl?gene=PDCD4-AS1</t>
  </si>
  <si>
    <t>PTPRG-AS1</t>
  </si>
  <si>
    <t>PTPRG Antisense RNA 1</t>
  </si>
  <si>
    <t>GC03M062248</t>
  </si>
  <si>
    <t>https://www.genecards.org/cgi-bin/carddisp.pl?gene=PTPRG-AS1</t>
  </si>
  <si>
    <t>SNORD101</t>
  </si>
  <si>
    <t>Small Nucleolar RNA, C/D Box 101</t>
  </si>
  <si>
    <t>GC06P132815</t>
  </si>
  <si>
    <t>https://www.genecards.org/cgi-bin/carddisp.pl?gene=SNORD101</t>
  </si>
  <si>
    <t>LINC00160</t>
  </si>
  <si>
    <t>Long Intergenic Non-Protein Coding RNA 160</t>
  </si>
  <si>
    <t>GC21M034723</t>
  </si>
  <si>
    <t>https://www.genecards.org/cgi-bin/carddisp.pl?gene=LINC00160</t>
  </si>
  <si>
    <t>ST8SIA6-AS1</t>
  </si>
  <si>
    <t>ST8SIA6 Antisense RNA 1</t>
  </si>
  <si>
    <t>GC10P017386</t>
  </si>
  <si>
    <t>https://www.genecards.org/cgi-bin/carddisp.pl?gene=ST8SIA6-AS1</t>
  </si>
  <si>
    <t>CASC22</t>
  </si>
  <si>
    <t>Cancer Susceptibility 22</t>
  </si>
  <si>
    <t>GC16P052258</t>
  </si>
  <si>
    <t>https://www.genecards.org/cgi-bin/carddisp.pl?gene=CASC22</t>
  </si>
  <si>
    <t>LINC01405</t>
  </si>
  <si>
    <t>Long Intergenic Non-Protein Coding RNA 1405</t>
  </si>
  <si>
    <t>GC12P110936</t>
  </si>
  <si>
    <t>https://www.genecards.org/cgi-bin/carddisp.pl?gene=LINC01405</t>
  </si>
  <si>
    <t>FGF14-AS2</t>
  </si>
  <si>
    <t>FGF14 Antisense RNA 2</t>
  </si>
  <si>
    <t>GC13P102394</t>
  </si>
  <si>
    <t>https://www.genecards.org/cgi-bin/carddisp.pl?gene=FGF14-AS2</t>
  </si>
  <si>
    <t>HMMR-AS1</t>
  </si>
  <si>
    <t>HMMR Antisense RNA 1</t>
  </si>
  <si>
    <t>GC05M163482</t>
  </si>
  <si>
    <t>https://www.genecards.org/cgi-bin/carddisp.pl?gene=HMMR-AS1</t>
  </si>
  <si>
    <t>LINC00993</t>
  </si>
  <si>
    <t>Long Intergenic Non-Protein Coding RNA 993</t>
  </si>
  <si>
    <t>GC10P037249</t>
  </si>
  <si>
    <t>https://www.genecards.org/cgi-bin/carddisp.pl?gene=LINC00993</t>
  </si>
  <si>
    <t>LINC01016</t>
  </si>
  <si>
    <t>Long Intergenic Non-Protein Coding RNA 1016</t>
  </si>
  <si>
    <t>GC06M066848</t>
  </si>
  <si>
    <t>https://www.genecards.org/cgi-bin/carddisp.pl?gene=LINC01016</t>
  </si>
  <si>
    <t>MIR2052HG</t>
  </si>
  <si>
    <t>MIR2052 Host Gene</t>
  </si>
  <si>
    <t>GC08P074599</t>
  </si>
  <si>
    <t>https://www.genecards.org/cgi-bin/carddisp.pl?gene=MIR2052HG</t>
  </si>
  <si>
    <t>JADRR</t>
  </si>
  <si>
    <t>JADE1 Adjacent Regulatory RNA</t>
  </si>
  <si>
    <t>GC04P128768</t>
  </si>
  <si>
    <t>https://www.genecards.org/cgi-bin/carddisp.pl?gene=JADRR</t>
  </si>
  <si>
    <t>LINC01671</t>
  </si>
  <si>
    <t>Long Intergenic Non-Protein Coding RNA 1671</t>
  </si>
  <si>
    <t>GC21M042579</t>
  </si>
  <si>
    <t>https://www.genecards.org/cgi-bin/carddisp.pl?gene=LINC01671</t>
  </si>
  <si>
    <t>LINC02130</t>
  </si>
  <si>
    <t>Long Intergenic Non-Protein Coding RNA 2130</t>
  </si>
  <si>
    <t>GC16M014365</t>
  </si>
  <si>
    <t>https://www.genecards.org/cgi-bin/carddisp.pl?gene=LINC02130</t>
  </si>
  <si>
    <t>HRH3</t>
  </si>
  <si>
    <t>Histamine Receptor H3</t>
  </si>
  <si>
    <t>GC20M062214</t>
  </si>
  <si>
    <t>https://www.genecards.org/cgi-bin/carddisp.pl?gene=HRH3</t>
  </si>
  <si>
    <t>SLC22A11</t>
  </si>
  <si>
    <t>Solute Carrier Family 22 Member 11</t>
  </si>
  <si>
    <t>GC11P064573</t>
  </si>
  <si>
    <t>https://www.genecards.org/cgi-bin/carddisp.pl?gene=SLC22A11</t>
  </si>
  <si>
    <t>SLC16A7</t>
  </si>
  <si>
    <t>Solute Carrier Family 16 Member 7</t>
  </si>
  <si>
    <t>GC12P059596</t>
  </si>
  <si>
    <t>https://www.genecards.org/cgi-bin/carddisp.pl?gene=SLC16A7</t>
  </si>
  <si>
    <t>CRYZ</t>
  </si>
  <si>
    <t>Crystallin Zeta</t>
  </si>
  <si>
    <t>GC01M074705</t>
  </si>
  <si>
    <t>https://www.genecards.org/cgi-bin/carddisp.pl?gene=CRYZ</t>
  </si>
  <si>
    <t>STK17A</t>
  </si>
  <si>
    <t>Serine/Threonine Kinase 17a</t>
  </si>
  <si>
    <t>GC07P043582</t>
  </si>
  <si>
    <t>https://www.genecards.org/cgi-bin/carddisp.pl?gene=STK17A</t>
  </si>
  <si>
    <t>HLA-DOB</t>
  </si>
  <si>
    <t>Major Histocompatibility Complex, Class II, DO Beta</t>
  </si>
  <si>
    <t>GC06M066021</t>
  </si>
  <si>
    <t>https://www.genecards.org/cgi-bin/carddisp.pl?gene=HLA-DOB</t>
  </si>
  <si>
    <t>KCNS2</t>
  </si>
  <si>
    <t>Potassium Voltage-Gated Channel Modifier Subfamily S Member 2</t>
  </si>
  <si>
    <t>GC08P098427</t>
  </si>
  <si>
    <t>https://www.genecards.org/cgi-bin/carddisp.pl?gene=KCNS2</t>
  </si>
  <si>
    <t>SLC2A8</t>
  </si>
  <si>
    <t>Solute Carrier Family 2 Member 8</t>
  </si>
  <si>
    <t>GC09P127398</t>
  </si>
  <si>
    <t>https://www.genecards.org/cgi-bin/carddisp.pl?gene=SLC2A8</t>
  </si>
  <si>
    <t>ULK3</t>
  </si>
  <si>
    <t>Unc-51 Like Kinase 3</t>
  </si>
  <si>
    <t>GC15M074836</t>
  </si>
  <si>
    <t>https://www.genecards.org/cgi-bin/carddisp.pl?gene=ULK3</t>
  </si>
  <si>
    <t>ACTR3B</t>
  </si>
  <si>
    <t>Actin Related Protein 3B</t>
  </si>
  <si>
    <t>GC07P152759</t>
  </si>
  <si>
    <t>https://www.genecards.org/cgi-bin/carddisp.pl?gene=ACTR3B</t>
  </si>
  <si>
    <t>KIF13B</t>
  </si>
  <si>
    <t>Kinesin Family Member 13B</t>
  </si>
  <si>
    <t>GC08M029067</t>
  </si>
  <si>
    <t>https://www.genecards.org/cgi-bin/carddisp.pl?gene=KIF13B</t>
  </si>
  <si>
    <t>DIS3L</t>
  </si>
  <si>
    <t>DIS3 Like Exosome 3'-5' Exoribonuclease</t>
  </si>
  <si>
    <t>GC15P066293</t>
  </si>
  <si>
    <t>https://www.genecards.org/cgi-bin/carddisp.pl?gene=DIS3L</t>
  </si>
  <si>
    <t>PRTG</t>
  </si>
  <si>
    <t>Protogenin</t>
  </si>
  <si>
    <t>GC15M055611</t>
  </si>
  <si>
    <t>https://www.genecards.org/cgi-bin/carddisp.pl?gene=PRTG</t>
  </si>
  <si>
    <t>SSBP4</t>
  </si>
  <si>
    <t>Single Stranded DNA Binding Protein 4</t>
  </si>
  <si>
    <t>GC19P066245</t>
  </si>
  <si>
    <t>https://www.genecards.org/cgi-bin/carddisp.pl?gene=SSBP4</t>
  </si>
  <si>
    <t>UBE2Q1</t>
  </si>
  <si>
    <t>Ubiquitin Conjugating Enzyme E2 Q1</t>
  </si>
  <si>
    <t>GC01M154548</t>
  </si>
  <si>
    <t>https://www.genecards.org/cgi-bin/carddisp.pl?gene=UBE2Q1</t>
  </si>
  <si>
    <t>DDX19A</t>
  </si>
  <si>
    <t>DEAD-Box Helicase 19A</t>
  </si>
  <si>
    <t>GC16P070346</t>
  </si>
  <si>
    <t>https://www.genecards.org/cgi-bin/carddisp.pl?gene=DDX19A</t>
  </si>
  <si>
    <t>EPN3</t>
  </si>
  <si>
    <t>Epsin 3</t>
  </si>
  <si>
    <t>GC17P050532</t>
  </si>
  <si>
    <t>https://www.genecards.org/cgi-bin/carddisp.pl?gene=EPN3</t>
  </si>
  <si>
    <t>GIMAP7</t>
  </si>
  <si>
    <t>GTPase, IMAP Family Member 7</t>
  </si>
  <si>
    <t>GC07P150514</t>
  </si>
  <si>
    <t>https://www.genecards.org/cgi-bin/carddisp.pl?gene=GIMAP7</t>
  </si>
  <si>
    <t>KIAA0930</t>
  </si>
  <si>
    <t>GC22M057650</t>
  </si>
  <si>
    <t>https://www.genecards.org/cgi-bin/carddisp.pl?gene=KIAA0930</t>
  </si>
  <si>
    <t>SEC22A</t>
  </si>
  <si>
    <t>SEC22 Homolog A, Vesicle Trafficking Protein</t>
  </si>
  <si>
    <t>GC03P123201</t>
  </si>
  <si>
    <t>https://www.genecards.org/cgi-bin/carddisp.pl?gene=SEC22A</t>
  </si>
  <si>
    <t>TEX101</t>
  </si>
  <si>
    <t>Testis Expressed 101</t>
  </si>
  <si>
    <t>GC19P043388</t>
  </si>
  <si>
    <t>https://www.genecards.org/cgi-bin/carddisp.pl?gene=TEX101</t>
  </si>
  <si>
    <t>TXNL4B</t>
  </si>
  <si>
    <t>Thioredoxin Like 4B</t>
  </si>
  <si>
    <t>GC16M072044</t>
  </si>
  <si>
    <t>https://www.genecards.org/cgi-bin/carddisp.pl?gene=TXNL4B</t>
  </si>
  <si>
    <t>FBXL19</t>
  </si>
  <si>
    <t>F-Box And Leucine Rich Repeat Protein 19</t>
  </si>
  <si>
    <t>GC16P041107</t>
  </si>
  <si>
    <t>https://www.genecards.org/cgi-bin/carddisp.pl?gene=FBXL19</t>
  </si>
  <si>
    <t>MAGI3</t>
  </si>
  <si>
    <t>Membrane Associated Guanylate Kinase, WW And PDZ Domain Containing 3</t>
  </si>
  <si>
    <t>GC01P113390</t>
  </si>
  <si>
    <t>https://www.genecards.org/cgi-bin/carddisp.pl?gene=MAGI3</t>
  </si>
  <si>
    <t>MEX3D</t>
  </si>
  <si>
    <t>Mex-3 RNA Binding Family Member D</t>
  </si>
  <si>
    <t>GC19M001554</t>
  </si>
  <si>
    <t>https://www.genecards.org/cgi-bin/carddisp.pl?gene=MEX3D</t>
  </si>
  <si>
    <t>SYT12</t>
  </si>
  <si>
    <t>Synaptotagmin 12</t>
  </si>
  <si>
    <t>GC11P070122</t>
  </si>
  <si>
    <t>https://www.genecards.org/cgi-bin/carddisp.pl?gene=SYT12</t>
  </si>
  <si>
    <t>TBC1D22A</t>
  </si>
  <si>
    <t>TBC1 Domain Family Member 22A</t>
  </si>
  <si>
    <t>GC22P046762</t>
  </si>
  <si>
    <t>https://www.genecards.org/cgi-bin/carddisp.pl?gene=TBC1D22A</t>
  </si>
  <si>
    <t>TNRC6C</t>
  </si>
  <si>
    <t>Trinucleotide Repeat Containing Adaptor 6C</t>
  </si>
  <si>
    <t>GC17P077959</t>
  </si>
  <si>
    <t>https://www.genecards.org/cgi-bin/carddisp.pl?gene=TNRC6C</t>
  </si>
  <si>
    <t>UNKL</t>
  </si>
  <si>
    <t>Unk Like Zinc Finger</t>
  </si>
  <si>
    <t>GC16M007063</t>
  </si>
  <si>
    <t>https://www.genecards.org/cgi-bin/carddisp.pl?gene=UNKL</t>
  </si>
  <si>
    <t>AFTPH</t>
  </si>
  <si>
    <t>Aftiphilin</t>
  </si>
  <si>
    <t>GC02P064524</t>
  </si>
  <si>
    <t>https://www.genecards.org/cgi-bin/carddisp.pl?gene=AFTPH</t>
  </si>
  <si>
    <t>CORO6</t>
  </si>
  <si>
    <t>Coronin 6</t>
  </si>
  <si>
    <t>GC17M029614</t>
  </si>
  <si>
    <t>https://www.genecards.org/cgi-bin/carddisp.pl?gene=CORO6</t>
  </si>
  <si>
    <t>EML3</t>
  </si>
  <si>
    <t>EMAP Like 3</t>
  </si>
  <si>
    <t>GC11M062602</t>
  </si>
  <si>
    <t>https://www.genecards.org/cgi-bin/carddisp.pl?gene=EML3</t>
  </si>
  <si>
    <t>FUT11</t>
  </si>
  <si>
    <t>Fucosyltransferase 11</t>
  </si>
  <si>
    <t>GC10P073772</t>
  </si>
  <si>
    <t>https://www.genecards.org/cgi-bin/carddisp.pl?gene=FUT11</t>
  </si>
  <si>
    <t>KLHL36</t>
  </si>
  <si>
    <t>Kelch Like Family Member 36</t>
  </si>
  <si>
    <t>GC16P084648</t>
  </si>
  <si>
    <t>https://www.genecards.org/cgi-bin/carddisp.pl?gene=KLHL36</t>
  </si>
  <si>
    <t>LONRF1</t>
  </si>
  <si>
    <t>LON Peptidase N-Terminal Domain And Ring Finger 1</t>
  </si>
  <si>
    <t>GC08M012721</t>
  </si>
  <si>
    <t>https://www.genecards.org/cgi-bin/carddisp.pl?gene=LONRF1</t>
  </si>
  <si>
    <t>MICALL1</t>
  </si>
  <si>
    <t>MICAL Like 1</t>
  </si>
  <si>
    <t>GC22P037905</t>
  </si>
  <si>
    <t>https://www.genecards.org/cgi-bin/carddisp.pl?gene=MICALL1</t>
  </si>
  <si>
    <t>TSPYL6</t>
  </si>
  <si>
    <t>TSPY Like 6</t>
  </si>
  <si>
    <t>GC02M054253</t>
  </si>
  <si>
    <t>https://www.genecards.org/cgi-bin/carddisp.pl?gene=TSPYL6</t>
  </si>
  <si>
    <t>ZFR2</t>
  </si>
  <si>
    <t>Zinc Finger RNA Binding Protein 2</t>
  </si>
  <si>
    <t>GC19M003804</t>
  </si>
  <si>
    <t>https://www.genecards.org/cgi-bin/carddisp.pl?gene=ZFR2</t>
  </si>
  <si>
    <t>ZNF593</t>
  </si>
  <si>
    <t>Zinc Finger Protein 593</t>
  </si>
  <si>
    <t>GC01P026171</t>
  </si>
  <si>
    <t>https://www.genecards.org/cgi-bin/carddisp.pl?gene=ZNF593</t>
  </si>
  <si>
    <t>CCDC61</t>
  </si>
  <si>
    <t>Coiled-Coil Domain Containing 61</t>
  </si>
  <si>
    <t>GC19P045995</t>
  </si>
  <si>
    <t>https://www.genecards.org/cgi-bin/carddisp.pl?gene=CCDC61</t>
  </si>
  <si>
    <t>FAM117B</t>
  </si>
  <si>
    <t>Family With Sequence Similarity 117 Member B</t>
  </si>
  <si>
    <t>GC02P203059</t>
  </si>
  <si>
    <t>https://www.genecards.org/cgi-bin/carddisp.pl?gene=FAM117B</t>
  </si>
  <si>
    <t>HES2</t>
  </si>
  <si>
    <t>Hes Family BHLH Transcription Factor 2</t>
  </si>
  <si>
    <t>GC01M006412</t>
  </si>
  <si>
    <t>https://www.genecards.org/cgi-bin/carddisp.pl?gene=HES2</t>
  </si>
  <si>
    <t>HINT3</t>
  </si>
  <si>
    <t>Histidine Triad Nucleotide Binding Protein 3</t>
  </si>
  <si>
    <t>GC06P125956</t>
  </si>
  <si>
    <t>https://www.genecards.org/cgi-bin/carddisp.pl?gene=HINT3</t>
  </si>
  <si>
    <t>LRRC8C</t>
  </si>
  <si>
    <t>Leucine Rich Repeat Containing 8 VRAC Subunit C</t>
  </si>
  <si>
    <t>GC01P089615</t>
  </si>
  <si>
    <t>https://www.genecards.org/cgi-bin/carddisp.pl?gene=LRRC8C</t>
  </si>
  <si>
    <t>MIER2</t>
  </si>
  <si>
    <t>MIER Family Member 2</t>
  </si>
  <si>
    <t>GC19M000305</t>
  </si>
  <si>
    <t>https://www.genecards.org/cgi-bin/carddisp.pl?gene=MIER2</t>
  </si>
  <si>
    <t>OR4B1</t>
  </si>
  <si>
    <t>Olfactory Receptor Family 4 Subfamily B Member 1</t>
  </si>
  <si>
    <t>GC11P048245</t>
  </si>
  <si>
    <t>https://www.genecards.org/cgi-bin/carddisp.pl?gene=OR4B1</t>
  </si>
  <si>
    <t>SLC10A6</t>
  </si>
  <si>
    <t>Solute Carrier Family 10 Member 6</t>
  </si>
  <si>
    <t>GC04M086823</t>
  </si>
  <si>
    <t>https://www.genecards.org/cgi-bin/carddisp.pl?gene=SLC10A6</t>
  </si>
  <si>
    <t>ZBTB9</t>
  </si>
  <si>
    <t>Zinc Finger And BTB Domain Containing 9</t>
  </si>
  <si>
    <t>GC06P033453</t>
  </si>
  <si>
    <t>https://www.genecards.org/cgi-bin/carddisp.pl?gene=ZBTB9</t>
  </si>
  <si>
    <t>ZNF624</t>
  </si>
  <si>
    <t>Zinc Finger Protein 624</t>
  </si>
  <si>
    <t>GC17M016614</t>
  </si>
  <si>
    <t>https://www.genecards.org/cgi-bin/carddisp.pl?gene=ZNF624</t>
  </si>
  <si>
    <t>ZZEF1</t>
  </si>
  <si>
    <t>Zinc Finger ZZ-Type And EF-Hand Domain Containing 1</t>
  </si>
  <si>
    <t>GC17M004004</t>
  </si>
  <si>
    <t>https://www.genecards.org/cgi-bin/carddisp.pl?gene=ZZEF1</t>
  </si>
  <si>
    <t>CLDN20</t>
  </si>
  <si>
    <t>Claudin 20</t>
  </si>
  <si>
    <t>GC06P155264</t>
  </si>
  <si>
    <t>https://www.genecards.org/cgi-bin/carddisp.pl?gene=CLDN20</t>
  </si>
  <si>
    <t>PHLDB3</t>
  </si>
  <si>
    <t>Pleckstrin Homology Like Domain Family B Member 3</t>
  </si>
  <si>
    <t>GC19M043474</t>
  </si>
  <si>
    <t>https://www.genecards.org/cgi-bin/carddisp.pl?gene=PHLDB3</t>
  </si>
  <si>
    <t>ANKRD31</t>
  </si>
  <si>
    <t>Ankyrin Repeat Domain 31</t>
  </si>
  <si>
    <t>GC05M075068</t>
  </si>
  <si>
    <t>https://www.genecards.org/cgi-bin/carddisp.pl?gene=ANKRD31</t>
  </si>
  <si>
    <t>CMSS1</t>
  </si>
  <si>
    <t>Cms1 Ribosomal Small Subunit Homolog</t>
  </si>
  <si>
    <t>GC03P099817</t>
  </si>
  <si>
    <t>https://www.genecards.org/cgi-bin/carddisp.pl?gene=CMSS1</t>
  </si>
  <si>
    <t>CRACR2A</t>
  </si>
  <si>
    <t>Calcium Release Activated Channel Regulator 2A</t>
  </si>
  <si>
    <t>GC12M005218</t>
  </si>
  <si>
    <t>https://www.genecards.org/cgi-bin/carddisp.pl?gene=CRACR2A</t>
  </si>
  <si>
    <t>FBRSL1</t>
  </si>
  <si>
    <t>Fibrosin Like 1</t>
  </si>
  <si>
    <t>GC12P132489</t>
  </si>
  <si>
    <t>https://www.genecards.org/cgi-bin/carddisp.pl?gene=FBRSL1</t>
  </si>
  <si>
    <t>METTL2A</t>
  </si>
  <si>
    <t>Methyltransferase 2A, Methylcytidine</t>
  </si>
  <si>
    <t>GC17P062423</t>
  </si>
  <si>
    <t>https://www.genecards.org/cgi-bin/carddisp.pl?gene=METTL2A</t>
  </si>
  <si>
    <t>MS4A12</t>
  </si>
  <si>
    <t>Membrane Spanning 4-Domains A12</t>
  </si>
  <si>
    <t>GC11P060513</t>
  </si>
  <si>
    <t>https://www.genecards.org/cgi-bin/carddisp.pl?gene=MS4A12</t>
  </si>
  <si>
    <t>SMDT1</t>
  </si>
  <si>
    <t>Single-Pass Membrane Protein With Aspartate Rich Tail 1</t>
  </si>
  <si>
    <t>GC22P042079</t>
  </si>
  <si>
    <t>https://www.genecards.org/cgi-bin/carddisp.pl?gene=SMDT1</t>
  </si>
  <si>
    <t>SPIN3</t>
  </si>
  <si>
    <t>Spindlin Family Member 3</t>
  </si>
  <si>
    <t>GC0XM056818</t>
  </si>
  <si>
    <t>https://www.genecards.org/cgi-bin/carddisp.pl?gene=SPIN3</t>
  </si>
  <si>
    <t>ZNF154</t>
  </si>
  <si>
    <t>Zinc Finger Protein 154</t>
  </si>
  <si>
    <t>GC19M066484</t>
  </si>
  <si>
    <t>https://www.genecards.org/cgi-bin/carddisp.pl?gene=ZNF154</t>
  </si>
  <si>
    <t>GFRAL</t>
  </si>
  <si>
    <t>GDNF Family Receptor Alpha Like</t>
  </si>
  <si>
    <t>GC06P084081</t>
  </si>
  <si>
    <t>https://www.genecards.org/cgi-bin/carddisp.pl?gene=GFRAL</t>
  </si>
  <si>
    <t>ITPRIPL1</t>
  </si>
  <si>
    <t>ITPRIP Like 1</t>
  </si>
  <si>
    <t>GC02P096356</t>
  </si>
  <si>
    <t>https://www.genecards.org/cgi-bin/carddisp.pl?gene=ITPRIPL1</t>
  </si>
  <si>
    <t>MSANTD2</t>
  </si>
  <si>
    <t>Myb/SANT DNA Binding Domain Containing 2</t>
  </si>
  <si>
    <t>GC11M124766</t>
  </si>
  <si>
    <t>https://www.genecards.org/cgi-bin/carddisp.pl?gene=MSANTD2</t>
  </si>
  <si>
    <t>PLPPR4</t>
  </si>
  <si>
    <t>Phospholipid Phosphatase Related 4</t>
  </si>
  <si>
    <t>GC01P099262</t>
  </si>
  <si>
    <t>https://www.genecards.org/cgi-bin/carddisp.pl?gene=PLPPR4</t>
  </si>
  <si>
    <t>TMEM208</t>
  </si>
  <si>
    <t>Transmembrane Protein 208</t>
  </si>
  <si>
    <t>GC16P067270</t>
  </si>
  <si>
    <t>https://www.genecards.org/cgi-bin/carddisp.pl?gene=TMEM208</t>
  </si>
  <si>
    <t>PGGHG</t>
  </si>
  <si>
    <t>Protein-Glucosylgalactosylhydroxylysine Glucosidase</t>
  </si>
  <si>
    <t>GC11P000288</t>
  </si>
  <si>
    <t>https://www.genecards.org/cgi-bin/carddisp.pl?gene=PGGHG</t>
  </si>
  <si>
    <t>TEX19</t>
  </si>
  <si>
    <t>Testis Expressed 19</t>
  </si>
  <si>
    <t>GC17P082359</t>
  </si>
  <si>
    <t>https://www.genecards.org/cgi-bin/carddisp.pl?gene=TEX19</t>
  </si>
  <si>
    <t>CIART</t>
  </si>
  <si>
    <t>Circadian Associated Repressor Of Transcription</t>
  </si>
  <si>
    <t>GC01P150282</t>
  </si>
  <si>
    <t>https://www.genecards.org/cgi-bin/carddisp.pl?gene=CIART</t>
  </si>
  <si>
    <t>DIPK2A</t>
  </si>
  <si>
    <t>Divergent Protein Kinase Domain 2A</t>
  </si>
  <si>
    <t>GC03P143973</t>
  </si>
  <si>
    <t>https://www.genecards.org/cgi-bin/carddisp.pl?gene=DIPK2A</t>
  </si>
  <si>
    <t>MROH9</t>
  </si>
  <si>
    <t>Maestro Heat Like Repeat Family Member 9</t>
  </si>
  <si>
    <t>GC01P170905</t>
  </si>
  <si>
    <t>https://www.genecards.org/cgi-bin/carddisp.pl?gene=MROH9</t>
  </si>
  <si>
    <t>PERM1</t>
  </si>
  <si>
    <t>PPARGC1 And ESRR Induced Regulator, Muscle 1</t>
  </si>
  <si>
    <t>GC01M000975</t>
  </si>
  <si>
    <t>https://www.genecards.org/cgi-bin/carddisp.pl?gene=PERM1</t>
  </si>
  <si>
    <t>PRAG1</t>
  </si>
  <si>
    <t>PEAK1 Related, Kinase-Activating Pseudokinase 1</t>
  </si>
  <si>
    <t>GC08M008318</t>
  </si>
  <si>
    <t>https://www.genecards.org/cgi-bin/carddisp.pl?gene=PRAG1</t>
  </si>
  <si>
    <t>PRR35</t>
  </si>
  <si>
    <t>Proline Rich 35</t>
  </si>
  <si>
    <t>GC16P000559</t>
  </si>
  <si>
    <t>https://www.genecards.org/cgi-bin/carddisp.pl?gene=PRR35</t>
  </si>
  <si>
    <t>RIPOR1</t>
  </si>
  <si>
    <t>RHO Family Interacting Cell Polarization Regulator 1</t>
  </si>
  <si>
    <t>GC16P067520</t>
  </si>
  <si>
    <t>https://www.genecards.org/cgi-bin/carddisp.pl?gene=RIPOR1</t>
  </si>
  <si>
    <t>JPT2</t>
  </si>
  <si>
    <t>Jupiter Microtubule Associated Homolog 2</t>
  </si>
  <si>
    <t>GC16P011668</t>
  </si>
  <si>
    <t>https://www.genecards.org/cgi-bin/carddisp.pl?gene=JPT2</t>
  </si>
  <si>
    <t>MARCHF1</t>
  </si>
  <si>
    <t>Membrane Associated Ring-CH-Type Finger 1</t>
  </si>
  <si>
    <t>GC04M163525</t>
  </si>
  <si>
    <t>https://www.genecards.org/cgi-bin/carddisp.pl?gene=MARCHF1</t>
  </si>
  <si>
    <t>C4orf51</t>
  </si>
  <si>
    <t>Chromosome 4 Open Reading Frame 51</t>
  </si>
  <si>
    <t>GC04P145680</t>
  </si>
  <si>
    <t>https://www.genecards.org/cgi-bin/carddisp.pl?gene=C4orf51</t>
  </si>
  <si>
    <t>ZNF316</t>
  </si>
  <si>
    <t>Zinc Finger Protein 316</t>
  </si>
  <si>
    <t>GC07P006637</t>
  </si>
  <si>
    <t>https://www.genecards.org/cgi-bin/carddisp.pl?gene=ZNF316</t>
  </si>
  <si>
    <t>GARRE1</t>
  </si>
  <si>
    <t>Granule Associated Rac And RHOG Effector 1</t>
  </si>
  <si>
    <t>GC19P066508</t>
  </si>
  <si>
    <t>https://www.genecards.org/cgi-bin/carddisp.pl?gene=GARRE1</t>
  </si>
  <si>
    <t>MYO15B</t>
  </si>
  <si>
    <t>Myosin XVB</t>
  </si>
  <si>
    <t>GC17P075600</t>
  </si>
  <si>
    <t>https://www.genecards.org/cgi-bin/carddisp.pl?gene=MYO15B</t>
  </si>
  <si>
    <t>TRAF3IP2-AS1</t>
  </si>
  <si>
    <t>TRAF3IP2 Antisense RNA 1</t>
  </si>
  <si>
    <t>GC06P111483</t>
  </si>
  <si>
    <t>https://www.genecards.org/cgi-bin/carddisp.pl?gene=TRAF3IP2-AS1</t>
  </si>
  <si>
    <t>LINC00474</t>
  </si>
  <si>
    <t>Long Intergenic Non-Protein Coding RNA 474</t>
  </si>
  <si>
    <t>GC09M115861</t>
  </si>
  <si>
    <t>https://www.genecards.org/cgi-bin/carddisp.pl?gene=LINC00474</t>
  </si>
  <si>
    <t>HHIP-AS1</t>
  </si>
  <si>
    <t>HHIP Antisense RNA 1</t>
  </si>
  <si>
    <t>GC04M144642</t>
  </si>
  <si>
    <t>https://www.genecards.org/cgi-bin/carddisp.pl?gene=HHIP-AS1</t>
  </si>
  <si>
    <t>LINC01121</t>
  </si>
  <si>
    <t>Long Intergenic Non-Protein Coding RNA 1121</t>
  </si>
  <si>
    <t>GC02M045164</t>
  </si>
  <si>
    <t>https://www.genecards.org/cgi-bin/carddisp.pl?gene=LINC01121</t>
  </si>
  <si>
    <t>GBAP1</t>
  </si>
  <si>
    <t>Glucosylceramidase Beta Pseudogene 1</t>
  </si>
  <si>
    <t>GC01M155213</t>
  </si>
  <si>
    <t>https://www.genecards.org/cgi-bin/carddisp.pl?gene=GBAP1</t>
  </si>
  <si>
    <t>H2BC20P</t>
  </si>
  <si>
    <t>H2B Clustered Histone 20, Pseudogene</t>
  </si>
  <si>
    <t>GC01M152016</t>
  </si>
  <si>
    <t>https://www.genecards.org/cgi-bin/carddisp.pl?gene=H2BC20P</t>
  </si>
  <si>
    <t>THUMPD3-AS1</t>
  </si>
  <si>
    <t>THUMPD3 Antisense RNA 1</t>
  </si>
  <si>
    <t>GC03M009349</t>
  </si>
  <si>
    <t>https://www.genecards.org/cgi-bin/carddisp.pl?gene=THUMPD3-AS1</t>
  </si>
  <si>
    <t>VPS9D1-AS1</t>
  </si>
  <si>
    <t>VPS9D1 Antisense RNA 1</t>
  </si>
  <si>
    <t>GC16P089711</t>
  </si>
  <si>
    <t>https://www.genecards.org/cgi-bin/carddisp.pl?gene=VPS9D1-AS1</t>
  </si>
  <si>
    <t>EPM2A-DT</t>
  </si>
  <si>
    <t>EPM2A Divergent Transcript</t>
  </si>
  <si>
    <t>GC06P145737</t>
  </si>
  <si>
    <t>https://www.genecards.org/cgi-bin/carddisp.pl?gene=EPM2A-DT</t>
  </si>
  <si>
    <t>WARS2-AS1</t>
  </si>
  <si>
    <t>WARS2 Antisense RNA 1</t>
  </si>
  <si>
    <t>GC01P119141</t>
  </si>
  <si>
    <t>https://www.genecards.org/cgi-bin/carddisp.pl?gene=WARS2-AS1</t>
  </si>
  <si>
    <t>H2BC19P</t>
  </si>
  <si>
    <t>H2B Clustered Histone 19, Pseudogene</t>
  </si>
  <si>
    <t>GC01P150200</t>
  </si>
  <si>
    <t>https://www.genecards.org/cgi-bin/carddisp.pl?gene=H2BC19P</t>
  </si>
  <si>
    <t>CRADD-AS1</t>
  </si>
  <si>
    <t>CRADD Antisense RNA 1</t>
  </si>
  <si>
    <t>GC12M093706</t>
  </si>
  <si>
    <t>https://www.genecards.org/cgi-bin/carddisp.pl?gene=CRADD-AS1</t>
  </si>
  <si>
    <t>CYP2D8P</t>
  </si>
  <si>
    <t>Ccytochrome P450 Family 2 Subfamily D Member 8, Pseudogene</t>
  </si>
  <si>
    <t>GC22M042149</t>
  </si>
  <si>
    <t>https://www.genecards.org/cgi-bin/carddisp.pl?gene=CYP2D8P</t>
  </si>
  <si>
    <t>XBP1P1</t>
  </si>
  <si>
    <t>X-Box Binding Protein 1 Pseudogene 1</t>
  </si>
  <si>
    <t>GC05P112885</t>
  </si>
  <si>
    <t>https://www.genecards.org/cgi-bin/carddisp.pl?gene=XBP1P1</t>
  </si>
  <si>
    <t>TUBBP2</t>
  </si>
  <si>
    <t>Tubulin Beta Pseudogene 2</t>
  </si>
  <si>
    <t>GC13M041383</t>
  </si>
  <si>
    <t>https://www.genecards.org/cgi-bin/carddisp.pl?gene=TUBBP2</t>
  </si>
  <si>
    <t>TDRD1</t>
  </si>
  <si>
    <t>Tudor Domain Containing 1</t>
  </si>
  <si>
    <t>GC10P114179</t>
  </si>
  <si>
    <t>https://www.genecards.org/cgi-bin/carddisp.pl?gene=TDRD1</t>
  </si>
  <si>
    <t>RAB40C</t>
  </si>
  <si>
    <t>RAB40C, Member RAS Oncogene Family</t>
  </si>
  <si>
    <t>GC16P011616</t>
  </si>
  <si>
    <t>https://www.genecards.org/cgi-bin/carddisp.pl?gene=RAB40C</t>
  </si>
  <si>
    <t>TXNDC12</t>
  </si>
  <si>
    <t>Thioredoxin Domain Containing 12</t>
  </si>
  <si>
    <t>GC01M052020</t>
  </si>
  <si>
    <t>https://www.genecards.org/cgi-bin/carddisp.pl?gene=TXNDC12</t>
  </si>
  <si>
    <t>SSNA1</t>
  </si>
  <si>
    <t>SS Nuclear Autoantigen 1</t>
  </si>
  <si>
    <t>GC09P137188</t>
  </si>
  <si>
    <t>https://www.genecards.org/cgi-bin/carddisp.pl?gene=SSNA1</t>
  </si>
  <si>
    <t>FBXL12</t>
  </si>
  <si>
    <t>F-Box And Leucine Rich Repeat Protein 12</t>
  </si>
  <si>
    <t>GC19M009810</t>
  </si>
  <si>
    <t>https://www.genecards.org/cgi-bin/carddisp.pl?gene=FBXL12</t>
  </si>
  <si>
    <t>PDRG1</t>
  </si>
  <si>
    <t>P53 And DNA Damage Regulated 1</t>
  </si>
  <si>
    <t>GC20M031944</t>
  </si>
  <si>
    <t>https://www.genecards.org/cgi-bin/carddisp.pl?gene=PDRG1</t>
  </si>
  <si>
    <t>RBM4B</t>
  </si>
  <si>
    <t>RNA Binding Motif Protein 4B</t>
  </si>
  <si>
    <t>GC11M066664</t>
  </si>
  <si>
    <t>https://www.genecards.org/cgi-bin/carddisp.pl?gene=RBM4B</t>
  </si>
  <si>
    <t>ZNF43</t>
  </si>
  <si>
    <t>Zinc Finger Protein 43</t>
  </si>
  <si>
    <t>GC19M033663</t>
  </si>
  <si>
    <t>https://www.genecards.org/cgi-bin/carddisp.pl?gene=ZNF43</t>
  </si>
  <si>
    <t>CMC1</t>
  </si>
  <si>
    <t>C-X9-C Motif Containing 1</t>
  </si>
  <si>
    <t>GC03P028265</t>
  </si>
  <si>
    <t>https://www.genecards.org/cgi-bin/carddisp.pl?gene=CMC1</t>
  </si>
  <si>
    <t>DDI1</t>
  </si>
  <si>
    <t>DNA Damage Inducible 1 Homolog 1</t>
  </si>
  <si>
    <t>GC11P104036</t>
  </si>
  <si>
    <t>https://www.genecards.org/cgi-bin/carddisp.pl?gene=DDI1</t>
  </si>
  <si>
    <t>CCDC102A</t>
  </si>
  <si>
    <t>Coiled-Coil Domain Containing 102A</t>
  </si>
  <si>
    <t>GC16M057512</t>
  </si>
  <si>
    <t>https://www.genecards.org/cgi-bin/carddisp.pl?gene=CCDC102A</t>
  </si>
  <si>
    <t>SAAL1</t>
  </si>
  <si>
    <t>Serum Amyloid A Like 1</t>
  </si>
  <si>
    <t>GC11M018069</t>
  </si>
  <si>
    <t>https://www.genecards.org/cgi-bin/carddisp.pl?gene=SAAL1</t>
  </si>
  <si>
    <t>TMEM192</t>
  </si>
  <si>
    <t>Transmembrane Protein 192</t>
  </si>
  <si>
    <t>GC04M165070</t>
  </si>
  <si>
    <t>https://www.genecards.org/cgi-bin/carddisp.pl?gene=TMEM192</t>
  </si>
  <si>
    <t>ABHD17B</t>
  </si>
  <si>
    <t>Abhydrolase Domain Containing 17B, Depalmitoylase</t>
  </si>
  <si>
    <t>GC09M071862</t>
  </si>
  <si>
    <t>https://www.genecards.org/cgi-bin/carddisp.pl?gene=ABHD17B</t>
  </si>
  <si>
    <t>GSKIP</t>
  </si>
  <si>
    <t>GSK3B Interacting Protein</t>
  </si>
  <si>
    <t>GC14P096363</t>
  </si>
  <si>
    <t>https://www.genecards.org/cgi-bin/carddisp.pl?gene=GSKIP</t>
  </si>
  <si>
    <t>AAVS1</t>
  </si>
  <si>
    <t>Adeno-Associated Virus Integration Site 1</t>
  </si>
  <si>
    <t>GC19U990001</t>
  </si>
  <si>
    <t>https://www.genecards.org/cgi-bin/carddisp.pl?gene=AAVS1</t>
  </si>
  <si>
    <t>ALDOC</t>
  </si>
  <si>
    <t>Aldolase, Fructose-Bisphosphate C</t>
  </si>
  <si>
    <t>GC17M035139</t>
  </si>
  <si>
    <t>https://www.genecards.org/cgi-bin/carddisp.pl?gene=ALDOC</t>
  </si>
  <si>
    <t>CRTC2</t>
  </si>
  <si>
    <t>CREB Regulated Transcription Coactivator 2</t>
  </si>
  <si>
    <t>GC01M153947</t>
  </si>
  <si>
    <t>https://www.genecards.org/cgi-bin/carddisp.pl?gene=CRTC2</t>
  </si>
  <si>
    <t>TPSD1</t>
  </si>
  <si>
    <t>Tryptase Delta 1</t>
  </si>
  <si>
    <t>GC16P001256</t>
  </si>
  <si>
    <t>https://www.genecards.org/cgi-bin/carddisp.pl?gene=TPSD1</t>
  </si>
  <si>
    <t>FAM83B</t>
  </si>
  <si>
    <t>Family With Sequence Similarity 83 Member B</t>
  </si>
  <si>
    <t>GC06P054846</t>
  </si>
  <si>
    <t>https://www.genecards.org/cgi-bin/carddisp.pl?gene=FAM83B</t>
  </si>
  <si>
    <t>TC2N</t>
  </si>
  <si>
    <t>Tandem C2 Domains, Nuclear</t>
  </si>
  <si>
    <t>GC14M101154</t>
  </si>
  <si>
    <t>https://www.genecards.org/cgi-bin/carddisp.pl?gene=TC2N</t>
  </si>
  <si>
    <t>DCAF12L2</t>
  </si>
  <si>
    <t>DDB1 And CUL4 Associated Factor 12 Like 2</t>
  </si>
  <si>
    <t>GC0XM126163</t>
  </si>
  <si>
    <t>https://www.genecards.org/cgi-bin/carddisp.pl?gene=DCAF12L2</t>
  </si>
  <si>
    <t>TVP23B</t>
  </si>
  <si>
    <t>Trans-Golgi Network Vesicle Protein 23 Homolog B</t>
  </si>
  <si>
    <t>GC17P054672</t>
  </si>
  <si>
    <t>https://www.genecards.org/cgi-bin/carddisp.pl?gene=TVP23B</t>
  </si>
  <si>
    <t>GAREM1</t>
  </si>
  <si>
    <t>GRB2 Associated Regulator Of MAPK1 Subtype 1</t>
  </si>
  <si>
    <t>GC18M032125</t>
  </si>
  <si>
    <t>https://www.genecards.org/cgi-bin/carddisp.pl?gene=GAREM1</t>
  </si>
  <si>
    <t>E4F1</t>
  </si>
  <si>
    <t>E4F Transcription Factor 1</t>
  </si>
  <si>
    <t>GC16P002223</t>
  </si>
  <si>
    <t>https://www.genecards.org/cgi-bin/carddisp.pl?gene=E4F1</t>
  </si>
  <si>
    <t>CTSE</t>
  </si>
  <si>
    <t>Cathepsin E</t>
  </si>
  <si>
    <t>GC01M206009</t>
  </si>
  <si>
    <t>https://www.genecards.org/cgi-bin/carddisp.pl?gene=CTSE</t>
  </si>
  <si>
    <t>APEH</t>
  </si>
  <si>
    <t>Acylaminoacyl-Peptide Hydrolase</t>
  </si>
  <si>
    <t>GC03P049673</t>
  </si>
  <si>
    <t>https://www.genecards.org/cgi-bin/carddisp.pl?gene=APEH</t>
  </si>
  <si>
    <t>MBIP</t>
  </si>
  <si>
    <t>MAP3K12 Binding Inhibitory Protein 1</t>
  </si>
  <si>
    <t>GC14M036298</t>
  </si>
  <si>
    <t>https://www.genecards.org/cgi-bin/carddisp.pl?gene=MBIP</t>
  </si>
  <si>
    <t>SRSF11</t>
  </si>
  <si>
    <t>Serine And Arginine Rich Splicing Factor 11</t>
  </si>
  <si>
    <t>GC01P070206</t>
  </si>
  <si>
    <t>https://www.genecards.org/cgi-bin/carddisp.pl?gene=SRSF11</t>
  </si>
  <si>
    <t>ATP1B3</t>
  </si>
  <si>
    <t>ATPase Na+/K+ Transporting Subunit Beta 3</t>
  </si>
  <si>
    <t>GC03P141876</t>
  </si>
  <si>
    <t>https://www.genecards.org/cgi-bin/carddisp.pl?gene=ATP1B3</t>
  </si>
  <si>
    <t>NOXO1</t>
  </si>
  <si>
    <t>NADPH Oxidase Organizer 1</t>
  </si>
  <si>
    <t>GC16M007103</t>
  </si>
  <si>
    <t>https://www.genecards.org/cgi-bin/carddisp.pl?gene=NOXO1</t>
  </si>
  <si>
    <t>COPG1</t>
  </si>
  <si>
    <t>COPI Coat Complex Subunit Gamma 1</t>
  </si>
  <si>
    <t>GC03P129249</t>
  </si>
  <si>
    <t>https://www.genecards.org/cgi-bin/carddisp.pl?gene=COPG1</t>
  </si>
  <si>
    <t>GPS2</t>
  </si>
  <si>
    <t>G Protein Pathway Suppressor 2</t>
  </si>
  <si>
    <t>GC17M007311</t>
  </si>
  <si>
    <t>https://www.genecards.org/cgi-bin/carddisp.pl?gene=GPS2</t>
  </si>
  <si>
    <t>INTS6</t>
  </si>
  <si>
    <t>Integrator Complex Subunit 6</t>
  </si>
  <si>
    <t>GC13M051334</t>
  </si>
  <si>
    <t>https://www.genecards.org/cgi-bin/carddisp.pl?gene=INTS6</t>
  </si>
  <si>
    <t>GNG10</t>
  </si>
  <si>
    <t>G Protein Subunit Gamma 10</t>
  </si>
  <si>
    <t>GC09P111661</t>
  </si>
  <si>
    <t>https://www.genecards.org/cgi-bin/carddisp.pl?gene=GNG10</t>
  </si>
  <si>
    <t>OSBPL6</t>
  </si>
  <si>
    <t>Oxysterol Binding Protein Like 6</t>
  </si>
  <si>
    <t>GC02P178194</t>
  </si>
  <si>
    <t>https://www.genecards.org/cgi-bin/carddisp.pl?gene=OSBPL6</t>
  </si>
  <si>
    <t>SOX30</t>
  </si>
  <si>
    <t>SRY-Box Transcription Factor 30</t>
  </si>
  <si>
    <t>GC05M157624</t>
  </si>
  <si>
    <t>https://www.genecards.org/cgi-bin/carddisp.pl?gene=SOX30</t>
  </si>
  <si>
    <t>CCL1</t>
  </si>
  <si>
    <t>C-C Motif Chemokine Ligand 1</t>
  </si>
  <si>
    <t>GC17M035584</t>
  </si>
  <si>
    <t>https://www.genecards.org/cgi-bin/carddisp.pl?gene=CCL1</t>
  </si>
  <si>
    <t>CAND2</t>
  </si>
  <si>
    <t>Cullin Associated And Neddylation Dissociated 2 (Putative)</t>
  </si>
  <si>
    <t>GC03P012814</t>
  </si>
  <si>
    <t>https://www.genecards.org/cgi-bin/carddisp.pl?gene=CAND2</t>
  </si>
  <si>
    <t>ZCCHC7</t>
  </si>
  <si>
    <t>Zinc Finger CCHC-Type Containing 7</t>
  </si>
  <si>
    <t>GC09P037120</t>
  </si>
  <si>
    <t>https://www.genecards.org/cgi-bin/carddisp.pl?gene=ZCCHC7</t>
  </si>
  <si>
    <t>VIM-AS1</t>
  </si>
  <si>
    <t>VIM Antisense RNA 1</t>
  </si>
  <si>
    <t>GC10M017172</t>
  </si>
  <si>
    <t>https://www.genecards.org/cgi-bin/carddisp.pl?gene=VIM-AS1</t>
  </si>
  <si>
    <t>TRPC5</t>
  </si>
  <si>
    <t>Transient Receptor Potential Cation Channel Subfamily C Member 5</t>
  </si>
  <si>
    <t>GC0XM111774</t>
  </si>
  <si>
    <t>https://www.genecards.org/cgi-bin/carddisp.pl?gene=TRPC5</t>
  </si>
  <si>
    <t>PLA2G2D</t>
  </si>
  <si>
    <t>Phospholipase A2 Group IID</t>
  </si>
  <si>
    <t>GC01M020111</t>
  </si>
  <si>
    <t>https://www.genecards.org/cgi-bin/carddisp.pl?gene=PLA2G2D</t>
  </si>
  <si>
    <t>ALG10</t>
  </si>
  <si>
    <t>ALG10 Alpha-1,2-Glucosyltransferase</t>
  </si>
  <si>
    <t>GC12P034022</t>
  </si>
  <si>
    <t>https://www.genecards.org/cgi-bin/carddisp.pl?gene=ALG10</t>
  </si>
  <si>
    <t>DMXL1</t>
  </si>
  <si>
    <t>Dmx Like 1</t>
  </si>
  <si>
    <t>GC05P119037</t>
  </si>
  <si>
    <t>https://www.genecards.org/cgi-bin/carddisp.pl?gene=DMXL1</t>
  </si>
  <si>
    <t>ST13P4</t>
  </si>
  <si>
    <t>ST13, Hsp70 Interacting Protein Pseudogene 4</t>
  </si>
  <si>
    <t>GC13P050172</t>
  </si>
  <si>
    <t>https://www.genecards.org/cgi-bin/carddisp.pl?gene=ST13P4</t>
  </si>
  <si>
    <t>DDX11-AS1</t>
  </si>
  <si>
    <t>DDX11 Antisense RNA 1</t>
  </si>
  <si>
    <t>GC12M031020</t>
  </si>
  <si>
    <t>https://www.genecards.org/cgi-bin/carddisp.pl?gene=DDX11-AS1</t>
  </si>
  <si>
    <t>GUSBP3</t>
  </si>
  <si>
    <t>GUSB Pseudogene 3</t>
  </si>
  <si>
    <t>GC05M069639</t>
  </si>
  <si>
    <t>https://www.genecards.org/cgi-bin/carddisp.pl?gene=GUSBP3</t>
  </si>
  <si>
    <t>PHKA1P1</t>
  </si>
  <si>
    <t>Phosphorylase Kinase Regulatory Subunit Alpha 1 Pseudogene</t>
  </si>
  <si>
    <t>GC01M090892</t>
  </si>
  <si>
    <t>https://www.genecards.org/cgi-bin/carddisp.pl?gene=PHKA1P1</t>
  </si>
  <si>
    <t>ERVS71-1</t>
  </si>
  <si>
    <t>Endogenous Retrovirus Group S71 Member 1, Envelope</t>
  </si>
  <si>
    <t>GC19U901644</t>
  </si>
  <si>
    <t>https://www.genecards.org/cgi-bin/carddisp.pl?gene=ERVS71-1</t>
  </si>
  <si>
    <t>VASH2</t>
  </si>
  <si>
    <t>Vasohibin 2</t>
  </si>
  <si>
    <t>GC01P212935</t>
  </si>
  <si>
    <t>https://www.genecards.org/cgi-bin/carddisp.pl?gene=VASH2</t>
  </si>
  <si>
    <t>DRD5</t>
  </si>
  <si>
    <t>Dopamine Receptor D5</t>
  </si>
  <si>
    <t>GC04P009783</t>
  </si>
  <si>
    <t>https://www.genecards.org/cgi-bin/carddisp.pl?gene=DRD5</t>
  </si>
  <si>
    <t>HLA-F</t>
  </si>
  <si>
    <t>Major Histocompatibility Complex, Class I, F</t>
  </si>
  <si>
    <t>GC06P083639</t>
  </si>
  <si>
    <t>https://www.genecards.org/cgi-bin/carddisp.pl?gene=HLA-F</t>
  </si>
  <si>
    <t>MTHFD2L</t>
  </si>
  <si>
    <t>Methylenetetrahydrofolate Dehydrogenase (NADP+ Dependent) 2 Like</t>
  </si>
  <si>
    <t>GC04P074114</t>
  </si>
  <si>
    <t>https://www.genecards.org/cgi-bin/carddisp.pl?gene=MTHFD2L</t>
  </si>
  <si>
    <t>RTBDN</t>
  </si>
  <si>
    <t>Retbindin</t>
  </si>
  <si>
    <t>GC19M013597</t>
  </si>
  <si>
    <t>https://www.genecards.org/cgi-bin/carddisp.pl?gene=RTBDN</t>
  </si>
  <si>
    <t>KLHL23</t>
  </si>
  <si>
    <t>Kelch Like Family Member 23</t>
  </si>
  <si>
    <t>GC02P169720</t>
  </si>
  <si>
    <t>https://www.genecards.org/cgi-bin/carddisp.pl?gene=KLHL23</t>
  </si>
  <si>
    <t>LIPM</t>
  </si>
  <si>
    <t>Lipase Family Member M</t>
  </si>
  <si>
    <t>GC10P092500</t>
  </si>
  <si>
    <t>https://www.genecards.org/cgi-bin/carddisp.pl?gene=LIPM</t>
  </si>
  <si>
    <t>BICRAL</t>
  </si>
  <si>
    <t>BICRA Like Chromatin Remodeling Complex Associated Protein</t>
  </si>
  <si>
    <t>GC06P083914</t>
  </si>
  <si>
    <t>https://www.genecards.org/cgi-bin/carddisp.pl?gene=BICRAL</t>
  </si>
  <si>
    <t>ZNF674-AS1</t>
  </si>
  <si>
    <t>ZNF674 Antisense RNA 1 (Head To Head)</t>
  </si>
  <si>
    <t>GC0XP046545</t>
  </si>
  <si>
    <t>https://www.genecards.org/cgi-bin/carddisp.pl?gene=ZNF674-AS1</t>
  </si>
  <si>
    <t>S1PR5</t>
  </si>
  <si>
    <t>Sphingosine-1-Phosphate Receptor 5</t>
  </si>
  <si>
    <t>GC19M010512</t>
  </si>
  <si>
    <t>https://www.genecards.org/cgi-bin/carddisp.pl?gene=S1PR5</t>
  </si>
  <si>
    <t>SMG7</t>
  </si>
  <si>
    <t>SMG7 Nonsense Mediated MRNA Decay Factor</t>
  </si>
  <si>
    <t>GC01P183441</t>
  </si>
  <si>
    <t>https://www.genecards.org/cgi-bin/carddisp.pl?gene=SMG7</t>
  </si>
  <si>
    <t>KNTC1</t>
  </si>
  <si>
    <t>Kinetochore Associated 1</t>
  </si>
  <si>
    <t>GC12P122527</t>
  </si>
  <si>
    <t>https://www.genecards.org/cgi-bin/carddisp.pl?gene=KNTC1</t>
  </si>
  <si>
    <t>RRBP1</t>
  </si>
  <si>
    <t>Ribosome Binding Protein 1</t>
  </si>
  <si>
    <t>GC20M017613</t>
  </si>
  <si>
    <t>https://www.genecards.org/cgi-bin/carddisp.pl?gene=RRBP1</t>
  </si>
  <si>
    <t>TAOK3</t>
  </si>
  <si>
    <t>TAO Kinase 3</t>
  </si>
  <si>
    <t>GC12M118149</t>
  </si>
  <si>
    <t>https://www.genecards.org/cgi-bin/carddisp.pl?gene=TAOK3</t>
  </si>
  <si>
    <t>Activator Of HSP90 ATPase Activity 1</t>
  </si>
  <si>
    <t>GC14P077457</t>
  </si>
  <si>
    <t>https://www.genecards.org/cgi-bin/carddisp.pl?gene=AHSA1</t>
  </si>
  <si>
    <t>FN3K</t>
  </si>
  <si>
    <t>Fructosamine 3 Kinase</t>
  </si>
  <si>
    <t>GC17P082735</t>
  </si>
  <si>
    <t>https://www.genecards.org/cgi-bin/carddisp.pl?gene=FN3K</t>
  </si>
  <si>
    <t>QPRT</t>
  </si>
  <si>
    <t>Quinolinate Phosphoribosyltransferase</t>
  </si>
  <si>
    <t>GC16P041006</t>
  </si>
  <si>
    <t>https://www.genecards.org/cgi-bin/carddisp.pl?gene=QPRT</t>
  </si>
  <si>
    <t>RAB3C</t>
  </si>
  <si>
    <t>RAB3C, Member RAS Oncogene Family</t>
  </si>
  <si>
    <t>GC05P058582</t>
  </si>
  <si>
    <t>https://www.genecards.org/cgi-bin/carddisp.pl?gene=RAB3C</t>
  </si>
  <si>
    <t>BRME1</t>
  </si>
  <si>
    <t>Break Repair Meiotic Recombinase Recruitment Factor 1</t>
  </si>
  <si>
    <t>GC19M014517</t>
  </si>
  <si>
    <t>https://www.genecards.org/cgi-bin/carddisp.pl?gene=BRME1</t>
  </si>
  <si>
    <t>RRP1</t>
  </si>
  <si>
    <t>Ribosomal RNA Processing 1</t>
  </si>
  <si>
    <t>GC21P043789</t>
  </si>
  <si>
    <t>https://www.genecards.org/cgi-bin/carddisp.pl?gene=RRP1</t>
  </si>
  <si>
    <t>PHTF2</t>
  </si>
  <si>
    <t>Putative Homeodomain Transcription Factor 2</t>
  </si>
  <si>
    <t>GC07P077798</t>
  </si>
  <si>
    <t>https://www.genecards.org/cgi-bin/carddisp.pl?gene=PHTF2</t>
  </si>
  <si>
    <t>NR6A1</t>
  </si>
  <si>
    <t>Nuclear Receptor Subfamily 6 Group A Member 1</t>
  </si>
  <si>
    <t>GC09M124517</t>
  </si>
  <si>
    <t>https://www.genecards.org/cgi-bin/carddisp.pl?gene=NR6A1</t>
  </si>
  <si>
    <t>GPRC5C</t>
  </si>
  <si>
    <t>G Protein-Coupled Receptor Class C Group 5 Member C</t>
  </si>
  <si>
    <t>GC17P074424</t>
  </si>
  <si>
    <t>https://www.genecards.org/cgi-bin/carddisp.pl?gene=GPRC5C</t>
  </si>
  <si>
    <t>OIP5-AS1</t>
  </si>
  <si>
    <t>OIP5 Antisense RNA 1</t>
  </si>
  <si>
    <t>GC15P042776</t>
  </si>
  <si>
    <t>https://www.genecards.org/cgi-bin/carddisp.pl?gene=OIP5-AS1</t>
  </si>
  <si>
    <t>RNGTT</t>
  </si>
  <si>
    <t>RNA Guanylyltransferase And 5'-Phosphatase</t>
  </si>
  <si>
    <t>GC06M088609</t>
  </si>
  <si>
    <t>https://www.genecards.org/cgi-bin/carddisp.pl?gene=RNGTT</t>
  </si>
  <si>
    <t>ZNF281</t>
  </si>
  <si>
    <t>Zinc Finger Protein 281</t>
  </si>
  <si>
    <t>GC01M200404</t>
  </si>
  <si>
    <t>https://www.genecards.org/cgi-bin/carddisp.pl?gene=ZNF281</t>
  </si>
  <si>
    <t>TMPRSS11F</t>
  </si>
  <si>
    <t>Transmembrane Serine Protease 11F</t>
  </si>
  <si>
    <t>GC04M068053</t>
  </si>
  <si>
    <t>https://www.genecards.org/cgi-bin/carddisp.pl?gene=TMPRSS11F</t>
  </si>
  <si>
    <t>SDK1</t>
  </si>
  <si>
    <t>Sidekick Cell Adhesion Molecule 1</t>
  </si>
  <si>
    <t>GC07P003307</t>
  </si>
  <si>
    <t>https://www.genecards.org/cgi-bin/carddisp.pl?gene=SDK1</t>
  </si>
  <si>
    <t>SYT5</t>
  </si>
  <si>
    <t>Synaptotagmin 5</t>
  </si>
  <si>
    <t>GC19M066383</t>
  </si>
  <si>
    <t>https://www.genecards.org/cgi-bin/carddisp.pl?gene=SYT5</t>
  </si>
  <si>
    <t>ASB6</t>
  </si>
  <si>
    <t>Ankyrin Repeat And SOCS Box Containing 6</t>
  </si>
  <si>
    <t>GC09M129963</t>
  </si>
  <si>
    <t>https://www.genecards.org/cgi-bin/carddisp.pl?gene=ASB6</t>
  </si>
  <si>
    <t>LRRCC1</t>
  </si>
  <si>
    <t>Leucine Rich Repeat And Coiled-Coil Centrosomal Protein 1</t>
  </si>
  <si>
    <t>GC08P085107</t>
  </si>
  <si>
    <t>https://www.genecards.org/cgi-bin/carddisp.pl?gene=LRRCC1</t>
  </si>
  <si>
    <t>NELFB</t>
  </si>
  <si>
    <t>Negative Elongation Factor Complex Member B</t>
  </si>
  <si>
    <t>GC09P137255</t>
  </si>
  <si>
    <t>https://www.genecards.org/cgi-bin/carddisp.pl?gene=NELFB</t>
  </si>
  <si>
    <t>RNF141</t>
  </si>
  <si>
    <t>Ring Finger Protein 141</t>
  </si>
  <si>
    <t>GC11M011061</t>
  </si>
  <si>
    <t>https://www.genecards.org/cgi-bin/carddisp.pl?gene=RNF141</t>
  </si>
  <si>
    <t>METTL15</t>
  </si>
  <si>
    <t>Methyltransferase Like 15</t>
  </si>
  <si>
    <t>GC11P028109</t>
  </si>
  <si>
    <t>https://www.genecards.org/cgi-bin/carddisp.pl?gene=METTL15</t>
  </si>
  <si>
    <t>METTL9</t>
  </si>
  <si>
    <t>Methyltransferase Like 9</t>
  </si>
  <si>
    <t>GC16P022211</t>
  </si>
  <si>
    <t>https://www.genecards.org/cgi-bin/carddisp.pl?gene=METTL9</t>
  </si>
  <si>
    <t>PHF5A</t>
  </si>
  <si>
    <t>PHD Finger Protein 5A</t>
  </si>
  <si>
    <t>GC22M041459</t>
  </si>
  <si>
    <t>https://www.genecards.org/cgi-bin/carddisp.pl?gene=PHF5A</t>
  </si>
  <si>
    <t>SPC24</t>
  </si>
  <si>
    <t>SPC24 Component Of NDC80 Kinetochore Complex</t>
  </si>
  <si>
    <t>GC19M011131</t>
  </si>
  <si>
    <t>https://www.genecards.org/cgi-bin/carddisp.pl?gene=SPC24</t>
  </si>
  <si>
    <t>SRXN1</t>
  </si>
  <si>
    <t>Sulfiredoxin 1</t>
  </si>
  <si>
    <t>GC20M000647</t>
  </si>
  <si>
    <t>https://www.genecards.org/cgi-bin/carddisp.pl?gene=SRXN1</t>
  </si>
  <si>
    <t>TEX264</t>
  </si>
  <si>
    <t>Testis Expressed 264, ER-Phagy Receptor</t>
  </si>
  <si>
    <t>GC03P051663</t>
  </si>
  <si>
    <t>https://www.genecards.org/cgi-bin/carddisp.pl?gene=TEX264</t>
  </si>
  <si>
    <t>TMEM33</t>
  </si>
  <si>
    <t>Transmembrane Protein 33</t>
  </si>
  <si>
    <t>GC04P041937</t>
  </si>
  <si>
    <t>https://www.genecards.org/cgi-bin/carddisp.pl?gene=TMEM33</t>
  </si>
  <si>
    <t>C9orf43</t>
  </si>
  <si>
    <t>Chromosome 9 Open Reading Frame 43</t>
  </si>
  <si>
    <t>GC09P113410</t>
  </si>
  <si>
    <t>https://www.genecards.org/cgi-bin/carddisp.pl?gene=C9orf43</t>
  </si>
  <si>
    <t>CCDC73</t>
  </si>
  <si>
    <t>Coiled-Coil Domain Containing 73</t>
  </si>
  <si>
    <t>GC11M032603</t>
  </si>
  <si>
    <t>https://www.genecards.org/cgi-bin/carddisp.pl?gene=CCDC73</t>
  </si>
  <si>
    <t>EID2</t>
  </si>
  <si>
    <t>EP300 Interacting Inhibitor Of Differentiation 2</t>
  </si>
  <si>
    <t>GC19M039538</t>
  </si>
  <si>
    <t>https://www.genecards.org/cgi-bin/carddisp.pl?gene=EID2</t>
  </si>
  <si>
    <t>FAM114A1</t>
  </si>
  <si>
    <t>Family With Sequence Similarity 114 Member A1</t>
  </si>
  <si>
    <t>GC04P038867</t>
  </si>
  <si>
    <t>https://www.genecards.org/cgi-bin/carddisp.pl?gene=FAM114A1</t>
  </si>
  <si>
    <t>NIM1K</t>
  </si>
  <si>
    <t>NIM1 Serine/Threonine Protein Kinase</t>
  </si>
  <si>
    <t>GC05P044324</t>
  </si>
  <si>
    <t>https://www.genecards.org/cgi-bin/carddisp.pl?gene=NIM1K</t>
  </si>
  <si>
    <t>PRR14</t>
  </si>
  <si>
    <t>Proline Rich 14</t>
  </si>
  <si>
    <t>GC16P041089</t>
  </si>
  <si>
    <t>https://www.genecards.org/cgi-bin/carddisp.pl?gene=PRR14</t>
  </si>
  <si>
    <t>CCDC51</t>
  </si>
  <si>
    <t>Coiled-Coil Domain Containing 51</t>
  </si>
  <si>
    <t>GC03M048432</t>
  </si>
  <si>
    <t>https://www.genecards.org/cgi-bin/carddisp.pl?gene=CCDC51</t>
  </si>
  <si>
    <t>KATNBL1</t>
  </si>
  <si>
    <t>Katanin Regulatory Subunit B1 Like 1</t>
  </si>
  <si>
    <t>GC15M034140</t>
  </si>
  <si>
    <t>https://www.genecards.org/cgi-bin/carddisp.pl?gene=KATNBL1</t>
  </si>
  <si>
    <t>NAT14</t>
  </si>
  <si>
    <t>N-Acetyltransferase 14 (Putative)</t>
  </si>
  <si>
    <t>GC19P067409</t>
  </si>
  <si>
    <t>https://www.genecards.org/cgi-bin/carddisp.pl?gene=NAT14</t>
  </si>
  <si>
    <t>TMEM223</t>
  </si>
  <si>
    <t>Transmembrane Protein 223</t>
  </si>
  <si>
    <t>GC11M089640</t>
  </si>
  <si>
    <t>https://www.genecards.org/cgi-bin/carddisp.pl?gene=TMEM223</t>
  </si>
  <si>
    <t>TMEM248</t>
  </si>
  <si>
    <t>Transmembrane Protein 248</t>
  </si>
  <si>
    <t>GC07P066921</t>
  </si>
  <si>
    <t>https://www.genecards.org/cgi-bin/carddisp.pl?gene=TMEM248</t>
  </si>
  <si>
    <t>C17orf75</t>
  </si>
  <si>
    <t>Chromosome 17 Open Reading Frame 75</t>
  </si>
  <si>
    <t>GC17M032324</t>
  </si>
  <si>
    <t>https://www.genecards.org/cgi-bin/carddisp.pl?gene=C17orf75</t>
  </si>
  <si>
    <t>CCDC150</t>
  </si>
  <si>
    <t>Coiled-Coil Domain Containing 150</t>
  </si>
  <si>
    <t>GC02P196639</t>
  </si>
  <si>
    <t>https://www.genecards.org/cgi-bin/carddisp.pl?gene=CCDC150</t>
  </si>
  <si>
    <t>CNEP1R1</t>
  </si>
  <si>
    <t>CTD Nuclear Envelope Phosphatase 1 Regulatory Subunit 1</t>
  </si>
  <si>
    <t>GC16P050024</t>
  </si>
  <si>
    <t>https://www.genecards.org/cgi-bin/carddisp.pl?gene=CNEP1R1</t>
  </si>
  <si>
    <t>SCRT2</t>
  </si>
  <si>
    <t>Scratch Family Transcriptional Repressor 2</t>
  </si>
  <si>
    <t>GC20M000661</t>
  </si>
  <si>
    <t>https://www.genecards.org/cgi-bin/carddisp.pl?gene=SCRT2</t>
  </si>
  <si>
    <t>CXorf38</t>
  </si>
  <si>
    <t>Chromosome X Open Reading Frame 38</t>
  </si>
  <si>
    <t>GC0XM040626</t>
  </si>
  <si>
    <t>https://www.genecards.org/cgi-bin/carddisp.pl?gene=CXorf38</t>
  </si>
  <si>
    <t>LAMTOR4</t>
  </si>
  <si>
    <t>Late Endosomal/Lysosomal Adaptor, MAPK And MTOR Activator 4</t>
  </si>
  <si>
    <t>GC07P100148</t>
  </si>
  <si>
    <t>https://www.genecards.org/cgi-bin/carddisp.pl?gene=LAMTOR4</t>
  </si>
  <si>
    <t>PPDPF</t>
  </si>
  <si>
    <t>Pancreatic Progenitor Cell Differentiation And Proliferation Factor</t>
  </si>
  <si>
    <t>GC20P063520</t>
  </si>
  <si>
    <t>https://www.genecards.org/cgi-bin/carddisp.pl?gene=PPDPF</t>
  </si>
  <si>
    <t>ZNF579</t>
  </si>
  <si>
    <t>Zinc Finger Protein 579</t>
  </si>
  <si>
    <t>GC19M055576</t>
  </si>
  <si>
    <t>https://www.genecards.org/cgi-bin/carddisp.pl?gene=ZNF579</t>
  </si>
  <si>
    <t>METTL25</t>
  </si>
  <si>
    <t>Methyltransferase Like 25</t>
  </si>
  <si>
    <t>GC12P082358</t>
  </si>
  <si>
    <t>https://www.genecards.org/cgi-bin/carddisp.pl?gene=METTL25</t>
  </si>
  <si>
    <t>TDRD12</t>
  </si>
  <si>
    <t>Tudor Domain Containing 12</t>
  </si>
  <si>
    <t>GC19P032719</t>
  </si>
  <si>
    <t>https://www.genecards.org/cgi-bin/carddisp.pl?gene=TDRD12</t>
  </si>
  <si>
    <t>RPS10P5</t>
  </si>
  <si>
    <t>Ribosomal Protein S10 Pseudogene 5</t>
  </si>
  <si>
    <t>GC20M000820</t>
  </si>
  <si>
    <t>https://www.genecards.org/cgi-bin/carddisp.pl?gene=RPS10P5</t>
  </si>
  <si>
    <t>PLEKHO2</t>
  </si>
  <si>
    <t>Pleckstrin Homology Domain Containing O2</t>
  </si>
  <si>
    <t>GC15P120369</t>
  </si>
  <si>
    <t>https://www.genecards.org/cgi-bin/carddisp.pl?gene=PLEKHO2</t>
  </si>
  <si>
    <t>BTF3L4</t>
  </si>
  <si>
    <t>Basic Transcription Factor 3 Like 4</t>
  </si>
  <si>
    <t>GC01P052056</t>
  </si>
  <si>
    <t>https://www.genecards.org/cgi-bin/carddisp.pl?gene=BTF3L4</t>
  </si>
  <si>
    <t>ZNF8</t>
  </si>
  <si>
    <t>Zinc Finger Protein 8</t>
  </si>
  <si>
    <t>GC19P067557</t>
  </si>
  <si>
    <t>https://www.genecards.org/cgi-bin/carddisp.pl?gene=ZNF8</t>
  </si>
  <si>
    <t>NIPSNAP2</t>
  </si>
  <si>
    <t>Nipsnap Homolog 2</t>
  </si>
  <si>
    <t>GC07P056688</t>
  </si>
  <si>
    <t>https://www.genecards.org/cgi-bin/carddisp.pl?gene=NIPSNAP2</t>
  </si>
  <si>
    <t>SAGE1</t>
  </si>
  <si>
    <t>Sarcoma Antigen 1</t>
  </si>
  <si>
    <t>GC0XP135889</t>
  </si>
  <si>
    <t>https://www.genecards.org/cgi-bin/carddisp.pl?gene=SAGE1</t>
  </si>
  <si>
    <t>BFSP1</t>
  </si>
  <si>
    <t>Beaded Filament Structural Protein 1</t>
  </si>
  <si>
    <t>GC20M017493</t>
  </si>
  <si>
    <t>https://www.genecards.org/cgi-bin/carddisp.pl?gene=BFSP1</t>
  </si>
  <si>
    <t>LIN7B</t>
  </si>
  <si>
    <t>Lin-7 Homolog B, Crumbs Cell Polarity Complex Component</t>
  </si>
  <si>
    <t>GC19P049114</t>
  </si>
  <si>
    <t>https://www.genecards.org/cgi-bin/carddisp.pl?gene=LIN7B</t>
  </si>
  <si>
    <t>CAMSAP1</t>
  </si>
  <si>
    <t>Calmodulin Regulated Spectrin Associated Protein 1</t>
  </si>
  <si>
    <t>GC09M135808</t>
  </si>
  <si>
    <t>https://www.genecards.org/cgi-bin/carddisp.pl?gene=CAMSAP1</t>
  </si>
  <si>
    <t>PKN1</t>
  </si>
  <si>
    <t>Protein Kinase N1</t>
  </si>
  <si>
    <t>GC19P014433</t>
  </si>
  <si>
    <t>https://www.genecards.org/cgi-bin/carddisp.pl?gene=PKN1</t>
  </si>
  <si>
    <t>DNAH12</t>
  </si>
  <si>
    <t>Dynein Axonemal Heavy Chain 12</t>
  </si>
  <si>
    <t>GC03M057293</t>
  </si>
  <si>
    <t>https://www.genecards.org/cgi-bin/carddisp.pl?gene=DNAH12</t>
  </si>
  <si>
    <t>APTR</t>
  </si>
  <si>
    <t>Alu-Mediated CDKN1A/P21 Transcriptional Regulator</t>
  </si>
  <si>
    <t>GC07M077477</t>
  </si>
  <si>
    <t>https://www.genecards.org/cgi-bin/carddisp.pl?gene=APTR</t>
  </si>
  <si>
    <t>PGA3</t>
  </si>
  <si>
    <t>Pepsinogen A3</t>
  </si>
  <si>
    <t>GC11P061203</t>
  </si>
  <si>
    <t>https://www.genecards.org/cgi-bin/carddisp.pl?gene=PGA3</t>
  </si>
  <si>
    <t>TUSC8</t>
  </si>
  <si>
    <t>Tumor Suppressor Candidate 8</t>
  </si>
  <si>
    <t>GC13M044400</t>
  </si>
  <si>
    <t>https://www.genecards.org/cgi-bin/carddisp.pl?gene=TUSC8</t>
  </si>
  <si>
    <t>CDK14</t>
  </si>
  <si>
    <t>Cyclin Dependent Kinase 14</t>
  </si>
  <si>
    <t>GC07P090471</t>
  </si>
  <si>
    <t>https://www.genecards.org/cgi-bin/carddisp.pl?gene=CDK14</t>
  </si>
  <si>
    <t>ILRUN</t>
  </si>
  <si>
    <t>Inflammation And Lipid Regulator With UBA-Like And NBR1-Like Domains</t>
  </si>
  <si>
    <t>GC06M066842</t>
  </si>
  <si>
    <t>https://www.genecards.org/cgi-bin/carddisp.pl?gene=ILRUN</t>
  </si>
  <si>
    <t>SLC22A14</t>
  </si>
  <si>
    <t>Solute Carrier Family 22 Member 14</t>
  </si>
  <si>
    <t>GC03P038281</t>
  </si>
  <si>
    <t>https://www.genecards.org/cgi-bin/carddisp.pl?gene=SLC22A14</t>
  </si>
  <si>
    <t>TPGS1</t>
  </si>
  <si>
    <t>Tubulin Polyglutamylase Complex Subunit 1</t>
  </si>
  <si>
    <t>GC19P002779</t>
  </si>
  <si>
    <t>https://www.genecards.org/cgi-bin/carddisp.pl?gene=TPGS1</t>
  </si>
  <si>
    <t>TIFA</t>
  </si>
  <si>
    <t>TRAF Interacting Protein With Forkhead Associated Domain</t>
  </si>
  <si>
    <t>GC04M112274</t>
  </si>
  <si>
    <t>https://www.genecards.org/cgi-bin/carddisp.pl?gene=TIFA</t>
  </si>
  <si>
    <t>UBE2H</t>
  </si>
  <si>
    <t>Ubiquitin Conjugating Enzyme E2 H</t>
  </si>
  <si>
    <t>GC07M129830</t>
  </si>
  <si>
    <t>https://www.genecards.org/cgi-bin/carddisp.pl?gene=UBE2H</t>
  </si>
  <si>
    <t>ZNF143</t>
  </si>
  <si>
    <t>Zinc Finger Protein 143</t>
  </si>
  <si>
    <t>GC11P009483</t>
  </si>
  <si>
    <t>https://www.genecards.org/cgi-bin/carddisp.pl?gene=ZNF143</t>
  </si>
  <si>
    <t>IL22RA2</t>
  </si>
  <si>
    <t>Interleukin 22 Receptor Subunit Alpha 2</t>
  </si>
  <si>
    <t>GC06M137143</t>
  </si>
  <si>
    <t>https://www.genecards.org/cgi-bin/carddisp.pl?gene=IL22RA2</t>
  </si>
  <si>
    <t>MKRN2</t>
  </si>
  <si>
    <t>Makorin Ring Finger Protein 2</t>
  </si>
  <si>
    <t>GC03P012571</t>
  </si>
  <si>
    <t>https://www.genecards.org/cgi-bin/carddisp.pl?gene=MKRN2</t>
  </si>
  <si>
    <t>FUT5</t>
  </si>
  <si>
    <t>Fucosyltransferase 5</t>
  </si>
  <si>
    <t>GC19M005865</t>
  </si>
  <si>
    <t>https://www.genecards.org/cgi-bin/carddisp.pl?gene=FUT5</t>
  </si>
  <si>
    <t>TNIP3</t>
  </si>
  <si>
    <t>TNFAIP3 Interacting Protein 3</t>
  </si>
  <si>
    <t>GC04M121131</t>
  </si>
  <si>
    <t>https://www.genecards.org/cgi-bin/carddisp.pl?gene=TNIP3</t>
  </si>
  <si>
    <t>SNX15</t>
  </si>
  <si>
    <t>Sorting Nexin 15</t>
  </si>
  <si>
    <t>GC11P065031</t>
  </si>
  <si>
    <t>https://www.genecards.org/cgi-bin/carddisp.pl?gene=SNX15</t>
  </si>
  <si>
    <t>PIP5KL1</t>
  </si>
  <si>
    <t>Phosphatidylinositol-4-Phosphate 5-Kinase Like 1</t>
  </si>
  <si>
    <t>GC09M127920</t>
  </si>
  <si>
    <t>https://www.genecards.org/cgi-bin/carddisp.pl?gene=PIP5KL1</t>
  </si>
  <si>
    <t>YOD1</t>
  </si>
  <si>
    <t>YOD1 Deubiquitinase</t>
  </si>
  <si>
    <t>GC01M207044</t>
  </si>
  <si>
    <t>https://www.genecards.org/cgi-bin/carddisp.pl?gene=YOD1</t>
  </si>
  <si>
    <t>QPCTL</t>
  </si>
  <si>
    <t>Glutaminyl-Peptide Cyclotransferase Like</t>
  </si>
  <si>
    <t>GC19P045692</t>
  </si>
  <si>
    <t>https://www.genecards.org/cgi-bin/carddisp.pl?gene=QPCTL</t>
  </si>
  <si>
    <t>SYNRG</t>
  </si>
  <si>
    <t>Synergin Gamma</t>
  </si>
  <si>
    <t>GC17M037514</t>
  </si>
  <si>
    <t>https://www.genecards.org/cgi-bin/carddisp.pl?gene=SYNRG</t>
  </si>
  <si>
    <t>ZSCAN10</t>
  </si>
  <si>
    <t>Zinc Finger And SCAN Domain Containing 10</t>
  </si>
  <si>
    <t>GC16M007251</t>
  </si>
  <si>
    <t>https://www.genecards.org/cgi-bin/carddisp.pl?gene=ZSCAN10</t>
  </si>
  <si>
    <t>ANKRD18A</t>
  </si>
  <si>
    <t>Ankyrin Repeat Domain 18A</t>
  </si>
  <si>
    <t>GC09M040119</t>
  </si>
  <si>
    <t>https://www.genecards.org/cgi-bin/carddisp.pl?gene=ANKRD18A</t>
  </si>
  <si>
    <t>ANKRD61</t>
  </si>
  <si>
    <t>Ankyrin Repeat Domain 61</t>
  </si>
  <si>
    <t>GC07P006031</t>
  </si>
  <si>
    <t>https://www.genecards.org/cgi-bin/carddisp.pl?gene=ANKRD61</t>
  </si>
  <si>
    <t>UBALD2</t>
  </si>
  <si>
    <t>UBA Like Domain Containing 2</t>
  </si>
  <si>
    <t>GC17P076265</t>
  </si>
  <si>
    <t>https://www.genecards.org/cgi-bin/carddisp.pl?gene=UBALD2</t>
  </si>
  <si>
    <t>PABIR3</t>
  </si>
  <si>
    <t>PABIR Family Member 3</t>
  </si>
  <si>
    <t>GC0XP134797</t>
  </si>
  <si>
    <t>https://www.genecards.org/cgi-bin/carddisp.pl?gene=PABIR3</t>
  </si>
  <si>
    <t>GUSBP1</t>
  </si>
  <si>
    <t>GUSB Pseudogene 1</t>
  </si>
  <si>
    <t>GC05P021337</t>
  </si>
  <si>
    <t>https://www.genecards.org/cgi-bin/carddisp.pl?gene=GUSBP1</t>
  </si>
  <si>
    <t>IGKV1D-16</t>
  </si>
  <si>
    <t>Immunoglobulin Kappa Variable 1D-16</t>
  </si>
  <si>
    <t>GC02P090100</t>
  </si>
  <si>
    <t>https://www.genecards.org/cgi-bin/carddisp.pl?gene=IGKV1D-16</t>
  </si>
  <si>
    <t>SPDYE16</t>
  </si>
  <si>
    <t>Speedy/RINGO Cell Cycle Regulator Family Member E16</t>
  </si>
  <si>
    <t>GC07M076852</t>
  </si>
  <si>
    <t>https://www.genecards.org/cgi-bin/carddisp.pl?gene=SPDYE16</t>
  </si>
  <si>
    <t>LINC03033</t>
  </si>
  <si>
    <t>Long Intergenic Non-Protein Coding RNA 3033</t>
  </si>
  <si>
    <t>GC14P061572</t>
  </si>
  <si>
    <t>https://www.genecards.org/cgi-bin/carddisp.pl?gene=LINC03033</t>
  </si>
  <si>
    <t>TCF4-AS1</t>
  </si>
  <si>
    <t>TCF4 Antisense RNA 1</t>
  </si>
  <si>
    <t>GC18P055453</t>
  </si>
  <si>
    <t>https://www.genecards.org/cgi-bin/carddisp.pl?gene=TCF4-AS1</t>
  </si>
  <si>
    <t>GTF3C2-AS2</t>
  </si>
  <si>
    <t>GTF3C2 Antisense RNA 2</t>
  </si>
  <si>
    <t>GC02P027353</t>
  </si>
  <si>
    <t>https://www.genecards.org/cgi-bin/carddisp.pl?gene=GTF3C2-AS2</t>
  </si>
  <si>
    <t>LOC101928008</t>
  </si>
  <si>
    <t>Uncharacterized LOC101928008</t>
  </si>
  <si>
    <t>GC11P009839</t>
  </si>
  <si>
    <t>https://www.genecards.org/cgi-bin/carddisp.pl?gene=LOC101928008</t>
  </si>
  <si>
    <t>EIF1AXP1</t>
  </si>
  <si>
    <t>EIF1AX Pseudogene 1</t>
  </si>
  <si>
    <t>GC01M016683</t>
  </si>
  <si>
    <t>https://www.genecards.org/cgi-bin/carddisp.pl?gene=EIF1AXP1</t>
  </si>
  <si>
    <t>RPS14P1</t>
  </si>
  <si>
    <t>Ribosomal Protein S14 Pseudogene 1</t>
  </si>
  <si>
    <t>GC01M206695</t>
  </si>
  <si>
    <t>https://www.genecards.org/cgi-bin/carddisp.pl?gene=RPS14P1</t>
  </si>
  <si>
    <t>IGKV1D-22</t>
  </si>
  <si>
    <t>Immunoglobulin Kappa Variable 1D-22 (Pseudogene)</t>
  </si>
  <si>
    <t>GC02P091338</t>
  </si>
  <si>
    <t>https://www.genecards.org/cgi-bin/carddisp.pl?gene=IGKV1D-22</t>
  </si>
  <si>
    <t>IGKV2-23</t>
  </si>
  <si>
    <t>Immunoglobulin Kappa Variable 2-23 (Pseudogene)</t>
  </si>
  <si>
    <t>GC02M090914</t>
  </si>
  <si>
    <t>https://www.genecards.org/cgi-bin/carddisp.pl?gene=IGKV2-23</t>
  </si>
  <si>
    <t>IGKV2-38</t>
  </si>
  <si>
    <t>Immunoglobulin Kappa Variable 2-38 (Pseudogene)</t>
  </si>
  <si>
    <t>GC02M090927</t>
  </si>
  <si>
    <t>https://www.genecards.org/cgi-bin/carddisp.pl?gene=IGKV2-38</t>
  </si>
  <si>
    <t>KIR3DL3</t>
  </si>
  <si>
    <t>Killer Cell Immunoglobulin Like Receptor, Three Ig Domains And Long Cytoplasmic Tail 3</t>
  </si>
  <si>
    <t>GC19P068015</t>
  </si>
  <si>
    <t>https://www.genecards.org/cgi-bin/carddisp.pl?gene=KIR3DL3</t>
  </si>
  <si>
    <t>PCDHA2</t>
  </si>
  <si>
    <t>Protocadherin Alpha 2</t>
  </si>
  <si>
    <t>GC05P146114</t>
  </si>
  <si>
    <t>https://www.genecards.org/cgi-bin/carddisp.pl?gene=PCDHA2</t>
  </si>
  <si>
    <t>IFTAP</t>
  </si>
  <si>
    <t>Intraflagellar Transport Associated Protein</t>
  </si>
  <si>
    <t>GC11P036594</t>
  </si>
  <si>
    <t>https://www.genecards.org/cgi-bin/carddisp.pl?gene=IFTAP</t>
  </si>
  <si>
    <t>AKAP1</t>
  </si>
  <si>
    <t>A-Kinase Anchoring Protein 1</t>
  </si>
  <si>
    <t>GC17P057085</t>
  </si>
  <si>
    <t>https://www.genecards.org/cgi-bin/carddisp.pl?gene=AKAP1</t>
  </si>
  <si>
    <t>USP22</t>
  </si>
  <si>
    <t>Ubiquitin Specific Peptidase 22</t>
  </si>
  <si>
    <t>GC17M020999</t>
  </si>
  <si>
    <t>https://www.genecards.org/cgi-bin/carddisp.pl?gene=USP22</t>
  </si>
  <si>
    <t>ELSPBP1</t>
  </si>
  <si>
    <t>Epididymal Sperm Binding Protein 1</t>
  </si>
  <si>
    <t>GC19P047994</t>
  </si>
  <si>
    <t>https://www.genecards.org/cgi-bin/carddisp.pl?gene=ELSPBP1</t>
  </si>
  <si>
    <t>ATP10D</t>
  </si>
  <si>
    <t>ATPase Phospholipid Transporting 10D (Putative)</t>
  </si>
  <si>
    <t>GC04P047510</t>
  </si>
  <si>
    <t>https://www.genecards.org/cgi-bin/carddisp.pl?gene=ATP10D</t>
  </si>
  <si>
    <t>SLC36A3</t>
  </si>
  <si>
    <t>Solute Carrier Family 36 Member 3</t>
  </si>
  <si>
    <t>GC05M151276</t>
  </si>
  <si>
    <t>https://www.genecards.org/cgi-bin/carddisp.pl?gene=SLC36A3</t>
  </si>
  <si>
    <t>MIR873</t>
  </si>
  <si>
    <t>MicroRNA 873</t>
  </si>
  <si>
    <t>GC09M028880</t>
  </si>
  <si>
    <t>https://www.genecards.org/cgi-bin/carddisp.pl?gene=MIR873</t>
  </si>
  <si>
    <t>BAG4</t>
  </si>
  <si>
    <t>BAG Cochaperone 4</t>
  </si>
  <si>
    <t>GC08P038176</t>
  </si>
  <si>
    <t>https://www.genecards.org/cgi-bin/carddisp.pl?gene=BAG4</t>
  </si>
  <si>
    <t>TAB3</t>
  </si>
  <si>
    <t>TGF-Beta Activated Kinase 1 (MAP3K7) Binding Protein 3</t>
  </si>
  <si>
    <t>GC0XM030901</t>
  </si>
  <si>
    <t>https://www.genecards.org/cgi-bin/carddisp.pl?gene=TAB3</t>
  </si>
  <si>
    <t>SESN2</t>
  </si>
  <si>
    <t>Sestrin 2</t>
  </si>
  <si>
    <t>GC01P028270</t>
  </si>
  <si>
    <t>https://www.genecards.org/cgi-bin/carddisp.pl?gene=SESN2</t>
  </si>
  <si>
    <t>MRPL24</t>
  </si>
  <si>
    <t>Mitochondrial Ribosomal Protein L24</t>
  </si>
  <si>
    <t>GC01M156737</t>
  </si>
  <si>
    <t>https://www.genecards.org/cgi-bin/carddisp.pl?gene=MRPL24</t>
  </si>
  <si>
    <t>PPIL4</t>
  </si>
  <si>
    <t>Peptidylprolyl Isomerase Like 4</t>
  </si>
  <si>
    <t>GC06M149504</t>
  </si>
  <si>
    <t>https://www.genecards.org/cgi-bin/carddisp.pl?gene=PPIL4</t>
  </si>
  <si>
    <t>SNX17</t>
  </si>
  <si>
    <t>Sorting Nexin 17</t>
  </si>
  <si>
    <t>GC02P027370</t>
  </si>
  <si>
    <t>https://www.genecards.org/cgi-bin/carddisp.pl?gene=SNX17</t>
  </si>
  <si>
    <t>PPIP5K1</t>
  </si>
  <si>
    <t>Diphosphoinositol Pentakisphosphate Kinase 1</t>
  </si>
  <si>
    <t>GC15M043533</t>
  </si>
  <si>
    <t>https://www.genecards.org/cgi-bin/carddisp.pl?gene=PPIP5K1</t>
  </si>
  <si>
    <t>DDI2</t>
  </si>
  <si>
    <t>DNA Damage Inducible 1 Homolog 2</t>
  </si>
  <si>
    <t>GC01P015617</t>
  </si>
  <si>
    <t>https://www.genecards.org/cgi-bin/carddisp.pl?gene=DDI2</t>
  </si>
  <si>
    <t>PIERCE1</t>
  </si>
  <si>
    <t>Piercer Of Microtubule Wall 1</t>
  </si>
  <si>
    <t>GC09M135516</t>
  </si>
  <si>
    <t>https://www.genecards.org/cgi-bin/carddisp.pl?gene=PIERCE1</t>
  </si>
  <si>
    <t>ITFG1</t>
  </si>
  <si>
    <t>Integrin Alpha FG-GAP Repeat Containing 1</t>
  </si>
  <si>
    <t>GC16M047156</t>
  </si>
  <si>
    <t>https://www.genecards.org/cgi-bin/carddisp.pl?gene=ITFG1</t>
  </si>
  <si>
    <t>PARP12</t>
  </si>
  <si>
    <t>Poly(ADP-Ribose) Polymerase Family Member 12</t>
  </si>
  <si>
    <t>GC07M140023</t>
  </si>
  <si>
    <t>https://www.genecards.org/cgi-bin/carddisp.pl?gene=PARP12</t>
  </si>
  <si>
    <t>MAGEB2</t>
  </si>
  <si>
    <t>MAGE Family Member B2</t>
  </si>
  <si>
    <t>GC0XP030215</t>
  </si>
  <si>
    <t>https://www.genecards.org/cgi-bin/carddisp.pl?gene=MAGEB2</t>
  </si>
  <si>
    <t>BRAP</t>
  </si>
  <si>
    <t>BRCA1 Associated Protein</t>
  </si>
  <si>
    <t>GC12M111642</t>
  </si>
  <si>
    <t>https://www.genecards.org/cgi-bin/carddisp.pl?gene=BRAP</t>
  </si>
  <si>
    <t>SCMH1</t>
  </si>
  <si>
    <t>Scm Polycomb Group Protein Homolog 1</t>
  </si>
  <si>
    <t>GC01M041027</t>
  </si>
  <si>
    <t>https://www.genecards.org/cgi-bin/carddisp.pl?gene=SCMH1</t>
  </si>
  <si>
    <t>EIF3J</t>
  </si>
  <si>
    <t>Eukaryotic Translation Initiation Factor 3 Subunit J</t>
  </si>
  <si>
    <t>GC15P044537</t>
  </si>
  <si>
    <t>https://www.genecards.org/cgi-bin/carddisp.pl?gene=EIF3J</t>
  </si>
  <si>
    <t>PTOV1</t>
  </si>
  <si>
    <t>PTOV1 Extended AT-Hook Containing Adaptor Protein</t>
  </si>
  <si>
    <t>GC19P049850</t>
  </si>
  <si>
    <t>https://www.genecards.org/cgi-bin/carddisp.pl?gene=PTOV1</t>
  </si>
  <si>
    <t>THUMPD1</t>
  </si>
  <si>
    <t>THUMP Domain Containing 1</t>
  </si>
  <si>
    <t>GC16M020707</t>
  </si>
  <si>
    <t>https://www.genecards.org/cgi-bin/carddisp.pl?gene=THUMPD1</t>
  </si>
  <si>
    <t>SNRPB2</t>
  </si>
  <si>
    <t>Small Nuclear Ribonucleoprotein Polypeptide B2</t>
  </si>
  <si>
    <t>GC20P016730</t>
  </si>
  <si>
    <t>https://www.genecards.org/cgi-bin/carddisp.pl?gene=SNRPB2</t>
  </si>
  <si>
    <t>MACIR</t>
  </si>
  <si>
    <t>Macrophage Immunometabolism Regulator</t>
  </si>
  <si>
    <t>GC05P103259</t>
  </si>
  <si>
    <t>https://www.genecards.org/cgi-bin/carddisp.pl?gene=MACIR</t>
  </si>
  <si>
    <t>NKX2-3</t>
  </si>
  <si>
    <t>NK2 Homeobox 3</t>
  </si>
  <si>
    <t>GC10P099532</t>
  </si>
  <si>
    <t>https://www.genecards.org/cgi-bin/carddisp.pl?gene=NKX2-3</t>
  </si>
  <si>
    <t>DNAJC8</t>
  </si>
  <si>
    <t>DnaJ Heat Shock Protein Family (Hsp40) Member C8</t>
  </si>
  <si>
    <t>GC01M028199</t>
  </si>
  <si>
    <t>https://www.genecards.org/cgi-bin/carddisp.pl?gene=DNAJC8</t>
  </si>
  <si>
    <t>PHLDB2</t>
  </si>
  <si>
    <t>Pleckstrin Homology Like Domain Family B Member 2</t>
  </si>
  <si>
    <t>GC03P111732</t>
  </si>
  <si>
    <t>https://www.genecards.org/cgi-bin/carddisp.pl?gene=PHLDB2</t>
  </si>
  <si>
    <t>SCG3</t>
  </si>
  <si>
    <t>Secretogranin III</t>
  </si>
  <si>
    <t>GC15P051681</t>
  </si>
  <si>
    <t>https://www.genecards.org/cgi-bin/carddisp.pl?gene=SCG3</t>
  </si>
  <si>
    <t>HSFX1</t>
  </si>
  <si>
    <t>Heat Shock Transcription Factor Family, X-Linked 1</t>
  </si>
  <si>
    <t>GC0XP149774</t>
  </si>
  <si>
    <t>https://www.genecards.org/cgi-bin/carddisp.pl?gene=HSFX1</t>
  </si>
  <si>
    <t>HSFX2</t>
  </si>
  <si>
    <t>Heat Shock Transcription Factor Family, X-Linked 2</t>
  </si>
  <si>
    <t>GC0XM149592</t>
  </si>
  <si>
    <t>https://www.genecards.org/cgi-bin/carddisp.pl?gene=HSFX2</t>
  </si>
  <si>
    <t>MIR490</t>
  </si>
  <si>
    <t>MicroRNA 490</t>
  </si>
  <si>
    <t>GC07P136903</t>
  </si>
  <si>
    <t>https://www.genecards.org/cgi-bin/carddisp.pl?gene=MIR490</t>
  </si>
  <si>
    <t>CASC11</t>
  </si>
  <si>
    <t>Cancer Susceptibility 11</t>
  </si>
  <si>
    <t>GC08M131786</t>
  </si>
  <si>
    <t>https://www.genecards.org/cgi-bin/carddisp.pl?gene=CASC11</t>
  </si>
  <si>
    <t>NPTN-IT1</t>
  </si>
  <si>
    <t>NPTN Intronic Transcript 1</t>
  </si>
  <si>
    <t>GC15M073566</t>
  </si>
  <si>
    <t>https://www.genecards.org/cgi-bin/carddisp.pl?gene=NPTN-IT1</t>
  </si>
  <si>
    <t>KLB</t>
  </si>
  <si>
    <t>Klotho Beta</t>
  </si>
  <si>
    <t>GC04P039408</t>
  </si>
  <si>
    <t>https://www.genecards.org/cgi-bin/carddisp.pl?gene=KLB</t>
  </si>
  <si>
    <t>HIF3A</t>
  </si>
  <si>
    <t>Hypoxia Inducible Factor 3 Subunit Alpha</t>
  </si>
  <si>
    <t>GC19P046297</t>
  </si>
  <si>
    <t>https://www.genecards.org/cgi-bin/carddisp.pl?gene=HIF3A</t>
  </si>
  <si>
    <t>EVL</t>
  </si>
  <si>
    <t>Enah/Vasp-Like</t>
  </si>
  <si>
    <t>GC14P099971</t>
  </si>
  <si>
    <t>https://www.genecards.org/cgi-bin/carddisp.pl?gene=EVL</t>
  </si>
  <si>
    <t>DUS3L</t>
  </si>
  <si>
    <t>Dihydrouridine Synthase 3 Like</t>
  </si>
  <si>
    <t>GC19M005790</t>
  </si>
  <si>
    <t>https://www.genecards.org/cgi-bin/carddisp.pl?gene=DUS3L</t>
  </si>
  <si>
    <t>KALRN</t>
  </si>
  <si>
    <t>Kalirin RhoGEF Kinase</t>
  </si>
  <si>
    <t>GC03P124033</t>
  </si>
  <si>
    <t>https://www.genecards.org/cgi-bin/carddisp.pl?gene=KALRN</t>
  </si>
  <si>
    <t>STAMBPL1</t>
  </si>
  <si>
    <t>STAM Binding Protein Like 1</t>
  </si>
  <si>
    <t>GC10P088879</t>
  </si>
  <si>
    <t>https://www.genecards.org/cgi-bin/carddisp.pl?gene=STAMBPL1</t>
  </si>
  <si>
    <t>OPRK1</t>
  </si>
  <si>
    <t>Opioid Receptor Kappa 1</t>
  </si>
  <si>
    <t>GC08M053227</t>
  </si>
  <si>
    <t>https://www.genecards.org/cgi-bin/carddisp.pl?gene=OPRK1</t>
  </si>
  <si>
    <t>ZMYM3</t>
  </si>
  <si>
    <t>Zinc Finger MYM-Type Containing 3</t>
  </si>
  <si>
    <t>GC0XM071239</t>
  </si>
  <si>
    <t>https://www.genecards.org/cgi-bin/carddisp.pl?gene=ZMYM3</t>
  </si>
  <si>
    <t>HDGFL2</t>
  </si>
  <si>
    <t>HDGF Like 2</t>
  </si>
  <si>
    <t>GC19P004607</t>
  </si>
  <si>
    <t>https://www.genecards.org/cgi-bin/carddisp.pl?gene=HDGFL2</t>
  </si>
  <si>
    <t>IGKV1-5</t>
  </si>
  <si>
    <t>Immunoglobulin Kappa Variable 1-5</t>
  </si>
  <si>
    <t>GC02M090892</t>
  </si>
  <si>
    <t>https://www.genecards.org/cgi-bin/carddisp.pl?gene=IGKV1-5</t>
  </si>
  <si>
    <t>ACTR1B</t>
  </si>
  <si>
    <t>Actin Related Protein 1B</t>
  </si>
  <si>
    <t>GC02M097655</t>
  </si>
  <si>
    <t>https://www.genecards.org/cgi-bin/carddisp.pl?gene=ACTR1B</t>
  </si>
  <si>
    <t>SLAIN2</t>
  </si>
  <si>
    <t>SLAIN Motif Family Member 2</t>
  </si>
  <si>
    <t>GC04P048394</t>
  </si>
  <si>
    <t>https://www.genecards.org/cgi-bin/carddisp.pl?gene=SLAIN2</t>
  </si>
  <si>
    <t>IFNA7</t>
  </si>
  <si>
    <t>Interferon Alpha 7</t>
  </si>
  <si>
    <t>GC09M021753</t>
  </si>
  <si>
    <t>https://www.genecards.org/cgi-bin/carddisp.pl?gene=IFNA7</t>
  </si>
  <si>
    <t>TBC1D25</t>
  </si>
  <si>
    <t>TBC1 Domain Family Member 25</t>
  </si>
  <si>
    <t>GC0XP048539</t>
  </si>
  <si>
    <t>https://www.genecards.org/cgi-bin/carddisp.pl?gene=TBC1D25</t>
  </si>
  <si>
    <t>RNF144A</t>
  </si>
  <si>
    <t>Ring Finger Protein 144A</t>
  </si>
  <si>
    <t>GC02P006917</t>
  </si>
  <si>
    <t>https://www.genecards.org/cgi-bin/carddisp.pl?gene=RNF144A</t>
  </si>
  <si>
    <t>APEX2</t>
  </si>
  <si>
    <t>Apurinic/Apyrimidinic Endodeoxyribonuclease 2</t>
  </si>
  <si>
    <t>GC0XP055000</t>
  </si>
  <si>
    <t>https://www.genecards.org/cgi-bin/carddisp.pl?gene=APEX2</t>
  </si>
  <si>
    <t>TUT4</t>
  </si>
  <si>
    <t>Terminal Uridylyl Transferase 4</t>
  </si>
  <si>
    <t>GC01M052410</t>
  </si>
  <si>
    <t>https://www.genecards.org/cgi-bin/carddisp.pl?gene=TUT4</t>
  </si>
  <si>
    <t>OLFM2</t>
  </si>
  <si>
    <t>Olfactomedin 2</t>
  </si>
  <si>
    <t>GC19M009853</t>
  </si>
  <si>
    <t>https://www.genecards.org/cgi-bin/carddisp.pl?gene=OLFM2</t>
  </si>
  <si>
    <t>CYP4B1</t>
  </si>
  <si>
    <t>Cytochrome P450 Family 4 Subfamily B Member 1</t>
  </si>
  <si>
    <t>GC01P046757</t>
  </si>
  <si>
    <t>https://www.genecards.org/cgi-bin/carddisp.pl?gene=CYP4B1</t>
  </si>
  <si>
    <t>PCYT1B</t>
  </si>
  <si>
    <t>Phosphate Cytidylyltransferase 1B, Choline</t>
  </si>
  <si>
    <t>GC0XM024558</t>
  </si>
  <si>
    <t>https://www.genecards.org/cgi-bin/carddisp.pl?gene=PCYT1B</t>
  </si>
  <si>
    <t>BTN1A1</t>
  </si>
  <si>
    <t>Butyrophilin Subfamily 1 Member A1</t>
  </si>
  <si>
    <t>GC06P026500</t>
  </si>
  <si>
    <t>https://www.genecards.org/cgi-bin/carddisp.pl?gene=BTN1A1</t>
  </si>
  <si>
    <t>PITPNA</t>
  </si>
  <si>
    <t>Phosphatidylinositol Transfer Protein Alpha</t>
  </si>
  <si>
    <t>GC17M003101</t>
  </si>
  <si>
    <t>https://www.genecards.org/cgi-bin/carddisp.pl?gene=PITPNA</t>
  </si>
  <si>
    <t>ZNF350</t>
  </si>
  <si>
    <t>Zinc Finger Protein 350</t>
  </si>
  <si>
    <t>GC19M066248</t>
  </si>
  <si>
    <t>https://www.genecards.org/cgi-bin/carddisp.pl?gene=ZNF350</t>
  </si>
  <si>
    <t>SPIRE1</t>
  </si>
  <si>
    <t>Spire Type Actin Nucleation Factor 1</t>
  </si>
  <si>
    <t>GC18M012446</t>
  </si>
  <si>
    <t>https://www.genecards.org/cgi-bin/carddisp.pl?gene=SPIRE1</t>
  </si>
  <si>
    <t>ZFAND1</t>
  </si>
  <si>
    <t>Zinc Finger AN1-Type Containing 1</t>
  </si>
  <si>
    <t>GC08M081701</t>
  </si>
  <si>
    <t>https://www.genecards.org/cgi-bin/carddisp.pl?gene=ZFAND1</t>
  </si>
  <si>
    <t>PCP4L1</t>
  </si>
  <si>
    <t>Purkinje Cell Protein 4 Like 1</t>
  </si>
  <si>
    <t>GC01P161258</t>
  </si>
  <si>
    <t>https://www.genecards.org/cgi-bin/carddisp.pl?gene=PCP4L1</t>
  </si>
  <si>
    <t>C3orf62</t>
  </si>
  <si>
    <t>Chromosome 3 Open Reading Frame 62</t>
  </si>
  <si>
    <t>GC03M049268</t>
  </si>
  <si>
    <t>https://www.genecards.org/cgi-bin/carddisp.pl?gene=C3orf62</t>
  </si>
  <si>
    <t>C3orf70</t>
  </si>
  <si>
    <t>Chromosome 3 Open Reading Frame 70</t>
  </si>
  <si>
    <t>GC03M185078</t>
  </si>
  <si>
    <t>https://www.genecards.org/cgi-bin/carddisp.pl?gene=C3orf70</t>
  </si>
  <si>
    <t>YEATS4</t>
  </si>
  <si>
    <t>YEATS Domain Containing 4</t>
  </si>
  <si>
    <t>GC12P069359</t>
  </si>
  <si>
    <t>https://www.genecards.org/cgi-bin/carddisp.pl?gene=YEATS4</t>
  </si>
  <si>
    <t>NCF1C</t>
  </si>
  <si>
    <t>Neutrophil Cytosolic Factor 1C Pseudogene</t>
  </si>
  <si>
    <t>GC07M075156</t>
  </si>
  <si>
    <t>https://www.genecards.org/cgi-bin/carddisp.pl?gene=NCF1C</t>
  </si>
  <si>
    <t>GPR15</t>
  </si>
  <si>
    <t>G Protein-Coupled Receptor 15</t>
  </si>
  <si>
    <t>GC03P098531</t>
  </si>
  <si>
    <t>https://www.genecards.org/cgi-bin/carddisp.pl?gene=GPR15</t>
  </si>
  <si>
    <t>SPICE1</t>
  </si>
  <si>
    <t>Spindle And Centriole Associated Protein 1</t>
  </si>
  <si>
    <t>GC03M113442</t>
  </si>
  <si>
    <t>https://www.genecards.org/cgi-bin/carddisp.pl?gene=SPICE1</t>
  </si>
  <si>
    <t>ARHGEF10</t>
  </si>
  <si>
    <t>Rho Guanine Nucleotide Exchange Factor 10</t>
  </si>
  <si>
    <t>GC08P001823</t>
  </si>
  <si>
    <t>https://www.genecards.org/cgi-bin/carddisp.pl?gene=ARHGEF10</t>
  </si>
  <si>
    <t>STAC</t>
  </si>
  <si>
    <t>SH3 And Cysteine Rich Domain</t>
  </si>
  <si>
    <t>GC03P036421</t>
  </si>
  <si>
    <t>https://www.genecards.org/cgi-bin/carddisp.pl?gene=STAC</t>
  </si>
  <si>
    <t>PTPN9</t>
  </si>
  <si>
    <t>Protein Tyrosine Phosphatase Non-Receptor Type 9</t>
  </si>
  <si>
    <t>GC15M075463</t>
  </si>
  <si>
    <t>https://www.genecards.org/cgi-bin/carddisp.pl?gene=PTPN9</t>
  </si>
  <si>
    <t>CASKIN1</t>
  </si>
  <si>
    <t>CASK Interacting Protein 1</t>
  </si>
  <si>
    <t>GC16M002177</t>
  </si>
  <si>
    <t>https://www.genecards.org/cgi-bin/carddisp.pl?gene=CASKIN1</t>
  </si>
  <si>
    <t>OSTC</t>
  </si>
  <si>
    <t>Oligosaccharyltransferase Complex Non-Catalytic Subunit</t>
  </si>
  <si>
    <t>GC04P108650</t>
  </si>
  <si>
    <t>https://www.genecards.org/cgi-bin/carddisp.pl?gene=OSTC</t>
  </si>
  <si>
    <t>SEC61A2</t>
  </si>
  <si>
    <t>SEC61 Translocon Subunit Alpha 2</t>
  </si>
  <si>
    <t>GC10P012130</t>
  </si>
  <si>
    <t>https://www.genecards.org/cgi-bin/carddisp.pl?gene=SEC61A2</t>
  </si>
  <si>
    <t>SYT13</t>
  </si>
  <si>
    <t>Synaptotagmin 13</t>
  </si>
  <si>
    <t>GC11M045240</t>
  </si>
  <si>
    <t>https://www.genecards.org/cgi-bin/carddisp.pl?gene=SYT13</t>
  </si>
  <si>
    <t>DUSP7</t>
  </si>
  <si>
    <t>Dual Specificity Phosphatase 7</t>
  </si>
  <si>
    <t>GC03M052048</t>
  </si>
  <si>
    <t>https://www.genecards.org/cgi-bin/carddisp.pl?gene=DUSP7</t>
  </si>
  <si>
    <t>LOC107195252</t>
  </si>
  <si>
    <t>NUP98-HHEX Recombination Region</t>
  </si>
  <si>
    <t>GC10P092692</t>
  </si>
  <si>
    <t>https://www.genecards.org/cgi-bin/carddisp.pl?gene=LOC107195252</t>
  </si>
  <si>
    <t>NMUR1</t>
  </si>
  <si>
    <t>Neuromedin U Receptor 1</t>
  </si>
  <si>
    <t>GC02M231930</t>
  </si>
  <si>
    <t>https://www.genecards.org/cgi-bin/carddisp.pl?gene=NMUR1</t>
  </si>
  <si>
    <t>AMY2B</t>
  </si>
  <si>
    <t>Amylase Alpha 2B</t>
  </si>
  <si>
    <t>GC01P103554</t>
  </si>
  <si>
    <t>https://www.genecards.org/cgi-bin/carddisp.pl?gene=AMY2B</t>
  </si>
  <si>
    <t>ELAVL3</t>
  </si>
  <si>
    <t>ELAV Like RNA Binding Protein 3</t>
  </si>
  <si>
    <t>GC19M011451</t>
  </si>
  <si>
    <t>https://www.genecards.org/cgi-bin/carddisp.pl?gene=ELAVL3</t>
  </si>
  <si>
    <t>LRRC2</t>
  </si>
  <si>
    <t>Leucine Rich Repeat Containing 2</t>
  </si>
  <si>
    <t>GC03M046515</t>
  </si>
  <si>
    <t>https://www.genecards.org/cgi-bin/carddisp.pl?gene=LRRC2</t>
  </si>
  <si>
    <t>GFRA4</t>
  </si>
  <si>
    <t>GDNF Family Receptor Alpha 4</t>
  </si>
  <si>
    <t>GC20M003659</t>
  </si>
  <si>
    <t>https://www.genecards.org/cgi-bin/carddisp.pl?gene=GFRA4</t>
  </si>
  <si>
    <t>MALL</t>
  </si>
  <si>
    <t>Mal, T Cell Differentiation Protein Like</t>
  </si>
  <si>
    <t>GC02M110083</t>
  </si>
  <si>
    <t>https://www.genecards.org/cgi-bin/carddisp.pl?gene=MALL</t>
  </si>
  <si>
    <t>HES3</t>
  </si>
  <si>
    <t>Hes Family BHLH Transcription Factor 3</t>
  </si>
  <si>
    <t>GC01P006244</t>
  </si>
  <si>
    <t>https://www.genecards.org/cgi-bin/carddisp.pl?gene=HES3</t>
  </si>
  <si>
    <t>TMEM52</t>
  </si>
  <si>
    <t>Transmembrane Protein 52</t>
  </si>
  <si>
    <t>GC01M001917</t>
  </si>
  <si>
    <t>https://www.genecards.org/cgi-bin/carddisp.pl?gene=TMEM52</t>
  </si>
  <si>
    <t>HEXD</t>
  </si>
  <si>
    <t>Hexosaminidase D</t>
  </si>
  <si>
    <t>GC17P082419</t>
  </si>
  <si>
    <t>https://www.genecards.org/cgi-bin/carddisp.pl?gene=HEXD</t>
  </si>
  <si>
    <t>TP53TG1</t>
  </si>
  <si>
    <t>TP53 Target 1</t>
  </si>
  <si>
    <t>GC07M087325</t>
  </si>
  <si>
    <t>https://www.genecards.org/cgi-bin/carddisp.pl?gene=TP53TG1</t>
  </si>
  <si>
    <t>COLCA2</t>
  </si>
  <si>
    <t>Colorectal Cancer Associated 2</t>
  </si>
  <si>
    <t>GC11P111298</t>
  </si>
  <si>
    <t>https://www.genecards.org/cgi-bin/carddisp.pl?gene=COLCA2</t>
  </si>
  <si>
    <t>FBXW10B</t>
  </si>
  <si>
    <t>F-Box And WD Repeat Domain Containing 10B</t>
  </si>
  <si>
    <t>GC17M015567</t>
  </si>
  <si>
    <t>https://www.genecards.org/cgi-bin/carddisp.pl?gene=FBXW10B</t>
  </si>
  <si>
    <t>TINCR</t>
  </si>
  <si>
    <t>TINCR Ubiquitin Domain Containing</t>
  </si>
  <si>
    <t>GC19M005558</t>
  </si>
  <si>
    <t>https://www.genecards.org/cgi-bin/carddisp.pl?gene=TINCR</t>
  </si>
  <si>
    <t>FBXW4P1</t>
  </si>
  <si>
    <t>F-Box And WD Repeat Domain Containing 4 Pseudogene 1</t>
  </si>
  <si>
    <t>GC22P036021</t>
  </si>
  <si>
    <t>https://www.genecards.org/cgi-bin/carddisp.pl?gene=FBXW4P1</t>
  </si>
  <si>
    <t>HIF1A-AS1</t>
  </si>
  <si>
    <t>HIF1A Antisense RNA 1</t>
  </si>
  <si>
    <t>GC14M061681</t>
  </si>
  <si>
    <t>https://www.genecards.org/cgi-bin/carddisp.pl?gene=HIF1A-AS1</t>
  </si>
  <si>
    <t>LINC01193</t>
  </si>
  <si>
    <t>Long Intergenic Non-Protein Coding RNA 1193</t>
  </si>
  <si>
    <t>GC15P040535</t>
  </si>
  <si>
    <t>https://www.genecards.org/cgi-bin/carddisp.pl?gene=LINC01193</t>
  </si>
  <si>
    <t>ADCP1</t>
  </si>
  <si>
    <t>Adenosine Deaminase Complexing Protein 1</t>
  </si>
  <si>
    <t>GC06U990003</t>
  </si>
  <si>
    <t>https://www.genecards.org/cgi-bin/carddisp.pl?gene=ADCP1</t>
  </si>
  <si>
    <t>C3CER1</t>
  </si>
  <si>
    <t>Chromosome 3 Common Eliminated Region 1</t>
  </si>
  <si>
    <t>GC03U990122</t>
  </si>
  <si>
    <t>https://www.genecards.org/cgi-bin/carddisp.pl?gene=C3CER1</t>
  </si>
  <si>
    <t>SEM1P1</t>
  </si>
  <si>
    <t>SEM1 Pseudogene 1</t>
  </si>
  <si>
    <t>GC05P081896</t>
  </si>
  <si>
    <t>https://www.genecards.org/cgi-bin/carddisp.pl?gene=SEM1P1</t>
  </si>
  <si>
    <t>LOC108281186</t>
  </si>
  <si>
    <t>AJAP1-NPHP4 Intergenic Nontranscribed DNase I Hypersensitive Site-Defined Enhancer</t>
  </si>
  <si>
    <t>GC01P005742</t>
  </si>
  <si>
    <t>https://www.genecards.org/cgi-bin/carddisp.pl?gene=LOC108281186</t>
  </si>
  <si>
    <t>MHAC</t>
  </si>
  <si>
    <t>Microhydranencephaly</t>
  </si>
  <si>
    <t>GC16U990134</t>
  </si>
  <si>
    <t>https://www.genecards.org/cgi-bin/carddisp.pl?gene=MHAC</t>
  </si>
  <si>
    <t>GTF3C4</t>
  </si>
  <si>
    <t>General Transcription Factor IIIC Subunit 4</t>
  </si>
  <si>
    <t>GC09P132671</t>
  </si>
  <si>
    <t>https://www.genecards.org/cgi-bin/carddisp.pl?gene=GTF3C4</t>
  </si>
  <si>
    <t>ENTR1</t>
  </si>
  <si>
    <t>Endosome Associated Trafficking Regulator 1</t>
  </si>
  <si>
    <t>GC09M136403</t>
  </si>
  <si>
    <t>https://www.genecards.org/cgi-bin/carddisp.pl?gene=ENTR1</t>
  </si>
  <si>
    <t>LZTS2</t>
  </si>
  <si>
    <t>Leucine Zipper Tumor Suppressor 2</t>
  </si>
  <si>
    <t>GC10P100996</t>
  </si>
  <si>
    <t>https://www.genecards.org/cgi-bin/carddisp.pl?gene=LZTS2</t>
  </si>
  <si>
    <t>FUT9</t>
  </si>
  <si>
    <t>Fucosyltransferase 9</t>
  </si>
  <si>
    <t>GC06P096015</t>
  </si>
  <si>
    <t>https://www.genecards.org/cgi-bin/carddisp.pl?gene=FUT9</t>
  </si>
  <si>
    <t>MIR655</t>
  </si>
  <si>
    <t>MicroRNA 655</t>
  </si>
  <si>
    <t>GC14P110004</t>
  </si>
  <si>
    <t>https://www.genecards.org/cgi-bin/carddisp.pl?gene=MIR655</t>
  </si>
  <si>
    <t>SLC27A1</t>
  </si>
  <si>
    <t>Solute Carrier Family 27 Member 1</t>
  </si>
  <si>
    <t>GC19P066226</t>
  </si>
  <si>
    <t>https://www.genecards.org/cgi-bin/carddisp.pl?gene=SLC27A1</t>
  </si>
  <si>
    <t>NCKAP1</t>
  </si>
  <si>
    <t>NCK Associated Protein 1</t>
  </si>
  <si>
    <t>GC02M182909</t>
  </si>
  <si>
    <t>https://www.genecards.org/cgi-bin/carddisp.pl?gene=NCKAP1</t>
  </si>
  <si>
    <t>CCSAP</t>
  </si>
  <si>
    <t>Centriole, Cilia And Spindle Associated Protein</t>
  </si>
  <si>
    <t>GC01M229514</t>
  </si>
  <si>
    <t>https://www.genecards.org/cgi-bin/carddisp.pl?gene=CCSAP</t>
  </si>
  <si>
    <t>CDKL1</t>
  </si>
  <si>
    <t>Cyclin Dependent Kinase Like 1</t>
  </si>
  <si>
    <t>GC14M050330</t>
  </si>
  <si>
    <t>https://www.genecards.org/cgi-bin/carddisp.pl?gene=CDKL1</t>
  </si>
  <si>
    <t>MAN2A2</t>
  </si>
  <si>
    <t>Mannosidase Alpha Class 2A Member 2</t>
  </si>
  <si>
    <t>GC15P090902</t>
  </si>
  <si>
    <t>https://www.genecards.org/cgi-bin/carddisp.pl?gene=MAN2A2</t>
  </si>
  <si>
    <t>USP32</t>
  </si>
  <si>
    <t>Ubiquitin Specific Peptidase 32</t>
  </si>
  <si>
    <t>GC17M060267</t>
  </si>
  <si>
    <t>https://www.genecards.org/cgi-bin/carddisp.pl?gene=USP32</t>
  </si>
  <si>
    <t>DHX40</t>
  </si>
  <si>
    <t>DEAH-Box Helicase 40</t>
  </si>
  <si>
    <t>GC17P059565</t>
  </si>
  <si>
    <t>https://www.genecards.org/cgi-bin/carddisp.pl?gene=DHX40</t>
  </si>
  <si>
    <t>DNPH1</t>
  </si>
  <si>
    <t>2'-Deoxynucleoside 5'-Phosphate N-Hydrolase 1</t>
  </si>
  <si>
    <t>GC06M066203</t>
  </si>
  <si>
    <t>https://www.genecards.org/cgi-bin/carddisp.pl?gene=DNPH1</t>
  </si>
  <si>
    <t>ZZZ3</t>
  </si>
  <si>
    <t>Zinc Finger ZZ-Type Containing 3</t>
  </si>
  <si>
    <t>GC01M077562</t>
  </si>
  <si>
    <t>https://www.genecards.org/cgi-bin/carddisp.pl?gene=ZZZ3</t>
  </si>
  <si>
    <t>SLC7A6OS</t>
  </si>
  <si>
    <t>Solute Carrier Family 7 Member 6 Opposite Strand</t>
  </si>
  <si>
    <t>GC16M068284</t>
  </si>
  <si>
    <t>https://www.genecards.org/cgi-bin/carddisp.pl?gene=SLC7A6OS</t>
  </si>
  <si>
    <t>TMEM240</t>
  </si>
  <si>
    <t>Transmembrane Protein 240</t>
  </si>
  <si>
    <t>GC01M005974</t>
  </si>
  <si>
    <t>https://www.genecards.org/cgi-bin/carddisp.pl?gene=TMEM240</t>
  </si>
  <si>
    <t>CAB39</t>
  </si>
  <si>
    <t>Calcium Binding Protein 39</t>
  </si>
  <si>
    <t>GC02P230712</t>
  </si>
  <si>
    <t>https://www.genecards.org/cgi-bin/carddisp.pl?gene=CAB39</t>
  </si>
  <si>
    <t>SLC39A3</t>
  </si>
  <si>
    <t>Solute Carrier Family 39 Member 3</t>
  </si>
  <si>
    <t>GC19M002732</t>
  </si>
  <si>
    <t>https://www.genecards.org/cgi-bin/carddisp.pl?gene=SLC39A3</t>
  </si>
  <si>
    <t>SNAPC3</t>
  </si>
  <si>
    <t>Small Nuclear RNA Activating Complex Polypeptide 3</t>
  </si>
  <si>
    <t>GC09P015422</t>
  </si>
  <si>
    <t>https://www.genecards.org/cgi-bin/carddisp.pl?gene=SNAPC3</t>
  </si>
  <si>
    <t>MPST</t>
  </si>
  <si>
    <t>Mercaptopyruvate Sulfurtransferase</t>
  </si>
  <si>
    <t>GC22P037019</t>
  </si>
  <si>
    <t>https://www.genecards.org/cgi-bin/carddisp.pl?gene=MPST</t>
  </si>
  <si>
    <t>ATP13A1</t>
  </si>
  <si>
    <t>ATPase 13A1</t>
  </si>
  <si>
    <t>GC19M019645</t>
  </si>
  <si>
    <t>https://www.genecards.org/cgi-bin/carddisp.pl?gene=ATP13A1</t>
  </si>
  <si>
    <t>DNAJB9</t>
  </si>
  <si>
    <t>DnaJ Heat Shock Protein Family (Hsp40) Member B9</t>
  </si>
  <si>
    <t>GC07P108569</t>
  </si>
  <si>
    <t>https://www.genecards.org/cgi-bin/carddisp.pl?gene=DNAJB9</t>
  </si>
  <si>
    <t>DEDD</t>
  </si>
  <si>
    <t>Death Effector Domain Containing</t>
  </si>
  <si>
    <t>GC01M161120</t>
  </si>
  <si>
    <t>https://www.genecards.org/cgi-bin/carddisp.pl?gene=DEDD</t>
  </si>
  <si>
    <t>TMED5</t>
  </si>
  <si>
    <t>Transmembrane P24 Trafficking Protein 5</t>
  </si>
  <si>
    <t>GC01M093150</t>
  </si>
  <si>
    <t>https://www.genecards.org/cgi-bin/carddisp.pl?gene=TMED5</t>
  </si>
  <si>
    <t>ZC3H3</t>
  </si>
  <si>
    <t>Zinc Finger CCCH-Type Containing 3</t>
  </si>
  <si>
    <t>GC08M143437</t>
  </si>
  <si>
    <t>https://www.genecards.org/cgi-bin/carddisp.pl?gene=ZC3H3</t>
  </si>
  <si>
    <t>IER2</t>
  </si>
  <si>
    <t>Immediate Early Response 2</t>
  </si>
  <si>
    <t>GC19P013150</t>
  </si>
  <si>
    <t>https://www.genecards.org/cgi-bin/carddisp.pl?gene=IER2</t>
  </si>
  <si>
    <t>ATP5ME</t>
  </si>
  <si>
    <t>ATP Synthase Membrane Subunit E</t>
  </si>
  <si>
    <t>GC04M001510</t>
  </si>
  <si>
    <t>https://www.genecards.org/cgi-bin/carddisp.pl?gene=ATP5ME</t>
  </si>
  <si>
    <t>ADTRP</t>
  </si>
  <si>
    <t>Androgen Dependent TFPI Regulating Protein</t>
  </si>
  <si>
    <t>GC06M011712</t>
  </si>
  <si>
    <t>https://www.genecards.org/cgi-bin/carddisp.pl?gene=ADTRP</t>
  </si>
  <si>
    <t>RAMAC</t>
  </si>
  <si>
    <t>RNA Guanine-7 Methyltransferase Activating Subunit</t>
  </si>
  <si>
    <t>GC15P117917</t>
  </si>
  <si>
    <t>https://www.genecards.org/cgi-bin/carddisp.pl?gene=RAMAC</t>
  </si>
  <si>
    <t>SINHCAF</t>
  </si>
  <si>
    <t>SIN3-HDAC Complex Associated Factor</t>
  </si>
  <si>
    <t>GC12M031283</t>
  </si>
  <si>
    <t>https://www.genecards.org/cgi-bin/carddisp.pl?gene=SINHCAF</t>
  </si>
  <si>
    <t>PAK5</t>
  </si>
  <si>
    <t>P21 (RAC1) Activated Kinase 5</t>
  </si>
  <si>
    <t>GC20M009538</t>
  </si>
  <si>
    <t>https://www.genecards.org/cgi-bin/carddisp.pl?gene=PAK5</t>
  </si>
  <si>
    <t>EMILIN3</t>
  </si>
  <si>
    <t>Elastin Microfibril Interfacer 3</t>
  </si>
  <si>
    <t>GC20M041359</t>
  </si>
  <si>
    <t>https://www.genecards.org/cgi-bin/carddisp.pl?gene=EMILIN3</t>
  </si>
  <si>
    <t>GREP1</t>
  </si>
  <si>
    <t>Glycine Rich Extracellular Protein 1</t>
  </si>
  <si>
    <t>GC16P012141</t>
  </si>
  <si>
    <t>https://www.genecards.org/cgi-bin/carddisp.pl?gene=GREP1</t>
  </si>
  <si>
    <t>SELENOK</t>
  </si>
  <si>
    <t>Selenoprotein K</t>
  </si>
  <si>
    <t>GC03M053884</t>
  </si>
  <si>
    <t>https://www.genecards.org/cgi-bin/carddisp.pl?gene=SELENOK</t>
  </si>
  <si>
    <t>RNF14</t>
  </si>
  <si>
    <t>Ring Finger Protein 14</t>
  </si>
  <si>
    <t>GC05P146229</t>
  </si>
  <si>
    <t>https://www.genecards.org/cgi-bin/carddisp.pl?gene=RNF14</t>
  </si>
  <si>
    <t>ZNF280B</t>
  </si>
  <si>
    <t>Zinc Finger Protein 280B</t>
  </si>
  <si>
    <t>GC22M022484</t>
  </si>
  <si>
    <t>https://www.genecards.org/cgi-bin/carddisp.pl?gene=ZNF280B</t>
  </si>
  <si>
    <t>USP13</t>
  </si>
  <si>
    <t>Ubiquitin Specific Peptidase 13</t>
  </si>
  <si>
    <t>GC03P179652</t>
  </si>
  <si>
    <t>https://www.genecards.org/cgi-bin/carddisp.pl?gene=USP13</t>
  </si>
  <si>
    <t>NEUROG2</t>
  </si>
  <si>
    <t>Neurogenin 2</t>
  </si>
  <si>
    <t>GC04M112513</t>
  </si>
  <si>
    <t>https://www.genecards.org/cgi-bin/carddisp.pl?gene=NEUROG2</t>
  </si>
  <si>
    <t>SEMG1</t>
  </si>
  <si>
    <t>Semenogelin 1</t>
  </si>
  <si>
    <t>GC20P045206</t>
  </si>
  <si>
    <t>https://www.genecards.org/cgi-bin/carddisp.pl?gene=SEMG1</t>
  </si>
  <si>
    <t>LOC108004546</t>
  </si>
  <si>
    <t>Enhancer Upstream Of SOX9</t>
  </si>
  <si>
    <t>GC17P071111</t>
  </si>
  <si>
    <t>https://www.genecards.org/cgi-bin/carddisp.pl?gene=LOC108004546</t>
  </si>
  <si>
    <t>LOC108021840</t>
  </si>
  <si>
    <t>F2 Enhancer Upstream Of SOX9</t>
  </si>
  <si>
    <t>GC17P070679</t>
  </si>
  <si>
    <t>https://www.genecards.org/cgi-bin/carddisp.pl?gene=LOC108021840</t>
  </si>
  <si>
    <t>EIF5A2</t>
  </si>
  <si>
    <t>Eukaryotic Translation Initiation Factor 5A2</t>
  </si>
  <si>
    <t>GC03M170888</t>
  </si>
  <si>
    <t>https://www.genecards.org/cgi-bin/carddisp.pl?gene=EIF5A2</t>
  </si>
  <si>
    <t>GPR4</t>
  </si>
  <si>
    <t>G Protein-Coupled Receptor 4</t>
  </si>
  <si>
    <t>GC19M045589</t>
  </si>
  <si>
    <t>https://www.genecards.org/cgi-bin/carddisp.pl?gene=GPR4</t>
  </si>
  <si>
    <t>GSTA2</t>
  </si>
  <si>
    <t>Glutathione S-Transferase Alpha 2</t>
  </si>
  <si>
    <t>GC06M052750</t>
  </si>
  <si>
    <t>https://www.genecards.org/cgi-bin/carddisp.pl?gene=GSTA2</t>
  </si>
  <si>
    <t>ST3GAL2</t>
  </si>
  <si>
    <t>ST3 Beta-Galactoside Alpha-2,3-Sialyltransferase 2</t>
  </si>
  <si>
    <t>GC16M070375</t>
  </si>
  <si>
    <t>https://www.genecards.org/cgi-bin/carddisp.pl?gene=ST3GAL2</t>
  </si>
  <si>
    <t>HTATSF1</t>
  </si>
  <si>
    <t>HIV-1 Tat Specific Factor 1</t>
  </si>
  <si>
    <t>GC0XP136497</t>
  </si>
  <si>
    <t>https://www.genecards.org/cgi-bin/carddisp.pl?gene=HTATSF1</t>
  </si>
  <si>
    <t>SPATA24</t>
  </si>
  <si>
    <t>Spermatogenesis Associated 24</t>
  </si>
  <si>
    <t>GC05M139395</t>
  </si>
  <si>
    <t>https://www.genecards.org/cgi-bin/carddisp.pl?gene=SPATA24</t>
  </si>
  <si>
    <t>CLDN10</t>
  </si>
  <si>
    <t>Claudin 10</t>
  </si>
  <si>
    <t>GC13P095433</t>
  </si>
  <si>
    <t>https://www.genecards.org/cgi-bin/carddisp.pl?gene=CLDN10</t>
  </si>
  <si>
    <t>FYTTD1</t>
  </si>
  <si>
    <t>Forty-Two-Three Domain Containing 1</t>
  </si>
  <si>
    <t>GC03P197737</t>
  </si>
  <si>
    <t>https://www.genecards.org/cgi-bin/carddisp.pl?gene=FYTTD1</t>
  </si>
  <si>
    <t>CGN</t>
  </si>
  <si>
    <t>Cingulin</t>
  </si>
  <si>
    <t>GC01P151483</t>
  </si>
  <si>
    <t>https://www.genecards.org/cgi-bin/carddisp.pl?gene=CGN</t>
  </si>
  <si>
    <t>FKBP3</t>
  </si>
  <si>
    <t>FKBP Prolyl Isomerase 3</t>
  </si>
  <si>
    <t>GC14M045115</t>
  </si>
  <si>
    <t>https://www.genecards.org/cgi-bin/carddisp.pl?gene=FKBP3</t>
  </si>
  <si>
    <t>GAB3</t>
  </si>
  <si>
    <t>GRB2 Associated Binding Protein 3</t>
  </si>
  <si>
    <t>GC0XM154675</t>
  </si>
  <si>
    <t>https://www.genecards.org/cgi-bin/carddisp.pl?gene=GAB3</t>
  </si>
  <si>
    <t>UNC50</t>
  </si>
  <si>
    <t>Unc-50 Inner Nuclear Membrane RNA Binding Protein</t>
  </si>
  <si>
    <t>GC02P098591</t>
  </si>
  <si>
    <t>https://www.genecards.org/cgi-bin/carddisp.pl?gene=UNC50</t>
  </si>
  <si>
    <t>MYOM1</t>
  </si>
  <si>
    <t>Myomesin 1</t>
  </si>
  <si>
    <t>GC18M003066</t>
  </si>
  <si>
    <t>https://www.genecards.org/cgi-bin/carddisp.pl?gene=MYOM1</t>
  </si>
  <si>
    <t>FBXL20</t>
  </si>
  <si>
    <t>F-Box And Leucine Rich Repeat Protein 20</t>
  </si>
  <si>
    <t>GC17M039252</t>
  </si>
  <si>
    <t>https://www.genecards.org/cgi-bin/carddisp.pl?gene=FBXL20</t>
  </si>
  <si>
    <t>LRRTM4</t>
  </si>
  <si>
    <t>Leucine Rich Repeat Transmembrane Neuronal 4</t>
  </si>
  <si>
    <t>GC02M076747</t>
  </si>
  <si>
    <t>https://www.genecards.org/cgi-bin/carddisp.pl?gene=LRRTM4</t>
  </si>
  <si>
    <t>MEX3B</t>
  </si>
  <si>
    <t>Mex-3 RNA Binding Family Member B</t>
  </si>
  <si>
    <t>GC15M082041</t>
  </si>
  <si>
    <t>https://www.genecards.org/cgi-bin/carddisp.pl?gene=MEX3B</t>
  </si>
  <si>
    <t>DCLK3</t>
  </si>
  <si>
    <t>Doublecortin Like Kinase 3</t>
  </si>
  <si>
    <t>GC03M036712</t>
  </si>
  <si>
    <t>https://www.genecards.org/cgi-bin/carddisp.pl?gene=DCLK3</t>
  </si>
  <si>
    <t>MFSD6</t>
  </si>
  <si>
    <t>Major Facilitator Superfamily Domain Containing 6</t>
  </si>
  <si>
    <t>GC02P190408</t>
  </si>
  <si>
    <t>https://www.genecards.org/cgi-bin/carddisp.pl?gene=MFSD6</t>
  </si>
  <si>
    <t>OTOR</t>
  </si>
  <si>
    <t>Otoraplin</t>
  </si>
  <si>
    <t>GC20P016748</t>
  </si>
  <si>
    <t>https://www.genecards.org/cgi-bin/carddisp.pl?gene=OTOR</t>
  </si>
  <si>
    <t>TNS2</t>
  </si>
  <si>
    <t>Tensin 2</t>
  </si>
  <si>
    <t>GC12P053046</t>
  </si>
  <si>
    <t>https://www.genecards.org/cgi-bin/carddisp.pl?gene=TNS2</t>
  </si>
  <si>
    <t>SHISA2</t>
  </si>
  <si>
    <t>Shisa Family Member 2</t>
  </si>
  <si>
    <t>GC13M026044</t>
  </si>
  <si>
    <t>https://www.genecards.org/cgi-bin/carddisp.pl?gene=SHISA2</t>
  </si>
  <si>
    <t>MT1M</t>
  </si>
  <si>
    <t>Metallothionein 1M</t>
  </si>
  <si>
    <t>GC16P056632</t>
  </si>
  <si>
    <t>https://www.genecards.org/cgi-bin/carddisp.pl?gene=MT1M</t>
  </si>
  <si>
    <t>FAM214A</t>
  </si>
  <si>
    <t>Family With Sequence Similarity 214 Member A</t>
  </si>
  <si>
    <t>GC15M052581</t>
  </si>
  <si>
    <t>https://www.genecards.org/cgi-bin/carddisp.pl?gene=FAM214A</t>
  </si>
  <si>
    <t>ECRG4</t>
  </si>
  <si>
    <t>ECRG4 Augurin Precursor</t>
  </si>
  <si>
    <t>GC02P106063</t>
  </si>
  <si>
    <t>https://www.genecards.org/cgi-bin/carddisp.pl?gene=ECRG4</t>
  </si>
  <si>
    <t>ADAM1A</t>
  </si>
  <si>
    <t>ADAM Metallopeptidase Domain 1A (Pseudogene)</t>
  </si>
  <si>
    <t>GC12P111899</t>
  </si>
  <si>
    <t>https://www.genecards.org/cgi-bin/carddisp.pl?gene=ADAM1A</t>
  </si>
  <si>
    <t>USP24</t>
  </si>
  <si>
    <t>Ubiquitin Specific Peptidase 24</t>
  </si>
  <si>
    <t>GC01M055066</t>
  </si>
  <si>
    <t>https://www.genecards.org/cgi-bin/carddisp.pl?gene=USP24</t>
  </si>
  <si>
    <t>CLDN12</t>
  </si>
  <si>
    <t>Claudin 12</t>
  </si>
  <si>
    <t>GC07P090383</t>
  </si>
  <si>
    <t>https://www.genecards.org/cgi-bin/carddisp.pl?gene=CLDN12</t>
  </si>
  <si>
    <t>NR2C1</t>
  </si>
  <si>
    <t>Nuclear Receptor Subfamily 2 Group C Member 1</t>
  </si>
  <si>
    <t>GC12M095022</t>
  </si>
  <si>
    <t>https://www.genecards.org/cgi-bin/carddisp.pl?gene=NR2C1</t>
  </si>
  <si>
    <t>EPB41L4B</t>
  </si>
  <si>
    <t>Erythrocyte Membrane Protein Band 4.1 Like 4B</t>
  </si>
  <si>
    <t>GC09M109171</t>
  </si>
  <si>
    <t>https://www.genecards.org/cgi-bin/carddisp.pl?gene=EPB41L4B</t>
  </si>
  <si>
    <t>FAHD1</t>
  </si>
  <si>
    <t>Fumarylacetoacetate Hydrolase Domain Containing 1</t>
  </si>
  <si>
    <t>GC16P001826</t>
  </si>
  <si>
    <t>https://www.genecards.org/cgi-bin/carddisp.pl?gene=FAHD1</t>
  </si>
  <si>
    <t>LIMCH1</t>
  </si>
  <si>
    <t>LIM And Calponin Homology Domains 1</t>
  </si>
  <si>
    <t>GC04P041362</t>
  </si>
  <si>
    <t>https://www.genecards.org/cgi-bin/carddisp.pl?gene=LIMCH1</t>
  </si>
  <si>
    <t>TOM1L1</t>
  </si>
  <si>
    <t>Target Of Myb1 Like 1 Membrane Trafficking Protein</t>
  </si>
  <si>
    <t>GC17P056390</t>
  </si>
  <si>
    <t>https://www.genecards.org/cgi-bin/carddisp.pl?gene=TOM1L1</t>
  </si>
  <si>
    <t>CNRIP1</t>
  </si>
  <si>
    <t>Cannabinoid Receptor Interacting Protein 1</t>
  </si>
  <si>
    <t>GC02M068284</t>
  </si>
  <si>
    <t>https://www.genecards.org/cgi-bin/carddisp.pl?gene=CNRIP1</t>
  </si>
  <si>
    <t>ZMYM6</t>
  </si>
  <si>
    <t>Zinc Finger MYM-Type Containing 6</t>
  </si>
  <si>
    <t>GC01M034986</t>
  </si>
  <si>
    <t>https://www.genecards.org/cgi-bin/carddisp.pl?gene=ZMYM6</t>
  </si>
  <si>
    <t>CCDC60</t>
  </si>
  <si>
    <t>Coiled-Coil Domain Containing 60</t>
  </si>
  <si>
    <t>GC12P119334</t>
  </si>
  <si>
    <t>https://www.genecards.org/cgi-bin/carddisp.pl?gene=CCDC60</t>
  </si>
  <si>
    <t>MORC4</t>
  </si>
  <si>
    <t>MORC Family CW-Type Zinc Finger 4</t>
  </si>
  <si>
    <t>GC0XM106813</t>
  </si>
  <si>
    <t>https://www.genecards.org/cgi-bin/carddisp.pl?gene=MORC4</t>
  </si>
  <si>
    <t>LRCH2</t>
  </si>
  <si>
    <t>Leucine Rich Repeats And Calponin Homology Domain Containing 2</t>
  </si>
  <si>
    <t>GC0XM115111</t>
  </si>
  <si>
    <t>https://www.genecards.org/cgi-bin/carddisp.pl?gene=LRCH2</t>
  </si>
  <si>
    <t>TRMO</t>
  </si>
  <si>
    <t>TRNA Methyltransferase O</t>
  </si>
  <si>
    <t>GC09M097896</t>
  </si>
  <si>
    <t>https://www.genecards.org/cgi-bin/carddisp.pl?gene=TRMO</t>
  </si>
  <si>
    <t>NAGK</t>
  </si>
  <si>
    <t>N-Acetylglucosamine Kinase</t>
  </si>
  <si>
    <t>GC02P071064</t>
  </si>
  <si>
    <t>https://www.genecards.org/cgi-bin/carddisp.pl?gene=NAGK</t>
  </si>
  <si>
    <t>ACACB</t>
  </si>
  <si>
    <t>Acetyl-CoA Carboxylase Beta</t>
  </si>
  <si>
    <t>GC12P109116</t>
  </si>
  <si>
    <t>https://www.genecards.org/cgi-bin/carddisp.pl?gene=ACACB</t>
  </si>
  <si>
    <t>TFCP2</t>
  </si>
  <si>
    <t>Transcription Factor CP2</t>
  </si>
  <si>
    <t>GC12M051093</t>
  </si>
  <si>
    <t>https://www.genecards.org/cgi-bin/carddisp.pl?gene=TFCP2</t>
  </si>
  <si>
    <t>TRIM11</t>
  </si>
  <si>
    <t>Tripartite Motif Containing 11</t>
  </si>
  <si>
    <t>GC01M228393</t>
  </si>
  <si>
    <t>https://www.genecards.org/cgi-bin/carddisp.pl?gene=TRIM11</t>
  </si>
  <si>
    <t>ONECUT2</t>
  </si>
  <si>
    <t>One Cut Homeobox 2</t>
  </si>
  <si>
    <t>GC18P057436</t>
  </si>
  <si>
    <t>https://www.genecards.org/cgi-bin/carddisp.pl?gene=ONECUT2</t>
  </si>
  <si>
    <t>USP5</t>
  </si>
  <si>
    <t>Ubiquitin Specific Peptidase 5</t>
  </si>
  <si>
    <t>GC12P021073</t>
  </si>
  <si>
    <t>https://www.genecards.org/cgi-bin/carddisp.pl?gene=USP5</t>
  </si>
  <si>
    <t>UCHL3</t>
  </si>
  <si>
    <t>Ubiquitin C-Terminal Hydrolase L3</t>
  </si>
  <si>
    <t>GC13P075550</t>
  </si>
  <si>
    <t>https://www.genecards.org/cgi-bin/carddisp.pl?gene=UCHL3</t>
  </si>
  <si>
    <t>HMGCS1</t>
  </si>
  <si>
    <t>3-Hydroxy-3-Methylglutaryl-CoA Synthase 1</t>
  </si>
  <si>
    <t>GC05M043468</t>
  </si>
  <si>
    <t>https://www.genecards.org/cgi-bin/carddisp.pl?gene=HMGCS1</t>
  </si>
  <si>
    <t>MIR7-2</t>
  </si>
  <si>
    <t>MicroRNA 7-2</t>
  </si>
  <si>
    <t>GC15P088611</t>
  </si>
  <si>
    <t>https://www.genecards.org/cgi-bin/carddisp.pl?gene=MIR7-2</t>
  </si>
  <si>
    <t>RCBTB2</t>
  </si>
  <si>
    <t>RCC1 And BTB Domain Containing Protein 2</t>
  </si>
  <si>
    <t>GC13M048488</t>
  </si>
  <si>
    <t>https://www.genecards.org/cgi-bin/carddisp.pl?gene=RCBTB2</t>
  </si>
  <si>
    <t>MIR625</t>
  </si>
  <si>
    <t>MicroRNA 625</t>
  </si>
  <si>
    <t>GC14P065471</t>
  </si>
  <si>
    <t>https://www.genecards.org/cgi-bin/carddisp.pl?gene=MIR625</t>
  </si>
  <si>
    <t>SLK</t>
  </si>
  <si>
    <t>STE20 Like Kinase</t>
  </si>
  <si>
    <t>GC10P103967</t>
  </si>
  <si>
    <t>https://www.genecards.org/cgi-bin/carddisp.pl?gene=SLK</t>
  </si>
  <si>
    <t>C4BPB</t>
  </si>
  <si>
    <t>Complement Component 4 Binding Protein Beta</t>
  </si>
  <si>
    <t>GC01P207088</t>
  </si>
  <si>
    <t>https://www.genecards.org/cgi-bin/carddisp.pl?gene=C4BPB</t>
  </si>
  <si>
    <t>ITIH1</t>
  </si>
  <si>
    <t>Inter-Alpha-Trypsin Inhibitor Heavy Chain 1</t>
  </si>
  <si>
    <t>GC03P052777</t>
  </si>
  <si>
    <t>https://www.genecards.org/cgi-bin/carddisp.pl?gene=ITIH1</t>
  </si>
  <si>
    <t>RABEPK</t>
  </si>
  <si>
    <t>Rab9 Effector Protein With Kelch Motifs</t>
  </si>
  <si>
    <t>GC09P125200</t>
  </si>
  <si>
    <t>https://www.genecards.org/cgi-bin/carddisp.pl?gene=RABEPK</t>
  </si>
  <si>
    <t>SESN1</t>
  </si>
  <si>
    <t>Sestrin 1</t>
  </si>
  <si>
    <t>GC06M108986</t>
  </si>
  <si>
    <t>https://www.genecards.org/cgi-bin/carddisp.pl?gene=SESN1</t>
  </si>
  <si>
    <t>FAM120A</t>
  </si>
  <si>
    <t>Family With Sequence Similarity 120A</t>
  </si>
  <si>
    <t>GC09P093760</t>
  </si>
  <si>
    <t>https://www.genecards.org/cgi-bin/carddisp.pl?gene=FAM120A</t>
  </si>
  <si>
    <t>REXO2</t>
  </si>
  <si>
    <t>RNA Exonuclease 2</t>
  </si>
  <si>
    <t>GC11P114439</t>
  </si>
  <si>
    <t>https://www.genecards.org/cgi-bin/carddisp.pl?gene=REXO2</t>
  </si>
  <si>
    <t>MTPN</t>
  </si>
  <si>
    <t>Myotrophin</t>
  </si>
  <si>
    <t>GC07M135926</t>
  </si>
  <si>
    <t>https://www.genecards.org/cgi-bin/carddisp.pl?gene=MTPN</t>
  </si>
  <si>
    <t>TATDN2</t>
  </si>
  <si>
    <t>TatD DNase Domain Containing 2</t>
  </si>
  <si>
    <t>GC03P010248</t>
  </si>
  <si>
    <t>https://www.genecards.org/cgi-bin/carddisp.pl?gene=TATDN2</t>
  </si>
  <si>
    <t>CDADC1</t>
  </si>
  <si>
    <t>Cytidine And DCMP Deaminase Domain Containing 1</t>
  </si>
  <si>
    <t>GC13P049247</t>
  </si>
  <si>
    <t>https://www.genecards.org/cgi-bin/carddisp.pl?gene=CDADC1</t>
  </si>
  <si>
    <t>DELE1</t>
  </si>
  <si>
    <t>DAP3 Binding Cell Death Enhancer 1</t>
  </si>
  <si>
    <t>GC05P146260</t>
  </si>
  <si>
    <t>https://www.genecards.org/cgi-bin/carddisp.pl?gene=DELE1</t>
  </si>
  <si>
    <t>DDX46</t>
  </si>
  <si>
    <t>DEAD-Box Helicase 46</t>
  </si>
  <si>
    <t>GC05P134758</t>
  </si>
  <si>
    <t>https://www.genecards.org/cgi-bin/carddisp.pl?gene=DDX46</t>
  </si>
  <si>
    <t>ZNF652</t>
  </si>
  <si>
    <t>Zinc Finger Protein 652</t>
  </si>
  <si>
    <t>GC17M049289</t>
  </si>
  <si>
    <t>https://www.genecards.org/cgi-bin/carddisp.pl?gene=ZNF652</t>
  </si>
  <si>
    <t>NEK5</t>
  </si>
  <si>
    <t>NIMA Related Kinase 5</t>
  </si>
  <si>
    <t>GC13M052033</t>
  </si>
  <si>
    <t>https://www.genecards.org/cgi-bin/carddisp.pl?gene=NEK5</t>
  </si>
  <si>
    <t>KLK8</t>
  </si>
  <si>
    <t>Kallikrein Related Peptidase 8</t>
  </si>
  <si>
    <t>GC19M050996</t>
  </si>
  <si>
    <t>https://www.genecards.org/cgi-bin/carddisp.pl?gene=KLK8</t>
  </si>
  <si>
    <t>TNS4</t>
  </si>
  <si>
    <t>Tensin 4</t>
  </si>
  <si>
    <t>GC17M040475</t>
  </si>
  <si>
    <t>https://www.genecards.org/cgi-bin/carddisp.pl?gene=TNS4</t>
  </si>
  <si>
    <t>MIEN1</t>
  </si>
  <si>
    <t>Migration And Invasion Enhancer 1</t>
  </si>
  <si>
    <t>GC17M039728</t>
  </si>
  <si>
    <t>https://www.genecards.org/cgi-bin/carddisp.pl?gene=MIEN1</t>
  </si>
  <si>
    <t>TBC1D3</t>
  </si>
  <si>
    <t>TBC1 Domain Family Member 3</t>
  </si>
  <si>
    <t>GC17M038181</t>
  </si>
  <si>
    <t>https://www.genecards.org/cgi-bin/carddisp.pl?gene=TBC1D3</t>
  </si>
  <si>
    <t>NCF1B</t>
  </si>
  <si>
    <t>Neutrophil Cytosolic Factor 1B Pseudogene</t>
  </si>
  <si>
    <t>GC07P073220</t>
  </si>
  <si>
    <t>https://www.genecards.org/cgi-bin/carddisp.pl?gene=NCF1B</t>
  </si>
  <si>
    <t>BAG2</t>
  </si>
  <si>
    <t>BAG Cochaperone 2</t>
  </si>
  <si>
    <t>GC06P057172</t>
  </si>
  <si>
    <t>https://www.genecards.org/cgi-bin/carddisp.pl?gene=BAG2</t>
  </si>
  <si>
    <t>GIPC3</t>
  </si>
  <si>
    <t>GIPC PDZ Domain Containing Family Member 3</t>
  </si>
  <si>
    <t>GC19P003585</t>
  </si>
  <si>
    <t>https://www.genecards.org/cgi-bin/carddisp.pl?gene=GIPC3</t>
  </si>
  <si>
    <t>SGF29</t>
  </si>
  <si>
    <t>SAGA Complex Associated Factor 29</t>
  </si>
  <si>
    <t>GC16P040863</t>
  </si>
  <si>
    <t>https://www.genecards.org/cgi-bin/carddisp.pl?gene=SGF29</t>
  </si>
  <si>
    <t>API5</t>
  </si>
  <si>
    <t>Apoptosis Inhibitor 5</t>
  </si>
  <si>
    <t>GC11P043311</t>
  </si>
  <si>
    <t>https://www.genecards.org/cgi-bin/carddisp.pl?gene=API5</t>
  </si>
  <si>
    <t>GPX2</t>
  </si>
  <si>
    <t>Glutathione Peroxidase 2</t>
  </si>
  <si>
    <t>GC14M064939</t>
  </si>
  <si>
    <t>https://www.genecards.org/cgi-bin/carddisp.pl?gene=GPX2</t>
  </si>
  <si>
    <t>GCNT3</t>
  </si>
  <si>
    <t>Glucosaminyl (N-Acetyl) Transferase 3, Mucin Type</t>
  </si>
  <si>
    <t>GC15P059594</t>
  </si>
  <si>
    <t>https://www.genecards.org/cgi-bin/carddisp.pl?gene=GCNT3</t>
  </si>
  <si>
    <t>IL19</t>
  </si>
  <si>
    <t>Interleukin 19</t>
  </si>
  <si>
    <t>GC01P206770</t>
  </si>
  <si>
    <t>https://www.genecards.org/cgi-bin/carddisp.pl?gene=IL19</t>
  </si>
  <si>
    <t>PPT2</t>
  </si>
  <si>
    <t>Palmitoyl-Protein Thioesterase 2</t>
  </si>
  <si>
    <t>GC06P032153</t>
  </si>
  <si>
    <t>https://www.genecards.org/cgi-bin/carddisp.pl?gene=PPT2</t>
  </si>
  <si>
    <t>HBBP1</t>
  </si>
  <si>
    <t>Hemoglobin Subunit Beta Pseudogene 1</t>
  </si>
  <si>
    <t>GC11M005241</t>
  </si>
  <si>
    <t>https://www.genecards.org/cgi-bin/carddisp.pl?gene=HBBP1</t>
  </si>
  <si>
    <t>LOC102723407</t>
  </si>
  <si>
    <t>Immunoglobulin Heavy Variable 4-38-2-Like</t>
  </si>
  <si>
    <t>GC14P8B0041</t>
  </si>
  <si>
    <t>https://www.genecards.org/cgi-bin/carddisp.pl?gene=LOC102723407</t>
  </si>
  <si>
    <t>NM</t>
  </si>
  <si>
    <t>Neutrophil Migration</t>
  </si>
  <si>
    <t>GC07U990060</t>
  </si>
  <si>
    <t>https://www.genecards.org/cgi-bin/carddisp.pl?gene=NM</t>
  </si>
  <si>
    <t>Gamma-Aminobutyric Acid Type A Receptor Subunit Epsilon</t>
  </si>
  <si>
    <t>GC0XM151955</t>
  </si>
  <si>
    <t>https://www.genecards.org/cgi-bin/carddisp.pl?gene=GABRE</t>
  </si>
  <si>
    <t>ILKAP</t>
  </si>
  <si>
    <t>ILK Associated Serine/Threonine Phosphatase</t>
  </si>
  <si>
    <t>GC02M238170</t>
  </si>
  <si>
    <t>https://www.genecards.org/cgi-bin/carddisp.pl?gene=ILKAP</t>
  </si>
  <si>
    <t>ADO</t>
  </si>
  <si>
    <t>2-Aminoethanethiol Dioxygenase</t>
  </si>
  <si>
    <t>GC10P062804</t>
  </si>
  <si>
    <t>https://www.genecards.org/cgi-bin/carddisp.pl?gene=ADO</t>
  </si>
  <si>
    <t>CAPN7</t>
  </si>
  <si>
    <t>Calpain 7</t>
  </si>
  <si>
    <t>GC03P017069</t>
  </si>
  <si>
    <t>https://www.genecards.org/cgi-bin/carddisp.pl?gene=CAPN7</t>
  </si>
  <si>
    <t>CCNB1IP1</t>
  </si>
  <si>
    <t>Cyclin B1 Interacting Protein 1</t>
  </si>
  <si>
    <t>GC14M020311</t>
  </si>
  <si>
    <t>https://www.genecards.org/cgi-bin/carddisp.pl?gene=CCNB1IP1</t>
  </si>
  <si>
    <t>FEM1B</t>
  </si>
  <si>
    <t>Fem-1 Homolog B</t>
  </si>
  <si>
    <t>GC15P117542</t>
  </si>
  <si>
    <t>https://www.genecards.org/cgi-bin/carddisp.pl?gene=FEM1B</t>
  </si>
  <si>
    <t>KLHL14</t>
  </si>
  <si>
    <t>Kelch Like Family Member 14</t>
  </si>
  <si>
    <t>GC18M032672</t>
  </si>
  <si>
    <t>https://www.genecards.org/cgi-bin/carddisp.pl?gene=KLHL14</t>
  </si>
  <si>
    <t>PABPC3</t>
  </si>
  <si>
    <t>Poly(A) Binding Protein Cytoplasmic 3</t>
  </si>
  <si>
    <t>GC13P025445</t>
  </si>
  <si>
    <t>https://www.genecards.org/cgi-bin/carddisp.pl?gene=PABPC3</t>
  </si>
  <si>
    <t>SH2D4A</t>
  </si>
  <si>
    <t>SH2 Domain Containing 4A</t>
  </si>
  <si>
    <t>GC08P019313</t>
  </si>
  <si>
    <t>https://www.genecards.org/cgi-bin/carddisp.pl?gene=SH2D4A</t>
  </si>
  <si>
    <t>TCEAL1</t>
  </si>
  <si>
    <t>Transcription Elongation Factor A Like 1</t>
  </si>
  <si>
    <t>GC0XP103628</t>
  </si>
  <si>
    <t>https://www.genecards.org/cgi-bin/carddisp.pl?gene=TCEAL1</t>
  </si>
  <si>
    <t>ZFP64</t>
  </si>
  <si>
    <t>ZFP64 Zinc Finger Protein</t>
  </si>
  <si>
    <t>GC20M052051</t>
  </si>
  <si>
    <t>https://www.genecards.org/cgi-bin/carddisp.pl?gene=ZFP64</t>
  </si>
  <si>
    <t>ZNF277</t>
  </si>
  <si>
    <t>Zinc Finger Protein 277</t>
  </si>
  <si>
    <t>GC07P112206</t>
  </si>
  <si>
    <t>https://www.genecards.org/cgi-bin/carddisp.pl?gene=ZNF277</t>
  </si>
  <si>
    <t>ASB9</t>
  </si>
  <si>
    <t>Ankyrin Repeat And SOCS Box Containing 9</t>
  </si>
  <si>
    <t>GC0XM015235</t>
  </si>
  <si>
    <t>https://www.genecards.org/cgi-bin/carddisp.pl?gene=ASB9</t>
  </si>
  <si>
    <t>UBLCP1</t>
  </si>
  <si>
    <t>Ubiquitin Like Domain Containing CTD Phosphatase 1</t>
  </si>
  <si>
    <t>GC05P159263</t>
  </si>
  <si>
    <t>https://www.genecards.org/cgi-bin/carddisp.pl?gene=UBLCP1</t>
  </si>
  <si>
    <t>CERCAM</t>
  </si>
  <si>
    <t>Cerebral Endothelial Cell Adhesion Molecule</t>
  </si>
  <si>
    <t>GC09P128411</t>
  </si>
  <si>
    <t>https://www.genecards.org/cgi-bin/carddisp.pl?gene=CERCAM</t>
  </si>
  <si>
    <t>RAVER2</t>
  </si>
  <si>
    <t>Ribonucleoprotein, PTB Binding 2</t>
  </si>
  <si>
    <t>GC01P064745</t>
  </si>
  <si>
    <t>https://www.genecards.org/cgi-bin/carddisp.pl?gene=RAVER2</t>
  </si>
  <si>
    <t>CRISPLD1</t>
  </si>
  <si>
    <t>Cysteine Rich Secretory Protein LCCL Domain Containing 1</t>
  </si>
  <si>
    <t>GC08P074984</t>
  </si>
  <si>
    <t>https://www.genecards.org/cgi-bin/carddisp.pl?gene=CRISPLD1</t>
  </si>
  <si>
    <t>LRRC45</t>
  </si>
  <si>
    <t>Leucine Rich Repeat Containing 45</t>
  </si>
  <si>
    <t>GC17P082023</t>
  </si>
  <si>
    <t>https://www.genecards.org/cgi-bin/carddisp.pl?gene=LRRC45</t>
  </si>
  <si>
    <t>ZNF226</t>
  </si>
  <si>
    <t>Zinc Finger Protein 226</t>
  </si>
  <si>
    <t>GC19P044165</t>
  </si>
  <si>
    <t>https://www.genecards.org/cgi-bin/carddisp.pl?gene=ZNF226</t>
  </si>
  <si>
    <t>TAF1D</t>
  </si>
  <si>
    <t>TATA-Box Binding Protein Associated Factor, RNA Polymerase I Subunit D</t>
  </si>
  <si>
    <t>GC11M093729</t>
  </si>
  <si>
    <t>https://www.genecards.org/cgi-bin/carddisp.pl?gene=TAF1D</t>
  </si>
  <si>
    <t>ZNF304</t>
  </si>
  <si>
    <t>Zinc Finger Protein 304</t>
  </si>
  <si>
    <t>GC19P057351</t>
  </si>
  <si>
    <t>https://www.genecards.org/cgi-bin/carddisp.pl?gene=ZNF304</t>
  </si>
  <si>
    <t>MB21D2</t>
  </si>
  <si>
    <t>Mab-21 Domain Containing 2</t>
  </si>
  <si>
    <t>GC03M192796</t>
  </si>
  <si>
    <t>https://www.genecards.org/cgi-bin/carddisp.pl?gene=MB21D2</t>
  </si>
  <si>
    <t>SOWAHA</t>
  </si>
  <si>
    <t>Sosondowah Ankyrin Repeat Domain Family Member A</t>
  </si>
  <si>
    <t>GC05P132813</t>
  </si>
  <si>
    <t>https://www.genecards.org/cgi-bin/carddisp.pl?gene=SOWAHA</t>
  </si>
  <si>
    <t>PWWP3B</t>
  </si>
  <si>
    <t>PWWP Domain Containing 3B</t>
  </si>
  <si>
    <t>GC0XP106169</t>
  </si>
  <si>
    <t>https://www.genecards.org/cgi-bin/carddisp.pl?gene=PWWP3B</t>
  </si>
  <si>
    <t>PGAP4</t>
  </si>
  <si>
    <t>Post-GPI Attachment To Proteins GalNAc Transferase 4</t>
  </si>
  <si>
    <t>GC09M101476</t>
  </si>
  <si>
    <t>https://www.genecards.org/cgi-bin/carddisp.pl?gene=PGAP4</t>
  </si>
  <si>
    <t>TCEAL9</t>
  </si>
  <si>
    <t>Transcription Elongation Factor A Like 9</t>
  </si>
  <si>
    <t>GC0XP103358</t>
  </si>
  <si>
    <t>https://www.genecards.org/cgi-bin/carddisp.pl?gene=TCEAL9</t>
  </si>
  <si>
    <t>CHST10</t>
  </si>
  <si>
    <t>Carbohydrate Sulfotransferase 10</t>
  </si>
  <si>
    <t>GC02M100391</t>
  </si>
  <si>
    <t>https://www.genecards.org/cgi-bin/carddisp.pl?gene=CHST10</t>
  </si>
  <si>
    <t>FBXO6</t>
  </si>
  <si>
    <t>F-Box Protein 6</t>
  </si>
  <si>
    <t>GC01P011664</t>
  </si>
  <si>
    <t>https://www.genecards.org/cgi-bin/carddisp.pl?gene=FBXO6</t>
  </si>
  <si>
    <t>COQ10A</t>
  </si>
  <si>
    <t>Coenzyme Q10A</t>
  </si>
  <si>
    <t>GC12P056266</t>
  </si>
  <si>
    <t>https://www.genecards.org/cgi-bin/carddisp.pl?gene=COQ10A</t>
  </si>
  <si>
    <t>GRAMD1A</t>
  </si>
  <si>
    <t>GRAM Domain Containing 1A</t>
  </si>
  <si>
    <t>GC19P066531</t>
  </si>
  <si>
    <t>https://www.genecards.org/cgi-bin/carddisp.pl?gene=GRAMD1A</t>
  </si>
  <si>
    <t>TCP10L3</t>
  </si>
  <si>
    <t>T-Complex 10 Like 3, Pseudogene</t>
  </si>
  <si>
    <t>GC06M167373</t>
  </si>
  <si>
    <t>https://www.genecards.org/cgi-bin/carddisp.pl?gene=TCP10L3</t>
  </si>
  <si>
    <t>MAP3K9</t>
  </si>
  <si>
    <t>Mitogen-Activated Protein Kinase Kinase Kinase 9</t>
  </si>
  <si>
    <t>GC14M070722</t>
  </si>
  <si>
    <t>https://www.genecards.org/cgi-bin/carddisp.pl?gene=MAP3K9</t>
  </si>
  <si>
    <t>PLXNB3</t>
  </si>
  <si>
    <t>Plexin B3</t>
  </si>
  <si>
    <t>GC0XP153764</t>
  </si>
  <si>
    <t>https://www.genecards.org/cgi-bin/carddisp.pl?gene=PLXNB3</t>
  </si>
  <si>
    <t>SOX1</t>
  </si>
  <si>
    <t>SRY-Box Transcription Factor 1</t>
  </si>
  <si>
    <t>GC13P112067</t>
  </si>
  <si>
    <t>https://www.genecards.org/cgi-bin/carddisp.pl?gene=SOX1</t>
  </si>
  <si>
    <t>SAP30L</t>
  </si>
  <si>
    <t>SAP30 Like</t>
  </si>
  <si>
    <t>GC05P154445</t>
  </si>
  <si>
    <t>https://www.genecards.org/cgi-bin/carddisp.pl?gene=SAP30L</t>
  </si>
  <si>
    <t>GDE1</t>
  </si>
  <si>
    <t>Glycerophosphodiester Phosphodiesterase 1</t>
  </si>
  <si>
    <t>GC16M019513</t>
  </si>
  <si>
    <t>https://www.genecards.org/cgi-bin/carddisp.pl?gene=GDE1</t>
  </si>
  <si>
    <t>HELLPAR</t>
  </si>
  <si>
    <t>HELLP Associated Long Non-Coding RNA</t>
  </si>
  <si>
    <t>GC12P102197</t>
  </si>
  <si>
    <t>https://www.genecards.org/cgi-bin/carddisp.pl?gene=HELLPAR</t>
  </si>
  <si>
    <t>STX12</t>
  </si>
  <si>
    <t>Syntaxin 12</t>
  </si>
  <si>
    <t>GC01P027797</t>
  </si>
  <si>
    <t>https://www.genecards.org/cgi-bin/carddisp.pl?gene=STX12</t>
  </si>
  <si>
    <t>MRGPRX3</t>
  </si>
  <si>
    <t>MAS Related GPR Family Member X3</t>
  </si>
  <si>
    <t>GC11P018141</t>
  </si>
  <si>
    <t>https://www.genecards.org/cgi-bin/carddisp.pl?gene=MRGPRX3</t>
  </si>
  <si>
    <t>MIR509-3</t>
  </si>
  <si>
    <t>MicroRNA 509-3</t>
  </si>
  <si>
    <t>GC0XM147259</t>
  </si>
  <si>
    <t>https://www.genecards.org/cgi-bin/carddisp.pl?gene=MIR509-3</t>
  </si>
  <si>
    <t>STIN2-VNTR</t>
  </si>
  <si>
    <t>Serotonin Transporter Intronic VNTR Enhancer</t>
  </si>
  <si>
    <t>GC17P030221</t>
  </si>
  <si>
    <t>https://www.genecards.org/cgi-bin/carddisp.pl?gene=STIN2-VNTR</t>
  </si>
  <si>
    <t>USP44</t>
  </si>
  <si>
    <t>Ubiquitin Specific Peptidase 44</t>
  </si>
  <si>
    <t>GC12M095516</t>
  </si>
  <si>
    <t>https://www.genecards.org/cgi-bin/carddisp.pl?gene=USP44</t>
  </si>
  <si>
    <t>NUDT16L1</t>
  </si>
  <si>
    <t>Nudix Hydrolase 16 Like 1</t>
  </si>
  <si>
    <t>GC16P004693</t>
  </si>
  <si>
    <t>https://www.genecards.org/cgi-bin/carddisp.pl?gene=NUDT16L1</t>
  </si>
  <si>
    <t>VPS36</t>
  </si>
  <si>
    <t>Vacuolar Protein Sorting 36 Homolog</t>
  </si>
  <si>
    <t>GC13M052412</t>
  </si>
  <si>
    <t>https://www.genecards.org/cgi-bin/carddisp.pl?gene=VPS36</t>
  </si>
  <si>
    <t>LOC108644431</t>
  </si>
  <si>
    <t>Myotonic Dystrophy Type 2 Repeat Instability Region</t>
  </si>
  <si>
    <t>GC03P134380</t>
  </si>
  <si>
    <t>https://www.genecards.org/cgi-bin/carddisp.pl?gene=LOC108644431</t>
  </si>
  <si>
    <t>PTGES2</t>
  </si>
  <si>
    <t>Prostaglandin E Synthase 2</t>
  </si>
  <si>
    <t>GC09M128120</t>
  </si>
  <si>
    <t>https://www.genecards.org/cgi-bin/carddisp.pl?gene=PTGES2</t>
  </si>
  <si>
    <t>ARTN</t>
  </si>
  <si>
    <t>Artemin</t>
  </si>
  <si>
    <t>GC01P043933</t>
  </si>
  <si>
    <t>https://www.genecards.org/cgi-bin/carddisp.pl?gene=ARTN</t>
  </si>
  <si>
    <t>PHPT1</t>
  </si>
  <si>
    <t>Phosphohistidine Phosphatase 1</t>
  </si>
  <si>
    <t>GC09P136848</t>
  </si>
  <si>
    <t>https://www.genecards.org/cgi-bin/carddisp.pl?gene=PHPT1</t>
  </si>
  <si>
    <t>MOK</t>
  </si>
  <si>
    <t>MOK Protein Kinase</t>
  </si>
  <si>
    <t>GC14M102214</t>
  </si>
  <si>
    <t>https://www.genecards.org/cgi-bin/carddisp.pl?gene=MOK</t>
  </si>
  <si>
    <t>FRK</t>
  </si>
  <si>
    <t>Fyn Related Src Family Tyrosine Kinase</t>
  </si>
  <si>
    <t>GC06M115931</t>
  </si>
  <si>
    <t>https://www.genecards.org/cgi-bin/carddisp.pl?gene=FRK</t>
  </si>
  <si>
    <t>PLA2G3</t>
  </si>
  <si>
    <t>Phospholipase A2 Group III</t>
  </si>
  <si>
    <t>GC22M057204</t>
  </si>
  <si>
    <t>https://www.genecards.org/cgi-bin/carddisp.pl?gene=PLA2G3</t>
  </si>
  <si>
    <t>COMMD5</t>
  </si>
  <si>
    <t>COMM Domain Containing 5</t>
  </si>
  <si>
    <t>GC08M144837</t>
  </si>
  <si>
    <t>https://www.genecards.org/cgi-bin/carddisp.pl?gene=COMMD5</t>
  </si>
  <si>
    <t>ANKHD1-EIF4EBP3</t>
  </si>
  <si>
    <t>ANKHD1-EIF4EBP3 Readthrough</t>
  </si>
  <si>
    <t>GC05P146108</t>
  </si>
  <si>
    <t>https://www.genecards.org/cgi-bin/carddisp.pl?gene=ANKHD1-EIF4EBP3</t>
  </si>
  <si>
    <t>SHLD3</t>
  </si>
  <si>
    <t>Shieldin Complex Subunit 3</t>
  </si>
  <si>
    <t>GC05P065626</t>
  </si>
  <si>
    <t>https://www.genecards.org/cgi-bin/carddisp.pl?gene=SHLD3</t>
  </si>
  <si>
    <t>LRWD1</t>
  </si>
  <si>
    <t>Leucine Rich Repeats And WD Repeat Domain Containing 1</t>
  </si>
  <si>
    <t>GC07P102464</t>
  </si>
  <si>
    <t>https://www.genecards.org/cgi-bin/carddisp.pl?gene=LRWD1</t>
  </si>
  <si>
    <t>STK38</t>
  </si>
  <si>
    <t>Serine/Threonine Kinase 38</t>
  </si>
  <si>
    <t>GC06M036493</t>
  </si>
  <si>
    <t>https://www.genecards.org/cgi-bin/carddisp.pl?gene=STK38</t>
  </si>
  <si>
    <t>MAP3K13</t>
  </si>
  <si>
    <t>Mitogen-Activated Protein Kinase Kinase Kinase 13</t>
  </si>
  <si>
    <t>GC03P185282</t>
  </si>
  <si>
    <t>https://www.genecards.org/cgi-bin/carddisp.pl?gene=MAP3K13</t>
  </si>
  <si>
    <t>UCKL1</t>
  </si>
  <si>
    <t>Uridine-Cytidine Kinase 1 Like 1</t>
  </si>
  <si>
    <t>GC20M063939</t>
  </si>
  <si>
    <t>https://www.genecards.org/cgi-bin/carddisp.pl?gene=UCKL1</t>
  </si>
  <si>
    <t>TMEM184C</t>
  </si>
  <si>
    <t>Transmembrane Protein 184C</t>
  </si>
  <si>
    <t>GC04P147617</t>
  </si>
  <si>
    <t>https://www.genecards.org/cgi-bin/carddisp.pl?gene=TMEM184C</t>
  </si>
  <si>
    <t>MIR103A2</t>
  </si>
  <si>
    <t>MicroRNA 103a-2</t>
  </si>
  <si>
    <t>GC20P003917</t>
  </si>
  <si>
    <t>https://www.genecards.org/cgi-bin/carddisp.pl?gene=MIR103A2</t>
  </si>
  <si>
    <t>SIRT4</t>
  </si>
  <si>
    <t>Sirtuin 4</t>
  </si>
  <si>
    <t>GC12P120291</t>
  </si>
  <si>
    <t>https://www.genecards.org/cgi-bin/carddisp.pl?gene=SIRT4</t>
  </si>
  <si>
    <t>RHBDD2</t>
  </si>
  <si>
    <t>Rhomboid Domain Containing 2</t>
  </si>
  <si>
    <t>GC07P075842</t>
  </si>
  <si>
    <t>https://www.genecards.org/cgi-bin/carddisp.pl?gene=RHBDD2</t>
  </si>
  <si>
    <t>RBM27</t>
  </si>
  <si>
    <t>RNA Binding Motif Protein 27</t>
  </si>
  <si>
    <t>GC05P146310</t>
  </si>
  <si>
    <t>https://www.genecards.org/cgi-bin/carddisp.pl?gene=RBM27</t>
  </si>
  <si>
    <t>TBC1D30</t>
  </si>
  <si>
    <t>TBC1 Domain Family Member 30</t>
  </si>
  <si>
    <t>GC12P064792</t>
  </si>
  <si>
    <t>https://www.genecards.org/cgi-bin/carddisp.pl?gene=TBC1D30</t>
  </si>
  <si>
    <t>TDRP</t>
  </si>
  <si>
    <t>Testis Development Related Protein</t>
  </si>
  <si>
    <t>GC08M001256</t>
  </si>
  <si>
    <t>https://www.genecards.org/cgi-bin/carddisp.pl?gene=TDRP</t>
  </si>
  <si>
    <t>LCE3C</t>
  </si>
  <si>
    <t>Late Cornified Envelope 3C</t>
  </si>
  <si>
    <t>GC01P152600</t>
  </si>
  <si>
    <t>https://www.genecards.org/cgi-bin/carddisp.pl?gene=LCE3C</t>
  </si>
  <si>
    <t>LCE3B</t>
  </si>
  <si>
    <t>Late Cornified Envelope 3B</t>
  </si>
  <si>
    <t>GC01P152613</t>
  </si>
  <si>
    <t>https://www.genecards.org/cgi-bin/carddisp.pl?gene=LCE3B</t>
  </si>
  <si>
    <t>FLOT1</t>
  </si>
  <si>
    <t>Flotillin 1</t>
  </si>
  <si>
    <t>GC06M065886</t>
  </si>
  <si>
    <t>https://www.genecards.org/cgi-bin/carddisp.pl?gene=FLOT1</t>
  </si>
  <si>
    <t>AP2A2</t>
  </si>
  <si>
    <t>Adaptor Related Protein Complex 2 Subunit Alpha 2</t>
  </si>
  <si>
    <t>GC11P000924</t>
  </si>
  <si>
    <t>https://www.genecards.org/cgi-bin/carddisp.pl?gene=AP2A2</t>
  </si>
  <si>
    <t>NDUFAB1</t>
  </si>
  <si>
    <t>NADH:Ubiquinone Oxidoreductase Subunit AB1</t>
  </si>
  <si>
    <t>GC16M023582</t>
  </si>
  <si>
    <t>https://www.genecards.org/cgi-bin/carddisp.pl?gene=NDUFAB1</t>
  </si>
  <si>
    <t>SAMM50</t>
  </si>
  <si>
    <t>SAMM50 Sorting And Assembly Machinery Component</t>
  </si>
  <si>
    <t>GC22P043955</t>
  </si>
  <si>
    <t>https://www.genecards.org/cgi-bin/carddisp.pl?gene=SAMM50</t>
  </si>
  <si>
    <t>CNTRL</t>
  </si>
  <si>
    <t>Centriolin</t>
  </si>
  <si>
    <t>GC09P121074</t>
  </si>
  <si>
    <t>https://www.genecards.org/cgi-bin/carddisp.pl?gene=CNTRL</t>
  </si>
  <si>
    <t>PTPRB</t>
  </si>
  <si>
    <t>Protein Tyrosine Phosphatase Receptor Type B</t>
  </si>
  <si>
    <t>GC12M070516</t>
  </si>
  <si>
    <t>https://www.genecards.org/cgi-bin/carddisp.pl?gene=PTPRB</t>
  </si>
  <si>
    <t>GNG12</t>
  </si>
  <si>
    <t>G Protein Subunit Gamma 12</t>
  </si>
  <si>
    <t>GC01M067701</t>
  </si>
  <si>
    <t>https://www.genecards.org/cgi-bin/carddisp.pl?gene=GNG12</t>
  </si>
  <si>
    <t>SPOUT1</t>
  </si>
  <si>
    <t>SPOUT Domain Containing Methyltransferase 1</t>
  </si>
  <si>
    <t>GC09M128820</t>
  </si>
  <si>
    <t>https://www.genecards.org/cgi-bin/carddisp.pl?gene=SPOUT1</t>
  </si>
  <si>
    <t>HCAR3</t>
  </si>
  <si>
    <t>Hydroxycarboxylic Acid Receptor 3</t>
  </si>
  <si>
    <t>GC12M122714</t>
  </si>
  <si>
    <t>https://www.genecards.org/cgi-bin/carddisp.pl?gene=HCAR3</t>
  </si>
  <si>
    <t>CCDC69</t>
  </si>
  <si>
    <t>Coiled-Coil Domain Containing 69</t>
  </si>
  <si>
    <t>GC05M151181</t>
  </si>
  <si>
    <t>https://www.genecards.org/cgi-bin/carddisp.pl?gene=CCDC69</t>
  </si>
  <si>
    <t>IMPACT</t>
  </si>
  <si>
    <t>Impact RWD Domain Protein</t>
  </si>
  <si>
    <t>GC18P024426</t>
  </si>
  <si>
    <t>https://www.genecards.org/cgi-bin/carddisp.pl?gene=IMPACT</t>
  </si>
  <si>
    <t>ZNRF2</t>
  </si>
  <si>
    <t>Zinc And Ring Finger 2</t>
  </si>
  <si>
    <t>GC07P030284</t>
  </si>
  <si>
    <t>https://www.genecards.org/cgi-bin/carddisp.pl?gene=ZNRF2</t>
  </si>
  <si>
    <t>MINDY3</t>
  </si>
  <si>
    <t>MINDY Lysine 48 Deubiquitinase 3</t>
  </si>
  <si>
    <t>GC10M015778</t>
  </si>
  <si>
    <t>https://www.genecards.org/cgi-bin/carddisp.pl?gene=MINDY3</t>
  </si>
  <si>
    <t>TARP</t>
  </si>
  <si>
    <t>TCR Gamma Alternate Reading Frame Protein</t>
  </si>
  <si>
    <t>GC07M039063</t>
  </si>
  <si>
    <t>https://www.genecards.org/cgi-bin/carddisp.pl?gene=TARP</t>
  </si>
  <si>
    <t>MIR302B</t>
  </si>
  <si>
    <t>MicroRNA 302b</t>
  </si>
  <si>
    <t>GC04M112773</t>
  </si>
  <si>
    <t>https://www.genecards.org/cgi-bin/carddisp.pl?gene=MIR302B</t>
  </si>
  <si>
    <t>MIR508</t>
  </si>
  <si>
    <t>MicroRNA 508</t>
  </si>
  <si>
    <t>GC0XM147236</t>
  </si>
  <si>
    <t>https://www.genecards.org/cgi-bin/carddisp.pl?gene=MIR508</t>
  </si>
  <si>
    <t>TRIM3</t>
  </si>
  <si>
    <t>Tripartite Motif Containing 3</t>
  </si>
  <si>
    <t>GC11M006459</t>
  </si>
  <si>
    <t>https://www.genecards.org/cgi-bin/carddisp.pl?gene=TRIM3</t>
  </si>
  <si>
    <t>RHOU</t>
  </si>
  <si>
    <t>Ras Homolog Family Member U</t>
  </si>
  <si>
    <t>GC01P228644</t>
  </si>
  <si>
    <t>https://www.genecards.org/cgi-bin/carddisp.pl?gene=RHOU</t>
  </si>
  <si>
    <t>MIR18B</t>
  </si>
  <si>
    <t>MicroRNA 18b</t>
  </si>
  <si>
    <t>GC0XM134312</t>
  </si>
  <si>
    <t>https://www.genecards.org/cgi-bin/carddisp.pl?gene=MIR18B</t>
  </si>
  <si>
    <t>KLF8</t>
  </si>
  <si>
    <t>Kruppel Like Factor 8</t>
  </si>
  <si>
    <t>GC0XP055909</t>
  </si>
  <si>
    <t>https://www.genecards.org/cgi-bin/carddisp.pl?gene=KLF8</t>
  </si>
  <si>
    <t>ING4</t>
  </si>
  <si>
    <t>Inhibitor Of Growth Family Member 4</t>
  </si>
  <si>
    <t>GC12M006650</t>
  </si>
  <si>
    <t>https://www.genecards.org/cgi-bin/carddisp.pl?gene=ING4</t>
  </si>
  <si>
    <t>FBXL13</t>
  </si>
  <si>
    <t>F-Box And Leucine Rich Repeat Protein 13</t>
  </si>
  <si>
    <t>GC07M103218</t>
  </si>
  <si>
    <t>https://www.genecards.org/cgi-bin/carddisp.pl?gene=FBXL13</t>
  </si>
  <si>
    <t>USP29</t>
  </si>
  <si>
    <t>Ubiquitin Specific Peptidase 29</t>
  </si>
  <si>
    <t>GC19P057119</t>
  </si>
  <si>
    <t>https://www.genecards.org/cgi-bin/carddisp.pl?gene=USP29</t>
  </si>
  <si>
    <t>REEP3</t>
  </si>
  <si>
    <t>Receptor Accessory Protein 3</t>
  </si>
  <si>
    <t>GC10P063521</t>
  </si>
  <si>
    <t>https://www.genecards.org/cgi-bin/carddisp.pl?gene=REEP3</t>
  </si>
  <si>
    <t>NTN3</t>
  </si>
  <si>
    <t>Netrin 3</t>
  </si>
  <si>
    <t>GC16P002471</t>
  </si>
  <si>
    <t>https://www.genecards.org/cgi-bin/carddisp.pl?gene=NTN3</t>
  </si>
  <si>
    <t>PRH2</t>
  </si>
  <si>
    <t>Proline Rich Protein HaeIII Subfamily 2</t>
  </si>
  <si>
    <t>GC12P021241</t>
  </si>
  <si>
    <t>https://www.genecards.org/cgi-bin/carddisp.pl?gene=PRH2</t>
  </si>
  <si>
    <t>PRH1</t>
  </si>
  <si>
    <t>Proline Rich Protein HaeIII Subfamily 1</t>
  </si>
  <si>
    <t>GC12M010824</t>
  </si>
  <si>
    <t>https://www.genecards.org/cgi-bin/carddisp.pl?gene=PRH1</t>
  </si>
  <si>
    <t>PRRG1</t>
  </si>
  <si>
    <t>Proline Rich And Gla Domain 1</t>
  </si>
  <si>
    <t>GC0XP037350</t>
  </si>
  <si>
    <t>https://www.genecards.org/cgi-bin/carddisp.pl?gene=PRRG1</t>
  </si>
  <si>
    <t>LOC111365141</t>
  </si>
  <si>
    <t>NOS2 5' Regulatory Region</t>
  </si>
  <si>
    <t>GC17P027800</t>
  </si>
  <si>
    <t>https://www.genecards.org/cgi-bin/carddisp.pl?gene=LOC111365141</t>
  </si>
  <si>
    <t>USP35</t>
  </si>
  <si>
    <t>Ubiquitin Specific Peptidase 35</t>
  </si>
  <si>
    <t>GC11P078188</t>
  </si>
  <si>
    <t>https://www.genecards.org/cgi-bin/carddisp.pl?gene=USP35</t>
  </si>
  <si>
    <t>HCRTR1</t>
  </si>
  <si>
    <t>Hypocretin Receptor 1</t>
  </si>
  <si>
    <t>GC01P031587</t>
  </si>
  <si>
    <t>https://www.genecards.org/cgi-bin/carddisp.pl?gene=HCRTR1</t>
  </si>
  <si>
    <t>GNGT1</t>
  </si>
  <si>
    <t>G Protein Subunit Gamma Transducin 1</t>
  </si>
  <si>
    <t>GC07P093591</t>
  </si>
  <si>
    <t>https://www.genecards.org/cgi-bin/carddisp.pl?gene=GNGT1</t>
  </si>
  <si>
    <t>HSPB6</t>
  </si>
  <si>
    <t>Heat Shock Protein Family B (Small) Member 6</t>
  </si>
  <si>
    <t>GC19M065727</t>
  </si>
  <si>
    <t>https://www.genecards.org/cgi-bin/carddisp.pl?gene=HSPB6</t>
  </si>
  <si>
    <t>RNF34</t>
  </si>
  <si>
    <t>Ring Finger Protein 34</t>
  </si>
  <si>
    <t>GC12P121400</t>
  </si>
  <si>
    <t>https://www.genecards.org/cgi-bin/carddisp.pl?gene=RNF34</t>
  </si>
  <si>
    <t>METTL13</t>
  </si>
  <si>
    <t>Methyltransferase 13, EEF1A Lysine And N-Terminal Methyltransferase</t>
  </si>
  <si>
    <t>GC01P171781</t>
  </si>
  <si>
    <t>https://www.genecards.org/cgi-bin/carddisp.pl?gene=METTL13</t>
  </si>
  <si>
    <t>FNIP2</t>
  </si>
  <si>
    <t>Folliculin Interacting Protein 2</t>
  </si>
  <si>
    <t>GC04P158769</t>
  </si>
  <si>
    <t>https://www.genecards.org/cgi-bin/carddisp.pl?gene=FNIP2</t>
  </si>
  <si>
    <t>GIMAP6</t>
  </si>
  <si>
    <t>GTPase, IMAP Family Member 6</t>
  </si>
  <si>
    <t>GC07M150625</t>
  </si>
  <si>
    <t>https://www.genecards.org/cgi-bin/carddisp.pl?gene=GIMAP6</t>
  </si>
  <si>
    <t>RHOXF1</t>
  </si>
  <si>
    <t>Rhox Homeobox Family Member 1</t>
  </si>
  <si>
    <t>GC0XM120109</t>
  </si>
  <si>
    <t>https://www.genecards.org/cgi-bin/carddisp.pl?gene=RHOXF1</t>
  </si>
  <si>
    <t>FBXW10</t>
  </si>
  <si>
    <t>F-Box And WD Repeat Domain Containing 10</t>
  </si>
  <si>
    <t>GC17P054673</t>
  </si>
  <si>
    <t>https://www.genecards.org/cgi-bin/carddisp.pl?gene=FBXW10</t>
  </si>
  <si>
    <t>IGSF9B</t>
  </si>
  <si>
    <t>Immunoglobulin Superfamily Member 9B</t>
  </si>
  <si>
    <t>GC11M133984</t>
  </si>
  <si>
    <t>https://www.genecards.org/cgi-bin/carddisp.pl?gene=IGSF9B</t>
  </si>
  <si>
    <t>TUBA4B</t>
  </si>
  <si>
    <t>Tubulin Alpha 4b</t>
  </si>
  <si>
    <t>GC02P219253</t>
  </si>
  <si>
    <t>https://www.genecards.org/cgi-bin/carddisp.pl?gene=TUBA4B</t>
  </si>
  <si>
    <t>BEAN1</t>
  </si>
  <si>
    <t>Brain Expressed Associated With NEDD4 1</t>
  </si>
  <si>
    <t>GC16P066428</t>
  </si>
  <si>
    <t>https://www.genecards.org/cgi-bin/carddisp.pl?gene=BEAN1</t>
  </si>
  <si>
    <t>ATXN8</t>
  </si>
  <si>
    <t>Ataxin 8</t>
  </si>
  <si>
    <t>GC13U900338</t>
  </si>
  <si>
    <t>https://www.genecards.org/cgi-bin/carddisp.pl?gene=ATXN8</t>
  </si>
  <si>
    <t>RCN2</t>
  </si>
  <si>
    <t>Reticulocalbin 2</t>
  </si>
  <si>
    <t>GC15P076931</t>
  </si>
  <si>
    <t>https://www.genecards.org/cgi-bin/carddisp.pl?gene=RCN2</t>
  </si>
  <si>
    <t>SMYD3</t>
  </si>
  <si>
    <t>SET And MYND Domain Containing 3</t>
  </si>
  <si>
    <t>GC01M245749</t>
  </si>
  <si>
    <t>https://www.genecards.org/cgi-bin/carddisp.pl?gene=SMYD3</t>
  </si>
  <si>
    <t>ZNRF1</t>
  </si>
  <si>
    <t>Zinc And Ring Finger 1</t>
  </si>
  <si>
    <t>GC16P075033</t>
  </si>
  <si>
    <t>https://www.genecards.org/cgi-bin/carddisp.pl?gene=ZNRF1</t>
  </si>
  <si>
    <t>SEC14L3</t>
  </si>
  <si>
    <t>SEC14 Like Lipid Binding 3</t>
  </si>
  <si>
    <t>GC22M030447</t>
  </si>
  <si>
    <t>https://www.genecards.org/cgi-bin/carddisp.pl?gene=SEC14L3</t>
  </si>
  <si>
    <t>CWH43</t>
  </si>
  <si>
    <t>Cell Wall Biogenesis 43 C-Terminal Homolog</t>
  </si>
  <si>
    <t>GC04P048988</t>
  </si>
  <si>
    <t>https://www.genecards.org/cgi-bin/carddisp.pl?gene=CWH43</t>
  </si>
  <si>
    <t>CCDC105</t>
  </si>
  <si>
    <t>Coiled-Coil Domain Containing 105</t>
  </si>
  <si>
    <t>GC19P015010</t>
  </si>
  <si>
    <t>https://www.genecards.org/cgi-bin/carddisp.pl?gene=CCDC105</t>
  </si>
  <si>
    <t>LRRIQ4</t>
  </si>
  <si>
    <t>Leucine Rich Repeats And IQ Motif Containing 4</t>
  </si>
  <si>
    <t>GC03P169812</t>
  </si>
  <si>
    <t>https://www.genecards.org/cgi-bin/carddisp.pl?gene=LRRIQ4</t>
  </si>
  <si>
    <t>ZLS</t>
  </si>
  <si>
    <t>Zimmerman-Laband Syndrome</t>
  </si>
  <si>
    <t>GC03U900298</t>
  </si>
  <si>
    <t>https://www.genecards.org/cgi-bin/carddisp.pl?gene=ZLS</t>
  </si>
  <si>
    <t>LOC107880064</t>
  </si>
  <si>
    <t>IVL Promoter Region</t>
  </si>
  <si>
    <t>GC01P152906</t>
  </si>
  <si>
    <t>https://www.genecards.org/cgi-bin/carddisp.pl?gene=LOC107880064</t>
  </si>
  <si>
    <t>DYRK4</t>
  </si>
  <si>
    <t>Dual Specificity Tyrosine Phosphorylation Regulated Kinase 4</t>
  </si>
  <si>
    <t>GC12P021014</t>
  </si>
  <si>
    <t>https://www.genecards.org/cgi-bin/carddisp.pl?gene=DYRK4</t>
  </si>
  <si>
    <t>THRSP</t>
  </si>
  <si>
    <t>Thyroid Hormone Responsive</t>
  </si>
  <si>
    <t>GC11P078063</t>
  </si>
  <si>
    <t>https://www.genecards.org/cgi-bin/carddisp.pl?gene=THRSP</t>
  </si>
  <si>
    <t>IFNA4</t>
  </si>
  <si>
    <t>Interferon Alpha 4</t>
  </si>
  <si>
    <t>GC09M021186</t>
  </si>
  <si>
    <t>https://www.genecards.org/cgi-bin/carddisp.pl?gene=IFNA4</t>
  </si>
  <si>
    <t>USP20</t>
  </si>
  <si>
    <t>Ubiquitin Specific Peptidase 20</t>
  </si>
  <si>
    <t>GC09P129834</t>
  </si>
  <si>
    <t>https://www.genecards.org/cgi-bin/carddisp.pl?gene=USP20</t>
  </si>
  <si>
    <t>ZMYM4</t>
  </si>
  <si>
    <t>Zinc Finger MYM-Type Containing 4</t>
  </si>
  <si>
    <t>GC01P035268</t>
  </si>
  <si>
    <t>https://www.genecards.org/cgi-bin/carddisp.pl?gene=ZMYM4</t>
  </si>
  <si>
    <t>IFNA5</t>
  </si>
  <si>
    <t>Interferon Alpha 5</t>
  </si>
  <si>
    <t>GC09M021304</t>
  </si>
  <si>
    <t>https://www.genecards.org/cgi-bin/carddisp.pl?gene=IFNA5</t>
  </si>
  <si>
    <t>SLC25A42</t>
  </si>
  <si>
    <t>Solute Carrier Family 25 Member 42</t>
  </si>
  <si>
    <t>GC19P019063</t>
  </si>
  <si>
    <t>https://www.genecards.org/cgi-bin/carddisp.pl?gene=SLC25A42</t>
  </si>
  <si>
    <t>RIOK1</t>
  </si>
  <si>
    <t>RIO Kinase 1</t>
  </si>
  <si>
    <t>GC06P007389</t>
  </si>
  <si>
    <t>https://www.genecards.org/cgi-bin/carddisp.pl?gene=RIOK1</t>
  </si>
  <si>
    <t>CHRNB4</t>
  </si>
  <si>
    <t>Cholinergic Receptor Nicotinic Beta 4 Subunit</t>
  </si>
  <si>
    <t>GC15M078624</t>
  </si>
  <si>
    <t>https://www.genecards.org/cgi-bin/carddisp.pl?gene=CHRNB4</t>
  </si>
  <si>
    <t>KCNK1</t>
  </si>
  <si>
    <t>Potassium Two Pore Domain Channel Subfamily K Member 1</t>
  </si>
  <si>
    <t>GC01P233614</t>
  </si>
  <si>
    <t>https://www.genecards.org/cgi-bin/carddisp.pl?gene=KCNK1</t>
  </si>
  <si>
    <t>SH3BP4</t>
  </si>
  <si>
    <t>SH3 Domain Binding Protein 4</t>
  </si>
  <si>
    <t>GC02P234951</t>
  </si>
  <si>
    <t>https://www.genecards.org/cgi-bin/carddisp.pl?gene=SH3BP4</t>
  </si>
  <si>
    <t>CDK3</t>
  </si>
  <si>
    <t>Cyclin Dependent Kinase 3</t>
  </si>
  <si>
    <t>GC17P076008</t>
  </si>
  <si>
    <t>https://www.genecards.org/cgi-bin/carddisp.pl?gene=CDK3</t>
  </si>
  <si>
    <t>MCHR2</t>
  </si>
  <si>
    <t>Melanin Concentrating Hormone Receptor 2</t>
  </si>
  <si>
    <t>GC06M099919</t>
  </si>
  <si>
    <t>https://www.genecards.org/cgi-bin/carddisp.pl?gene=MCHR2</t>
  </si>
  <si>
    <t>SRPX</t>
  </si>
  <si>
    <t>Sushi Repeat Containing Protein X-Linked</t>
  </si>
  <si>
    <t>GC0XM038149</t>
  </si>
  <si>
    <t>https://www.genecards.org/cgi-bin/carddisp.pl?gene=SRPX</t>
  </si>
  <si>
    <t>SLC25A16</t>
  </si>
  <si>
    <t>Solute Carrier Family 25 Member 16</t>
  </si>
  <si>
    <t>GC10M068477</t>
  </si>
  <si>
    <t>https://www.genecards.org/cgi-bin/carddisp.pl?gene=SLC25A16</t>
  </si>
  <si>
    <t>MPP4</t>
  </si>
  <si>
    <t>MAGUK P55 Scaffold Protein 4</t>
  </si>
  <si>
    <t>GC02M201644</t>
  </si>
  <si>
    <t>https://www.genecards.org/cgi-bin/carddisp.pl?gene=MPP4</t>
  </si>
  <si>
    <t>CRYZL1</t>
  </si>
  <si>
    <t>Crystallin Zeta Like 1</t>
  </si>
  <si>
    <t>GC21M033589</t>
  </si>
  <si>
    <t>https://www.genecards.org/cgi-bin/carddisp.pl?gene=CRYZL1</t>
  </si>
  <si>
    <t>FBXL7</t>
  </si>
  <si>
    <t>F-Box And Leucine Rich Repeat Protein 7</t>
  </si>
  <si>
    <t>GC05P015553</t>
  </si>
  <si>
    <t>https://www.genecards.org/cgi-bin/carddisp.pl?gene=FBXL7</t>
  </si>
  <si>
    <t>DND1</t>
  </si>
  <si>
    <t>DND MicroRNA-Mediated Repression Inhibitor 1</t>
  </si>
  <si>
    <t>GC05M140670</t>
  </si>
  <si>
    <t>https://www.genecards.org/cgi-bin/carddisp.pl?gene=DND1</t>
  </si>
  <si>
    <t>LHX5</t>
  </si>
  <si>
    <t>LIM Homeobox 5</t>
  </si>
  <si>
    <t>GC12M113419</t>
  </si>
  <si>
    <t>https://www.genecards.org/cgi-bin/carddisp.pl?gene=LHX5</t>
  </si>
  <si>
    <t>GUCY1B2</t>
  </si>
  <si>
    <t>Guanylate Cyclase 1 Soluble Subunit Beta 2 (Pseudogene)</t>
  </si>
  <si>
    <t>GC13M050994</t>
  </si>
  <si>
    <t>https://www.genecards.org/cgi-bin/carddisp.pl?gene=GUCY1B2</t>
  </si>
  <si>
    <t>FAM227B</t>
  </si>
  <si>
    <t>Family With Sequence Similarity 227 Member B</t>
  </si>
  <si>
    <t>GC15M049326</t>
  </si>
  <si>
    <t>https://www.genecards.org/cgi-bin/carddisp.pl?gene=FAM227B</t>
  </si>
  <si>
    <t>MIR3074</t>
  </si>
  <si>
    <t>MicroRNA 3074</t>
  </si>
  <si>
    <t>GC09M095086</t>
  </si>
  <si>
    <t>https://www.genecards.org/cgi-bin/carddisp.pl?gene=MIR3074</t>
  </si>
  <si>
    <t>PKD1P1</t>
  </si>
  <si>
    <t>Polycystin 1, Transient Receptor Potential Channel Interacting Pseudogene 1</t>
  </si>
  <si>
    <t>GC16P016310</t>
  </si>
  <si>
    <t>https://www.genecards.org/cgi-bin/carddisp.pl?gene=PKD1P1</t>
  </si>
  <si>
    <t>LURAP1L-AS1</t>
  </si>
  <si>
    <t>LURAP1L Antisense RNA 1</t>
  </si>
  <si>
    <t>GC09M012603</t>
  </si>
  <si>
    <t>https://www.genecards.org/cgi-bin/carddisp.pl?gene=LURAP1L-AS1</t>
  </si>
  <si>
    <t>GINS3</t>
  </si>
  <si>
    <t>GINS Complex Subunit 3</t>
  </si>
  <si>
    <t>GC16P058328</t>
  </si>
  <si>
    <t>https://www.genecards.org/cgi-bin/carddisp.pl?gene=GINS3</t>
  </si>
  <si>
    <t>TRAFD1</t>
  </si>
  <si>
    <t>TRAF-Type Zinc Finger Domain Containing 1</t>
  </si>
  <si>
    <t>GC12P112125</t>
  </si>
  <si>
    <t>https://www.genecards.org/cgi-bin/carddisp.pl?gene=TRAFD1</t>
  </si>
  <si>
    <t>IFNA10</t>
  </si>
  <si>
    <t>Interferon Alpha 10</t>
  </si>
  <si>
    <t>GC09M021754</t>
  </si>
  <si>
    <t>https://www.genecards.org/cgi-bin/carddisp.pl?gene=IFNA10</t>
  </si>
  <si>
    <t>BPIFB2</t>
  </si>
  <si>
    <t>BPI Fold Containing Family B Member 2</t>
  </si>
  <si>
    <t>GC20P033007</t>
  </si>
  <si>
    <t>https://www.genecards.org/cgi-bin/carddisp.pl?gene=BPIFB2</t>
  </si>
  <si>
    <t>DLEU7-AS1</t>
  </si>
  <si>
    <t>DLEU7 Antisense RNA 1</t>
  </si>
  <si>
    <t>GC13P050124</t>
  </si>
  <si>
    <t>https://www.genecards.org/cgi-bin/carddisp.pl?gene=DLEU7-AS1</t>
  </si>
  <si>
    <t>SOX21-AS1</t>
  </si>
  <si>
    <t>SOX21 Antisense Divergent Transcript 1</t>
  </si>
  <si>
    <t>GC13P094712</t>
  </si>
  <si>
    <t>https://www.genecards.org/cgi-bin/carddisp.pl?gene=SOX21-AS1</t>
  </si>
  <si>
    <t>SNHG28</t>
  </si>
  <si>
    <t>Small Nucleolar RNA Host Gene 28</t>
  </si>
  <si>
    <t>GC01M159834</t>
  </si>
  <si>
    <t>https://www.genecards.org/cgi-bin/carddisp.pl?gene=SNHG28</t>
  </si>
  <si>
    <t>WSPAR</t>
  </si>
  <si>
    <t>WNT Signaling Pathway Activating Non-Coding RNA</t>
  </si>
  <si>
    <t>GC05P133914</t>
  </si>
  <si>
    <t>https://www.genecards.org/cgi-bin/carddisp.pl?gene=WSPAR</t>
  </si>
  <si>
    <t>AJUBA</t>
  </si>
  <si>
    <t>Ajuba LIM Protein</t>
  </si>
  <si>
    <t>GC14M022971</t>
  </si>
  <si>
    <t>https://www.genecards.org/cgi-bin/carddisp.pl?gene=AJUBA</t>
  </si>
  <si>
    <t>GNG2</t>
  </si>
  <si>
    <t>G Protein Subunit Gamma 2</t>
  </si>
  <si>
    <t>GC14P051826</t>
  </si>
  <si>
    <t>https://www.genecards.org/cgi-bin/carddisp.pl?gene=GNG2</t>
  </si>
  <si>
    <t>DNAJC7</t>
  </si>
  <si>
    <t>DnaJ Heat Shock Protein Family (Hsp40) Member C7</t>
  </si>
  <si>
    <t>GC17M042002</t>
  </si>
  <si>
    <t>https://www.genecards.org/cgi-bin/carddisp.pl?gene=DNAJC7</t>
  </si>
  <si>
    <t>DSN1</t>
  </si>
  <si>
    <t>DSN1 Component Of MIS12 Kinetochore Complex</t>
  </si>
  <si>
    <t>GC20M036751</t>
  </si>
  <si>
    <t>https://www.genecards.org/cgi-bin/carddisp.pl?gene=DSN1</t>
  </si>
  <si>
    <t>NOMO1</t>
  </si>
  <si>
    <t>NODAL Modulator 1</t>
  </si>
  <si>
    <t>GC16P017459</t>
  </si>
  <si>
    <t>https://www.genecards.org/cgi-bin/carddisp.pl?gene=NOMO1</t>
  </si>
  <si>
    <t>DDA1</t>
  </si>
  <si>
    <t>DET1 And DDB1 Associated 1</t>
  </si>
  <si>
    <t>GC19P066218</t>
  </si>
  <si>
    <t>https://www.genecards.org/cgi-bin/carddisp.pl?gene=DDA1</t>
  </si>
  <si>
    <t>SFSWAP</t>
  </si>
  <si>
    <t>Splicing Factor SWAP</t>
  </si>
  <si>
    <t>GC12P131711</t>
  </si>
  <si>
    <t>https://www.genecards.org/cgi-bin/carddisp.pl?gene=SFSWAP</t>
  </si>
  <si>
    <t>SLC18A1</t>
  </si>
  <si>
    <t>Solute Carrier Family 18 Member A1</t>
  </si>
  <si>
    <t>GC08M020144</t>
  </si>
  <si>
    <t>https://www.genecards.org/cgi-bin/carddisp.pl?gene=SLC18A1</t>
  </si>
  <si>
    <t>DMAP1</t>
  </si>
  <si>
    <t>DNA Methyltransferase 1 Associated Protein 1</t>
  </si>
  <si>
    <t>GC01P044214</t>
  </si>
  <si>
    <t>https://www.genecards.org/cgi-bin/carddisp.pl?gene=DMAP1</t>
  </si>
  <si>
    <t>ARNTL2</t>
  </si>
  <si>
    <t>Aryl Hydrocarbon Receptor Nuclear Translocator Like 2</t>
  </si>
  <si>
    <t>GC12P027332</t>
  </si>
  <si>
    <t>https://www.genecards.org/cgi-bin/carddisp.pl?gene=ARNTL2</t>
  </si>
  <si>
    <t>RASSF4</t>
  </si>
  <si>
    <t>Ras Association Domain Family Member 4</t>
  </si>
  <si>
    <t>GC10P044959</t>
  </si>
  <si>
    <t>https://www.genecards.org/cgi-bin/carddisp.pl?gene=RASSF4</t>
  </si>
  <si>
    <t>MTBP</t>
  </si>
  <si>
    <t>MDM2 Binding Protein</t>
  </si>
  <si>
    <t>GC08P120426</t>
  </si>
  <si>
    <t>https://www.genecards.org/cgi-bin/carddisp.pl?gene=MTBP</t>
  </si>
  <si>
    <t>C17orf49</t>
  </si>
  <si>
    <t>Chromosome 17 Open Reading Frame 49</t>
  </si>
  <si>
    <t>GC17P007014</t>
  </si>
  <si>
    <t>https://www.genecards.org/cgi-bin/carddisp.pl?gene=C17orf49</t>
  </si>
  <si>
    <t>MACROH2A2</t>
  </si>
  <si>
    <t>MacroH2A.2 Histone</t>
  </si>
  <si>
    <t>GC10P070053</t>
  </si>
  <si>
    <t>https://www.genecards.org/cgi-bin/carddisp.pl?gene=MACROH2A2</t>
  </si>
  <si>
    <t>HFM</t>
  </si>
  <si>
    <t>Hemifacial Microsomia</t>
  </si>
  <si>
    <t>GC00U937001</t>
  </si>
  <si>
    <t>https://www.genecards.org/cgi-bin/carddisp.pl?gene=HFM</t>
  </si>
  <si>
    <t>COX6A2</t>
  </si>
  <si>
    <t>Cytochrome C Oxidase Subunit 6A2</t>
  </si>
  <si>
    <t>GC16M037237</t>
  </si>
  <si>
    <t>https://www.genecards.org/cgi-bin/carddisp.pl?gene=COX6A2</t>
  </si>
  <si>
    <t>RPRD1A</t>
  </si>
  <si>
    <t>Regulation Of Nuclear Pre-MRNA Domain Containing 1A</t>
  </si>
  <si>
    <t>GC18M035984</t>
  </si>
  <si>
    <t>https://www.genecards.org/cgi-bin/carddisp.pl?gene=RPRD1A</t>
  </si>
  <si>
    <t>METTL1</t>
  </si>
  <si>
    <t>Methyltransferase 1, TRNA Methylguanosine</t>
  </si>
  <si>
    <t>GC12M057768</t>
  </si>
  <si>
    <t>https://www.genecards.org/cgi-bin/carddisp.pl?gene=METTL1</t>
  </si>
  <si>
    <t>AKAP8</t>
  </si>
  <si>
    <t>A-Kinase Anchoring Protein 8</t>
  </si>
  <si>
    <t>GC19M015354</t>
  </si>
  <si>
    <t>https://www.genecards.org/cgi-bin/carddisp.pl?gene=AKAP8</t>
  </si>
  <si>
    <t>UCHL5</t>
  </si>
  <si>
    <t>Ubiquitin C-Terminal Hydrolase L5</t>
  </si>
  <si>
    <t>GC01M193012</t>
  </si>
  <si>
    <t>https://www.genecards.org/cgi-bin/carddisp.pl?gene=UCHL5</t>
  </si>
  <si>
    <t>ARFIP2</t>
  </si>
  <si>
    <t>ADP Ribosylation Factor Interacting Protein 2</t>
  </si>
  <si>
    <t>GC11M006483</t>
  </si>
  <si>
    <t>https://www.genecards.org/cgi-bin/carddisp.pl?gene=ARFIP2</t>
  </si>
  <si>
    <t>IFNA8</t>
  </si>
  <si>
    <t>Interferon Alpha 8</t>
  </si>
  <si>
    <t>GC09P021409</t>
  </si>
  <si>
    <t>https://www.genecards.org/cgi-bin/carddisp.pl?gene=IFNA8</t>
  </si>
  <si>
    <t>TOMM22</t>
  </si>
  <si>
    <t>Translocase Of Outer Mitochondrial Membrane 22</t>
  </si>
  <si>
    <t>GC22P038681</t>
  </si>
  <si>
    <t>https://www.genecards.org/cgi-bin/carddisp.pl?gene=TOMM22</t>
  </si>
  <si>
    <t>OSMR</t>
  </si>
  <si>
    <t>Oncostatin M Receptor</t>
  </si>
  <si>
    <t>GC05P038845</t>
  </si>
  <si>
    <t>https://www.genecards.org/cgi-bin/carddisp.pl?gene=OSMR</t>
  </si>
  <si>
    <t>SOCS7</t>
  </si>
  <si>
    <t>Suppressor Of Cytokine Signaling 7</t>
  </si>
  <si>
    <t>GC17P055443</t>
  </si>
  <si>
    <t>https://www.genecards.org/cgi-bin/carddisp.pl?gene=SOCS7</t>
  </si>
  <si>
    <t>ERVK-19</t>
  </si>
  <si>
    <t>Endogenous Retrovirus Group K Member 19, Envelope</t>
  </si>
  <si>
    <t>GC19U901633</t>
  </si>
  <si>
    <t>https://www.genecards.org/cgi-bin/carddisp.pl?gene=ERVK-19</t>
  </si>
  <si>
    <t>OSBPL9</t>
  </si>
  <si>
    <t>Oxysterol Binding Protein Like 9</t>
  </si>
  <si>
    <t>GC01P051577</t>
  </si>
  <si>
    <t>https://www.genecards.org/cgi-bin/carddisp.pl?gene=OSBPL9</t>
  </si>
  <si>
    <t>PFDN6</t>
  </si>
  <si>
    <t>Prefoldin Subunit 6</t>
  </si>
  <si>
    <t>GC06P033289</t>
  </si>
  <si>
    <t>https://www.genecards.org/cgi-bin/carddisp.pl?gene=PFDN6</t>
  </si>
  <si>
    <t>GINS4</t>
  </si>
  <si>
    <t>GINS Complex Subunit 4</t>
  </si>
  <si>
    <t>GC08P041529</t>
  </si>
  <si>
    <t>https://www.genecards.org/cgi-bin/carddisp.pl?gene=GINS4</t>
  </si>
  <si>
    <t>FLRT1</t>
  </si>
  <si>
    <t>Fibronectin Leucine Rich Transmembrane Protein 1</t>
  </si>
  <si>
    <t>GC11P064052</t>
  </si>
  <si>
    <t>https://www.genecards.org/cgi-bin/carddisp.pl?gene=FLRT1</t>
  </si>
  <si>
    <t>KDM4A</t>
  </si>
  <si>
    <t>Lysine Demethylase 4A</t>
  </si>
  <si>
    <t>GC01P043650</t>
  </si>
  <si>
    <t>https://www.genecards.org/cgi-bin/carddisp.pl?gene=KDM4A</t>
  </si>
  <si>
    <t>IFNA6</t>
  </si>
  <si>
    <t>Interferon Alpha 6</t>
  </si>
  <si>
    <t>GC09M021349</t>
  </si>
  <si>
    <t>https://www.genecards.org/cgi-bin/carddisp.pl?gene=IFNA6</t>
  </si>
  <si>
    <t>NSMCE1</t>
  </si>
  <si>
    <t>NSE1 Homolog, SMC5-SMC6 Complex Component</t>
  </si>
  <si>
    <t>GC16M027227</t>
  </si>
  <si>
    <t>https://www.genecards.org/cgi-bin/carddisp.pl?gene=NSMCE1</t>
  </si>
  <si>
    <t>PWP1</t>
  </si>
  <si>
    <t>PWP1 Homolog, Endonuclein</t>
  </si>
  <si>
    <t>GC12P107685</t>
  </si>
  <si>
    <t>https://www.genecards.org/cgi-bin/carddisp.pl?gene=PWP1</t>
  </si>
  <si>
    <t>IFNA13</t>
  </si>
  <si>
    <t>Interferon Alpha 13</t>
  </si>
  <si>
    <t>GC09M021367</t>
  </si>
  <si>
    <t>https://www.genecards.org/cgi-bin/carddisp.pl?gene=IFNA13</t>
  </si>
  <si>
    <t>IFNA14</t>
  </si>
  <si>
    <t>Interferon Alpha 14</t>
  </si>
  <si>
    <t>GC09M021239</t>
  </si>
  <si>
    <t>https://www.genecards.org/cgi-bin/carddisp.pl?gene=IFNA14</t>
  </si>
  <si>
    <t>IFNA17</t>
  </si>
  <si>
    <t>Interferon Alpha 17</t>
  </si>
  <si>
    <t>GC09M021227</t>
  </si>
  <si>
    <t>https://www.genecards.org/cgi-bin/carddisp.pl?gene=IFNA17</t>
  </si>
  <si>
    <t>IFNA16</t>
  </si>
  <si>
    <t>Interferon Alpha 16</t>
  </si>
  <si>
    <t>GC09M021216</t>
  </si>
  <si>
    <t>https://www.genecards.org/cgi-bin/carddisp.pl?gene=IFNA16</t>
  </si>
  <si>
    <t>FBXO3</t>
  </si>
  <si>
    <t>F-Box Protein 3</t>
  </si>
  <si>
    <t>GC11M033740</t>
  </si>
  <si>
    <t>https://www.genecards.org/cgi-bin/carddisp.pl?gene=FBXO3</t>
  </si>
  <si>
    <t>TFIP11</t>
  </si>
  <si>
    <t>Tuftelin Interacting Protein 11</t>
  </si>
  <si>
    <t>GC22M026491</t>
  </si>
  <si>
    <t>https://www.genecards.org/cgi-bin/carddisp.pl?gene=TFIP11</t>
  </si>
  <si>
    <t>NDRG3</t>
  </si>
  <si>
    <t>NDRG Family Member 3</t>
  </si>
  <si>
    <t>GC20M036651</t>
  </si>
  <si>
    <t>https://www.genecards.org/cgi-bin/carddisp.pl?gene=NDRG3</t>
  </si>
  <si>
    <t>PAN2</t>
  </si>
  <si>
    <t>Poly(A) Specific Ribonuclease Subunit PAN2</t>
  </si>
  <si>
    <t>GC12M056316</t>
  </si>
  <si>
    <t>https://www.genecards.org/cgi-bin/carddisp.pl?gene=PAN2</t>
  </si>
  <si>
    <t>MIR520G</t>
  </si>
  <si>
    <t>MicroRNA 520g</t>
  </si>
  <si>
    <t>GC19P053722</t>
  </si>
  <si>
    <t>https://www.genecards.org/cgi-bin/carddisp.pl?gene=MIR520G</t>
  </si>
  <si>
    <t>MIR527</t>
  </si>
  <si>
    <t>MicroRNA 527</t>
  </si>
  <si>
    <t>GC19P053754</t>
  </si>
  <si>
    <t>https://www.genecards.org/cgi-bin/carddisp.pl?gene=MIR527</t>
  </si>
  <si>
    <t>IGL</t>
  </si>
  <si>
    <t>Immunoglobulin Lambda Locus</t>
  </si>
  <si>
    <t>GC22P022026</t>
  </si>
  <si>
    <t>https://www.genecards.org/cgi-bin/carddisp.pl?gene=IGL</t>
  </si>
  <si>
    <t>LOC108410393</t>
  </si>
  <si>
    <t>NR0B1 5' Regulatory Region</t>
  </si>
  <si>
    <t>GC0XP030309</t>
  </si>
  <si>
    <t>https://www.genecards.org/cgi-bin/carddisp.pl?gene=LOC108410393</t>
  </si>
  <si>
    <t>NPY4R</t>
  </si>
  <si>
    <t>Neuropeptide Y Receptor Y4</t>
  </si>
  <si>
    <t>GC10M046461</t>
  </si>
  <si>
    <t>https://www.genecards.org/cgi-bin/carddisp.pl?gene=NPY4R</t>
  </si>
  <si>
    <t>RFX4</t>
  </si>
  <si>
    <t>Regulatory Factor X4</t>
  </si>
  <si>
    <t>GC12P106583</t>
  </si>
  <si>
    <t>https://www.genecards.org/cgi-bin/carddisp.pl?gene=RFX4</t>
  </si>
  <si>
    <t>LOC117134604</t>
  </si>
  <si>
    <t>TMPRSS2 Promoter Region</t>
  </si>
  <si>
    <t>GC21P041507</t>
  </si>
  <si>
    <t>https://www.genecards.org/cgi-bin/carddisp.pl?gene=LOC117134604</t>
  </si>
  <si>
    <t>LOC117134605</t>
  </si>
  <si>
    <t>TMPRSS2 Repressive Element NBS1</t>
  </si>
  <si>
    <t>GC21P041510</t>
  </si>
  <si>
    <t>https://www.genecards.org/cgi-bin/carddisp.pl?gene=LOC117134605</t>
  </si>
  <si>
    <t>LOC117134606</t>
  </si>
  <si>
    <t>TMPRSS2 Repressive Element NBS2</t>
  </si>
  <si>
    <t>GC21P041511</t>
  </si>
  <si>
    <t>https://www.genecards.org/cgi-bin/carddisp.pl?gene=LOC117134606</t>
  </si>
  <si>
    <t>LOC117134607</t>
  </si>
  <si>
    <t>TMPRSS2 Repressive Element NBS4</t>
  </si>
  <si>
    <t>GC21P041518</t>
  </si>
  <si>
    <t>https://www.genecards.org/cgi-bin/carddisp.pl?gene=LOC117134607</t>
  </si>
  <si>
    <t>LOC117134608</t>
  </si>
  <si>
    <t>TMPRSS2 Androgen Receptor-Responsive -13 Kb Enhancer</t>
  </si>
  <si>
    <t>GC21P041519</t>
  </si>
  <si>
    <t>https://www.genecards.org/cgi-bin/carddisp.pl?gene=LOC117134608</t>
  </si>
  <si>
    <t>LOC117134611</t>
  </si>
  <si>
    <t>TMPRSS2 -17 Kb Enhancer</t>
  </si>
  <si>
    <t>GC21P041525</t>
  </si>
  <si>
    <t>https://www.genecards.org/cgi-bin/carddisp.pl?gene=LOC117134611</t>
  </si>
  <si>
    <t>LOC117135104</t>
  </si>
  <si>
    <t>TMPRSS2 E3 Enhancer</t>
  </si>
  <si>
    <t>GC21P041529</t>
  </si>
  <si>
    <t>https://www.genecards.org/cgi-bin/carddisp.pl?gene=LOC117135104</t>
  </si>
  <si>
    <t>LOC117135105</t>
  </si>
  <si>
    <t>TMPRSS2 E4 Enhancer</t>
  </si>
  <si>
    <t>GC21P041535</t>
  </si>
  <si>
    <t>https://www.genecards.org/cgi-bin/carddisp.pl?gene=LOC117135105</t>
  </si>
  <si>
    <t>LOC117135106</t>
  </si>
  <si>
    <t>TMPRSS2 Androgen Receptor-Responsive -60 Kb Enhancer</t>
  </si>
  <si>
    <t>GC21P041568</t>
  </si>
  <si>
    <t>https://www.genecards.org/cgi-bin/carddisp.pl?gene=LOC117135106</t>
  </si>
  <si>
    <t>YAF2</t>
  </si>
  <si>
    <t>YY1 Associated Factor 2</t>
  </si>
  <si>
    <t>GC12M042157</t>
  </si>
  <si>
    <t>https://www.genecards.org/cgi-bin/carddisp.pl?gene=YAF2</t>
  </si>
  <si>
    <t>NTPCR</t>
  </si>
  <si>
    <t>Nucleoside-Triphosphatase, Cancer-Related</t>
  </si>
  <si>
    <t>GC01P232950</t>
  </si>
  <si>
    <t>https://www.genecards.org/cgi-bin/carddisp.pl?gene=NTPCR</t>
  </si>
  <si>
    <t>NOMO2</t>
  </si>
  <si>
    <t>NODAL Modulator 2</t>
  </si>
  <si>
    <t>GC16M019254</t>
  </si>
  <si>
    <t>https://www.genecards.org/cgi-bin/carddisp.pl?gene=NOMO2</t>
  </si>
  <si>
    <t>TESPA1</t>
  </si>
  <si>
    <t>Thymocyte Expressed, Positive Selection Associated 1</t>
  </si>
  <si>
    <t>GC12M054949</t>
  </si>
  <si>
    <t>https://www.genecards.org/cgi-bin/carddisp.pl?gene=TESPA1</t>
  </si>
  <si>
    <t>ANKRD36B</t>
  </si>
  <si>
    <t>Ankyrin Repeat Domain 36B</t>
  </si>
  <si>
    <t>GC02M098294</t>
  </si>
  <si>
    <t>https://www.genecards.org/cgi-bin/carddisp.pl?gene=ANKRD36B</t>
  </si>
  <si>
    <t>ANXA2P2</t>
  </si>
  <si>
    <t>Annexin A2 Pseudogene 2</t>
  </si>
  <si>
    <t>GC09P047082</t>
  </si>
  <si>
    <t>https://www.genecards.org/cgi-bin/carddisp.pl?gene=ANXA2P2</t>
  </si>
  <si>
    <t>KIN</t>
  </si>
  <si>
    <t>Kin17 DNA And RNA Binding Protein</t>
  </si>
  <si>
    <t>GC10M007750</t>
  </si>
  <si>
    <t>https://www.genecards.org/cgi-bin/carddisp.pl?gene=KIN</t>
  </si>
  <si>
    <t>C2orf49</t>
  </si>
  <si>
    <t>Chromosome 2 Open Reading Frame 49</t>
  </si>
  <si>
    <t>GC02P105337</t>
  </si>
  <si>
    <t>https://www.genecards.org/cgi-bin/carddisp.pl?gene=C2orf49</t>
  </si>
  <si>
    <t>RPLP0P6</t>
  </si>
  <si>
    <t>Ribosomal Protein Lateral Stalk Subunit P0 Pseudogene 6</t>
  </si>
  <si>
    <t>GC02P038481</t>
  </si>
  <si>
    <t>https://www.genecards.org/cgi-bin/carddisp.pl?gene=RPLP0P6</t>
  </si>
  <si>
    <t>FN3KRP</t>
  </si>
  <si>
    <t>Fructosamine 3 Kinase Related Protein</t>
  </si>
  <si>
    <t>GC17P082716</t>
  </si>
  <si>
    <t>https://www.genecards.org/cgi-bin/carddisp.pl?gene=FN3KRP</t>
  </si>
  <si>
    <t>PRND</t>
  </si>
  <si>
    <t>Prion Like Protein Doppel</t>
  </si>
  <si>
    <t>GC20P004702</t>
  </si>
  <si>
    <t>https://www.genecards.org/cgi-bin/carddisp.pl?gene=PRND</t>
  </si>
  <si>
    <t>ABCC13</t>
  </si>
  <si>
    <t>ATP Binding Cassette Subfamily C Member 13 (Pseudogene)</t>
  </si>
  <si>
    <t>GC21P014236</t>
  </si>
  <si>
    <t>https://www.genecards.org/cgi-bin/carddisp.pl?gene=ABCC13</t>
  </si>
  <si>
    <t>LOC111188156</t>
  </si>
  <si>
    <t>CSF1R Promoter/Intronic Regulatory Region</t>
  </si>
  <si>
    <t>GC05P150081</t>
  </si>
  <si>
    <t>https://www.genecards.org/cgi-bin/carddisp.pl?gene=LOC111188156</t>
  </si>
  <si>
    <t>REPS1</t>
  </si>
  <si>
    <t>RALBP1 Associated Eps Domain Containing 1</t>
  </si>
  <si>
    <t>GC06M138903</t>
  </si>
  <si>
    <t>https://www.genecards.org/cgi-bin/carddisp.pl?gene=REPS1</t>
  </si>
  <si>
    <t>SH3GL2</t>
  </si>
  <si>
    <t>SH3 Domain Containing GRB2 Like 2, Endophilin A1</t>
  </si>
  <si>
    <t>GC09P017569</t>
  </si>
  <si>
    <t>https://www.genecards.org/cgi-bin/carddisp.pl?gene=SH3GL2</t>
  </si>
  <si>
    <t>ULBP2</t>
  </si>
  <si>
    <t>UL16 Binding Protein 2</t>
  </si>
  <si>
    <t>GC06P149941</t>
  </si>
  <si>
    <t>https://www.genecards.org/cgi-bin/carddisp.pl?gene=ULBP2</t>
  </si>
  <si>
    <t>WIPF2</t>
  </si>
  <si>
    <t>WAS/WASL Interacting Protein Family Member 2</t>
  </si>
  <si>
    <t>GC17P040219</t>
  </si>
  <si>
    <t>https://www.genecards.org/cgi-bin/carddisp.pl?gene=WIPF2</t>
  </si>
  <si>
    <t>NT5DC2</t>
  </si>
  <si>
    <t>5'-Nucleotidase Domain Containing 2</t>
  </si>
  <si>
    <t>GC03M052524</t>
  </si>
  <si>
    <t>https://www.genecards.org/cgi-bin/carddisp.pl?gene=NT5DC2</t>
  </si>
  <si>
    <t>ANO8</t>
  </si>
  <si>
    <t>Anoctamin 8</t>
  </si>
  <si>
    <t>GC19M017324</t>
  </si>
  <si>
    <t>https://www.genecards.org/cgi-bin/carddisp.pl?gene=ANO8</t>
  </si>
  <si>
    <t>GAPDHS</t>
  </si>
  <si>
    <t>Glyceraldehyde-3-Phosphate Dehydrogenase, Spermatogenic</t>
  </si>
  <si>
    <t>GC19P066539</t>
  </si>
  <si>
    <t>https://www.genecards.org/cgi-bin/carddisp.pl?gene=GAPDHS</t>
  </si>
  <si>
    <t>GALNT7</t>
  </si>
  <si>
    <t>Polypeptide N-Acetylgalactosaminyltransferase 7</t>
  </si>
  <si>
    <t>GC04P173168</t>
  </si>
  <si>
    <t>https://www.genecards.org/cgi-bin/carddisp.pl?gene=GALNT7</t>
  </si>
  <si>
    <t>ZRANB2</t>
  </si>
  <si>
    <t>Zinc Finger RANBP2-Type Containing 2</t>
  </si>
  <si>
    <t>GC01M071063</t>
  </si>
  <si>
    <t>https://www.genecards.org/cgi-bin/carddisp.pl?gene=ZRANB2</t>
  </si>
  <si>
    <t>KIF4B</t>
  </si>
  <si>
    <t>Kinesin Family Member 4B</t>
  </si>
  <si>
    <t>GC05P155013</t>
  </si>
  <si>
    <t>https://www.genecards.org/cgi-bin/carddisp.pl?gene=KIF4B</t>
  </si>
  <si>
    <t>NGB</t>
  </si>
  <si>
    <t>Neuroglobin</t>
  </si>
  <si>
    <t>GC14M077265</t>
  </si>
  <si>
    <t>https://www.genecards.org/cgi-bin/carddisp.pl?gene=NGB</t>
  </si>
  <si>
    <t>CREBRF</t>
  </si>
  <si>
    <t>CREB3 Regulatory Factor</t>
  </si>
  <si>
    <t>GC05P173056</t>
  </si>
  <si>
    <t>https://www.genecards.org/cgi-bin/carddisp.pl?gene=CREBRF</t>
  </si>
  <si>
    <t>PUM2</t>
  </si>
  <si>
    <t>Pumilio RNA Binding Family Member 2</t>
  </si>
  <si>
    <t>GC02M020328</t>
  </si>
  <si>
    <t>https://www.genecards.org/cgi-bin/carddisp.pl?gene=PUM2</t>
  </si>
  <si>
    <t>DAGLB</t>
  </si>
  <si>
    <t>Diacylglycerol Lipase Beta</t>
  </si>
  <si>
    <t>GC07M006416</t>
  </si>
  <si>
    <t>https://www.genecards.org/cgi-bin/carddisp.pl?gene=DAGLB</t>
  </si>
  <si>
    <t>PPP1R2</t>
  </si>
  <si>
    <t>Protein Phosphatase 1 Regulatory Inhibitor Subunit 2</t>
  </si>
  <si>
    <t>GC03M195515</t>
  </si>
  <si>
    <t>https://www.genecards.org/cgi-bin/carddisp.pl?gene=PPP1R2</t>
  </si>
  <si>
    <t>RPRD1B</t>
  </si>
  <si>
    <t>Regulation Of Nuclear Pre-MRNA Domain Containing 1B</t>
  </si>
  <si>
    <t>GC20P038033</t>
  </si>
  <si>
    <t>https://www.genecards.org/cgi-bin/carddisp.pl?gene=RPRD1B</t>
  </si>
  <si>
    <t>PADI1</t>
  </si>
  <si>
    <t>Peptidyl Arginine Deiminase 1</t>
  </si>
  <si>
    <t>GC01P017205</t>
  </si>
  <si>
    <t>https://www.genecards.org/cgi-bin/carddisp.pl?gene=PADI1</t>
  </si>
  <si>
    <t>USP21</t>
  </si>
  <si>
    <t>Ubiquitin Specific Peptidase 21</t>
  </si>
  <si>
    <t>GC01P161159</t>
  </si>
  <si>
    <t>https://www.genecards.org/cgi-bin/carddisp.pl?gene=USP21</t>
  </si>
  <si>
    <t>CSDC2</t>
  </si>
  <si>
    <t>Cold Shock Domain Containing C2</t>
  </si>
  <si>
    <t>GC22P041563</t>
  </si>
  <si>
    <t>https://www.genecards.org/cgi-bin/carddisp.pl?gene=CSDC2</t>
  </si>
  <si>
    <t>TAF9B</t>
  </si>
  <si>
    <t>TATA-Box Binding Protein Associated Factor 9b</t>
  </si>
  <si>
    <t>GC0XM078129</t>
  </si>
  <si>
    <t>https://www.genecards.org/cgi-bin/carddisp.pl?gene=TAF9B</t>
  </si>
  <si>
    <t>MED8</t>
  </si>
  <si>
    <t>Mediator Complex Subunit 8</t>
  </si>
  <si>
    <t>GC01M043383</t>
  </si>
  <si>
    <t>https://www.genecards.org/cgi-bin/carddisp.pl?gene=MED8</t>
  </si>
  <si>
    <t>LOC106099064</t>
  </si>
  <si>
    <t>HBG1 Recombination Region</t>
  </si>
  <si>
    <t>GC11P005249</t>
  </si>
  <si>
    <t>https://www.genecards.org/cgi-bin/carddisp.pl?gene=LOC106099064</t>
  </si>
  <si>
    <t>LOC109136576</t>
  </si>
  <si>
    <t>FGF8 5' Regulatory Region</t>
  </si>
  <si>
    <t>GC10P101776</t>
  </si>
  <si>
    <t>https://www.genecards.org/cgi-bin/carddisp.pl?gene=LOC109136576</t>
  </si>
  <si>
    <t>LSM4</t>
  </si>
  <si>
    <t>LSM4 Homolog, U6 Small Nuclear RNA And MRNA Degradation Associated</t>
  </si>
  <si>
    <t>GC19M018306</t>
  </si>
  <si>
    <t>https://www.genecards.org/cgi-bin/carddisp.pl?gene=LSM4</t>
  </si>
  <si>
    <t>PTPRK</t>
  </si>
  <si>
    <t>Protein Tyrosine Phosphatase Receptor Type K</t>
  </si>
  <si>
    <t>GC06M127949</t>
  </si>
  <si>
    <t>https://www.genecards.org/cgi-bin/carddisp.pl?gene=PTPRK</t>
  </si>
  <si>
    <t>PPP2R2C</t>
  </si>
  <si>
    <t>Protein Phosphatase 2 Regulatory Subunit Bgamma</t>
  </si>
  <si>
    <t>GC04M006322</t>
  </si>
  <si>
    <t>https://www.genecards.org/cgi-bin/carddisp.pl?gene=PPP2R2C</t>
  </si>
  <si>
    <t>CSRP2</t>
  </si>
  <si>
    <t>Cysteine And Glycine Rich Protein 2</t>
  </si>
  <si>
    <t>GC12M076859</t>
  </si>
  <si>
    <t>https://www.genecards.org/cgi-bin/carddisp.pl?gene=CSRP2</t>
  </si>
  <si>
    <t>VBP1</t>
  </si>
  <si>
    <t>VHL Binding Protein 1</t>
  </si>
  <si>
    <t>GC0XP155197</t>
  </si>
  <si>
    <t>https://www.genecards.org/cgi-bin/carddisp.pl?gene=VBP1</t>
  </si>
  <si>
    <t>CUZD1</t>
  </si>
  <si>
    <t>CUB And Zona Pellucida Like Domains 1</t>
  </si>
  <si>
    <t>GC10M122833</t>
  </si>
  <si>
    <t>https://www.genecards.org/cgi-bin/carddisp.pl?gene=CUZD1</t>
  </si>
  <si>
    <t>AHRR</t>
  </si>
  <si>
    <t>Aryl Hydrocarbon Receptor Repressor</t>
  </si>
  <si>
    <t>GC05P000321</t>
  </si>
  <si>
    <t>https://www.genecards.org/cgi-bin/carddisp.pl?gene=AHRR</t>
  </si>
  <si>
    <t>IGKV2-26</t>
  </si>
  <si>
    <t>Immunoglobulin Kappa Variable 2-26 (Pseudogene)</t>
  </si>
  <si>
    <t>GC02M090916</t>
  </si>
  <si>
    <t>https://www.genecards.org/cgi-bin/carddisp.pl?gene=IGKV2-26</t>
  </si>
  <si>
    <t>PCDH9</t>
  </si>
  <si>
    <t>Protocadherin 9</t>
  </si>
  <si>
    <t>GC13M066302</t>
  </si>
  <si>
    <t>https://www.genecards.org/cgi-bin/carddisp.pl?gene=PCDH9</t>
  </si>
  <si>
    <t>MAST2</t>
  </si>
  <si>
    <t>Microtubule Associated Serine/Threonine Kinase 2</t>
  </si>
  <si>
    <t>GC01P045786</t>
  </si>
  <si>
    <t>https://www.genecards.org/cgi-bin/carddisp.pl?gene=MAST2</t>
  </si>
  <si>
    <t>RBP2</t>
  </si>
  <si>
    <t>Retinol Binding Protein 2</t>
  </si>
  <si>
    <t>GC03M139452</t>
  </si>
  <si>
    <t>https://www.genecards.org/cgi-bin/carddisp.pl?gene=RBP2</t>
  </si>
  <si>
    <t>RTKN</t>
  </si>
  <si>
    <t>Rhotekin</t>
  </si>
  <si>
    <t>GC02M075083</t>
  </si>
  <si>
    <t>https://www.genecards.org/cgi-bin/carddisp.pl?gene=RTKN</t>
  </si>
  <si>
    <t>NUDT21</t>
  </si>
  <si>
    <t>Nudix Hydrolase 21</t>
  </si>
  <si>
    <t>GC16M056429</t>
  </si>
  <si>
    <t>https://www.genecards.org/cgi-bin/carddisp.pl?gene=NUDT21</t>
  </si>
  <si>
    <t>SNX18</t>
  </si>
  <si>
    <t>Sorting Nexin 18</t>
  </si>
  <si>
    <t>GC05P054517</t>
  </si>
  <si>
    <t>https://www.genecards.org/cgi-bin/carddisp.pl?gene=SNX18</t>
  </si>
  <si>
    <t>ANKRD13B</t>
  </si>
  <si>
    <t>Ankyrin Repeat Domain 13B</t>
  </si>
  <si>
    <t>GC17P029589</t>
  </si>
  <si>
    <t>https://www.genecards.org/cgi-bin/carddisp.pl?gene=ANKRD13B</t>
  </si>
  <si>
    <t>CPNE5</t>
  </si>
  <si>
    <t>Copine 5</t>
  </si>
  <si>
    <t>GC06M066116</t>
  </si>
  <si>
    <t>https://www.genecards.org/cgi-bin/carddisp.pl?gene=CPNE5</t>
  </si>
  <si>
    <t>DEPDC1B</t>
  </si>
  <si>
    <t>DEP Domain Containing 1B</t>
  </si>
  <si>
    <t>GC05M060596</t>
  </si>
  <si>
    <t>https://www.genecards.org/cgi-bin/carddisp.pl?gene=DEPDC1B</t>
  </si>
  <si>
    <t>MRPL49</t>
  </si>
  <si>
    <t>Mitochondrial Ribosomal Protein L49</t>
  </si>
  <si>
    <t>GC11P069948</t>
  </si>
  <si>
    <t>https://www.genecards.org/cgi-bin/carddisp.pl?gene=MRPL49</t>
  </si>
  <si>
    <t>GPRASP1</t>
  </si>
  <si>
    <t>G Protein-Coupled Receptor Associated Sorting Protein 1</t>
  </si>
  <si>
    <t>GC0XP102651</t>
  </si>
  <si>
    <t>https://www.genecards.org/cgi-bin/carddisp.pl?gene=GPRASP1</t>
  </si>
  <si>
    <t>IFNL3</t>
  </si>
  <si>
    <t>Interferon Lambda 3</t>
  </si>
  <si>
    <t>GC19M039243</t>
  </si>
  <si>
    <t>https://www.genecards.org/cgi-bin/carddisp.pl?gene=IFNL3</t>
  </si>
  <si>
    <t>NXF2</t>
  </si>
  <si>
    <t>Nuclear RNA Export Factor 2</t>
  </si>
  <si>
    <t>GC0XP102247</t>
  </si>
  <si>
    <t>https://www.genecards.org/cgi-bin/carddisp.pl?gene=NXF2</t>
  </si>
  <si>
    <t>PLGRKT</t>
  </si>
  <si>
    <t>Plasminogen Receptor With A C-Terminal Lysine</t>
  </si>
  <si>
    <t>GC09M005357</t>
  </si>
  <si>
    <t>https://www.genecards.org/cgi-bin/carddisp.pl?gene=PLGRKT</t>
  </si>
  <si>
    <t>TSSK3</t>
  </si>
  <si>
    <t>Testis Specific Serine Kinase 3</t>
  </si>
  <si>
    <t>GC01P032351</t>
  </si>
  <si>
    <t>https://www.genecards.org/cgi-bin/carddisp.pl?gene=TSSK3</t>
  </si>
  <si>
    <t>ZNF582</t>
  </si>
  <si>
    <t>Zinc Finger Protein 582</t>
  </si>
  <si>
    <t>GC19M056375</t>
  </si>
  <si>
    <t>https://www.genecards.org/cgi-bin/carddisp.pl?gene=ZNF582</t>
  </si>
  <si>
    <t>C1orf35</t>
  </si>
  <si>
    <t>Chromosome 1 Open Reading Frame 35</t>
  </si>
  <si>
    <t>GC01M228100</t>
  </si>
  <si>
    <t>https://www.genecards.org/cgi-bin/carddisp.pl?gene=C1orf35</t>
  </si>
  <si>
    <t>LIN37</t>
  </si>
  <si>
    <t>Lin-37 DREAM MuvB Core Complex Component</t>
  </si>
  <si>
    <t>GC19P066550</t>
  </si>
  <si>
    <t>https://www.genecards.org/cgi-bin/carddisp.pl?gene=LIN37</t>
  </si>
  <si>
    <t>NOPCHAP1</t>
  </si>
  <si>
    <t>NOP Protein Chaperone 1</t>
  </si>
  <si>
    <t>GC12P104987</t>
  </si>
  <si>
    <t>https://www.genecards.org/cgi-bin/carddisp.pl?gene=NOPCHAP1</t>
  </si>
  <si>
    <t>IGKV2-29</t>
  </si>
  <si>
    <t>Immunoglobulin Kappa Variable 2-29</t>
  </si>
  <si>
    <t>GC02M090918</t>
  </si>
  <si>
    <t>https://www.genecards.org/cgi-bin/carddisp.pl?gene=IGKV2-29</t>
  </si>
  <si>
    <t>TRAP</t>
  </si>
  <si>
    <t>Triiodothyronine Receptor Auxiliary Protein</t>
  </si>
  <si>
    <t>GC00U923131</t>
  </si>
  <si>
    <t>https://www.genecards.org/cgi-bin/carddisp.pl?gene=TRAP</t>
  </si>
  <si>
    <t>ATP6V1G3</t>
  </si>
  <si>
    <t>ATPase H+ Transporting V1 Subunit G3</t>
  </si>
  <si>
    <t>GC01M198492</t>
  </si>
  <si>
    <t>https://www.genecards.org/cgi-bin/carddisp.pl?gene=ATP6V1G3</t>
  </si>
  <si>
    <t>CAMK1G</t>
  </si>
  <si>
    <t>Calcium/Calmodulin Dependent Protein Kinase IG</t>
  </si>
  <si>
    <t>GC01P209583</t>
  </si>
  <si>
    <t>https://www.genecards.org/cgi-bin/carddisp.pl?gene=CAMK1G</t>
  </si>
  <si>
    <t>Glutathione S-Transferase Mu 2</t>
  </si>
  <si>
    <t>GC01P109668</t>
  </si>
  <si>
    <t>https://www.genecards.org/cgi-bin/carddisp.pl?gene=GSTM2</t>
  </si>
  <si>
    <t>ARHGAP17</t>
  </si>
  <si>
    <t>Rho GTPase Activating Protein 17</t>
  </si>
  <si>
    <t>GC16M024931</t>
  </si>
  <si>
    <t>https://www.genecards.org/cgi-bin/carddisp.pl?gene=ARHGAP17</t>
  </si>
  <si>
    <t>HERC5</t>
  </si>
  <si>
    <t>HECT And RLD Domain Containing E3 Ubiquitin Protein Ligase 5</t>
  </si>
  <si>
    <t>GC04P088457</t>
  </si>
  <si>
    <t>https://www.genecards.org/cgi-bin/carddisp.pl?gene=HERC5</t>
  </si>
  <si>
    <t>SORBS3</t>
  </si>
  <si>
    <t>Sorbin And SH3 Domain Containing 3</t>
  </si>
  <si>
    <t>GC08P022544</t>
  </si>
  <si>
    <t>https://www.genecards.org/cgi-bin/carddisp.pl?gene=SORBS3</t>
  </si>
  <si>
    <t>TMPRSS11D</t>
  </si>
  <si>
    <t>Transmembrane Serine Protease 11D</t>
  </si>
  <si>
    <t>GC04M067820</t>
  </si>
  <si>
    <t>https://www.genecards.org/cgi-bin/carddisp.pl?gene=TMPRSS11D</t>
  </si>
  <si>
    <t>DKKL1</t>
  </si>
  <si>
    <t>Dickkopf Like Acrosomal Protein 1</t>
  </si>
  <si>
    <t>GC19P049360</t>
  </si>
  <si>
    <t>https://www.genecards.org/cgi-bin/carddisp.pl?gene=DKKL1</t>
  </si>
  <si>
    <t>PNCK</t>
  </si>
  <si>
    <t>Pregnancy Up-Regulated Nonubiquitous CaM Kinase</t>
  </si>
  <si>
    <t>GC0XM153669</t>
  </si>
  <si>
    <t>https://www.genecards.org/cgi-bin/carddisp.pl?gene=PNCK</t>
  </si>
  <si>
    <t>TJP3</t>
  </si>
  <si>
    <t>Tight Junction Protein 3</t>
  </si>
  <si>
    <t>GC19P003708</t>
  </si>
  <si>
    <t>https://www.genecards.org/cgi-bin/carddisp.pl?gene=TJP3</t>
  </si>
  <si>
    <t>TMPRSS13</t>
  </si>
  <si>
    <t>Transmembrane Serine Protease 13</t>
  </si>
  <si>
    <t>GC11M117900</t>
  </si>
  <si>
    <t>https://www.genecards.org/cgi-bin/carddisp.pl?gene=TMPRSS13</t>
  </si>
  <si>
    <t>ULBP3</t>
  </si>
  <si>
    <t>UL16 Binding Protein 3</t>
  </si>
  <si>
    <t>GC06M150062</t>
  </si>
  <si>
    <t>https://www.genecards.org/cgi-bin/carddisp.pl?gene=ULBP3</t>
  </si>
  <si>
    <t>CYP2A7</t>
  </si>
  <si>
    <t>Cytochrome P450 Family 2 Subfamily A Member 7</t>
  </si>
  <si>
    <t>GC19M040875</t>
  </si>
  <si>
    <t>https://www.genecards.org/cgi-bin/carddisp.pl?gene=CYP2A7</t>
  </si>
  <si>
    <t>IDO2</t>
  </si>
  <si>
    <t>Indoleamine 2,3-Dioxygenase 2</t>
  </si>
  <si>
    <t>GC08P039965</t>
  </si>
  <si>
    <t>https://www.genecards.org/cgi-bin/carddisp.pl?gene=IDO2</t>
  </si>
  <si>
    <t>PCSK4</t>
  </si>
  <si>
    <t>Proprotein Convertase Subtilisin/Kexin Type 4</t>
  </si>
  <si>
    <t>GC19M001481</t>
  </si>
  <si>
    <t>https://www.genecards.org/cgi-bin/carddisp.pl?gene=PCSK4</t>
  </si>
  <si>
    <t>SH2B2</t>
  </si>
  <si>
    <t>SH2B Adaptor Protein 2</t>
  </si>
  <si>
    <t>GC07P102286</t>
  </si>
  <si>
    <t>https://www.genecards.org/cgi-bin/carddisp.pl?gene=SH2B2</t>
  </si>
  <si>
    <t>ELAC1</t>
  </si>
  <si>
    <t>ElaC Ribonuclease Z 1</t>
  </si>
  <si>
    <t>GC18P050967</t>
  </si>
  <si>
    <t>https://www.genecards.org/cgi-bin/carddisp.pl?gene=ELAC1</t>
  </si>
  <si>
    <t>FBXO25</t>
  </si>
  <si>
    <t>F-Box Protein 25</t>
  </si>
  <si>
    <t>GC08P000406</t>
  </si>
  <si>
    <t>https://www.genecards.org/cgi-bin/carddisp.pl?gene=FBXO25</t>
  </si>
  <si>
    <t>HECTD2</t>
  </si>
  <si>
    <t>HECT Domain E3 Ubiquitin Protein Ligase 2</t>
  </si>
  <si>
    <t>GC10P091409</t>
  </si>
  <si>
    <t>https://www.genecards.org/cgi-bin/carddisp.pl?gene=HECTD2</t>
  </si>
  <si>
    <t>MAGEB4</t>
  </si>
  <si>
    <t>MAGE Family Member B4</t>
  </si>
  <si>
    <t>GC0XP030241</t>
  </si>
  <si>
    <t>https://www.genecards.org/cgi-bin/carddisp.pl?gene=MAGEB4</t>
  </si>
  <si>
    <t>PDZK1IP1</t>
  </si>
  <si>
    <t>PDZK1 Interacting Protein 1</t>
  </si>
  <si>
    <t>GC01M047183</t>
  </si>
  <si>
    <t>https://www.genecards.org/cgi-bin/carddisp.pl?gene=PDZK1IP1</t>
  </si>
  <si>
    <t>SPAG7</t>
  </si>
  <si>
    <t>Sperm Associated Antigen 7</t>
  </si>
  <si>
    <t>GC17M004959</t>
  </si>
  <si>
    <t>https://www.genecards.org/cgi-bin/carddisp.pl?gene=SPAG7</t>
  </si>
  <si>
    <t>ZAR1</t>
  </si>
  <si>
    <t>Zygote Arrest 1</t>
  </si>
  <si>
    <t>GC04P048492</t>
  </si>
  <si>
    <t>https://www.genecards.org/cgi-bin/carddisp.pl?gene=ZAR1</t>
  </si>
  <si>
    <t>NCR3LG1</t>
  </si>
  <si>
    <t>Natural Killer Cell Cytotoxicity Receptor 3 Ligand 1</t>
  </si>
  <si>
    <t>GC11P017351</t>
  </si>
  <si>
    <t>https://www.genecards.org/cgi-bin/carddisp.pl?gene=NCR3LG1</t>
  </si>
  <si>
    <t>PROSER1</t>
  </si>
  <si>
    <t>Proline And Serine Rich 1</t>
  </si>
  <si>
    <t>GC13M039009</t>
  </si>
  <si>
    <t>https://www.genecards.org/cgi-bin/carddisp.pl?gene=PROSER1</t>
  </si>
  <si>
    <t>ATPSCKMT</t>
  </si>
  <si>
    <t>ATP Synthase C Subunit Lysine N-Methyltransferase</t>
  </si>
  <si>
    <t>GC05M010225</t>
  </si>
  <si>
    <t>https://www.genecards.org/cgi-bin/carddisp.pl?gene=ATPSCKMT</t>
  </si>
  <si>
    <t>PSME3IP1</t>
  </si>
  <si>
    <t>Proteasome Activator Subunit 3 Interacting Protein 1</t>
  </si>
  <si>
    <t>GC16M057155</t>
  </si>
  <si>
    <t>https://www.genecards.org/cgi-bin/carddisp.pl?gene=PSME3IP1</t>
  </si>
  <si>
    <t>RPL41</t>
  </si>
  <si>
    <t>Ribosomal Protein L41</t>
  </si>
  <si>
    <t>GC12P057278</t>
  </si>
  <si>
    <t>https://www.genecards.org/cgi-bin/carddisp.pl?gene=RPL41</t>
  </si>
  <si>
    <t>CT45A2</t>
  </si>
  <si>
    <t>Cancer/Testis Antigen Family 45 Member A2</t>
  </si>
  <si>
    <t>GC0XM135811</t>
  </si>
  <si>
    <t>https://www.genecards.org/cgi-bin/carddisp.pl?gene=CT45A2</t>
  </si>
  <si>
    <t>MIR548C</t>
  </si>
  <si>
    <t>MicroRNA 548c</t>
  </si>
  <si>
    <t>GC12P064622</t>
  </si>
  <si>
    <t>https://www.genecards.org/cgi-bin/carddisp.pl?gene=MIR548C</t>
  </si>
  <si>
    <t>RPSAP15</t>
  </si>
  <si>
    <t>Ribosomal Protein SA Pseudogene 15</t>
  </si>
  <si>
    <t>GC0XM087703</t>
  </si>
  <si>
    <t>https://www.genecards.org/cgi-bin/carddisp.pl?gene=RPSAP15</t>
  </si>
  <si>
    <t>LINC02381</t>
  </si>
  <si>
    <t>Long Intergenic Non-Protein Coding RNA 2381</t>
  </si>
  <si>
    <t>GC12P055052</t>
  </si>
  <si>
    <t>https://www.genecards.org/cgi-bin/carddisp.pl?gene=LINC02381</t>
  </si>
  <si>
    <t>VDAC1P1</t>
  </si>
  <si>
    <t>Voltage Dependent Anion Channel 1 Pseudogene 1</t>
  </si>
  <si>
    <t>GC0XP080929</t>
  </si>
  <si>
    <t>https://www.genecards.org/cgi-bin/carddisp.pl?gene=VDAC1P1</t>
  </si>
  <si>
    <t>LOC108491823</t>
  </si>
  <si>
    <t>CTTNBP2 Intron Enhancer-Blocking Element 7-1-1</t>
  </si>
  <si>
    <t>GC07P117716</t>
  </si>
  <si>
    <t>https://www.genecards.org/cgi-bin/carddisp.pl?gene=LOC108491823</t>
  </si>
  <si>
    <t>LOC108961161</t>
  </si>
  <si>
    <t>POU5F1 5' Regulatory Region</t>
  </si>
  <si>
    <t>GC06P085250</t>
  </si>
  <si>
    <t>https://www.genecards.org/cgi-bin/carddisp.pl?gene=LOC108961161</t>
  </si>
  <si>
    <t>LOC108964933</t>
  </si>
  <si>
    <t>CYP11A1 Promoter Region</t>
  </si>
  <si>
    <t>GC15P117635</t>
  </si>
  <si>
    <t>https://www.genecards.org/cgi-bin/carddisp.pl?gene=LOC108964933</t>
  </si>
  <si>
    <t>MIR2861</t>
  </si>
  <si>
    <t>MicroRNA 2861</t>
  </si>
  <si>
    <t>GC09P127785</t>
  </si>
  <si>
    <t>https://www.genecards.org/cgi-bin/carddisp.pl?gene=MIR2861</t>
  </si>
  <si>
    <t>PDLIM4</t>
  </si>
  <si>
    <t>PDZ And LIM Domain 4</t>
  </si>
  <si>
    <t>GC05P132257</t>
  </si>
  <si>
    <t>https://www.genecards.org/cgi-bin/carddisp.pl?gene=PDLIM4</t>
  </si>
  <si>
    <t>ZFHX2</t>
  </si>
  <si>
    <t>Zinc Finger Homeobox 2</t>
  </si>
  <si>
    <t>GC14M023520</t>
  </si>
  <si>
    <t>https://www.genecards.org/cgi-bin/carddisp.pl?gene=ZFHX2</t>
  </si>
  <si>
    <t>PDB4</t>
  </si>
  <si>
    <t>Paget Disease Of Bone 4</t>
  </si>
  <si>
    <t>GC05U990167</t>
  </si>
  <si>
    <t>https://www.genecards.org/cgi-bin/carddisp.pl?gene=PDB4</t>
  </si>
  <si>
    <t>ENSG00000283977</t>
  </si>
  <si>
    <t>Novel Transcript</t>
  </si>
  <si>
    <t>GC11P006481</t>
  </si>
  <si>
    <t>https://www.genecards.org/cgi-bin/carddisp.pl?gene=ENSG00000283977</t>
  </si>
  <si>
    <t>BMND3</t>
  </si>
  <si>
    <t>Bone Mineral Density Variability 3</t>
  </si>
  <si>
    <t>GC01U990485</t>
  </si>
  <si>
    <t>https://www.genecards.org/cgi-bin/carddisp.pl?gene=BMND3</t>
  </si>
  <si>
    <t>NGF-AS1</t>
  </si>
  <si>
    <t>NGF Antisense RNA 1</t>
  </si>
  <si>
    <t>GC01P115229</t>
  </si>
  <si>
    <t>https://www.genecards.org/cgi-bin/carddisp.pl?gene=NGF-AS1</t>
  </si>
  <si>
    <t>AGA-DT</t>
  </si>
  <si>
    <t>AGA Divergent Transcript</t>
  </si>
  <si>
    <t>GC04P177442</t>
  </si>
  <si>
    <t>https://www.genecards.org/cgi-bin/carddisp.pl?gene=AGA-DT</t>
  </si>
  <si>
    <t>BMND2</t>
  </si>
  <si>
    <t>Bone Mineral Density Variation 2</t>
  </si>
  <si>
    <t>GC01U900002</t>
  </si>
  <si>
    <t>https://www.genecards.org/cgi-bin/carddisp.pl?gene=BMND2</t>
  </si>
  <si>
    <t>BMND4</t>
  </si>
  <si>
    <t>Bone Mineral Density Variation QTL 4</t>
  </si>
  <si>
    <t>GC0XU900610</t>
  </si>
  <si>
    <t>https://www.genecards.org/cgi-bin/carddisp.pl?gene=BMND4</t>
  </si>
  <si>
    <t>BMND5</t>
  </si>
  <si>
    <t>Bone Mineral Density Variation QTL 5</t>
  </si>
  <si>
    <t>GC11U900681</t>
  </si>
  <si>
    <t>https://www.genecards.org/cgi-bin/carddisp.pl?gene=BMND5</t>
  </si>
  <si>
    <t>BMND10</t>
  </si>
  <si>
    <t>Bone Mineral Density QTL 10</t>
  </si>
  <si>
    <t>GC08U901145</t>
  </si>
  <si>
    <t>https://www.genecards.org/cgi-bin/carddisp.pl?gene=BMND10</t>
  </si>
  <si>
    <t>BMND11</t>
  </si>
  <si>
    <t>Bone Mineral Density QTL 11</t>
  </si>
  <si>
    <t>GC06U901644</t>
  </si>
  <si>
    <t>https://www.genecards.org/cgi-bin/carddisp.pl?gene=BMND11</t>
  </si>
  <si>
    <t>BMND13</t>
  </si>
  <si>
    <t>Bone Mineral Density QTL 13</t>
  </si>
  <si>
    <t>GC16U900937</t>
  </si>
  <si>
    <t>https://www.genecards.org/cgi-bin/carddisp.pl?gene=BMND13</t>
  </si>
  <si>
    <t>BMND14</t>
  </si>
  <si>
    <t>Bone Mineral Density QTL 14</t>
  </si>
  <si>
    <t>GC01U902352</t>
  </si>
  <si>
    <t>https://www.genecards.org/cgi-bin/carddisp.pl?gene=BMND14</t>
  </si>
  <si>
    <t>BMND6</t>
  </si>
  <si>
    <t>Bone Mineral Density QTL 6</t>
  </si>
  <si>
    <t>GC21U900310</t>
  </si>
  <si>
    <t>https://www.genecards.org/cgi-bin/carddisp.pl?gene=BMND6</t>
  </si>
  <si>
    <t>BMND7</t>
  </si>
  <si>
    <t>Bone Mineral Density Quantiative Trait Locus 7</t>
  </si>
  <si>
    <t>GC20U900413</t>
  </si>
  <si>
    <t>https://www.genecards.org/cgi-bin/carddisp.pl?gene=BMND7</t>
  </si>
  <si>
    <t>BMND8</t>
  </si>
  <si>
    <t>Bone Mineral Density Quantiative Trait Locus 8</t>
  </si>
  <si>
    <t>GC11U901220</t>
  </si>
  <si>
    <t>https://www.genecards.org/cgi-bin/carddisp.pl?gene=BMND8</t>
  </si>
  <si>
    <t>BMND9</t>
  </si>
  <si>
    <t>Bone Mineral Density QTL 9</t>
  </si>
  <si>
    <t>GC13U900612</t>
  </si>
  <si>
    <t>https://www.genecards.org/cgi-bin/carddisp.pl?gene=BMND9</t>
  </si>
  <si>
    <t>UGT2B17</t>
  </si>
  <si>
    <t>UDP Glucuronosyltransferase Family 2 Member B17</t>
  </si>
  <si>
    <t>GC04M068537</t>
  </si>
  <si>
    <t>https://www.genecards.org/cgi-bin/carddisp.pl?gene=UGT2B17</t>
  </si>
  <si>
    <t>KRT86</t>
  </si>
  <si>
    <t>Keratin 86</t>
  </si>
  <si>
    <t>GC12P052249</t>
  </si>
  <si>
    <t>https://www.genecards.org/cgi-bin/carddisp.pl?gene=KRT86</t>
  </si>
  <si>
    <t>KRT25</t>
  </si>
  <si>
    <t>Keratin 25</t>
  </si>
  <si>
    <t>GC17M040748</t>
  </si>
  <si>
    <t>https://www.genecards.org/cgi-bin/carddisp.pl?gene=KRT25</t>
  </si>
  <si>
    <t>DST-AS1</t>
  </si>
  <si>
    <t>DST Antisense RNA 1</t>
  </si>
  <si>
    <t>GC06P084093</t>
  </si>
  <si>
    <t>https://www.genecards.org/cgi-bin/carddisp.pl?gene=DST-AS1</t>
  </si>
  <si>
    <t>P4HA3</t>
  </si>
  <si>
    <t>Prolyl 4-Hydroxylase Subunit Alpha 3</t>
  </si>
  <si>
    <t>GC11M074235</t>
  </si>
  <si>
    <t>https://www.genecards.org/cgi-bin/carddisp.pl?gene=P4HA3</t>
  </si>
  <si>
    <t>FKBP1C</t>
  </si>
  <si>
    <t>FKBP Prolyl Isomerase Family Member 1C</t>
  </si>
  <si>
    <t>GC06P063211</t>
  </si>
  <si>
    <t>https://www.genecards.org/cgi-bin/carddisp.pl?gene=FKBP1C</t>
  </si>
  <si>
    <t>LOC102724072</t>
  </si>
  <si>
    <t>Uncharacterized LOC102724072</t>
  </si>
  <si>
    <t>GC02P054433</t>
  </si>
  <si>
    <t>https://www.genecards.org/cgi-bin/carddisp.pl?gene=LOC102724072</t>
  </si>
  <si>
    <t>WDR25</t>
  </si>
  <si>
    <t>WD Repeat Domain 25</t>
  </si>
  <si>
    <t>GC14P109651</t>
  </si>
  <si>
    <t>https://www.genecards.org/cgi-bin/carddisp.pl?gene=WDR25</t>
  </si>
  <si>
    <t>GK-AS1</t>
  </si>
  <si>
    <t>GK Antisense RNA 1</t>
  </si>
  <si>
    <t>GC0XM030699</t>
  </si>
  <si>
    <t>https://www.genecards.org/cgi-bin/carddisp.pl?gene=GK-AS1</t>
  </si>
  <si>
    <t>KCNJ6-AS1</t>
  </si>
  <si>
    <t>KCNJ6 Antisense RNA 1</t>
  </si>
  <si>
    <t>GC21P037716</t>
  </si>
  <si>
    <t>https://www.genecards.org/cgi-bin/carddisp.pl?gene=KCNJ6-AS1</t>
  </si>
  <si>
    <t>SNORD116@</t>
  </si>
  <si>
    <t>Small Nucleolar RNA, C/D Box 116 Cluster</t>
  </si>
  <si>
    <t>GC15P025051</t>
  </si>
  <si>
    <t>https://www.genecards.org/cgi-bin/carddisp.pl?gene=SNORD116%40</t>
  </si>
  <si>
    <t>LOC111721705</t>
  </si>
  <si>
    <t>Skeletal Muscle Cis-Regulatory Module Overlapping ZEB2</t>
  </si>
  <si>
    <t>GC02P144404</t>
  </si>
  <si>
    <t>https://www.genecards.org/cgi-bin/carddisp.pl?gene=LOC111721705</t>
  </si>
  <si>
    <t>PTCPRN</t>
  </si>
  <si>
    <t>Papillary Thyroid Carcinoma With Papillary Renal Neoplasia</t>
  </si>
  <si>
    <t>GC01U990360</t>
  </si>
  <si>
    <t>https://www.genecards.org/cgi-bin/carddisp.pl?gene=PTCPRN</t>
  </si>
  <si>
    <t>FABP3P2</t>
  </si>
  <si>
    <t>Fatty Acid Binding Protein 3 Pseudogene 2</t>
  </si>
  <si>
    <t>GC13M042369</t>
  </si>
  <si>
    <t>https://www.genecards.org/cgi-bin/carddisp.pl?gene=FABP3P2</t>
  </si>
  <si>
    <t>ADAT2</t>
  </si>
  <si>
    <t>Adenosine Deaminase TRNA Specific 2</t>
  </si>
  <si>
    <t>GC06M143422</t>
  </si>
  <si>
    <t>https://www.genecards.org/cgi-bin/carddisp.pl?gene=ADAT2</t>
  </si>
  <si>
    <t>C1orf116</t>
  </si>
  <si>
    <t>Chromosome 1 Open Reading Frame 116</t>
  </si>
  <si>
    <t>GC01M207018</t>
  </si>
  <si>
    <t>https://www.genecards.org/cgi-bin/carddisp.pl?gene=C1orf116</t>
  </si>
  <si>
    <t>MIR550A1</t>
  </si>
  <si>
    <t>MicroRNA 550a-1</t>
  </si>
  <si>
    <t>GC07P030289</t>
  </si>
  <si>
    <t>https://www.genecards.org/cgi-bin/carddisp.pl?gene=MIR550A1</t>
  </si>
  <si>
    <t>OI16</t>
  </si>
  <si>
    <t>Osteogenesis Imperfecta, Type XVI</t>
  </si>
  <si>
    <t>GC00U936838</t>
  </si>
  <si>
    <t>https://www.genecards.org/cgi-bin/carddisp.pl?gene=OI16</t>
  </si>
  <si>
    <t>TREML2</t>
  </si>
  <si>
    <t>Triggering Receptor Expressed On Myeloid Cells Like 2</t>
  </si>
  <si>
    <t>GC06M066159</t>
  </si>
  <si>
    <t>https://www.genecards.org/cgi-bin/carddisp.pl?gene=TREML2</t>
  </si>
  <si>
    <t>MS4A6A</t>
  </si>
  <si>
    <t>Membrane Spanning 4-Domains A6A</t>
  </si>
  <si>
    <t>GC11M089518</t>
  </si>
  <si>
    <t>https://www.genecards.org/cgi-bin/carddisp.pl?gene=MS4A6A</t>
  </si>
  <si>
    <t>HCST</t>
  </si>
  <si>
    <t>Hematopoietic Cell Signal Transducer</t>
  </si>
  <si>
    <t>GC19P066557</t>
  </si>
  <si>
    <t>https://www.genecards.org/cgi-bin/carddisp.pl?gene=HCST</t>
  </si>
  <si>
    <t>TMEM119</t>
  </si>
  <si>
    <t>Transmembrane Protein 119</t>
  </si>
  <si>
    <t>GC12M108589</t>
  </si>
  <si>
    <t>https://www.genecards.org/cgi-bin/carddisp.pl?gene=TMEM119</t>
  </si>
  <si>
    <t>TREML4</t>
  </si>
  <si>
    <t>Triggering Receptor Expressed On Myeloid Cells Like 4</t>
  </si>
  <si>
    <t>GC06P041228</t>
  </si>
  <si>
    <t>https://www.genecards.org/cgi-bin/carddisp.pl?gene=TREML4</t>
  </si>
  <si>
    <t>GORAB-AS1</t>
  </si>
  <si>
    <t>GORAB Antisense RNA 1</t>
  </si>
  <si>
    <t>GC01M170461</t>
  </si>
  <si>
    <t>https://www.genecards.org/cgi-bin/carddisp.pl?gene=GORAB-AS1</t>
  </si>
  <si>
    <t>SERPINB11</t>
  </si>
  <si>
    <t>Serpin Family B Member 11</t>
  </si>
  <si>
    <t>GC18P063647</t>
  </si>
  <si>
    <t>https://www.genecards.org/cgi-bin/carddisp.pl?gene=SERPINB11</t>
  </si>
  <si>
    <t>SPESP1</t>
  </si>
  <si>
    <t>Sperm Equatorial Segment Protein 1</t>
  </si>
  <si>
    <t>GC15P068818</t>
  </si>
  <si>
    <t>https://www.genecards.org/cgi-bin/carddisp.pl?gene=SPESP1</t>
  </si>
  <si>
    <t>PI15</t>
  </si>
  <si>
    <t>Peptidase Inhibitor 15</t>
  </si>
  <si>
    <t>GC08P074766</t>
  </si>
  <si>
    <t>https://www.genecards.org/cgi-bin/carddisp.pl?gene=PI15</t>
  </si>
  <si>
    <t>FKBP11</t>
  </si>
  <si>
    <t>FKBP Prolyl Isomerase 11</t>
  </si>
  <si>
    <t>GC12M049629</t>
  </si>
  <si>
    <t>https://www.genecards.org/cgi-bin/carddisp.pl?gene=FKBP11</t>
  </si>
  <si>
    <t>TMEM233</t>
  </si>
  <si>
    <t>Transmembrane Protein 233</t>
  </si>
  <si>
    <t>GC12P119594</t>
  </si>
  <si>
    <t>https://www.genecards.org/cgi-bin/carddisp.pl?gene=TMEM233</t>
  </si>
  <si>
    <t>IFITM10</t>
  </si>
  <si>
    <t>Interferon Induced Transmembrane Protein 10</t>
  </si>
  <si>
    <t>GC11M001732</t>
  </si>
  <si>
    <t>https://www.genecards.org/cgi-bin/carddisp.pl?gene=IFITM10</t>
  </si>
  <si>
    <t>PCAT2</t>
  </si>
  <si>
    <t>Prostate Cancer Associated Transcript 2</t>
  </si>
  <si>
    <t>GC08M127072</t>
  </si>
  <si>
    <t>https://www.genecards.org/cgi-bin/carddisp.pl?gene=PCAT2</t>
  </si>
  <si>
    <t>SNTG2</t>
  </si>
  <si>
    <t>Syntrophin Gamma 2</t>
  </si>
  <si>
    <t>GC02P000942</t>
  </si>
  <si>
    <t>https://www.genecards.org/cgi-bin/carddisp.pl?gene=SNTG2</t>
  </si>
  <si>
    <t>LINC02751</t>
  </si>
  <si>
    <t>Long Intergenic Non-Protein Coding RNA 2751</t>
  </si>
  <si>
    <t>GC11P015563</t>
  </si>
  <si>
    <t>https://www.genecards.org/cgi-bin/carddisp.pl?gene=LINC02751</t>
  </si>
  <si>
    <t>KLHL9</t>
  </si>
  <si>
    <t>Kelch Like Family Member 9</t>
  </si>
  <si>
    <t>GC09M021329</t>
  </si>
  <si>
    <t>https://www.genecards.org/cgi-bin/carddisp.pl?gene=KLHL9</t>
  </si>
  <si>
    <t>MIR124-2</t>
  </si>
  <si>
    <t>MicroRNA 124-2</t>
  </si>
  <si>
    <t>GC08P064379</t>
  </si>
  <si>
    <t>https://www.genecards.org/cgi-bin/carddisp.pl?gene=MIR124-2</t>
  </si>
  <si>
    <t>FKBP7</t>
  </si>
  <si>
    <t>FKBP Prolyl Isomerase 7</t>
  </si>
  <si>
    <t>GC02M178463</t>
  </si>
  <si>
    <t>https://www.genecards.org/cgi-bin/carddisp.pl?gene=FKBP7</t>
  </si>
  <si>
    <t>SIGLEC15</t>
  </si>
  <si>
    <t>Sialic Acid Binding Ig Like Lectin 15</t>
  </si>
  <si>
    <t>GC18P045825</t>
  </si>
  <si>
    <t>https://www.genecards.org/cgi-bin/carddisp.pl?gene=SIGLEC15</t>
  </si>
  <si>
    <t>MIR188</t>
  </si>
  <si>
    <t>MicroRNA 188</t>
  </si>
  <si>
    <t>GC0XP050003</t>
  </si>
  <si>
    <t>https://www.genecards.org/cgi-bin/carddisp.pl?gene=MIR188</t>
  </si>
  <si>
    <t>CMKLR1</t>
  </si>
  <si>
    <t>Chemerin Chemokine-Like Receptor 1</t>
  </si>
  <si>
    <t>GC12M108288</t>
  </si>
  <si>
    <t>https://www.genecards.org/cgi-bin/carddisp.pl?gene=CMKLR1</t>
  </si>
  <si>
    <t>TIMM9</t>
  </si>
  <si>
    <t>Translocase Of Inner Mitochondrial Membrane 9</t>
  </si>
  <si>
    <t>GC14M058408</t>
  </si>
  <si>
    <t>https://www.genecards.org/cgi-bin/carddisp.pl?gene=TIMM9</t>
  </si>
  <si>
    <t>TIMM13</t>
  </si>
  <si>
    <t>Translocase Of Inner Mitochondrial Membrane 13</t>
  </si>
  <si>
    <t>GC19M002425</t>
  </si>
  <si>
    <t>https://www.genecards.org/cgi-bin/carddisp.pl?gene=TIMM13</t>
  </si>
  <si>
    <t>TAF7L</t>
  </si>
  <si>
    <t>TATA-Box Binding Protein Associated Factor 7 Like</t>
  </si>
  <si>
    <t>GC0XM101268</t>
  </si>
  <si>
    <t>https://www.genecards.org/cgi-bin/carddisp.pl?gene=TAF7L</t>
  </si>
  <si>
    <t>TIMM23</t>
  </si>
  <si>
    <t>Translocase Of Inner Mitochondrial Membrane 23</t>
  </si>
  <si>
    <t>GC10P045972</t>
  </si>
  <si>
    <t>https://www.genecards.org/cgi-bin/carddisp.pl?gene=TIMM23</t>
  </si>
  <si>
    <t>DYTN</t>
  </si>
  <si>
    <t>Dystrotelin</t>
  </si>
  <si>
    <t>GC02M206651</t>
  </si>
  <si>
    <t>https://www.genecards.org/cgi-bin/carddisp.pl?gene=DYTN</t>
  </si>
  <si>
    <t>TIMM29</t>
  </si>
  <si>
    <t>Translocase Of Inner Mitochondrial Membrane 29</t>
  </si>
  <si>
    <t>GC19P010929</t>
  </si>
  <si>
    <t>https://www.genecards.org/cgi-bin/carddisp.pl?gene=TIMM29</t>
  </si>
  <si>
    <t>MIR488</t>
  </si>
  <si>
    <t>MicroRNA 488</t>
  </si>
  <si>
    <t>GC01M177029</t>
  </si>
  <si>
    <t>https://www.genecards.org/cgi-bin/carddisp.pl?gene=MIR488</t>
  </si>
  <si>
    <t>LEKR1</t>
  </si>
  <si>
    <t>Leucine, Glutamate And Lysine Rich 1</t>
  </si>
  <si>
    <t>GC03P156825</t>
  </si>
  <si>
    <t>https://www.genecards.org/cgi-bin/carddisp.pl?gene=LEKR1</t>
  </si>
  <si>
    <t>PTX4</t>
  </si>
  <si>
    <t>Pentraxin 4</t>
  </si>
  <si>
    <t>GC16M001485</t>
  </si>
  <si>
    <t>https://www.genecards.org/cgi-bin/carddisp.pl?gene=PTX4</t>
  </si>
  <si>
    <t>CBR1-AS1</t>
  </si>
  <si>
    <t>CBR1 Antisense RNA 1</t>
  </si>
  <si>
    <t>GC21M036070</t>
  </si>
  <si>
    <t>https://www.genecards.org/cgi-bin/carddisp.pl?gene=CBR1-AS1</t>
  </si>
  <si>
    <t>RPS26P35</t>
  </si>
  <si>
    <t>Ribosomal Protein S26 Pseudogene 35</t>
  </si>
  <si>
    <t>GC08M118761</t>
  </si>
  <si>
    <t>https://www.genecards.org/cgi-bin/carddisp.pl?gene=RPS26P35</t>
  </si>
  <si>
    <t>RPL37AP7</t>
  </si>
  <si>
    <t>Ribosomal Protein L37a Pseudogene 7</t>
  </si>
  <si>
    <t>GC11P027485</t>
  </si>
  <si>
    <t>https://www.genecards.org/cgi-bin/carddisp.pl?gene=RPL37AP7</t>
  </si>
  <si>
    <t>DAZAP2</t>
  </si>
  <si>
    <t>DAZ Associated Protein 2</t>
  </si>
  <si>
    <t>GC12P051238</t>
  </si>
  <si>
    <t>https://www.genecards.org/cgi-bin/carddisp.pl?gene=DAZAP2</t>
  </si>
  <si>
    <t>P2RY8</t>
  </si>
  <si>
    <t>P2Y Receptor Family Member 8</t>
  </si>
  <si>
    <t>GC0XM001462</t>
  </si>
  <si>
    <t>https://www.genecards.org/cgi-bin/carddisp.pl?gene=P2RY8</t>
  </si>
  <si>
    <t>CTAG1B</t>
  </si>
  <si>
    <t>Cancer/Testis Antigen 1B</t>
  </si>
  <si>
    <t>GC0XM154617</t>
  </si>
  <si>
    <t>https://www.genecards.org/cgi-bin/carddisp.pl?gene=CTAG1B</t>
  </si>
  <si>
    <t>MYEOV</t>
  </si>
  <si>
    <t>Myeloma Overexpressed</t>
  </si>
  <si>
    <t>GC11P070253</t>
  </si>
  <si>
    <t>https://www.genecards.org/cgi-bin/carddisp.pl?gene=MYEOV</t>
  </si>
  <si>
    <t>MIR561</t>
  </si>
  <si>
    <t>MicroRNA 561</t>
  </si>
  <si>
    <t>GC02P188297</t>
  </si>
  <si>
    <t>https://www.genecards.org/cgi-bin/carddisp.pl?gene=MIR561</t>
  </si>
  <si>
    <t>ST3GAL6-AS1</t>
  </si>
  <si>
    <t>ST3GAL6 Antisense RNA 1</t>
  </si>
  <si>
    <t>GC03M098714</t>
  </si>
  <si>
    <t>https://www.genecards.org/cgi-bin/carddisp.pl?gene=ST3GAL6-AS1</t>
  </si>
  <si>
    <t>LAMA5-AS1</t>
  </si>
  <si>
    <t>LAMA5 Antisense RNA 1</t>
  </si>
  <si>
    <t>GC20P062352</t>
  </si>
  <si>
    <t>https://www.genecards.org/cgi-bin/carddisp.pl?gene=LAMA5-AS1</t>
  </si>
  <si>
    <t>PDIA3P1</t>
  </si>
  <si>
    <t>Protein Disulfide Isomerase Family A Member 3 Pseudogene 1</t>
  </si>
  <si>
    <t>GC01P147916</t>
  </si>
  <si>
    <t>https://www.genecards.org/cgi-bin/carddisp.pl?gene=PDIA3P1</t>
  </si>
  <si>
    <t>GPX6</t>
  </si>
  <si>
    <t>Glutathione Peroxidase 6</t>
  </si>
  <si>
    <t>GC06M028503</t>
  </si>
  <si>
    <t>https://www.genecards.org/cgi-bin/carddisp.pl?gene=GPX6</t>
  </si>
  <si>
    <t>LRRC17</t>
  </si>
  <si>
    <t>Leucine Rich Repeat Containing 17</t>
  </si>
  <si>
    <t>GC07P102992</t>
  </si>
  <si>
    <t>https://www.genecards.org/cgi-bin/carddisp.pl?gene=LRRC17</t>
  </si>
  <si>
    <t>BTF3P11</t>
  </si>
  <si>
    <t>Basic Transcription Factor 3 Pseudogene 11</t>
  </si>
  <si>
    <t>GC13P076928</t>
  </si>
  <si>
    <t>https://www.genecards.org/cgi-bin/carddisp.pl?gene=BTF3P11</t>
  </si>
  <si>
    <t>NUDT8</t>
  </si>
  <si>
    <t>Nudix Hydrolase 8</t>
  </si>
  <si>
    <t>GC11M067627</t>
  </si>
  <si>
    <t>https://www.genecards.org/cgi-bin/carddisp.pl?gene=NUDT8</t>
  </si>
  <si>
    <t>ATRAID</t>
  </si>
  <si>
    <t>All-Trans Retinoic Acid Induced Differentiation Factor</t>
  </si>
  <si>
    <t>GC02P027212</t>
  </si>
  <si>
    <t>https://www.genecards.org/cgi-bin/carddisp.pl?gene=ATRAID</t>
  </si>
  <si>
    <t>MIR4485</t>
  </si>
  <si>
    <t>MicroRNA 4485</t>
  </si>
  <si>
    <t>GC11M011063</t>
  </si>
  <si>
    <t>https://www.genecards.org/cgi-bin/carddisp.pl?gene=MIR4485</t>
  </si>
  <si>
    <t>RPL36AP25</t>
  </si>
  <si>
    <t>Ribosomal Protein L36a Pseudogene 25</t>
  </si>
  <si>
    <t>GC06M020745</t>
  </si>
  <si>
    <t>https://www.genecards.org/cgi-bin/carddisp.pl?gene=RPL36AP25</t>
  </si>
  <si>
    <t>RPS4XP9</t>
  </si>
  <si>
    <t>Ribosomal Protein S4X Pseudogene 9</t>
  </si>
  <si>
    <t>GC06P126683</t>
  </si>
  <si>
    <t>https://www.genecards.org/cgi-bin/carddisp.pl?gene=RPS4XP9</t>
  </si>
  <si>
    <t>DLK2</t>
  </si>
  <si>
    <t>Delta Like Non-Canonical Notch Ligand 2</t>
  </si>
  <si>
    <t>GC06M043450</t>
  </si>
  <si>
    <t>https://www.genecards.org/cgi-bin/carddisp.pl?gene=DLK2</t>
  </si>
  <si>
    <t>KLHL28</t>
  </si>
  <si>
    <t>Kelch Like Family Member 28</t>
  </si>
  <si>
    <t>GC14M044924</t>
  </si>
  <si>
    <t>https://www.genecards.org/cgi-bin/carddisp.pl?gene=KLHL28</t>
  </si>
  <si>
    <t>LOC106627982</t>
  </si>
  <si>
    <t>GBAP1 Recombination Region</t>
  </si>
  <si>
    <t>GC01P155243</t>
  </si>
  <si>
    <t>https://www.genecards.org/cgi-bin/carddisp.pl?gene=LOC106627982</t>
  </si>
  <si>
    <t>GRK4</t>
  </si>
  <si>
    <t>G Protein-Coupled Receptor Kinase 4</t>
  </si>
  <si>
    <t>GC04P002963</t>
  </si>
  <si>
    <t>https://www.genecards.org/cgi-bin/carddisp.pl?gene=GRK4</t>
  </si>
  <si>
    <t>FAM201A</t>
  </si>
  <si>
    <t>Family With Sequence Similarity 201 Member A</t>
  </si>
  <si>
    <t>GC09P038620</t>
  </si>
  <si>
    <t>https://www.genecards.org/cgi-bin/carddisp.pl?gene=FAM201A</t>
  </si>
  <si>
    <t>SVIP</t>
  </si>
  <si>
    <t>Small VCP Interacting Protein</t>
  </si>
  <si>
    <t>GC11M022799</t>
  </si>
  <si>
    <t>https://www.genecards.org/cgi-bin/carddisp.pl?gene=SVIP</t>
  </si>
  <si>
    <t>TMF1</t>
  </si>
  <si>
    <t>TATA Element Modulatory Factor 1</t>
  </si>
  <si>
    <t>GC03M069019</t>
  </si>
  <si>
    <t>https://www.genecards.org/cgi-bin/carddisp.pl?gene=TMF1</t>
  </si>
  <si>
    <t>SOX9-AS1</t>
  </si>
  <si>
    <t>SOX9 Antisense RNA 1</t>
  </si>
  <si>
    <t>GC17M072070</t>
  </si>
  <si>
    <t>https://www.genecards.org/cgi-bin/carddisp.pl?gene=SOX9-AS1</t>
  </si>
  <si>
    <t>TAFA4</t>
  </si>
  <si>
    <t>TAFA Chemokine Like Family Member 4</t>
  </si>
  <si>
    <t>GC03M068714</t>
  </si>
  <si>
    <t>https://www.genecards.org/cgi-bin/carddisp.pl?gene=TAFA4</t>
  </si>
  <si>
    <t>ASPG</t>
  </si>
  <si>
    <t>Asparaginase</t>
  </si>
  <si>
    <t>GC14P104085</t>
  </si>
  <si>
    <t>https://www.genecards.org/cgi-bin/carddisp.pl?gene=ASPG</t>
  </si>
  <si>
    <t>KRT85</t>
  </si>
  <si>
    <t>Keratin 85</t>
  </si>
  <si>
    <t>GC12M052361</t>
  </si>
  <si>
    <t>https://www.genecards.org/cgi-bin/carddisp.pl?gene=KRT85</t>
  </si>
  <si>
    <t>MIR630</t>
  </si>
  <si>
    <t>MicroRNA 630</t>
  </si>
  <si>
    <t>GC15P072587</t>
  </si>
  <si>
    <t>https://www.genecards.org/cgi-bin/carddisp.pl?gene=MIR630</t>
  </si>
  <si>
    <t>RAB31</t>
  </si>
  <si>
    <t>RAB31, Member RAS Oncogene Family</t>
  </si>
  <si>
    <t>GC18P009701</t>
  </si>
  <si>
    <t>https://www.genecards.org/cgi-bin/carddisp.pl?gene=RAB31</t>
  </si>
  <si>
    <t>USP19</t>
  </si>
  <si>
    <t>Ubiquitin Specific Peptidase 19</t>
  </si>
  <si>
    <t>GC03M051164</t>
  </si>
  <si>
    <t>https://www.genecards.org/cgi-bin/carddisp.pl?gene=USP19</t>
  </si>
  <si>
    <t>IP6K2</t>
  </si>
  <si>
    <t>Inositol Hexakisphosphate Kinase 2</t>
  </si>
  <si>
    <t>GC03M048688</t>
  </si>
  <si>
    <t>https://www.genecards.org/cgi-bin/carddisp.pl?gene=IP6K2</t>
  </si>
  <si>
    <t>PTER</t>
  </si>
  <si>
    <t>Phosphotriesterase Related</t>
  </si>
  <si>
    <t>GC10P016436</t>
  </si>
  <si>
    <t>https://www.genecards.org/cgi-bin/carddisp.pl?gene=PTER</t>
  </si>
  <si>
    <t>CLVS1</t>
  </si>
  <si>
    <t>Clavesin 1</t>
  </si>
  <si>
    <t>GC08P060966</t>
  </si>
  <si>
    <t>https://www.genecards.org/cgi-bin/carddisp.pl?gene=CLVS1</t>
  </si>
  <si>
    <t>DCP1B</t>
  </si>
  <si>
    <t>Decapping MRNA 1B</t>
  </si>
  <si>
    <t>GC12M001941</t>
  </si>
  <si>
    <t>https://www.genecards.org/cgi-bin/carddisp.pl?gene=DCP1B</t>
  </si>
  <si>
    <t>IGSF21</t>
  </si>
  <si>
    <t>Immunoglobin Superfamily Member 21</t>
  </si>
  <si>
    <t>GC01P018107</t>
  </si>
  <si>
    <t>https://www.genecards.org/cgi-bin/carddisp.pl?gene=IGSF21</t>
  </si>
  <si>
    <t>LRRN1</t>
  </si>
  <si>
    <t>Leucine Rich Repeat Neuronal 1</t>
  </si>
  <si>
    <t>GC03P003799</t>
  </si>
  <si>
    <t>https://www.genecards.org/cgi-bin/carddisp.pl?gene=LRRN1</t>
  </si>
  <si>
    <t>LYZL1</t>
  </si>
  <si>
    <t>Lysozyme Like 1</t>
  </si>
  <si>
    <t>GC10P029297</t>
  </si>
  <si>
    <t>https://www.genecards.org/cgi-bin/carddisp.pl?gene=LYZL1</t>
  </si>
  <si>
    <t>MOGAT2</t>
  </si>
  <si>
    <t>Monoacylglycerol O-Acyltransferase 2</t>
  </si>
  <si>
    <t>GC11P075717</t>
  </si>
  <si>
    <t>https://www.genecards.org/cgi-bin/carddisp.pl?gene=MOGAT2</t>
  </si>
  <si>
    <t>CPNE8</t>
  </si>
  <si>
    <t>Copine 8</t>
  </si>
  <si>
    <t>GC12M038646</t>
  </si>
  <si>
    <t>https://www.genecards.org/cgi-bin/carddisp.pl?gene=CPNE8</t>
  </si>
  <si>
    <t>IDI2</t>
  </si>
  <si>
    <t>Isopentenyl-Diphosphate Delta Isomerase 2</t>
  </si>
  <si>
    <t>GC10M001018</t>
  </si>
  <si>
    <t>https://www.genecards.org/cgi-bin/carddisp.pl?gene=IDI2</t>
  </si>
  <si>
    <t>KCNG1</t>
  </si>
  <si>
    <t>Potassium Voltage-Gated Channel Modifier Subfamily G Member 1</t>
  </si>
  <si>
    <t>GC20M051003</t>
  </si>
  <si>
    <t>https://www.genecards.org/cgi-bin/carddisp.pl?gene=KCNG1</t>
  </si>
  <si>
    <t>SHF</t>
  </si>
  <si>
    <t>Src Homology 2 Domain Containing F</t>
  </si>
  <si>
    <t>GC15M045167</t>
  </si>
  <si>
    <t>https://www.genecards.org/cgi-bin/carddisp.pl?gene=SHF</t>
  </si>
  <si>
    <t>SLC9A4</t>
  </si>
  <si>
    <t>Solute Carrier Family 9 Member A4</t>
  </si>
  <si>
    <t>GC02P102456</t>
  </si>
  <si>
    <t>https://www.genecards.org/cgi-bin/carddisp.pl?gene=SLC9A4</t>
  </si>
  <si>
    <t>TMUB2</t>
  </si>
  <si>
    <t>Transmembrane And Ubiquitin Like Domain Containing 2</t>
  </si>
  <si>
    <t>GC17P044186</t>
  </si>
  <si>
    <t>https://www.genecards.org/cgi-bin/carddisp.pl?gene=TMUB2</t>
  </si>
  <si>
    <t>WFIKKN1</t>
  </si>
  <si>
    <t>WAP, Follistatin/Kazal, Immunoglobulin, Kunitz And Netrin Domain Containing 1</t>
  </si>
  <si>
    <t>GC16P011620</t>
  </si>
  <si>
    <t>https://www.genecards.org/cgi-bin/carddisp.pl?gene=WFIKKN1</t>
  </si>
  <si>
    <t>ZC3H8</t>
  </si>
  <si>
    <t>Zinc Finger CCCH-Type Containing 8</t>
  </si>
  <si>
    <t>GC02M112211</t>
  </si>
  <si>
    <t>https://www.genecards.org/cgi-bin/carddisp.pl?gene=ZC3H8</t>
  </si>
  <si>
    <t>ALG10B</t>
  </si>
  <si>
    <t>ALG10 Alpha-1,2-Glucosyltransferase B</t>
  </si>
  <si>
    <t>GC12P038316</t>
  </si>
  <si>
    <t>https://www.genecards.org/cgi-bin/carddisp.pl?gene=ALG10B</t>
  </si>
  <si>
    <t>DIP2C</t>
  </si>
  <si>
    <t>Disco Interacting Protein 2 Homolog C</t>
  </si>
  <si>
    <t>GC10M000274</t>
  </si>
  <si>
    <t>https://www.genecards.org/cgi-bin/carddisp.pl?gene=DIP2C</t>
  </si>
  <si>
    <t>ZBTB2</t>
  </si>
  <si>
    <t>Zinc Finger And BTB Domain Containing 2</t>
  </si>
  <si>
    <t>GC06M151364</t>
  </si>
  <si>
    <t>https://www.genecards.org/cgi-bin/carddisp.pl?gene=ZBTB2</t>
  </si>
  <si>
    <t>ZNF589</t>
  </si>
  <si>
    <t>Zinc Finger Protein 589</t>
  </si>
  <si>
    <t>GC03P048241</t>
  </si>
  <si>
    <t>https://www.genecards.org/cgi-bin/carddisp.pl?gene=ZNF589</t>
  </si>
  <si>
    <t>HAGHL</t>
  </si>
  <si>
    <t>Hydroxyacylglutathione Hydrolase Like</t>
  </si>
  <si>
    <t>GC16P011631</t>
  </si>
  <si>
    <t>https://www.genecards.org/cgi-bin/carddisp.pl?gene=HAGHL</t>
  </si>
  <si>
    <t>IQCH</t>
  </si>
  <si>
    <t>IQ Motif Containing H</t>
  </si>
  <si>
    <t>GC15P067254</t>
  </si>
  <si>
    <t>https://www.genecards.org/cgi-bin/carddisp.pl?gene=IQCH</t>
  </si>
  <si>
    <t>KLHDC7A</t>
  </si>
  <si>
    <t>Kelch Domain Containing 7A</t>
  </si>
  <si>
    <t>GC01P018480</t>
  </si>
  <si>
    <t>https://www.genecards.org/cgi-bin/carddisp.pl?gene=KLHDC7A</t>
  </si>
  <si>
    <t>MAGEB10</t>
  </si>
  <si>
    <t>MAGE Family Member B10</t>
  </si>
  <si>
    <t>GC0XP027808</t>
  </si>
  <si>
    <t>https://www.genecards.org/cgi-bin/carddisp.pl?gene=MAGEB10</t>
  </si>
  <si>
    <t>TMEM106A</t>
  </si>
  <si>
    <t>Transmembrane Protein 106A</t>
  </si>
  <si>
    <t>GC17P043211</t>
  </si>
  <si>
    <t>https://www.genecards.org/cgi-bin/carddisp.pl?gene=TMEM106A</t>
  </si>
  <si>
    <t>THUMPD2</t>
  </si>
  <si>
    <t>THUMP Domain Containing 2</t>
  </si>
  <si>
    <t>GC02M039737</t>
  </si>
  <si>
    <t>https://www.genecards.org/cgi-bin/carddisp.pl?gene=THUMPD2</t>
  </si>
  <si>
    <t>PIK3R6</t>
  </si>
  <si>
    <t>Phosphoinositide-3-Kinase Regulatory Subunit 6</t>
  </si>
  <si>
    <t>GC17M008802</t>
  </si>
  <si>
    <t>https://www.genecards.org/cgi-bin/carddisp.pl?gene=PIK3R6</t>
  </si>
  <si>
    <t>C2orf73</t>
  </si>
  <si>
    <t>Chromosome 2 Open Reading Frame 73</t>
  </si>
  <si>
    <t>GC02P054330</t>
  </si>
  <si>
    <t>https://www.genecards.org/cgi-bin/carddisp.pl?gene=C2orf73</t>
  </si>
  <si>
    <t>SNTN</t>
  </si>
  <si>
    <t>Sentan, Cilia Apical Structure Protein</t>
  </si>
  <si>
    <t>GC03P063652</t>
  </si>
  <si>
    <t>https://www.genecards.org/cgi-bin/carddisp.pl?gene=SNTN</t>
  </si>
  <si>
    <t>TMEM89</t>
  </si>
  <si>
    <t>Transmembrane Protein 89</t>
  </si>
  <si>
    <t>GC03M048620</t>
  </si>
  <si>
    <t>https://www.genecards.org/cgi-bin/carddisp.pl?gene=TMEM89</t>
  </si>
  <si>
    <t>PROSER2</t>
  </si>
  <si>
    <t>Proline And Serine Rich 2</t>
  </si>
  <si>
    <t>GC10P011865</t>
  </si>
  <si>
    <t>https://www.genecards.org/cgi-bin/carddisp.pl?gene=PROSER2</t>
  </si>
  <si>
    <t>ITPRID2</t>
  </si>
  <si>
    <t>ITPR Interacting Domain Containing 2</t>
  </si>
  <si>
    <t>GC02P181892</t>
  </si>
  <si>
    <t>https://www.genecards.org/cgi-bin/carddisp.pl?gene=ITPRID2</t>
  </si>
  <si>
    <t>DCAF8L2</t>
  </si>
  <si>
    <t>DDB1 And CUL4 Associated Factor 8 Like 2</t>
  </si>
  <si>
    <t>GC0XP027468</t>
  </si>
  <si>
    <t>https://www.genecards.org/cgi-bin/carddisp.pl?gene=DCAF8L2</t>
  </si>
  <si>
    <t>CRAMP1</t>
  </si>
  <si>
    <t>Cramped Chromatin Regulator Homolog 1</t>
  </si>
  <si>
    <t>GC16P011660</t>
  </si>
  <si>
    <t>https://www.genecards.org/cgi-bin/carddisp.pl?gene=CRAMP1</t>
  </si>
  <si>
    <t>PEDS1</t>
  </si>
  <si>
    <t>Plasmanylethanolamine Desaturase 1</t>
  </si>
  <si>
    <t>GC20M050119</t>
  </si>
  <si>
    <t>https://www.genecards.org/cgi-bin/carddisp.pl?gene=PEDS1</t>
  </si>
  <si>
    <t>MIR604</t>
  </si>
  <si>
    <t>MicroRNA 604</t>
  </si>
  <si>
    <t>GC10M029545</t>
  </si>
  <si>
    <t>https://www.genecards.org/cgi-bin/carddisp.pl?gene=MIR604</t>
  </si>
  <si>
    <t>CACNA1C-IT2</t>
  </si>
  <si>
    <t>CACNA1C Intronic Transcript 2</t>
  </si>
  <si>
    <t>GC12P001973</t>
  </si>
  <si>
    <t>https://www.genecards.org/cgi-bin/carddisp.pl?gene=CACNA1C-IT2</t>
  </si>
  <si>
    <t>WASH4P</t>
  </si>
  <si>
    <t>WASP Family Homolog 4, Pseudogene</t>
  </si>
  <si>
    <t>GC16M000014</t>
  </si>
  <si>
    <t>https://www.genecards.org/cgi-bin/carddisp.pl?gene=WASH4P</t>
  </si>
  <si>
    <t>CACNA1C-AS4</t>
  </si>
  <si>
    <t>CACNA1C Antisense RNA 4</t>
  </si>
  <si>
    <t>GC12M002220</t>
  </si>
  <si>
    <t>https://www.genecards.org/cgi-bin/carddisp.pl?gene=CACNA1C-AS4</t>
  </si>
  <si>
    <t>LOC157273</t>
  </si>
  <si>
    <t>Uncharacterized LOC157273</t>
  </si>
  <si>
    <t>GC08P009306</t>
  </si>
  <si>
    <t>https://www.genecards.org/cgi-bin/carddisp.pl?gene=LOC157273</t>
  </si>
  <si>
    <t>PROSER2-AS1</t>
  </si>
  <si>
    <t>PROSER2 Antisense RNA 1</t>
  </si>
  <si>
    <t>GC10M011849</t>
  </si>
  <si>
    <t>https://www.genecards.org/cgi-bin/carddisp.pl?gene=PROSER2-AS1</t>
  </si>
  <si>
    <t>CACNA1C-IT3</t>
  </si>
  <si>
    <t>CACNA1C Intronic Transcript 3</t>
  </si>
  <si>
    <t>GC12P002269</t>
  </si>
  <si>
    <t>https://www.genecards.org/cgi-bin/carddisp.pl?gene=CACNA1C-IT3</t>
  </si>
  <si>
    <t>GARS1-DT</t>
  </si>
  <si>
    <t>GARS1 Divergent Transcript</t>
  </si>
  <si>
    <t>GC07M030630</t>
  </si>
  <si>
    <t>https://www.genecards.org/cgi-bin/carddisp.pl?gene=GARS1-DT</t>
  </si>
  <si>
    <t>GMDS-DT</t>
  </si>
  <si>
    <t>GMDS Divergent Transcript</t>
  </si>
  <si>
    <t>GC06P002249</t>
  </si>
  <si>
    <t>https://www.genecards.org/cgi-bin/carddisp.pl?gene=GMDS-DT</t>
  </si>
  <si>
    <t>LINC01165</t>
  </si>
  <si>
    <t>Long Intergenic Non-Protein Coding RNA 1165</t>
  </si>
  <si>
    <t>GC10M132520</t>
  </si>
  <si>
    <t>https://www.genecards.org/cgi-bin/carddisp.pl?gene=LINC01165</t>
  </si>
  <si>
    <t>LNCAROD</t>
  </si>
  <si>
    <t>LncRNA Activating Regulator Of DKK1</t>
  </si>
  <si>
    <t>GC10M052455</t>
  </si>
  <si>
    <t>https://www.genecards.org/cgi-bin/carddisp.pl?gene=LNCAROD</t>
  </si>
  <si>
    <t>RHOA-IT1</t>
  </si>
  <si>
    <t>RHOA Intronic Transcript 1</t>
  </si>
  <si>
    <t>GC03M051183</t>
  </si>
  <si>
    <t>https://www.genecards.org/cgi-bin/carddisp.pl?gene=RHOA-IT1</t>
  </si>
  <si>
    <t>LINC01700</t>
  </si>
  <si>
    <t>Long Intergenic Non-Protein Coding RNA 1700</t>
  </si>
  <si>
    <t>GC21M038975</t>
  </si>
  <si>
    <t>https://www.genecards.org/cgi-bin/carddisp.pl?gene=LINC01700</t>
  </si>
  <si>
    <t>LINC02269</t>
  </si>
  <si>
    <t>Long Intergenic Non-Protein Coding RNA 2269</t>
  </si>
  <si>
    <t>GC04P173608</t>
  </si>
  <si>
    <t>https://www.genecards.org/cgi-bin/carddisp.pl?gene=LINC02269</t>
  </si>
  <si>
    <t>ENSG00000265749</t>
  </si>
  <si>
    <t>Novel Transcript, Antisense To KRBA2 And RPL26</t>
  </si>
  <si>
    <t>GC17P011211</t>
  </si>
  <si>
    <t>https://www.genecards.org/cgi-bin/carddisp.pl?gene=ENSG00000265749</t>
  </si>
  <si>
    <t>FCF1P2</t>
  </si>
  <si>
    <t>FCF1 Pseudogene 2</t>
  </si>
  <si>
    <t>GC03M048291</t>
  </si>
  <si>
    <t>https://www.genecards.org/cgi-bin/carddisp.pl?gene=FCF1P2</t>
  </si>
  <si>
    <t>LINC01688</t>
  </si>
  <si>
    <t>Long Intergenic Non-Protein Coding RNA 1688</t>
  </si>
  <si>
    <t>GC01P182713</t>
  </si>
  <si>
    <t>https://www.genecards.org/cgi-bin/carddisp.pl?gene=LINC01688</t>
  </si>
  <si>
    <t>LINC02206</t>
  </si>
  <si>
    <t>Long Intergenic Non-Protein Coding RNA 2206</t>
  </si>
  <si>
    <t>GC15M090022</t>
  </si>
  <si>
    <t>https://www.genecards.org/cgi-bin/carddisp.pl?gene=LINC02206</t>
  </si>
  <si>
    <t>LINC02521</t>
  </si>
  <si>
    <t>Long Intergenic Non-Protein Coding RNA 2521</t>
  </si>
  <si>
    <t>GC06P002616</t>
  </si>
  <si>
    <t>https://www.genecards.org/cgi-bin/carddisp.pl?gene=LINC02521</t>
  </si>
  <si>
    <t>MIR5197</t>
  </si>
  <si>
    <t>MicroRNA 5197</t>
  </si>
  <si>
    <t>GC05P143679</t>
  </si>
  <si>
    <t>https://www.genecards.org/cgi-bin/carddisp.pl?gene=MIR5197</t>
  </si>
  <si>
    <t>CPNE8-AS1</t>
  </si>
  <si>
    <t>CPNE8 Antisense RNA 1</t>
  </si>
  <si>
    <t>GC12P038910</t>
  </si>
  <si>
    <t>https://www.genecards.org/cgi-bin/carddisp.pl?gene=CPNE8-AS1</t>
  </si>
  <si>
    <t>ENSG00000228201</t>
  </si>
  <si>
    <t>GC16M000648</t>
  </si>
  <si>
    <t>https://www.genecards.org/cgi-bin/carddisp.pl?gene=ENSG00000228201</t>
  </si>
  <si>
    <t>ENSG00000233823</t>
  </si>
  <si>
    <t>GC06M151813</t>
  </si>
  <si>
    <t>https://www.genecards.org/cgi-bin/carddisp.pl?gene=ENSG00000233823</t>
  </si>
  <si>
    <t>ENSG00000235236</t>
  </si>
  <si>
    <t>GC03M048979</t>
  </si>
  <si>
    <t>https://www.genecards.org/cgi-bin/carddisp.pl?gene=ENSG00000235236</t>
  </si>
  <si>
    <t>ENSG00000250424</t>
  </si>
  <si>
    <t>Novel Protein, MINDY4 And AQP1 Readthrough</t>
  </si>
  <si>
    <t>GC07P030852</t>
  </si>
  <si>
    <t>https://www.genecards.org/cgi-bin/carddisp.pl?gene=ENSG00000250424</t>
  </si>
  <si>
    <t>ENSG00000261505</t>
  </si>
  <si>
    <t>Novel Transcript, Antisense To UBE2I</t>
  </si>
  <si>
    <t>GC16M001317</t>
  </si>
  <si>
    <t>https://www.genecards.org/cgi-bin/carddisp.pl?gene=ENSG00000261505</t>
  </si>
  <si>
    <t>ENSG00000262528</t>
  </si>
  <si>
    <t>Novel Transcript, Antisense To WDR90</t>
  </si>
  <si>
    <t>GC16M000654</t>
  </si>
  <si>
    <t>https://www.genecards.org/cgi-bin/carddisp.pl?gene=ENSG00000262528</t>
  </si>
  <si>
    <t>LINC02594</t>
  </si>
  <si>
    <t>Long Intergenic Non-Protein Coding RNA 2594</t>
  </si>
  <si>
    <t>GC17P055679</t>
  </si>
  <si>
    <t>https://www.genecards.org/cgi-bin/carddisp.pl?gene=LINC02594</t>
  </si>
  <si>
    <t>RPS18P2</t>
  </si>
  <si>
    <t>Ribosomal Protein S18 Pseudogene 2</t>
  </si>
  <si>
    <t>GC14P090766</t>
  </si>
  <si>
    <t>https://www.genecards.org/cgi-bin/carddisp.pl?gene=RPS18P2</t>
  </si>
  <si>
    <t>CYCSP26</t>
  </si>
  <si>
    <t>CYCS Pseudogene 26</t>
  </si>
  <si>
    <t>GC11P058005</t>
  </si>
  <si>
    <t>https://www.genecards.org/cgi-bin/carddisp.pl?gene=CYCSP26</t>
  </si>
  <si>
    <t>ENSG00000228204</t>
  </si>
  <si>
    <t>Novel Transcript, Antisense To COBL</t>
  </si>
  <si>
    <t>GC07P050866</t>
  </si>
  <si>
    <t>https://www.genecards.org/cgi-bin/carddisp.pl?gene=ENSG00000228204</t>
  </si>
  <si>
    <t>ENSG00000232358</t>
  </si>
  <si>
    <t>GC20P050999</t>
  </si>
  <si>
    <t>https://www.genecards.org/cgi-bin/carddisp.pl?gene=ENSG00000232358</t>
  </si>
  <si>
    <t>ENSG00000253111</t>
  </si>
  <si>
    <t>GC08P125466</t>
  </si>
  <si>
    <t>https://www.genecards.org/cgi-bin/carddisp.pl?gene=ENSG00000253111</t>
  </si>
  <si>
    <t>ENSG00000254237</t>
  </si>
  <si>
    <t>GC08M009467</t>
  </si>
  <si>
    <t>https://www.genecards.org/cgi-bin/carddisp.pl?gene=ENSG00000254237</t>
  </si>
  <si>
    <t>ENSG00000260051</t>
  </si>
  <si>
    <t>Novel Transcript, Antisense To CLCN7</t>
  </si>
  <si>
    <t>GC16P001451</t>
  </si>
  <si>
    <t>https://www.genecards.org/cgi-bin/carddisp.pl?gene=ENSG00000260051</t>
  </si>
  <si>
    <t>ENSG00000260377</t>
  </si>
  <si>
    <t>GC03M182739</t>
  </si>
  <si>
    <t>https://www.genecards.org/cgi-bin/carddisp.pl?gene=ENSG00000260377</t>
  </si>
  <si>
    <t>ENSG00000260773</t>
  </si>
  <si>
    <t>Novel Transcript, Antisense To DIS3L</t>
  </si>
  <si>
    <t>GC15M066314</t>
  </si>
  <si>
    <t>https://www.genecards.org/cgi-bin/carddisp.pl?gene=ENSG00000260773</t>
  </si>
  <si>
    <t>ENSG00000260954</t>
  </si>
  <si>
    <t>Novel Transcript, Intronic To IFT140</t>
  </si>
  <si>
    <t>GC16M001579</t>
  </si>
  <si>
    <t>https://www.genecards.org/cgi-bin/carddisp.pl?gene=ENSG00000260954</t>
  </si>
  <si>
    <t>ENSG00000268836</t>
  </si>
  <si>
    <t>GC16M000185</t>
  </si>
  <si>
    <t>https://www.genecards.org/cgi-bin/carddisp.pl?gene=ENSG00000268836</t>
  </si>
  <si>
    <t>ENSG00000269482</t>
  </si>
  <si>
    <t>Novel Transcript, Antisense To NPRL3</t>
  </si>
  <si>
    <t>GC16P011595</t>
  </si>
  <si>
    <t>https://www.genecards.org/cgi-bin/carddisp.pl?gene=ENSG00000269482</t>
  </si>
  <si>
    <t>HMGN1P19</t>
  </si>
  <si>
    <t>High Mobility Group Nucleosome Binding Domain 1 Pseudogene 19</t>
  </si>
  <si>
    <t>GC07P047783</t>
  </si>
  <si>
    <t>https://www.genecards.org/cgi-bin/carddisp.pl?gene=HMGN1P19</t>
  </si>
  <si>
    <t>LOC105378305</t>
  </si>
  <si>
    <t>Uncharacterized LOC105378305</t>
  </si>
  <si>
    <t>GC10M052557</t>
  </si>
  <si>
    <t>https://www.genecards.org/cgi-bin/carddisp.pl?gene=LOC105378305</t>
  </si>
  <si>
    <t>LOC107984282</t>
  </si>
  <si>
    <t>Uncharacterized LOC107984282</t>
  </si>
  <si>
    <t>GC10M132508</t>
  </si>
  <si>
    <t>https://www.genecards.org/cgi-bin/carddisp.pl?gene=LOC107984282</t>
  </si>
  <si>
    <t>MRPS18AP1</t>
  </si>
  <si>
    <t>Mitochondrial Ribosomal Protein S18A Pseudogene 1</t>
  </si>
  <si>
    <t>GC03M048256</t>
  </si>
  <si>
    <t>https://www.genecards.org/cgi-bin/carddisp.pl?gene=MRPS18AP1</t>
  </si>
  <si>
    <t>RNU6-908P</t>
  </si>
  <si>
    <t>RNA, U6 Small Nuclear 908, Pseudogene</t>
  </si>
  <si>
    <t>GC10P029711</t>
  </si>
  <si>
    <t>https://www.genecards.org/cgi-bin/carddisp.pl?gene=RNU6-908P</t>
  </si>
  <si>
    <t>RPSAP1</t>
  </si>
  <si>
    <t>Ribosomal Protein SA Pseudogene 1</t>
  </si>
  <si>
    <t>GC20M051130</t>
  </si>
  <si>
    <t>https://www.genecards.org/cgi-bin/carddisp.pl?gene=RPSAP1</t>
  </si>
  <si>
    <t>RPSAP64</t>
  </si>
  <si>
    <t>Ribosomal Protein SA Pseudogene 64</t>
  </si>
  <si>
    <t>GC21P038895</t>
  </si>
  <si>
    <t>https://www.genecards.org/cgi-bin/carddisp.pl?gene=RPSAP64</t>
  </si>
  <si>
    <t>SLC30A6-DT</t>
  </si>
  <si>
    <t>SLC30A6 Divergent Transcript</t>
  </si>
  <si>
    <t>GC02M032150</t>
  </si>
  <si>
    <t>https://www.genecards.org/cgi-bin/carddisp.pl?gene=SLC30A6-DT</t>
  </si>
  <si>
    <t>ENSG00000225399</t>
  </si>
  <si>
    <t>GC03P049260</t>
  </si>
  <si>
    <t>https://www.genecards.org/cgi-bin/carddisp.pl?gene=ENSG00000225399</t>
  </si>
  <si>
    <t>LINC02031</t>
  </si>
  <si>
    <t>Long Intergenic Non-Protein Coding RNA 2031</t>
  </si>
  <si>
    <t>GC03P183036</t>
  </si>
  <si>
    <t>https://www.genecards.org/cgi-bin/carddisp.pl?gene=LINC02031</t>
  </si>
  <si>
    <t>LINC02686</t>
  </si>
  <si>
    <t>Long Intergenic Non-Protein Coding RNA 2686</t>
  </si>
  <si>
    <t>GC11M024236</t>
  </si>
  <si>
    <t>https://www.genecards.org/cgi-bin/carddisp.pl?gene=LINC02686</t>
  </si>
  <si>
    <t>OR5BD1P</t>
  </si>
  <si>
    <t>Olfactory Receptor Family 5 Subfamily BD Member 1 Pseudogene</t>
  </si>
  <si>
    <t>GC11M089448</t>
  </si>
  <si>
    <t>https://www.genecards.org/cgi-bin/carddisp.pl?gene=OR5BD1P</t>
  </si>
  <si>
    <t>RNA5SP359</t>
  </si>
  <si>
    <t>RNA, 5S Ribosomal Pseudogene 359</t>
  </si>
  <si>
    <t>GC12M038163</t>
  </si>
  <si>
    <t>https://www.genecards.org/cgi-bin/carddisp.pl?gene=RNA5SP359</t>
  </si>
  <si>
    <t>RNU6-526P</t>
  </si>
  <si>
    <t>RNA, U6 Small Nuclear 526, Pseudogene</t>
  </si>
  <si>
    <t>GC08M009371</t>
  </si>
  <si>
    <t>https://www.genecards.org/cgi-bin/carddisp.pl?gene=RNU6-526P</t>
  </si>
  <si>
    <t>RNU6-755P</t>
  </si>
  <si>
    <t>RNA, U6 Small Nuclear 755, Pseudogene</t>
  </si>
  <si>
    <t>GC01M164981</t>
  </si>
  <si>
    <t>https://www.genecards.org/cgi-bin/carddisp.pl?gene=RNU6-755P</t>
  </si>
  <si>
    <t>ENSG00000244480</t>
  </si>
  <si>
    <t>Pseudogene Similar Golgi Autoantigen, Golgin Subfamily A, 8A GOLGA8A</t>
  </si>
  <si>
    <t>GC07M030523</t>
  </si>
  <si>
    <t>https://www.genecards.org/cgi-bin/carddisp.pl?gene=ENSG00000244480</t>
  </si>
  <si>
    <t>ENSG00000251639</t>
  </si>
  <si>
    <t>Protein Phosphatase 2, Regulatory Subunit B, Delta Isoform (PPP2R2D) Pseudogene</t>
  </si>
  <si>
    <t>GC04M001535</t>
  </si>
  <si>
    <t>https://www.genecards.org/cgi-bin/carddisp.pl?gene=ENSG00000251639</t>
  </si>
  <si>
    <t>ENSG00000273261</t>
  </si>
  <si>
    <t>Novel Transcript, Antisense To ATP11B</t>
  </si>
  <si>
    <t>GC03M182921</t>
  </si>
  <si>
    <t>https://www.genecards.org/cgi-bin/carddisp.pl?gene=ENSG00000273261</t>
  </si>
  <si>
    <t>ENSG00000285555</t>
  </si>
  <si>
    <t>Novel Transcript, Antisense To CACNA1C</t>
  </si>
  <si>
    <t>GC12M002332</t>
  </si>
  <si>
    <t>https://www.genecards.org/cgi-bin/carddisp.pl?gene=ENSG00000285555</t>
  </si>
  <si>
    <t>KDM3AP1</t>
  </si>
  <si>
    <t>KDM3A Pseudogene 1</t>
  </si>
  <si>
    <t>GC02M189489</t>
  </si>
  <si>
    <t>https://www.genecards.org/cgi-bin/carddisp.pl?gene=KDM3AP1</t>
  </si>
  <si>
    <t>RNA5SP228</t>
  </si>
  <si>
    <t>RNA, 5S Ribosomal Pseudogene 228</t>
  </si>
  <si>
    <t>GC07P024133</t>
  </si>
  <si>
    <t>https://www.genecards.org/cgi-bin/carddisp.pl?gene=RNA5SP228</t>
  </si>
  <si>
    <t>RNA5SP357</t>
  </si>
  <si>
    <t>RNA, 5S Ribosomal Pseudogene 357</t>
  </si>
  <si>
    <t>GC12P034205</t>
  </si>
  <si>
    <t>https://www.genecards.org/cgi-bin/carddisp.pl?gene=RNA5SP357</t>
  </si>
  <si>
    <t>RNU6-1151P</t>
  </si>
  <si>
    <t>RNA, U6 Small Nuclear 1151, Pseudogene</t>
  </si>
  <si>
    <t>GC08M009287</t>
  </si>
  <si>
    <t>https://www.genecards.org/cgi-bin/carddisp.pl?gene=RNU6-1151P</t>
  </si>
  <si>
    <t>RNU7-156P</t>
  </si>
  <si>
    <t>RNA, U7 Small Nuclear 156 Pseudogene</t>
  </si>
  <si>
    <t>GC05M143542</t>
  </si>
  <si>
    <t>https://www.genecards.org/cgi-bin/carddisp.pl?gene=RNU7-156P</t>
  </si>
  <si>
    <t>TUBB8P4</t>
  </si>
  <si>
    <t>Tubulin Beta 8 Class VIII Pseudogene 4</t>
  </si>
  <si>
    <t>GC12M034164</t>
  </si>
  <si>
    <t>https://www.genecards.org/cgi-bin/carddisp.pl?gene=TUBB8P4</t>
  </si>
  <si>
    <t>TUBB8P5</t>
  </si>
  <si>
    <t>Tubulin Beta 8 Class VIII Pseudogene 5</t>
  </si>
  <si>
    <t>GC12P038201</t>
  </si>
  <si>
    <t>https://www.genecards.org/cgi-bin/carddisp.pl?gene=TUBB8P5</t>
  </si>
  <si>
    <t>lnc-DKK1-5</t>
  </si>
  <si>
    <t>GC10P052379</t>
  </si>
  <si>
    <t>https://www.genecards.org/cgi-bin/carddisp.pl?gene=lnc-DKK1-5</t>
  </si>
  <si>
    <t>lnc-ECHDC1-1</t>
  </si>
  <si>
    <t>GC06M126377</t>
  </si>
  <si>
    <t>https://www.genecards.org/cgi-bin/carddisp.pl?gene=lnc-ECHDC1-1</t>
  </si>
  <si>
    <t>lnc-ESR1-3</t>
  </si>
  <si>
    <t>GC06P151657</t>
  </si>
  <si>
    <t>https://www.genecards.org/cgi-bin/carddisp.pl?gene=lnc-ESR1-3</t>
  </si>
  <si>
    <t>lnc-JCAD-7</t>
  </si>
  <si>
    <t>GC10M033156</t>
  </si>
  <si>
    <t>https://www.genecards.org/cgi-bin/carddisp.pl?gene=lnc-JCAD-7</t>
  </si>
  <si>
    <t>ENSG00000273816</t>
  </si>
  <si>
    <t>GC17M009244</t>
  </si>
  <si>
    <t>https://www.genecards.org/cgi-bin/carddisp.pl?gene=ENSG00000273816</t>
  </si>
  <si>
    <t>ENSG00000286215</t>
  </si>
  <si>
    <t>Vimentin 2, Pseudogene</t>
  </si>
  <si>
    <t>GC06M126304</t>
  </si>
  <si>
    <t>https://www.genecards.org/cgi-bin/carddisp.pl?gene=ENSG00000286215</t>
  </si>
  <si>
    <t>HSALNG0054376</t>
  </si>
  <si>
    <t>GC06M151674</t>
  </si>
  <si>
    <t>https://www.genecards.org/cgi-bin/carddisp.pl?gene=HSALNG0054376</t>
  </si>
  <si>
    <t>HSALNG0054377</t>
  </si>
  <si>
    <t>GC06M151746</t>
  </si>
  <si>
    <t>https://www.genecards.org/cgi-bin/carddisp.pl?gene=HSALNG0054377</t>
  </si>
  <si>
    <t>HSALNG0076195</t>
  </si>
  <si>
    <t>GC10M011837</t>
  </si>
  <si>
    <t>https://www.genecards.org/cgi-bin/carddisp.pl?gene=HSALNG0076195</t>
  </si>
  <si>
    <t>HSALNG0106733</t>
  </si>
  <si>
    <t>GC15P118458</t>
  </si>
  <si>
    <t>https://www.genecards.org/cgi-bin/carddisp.pl?gene=HSALNG0106733</t>
  </si>
  <si>
    <t>LOC124900647</t>
  </si>
  <si>
    <t>Nascent Polypeptide-Associated Complex Subunit Alpha, Muscle-Specific Form-Like</t>
  </si>
  <si>
    <t>GC04P001293</t>
  </si>
  <si>
    <t>https://www.genecards.org/cgi-bin/carddisp.pl?gene=LOC124900647</t>
  </si>
  <si>
    <t>LOC124902363</t>
  </si>
  <si>
    <t>Keratinocyte Proline-Rich Protein-Like</t>
  </si>
  <si>
    <t>GC10P000931</t>
  </si>
  <si>
    <t>https://www.genecards.org/cgi-bin/carddisp.pl?gene=LOC124902363</t>
  </si>
  <si>
    <t>LOC124904930</t>
  </si>
  <si>
    <t>Uncharacterized LOC124904930</t>
  </si>
  <si>
    <t>GC20M051345</t>
  </si>
  <si>
    <t>https://www.genecards.org/cgi-bin/carddisp.pl?gene=LOC124904930</t>
  </si>
  <si>
    <t>NONHSAG044786.2</t>
  </si>
  <si>
    <t>GC06P127119</t>
  </si>
  <si>
    <t>https://www.genecards.org/cgi-bin/carddisp.pl?gene=NONHSAG044786.2</t>
  </si>
  <si>
    <t>NONHSAG047270.2</t>
  </si>
  <si>
    <t>GC07P030922</t>
  </si>
  <si>
    <t>https://www.genecards.org/cgi-bin/carddisp.pl?gene=NONHSAG047270.2</t>
  </si>
  <si>
    <t>PPIAP34</t>
  </si>
  <si>
    <t>Peptidylprolyl Isomerase A Pseudogene 34</t>
  </si>
  <si>
    <t>GC01M022323</t>
  </si>
  <si>
    <t>https://www.genecards.org/cgi-bin/carddisp.pl?gene=PPIAP34</t>
  </si>
  <si>
    <t>lnc-ATRIP-9</t>
  </si>
  <si>
    <t>GC03P048982</t>
  </si>
  <si>
    <t>https://www.genecards.org/cgi-bin/carddisp.pl?gene=lnc-ATRIP-9</t>
  </si>
  <si>
    <t>lnc-ECHDC1-4</t>
  </si>
  <si>
    <t>GC06M126419</t>
  </si>
  <si>
    <t>https://www.genecards.org/cgi-bin/carddisp.pl?gene=lnc-ECHDC1-4</t>
  </si>
  <si>
    <t>lnc-FGFRL1-2</t>
  </si>
  <si>
    <t>GC04P001006</t>
  </si>
  <si>
    <t>https://www.genecards.org/cgi-bin/carddisp.pl?gene=lnc-FGFRL1-2</t>
  </si>
  <si>
    <t>lnc-FGFRL1-5</t>
  </si>
  <si>
    <t>GC04P001275</t>
  </si>
  <si>
    <t>https://www.genecards.org/cgi-bin/carddisp.pl?gene=lnc-FGFRL1-5</t>
  </si>
  <si>
    <t>lnc-JCAD-10</t>
  </si>
  <si>
    <t>GC10M033148</t>
  </si>
  <si>
    <t>https://www.genecards.org/cgi-bin/carddisp.pl?gene=lnc-JCAD-10</t>
  </si>
  <si>
    <t>lnc-MFSD9-20</t>
  </si>
  <si>
    <t>GC02M102507</t>
  </si>
  <si>
    <t>https://www.genecards.org/cgi-bin/carddisp.pl?gene=lnc-MFSD9-20</t>
  </si>
  <si>
    <t>lnc-MFSD9-8</t>
  </si>
  <si>
    <t>GC02M102476</t>
  </si>
  <si>
    <t>https://www.genecards.org/cgi-bin/carddisp.pl?gene=lnc-MFSD9-8</t>
  </si>
  <si>
    <t>lnc-PROSER2-2</t>
  </si>
  <si>
    <t>GC10P011885</t>
  </si>
  <si>
    <t>https://www.genecards.org/cgi-bin/carddisp.pl?gene=lnc-PROSER2-2</t>
  </si>
  <si>
    <t>lnc-RNF212-3</t>
  </si>
  <si>
    <t>GC04M001024</t>
  </si>
  <si>
    <t>https://www.genecards.org/cgi-bin/carddisp.pl?gene=lnc-RNF212-3</t>
  </si>
  <si>
    <t>lnc-SLC40A1-2</t>
  </si>
  <si>
    <t>GC02M189488</t>
  </si>
  <si>
    <t>https://www.genecards.org/cgi-bin/carddisp.pl?gene=lnc-SLC40A1-2</t>
  </si>
  <si>
    <t>lnc-SPTBN1-2</t>
  </si>
  <si>
    <t>GC02P054435</t>
  </si>
  <si>
    <t>https://www.genecards.org/cgi-bin/carddisp.pl?gene=lnc-SPTBN1-2</t>
  </si>
  <si>
    <t>lnc-STX8-4</t>
  </si>
  <si>
    <t>GC17M009237</t>
  </si>
  <si>
    <t>https://www.genecards.org/cgi-bin/carddisp.pl?gene=lnc-STX8-4</t>
  </si>
  <si>
    <t>lnc-TRIB1-7</t>
  </si>
  <si>
    <t>GC08P125495</t>
  </si>
  <si>
    <t>https://www.genecards.org/cgi-bin/carddisp.pl?gene=lnc-TRIB1-7</t>
  </si>
  <si>
    <t>ENSG00000279835</t>
  </si>
  <si>
    <t>GC20P051098</t>
  </si>
  <si>
    <t>https://www.genecards.org/cgi-bin/carddisp.pl?gene=ENSG00000279835</t>
  </si>
  <si>
    <t>ENSG00000285748</t>
  </si>
  <si>
    <t>GC18M069240</t>
  </si>
  <si>
    <t>https://www.genecards.org/cgi-bin/carddisp.pl?gene=ENSG00000285748</t>
  </si>
  <si>
    <t>HSALNG0001307</t>
  </si>
  <si>
    <t>GC01M018199</t>
  </si>
  <si>
    <t>https://www.genecards.org/cgi-bin/carddisp.pl?gene=HSALNG0001307</t>
  </si>
  <si>
    <t>HSALNG0008118</t>
  </si>
  <si>
    <t>GC01M164973</t>
  </si>
  <si>
    <t>https://www.genecards.org/cgi-bin/carddisp.pl?gene=HSALNG0008118</t>
  </si>
  <si>
    <t>HSALNG0008121</t>
  </si>
  <si>
    <t>GC01P165028</t>
  </si>
  <si>
    <t>https://www.genecards.org/cgi-bin/carddisp.pl?gene=HSALNG0008121</t>
  </si>
  <si>
    <t>HSALNG0014955</t>
  </si>
  <si>
    <t>GC02M054422</t>
  </si>
  <si>
    <t>https://www.genecards.org/cgi-bin/carddisp.pl?gene=HSALNG0014955</t>
  </si>
  <si>
    <t>HSALNG0021048</t>
  </si>
  <si>
    <t>GC02P189517</t>
  </si>
  <si>
    <t>https://www.genecards.org/cgi-bin/carddisp.pl?gene=HSALNG0021048</t>
  </si>
  <si>
    <t>HSALNG0023824</t>
  </si>
  <si>
    <t>GC03M002606</t>
  </si>
  <si>
    <t>https://www.genecards.org/cgi-bin/carddisp.pl?gene=HSALNG0023824</t>
  </si>
  <si>
    <t>HSALNG0023825</t>
  </si>
  <si>
    <t>GC03M002656</t>
  </si>
  <si>
    <t>https://www.genecards.org/cgi-bin/carddisp.pl?gene=HSALNG0023825</t>
  </si>
  <si>
    <t>HSALNG0025355</t>
  </si>
  <si>
    <t>GC03P040907</t>
  </si>
  <si>
    <t>https://www.genecards.org/cgi-bin/carddisp.pl?gene=HSALNG0025355</t>
  </si>
  <si>
    <t>HSALNG0031108</t>
  </si>
  <si>
    <t>GC03P183037</t>
  </si>
  <si>
    <t>https://www.genecards.org/cgi-bin/carddisp.pl?gene=HSALNG0031108</t>
  </si>
  <si>
    <t>HSALNG0032216</t>
  </si>
  <si>
    <t>GC04M001004</t>
  </si>
  <si>
    <t>https://www.genecards.org/cgi-bin/carddisp.pl?gene=HSALNG0032216</t>
  </si>
  <si>
    <t>HSALNG0057972</t>
  </si>
  <si>
    <t>GC07M050807</t>
  </si>
  <si>
    <t>https://www.genecards.org/cgi-bin/carddisp.pl?gene=HSALNG0057972</t>
  </si>
  <si>
    <t>HSALNG0057974</t>
  </si>
  <si>
    <t>GC07P050834</t>
  </si>
  <si>
    <t>https://www.genecards.org/cgi-bin/carddisp.pl?gene=HSALNG0057974</t>
  </si>
  <si>
    <t>HSALNG0078018</t>
  </si>
  <si>
    <t>GC10P052675</t>
  </si>
  <si>
    <t>https://www.genecards.org/cgi-bin/carddisp.pl?gene=HSALNG0078018</t>
  </si>
  <si>
    <t>HSALNG0078735</t>
  </si>
  <si>
    <t>GC10P071856</t>
  </si>
  <si>
    <t>https://www.genecards.org/cgi-bin/carddisp.pl?gene=HSALNG0078735</t>
  </si>
  <si>
    <t>HSALNG0078737</t>
  </si>
  <si>
    <t>GC10M072120</t>
  </si>
  <si>
    <t>https://www.genecards.org/cgi-bin/carddisp.pl?gene=HSALNG0078737</t>
  </si>
  <si>
    <t>HSALNG0081806</t>
  </si>
  <si>
    <t>GC10M132528</t>
  </si>
  <si>
    <t>https://www.genecards.org/cgi-bin/carddisp.pl?gene=HSALNG0081806</t>
  </si>
  <si>
    <t>HSALNG0088588</t>
  </si>
  <si>
    <t>GC12M002290</t>
  </si>
  <si>
    <t>https://www.genecards.org/cgi-bin/carddisp.pl?gene=HSALNG0088588</t>
  </si>
  <si>
    <t>HSALNG0103168</t>
  </si>
  <si>
    <t>GC14M101340</t>
  </si>
  <si>
    <t>https://www.genecards.org/cgi-bin/carddisp.pl?gene=HSALNG0103168</t>
  </si>
  <si>
    <t>HSALNG0106731-002</t>
  </si>
  <si>
    <t>GC15P118457</t>
  </si>
  <si>
    <t>https://www.genecards.org/cgi-bin/carddisp.pl?gene=HSALNG0106731-002</t>
  </si>
  <si>
    <t>HSALNG0108792</t>
  </si>
  <si>
    <t>GC16P012188</t>
  </si>
  <si>
    <t>https://www.genecards.org/cgi-bin/carddisp.pl?gene=HSALNG0108792</t>
  </si>
  <si>
    <t>HSALNG0108793</t>
  </si>
  <si>
    <t>GC16P012189</t>
  </si>
  <si>
    <t>https://www.genecards.org/cgi-bin/carddisp.pl?gene=HSALNG0108793</t>
  </si>
  <si>
    <t>HSALNG0114475</t>
  </si>
  <si>
    <t>GC17P008904</t>
  </si>
  <si>
    <t>https://www.genecards.org/cgi-bin/carddisp.pl?gene=HSALNG0114475</t>
  </si>
  <si>
    <t>HSALNG0114476</t>
  </si>
  <si>
    <t>GC17P008919</t>
  </si>
  <si>
    <t>https://www.genecards.org/cgi-bin/carddisp.pl?gene=HSALNG0114476</t>
  </si>
  <si>
    <t>HSALNG0116667</t>
  </si>
  <si>
    <t>GC17P056302</t>
  </si>
  <si>
    <t>https://www.genecards.org/cgi-bin/carddisp.pl?gene=HSALNG0116667</t>
  </si>
  <si>
    <t>HSALNG0116670</t>
  </si>
  <si>
    <t>GC17P056303</t>
  </si>
  <si>
    <t>https://www.genecards.org/cgi-bin/carddisp.pl?gene=HSALNG0116670</t>
  </si>
  <si>
    <t>HSALNG0130817</t>
  </si>
  <si>
    <t>GC20M051097</t>
  </si>
  <si>
    <t>https://www.genecards.org/cgi-bin/carddisp.pl?gene=HSALNG0130817</t>
  </si>
  <si>
    <t>HSALNG0130818</t>
  </si>
  <si>
    <t>GC20P051110</t>
  </si>
  <si>
    <t>https://www.genecards.org/cgi-bin/carddisp.pl?gene=HSALNG0130818</t>
  </si>
  <si>
    <t>HSALNG0133098-001</t>
  </si>
  <si>
    <t>GC21P038958</t>
  </si>
  <si>
    <t>https://www.genecards.org/cgi-bin/carddisp.pl?gene=HSALNG0133098-001</t>
  </si>
  <si>
    <t>HSALNG0133098-002</t>
  </si>
  <si>
    <t>GC21P038961</t>
  </si>
  <si>
    <t>https://www.genecards.org/cgi-bin/carddisp.pl?gene=HSALNG0133098-002</t>
  </si>
  <si>
    <t>LOC105377989</t>
  </si>
  <si>
    <t>Uncharacterized LOC105377989</t>
  </si>
  <si>
    <t>GC06M126885</t>
  </si>
  <si>
    <t>https://www.genecards.org/cgi-bin/carddisp.pl?gene=LOC105377989</t>
  </si>
  <si>
    <t>LOC124903923</t>
  </si>
  <si>
    <t>Uncharacterized LOC124903923</t>
  </si>
  <si>
    <t>GC17P011358</t>
  </si>
  <si>
    <t>https://www.genecards.org/cgi-bin/carddisp.pl?gene=LOC124903923</t>
  </si>
  <si>
    <t>MK280144-439</t>
  </si>
  <si>
    <t>GC21P038972</t>
  </si>
  <si>
    <t>https://www.genecards.org/cgi-bin/carddisp.pl?gene=MK280144-439</t>
  </si>
  <si>
    <t>RF00017-2205</t>
  </si>
  <si>
    <t>GC17M044073</t>
  </si>
  <si>
    <t>https://www.genecards.org/cgi-bin/carddisp.pl?gene=RF00017-2205</t>
  </si>
  <si>
    <t>RF00017-571</t>
  </si>
  <si>
    <t>GC10P029576</t>
  </si>
  <si>
    <t>https://www.genecards.org/cgi-bin/carddisp.pl?gene=RF00017-571</t>
  </si>
  <si>
    <t>lnc-CCDC78-1</t>
  </si>
  <si>
    <t>GC16M007416</t>
  </si>
  <si>
    <t>https://www.genecards.org/cgi-bin/carddisp.pl?gene=lnc-CCDC78-1</t>
  </si>
  <si>
    <t>lnc-KLHDC7A-5</t>
  </si>
  <si>
    <t>GC01P018247</t>
  </si>
  <si>
    <t>https://www.genecards.org/cgi-bin/carddisp.pl?gene=lnc-KLHDC7A-5</t>
  </si>
  <si>
    <t>lnc-MBL2-6</t>
  </si>
  <si>
    <t>GC10M052643</t>
  </si>
  <si>
    <t>https://www.genecards.org/cgi-bin/carddisp.pl?gene=lnc-MBL2-6</t>
  </si>
  <si>
    <t>lnc-MKLN1-10</t>
  </si>
  <si>
    <t>GC07P132195</t>
  </si>
  <si>
    <t>https://www.genecards.org/cgi-bin/carddisp.pl?gene=lnc-MKLN1-10</t>
  </si>
  <si>
    <t>lnc-MOCS3-4</t>
  </si>
  <si>
    <t>GC20P051099</t>
  </si>
  <si>
    <t>https://www.genecards.org/cgi-bin/carddisp.pl?gene=lnc-MOCS3-4</t>
  </si>
  <si>
    <t>lnc-TRIB1-8</t>
  </si>
  <si>
    <t>GC08P125497</t>
  </si>
  <si>
    <t>https://www.genecards.org/cgi-bin/carddisp.pl?gene=lnc-TRIB1-8</t>
  </si>
  <si>
    <t>lnc-WNT4-6</t>
  </si>
  <si>
    <t>GC01M022366</t>
  </si>
  <si>
    <t>https://www.genecards.org/cgi-bin/carddisp.pl?gene=lnc-WNT4-6</t>
  </si>
  <si>
    <t>piR-30175-005</t>
  </si>
  <si>
    <t>GC10P071869</t>
  </si>
  <si>
    <t>https://www.genecards.org/cgi-bin/carddisp.pl?gene=piR-30175-005</t>
  </si>
  <si>
    <t>piR-30844</t>
  </si>
  <si>
    <t>GC17M010469</t>
  </si>
  <si>
    <t>https://www.genecards.org/cgi-bin/carddisp.pl?gene=piR-30844</t>
  </si>
  <si>
    <t>piR-32677-048</t>
  </si>
  <si>
    <t>GC10P071870</t>
  </si>
  <si>
    <t>https://www.genecards.org/cgi-bin/carddisp.pl?gene=piR-32677-048</t>
  </si>
  <si>
    <t>piR-36588-234</t>
  </si>
  <si>
    <t>GC02M102493</t>
  </si>
  <si>
    <t>https://www.genecards.org/cgi-bin/carddisp.pl?gene=piR-36588-234</t>
  </si>
  <si>
    <t>piR-38562-060</t>
  </si>
  <si>
    <t>GC02P040414</t>
  </si>
  <si>
    <t>https://www.genecards.org/cgi-bin/carddisp.pl?gene=piR-38562-060</t>
  </si>
  <si>
    <t>piR-45471-056</t>
  </si>
  <si>
    <t>GC10P071957</t>
  </si>
  <si>
    <t>https://www.genecards.org/cgi-bin/carddisp.pl?gene=piR-45471-056</t>
  </si>
  <si>
    <t>piR-45504-047</t>
  </si>
  <si>
    <t>GC10P071958</t>
  </si>
  <si>
    <t>https://www.genecards.org/cgi-bin/carddisp.pl?gene=piR-45504-047</t>
  </si>
  <si>
    <t>piR-46662-061</t>
  </si>
  <si>
    <t>GC10M071868</t>
  </si>
  <si>
    <t>https://www.genecards.org/cgi-bin/carddisp.pl?gene=piR-46662-061</t>
  </si>
  <si>
    <t>piR-46847-090</t>
  </si>
  <si>
    <t>GC14P090953</t>
  </si>
  <si>
    <t>https://www.genecards.org/cgi-bin/carddisp.pl?gene=piR-46847-090</t>
  </si>
  <si>
    <t>piR-47086-015</t>
  </si>
  <si>
    <t>GC01P165085</t>
  </si>
  <si>
    <t>https://www.genecards.org/cgi-bin/carddisp.pl?gene=piR-47086-015</t>
  </si>
  <si>
    <t>piR-55655-053</t>
  </si>
  <si>
    <t>GC10M071871</t>
  </si>
  <si>
    <t>https://www.genecards.org/cgi-bin/carddisp.pl?gene=piR-55655-053</t>
  </si>
  <si>
    <t>piR-56759-056</t>
  </si>
  <si>
    <t>GC10P071960</t>
  </si>
  <si>
    <t>https://www.genecards.org/cgi-bin/carddisp.pl?gene=piR-56759-056</t>
  </si>
  <si>
    <t>piR-61028-044</t>
  </si>
  <si>
    <t>GC10M071869</t>
  </si>
  <si>
    <t>https://www.genecards.org/cgi-bin/carddisp.pl?gene=piR-61028-044</t>
  </si>
  <si>
    <t>piR-61101-463</t>
  </si>
  <si>
    <t>GC03P002666</t>
  </si>
  <si>
    <t>https://www.genecards.org/cgi-bin/carddisp.pl?gene=piR-61101-463</t>
  </si>
  <si>
    <t>piR-61386</t>
  </si>
  <si>
    <t>GC17M010470</t>
  </si>
  <si>
    <t>https://www.genecards.org/cgi-bin/carddisp.pl?gene=piR-61386</t>
  </si>
  <si>
    <t>ENSG00000279625</t>
  </si>
  <si>
    <t>GC01M022364</t>
  </si>
  <si>
    <t>https://www.genecards.org/cgi-bin/carddisp.pl?gene=ENSG00000279625</t>
  </si>
  <si>
    <t>FJ601684-041</t>
  </si>
  <si>
    <t>GC10M052659</t>
  </si>
  <si>
    <t>https://www.genecards.org/cgi-bin/carddisp.pl?gene=FJ601684-041</t>
  </si>
  <si>
    <t>HSALNG0001583</t>
  </si>
  <si>
    <t>GC01P022383</t>
  </si>
  <si>
    <t>https://www.genecards.org/cgi-bin/carddisp.pl?gene=HSALNG0001583</t>
  </si>
  <si>
    <t>HSALNG0008938</t>
  </si>
  <si>
    <t>GC01M183603</t>
  </si>
  <si>
    <t>https://www.genecards.org/cgi-bin/carddisp.pl?gene=HSALNG0008938</t>
  </si>
  <si>
    <t>HSALNG0025370</t>
  </si>
  <si>
    <t>GC03M041022</t>
  </si>
  <si>
    <t>https://www.genecards.org/cgi-bin/carddisp.pl?gene=HSALNG0025370</t>
  </si>
  <si>
    <t>HSALNG0031114</t>
  </si>
  <si>
    <t>GC03P182738</t>
  </si>
  <si>
    <t>https://www.genecards.org/cgi-bin/carddisp.pl?gene=HSALNG0031114</t>
  </si>
  <si>
    <t>HSALNG0053362</t>
  </si>
  <si>
    <t>GC06P127200</t>
  </si>
  <si>
    <t>https://www.genecards.org/cgi-bin/carddisp.pl?gene=HSALNG0053362</t>
  </si>
  <si>
    <t>HSALNG0053363</t>
  </si>
  <si>
    <t>GC06P127201</t>
  </si>
  <si>
    <t>https://www.genecards.org/cgi-bin/carddisp.pl?gene=HSALNG0053363</t>
  </si>
  <si>
    <t>HSALNG0090419</t>
  </si>
  <si>
    <t>GC12P038372</t>
  </si>
  <si>
    <t>https://www.genecards.org/cgi-bin/carddisp.pl?gene=HSALNG0090419</t>
  </si>
  <si>
    <t>HSALNG0090420</t>
  </si>
  <si>
    <t>GC12M038430</t>
  </si>
  <si>
    <t>https://www.genecards.org/cgi-bin/carddisp.pl?gene=HSALNG0090420</t>
  </si>
  <si>
    <t>HSALNG0122241</t>
  </si>
  <si>
    <t>GC18P069224</t>
  </si>
  <si>
    <t>https://www.genecards.org/cgi-bin/carddisp.pl?gene=HSALNG0122241</t>
  </si>
  <si>
    <t>HSALNG0130816</t>
  </si>
  <si>
    <t>GC20P051095</t>
  </si>
  <si>
    <t>https://www.genecards.org/cgi-bin/carddisp.pl?gene=HSALNG0130816</t>
  </si>
  <si>
    <t>LOC124905995</t>
  </si>
  <si>
    <t>Peptidyl-Prolyl Cis-Trans Isomerase NIMA-Interacting 4-Like</t>
  </si>
  <si>
    <t>GC02M040375</t>
  </si>
  <si>
    <t>https://www.genecards.org/cgi-bin/carddisp.pl?gene=LOC124905995</t>
  </si>
  <si>
    <t>RF00994-113</t>
  </si>
  <si>
    <t>GC10M000854</t>
  </si>
  <si>
    <t>https://www.genecards.org/cgi-bin/carddisp.pl?gene=RF00994-113</t>
  </si>
  <si>
    <t>piR-31207</t>
  </si>
  <si>
    <t>GC10M000844</t>
  </si>
  <si>
    <t>https://www.genecards.org/cgi-bin/carddisp.pl?gene=piR-31207</t>
  </si>
  <si>
    <t>piR-34911-018</t>
  </si>
  <si>
    <t>GC20P051104</t>
  </si>
  <si>
    <t>https://www.genecards.org/cgi-bin/carddisp.pl?gene=piR-34911-018</t>
  </si>
  <si>
    <t>piR-50437-469</t>
  </si>
  <si>
    <t>GC03P048618</t>
  </si>
  <si>
    <t>https://www.genecards.org/cgi-bin/carddisp.pl?gene=piR-50437-469</t>
  </si>
  <si>
    <t>ENSG00000229532</t>
  </si>
  <si>
    <t>Zinc Finger Protein Pseudogene</t>
  </si>
  <si>
    <t>GC07P132193</t>
  </si>
  <si>
    <t>https://www.genecards.org/cgi-bin/carddisp.pl?gene=ENSG00000229532</t>
  </si>
  <si>
    <t>PACERR</t>
  </si>
  <si>
    <t>PTGS2 Antisense NFKB1 Complex-Mediated Expression Regulator RNA</t>
  </si>
  <si>
    <t>GC01P186680</t>
  </si>
  <si>
    <t>https://www.genecards.org/cgi-bin/carddisp.pl?gene=PACERR</t>
  </si>
  <si>
    <t>DPH7</t>
  </si>
  <si>
    <t>Diphthamide Biosynthesis 7</t>
  </si>
  <si>
    <t>GC09M137554</t>
  </si>
  <si>
    <t>https://www.genecards.org/cgi-bin/carddisp.pl?gene=DPH7</t>
  </si>
  <si>
    <t>SSX1</t>
  </si>
  <si>
    <t>SSX Family Member 1</t>
  </si>
  <si>
    <t>GC0XP050691</t>
  </si>
  <si>
    <t>https://www.genecards.org/cgi-bin/carddisp.pl?gene=SSX1</t>
  </si>
  <si>
    <t>CREG2</t>
  </si>
  <si>
    <t>Cellular Repressor Of E1A Stimulated Genes 2</t>
  </si>
  <si>
    <t>GC02M101345</t>
  </si>
  <si>
    <t>https://www.genecards.org/cgi-bin/carddisp.pl?gene=CREG2</t>
  </si>
  <si>
    <t>SLC25A43</t>
  </si>
  <si>
    <t>Solute Carrier Family 25 Member 43</t>
  </si>
  <si>
    <t>GC0XP119399</t>
  </si>
  <si>
    <t>https://www.genecards.org/cgi-bin/carddisp.pl?gene=SLC25A43</t>
  </si>
  <si>
    <t>MIR4693</t>
  </si>
  <si>
    <t>MicroRNA 4693</t>
  </si>
  <si>
    <t>GC11P103849</t>
  </si>
  <si>
    <t>https://www.genecards.org/cgi-bin/carddisp.pl?gene=MIR4693</t>
  </si>
  <si>
    <t>INSC</t>
  </si>
  <si>
    <t>INSC Spindle Orientation Adaptor Protein</t>
  </si>
  <si>
    <t>GC11P015127</t>
  </si>
  <si>
    <t>https://www.genecards.org/cgi-bin/carddisp.pl?gene=INSC</t>
  </si>
  <si>
    <t>LINC00977</t>
  </si>
  <si>
    <t>Long Intergenic Non-Protein Coding RNA 977</t>
  </si>
  <si>
    <t>GC08M131797</t>
  </si>
  <si>
    <t>https://www.genecards.org/cgi-bin/carddisp.pl?gene=LINC00977</t>
  </si>
  <si>
    <t>LINC00824</t>
  </si>
  <si>
    <t>Long Intergenic Non-Protein Coding RNA 824</t>
  </si>
  <si>
    <t>GC08M128405</t>
  </si>
  <si>
    <t>https://www.genecards.org/cgi-bin/carddisp.pl?gene=LINC00824</t>
  </si>
  <si>
    <t>RPS27P4</t>
  </si>
  <si>
    <t>Ribosomal Protein S27 Pseudogene 4</t>
  </si>
  <si>
    <t>GC03P040761</t>
  </si>
  <si>
    <t>https://www.genecards.org/cgi-bin/carddisp.pl?gene=RPS27P4</t>
  </si>
  <si>
    <t>LOC109611593</t>
  </si>
  <si>
    <t>RUNX2 P1 Promoter Region</t>
  </si>
  <si>
    <t>GC06P085252</t>
  </si>
  <si>
    <t>https://www.genecards.org/cgi-bin/carddisp.pl?gene=LOC109611593</t>
  </si>
  <si>
    <t>CADM2</t>
  </si>
  <si>
    <t>Cell Adhesion Molecule 2</t>
  </si>
  <si>
    <t>GC03P085008</t>
  </si>
  <si>
    <t>https://www.genecards.org/cgi-bin/carddisp.pl?gene=CADM2</t>
  </si>
  <si>
    <t>SSR2</t>
  </si>
  <si>
    <t>Signal Sequence Receptor Subunit 2</t>
  </si>
  <si>
    <t>GC01M156009</t>
  </si>
  <si>
    <t>https://www.genecards.org/cgi-bin/carddisp.pl?gene=SSR2</t>
  </si>
  <si>
    <t>RPF1</t>
  </si>
  <si>
    <t>Ribosome Production Factor 1 Homolog</t>
  </si>
  <si>
    <t>GC01P084479</t>
  </si>
  <si>
    <t>https://www.genecards.org/cgi-bin/carddisp.pl?gene=RPF1</t>
  </si>
  <si>
    <t>TRIM46</t>
  </si>
  <si>
    <t>Tripartite Motif Containing 46</t>
  </si>
  <si>
    <t>GC01P155173</t>
  </si>
  <si>
    <t>https://www.genecards.org/cgi-bin/carddisp.pl?gene=TRIM46</t>
  </si>
  <si>
    <t>CHP2</t>
  </si>
  <si>
    <t>Calcineurin Like EF-Hand Protein 2</t>
  </si>
  <si>
    <t>GC16P024285</t>
  </si>
  <si>
    <t>https://www.genecards.org/cgi-bin/carddisp.pl?gene=CHP2</t>
  </si>
  <si>
    <t>CAMSAP3</t>
  </si>
  <si>
    <t>Calmodulin Regulated Spectrin Associated Protein Family Member 3</t>
  </si>
  <si>
    <t>GC19P007595</t>
  </si>
  <si>
    <t>https://www.genecards.org/cgi-bin/carddisp.pl?gene=CAMSAP3</t>
  </si>
  <si>
    <t>OR5L1</t>
  </si>
  <si>
    <t>Olfactory Receptor Family 5 Subfamily L Member 1</t>
  </si>
  <si>
    <t>GC11P055811</t>
  </si>
  <si>
    <t>https://www.genecards.org/cgi-bin/carddisp.pl?gene=OR5L1</t>
  </si>
  <si>
    <t>OR5D13</t>
  </si>
  <si>
    <t>Olfactory Receptor Family 5 Subfamily D Member 13</t>
  </si>
  <si>
    <t>GC11P055773</t>
  </si>
  <si>
    <t>https://www.genecards.org/cgi-bin/carddisp.pl?gene=OR5D13</t>
  </si>
  <si>
    <t>OR5D14</t>
  </si>
  <si>
    <t>Olfactory Receptor Family 5 Subfamily D Member 14</t>
  </si>
  <si>
    <t>GC11P055798</t>
  </si>
  <si>
    <t>https://www.genecards.org/cgi-bin/carddisp.pl?gene=OR5D14</t>
  </si>
  <si>
    <t>MIR500A</t>
  </si>
  <si>
    <t>MicroRNA 500a</t>
  </si>
  <si>
    <t>GC0XP050008</t>
  </si>
  <si>
    <t>https://www.genecards.org/cgi-bin/carddisp.pl?gene=MIR500A</t>
  </si>
  <si>
    <t>SLC22A9</t>
  </si>
  <si>
    <t>Solute Carrier Family 22 Member 9</t>
  </si>
  <si>
    <t>GC11P063388</t>
  </si>
  <si>
    <t>https://www.genecards.org/cgi-bin/carddisp.pl?gene=SLC22A9</t>
  </si>
  <si>
    <t>CLDN15</t>
  </si>
  <si>
    <t>Claudin 15</t>
  </si>
  <si>
    <t>GC07M101232</t>
  </si>
  <si>
    <t>https://www.genecards.org/cgi-bin/carddisp.pl?gene=CLDN15</t>
  </si>
  <si>
    <t>CSMD3</t>
  </si>
  <si>
    <t>CUB And Sushi Multiple Domains 3</t>
  </si>
  <si>
    <t>GC08M112223</t>
  </si>
  <si>
    <t>https://www.genecards.org/cgi-bin/carddisp.pl?gene=CSMD3</t>
  </si>
  <si>
    <t>CSN3</t>
  </si>
  <si>
    <t>Casein Kappa</t>
  </si>
  <si>
    <t>GC04P070242</t>
  </si>
  <si>
    <t>https://www.genecards.org/cgi-bin/carddisp.pl?gene=CSN3</t>
  </si>
  <si>
    <t>PGPEP1</t>
  </si>
  <si>
    <t>Pyroglutamyl-Peptidase I</t>
  </si>
  <si>
    <t>GC19P066243</t>
  </si>
  <si>
    <t>https://www.genecards.org/cgi-bin/carddisp.pl?gene=PGPEP1</t>
  </si>
  <si>
    <t>LOC344382</t>
  </si>
  <si>
    <t>Serine/Threonine Kinase Receptor Associated Protein Pseudogene</t>
  </si>
  <si>
    <t>GC02P037817</t>
  </si>
  <si>
    <t>https://www.genecards.org/cgi-bin/carddisp.pl?gene=LOC344382</t>
  </si>
  <si>
    <t>RAB13</t>
  </si>
  <si>
    <t>RAB13, Member RAS Oncogene Family</t>
  </si>
  <si>
    <t>GC01M153981</t>
  </si>
  <si>
    <t>https://www.genecards.org/cgi-bin/carddisp.pl?gene=RAB13</t>
  </si>
  <si>
    <t>MMP28</t>
  </si>
  <si>
    <t>Matrix Metallopeptidase 28</t>
  </si>
  <si>
    <t>GC17M035756</t>
  </si>
  <si>
    <t>https://www.genecards.org/cgi-bin/carddisp.pl?gene=MMP28</t>
  </si>
  <si>
    <t>MIR3680-1</t>
  </si>
  <si>
    <t>MicroRNA 3680-1</t>
  </si>
  <si>
    <t>GC16M021506</t>
  </si>
  <si>
    <t>https://www.genecards.org/cgi-bin/carddisp.pl?gene=MIR3680-1</t>
  </si>
  <si>
    <t>CSAD</t>
  </si>
  <si>
    <t>Cysteine Sulfinic Acid Decarboxylase</t>
  </si>
  <si>
    <t>GC12M053160</t>
  </si>
  <si>
    <t>https://www.genecards.org/cgi-bin/carddisp.pl?gene=CSAD</t>
  </si>
  <si>
    <t>ETNK1</t>
  </si>
  <si>
    <t>Ethanolamine Kinase 1</t>
  </si>
  <si>
    <t>GC12P022625</t>
  </si>
  <si>
    <t>https://www.genecards.org/cgi-bin/carddisp.pl?gene=ETNK1</t>
  </si>
  <si>
    <t>CXXC4</t>
  </si>
  <si>
    <t>CXXC Finger Protein 4</t>
  </si>
  <si>
    <t>GC04M104468</t>
  </si>
  <si>
    <t>https://www.genecards.org/cgi-bin/carddisp.pl?gene=CXXC4</t>
  </si>
  <si>
    <t>PNMA2</t>
  </si>
  <si>
    <t>PNMA Family Member 2</t>
  </si>
  <si>
    <t>GC08M026504</t>
  </si>
  <si>
    <t>https://www.genecards.org/cgi-bin/carddisp.pl?gene=PNMA2</t>
  </si>
  <si>
    <t>KRT24</t>
  </si>
  <si>
    <t>Keratin 24</t>
  </si>
  <si>
    <t>GC17M042435</t>
  </si>
  <si>
    <t>https://www.genecards.org/cgi-bin/carddisp.pl?gene=KRT24</t>
  </si>
  <si>
    <t>ADGRG7</t>
  </si>
  <si>
    <t>Adhesion G Protein-Coupled Receptor G7</t>
  </si>
  <si>
    <t>GC03P100609</t>
  </si>
  <si>
    <t>https://www.genecards.org/cgi-bin/carddisp.pl?gene=ADGRG7</t>
  </si>
  <si>
    <t>MFSD12</t>
  </si>
  <si>
    <t>Major Facilitator Superfamily Domain Containing 12</t>
  </si>
  <si>
    <t>GC19M005413</t>
  </si>
  <si>
    <t>https://www.genecards.org/cgi-bin/carddisp.pl?gene=MFSD12</t>
  </si>
  <si>
    <t>KRTAP3-1</t>
  </si>
  <si>
    <t>Keratin Associated Protein 3-1</t>
  </si>
  <si>
    <t>GC17M041008</t>
  </si>
  <si>
    <t>https://www.genecards.org/cgi-bin/carddisp.pl?gene=KRTAP3-1</t>
  </si>
  <si>
    <t>ENSG00000237501</t>
  </si>
  <si>
    <t>Pseudogene Similar To Part Of Methylmalonic Aciduria (Cobalamin Deficiency) CblC Type, With Homocystinuria MMACHC</t>
  </si>
  <si>
    <t>GC03M172841</t>
  </si>
  <si>
    <t>https://www.genecards.org/cgi-bin/carddisp.pl?gene=ENSG00000237501</t>
  </si>
  <si>
    <t>FMO4</t>
  </si>
  <si>
    <t>Flavin Containing Dimethylaniline Monoxygenase 4</t>
  </si>
  <si>
    <t>GC01P171315</t>
  </si>
  <si>
    <t>https://www.genecards.org/cgi-bin/carddisp.pl?gene=FMO4</t>
  </si>
  <si>
    <t>NMB</t>
  </si>
  <si>
    <t>Neuromedin B</t>
  </si>
  <si>
    <t>GC15M084655</t>
  </si>
  <si>
    <t>https://www.genecards.org/cgi-bin/carddisp.pl?gene=NMB</t>
  </si>
  <si>
    <t>SLC13A4</t>
  </si>
  <si>
    <t>Solute Carrier Family 13 Member 4</t>
  </si>
  <si>
    <t>GC07M135681</t>
  </si>
  <si>
    <t>https://www.genecards.org/cgi-bin/carddisp.pl?gene=SLC13A4</t>
  </si>
  <si>
    <t>CBLN1</t>
  </si>
  <si>
    <t>Cerebellin 1 Precursor</t>
  </si>
  <si>
    <t>GC16M049277</t>
  </si>
  <si>
    <t>https://www.genecards.org/cgi-bin/carddisp.pl?gene=CBLN1</t>
  </si>
  <si>
    <t>BLOC1S6</t>
  </si>
  <si>
    <t>Biogenesis Of Lysosomal Organelles Complex 1 Subunit 6</t>
  </si>
  <si>
    <t>GC15P045588</t>
  </si>
  <si>
    <t>https://www.genecards.org/cgi-bin/carddisp.pl?gene=BLOC1S6</t>
  </si>
  <si>
    <t>FMO2</t>
  </si>
  <si>
    <t>Flavin Containing Dimethylaniline Monoxygenase 2</t>
  </si>
  <si>
    <t>GC01P171185</t>
  </si>
  <si>
    <t>https://www.genecards.org/cgi-bin/carddisp.pl?gene=FMO2</t>
  </si>
  <si>
    <t>ZDHHC2</t>
  </si>
  <si>
    <t>Zinc Finger DHHC-Type Palmitoyltransferase 2</t>
  </si>
  <si>
    <t>GC08P017156</t>
  </si>
  <si>
    <t>https://www.genecards.org/cgi-bin/carddisp.pl?gene=ZDHHC2</t>
  </si>
  <si>
    <t>ACBD3</t>
  </si>
  <si>
    <t>Acyl-CoA Binding Domain Containing 3</t>
  </si>
  <si>
    <t>GC01M226144</t>
  </si>
  <si>
    <t>https://www.genecards.org/cgi-bin/carddisp.pl?gene=ACBD3</t>
  </si>
  <si>
    <t>CERS6</t>
  </si>
  <si>
    <t>Ceramide Synthase 6</t>
  </si>
  <si>
    <t>GC02P168455</t>
  </si>
  <si>
    <t>https://www.genecards.org/cgi-bin/carddisp.pl?gene=CERS6</t>
  </si>
  <si>
    <t>MAGEA4</t>
  </si>
  <si>
    <t>MAGE Family Member A4</t>
  </si>
  <si>
    <t>GC0XP151912</t>
  </si>
  <si>
    <t>https://www.genecards.org/cgi-bin/carddisp.pl?gene=MAGEA4</t>
  </si>
  <si>
    <t>SAMD8</t>
  </si>
  <si>
    <t>Sterile Alpha Motif Domain Containing 8</t>
  </si>
  <si>
    <t>GC10P075099</t>
  </si>
  <si>
    <t>https://www.genecards.org/cgi-bin/carddisp.pl?gene=SAMD8</t>
  </si>
  <si>
    <t>MBD6</t>
  </si>
  <si>
    <t>Methyl-CpG Binding Domain Protein 6</t>
  </si>
  <si>
    <t>GC12P057520</t>
  </si>
  <si>
    <t>https://www.genecards.org/cgi-bin/carddisp.pl?gene=MBD6</t>
  </si>
  <si>
    <t>NRIP3</t>
  </si>
  <si>
    <t>Nuclear Receptor Interacting Protein 3</t>
  </si>
  <si>
    <t>GC11M008966</t>
  </si>
  <si>
    <t>https://www.genecards.org/cgi-bin/carddisp.pl?gene=NRIP3</t>
  </si>
  <si>
    <t>SAMD12</t>
  </si>
  <si>
    <t>Sterile Alpha Motif Domain Containing 12</t>
  </si>
  <si>
    <t>GC08M118131</t>
  </si>
  <si>
    <t>https://www.genecards.org/cgi-bin/carddisp.pl?gene=SAMD12</t>
  </si>
  <si>
    <t>VPS8</t>
  </si>
  <si>
    <t>VPS8 Subunit Of CORVET Complex</t>
  </si>
  <si>
    <t>GC03P184812</t>
  </si>
  <si>
    <t>https://www.genecards.org/cgi-bin/carddisp.pl?gene=VPS8</t>
  </si>
  <si>
    <t>MAGEA10</t>
  </si>
  <si>
    <t>MAGE Family Member A10</t>
  </si>
  <si>
    <t>GC0XM152133</t>
  </si>
  <si>
    <t>https://www.genecards.org/cgi-bin/carddisp.pl?gene=MAGEA10</t>
  </si>
  <si>
    <t>CCPG1</t>
  </si>
  <si>
    <t>Cell Cycle Progression 1</t>
  </si>
  <si>
    <t>GC15M055340</t>
  </si>
  <si>
    <t>https://www.genecards.org/cgi-bin/carddisp.pl?gene=CCPG1</t>
  </si>
  <si>
    <t>MAGEA8</t>
  </si>
  <si>
    <t>MAGE Family Member A8</t>
  </si>
  <si>
    <t>GC0XP149881</t>
  </si>
  <si>
    <t>https://www.genecards.org/cgi-bin/carddisp.pl?gene=MAGEA8</t>
  </si>
  <si>
    <t>ORMDL1</t>
  </si>
  <si>
    <t>ORMDL Sphingolipid Biosynthesis Regulator 1</t>
  </si>
  <si>
    <t>GC02M189764</t>
  </si>
  <si>
    <t>https://www.genecards.org/cgi-bin/carddisp.pl?gene=ORMDL1</t>
  </si>
  <si>
    <t>PLEKHH1</t>
  </si>
  <si>
    <t>Pleckstrin Homology, MyTH4 And FERM Domain Containing H1</t>
  </si>
  <si>
    <t>GC14P067533</t>
  </si>
  <si>
    <t>https://www.genecards.org/cgi-bin/carddisp.pl?gene=PLEKHH1</t>
  </si>
  <si>
    <t>ZNF274</t>
  </si>
  <si>
    <t>Zinc Finger Protein 274</t>
  </si>
  <si>
    <t>GC19P067548</t>
  </si>
  <si>
    <t>https://www.genecards.org/cgi-bin/carddisp.pl?gene=ZNF274</t>
  </si>
  <si>
    <t>HAUS2</t>
  </si>
  <si>
    <t>HAUS Augmin Like Complex Subunit 2</t>
  </si>
  <si>
    <t>GC15P042548</t>
  </si>
  <si>
    <t>https://www.genecards.org/cgi-bin/carddisp.pl?gene=HAUS2</t>
  </si>
  <si>
    <t>NKX2-4</t>
  </si>
  <si>
    <t>NK2 Homeobox 4</t>
  </si>
  <si>
    <t>GC20M021395</t>
  </si>
  <si>
    <t>https://www.genecards.org/cgi-bin/carddisp.pl?gene=NKX2-4</t>
  </si>
  <si>
    <t>BLOC1S4</t>
  </si>
  <si>
    <t>Biogenesis Of Lysosomal Organelles Complex 1 Subunit 4</t>
  </si>
  <si>
    <t>GC04P006718</t>
  </si>
  <si>
    <t>https://www.genecards.org/cgi-bin/carddisp.pl?gene=BLOC1S4</t>
  </si>
  <si>
    <t>C16orf54</t>
  </si>
  <si>
    <t>Chromosome 16 Open Reading Frame 54</t>
  </si>
  <si>
    <t>GC16M037088</t>
  </si>
  <si>
    <t>https://www.genecards.org/cgi-bin/carddisp.pl?gene=C16orf54</t>
  </si>
  <si>
    <t>C3orf52</t>
  </si>
  <si>
    <t>Chromosome 3 Open Reading Frame 52</t>
  </si>
  <si>
    <t>GC03P112086</t>
  </si>
  <si>
    <t>https://www.genecards.org/cgi-bin/carddisp.pl?gene=C3orf52</t>
  </si>
  <si>
    <t>SPTSSB</t>
  </si>
  <si>
    <t>Serine Palmitoyltransferase Small Subunit B</t>
  </si>
  <si>
    <t>GC03M161344</t>
  </si>
  <si>
    <t>https://www.genecards.org/cgi-bin/carddisp.pl?gene=SPTSSB</t>
  </si>
  <si>
    <t>GSG1L</t>
  </si>
  <si>
    <t>GSG1 Like</t>
  </si>
  <si>
    <t>GC16M027798</t>
  </si>
  <si>
    <t>https://www.genecards.org/cgi-bin/carddisp.pl?gene=GSG1L</t>
  </si>
  <si>
    <t>NPB</t>
  </si>
  <si>
    <t>Neuropeptide B</t>
  </si>
  <si>
    <t>GC17P081900</t>
  </si>
  <si>
    <t>https://www.genecards.org/cgi-bin/carddisp.pl?gene=NPB</t>
  </si>
  <si>
    <t>OR51S1</t>
  </si>
  <si>
    <t>Olfactory Receptor Family 51 Subfamily S Member 1</t>
  </si>
  <si>
    <t>GC11M004848</t>
  </si>
  <si>
    <t>https://www.genecards.org/cgi-bin/carddisp.pl?gene=OR51S1</t>
  </si>
  <si>
    <t>SNURF</t>
  </si>
  <si>
    <t>SNRPN Upstream Open Reading Frame</t>
  </si>
  <si>
    <t>GC15P024954</t>
  </si>
  <si>
    <t>https://www.genecards.org/cgi-bin/carddisp.pl?gene=SNURF</t>
  </si>
  <si>
    <t>EID1</t>
  </si>
  <si>
    <t>EP300 Interacting Inhibitor Of Differentiation 1</t>
  </si>
  <si>
    <t>GC15P048877</t>
  </si>
  <si>
    <t>https://www.genecards.org/cgi-bin/carddisp.pl?gene=EID1</t>
  </si>
  <si>
    <t>OR2M2</t>
  </si>
  <si>
    <t>Olfactory Receptor Family 2 Subfamily M Member 2</t>
  </si>
  <si>
    <t>GC01P248179</t>
  </si>
  <si>
    <t>https://www.genecards.org/cgi-bin/carddisp.pl?gene=OR2M2</t>
  </si>
  <si>
    <t>OR2T1</t>
  </si>
  <si>
    <t>Olfactory Receptor Family 2 Subfamily T Member 1</t>
  </si>
  <si>
    <t>GC01P248405</t>
  </si>
  <si>
    <t>https://www.genecards.org/cgi-bin/carddisp.pl?gene=OR2T1</t>
  </si>
  <si>
    <t>ERICH2</t>
  </si>
  <si>
    <t>Glutamate Rich 2</t>
  </si>
  <si>
    <t>GC02P170772</t>
  </si>
  <si>
    <t>https://www.genecards.org/cgi-bin/carddisp.pl?gene=ERICH2</t>
  </si>
  <si>
    <t>GOLGA8F</t>
  </si>
  <si>
    <t>Golgin A8 Family Member F</t>
  </si>
  <si>
    <t>GC15P028378</t>
  </si>
  <si>
    <t>https://www.genecards.org/cgi-bin/carddisp.pl?gene=GOLGA8F</t>
  </si>
  <si>
    <t>GOLGA8G</t>
  </si>
  <si>
    <t>Golgin A8 Family Member G</t>
  </si>
  <si>
    <t>GC15M028519</t>
  </si>
  <si>
    <t>https://www.genecards.org/cgi-bin/carddisp.pl?gene=GOLGA8G</t>
  </si>
  <si>
    <t>SCARNA8</t>
  </si>
  <si>
    <t>Small Cajal Body-Specific RNA 8</t>
  </si>
  <si>
    <t>GC09M019069</t>
  </si>
  <si>
    <t>https://www.genecards.org/cgi-bin/carddisp.pl?gene=SCARNA8</t>
  </si>
  <si>
    <t>SMIM43</t>
  </si>
  <si>
    <t>Small Integral Membrane Protein 43</t>
  </si>
  <si>
    <t>GC04M121785</t>
  </si>
  <si>
    <t>https://www.genecards.org/cgi-bin/carddisp.pl?gene=SMIM43</t>
  </si>
  <si>
    <t>EWSAT1</t>
  </si>
  <si>
    <t>Ewing Sarcoma Associated Transcript 1</t>
  </si>
  <si>
    <t>GC15P117545</t>
  </si>
  <si>
    <t>https://www.genecards.org/cgi-bin/carddisp.pl?gene=EWSAT1</t>
  </si>
  <si>
    <t>LINC00161</t>
  </si>
  <si>
    <t>Long Intergenic Non-Protein Coding RNA 161</t>
  </si>
  <si>
    <t>GC21P028539</t>
  </si>
  <si>
    <t>https://www.genecards.org/cgi-bin/carddisp.pl?gene=LINC00161</t>
  </si>
  <si>
    <t>SATB2-AS1</t>
  </si>
  <si>
    <t>SATB2 Antisense RNA 1</t>
  </si>
  <si>
    <t>GC02P199457</t>
  </si>
  <si>
    <t>https://www.genecards.org/cgi-bin/carddisp.pl?gene=SATB2-AS1</t>
  </si>
  <si>
    <t>WHAMMP3</t>
  </si>
  <si>
    <t>WHAMM Pseudogene 3</t>
  </si>
  <si>
    <t>GC15P022664</t>
  </si>
  <si>
    <t>https://www.genecards.org/cgi-bin/carddisp.pl?gene=WHAMMP3</t>
  </si>
  <si>
    <t>LUCAT1</t>
  </si>
  <si>
    <t>Lung Cancer Associated Transcript 1</t>
  </si>
  <si>
    <t>GC05M091054</t>
  </si>
  <si>
    <t>https://www.genecards.org/cgi-bin/carddisp.pl?gene=LUCAT1</t>
  </si>
  <si>
    <t>MIR210HG</t>
  </si>
  <si>
    <t>MIR210 Host Gene</t>
  </si>
  <si>
    <t>GC11M000563</t>
  </si>
  <si>
    <t>https://www.genecards.org/cgi-bin/carddisp.pl?gene=MIR210HG</t>
  </si>
  <si>
    <t>EGFR-AS1</t>
  </si>
  <si>
    <t>EGFR Antisense RNA 1</t>
  </si>
  <si>
    <t>GC07M055179</t>
  </si>
  <si>
    <t>https://www.genecards.org/cgi-bin/carddisp.pl?gene=EGFR-AS1</t>
  </si>
  <si>
    <t>FAM223A</t>
  </si>
  <si>
    <t>Family With Sequence Similarity 223 Member A</t>
  </si>
  <si>
    <t>GC0XP154571</t>
  </si>
  <si>
    <t>https://www.genecards.org/cgi-bin/carddisp.pl?gene=FAM223A</t>
  </si>
  <si>
    <t>MAGEA5P</t>
  </si>
  <si>
    <t>MAGE Family Member A5, Pseudogene</t>
  </si>
  <si>
    <t>GC0XM152119</t>
  </si>
  <si>
    <t>https://www.genecards.org/cgi-bin/carddisp.pl?gene=MAGEA5P</t>
  </si>
  <si>
    <t>MIR34AHG</t>
  </si>
  <si>
    <t>MIR34A Host Gene</t>
  </si>
  <si>
    <t>GC01M009149</t>
  </si>
  <si>
    <t>https://www.genecards.org/cgi-bin/carddisp.pl?gene=MIR34AHG</t>
  </si>
  <si>
    <t>PWRN2</t>
  </si>
  <si>
    <t>Prader-Willi Region Non-Protein Coding RNA 2</t>
  </si>
  <si>
    <t>GC15M024143</t>
  </si>
  <si>
    <t>https://www.genecards.org/cgi-bin/carddisp.pl?gene=PWRN2</t>
  </si>
  <si>
    <t>CCND2-AS1</t>
  </si>
  <si>
    <t>CCND2 Antisense RNA 1</t>
  </si>
  <si>
    <t>GC12M005237</t>
  </si>
  <si>
    <t>https://www.genecards.org/cgi-bin/carddisp.pl?gene=CCND2-AS1</t>
  </si>
  <si>
    <t>KMT2E-AS1</t>
  </si>
  <si>
    <t>KMT2E Antisense RNA 1</t>
  </si>
  <si>
    <t>GC07M105013</t>
  </si>
  <si>
    <t>https://www.genecards.org/cgi-bin/carddisp.pl?gene=KMT2E-AS1</t>
  </si>
  <si>
    <t>SNORD64</t>
  </si>
  <si>
    <t>Small Nucleolar RNA, C/D Box 64</t>
  </si>
  <si>
    <t>GC15P041839</t>
  </si>
  <si>
    <t>https://www.genecards.org/cgi-bin/carddisp.pl?gene=SNORD64</t>
  </si>
  <si>
    <t>LOC730101</t>
  </si>
  <si>
    <t>Uncharacterized LOC730101</t>
  </si>
  <si>
    <t>GC06P052664</t>
  </si>
  <si>
    <t>https://www.genecards.org/cgi-bin/carddisp.pl?gene=LOC730101</t>
  </si>
  <si>
    <t>MALINC1</t>
  </si>
  <si>
    <t>Mitosis Associated Long Intergenic Non-Coding RNA 1</t>
  </si>
  <si>
    <t>GC05M140073</t>
  </si>
  <si>
    <t>https://www.genecards.org/cgi-bin/carddisp.pl?gene=MALINC1</t>
  </si>
  <si>
    <t>SNORD109A</t>
  </si>
  <si>
    <t>Small Nucleolar RNA, C/D Box 109A</t>
  </si>
  <si>
    <t>GC15P025041</t>
  </si>
  <si>
    <t>https://www.genecards.org/cgi-bin/carddisp.pl?gene=SNORD109A</t>
  </si>
  <si>
    <t>SNORD109B</t>
  </si>
  <si>
    <t>Small Nucleolar RNA, C/D Box 109B</t>
  </si>
  <si>
    <t>GC15P041870</t>
  </si>
  <si>
    <t>https://www.genecards.org/cgi-bin/carddisp.pl?gene=SNORD109B</t>
  </si>
  <si>
    <t>SNORD115-2</t>
  </si>
  <si>
    <t>Small Nucleolar RNA, C/D Box 115-2</t>
  </si>
  <si>
    <t>GC15P025172</t>
  </si>
  <si>
    <t>https://www.genecards.org/cgi-bin/carddisp.pl?gene=SNORD115-2</t>
  </si>
  <si>
    <t>PWARSN</t>
  </si>
  <si>
    <t>Prader Willi/Angelman Region RNA, SNRPN Neighbor</t>
  </si>
  <si>
    <t>GC15P041841</t>
  </si>
  <si>
    <t>https://www.genecards.org/cgi-bin/carddisp.pl?gene=PWARSN</t>
  </si>
  <si>
    <t>SNORD115-10</t>
  </si>
  <si>
    <t>Small Nucleolar RNA, C/D Box 115-10</t>
  </si>
  <si>
    <t>GC15P025187</t>
  </si>
  <si>
    <t>https://www.genecards.org/cgi-bin/carddisp.pl?gene=SNORD115-10</t>
  </si>
  <si>
    <t>SNORD115-11</t>
  </si>
  <si>
    <t>Small Nucleolar RNA, C/D Box 115-11</t>
  </si>
  <si>
    <t>GC15P025189</t>
  </si>
  <si>
    <t>https://www.genecards.org/cgi-bin/carddisp.pl?gene=SNORD115-11</t>
  </si>
  <si>
    <t>SNORD115-12</t>
  </si>
  <si>
    <t>Small Nucleolar RNA, C/D Box 115-12</t>
  </si>
  <si>
    <t>GC15P025191</t>
  </si>
  <si>
    <t>https://www.genecards.org/cgi-bin/carddisp.pl?gene=SNORD115-12</t>
  </si>
  <si>
    <t>SNORD115-13</t>
  </si>
  <si>
    <t>Small Nucleolar RNA, C/D Box 115-13</t>
  </si>
  <si>
    <t>GC15P041873</t>
  </si>
  <si>
    <t>https://www.genecards.org/cgi-bin/carddisp.pl?gene=SNORD115-13</t>
  </si>
  <si>
    <t>SNORD115-14</t>
  </si>
  <si>
    <t>Small Nucleolar RNA, C/D Box 115-14</t>
  </si>
  <si>
    <t>GC15P025194</t>
  </si>
  <si>
    <t>https://www.genecards.org/cgi-bin/carddisp.pl?gene=SNORD115-14</t>
  </si>
  <si>
    <t>SNORD115-15</t>
  </si>
  <si>
    <t>Small Nucleolar RNA, C/D Box 115-15</t>
  </si>
  <si>
    <t>GC15P025197</t>
  </si>
  <si>
    <t>https://www.genecards.org/cgi-bin/carddisp.pl?gene=SNORD115-15</t>
  </si>
  <si>
    <t>SNORD115-16</t>
  </si>
  <si>
    <t>Small Nucleolar RNA, C/D Box 115-16</t>
  </si>
  <si>
    <t>GC15P025199</t>
  </si>
  <si>
    <t>https://www.genecards.org/cgi-bin/carddisp.pl?gene=SNORD115-16</t>
  </si>
  <si>
    <t>SNORD115-17</t>
  </si>
  <si>
    <t>Small Nucleolar RNA, C/D Box 115-17</t>
  </si>
  <si>
    <t>GC15P025201</t>
  </si>
  <si>
    <t>https://www.genecards.org/cgi-bin/carddisp.pl?gene=SNORD115-17</t>
  </si>
  <si>
    <t>SNORD115-18</t>
  </si>
  <si>
    <t>Small Nucleolar RNA, C/D Box 115-18</t>
  </si>
  <si>
    <t>GC15P025203</t>
  </si>
  <si>
    <t>https://www.genecards.org/cgi-bin/carddisp.pl?gene=SNORD115-18</t>
  </si>
  <si>
    <t>SNORD115-19</t>
  </si>
  <si>
    <t>Small Nucleolar RNA, C/D Box 115-19</t>
  </si>
  <si>
    <t>GC15P025204</t>
  </si>
  <si>
    <t>https://www.genecards.org/cgi-bin/carddisp.pl?gene=SNORD115-19</t>
  </si>
  <si>
    <t>SNORD115-20</t>
  </si>
  <si>
    <t>Small Nucleolar RNA, C/D Box 115-20</t>
  </si>
  <si>
    <t>GC15P025206</t>
  </si>
  <si>
    <t>https://www.genecards.org/cgi-bin/carddisp.pl?gene=SNORD115-20</t>
  </si>
  <si>
    <t>SNORD115-21</t>
  </si>
  <si>
    <t>Small Nucleolar RNA, C/D Box 115-21</t>
  </si>
  <si>
    <t>GC15P025208</t>
  </si>
  <si>
    <t>https://www.genecards.org/cgi-bin/carddisp.pl?gene=SNORD115-21</t>
  </si>
  <si>
    <t>SNORD115-22</t>
  </si>
  <si>
    <t>Small Nucleolar RNA, C/D Box 115-22</t>
  </si>
  <si>
    <t>GC15P025209</t>
  </si>
  <si>
    <t>https://www.genecards.org/cgi-bin/carddisp.pl?gene=SNORD115-22</t>
  </si>
  <si>
    <t>SNORD115-23</t>
  </si>
  <si>
    <t>Small Nucleolar RNA, C/D Box 115-23</t>
  </si>
  <si>
    <t>GC15P041857</t>
  </si>
  <si>
    <t>https://www.genecards.org/cgi-bin/carddisp.pl?gene=SNORD115-23</t>
  </si>
  <si>
    <t>SNORD115-25</t>
  </si>
  <si>
    <t>Small Nucleolar RNA, C/D Box 115-25</t>
  </si>
  <si>
    <t>GC15P025215</t>
  </si>
  <si>
    <t>https://www.genecards.org/cgi-bin/carddisp.pl?gene=SNORD115-25</t>
  </si>
  <si>
    <t>SNORD115-26</t>
  </si>
  <si>
    <t>Small Nucleolar RNA, C/D Box 115-26</t>
  </si>
  <si>
    <t>GC15P041878</t>
  </si>
  <si>
    <t>https://www.genecards.org/cgi-bin/carddisp.pl?gene=SNORD115-26</t>
  </si>
  <si>
    <t>SNORD115-29</t>
  </si>
  <si>
    <t>Small Nucleolar RNA, C/D Box 115-29</t>
  </si>
  <si>
    <t>GC15P041871</t>
  </si>
  <si>
    <t>https://www.genecards.org/cgi-bin/carddisp.pl?gene=SNORD115-29</t>
  </si>
  <si>
    <t>SNORD115-3</t>
  </si>
  <si>
    <t>Small Nucleolar RNA, C/D Box 115-3</t>
  </si>
  <si>
    <t>GC15P025174</t>
  </si>
  <si>
    <t>https://www.genecards.org/cgi-bin/carddisp.pl?gene=SNORD115-3</t>
  </si>
  <si>
    <t>SNORD115-30</t>
  </si>
  <si>
    <t>Small Nucleolar RNA, C/D Box 115-30</t>
  </si>
  <si>
    <t>GC15P041872</t>
  </si>
  <si>
    <t>https://www.genecards.org/cgi-bin/carddisp.pl?gene=SNORD115-30</t>
  </si>
  <si>
    <t>SNORD115-31</t>
  </si>
  <si>
    <t>Small Nucleolar RNA, C/D Box 115-31</t>
  </si>
  <si>
    <t>GC15P041874</t>
  </si>
  <si>
    <t>https://www.genecards.org/cgi-bin/carddisp.pl?gene=SNORD115-31</t>
  </si>
  <si>
    <t>SNORD115-32</t>
  </si>
  <si>
    <t>Small Nucleolar RNA, C/D Box 115-32</t>
  </si>
  <si>
    <t>GC15P041875</t>
  </si>
  <si>
    <t>https://www.genecards.org/cgi-bin/carddisp.pl?gene=SNORD115-32</t>
  </si>
  <si>
    <t>SNORD115-33</t>
  </si>
  <si>
    <t>Small Nucleolar RNA, C/D Box 115-33</t>
  </si>
  <si>
    <t>GC15P041876</t>
  </si>
  <si>
    <t>https://www.genecards.org/cgi-bin/carddisp.pl?gene=SNORD115-33</t>
  </si>
  <si>
    <t>SNORD115-34</t>
  </si>
  <si>
    <t>Small Nucleolar RNA, C/D Box 115-34</t>
  </si>
  <si>
    <t>GC15P041877</t>
  </si>
  <si>
    <t>https://www.genecards.org/cgi-bin/carddisp.pl?gene=SNORD115-34</t>
  </si>
  <si>
    <t>SNORD115-35</t>
  </si>
  <si>
    <t>Small Nucleolar RNA, C/D Box 115-35</t>
  </si>
  <si>
    <t>GC15P041884</t>
  </si>
  <si>
    <t>https://www.genecards.org/cgi-bin/carddisp.pl?gene=SNORD115-35</t>
  </si>
  <si>
    <t>SNORD115-36</t>
  </si>
  <si>
    <t>Small Nucleolar RNA, C/D Box 115-36</t>
  </si>
  <si>
    <t>GC15P041885</t>
  </si>
  <si>
    <t>https://www.genecards.org/cgi-bin/carddisp.pl?gene=SNORD115-36</t>
  </si>
  <si>
    <t>SNORD115-37</t>
  </si>
  <si>
    <t>Small Nucleolar RNA, C/D Box 115-37</t>
  </si>
  <si>
    <t>GC15P041886</t>
  </si>
  <si>
    <t>https://www.genecards.org/cgi-bin/carddisp.pl?gene=SNORD115-37</t>
  </si>
  <si>
    <t>SNORD115-38</t>
  </si>
  <si>
    <t>Small Nucleolar RNA, C/D Box 115-38</t>
  </si>
  <si>
    <t>GC15P041859</t>
  </si>
  <si>
    <t>https://www.genecards.org/cgi-bin/carddisp.pl?gene=SNORD115-38</t>
  </si>
  <si>
    <t>SNORD115-39</t>
  </si>
  <si>
    <t>Small Nucleolar RNA, C/D Box 115-39</t>
  </si>
  <si>
    <t>GC15P041860</t>
  </si>
  <si>
    <t>https://www.genecards.org/cgi-bin/carddisp.pl?gene=SNORD115-39</t>
  </si>
  <si>
    <t>SNORD115-4</t>
  </si>
  <si>
    <t>Small Nucleolar RNA, C/D Box 115-4</t>
  </si>
  <si>
    <t>GC15P025176</t>
  </si>
  <si>
    <t>https://www.genecards.org/cgi-bin/carddisp.pl?gene=SNORD115-4</t>
  </si>
  <si>
    <t>SNORD115-40</t>
  </si>
  <si>
    <t>Small Nucleolar RNA, C/D Box 115-40</t>
  </si>
  <si>
    <t>GC15P041861</t>
  </si>
  <si>
    <t>https://www.genecards.org/cgi-bin/carddisp.pl?gene=SNORD115-40</t>
  </si>
  <si>
    <t>SNORD115-41</t>
  </si>
  <si>
    <t>Small Nucleolar RNA, C/D Box 115-41</t>
  </si>
  <si>
    <t>GC15P041862</t>
  </si>
  <si>
    <t>https://www.genecards.org/cgi-bin/carddisp.pl?gene=SNORD115-41</t>
  </si>
  <si>
    <t>SNORD115-42</t>
  </si>
  <si>
    <t>Small Nucleolar RNA, C/D Box 115-42</t>
  </si>
  <si>
    <t>GC15P041863</t>
  </si>
  <si>
    <t>https://www.genecards.org/cgi-bin/carddisp.pl?gene=SNORD115-42</t>
  </si>
  <si>
    <t>SNORD115-43</t>
  </si>
  <si>
    <t>Small Nucleolar RNA, C/D Box 115-43</t>
  </si>
  <si>
    <t>GC15P041865</t>
  </si>
  <si>
    <t>https://www.genecards.org/cgi-bin/carddisp.pl?gene=SNORD115-43</t>
  </si>
  <si>
    <t>SNORD115-44</t>
  </si>
  <si>
    <t>Small Nucleolar RNA, C/D Box 115-44</t>
  </si>
  <si>
    <t>GC15P041866</t>
  </si>
  <si>
    <t>https://www.genecards.org/cgi-bin/carddisp.pl?gene=SNORD115-44</t>
  </si>
  <si>
    <t>SNORD115-48</t>
  </si>
  <si>
    <t>Small Nucleolar RNA, C/D Box 115-48</t>
  </si>
  <si>
    <t>GC15P041869</t>
  </si>
  <si>
    <t>https://www.genecards.org/cgi-bin/carddisp.pl?gene=SNORD115-48</t>
  </si>
  <si>
    <t>SNORD115-5</t>
  </si>
  <si>
    <t>Small Nucleolar RNA, C/D Box 115-5</t>
  </si>
  <si>
    <t>GC15P025178</t>
  </si>
  <si>
    <t>https://www.genecards.org/cgi-bin/carddisp.pl?gene=SNORD115-5</t>
  </si>
  <si>
    <t>SNORD115-6</t>
  </si>
  <si>
    <t>Small Nucleolar RNA, C/D Box 115-6</t>
  </si>
  <si>
    <t>GC15P025180</t>
  </si>
  <si>
    <t>https://www.genecards.org/cgi-bin/carddisp.pl?gene=SNORD115-6</t>
  </si>
  <si>
    <t>SNORD115-7</t>
  </si>
  <si>
    <t>Small Nucleolar RNA, C/D Box 115-7</t>
  </si>
  <si>
    <t>GC15P041858</t>
  </si>
  <si>
    <t>https://www.genecards.org/cgi-bin/carddisp.pl?gene=SNORD115-7</t>
  </si>
  <si>
    <t>SNORD115-8</t>
  </si>
  <si>
    <t>Small Nucleolar RNA, C/D Box 115-8</t>
  </si>
  <si>
    <t>GC15P025184</t>
  </si>
  <si>
    <t>https://www.genecards.org/cgi-bin/carddisp.pl?gene=SNORD115-8</t>
  </si>
  <si>
    <t>GOLGA8EP</t>
  </si>
  <si>
    <t>Golgin A8 Family Member E, Pseudogene</t>
  </si>
  <si>
    <t>GC15M022424</t>
  </si>
  <si>
    <t>https://www.genecards.org/cgi-bin/carddisp.pl?gene=GOLGA8EP</t>
  </si>
  <si>
    <t>CT70</t>
  </si>
  <si>
    <t>Cancer/Testis Associated Transcript 70</t>
  </si>
  <si>
    <t>GC09M104991</t>
  </si>
  <si>
    <t>https://www.genecards.org/cgi-bin/carddisp.pl?gene=CT70</t>
  </si>
  <si>
    <t>WDR35-DT</t>
  </si>
  <si>
    <t>WDR35 Divergent Transcript</t>
  </si>
  <si>
    <t>GC02P019989</t>
  </si>
  <si>
    <t>https://www.genecards.org/cgi-bin/carddisp.pl?gene=WDR35-DT</t>
  </si>
  <si>
    <t>ENSG00000277925</t>
  </si>
  <si>
    <t>Vertebrate Telomerase RNA</t>
  </si>
  <si>
    <t>GC03M169764</t>
  </si>
  <si>
    <t>https://www.genecards.org/cgi-bin/carddisp.pl?gene=ENSG00000277925</t>
  </si>
  <si>
    <t>FLT1P1</t>
  </si>
  <si>
    <t>FLT1 Pseudogene 1</t>
  </si>
  <si>
    <t>GC03M046142</t>
  </si>
  <si>
    <t>https://www.genecards.org/cgi-bin/carddisp.pl?gene=FLT1P1</t>
  </si>
  <si>
    <t>NPAP1L</t>
  </si>
  <si>
    <t>Nuclear Pore Associated Protein 1 Like</t>
  </si>
  <si>
    <t>GC16M060359</t>
  </si>
  <si>
    <t>https://www.genecards.org/cgi-bin/carddisp.pl?gene=NPAP1L</t>
  </si>
  <si>
    <t>GK6P</t>
  </si>
  <si>
    <t>Glycerol Kinase 6 Pseudogene</t>
  </si>
  <si>
    <t>GC04M119392</t>
  </si>
  <si>
    <t>https://www.genecards.org/cgi-bin/carddisp.pl?gene=GK6P</t>
  </si>
  <si>
    <t>ANCR</t>
  </si>
  <si>
    <t>Angelman Syndrome Chromosome Region</t>
  </si>
  <si>
    <t>GC15U990003</t>
  </si>
  <si>
    <t>https://www.genecards.org/cgi-bin/carddisp.pl?gene=ANCR</t>
  </si>
  <si>
    <t>AZF1</t>
  </si>
  <si>
    <t>Azoospermia Factor 1</t>
  </si>
  <si>
    <t>GC0YU990003</t>
  </si>
  <si>
    <t>https://www.genecards.org/cgi-bin/carddisp.pl?gene=AZF1</t>
  </si>
  <si>
    <t>EGID-105180392</t>
  </si>
  <si>
    <t>Beta-Globin 3' Hypersensitive Site 1</t>
  </si>
  <si>
    <t>GC11P005203</t>
  </si>
  <si>
    <t>https://www.genecards.org/cgi-bin/carddisp.pl?gene=EGID-105180392</t>
  </si>
  <si>
    <t>FRTS1</t>
  </si>
  <si>
    <t>Fanconi Renotubular Syndrome</t>
  </si>
  <si>
    <t>GC00U936902</t>
  </si>
  <si>
    <t>https://www.genecards.org/cgi-bin/carddisp.pl?gene=FRTS1</t>
  </si>
  <si>
    <t>HBB-HS-111</t>
  </si>
  <si>
    <t>Beta-Globin Hypersensitive Site -111</t>
  </si>
  <si>
    <t>GC11P005393</t>
  </si>
  <si>
    <t>https://www.genecards.org/cgi-bin/carddisp.pl?gene=HBB-HS-111</t>
  </si>
  <si>
    <t>LOC106728418</t>
  </si>
  <si>
    <t>LEP 5' Regulatory Region</t>
  </si>
  <si>
    <t>GC07P128238</t>
  </si>
  <si>
    <t>https://www.genecards.org/cgi-bin/carddisp.pl?gene=LOC106728418</t>
  </si>
  <si>
    <t>Cholinergic Receptor Muscarinic 2</t>
  </si>
  <si>
    <t>GC07P136868</t>
  </si>
  <si>
    <t>https://www.genecards.org/cgi-bin/carddisp.pl?gene=CHRM2</t>
  </si>
  <si>
    <t>Cholinergic Receptor Muscarinic 1</t>
  </si>
  <si>
    <t>GC11M089657</t>
  </si>
  <si>
    <t>https://www.genecards.org/cgi-bin/carddisp.pl?gene=CHRM1</t>
  </si>
  <si>
    <t>SLC17A7</t>
  </si>
  <si>
    <t>Solute Carrier Family 17 Member 7</t>
  </si>
  <si>
    <t>GC19M049429</t>
  </si>
  <si>
    <t>https://www.genecards.org/cgi-bin/carddisp.pl?gene=SLC17A7</t>
  </si>
  <si>
    <t>TMEM182</t>
  </si>
  <si>
    <t>Transmembrane Protein 182</t>
  </si>
  <si>
    <t>GC02P102744</t>
  </si>
  <si>
    <t>https://www.genecards.org/cgi-bin/carddisp.pl?gene=TMEM182</t>
  </si>
  <si>
    <t>SPP2</t>
  </si>
  <si>
    <t>Secreted Phosphoprotein 2</t>
  </si>
  <si>
    <t>GC02P234050</t>
  </si>
  <si>
    <t>https://www.genecards.org/cgi-bin/carddisp.pl?gene=SPP2</t>
  </si>
  <si>
    <t>NOL3</t>
  </si>
  <si>
    <t>Nucleolar Protein 3</t>
  </si>
  <si>
    <t>GC16P067211</t>
  </si>
  <si>
    <t>https://www.genecards.org/cgi-bin/carddisp.pl?gene=NOL3</t>
  </si>
  <si>
    <t>THG1L</t>
  </si>
  <si>
    <t>TRNA-Histidine Guanylyltransferase 1 Like</t>
  </si>
  <si>
    <t>GC05P157731</t>
  </si>
  <si>
    <t>https://www.genecards.org/cgi-bin/carddisp.pl?gene=THG1L</t>
  </si>
  <si>
    <t>RNF125</t>
  </si>
  <si>
    <t>Ring Finger Protein 125</t>
  </si>
  <si>
    <t>GC18P032159</t>
  </si>
  <si>
    <t>https://www.genecards.org/cgi-bin/carddisp.pl?gene=RNF125</t>
  </si>
  <si>
    <t>ATP5MC3</t>
  </si>
  <si>
    <t>ATP Synthase Membrane Subunit C Locus 3</t>
  </si>
  <si>
    <t>GC02M175180</t>
  </si>
  <si>
    <t>https://www.genecards.org/cgi-bin/carddisp.pl?gene=ATP5MC3</t>
  </si>
  <si>
    <t>MIR4713</t>
  </si>
  <si>
    <t>MicroRNA 4713</t>
  </si>
  <si>
    <t>GC15P051242</t>
  </si>
  <si>
    <t>https://www.genecards.org/cgi-bin/carddisp.pl?gene=MIR4713</t>
  </si>
  <si>
    <t>MIR187</t>
  </si>
  <si>
    <t>MicroRNA 187</t>
  </si>
  <si>
    <t>GC18M035904</t>
  </si>
  <si>
    <t>https://www.genecards.org/cgi-bin/carddisp.pl?gene=MIR187</t>
  </si>
  <si>
    <t>LOC111089942</t>
  </si>
  <si>
    <t>Pleiotrophin Promoter</t>
  </si>
  <si>
    <t>GC07P137343</t>
  </si>
  <si>
    <t>https://www.genecards.org/cgi-bin/carddisp.pl?gene=LOC111089942</t>
  </si>
  <si>
    <t>CYP3A7</t>
  </si>
  <si>
    <t>Cytochrome P450 Family 3 Subfamily A Member 7</t>
  </si>
  <si>
    <t>GC07M099705</t>
  </si>
  <si>
    <t>https://www.genecards.org/cgi-bin/carddisp.pl?gene=CYP3A7</t>
  </si>
  <si>
    <t>CRHBP</t>
  </si>
  <si>
    <t>Corticotropin Releasing Hormone Binding Protein</t>
  </si>
  <si>
    <t>GC05P076952</t>
  </si>
  <si>
    <t>https://www.genecards.org/cgi-bin/carddisp.pl?gene=CRHBP</t>
  </si>
  <si>
    <t>KCNH8</t>
  </si>
  <si>
    <t>Potassium Voltage-Gated Channel Subfamily H Member 8</t>
  </si>
  <si>
    <t>GC03P019165</t>
  </si>
  <si>
    <t>https://www.genecards.org/cgi-bin/carddisp.pl?gene=KCNH8</t>
  </si>
  <si>
    <t>NPAS2</t>
  </si>
  <si>
    <t>Neuronal PAS Domain Protein 2</t>
  </si>
  <si>
    <t>GC02P100820</t>
  </si>
  <si>
    <t>https://www.genecards.org/cgi-bin/carddisp.pl?gene=NPAS2</t>
  </si>
  <si>
    <t>CREG1</t>
  </si>
  <si>
    <t>Cellular Repressor Of E1A Stimulated Genes 1</t>
  </si>
  <si>
    <t>GC01M167498</t>
  </si>
  <si>
    <t>https://www.genecards.org/cgi-bin/carddisp.pl?gene=CREG1</t>
  </si>
  <si>
    <t>HOXA6</t>
  </si>
  <si>
    <t>Homeobox A6</t>
  </si>
  <si>
    <t>GC07M027145</t>
  </si>
  <si>
    <t>https://www.genecards.org/cgi-bin/carddisp.pl?gene=HOXA6</t>
  </si>
  <si>
    <t>BCL2L14</t>
  </si>
  <si>
    <t>BCL2 Like 14</t>
  </si>
  <si>
    <t>GC12P012049</t>
  </si>
  <si>
    <t>https://www.genecards.org/cgi-bin/carddisp.pl?gene=BCL2L14</t>
  </si>
  <si>
    <t>CHRDL2</t>
  </si>
  <si>
    <t>Chordin Like 2</t>
  </si>
  <si>
    <t>GC11M074696</t>
  </si>
  <si>
    <t>https://www.genecards.org/cgi-bin/carddisp.pl?gene=CHRDL2</t>
  </si>
  <si>
    <t>SCYL3</t>
  </si>
  <si>
    <t>SCY1 Like Pseudokinase 3</t>
  </si>
  <si>
    <t>GC01M169821</t>
  </si>
  <si>
    <t>https://www.genecards.org/cgi-bin/carddisp.pl?gene=SCYL3</t>
  </si>
  <si>
    <t>POGK</t>
  </si>
  <si>
    <t>Pogo Transposable Element Derived With KRAB Domain</t>
  </si>
  <si>
    <t>GC01P166809</t>
  </si>
  <si>
    <t>https://www.genecards.org/cgi-bin/carddisp.pl?gene=POGK</t>
  </si>
  <si>
    <t>RCSD1</t>
  </si>
  <si>
    <t>RCSD Domain Containing 1</t>
  </si>
  <si>
    <t>GC01P167630</t>
  </si>
  <si>
    <t>https://www.genecards.org/cgi-bin/carddisp.pl?gene=RCSD1</t>
  </si>
  <si>
    <t>ZNF366</t>
  </si>
  <si>
    <t>Zinc Finger Protein 366</t>
  </si>
  <si>
    <t>GC05M073593</t>
  </si>
  <si>
    <t>https://www.genecards.org/cgi-bin/carddisp.pl?gene=ZNF366</t>
  </si>
  <si>
    <t>CARF</t>
  </si>
  <si>
    <t>Calcium Responsive Transcription Factor</t>
  </si>
  <si>
    <t>GC02P202912</t>
  </si>
  <si>
    <t>https://www.genecards.org/cgi-bin/carddisp.pl?gene=CARF</t>
  </si>
  <si>
    <t>FRMD4B</t>
  </si>
  <si>
    <t>FERM Domain Containing 4B</t>
  </si>
  <si>
    <t>GC03M069168</t>
  </si>
  <si>
    <t>https://www.genecards.org/cgi-bin/carddisp.pl?gene=FRMD4B</t>
  </si>
  <si>
    <t>LRRC52</t>
  </si>
  <si>
    <t>Leucine Rich Repeat Containing 52</t>
  </si>
  <si>
    <t>GC01P165544</t>
  </si>
  <si>
    <t>https://www.genecards.org/cgi-bin/carddisp.pl?gene=LRRC52</t>
  </si>
  <si>
    <t>GNRHR2</t>
  </si>
  <si>
    <t>Gonadotropin Releasing Hormone Receptor 2 (Pseudogene)</t>
  </si>
  <si>
    <t>GC01P145919</t>
  </si>
  <si>
    <t>https://www.genecards.org/cgi-bin/carddisp.pl?gene=GNRHR2</t>
  </si>
  <si>
    <t>FAM78B</t>
  </si>
  <si>
    <t>Family With Sequence Similarity 78 Member B</t>
  </si>
  <si>
    <t>GC01M166057</t>
  </si>
  <si>
    <t>https://www.genecards.org/cgi-bin/carddisp.pl?gene=FAM78B</t>
  </si>
  <si>
    <t>MIR9-1HG</t>
  </si>
  <si>
    <t>MIR9-1 Host Gene</t>
  </si>
  <si>
    <t>GC01M156408</t>
  </si>
  <si>
    <t>https://www.genecards.org/cgi-bin/carddisp.pl?gene=MIR9-1HG</t>
  </si>
  <si>
    <t>LOC100420587</t>
  </si>
  <si>
    <t>SHC Binding And Spindle Associated 1 Pseudogene</t>
  </si>
  <si>
    <t>GC19M028435</t>
  </si>
  <si>
    <t>https://www.genecards.org/cgi-bin/carddisp.pl?gene=LOC100420587</t>
  </si>
  <si>
    <t>RPL26P32</t>
  </si>
  <si>
    <t>Ribosomal Protein L26 Pseudogene 32</t>
  </si>
  <si>
    <t>GC12M080102</t>
  </si>
  <si>
    <t>https://www.genecards.org/cgi-bin/carddisp.pl?gene=RPL26P32</t>
  </si>
  <si>
    <t>BMPR1AP1</t>
  </si>
  <si>
    <t>Bone Morphogenetic Protein Receptor Type 1A Pseudogene 1</t>
  </si>
  <si>
    <t>GC06M129158</t>
  </si>
  <si>
    <t>https://www.genecards.org/cgi-bin/carddisp.pl?gene=BMPR1AP1</t>
  </si>
  <si>
    <t>LOC284685</t>
  </si>
  <si>
    <t>EWS RNA Binding Protein 1 Pseudogene</t>
  </si>
  <si>
    <t>GC01M166278</t>
  </si>
  <si>
    <t>https://www.genecards.org/cgi-bin/carddisp.pl?gene=LOC284685</t>
  </si>
  <si>
    <t>CYSLTR1</t>
  </si>
  <si>
    <t>Cysteinyl Leukotriene Receptor 1</t>
  </si>
  <si>
    <t>GC0XM078271</t>
  </si>
  <si>
    <t>https://www.genecards.org/cgi-bin/carddisp.pl?gene=CYSLTR1</t>
  </si>
  <si>
    <t>DGKG</t>
  </si>
  <si>
    <t>Diacylglycerol Kinase Gamma</t>
  </si>
  <si>
    <t>GC03M186105</t>
  </si>
  <si>
    <t>https://www.genecards.org/cgi-bin/carddisp.pl?gene=DGKG</t>
  </si>
  <si>
    <t>DPP10</t>
  </si>
  <si>
    <t>Dipeptidyl Peptidase Like 10</t>
  </si>
  <si>
    <t>GC02P114442</t>
  </si>
  <si>
    <t>https://www.genecards.org/cgi-bin/carddisp.pl?gene=DPP10</t>
  </si>
  <si>
    <t>SLC14A2</t>
  </si>
  <si>
    <t>Solute Carrier Family 14 Member 2</t>
  </si>
  <si>
    <t>GC18P045167</t>
  </si>
  <si>
    <t>https://www.genecards.org/cgi-bin/carddisp.pl?gene=SLC14A2</t>
  </si>
  <si>
    <t>CDH9</t>
  </si>
  <si>
    <t>Cadherin 9</t>
  </si>
  <si>
    <t>GC05M026916</t>
  </si>
  <si>
    <t>https://www.genecards.org/cgi-bin/carddisp.pl?gene=CDH9</t>
  </si>
  <si>
    <t>CA10</t>
  </si>
  <si>
    <t>Carbonic Anhydrase 10</t>
  </si>
  <si>
    <t>GC17M051630</t>
  </si>
  <si>
    <t>https://www.genecards.org/cgi-bin/carddisp.pl?gene=CA10</t>
  </si>
  <si>
    <t>KCNS3</t>
  </si>
  <si>
    <t>Potassium Voltage-Gated Channel Modifier Subfamily S Member 3</t>
  </si>
  <si>
    <t>GC02P017877</t>
  </si>
  <si>
    <t>https://www.genecards.org/cgi-bin/carddisp.pl?gene=KCNS3</t>
  </si>
  <si>
    <t>KCNK12</t>
  </si>
  <si>
    <t>Potassium Two Pore Domain Channel Subfamily K Member 12</t>
  </si>
  <si>
    <t>GC02M047516</t>
  </si>
  <si>
    <t>https://www.genecards.org/cgi-bin/carddisp.pl?gene=KCNK12</t>
  </si>
  <si>
    <t>RGN</t>
  </si>
  <si>
    <t>Regucalcin</t>
  </si>
  <si>
    <t>GC0XP047548</t>
  </si>
  <si>
    <t>https://www.genecards.org/cgi-bin/carddisp.pl?gene=RGN</t>
  </si>
  <si>
    <t>AKAP7</t>
  </si>
  <si>
    <t>A-Kinase Anchoring Protein 7</t>
  </si>
  <si>
    <t>GC06P131126</t>
  </si>
  <si>
    <t>https://www.genecards.org/cgi-bin/carddisp.pl?gene=AKAP7</t>
  </si>
  <si>
    <t>ANGPTL2</t>
  </si>
  <si>
    <t>Angiopoietin Like 2</t>
  </si>
  <si>
    <t>GC09M127087</t>
  </si>
  <si>
    <t>https://www.genecards.org/cgi-bin/carddisp.pl?gene=ANGPTL2</t>
  </si>
  <si>
    <t>APOL3</t>
  </si>
  <si>
    <t>Apolipoprotein L3</t>
  </si>
  <si>
    <t>GC22M036140</t>
  </si>
  <si>
    <t>https://www.genecards.org/cgi-bin/carddisp.pl?gene=APOL3</t>
  </si>
  <si>
    <t>ARL5B</t>
  </si>
  <si>
    <t>ADP Ribosylation Factor Like GTPase 5B</t>
  </si>
  <si>
    <t>GC10P018659</t>
  </si>
  <si>
    <t>https://www.genecards.org/cgi-bin/carddisp.pl?gene=ARL5B</t>
  </si>
  <si>
    <t>BTBD3</t>
  </si>
  <si>
    <t>BTB Domain Containing 3</t>
  </si>
  <si>
    <t>GC20P011890</t>
  </si>
  <si>
    <t>https://www.genecards.org/cgi-bin/carddisp.pl?gene=BTBD3</t>
  </si>
  <si>
    <t>IGFBPL1</t>
  </si>
  <si>
    <t>Insulin Like Growth Factor Binding Protein Like 1</t>
  </si>
  <si>
    <t>GC09M040105</t>
  </si>
  <si>
    <t>https://www.genecards.org/cgi-bin/carddisp.pl?gene=IGFBPL1</t>
  </si>
  <si>
    <t>KLHL1</t>
  </si>
  <si>
    <t>Kelch Like Family Member 1</t>
  </si>
  <si>
    <t>GC13M069700</t>
  </si>
  <si>
    <t>https://www.genecards.org/cgi-bin/carddisp.pl?gene=KLHL1</t>
  </si>
  <si>
    <t>LAD1</t>
  </si>
  <si>
    <t>Ladinin 1</t>
  </si>
  <si>
    <t>GC01M201373</t>
  </si>
  <si>
    <t>https://www.genecards.org/cgi-bin/carddisp.pl?gene=LAD1</t>
  </si>
  <si>
    <t>PSD3</t>
  </si>
  <si>
    <t>Pleckstrin And Sec7 Domain Containing 3</t>
  </si>
  <si>
    <t>GC08M018527</t>
  </si>
  <si>
    <t>https://www.genecards.org/cgi-bin/carddisp.pl?gene=PSD3</t>
  </si>
  <si>
    <t>RGS8</t>
  </si>
  <si>
    <t>Regulator Of G Protein Signaling 8</t>
  </si>
  <si>
    <t>GC01M183602</t>
  </si>
  <si>
    <t>https://www.genecards.org/cgi-bin/carddisp.pl?gene=RGS8</t>
  </si>
  <si>
    <t>ZNF521</t>
  </si>
  <si>
    <t>Zinc Finger Protein 521</t>
  </si>
  <si>
    <t>GC18M025061</t>
  </si>
  <si>
    <t>https://www.genecards.org/cgi-bin/carddisp.pl?gene=ZNF521</t>
  </si>
  <si>
    <t>IL20RA</t>
  </si>
  <si>
    <t>Interleukin 20 Receptor Subunit Alpha</t>
  </si>
  <si>
    <t>GC06M136999</t>
  </si>
  <si>
    <t>https://www.genecards.org/cgi-bin/carddisp.pl?gene=IL20RA</t>
  </si>
  <si>
    <t>IL36A</t>
  </si>
  <si>
    <t>Interleukin 36 Alpha</t>
  </si>
  <si>
    <t>GC02P113005</t>
  </si>
  <si>
    <t>https://www.genecards.org/cgi-bin/carddisp.pl?gene=IL36A</t>
  </si>
  <si>
    <t>LINGO2</t>
  </si>
  <si>
    <t>Leucine Rich Repeat And Ig Domain Containing 2</t>
  </si>
  <si>
    <t>GC09M028340</t>
  </si>
  <si>
    <t>https://www.genecards.org/cgi-bin/carddisp.pl?gene=LINGO2</t>
  </si>
  <si>
    <t>NXPH1</t>
  </si>
  <si>
    <t>Neurexophilin 1</t>
  </si>
  <si>
    <t>GC07P008440</t>
  </si>
  <si>
    <t>https://www.genecards.org/cgi-bin/carddisp.pl?gene=NXPH1</t>
  </si>
  <si>
    <t>RASSF3</t>
  </si>
  <si>
    <t>Ras Association Domain Family Member 3</t>
  </si>
  <si>
    <t>GC12P064507</t>
  </si>
  <si>
    <t>https://www.genecards.org/cgi-bin/carddisp.pl?gene=RASSF3</t>
  </si>
  <si>
    <t>SLCO6A1</t>
  </si>
  <si>
    <t>Solute Carrier Organic Anion Transporter Family Member 6A1</t>
  </si>
  <si>
    <t>GC05M102371</t>
  </si>
  <si>
    <t>https://www.genecards.org/cgi-bin/carddisp.pl?gene=SLCO6A1</t>
  </si>
  <si>
    <t>SPOCK3</t>
  </si>
  <si>
    <t>SPARC (Osteonectin), Cwcv And Kazal Like Domains Proteoglycan 3</t>
  </si>
  <si>
    <t>GC04M166733</t>
  </si>
  <si>
    <t>https://www.genecards.org/cgi-bin/carddisp.pl?gene=SPOCK3</t>
  </si>
  <si>
    <t>ZNF12</t>
  </si>
  <si>
    <t>Zinc Finger Protein 12</t>
  </si>
  <si>
    <t>GC07M008152</t>
  </si>
  <si>
    <t>https://www.genecards.org/cgi-bin/carddisp.pl?gene=ZNF12</t>
  </si>
  <si>
    <t>KRT77</t>
  </si>
  <si>
    <t>Keratin 77</t>
  </si>
  <si>
    <t>GC12M052689</t>
  </si>
  <si>
    <t>https://www.genecards.org/cgi-bin/carddisp.pl?gene=KRT77</t>
  </si>
  <si>
    <t>MEF2B</t>
  </si>
  <si>
    <t>Myocyte Enhancer Factor 2B</t>
  </si>
  <si>
    <t>GC19M019150</t>
  </si>
  <si>
    <t>https://www.genecards.org/cgi-bin/carddisp.pl?gene=MEF2B</t>
  </si>
  <si>
    <t>ZC3H12C</t>
  </si>
  <si>
    <t>Zinc Finger CCCH-Type Containing 12C</t>
  </si>
  <si>
    <t>GC11P110092</t>
  </si>
  <si>
    <t>https://www.genecards.org/cgi-bin/carddisp.pl?gene=ZC3H12C</t>
  </si>
  <si>
    <t>CPEB2</t>
  </si>
  <si>
    <t>Cytoplasmic Polyadenylation Element Binding Protein 2</t>
  </si>
  <si>
    <t>GC04P018179</t>
  </si>
  <si>
    <t>https://www.genecards.org/cgi-bin/carddisp.pl?gene=CPEB2</t>
  </si>
  <si>
    <t>HMGN3</t>
  </si>
  <si>
    <t>High Mobility Group Nucleosomal Binding Domain 3</t>
  </si>
  <si>
    <t>GC06M079201</t>
  </si>
  <si>
    <t>https://www.genecards.org/cgi-bin/carddisp.pl?gene=HMGN3</t>
  </si>
  <si>
    <t>NKAIN2</t>
  </si>
  <si>
    <t>Sodium/Potassium Transporting ATPase Interacting 2</t>
  </si>
  <si>
    <t>GC06P123803</t>
  </si>
  <si>
    <t>https://www.genecards.org/cgi-bin/carddisp.pl?gene=NKAIN2</t>
  </si>
  <si>
    <t>SGCZ</t>
  </si>
  <si>
    <t>Sarcoglycan Zeta</t>
  </si>
  <si>
    <t>GC08M014089</t>
  </si>
  <si>
    <t>https://www.genecards.org/cgi-bin/carddisp.pl?gene=SGCZ</t>
  </si>
  <si>
    <t>SRCIN1</t>
  </si>
  <si>
    <t>SRC Kinase Signaling Inhibitor 1</t>
  </si>
  <si>
    <t>GC17M038530</t>
  </si>
  <si>
    <t>https://www.genecards.org/cgi-bin/carddisp.pl?gene=SRCIN1</t>
  </si>
  <si>
    <t>ZHX3</t>
  </si>
  <si>
    <t>Zinc Fingers And Homeoboxes 3</t>
  </si>
  <si>
    <t>GC20M041178</t>
  </si>
  <si>
    <t>https://www.genecards.org/cgi-bin/carddisp.pl?gene=ZHX3</t>
  </si>
  <si>
    <t>ZNF528</t>
  </si>
  <si>
    <t>Zinc Finger Protein 528</t>
  </si>
  <si>
    <t>GC19P052397</t>
  </si>
  <si>
    <t>https://www.genecards.org/cgi-bin/carddisp.pl?gene=ZNF528</t>
  </si>
  <si>
    <t>C1orf87</t>
  </si>
  <si>
    <t>Chromosome 1 Open Reading Frame 87</t>
  </si>
  <si>
    <t>GC01M059987</t>
  </si>
  <si>
    <t>https://www.genecards.org/cgi-bin/carddisp.pl?gene=C1orf87</t>
  </si>
  <si>
    <t>CCDC148</t>
  </si>
  <si>
    <t>Coiled-Coil Domain Containing 148</t>
  </si>
  <si>
    <t>GC02M158171</t>
  </si>
  <si>
    <t>https://www.genecards.org/cgi-bin/carddisp.pl?gene=CCDC148</t>
  </si>
  <si>
    <t>FER1L6</t>
  </si>
  <si>
    <t>Fer-1 Like Family Member 6</t>
  </si>
  <si>
    <t>GC08P123852</t>
  </si>
  <si>
    <t>https://www.genecards.org/cgi-bin/carddisp.pl?gene=FER1L6</t>
  </si>
  <si>
    <t>GPRIN3</t>
  </si>
  <si>
    <t>GPRIN Family Member 3</t>
  </si>
  <si>
    <t>GC04M089236</t>
  </si>
  <si>
    <t>https://www.genecards.org/cgi-bin/carddisp.pl?gene=GPRIN3</t>
  </si>
  <si>
    <t>MARVELD3</t>
  </si>
  <si>
    <t>MARVEL Domain Containing 3</t>
  </si>
  <si>
    <t>GC16P071626</t>
  </si>
  <si>
    <t>https://www.genecards.org/cgi-bin/carddisp.pl?gene=MARVELD3</t>
  </si>
  <si>
    <t>PLEKHO1</t>
  </si>
  <si>
    <t>Pleckstrin Homology Domain Containing O1</t>
  </si>
  <si>
    <t>GC01P150164</t>
  </si>
  <si>
    <t>https://www.genecards.org/cgi-bin/carddisp.pl?gene=PLEKHO1</t>
  </si>
  <si>
    <t>TMEM200A</t>
  </si>
  <si>
    <t>Transmembrane Protein 200A</t>
  </si>
  <si>
    <t>GC06P130365</t>
  </si>
  <si>
    <t>https://www.genecards.org/cgi-bin/carddisp.pl?gene=TMEM200A</t>
  </si>
  <si>
    <t>ACTL8</t>
  </si>
  <si>
    <t>Actin Like 8</t>
  </si>
  <si>
    <t>GC01P017859</t>
  </si>
  <si>
    <t>https://www.genecards.org/cgi-bin/carddisp.pl?gene=ACTL8</t>
  </si>
  <si>
    <t>EFCAB6</t>
  </si>
  <si>
    <t>EF-Hand Calcium Binding Domain 6</t>
  </si>
  <si>
    <t>GC22M057620</t>
  </si>
  <si>
    <t>https://www.genecards.org/cgi-bin/carddisp.pl?gene=EFCAB6</t>
  </si>
  <si>
    <t>FAM174A</t>
  </si>
  <si>
    <t>Family With Sequence Similarity 174 Member A</t>
  </si>
  <si>
    <t>GC05P100535</t>
  </si>
  <si>
    <t>https://www.genecards.org/cgi-bin/carddisp.pl?gene=FAM174A</t>
  </si>
  <si>
    <t>FNDC7</t>
  </si>
  <si>
    <t>Fibronectin Type III Domain Containing 7</t>
  </si>
  <si>
    <t>GC01P108712</t>
  </si>
  <si>
    <t>https://www.genecards.org/cgi-bin/carddisp.pl?gene=FNDC7</t>
  </si>
  <si>
    <t>RGS21</t>
  </si>
  <si>
    <t>Regulator Of G Protein Signaling 21</t>
  </si>
  <si>
    <t>GC01P192286</t>
  </si>
  <si>
    <t>https://www.genecards.org/cgi-bin/carddisp.pl?gene=RGS21</t>
  </si>
  <si>
    <t>SHISA9</t>
  </si>
  <si>
    <t>Shisa Family Member 9</t>
  </si>
  <si>
    <t>GC16P012901</t>
  </si>
  <si>
    <t>https://www.genecards.org/cgi-bin/carddisp.pl?gene=SHISA9</t>
  </si>
  <si>
    <t>ST8SIA6</t>
  </si>
  <si>
    <t>ST8 Alpha-N-Acetyl-Neuraminide Alpha-2,8-Sialyltransferase 6</t>
  </si>
  <si>
    <t>GC10M017315</t>
  </si>
  <si>
    <t>https://www.genecards.org/cgi-bin/carddisp.pl?gene=ST8SIA6</t>
  </si>
  <si>
    <t>TADA1</t>
  </si>
  <si>
    <t>Transcriptional Adaptor 1</t>
  </si>
  <si>
    <t>GC01M166826</t>
  </si>
  <si>
    <t>https://www.genecards.org/cgi-bin/carddisp.pl?gene=TADA1</t>
  </si>
  <si>
    <t>TRANK1</t>
  </si>
  <si>
    <t>Tetratricopeptide Repeat And Ankyrin Repeat Containing 1</t>
  </si>
  <si>
    <t>GC03M036845</t>
  </si>
  <si>
    <t>https://www.genecards.org/cgi-bin/carddisp.pl?gene=TRANK1</t>
  </si>
  <si>
    <t>ZNF385D</t>
  </si>
  <si>
    <t>Zinc Finger Protein 385D</t>
  </si>
  <si>
    <t>GC03M021412</t>
  </si>
  <si>
    <t>https://www.genecards.org/cgi-bin/carddisp.pl?gene=ZNF385D</t>
  </si>
  <si>
    <t>ZNF648</t>
  </si>
  <si>
    <t>Zinc Finger Protein 648</t>
  </si>
  <si>
    <t>GC01M183593</t>
  </si>
  <si>
    <t>https://www.genecards.org/cgi-bin/carddisp.pl?gene=ZNF648</t>
  </si>
  <si>
    <t>HDGFL1</t>
  </si>
  <si>
    <t>HDGF Like 1</t>
  </si>
  <si>
    <t>GC06P022569</t>
  </si>
  <si>
    <t>https://www.genecards.org/cgi-bin/carddisp.pl?gene=HDGFL1</t>
  </si>
  <si>
    <t>LRRC58</t>
  </si>
  <si>
    <t>Leucine Rich Repeat Containing 58</t>
  </si>
  <si>
    <t>GC03M120324</t>
  </si>
  <si>
    <t>https://www.genecards.org/cgi-bin/carddisp.pl?gene=LRRC58</t>
  </si>
  <si>
    <t>LRRC63</t>
  </si>
  <si>
    <t>Leucine Rich Repeat Containing 63</t>
  </si>
  <si>
    <t>GC13P046211</t>
  </si>
  <si>
    <t>https://www.genecards.org/cgi-bin/carddisp.pl?gene=LRRC63</t>
  </si>
  <si>
    <t>OC90</t>
  </si>
  <si>
    <t>Otoconin 90</t>
  </si>
  <si>
    <t>GC08M132024</t>
  </si>
  <si>
    <t>https://www.genecards.org/cgi-bin/carddisp.pl?gene=OC90</t>
  </si>
  <si>
    <t>OTOL1</t>
  </si>
  <si>
    <t>Otolin 1</t>
  </si>
  <si>
    <t>GC03P161430</t>
  </si>
  <si>
    <t>https://www.genecards.org/cgi-bin/carddisp.pl?gene=OTOL1</t>
  </si>
  <si>
    <t>SPINK13</t>
  </si>
  <si>
    <t>Serine Peptidase Inhibitor Kazal Type 13</t>
  </si>
  <si>
    <t>GC05P148268</t>
  </si>
  <si>
    <t>https://www.genecards.org/cgi-bin/carddisp.pl?gene=SPINK13</t>
  </si>
  <si>
    <t>CCDC81</t>
  </si>
  <si>
    <t>Coiled-Coil Domain Containing 81</t>
  </si>
  <si>
    <t>GC11P086374</t>
  </si>
  <si>
    <t>https://www.genecards.org/cgi-bin/carddisp.pl?gene=CCDC81</t>
  </si>
  <si>
    <t>RNASE10</t>
  </si>
  <si>
    <t>Ribonuclease A Family Member 10 (Inactive)</t>
  </si>
  <si>
    <t>GC14P032438</t>
  </si>
  <si>
    <t>https://www.genecards.org/cgi-bin/carddisp.pl?gene=RNASE10</t>
  </si>
  <si>
    <t>TMEM64</t>
  </si>
  <si>
    <t>Transmembrane Protein 64</t>
  </si>
  <si>
    <t>GC08M090623</t>
  </si>
  <si>
    <t>https://www.genecards.org/cgi-bin/carddisp.pl?gene=TMEM64</t>
  </si>
  <si>
    <t>DEFB112</t>
  </si>
  <si>
    <t>Defensin Beta 112</t>
  </si>
  <si>
    <t>GC06M050042</t>
  </si>
  <si>
    <t>https://www.genecards.org/cgi-bin/carddisp.pl?gene=DEFB112</t>
  </si>
  <si>
    <t>DNAJC5B</t>
  </si>
  <si>
    <t>DnaJ Heat Shock Protein Family (Hsp40) Member C5 Beta</t>
  </si>
  <si>
    <t>GC08P066021</t>
  </si>
  <si>
    <t>https://www.genecards.org/cgi-bin/carddisp.pl?gene=DNAJC5B</t>
  </si>
  <si>
    <t>FAM102B</t>
  </si>
  <si>
    <t>Family With Sequence Similarity 102 Member B</t>
  </si>
  <si>
    <t>GC01P108560</t>
  </si>
  <si>
    <t>https://www.genecards.org/cgi-bin/carddisp.pl?gene=FAM102B</t>
  </si>
  <si>
    <t>OR51G2</t>
  </si>
  <si>
    <t>Olfactory Receptor Family 51 Subfamily G Member 2</t>
  </si>
  <si>
    <t>GC11M004914</t>
  </si>
  <si>
    <t>https://www.genecards.org/cgi-bin/carddisp.pl?gene=OR51G2</t>
  </si>
  <si>
    <t>SLC35F4</t>
  </si>
  <si>
    <t>Solute Carrier Family 35 Member F4</t>
  </si>
  <si>
    <t>GC14M057563</t>
  </si>
  <si>
    <t>https://www.genecards.org/cgi-bin/carddisp.pl?gene=SLC35F4</t>
  </si>
  <si>
    <t>LCE3A</t>
  </si>
  <si>
    <t>Late Cornified Envelope 3A</t>
  </si>
  <si>
    <t>GC01M152595</t>
  </si>
  <si>
    <t>https://www.genecards.org/cgi-bin/carddisp.pl?gene=LCE3A</t>
  </si>
  <si>
    <t>RFPL3S</t>
  </si>
  <si>
    <t>RFPL3 Antisense</t>
  </si>
  <si>
    <t>GC22M032359</t>
  </si>
  <si>
    <t>https://www.genecards.org/cgi-bin/carddisp.pl?gene=RFPL3S</t>
  </si>
  <si>
    <t>ASB16-AS1</t>
  </si>
  <si>
    <t>ASB16 Antisense RNA 1</t>
  </si>
  <si>
    <t>GC17M044175</t>
  </si>
  <si>
    <t>https://www.genecards.org/cgi-bin/carddisp.pl?gene=ASB16-AS1</t>
  </si>
  <si>
    <t>BORCS8-MEF2B</t>
  </si>
  <si>
    <t>BORCS8-MEF2B Readthrough</t>
  </si>
  <si>
    <t>GC19M019146</t>
  </si>
  <si>
    <t>https://www.genecards.org/cgi-bin/carddisp.pl?gene=BORCS8-MEF2B</t>
  </si>
  <si>
    <t>EEF1DP3</t>
  </si>
  <si>
    <t>Eukaryotic Translation Elongation Factor 1 Delta Pseudogene 3</t>
  </si>
  <si>
    <t>GC13P031846</t>
  </si>
  <si>
    <t>https://www.genecards.org/cgi-bin/carddisp.pl?gene=EEF1DP3</t>
  </si>
  <si>
    <t>MIR217</t>
  </si>
  <si>
    <t>MicroRNA 217</t>
  </si>
  <si>
    <t>GC02M055982</t>
  </si>
  <si>
    <t>https://www.genecards.org/cgi-bin/carddisp.pl?gene=MIR217</t>
  </si>
  <si>
    <t>SNORA33</t>
  </si>
  <si>
    <t>Small Nucleolar RNA, H/ACA Box 33</t>
  </si>
  <si>
    <t>GC06P132817</t>
  </si>
  <si>
    <t>https://www.genecards.org/cgi-bin/carddisp.pl?gene=SNORA33</t>
  </si>
  <si>
    <t>PALM2</t>
  </si>
  <si>
    <t>Paralemmin 2</t>
  </si>
  <si>
    <t>GC00U936907</t>
  </si>
  <si>
    <t>https://www.genecards.org/cgi-bin/carddisp.pl?gene=PALM2</t>
  </si>
  <si>
    <t>HMGB1P1</t>
  </si>
  <si>
    <t>High Mobility Group Box 1 Pseudogene 1</t>
  </si>
  <si>
    <t>GC20M057487</t>
  </si>
  <si>
    <t>https://www.genecards.org/cgi-bin/carddisp.pl?gene=HMGB1P1</t>
  </si>
  <si>
    <t>MIR637</t>
  </si>
  <si>
    <t>MicroRNA 637</t>
  </si>
  <si>
    <t>GC19M003961</t>
  </si>
  <si>
    <t>https://www.genecards.org/cgi-bin/carddisp.pl?gene=MIR637</t>
  </si>
  <si>
    <t>MIR3619</t>
  </si>
  <si>
    <t>MicroRNA 3619</t>
  </si>
  <si>
    <t>GC22P046091</t>
  </si>
  <si>
    <t>https://www.genecards.org/cgi-bin/carddisp.pl?gene=MIR3619</t>
  </si>
  <si>
    <t>SNORD123</t>
  </si>
  <si>
    <t>Small Nucleolar RNA, C/D Box 123</t>
  </si>
  <si>
    <t>GC05P009548</t>
  </si>
  <si>
    <t>https://www.genecards.org/cgi-bin/carddisp.pl?gene=SNORD123</t>
  </si>
  <si>
    <t>LINC00900</t>
  </si>
  <si>
    <t>Long Intergenic Non-Protein Coding RNA 900</t>
  </si>
  <si>
    <t>GC11M115754</t>
  </si>
  <si>
    <t>https://www.genecards.org/cgi-bin/carddisp.pl?gene=LINC00900</t>
  </si>
  <si>
    <t>LINC01535</t>
  </si>
  <si>
    <t>Long Intergenic Non-Protein Coding RNA 1535</t>
  </si>
  <si>
    <t>GC19P037251</t>
  </si>
  <si>
    <t>https://www.genecards.org/cgi-bin/carddisp.pl?gene=LINC01535</t>
  </si>
  <si>
    <t>HSP90AA6P</t>
  </si>
  <si>
    <t>Heat Shock Protein 90 Alpha Family Class A Member 6, Pseudogene</t>
  </si>
  <si>
    <t>GC04M170581</t>
  </si>
  <si>
    <t>https://www.genecards.org/cgi-bin/carddisp.pl?gene=HSP90AA6P</t>
  </si>
  <si>
    <t>MIR5100</t>
  </si>
  <si>
    <t>MicroRNA 5100</t>
  </si>
  <si>
    <t>GC10P043180</t>
  </si>
  <si>
    <t>https://www.genecards.org/cgi-bin/carddisp.pl?gene=MIR5100</t>
  </si>
  <si>
    <t>MIR664A</t>
  </si>
  <si>
    <t>MicroRNA 664a</t>
  </si>
  <si>
    <t>GC01M220200</t>
  </si>
  <si>
    <t>https://www.genecards.org/cgi-bin/carddisp.pl?gene=MIR664A</t>
  </si>
  <si>
    <t>OR7E156P</t>
  </si>
  <si>
    <t>Olfactory Receptor Family 7 Subfamily E Member 156 Pseudogene</t>
  </si>
  <si>
    <t>GC13P063737</t>
  </si>
  <si>
    <t>https://www.genecards.org/cgi-bin/carddisp.pl?gene=OR7E156P</t>
  </si>
  <si>
    <t>PPP1R2P2</t>
  </si>
  <si>
    <t>Protein Phosphatase 1 Regulatory Inhibitor Subunit 2 Pseudogene 2</t>
  </si>
  <si>
    <t>GC21P035886</t>
  </si>
  <si>
    <t>https://www.genecards.org/cgi-bin/carddisp.pl?gene=PPP1R2P2</t>
  </si>
  <si>
    <t>RPL12P12</t>
  </si>
  <si>
    <t>Ribosomal Protein L12 Pseudogene 12</t>
  </si>
  <si>
    <t>GC20M019886</t>
  </si>
  <si>
    <t>https://www.genecards.org/cgi-bin/carddisp.pl?gene=RPL12P12</t>
  </si>
  <si>
    <t>NEPNP</t>
  </si>
  <si>
    <t>Nephrocan, Pseudogene</t>
  </si>
  <si>
    <t>GC06P117602</t>
  </si>
  <si>
    <t>https://www.genecards.org/cgi-bin/carddisp.pl?gene=NEPNP</t>
  </si>
  <si>
    <t>GLYATL1P2</t>
  </si>
  <si>
    <t>Glycine-N-Acyltransferase Like 1 Pseudogene 2</t>
  </si>
  <si>
    <t>GC11P058879</t>
  </si>
  <si>
    <t>https://www.genecards.org/cgi-bin/carddisp.pl?gene=GLYATL1P2</t>
  </si>
  <si>
    <t>HLA-DPA3</t>
  </si>
  <si>
    <t>Major Histocompatibility Complex, Class II, DP Alpha 3 (Pseudogene)</t>
  </si>
  <si>
    <t>GC06M033131</t>
  </si>
  <si>
    <t>https://www.genecards.org/cgi-bin/carddisp.pl?gene=HLA-DPA3</t>
  </si>
  <si>
    <t>LINC02882</t>
  </si>
  <si>
    <t>Long Intergenic Non-Protein Coding RNA 2882</t>
  </si>
  <si>
    <t>GC12M073212</t>
  </si>
  <si>
    <t>https://www.genecards.org/cgi-bin/carddisp.pl?gene=LINC02882</t>
  </si>
  <si>
    <t>RPL15P21</t>
  </si>
  <si>
    <t>Ribosomal Protein L15 Pseudogene 21</t>
  </si>
  <si>
    <t>GC17M010860</t>
  </si>
  <si>
    <t>https://www.genecards.org/cgi-bin/carddisp.pl?gene=RPL15P21</t>
  </si>
  <si>
    <t>RPL7AP21</t>
  </si>
  <si>
    <t>Ribosomal Protein L7a Pseudogene 21</t>
  </si>
  <si>
    <t>GC01M168579</t>
  </si>
  <si>
    <t>https://www.genecards.org/cgi-bin/carddisp.pl?gene=RPL7AP21</t>
  </si>
  <si>
    <t>SLC25A20P1</t>
  </si>
  <si>
    <t>Solute Carrier Family 25 Member 20 Pseudogene 1</t>
  </si>
  <si>
    <t>GC06P052246</t>
  </si>
  <si>
    <t>https://www.genecards.org/cgi-bin/carddisp.pl?gene=SLC25A20P1</t>
  </si>
  <si>
    <t>ACTBP2</t>
  </si>
  <si>
    <t>ACTB Pseudogene 2</t>
  </si>
  <si>
    <t>GC05P077784</t>
  </si>
  <si>
    <t>https://www.genecards.org/cgi-bin/carddisp.pl?gene=ACTBP2</t>
  </si>
  <si>
    <t>ASS1P14</t>
  </si>
  <si>
    <t>Argininosuccinate Synthetase 1 Pseudogene 14</t>
  </si>
  <si>
    <t>GC12P032985</t>
  </si>
  <si>
    <t>https://www.genecards.org/cgi-bin/carddisp.pl?gene=ASS1P14</t>
  </si>
  <si>
    <t>CALM2P1</t>
  </si>
  <si>
    <t>Calmodulin 2 Pseudogene 1</t>
  </si>
  <si>
    <t>GC17P070241</t>
  </si>
  <si>
    <t>https://www.genecards.org/cgi-bin/carddisp.pl?gene=CALM2P1</t>
  </si>
  <si>
    <t>CYCSP6</t>
  </si>
  <si>
    <t>CYCS Pseudogene 6</t>
  </si>
  <si>
    <t>GC02M078412</t>
  </si>
  <si>
    <t>https://www.genecards.org/cgi-bin/carddisp.pl?gene=CYCSP6</t>
  </si>
  <si>
    <t>GPR53P</t>
  </si>
  <si>
    <t>G Protein-Coupled Receptor 53, Pseudogene</t>
  </si>
  <si>
    <t>GC06M029537</t>
  </si>
  <si>
    <t>https://www.genecards.org/cgi-bin/carddisp.pl?gene=GPR53P</t>
  </si>
  <si>
    <t>LSP1P3</t>
  </si>
  <si>
    <t>LSP1 Pseudogene 3</t>
  </si>
  <si>
    <t>GC05P028986</t>
  </si>
  <si>
    <t>https://www.genecards.org/cgi-bin/carddisp.pl?gene=LSP1P3</t>
  </si>
  <si>
    <t>MRPL2P1</t>
  </si>
  <si>
    <t>Mitochondrial Ribosomal Protein L2 Pseudogene 1</t>
  </si>
  <si>
    <t>GC12P089752</t>
  </si>
  <si>
    <t>https://www.genecards.org/cgi-bin/carddisp.pl?gene=MRPL2P1</t>
  </si>
  <si>
    <t>MRPL49P2</t>
  </si>
  <si>
    <t>Mitochondrial Ribosomal Protein L49 Pseudogene 2</t>
  </si>
  <si>
    <t>GC08P016374</t>
  </si>
  <si>
    <t>https://www.genecards.org/cgi-bin/carddisp.pl?gene=MRPL49P2</t>
  </si>
  <si>
    <t>NPM1P13</t>
  </si>
  <si>
    <t>Nucleophosmin 1 Pseudogene 13</t>
  </si>
  <si>
    <t>GC07M018949</t>
  </si>
  <si>
    <t>https://www.genecards.org/cgi-bin/carddisp.pl?gene=NPM1P13</t>
  </si>
  <si>
    <t>OR51A6P</t>
  </si>
  <si>
    <t>Olfactory Receptor Family 51 Subfamily A Member 6 Pseudogene</t>
  </si>
  <si>
    <t>GC11M004910</t>
  </si>
  <si>
    <t>https://www.genecards.org/cgi-bin/carddisp.pl?gene=OR51A6P</t>
  </si>
  <si>
    <t>PA2G4P2</t>
  </si>
  <si>
    <t>Proliferation-Associated 2G4 Pseudogene 2</t>
  </si>
  <si>
    <t>GC20P012380</t>
  </si>
  <si>
    <t>https://www.genecards.org/cgi-bin/carddisp.pl?gene=PA2G4P2</t>
  </si>
  <si>
    <t>PPIAP7</t>
  </si>
  <si>
    <t>Peptidylprolyl Isomerase A Pseudogene 7</t>
  </si>
  <si>
    <t>GC01M101270</t>
  </si>
  <si>
    <t>https://www.genecards.org/cgi-bin/carddisp.pl?gene=PPIAP7</t>
  </si>
  <si>
    <t>RAF1P1</t>
  </si>
  <si>
    <t>RAF1 Pseudogene 1</t>
  </si>
  <si>
    <t>GC04M010256</t>
  </si>
  <si>
    <t>https://www.genecards.org/cgi-bin/carddisp.pl?gene=RAF1P1</t>
  </si>
  <si>
    <t>RNU7-55P</t>
  </si>
  <si>
    <t>RNA, U7 Small Nuclear 55 Pseudogene</t>
  </si>
  <si>
    <t>GC08M009072</t>
  </si>
  <si>
    <t>https://www.genecards.org/cgi-bin/carddisp.pl?gene=RNU7-55P</t>
  </si>
  <si>
    <t>RNU7-80P</t>
  </si>
  <si>
    <t>RNA, U7 Small Nuclear 80 Pseudogene</t>
  </si>
  <si>
    <t>GC01M067772</t>
  </si>
  <si>
    <t>https://www.genecards.org/cgi-bin/carddisp.pl?gene=RNU7-80P</t>
  </si>
  <si>
    <t>RPL31P12</t>
  </si>
  <si>
    <t>Ribosomal Protein L31 Pseudogene 12</t>
  </si>
  <si>
    <t>GC01P072301</t>
  </si>
  <si>
    <t>https://www.genecards.org/cgi-bin/carddisp.pl?gene=RPL31P12</t>
  </si>
  <si>
    <t>RPL31P43</t>
  </si>
  <si>
    <t>Ribosomal Protein L31 Pseudogene 43</t>
  </si>
  <si>
    <t>GC09P108040</t>
  </si>
  <si>
    <t>https://www.genecards.org/cgi-bin/carddisp.pl?gene=RPL31P43</t>
  </si>
  <si>
    <t>RPL34P26</t>
  </si>
  <si>
    <t>Ribosomal Protein L34 Pseudogene 26</t>
  </si>
  <si>
    <t>GC13M050361</t>
  </si>
  <si>
    <t>https://www.genecards.org/cgi-bin/carddisp.pl?gene=RPL34P26</t>
  </si>
  <si>
    <t>RPL6P22</t>
  </si>
  <si>
    <t>Ribosomal Protein L6 Pseudogene 22</t>
  </si>
  <si>
    <t>GC08M033866</t>
  </si>
  <si>
    <t>https://www.genecards.org/cgi-bin/carddisp.pl?gene=RPL6P22</t>
  </si>
  <si>
    <t>RPL7AP28</t>
  </si>
  <si>
    <t>Ribosomal Protein L7a Pseudogene 28</t>
  </si>
  <si>
    <t>GC04M131857</t>
  </si>
  <si>
    <t>https://www.genecards.org/cgi-bin/carddisp.pl?gene=RPL7AP28</t>
  </si>
  <si>
    <t>STARP1</t>
  </si>
  <si>
    <t>Steroidogenic Acute Regulatory Protein Pseudogene 1</t>
  </si>
  <si>
    <t>GC13M065280</t>
  </si>
  <si>
    <t>https://www.genecards.org/cgi-bin/carddisp.pl?gene=STARP1</t>
  </si>
  <si>
    <t>VENTXP3</t>
  </si>
  <si>
    <t>VENT Homeobox Pseudogene 3</t>
  </si>
  <si>
    <t>GC12P074292</t>
  </si>
  <si>
    <t>https://www.genecards.org/cgi-bin/carddisp.pl?gene=VENTXP3</t>
  </si>
  <si>
    <t>ARIH2P1</t>
  </si>
  <si>
    <t>Ariadne RBR E3 Ubiquitin Protein Ligase 2 Pseudogene 1</t>
  </si>
  <si>
    <t>GC18P028651</t>
  </si>
  <si>
    <t>https://www.genecards.org/cgi-bin/carddisp.pl?gene=ARIH2P1</t>
  </si>
  <si>
    <t>CABYRP1</t>
  </si>
  <si>
    <t>Calcium Binding Tyrosine Phosphorylation Regulated Pseudogene 1</t>
  </si>
  <si>
    <t>GC03M054048</t>
  </si>
  <si>
    <t>https://www.genecards.org/cgi-bin/carddisp.pl?gene=CABYRP1</t>
  </si>
  <si>
    <t>CKS1BP2</t>
  </si>
  <si>
    <t>CDC28 Protein Kinase Regulatory Subunit 1B Pseudogene 2</t>
  </si>
  <si>
    <t>GC10P029697</t>
  </si>
  <si>
    <t>https://www.genecards.org/cgi-bin/carddisp.pl?gene=CKS1BP2</t>
  </si>
  <si>
    <t>CYCSP42</t>
  </si>
  <si>
    <t>CYCS Pseudogene 42</t>
  </si>
  <si>
    <t>GC21M015490</t>
  </si>
  <si>
    <t>https://www.genecards.org/cgi-bin/carddisp.pl?gene=CYCSP42</t>
  </si>
  <si>
    <t>EEF1A1P26</t>
  </si>
  <si>
    <t>Eukaryotic Translation Elongation Factor 1 Alpha 1 Pseudogene 26</t>
  </si>
  <si>
    <t>GC07P014190</t>
  </si>
  <si>
    <t>https://www.genecards.org/cgi-bin/carddisp.pl?gene=EEF1A1P26</t>
  </si>
  <si>
    <t>ISCA1P6</t>
  </si>
  <si>
    <t>Iron-Sulfur Cluster Assembly 1 Pseudogene 6</t>
  </si>
  <si>
    <t>GC02M128517</t>
  </si>
  <si>
    <t>https://www.genecards.org/cgi-bin/carddisp.pl?gene=ISCA1P6</t>
  </si>
  <si>
    <t>KRT18P33</t>
  </si>
  <si>
    <t>Keratin 18 Pseudogene 33</t>
  </si>
  <si>
    <t>GC02P065666</t>
  </si>
  <si>
    <t>https://www.genecards.org/cgi-bin/carddisp.pl?gene=KRT18P33</t>
  </si>
  <si>
    <t>LCEP4</t>
  </si>
  <si>
    <t>Late Cornified Envelope Pseudogene 4</t>
  </si>
  <si>
    <t>GC01M152645</t>
  </si>
  <si>
    <t>https://www.genecards.org/cgi-bin/carddisp.pl?gene=LCEP4</t>
  </si>
  <si>
    <t>OR5P4P</t>
  </si>
  <si>
    <t>Olfactory Receptor Family 5 Subfamily P Member 4 Pseudogene</t>
  </si>
  <si>
    <t>GC11P007767</t>
  </si>
  <si>
    <t>https://www.genecards.org/cgi-bin/carddisp.pl?gene=OR5P4P</t>
  </si>
  <si>
    <t>PPIAP15</t>
  </si>
  <si>
    <t>Peptidylprolyl Isomerase A Pseudogene 15</t>
  </si>
  <si>
    <t>GC03M109471</t>
  </si>
  <si>
    <t>https://www.genecards.org/cgi-bin/carddisp.pl?gene=PPIAP15</t>
  </si>
  <si>
    <t>PPIGP1</t>
  </si>
  <si>
    <t>Peptidylprolyl Isomerase G Pseudogene 1</t>
  </si>
  <si>
    <t>GC05P155491</t>
  </si>
  <si>
    <t>https://www.genecards.org/cgi-bin/carddisp.pl?gene=PPIGP1</t>
  </si>
  <si>
    <t>RPL12P11</t>
  </si>
  <si>
    <t>Ribosomal Protein L12 Pseudogene 11</t>
  </si>
  <si>
    <t>GC20P041548</t>
  </si>
  <si>
    <t>https://www.genecards.org/cgi-bin/carddisp.pl?gene=RPL12P11</t>
  </si>
  <si>
    <t>RPL12P4</t>
  </si>
  <si>
    <t>Ribosomal Protein L12 Pseudogene 4</t>
  </si>
  <si>
    <t>GC20P055074</t>
  </si>
  <si>
    <t>https://www.genecards.org/cgi-bin/carddisp.pl?gene=RPL12P4</t>
  </si>
  <si>
    <t>RPL35AP7</t>
  </si>
  <si>
    <t>Ribosomal Protein L35a Pseudogene 7</t>
  </si>
  <si>
    <t>GC01M164925</t>
  </si>
  <si>
    <t>https://www.genecards.org/cgi-bin/carddisp.pl?gene=RPL35AP7</t>
  </si>
  <si>
    <t>RPL36P14</t>
  </si>
  <si>
    <t>Ribosomal Protein L36 Pseudogene 14</t>
  </si>
  <si>
    <t>GC09P108626</t>
  </si>
  <si>
    <t>https://www.genecards.org/cgi-bin/carddisp.pl?gene=RPL36P14</t>
  </si>
  <si>
    <t>RPL5P31</t>
  </si>
  <si>
    <t>Ribosomal Protein L5 Pseudogene 31</t>
  </si>
  <si>
    <t>GC13M051161</t>
  </si>
  <si>
    <t>https://www.genecards.org/cgi-bin/carddisp.pl?gene=RPL5P31</t>
  </si>
  <si>
    <t>RPL6P18</t>
  </si>
  <si>
    <t>Ribosomal Protein L6 Pseudogene 18</t>
  </si>
  <si>
    <t>GC06P023103</t>
  </si>
  <si>
    <t>https://www.genecards.org/cgi-bin/carddisp.pl?gene=RPL6P18</t>
  </si>
  <si>
    <t>RPL6P2</t>
  </si>
  <si>
    <t>Ribosomal Protein L6 Pseudogene 2</t>
  </si>
  <si>
    <t>GC01M119219</t>
  </si>
  <si>
    <t>https://www.genecards.org/cgi-bin/carddisp.pl?gene=RPL6P2</t>
  </si>
  <si>
    <t>RPL7AP27</t>
  </si>
  <si>
    <t>Ribosomal Protein L7a Pseudogene 27</t>
  </si>
  <si>
    <t>GC04M188349</t>
  </si>
  <si>
    <t>https://www.genecards.org/cgi-bin/carddisp.pl?gene=RPL7AP27</t>
  </si>
  <si>
    <t>RPL9P21</t>
  </si>
  <si>
    <t>Ribosomal Protein L9 Pseudogene 21</t>
  </si>
  <si>
    <t>GC10M044414</t>
  </si>
  <si>
    <t>https://www.genecards.org/cgi-bin/carddisp.pl?gene=RPL9P21</t>
  </si>
  <si>
    <t>RPLP0P9</t>
  </si>
  <si>
    <t>Ribosomal Protein Lateral Stalk Subunit P0 Pseudogene 9</t>
  </si>
  <si>
    <t>GC05P166382</t>
  </si>
  <si>
    <t>https://www.genecards.org/cgi-bin/carddisp.pl?gene=RPLP0P9</t>
  </si>
  <si>
    <t>RPS12P24</t>
  </si>
  <si>
    <t>Ribosomal Protein S12 Pseudogene 24</t>
  </si>
  <si>
    <t>GC13M037220</t>
  </si>
  <si>
    <t>https://www.genecards.org/cgi-bin/carddisp.pl?gene=RPS12P24</t>
  </si>
  <si>
    <t>RPS20P25</t>
  </si>
  <si>
    <t>Ribosomal Protein S20 Pseudogene 25</t>
  </si>
  <si>
    <t>GC09P081410</t>
  </si>
  <si>
    <t>https://www.genecards.org/cgi-bin/carddisp.pl?gene=RPS20P25</t>
  </si>
  <si>
    <t>RPS26P24</t>
  </si>
  <si>
    <t>Ribosomal Protein S26 Pseudogene 24</t>
  </si>
  <si>
    <t>GC04M057352</t>
  </si>
  <si>
    <t>https://www.genecards.org/cgi-bin/carddisp.pl?gene=RPS26P24</t>
  </si>
  <si>
    <t>RPS27P1</t>
  </si>
  <si>
    <t>Ribosomal Protein S27 Pseudogene 1</t>
  </si>
  <si>
    <t>GC10P091544</t>
  </si>
  <si>
    <t>https://www.genecards.org/cgi-bin/carddisp.pl?gene=RPS27P1</t>
  </si>
  <si>
    <t>RPS7P4</t>
  </si>
  <si>
    <t>Ribosomal Protein S7 Pseudogene 4</t>
  </si>
  <si>
    <t>GC01M068242</t>
  </si>
  <si>
    <t>https://www.genecards.org/cgi-bin/carddisp.pl?gene=RPS7P4</t>
  </si>
  <si>
    <t>RPSAP48</t>
  </si>
  <si>
    <t>Ribosomal Protein SA Pseudogene 48</t>
  </si>
  <si>
    <t>GC08M110105</t>
  </si>
  <si>
    <t>https://www.genecards.org/cgi-bin/carddisp.pl?gene=RPSAP48</t>
  </si>
  <si>
    <t>RSL24D1P4</t>
  </si>
  <si>
    <t>Ribosomal L24 Domain Containing 1 Pseudogene 4</t>
  </si>
  <si>
    <t>GC01P242767</t>
  </si>
  <si>
    <t>https://www.genecards.org/cgi-bin/carddisp.pl?gene=RSL24D1P4</t>
  </si>
  <si>
    <t>VENTXP2</t>
  </si>
  <si>
    <t>VENT Homeobox Pseudogene 2</t>
  </si>
  <si>
    <t>GC13M083907</t>
  </si>
  <si>
    <t>https://www.genecards.org/cgi-bin/carddisp.pl?gene=VENTXP2</t>
  </si>
  <si>
    <t>ATG3P1</t>
  </si>
  <si>
    <t>Autophagy Related 3 Pseudogene 1</t>
  </si>
  <si>
    <t>GC20M039328</t>
  </si>
  <si>
    <t>https://www.genecards.org/cgi-bin/carddisp.pl?gene=ATG3P1</t>
  </si>
  <si>
    <t>MAPRE1P1</t>
  </si>
  <si>
    <t>MAPRE1 Pseudogene 1</t>
  </si>
  <si>
    <t>GC08M135623</t>
  </si>
  <si>
    <t>https://www.genecards.org/cgi-bin/carddisp.pl?gene=MAPRE1P1</t>
  </si>
  <si>
    <t>MAPRE1P2</t>
  </si>
  <si>
    <t>MAPRE1 Pseudogene 2</t>
  </si>
  <si>
    <t>GC04M033009</t>
  </si>
  <si>
    <t>https://www.genecards.org/cgi-bin/carddisp.pl?gene=MAPRE1P2</t>
  </si>
  <si>
    <t>MRPS18BP2</t>
  </si>
  <si>
    <t>Mitochondrial Ribosomal Protein S18B Pseudogene 2</t>
  </si>
  <si>
    <t>GC02P139668</t>
  </si>
  <si>
    <t>https://www.genecards.org/cgi-bin/carddisp.pl?gene=MRPS18BP2</t>
  </si>
  <si>
    <t>MTIF2P1</t>
  </si>
  <si>
    <t>Mitochondrial Translational Initiation Factor 2 Pseudogene 1</t>
  </si>
  <si>
    <t>GC01P121503</t>
  </si>
  <si>
    <t>https://www.genecards.org/cgi-bin/carddisp.pl?gene=MTIF2P1</t>
  </si>
  <si>
    <t>PCBP2P3</t>
  </si>
  <si>
    <t>Poly(RC) Binding Protein 2 Pseudogene 3</t>
  </si>
  <si>
    <t>GC05M091843</t>
  </si>
  <si>
    <t>https://www.genecards.org/cgi-bin/carddisp.pl?gene=PCBP2P3</t>
  </si>
  <si>
    <t>RPL12P36</t>
  </si>
  <si>
    <t>Ribosomal Protein L12 Pseudogene 36</t>
  </si>
  <si>
    <t>GC16P058825</t>
  </si>
  <si>
    <t>https://www.genecards.org/cgi-bin/carddisp.pl?gene=RPL12P36</t>
  </si>
  <si>
    <t>RPL17P25</t>
  </si>
  <si>
    <t>Ribosomal Protein L17 Pseudogene 25</t>
  </si>
  <si>
    <t>GC06M080373</t>
  </si>
  <si>
    <t>https://www.genecards.org/cgi-bin/carddisp.pl?gene=RPL17P25</t>
  </si>
  <si>
    <t>RPL17P45</t>
  </si>
  <si>
    <t>Ribosomal Protein L17 Pseudogene 45</t>
  </si>
  <si>
    <t>GC18M040143</t>
  </si>
  <si>
    <t>https://www.genecards.org/cgi-bin/carddisp.pl?gene=RPL17P45</t>
  </si>
  <si>
    <t>RPL18P8</t>
  </si>
  <si>
    <t>Ribosomal Protein L18 Pseudogene 8</t>
  </si>
  <si>
    <t>GC11P039164</t>
  </si>
  <si>
    <t>https://www.genecards.org/cgi-bin/carddisp.pl?gene=RPL18P8</t>
  </si>
  <si>
    <t>RPL19P8</t>
  </si>
  <si>
    <t>Ribosomal Protein L19 Pseudogene 8</t>
  </si>
  <si>
    <t>GC04P178286</t>
  </si>
  <si>
    <t>https://www.genecards.org/cgi-bin/carddisp.pl?gene=RPL19P8</t>
  </si>
  <si>
    <t>RPL21P103</t>
  </si>
  <si>
    <t>Ribosomal Protein L21 Pseudogene 103</t>
  </si>
  <si>
    <t>GC12P058244</t>
  </si>
  <si>
    <t>https://www.genecards.org/cgi-bin/carddisp.pl?gene=RPL21P103</t>
  </si>
  <si>
    <t>RPL21P24</t>
  </si>
  <si>
    <t>Ribosomal Protein L21 Pseudogene 24</t>
  </si>
  <si>
    <t>GC01M047497</t>
  </si>
  <si>
    <t>https://www.genecards.org/cgi-bin/carddisp.pl?gene=RPL21P24</t>
  </si>
  <si>
    <t>RPL21P46</t>
  </si>
  <si>
    <t>Ribosomal Protein L21 Pseudogene 46</t>
  </si>
  <si>
    <t>GC04P019813</t>
  </si>
  <si>
    <t>https://www.genecards.org/cgi-bin/carddisp.pl?gene=RPL21P46</t>
  </si>
  <si>
    <t>RPL21P47</t>
  </si>
  <si>
    <t>Ribosomal Protein L21 Pseudogene 47</t>
  </si>
  <si>
    <t>GC04P062248</t>
  </si>
  <si>
    <t>https://www.genecards.org/cgi-bin/carddisp.pl?gene=RPL21P47</t>
  </si>
  <si>
    <t>RPL23AP48</t>
  </si>
  <si>
    <t>Ribosomal Protein L23a Pseudogene 48</t>
  </si>
  <si>
    <t>GC06M121679</t>
  </si>
  <si>
    <t>https://www.genecards.org/cgi-bin/carddisp.pl?gene=RPL23AP48</t>
  </si>
  <si>
    <t>RPL23AP68</t>
  </si>
  <si>
    <t>Ribosomal Protein L23a Pseudogene 68</t>
  </si>
  <si>
    <t>GC12M087169</t>
  </si>
  <si>
    <t>https://www.genecards.org/cgi-bin/carddisp.pl?gene=RPL23AP68</t>
  </si>
  <si>
    <t>RPL23P3</t>
  </si>
  <si>
    <t>Ribosomal Protein L23 Pseudogene 3</t>
  </si>
  <si>
    <t>GC01P078666</t>
  </si>
  <si>
    <t>https://www.genecards.org/cgi-bin/carddisp.pl?gene=RPL23P3</t>
  </si>
  <si>
    <t>RPL24P9</t>
  </si>
  <si>
    <t>RPL24 Pseudogene 9</t>
  </si>
  <si>
    <t>GC0XP003954</t>
  </si>
  <si>
    <t>https://www.genecards.org/cgi-bin/carddisp.pl?gene=RPL24P9</t>
  </si>
  <si>
    <t>RPL31P48</t>
  </si>
  <si>
    <t>Ribosomal Protein L31 Pseudogene 48</t>
  </si>
  <si>
    <t>GC12P073648</t>
  </si>
  <si>
    <t>https://www.genecards.org/cgi-bin/carddisp.pl?gene=RPL31P48</t>
  </si>
  <si>
    <t>RPL32P28</t>
  </si>
  <si>
    <t>Ribosomal Protein L32 Pseudogene 28</t>
  </si>
  <si>
    <t>GC13P062327</t>
  </si>
  <si>
    <t>https://www.genecards.org/cgi-bin/carddisp.pl?gene=RPL32P28</t>
  </si>
  <si>
    <t>RPL35P8</t>
  </si>
  <si>
    <t>Ribosomal Protein L35 Pseudogene 8</t>
  </si>
  <si>
    <t>GC22M049213</t>
  </si>
  <si>
    <t>https://www.genecards.org/cgi-bin/carddisp.pl?gene=RPL35P8</t>
  </si>
  <si>
    <t>RPL36P1</t>
  </si>
  <si>
    <t>Ribosomal Protein L36 Pseudogene 1</t>
  </si>
  <si>
    <t>GC20P052890</t>
  </si>
  <si>
    <t>https://www.genecards.org/cgi-bin/carddisp.pl?gene=RPL36P1</t>
  </si>
  <si>
    <t>RPL9P15</t>
  </si>
  <si>
    <t>Ribosomal Protein L9 Pseudogene 15</t>
  </si>
  <si>
    <t>GC03M154676</t>
  </si>
  <si>
    <t>https://www.genecards.org/cgi-bin/carddisp.pl?gene=RPL9P15</t>
  </si>
  <si>
    <t>RPS12P6</t>
  </si>
  <si>
    <t>Ribosomal Protein S12 Pseudogene 6</t>
  </si>
  <si>
    <t>GC03P078758</t>
  </si>
  <si>
    <t>https://www.genecards.org/cgi-bin/carddisp.pl?gene=RPS12P6</t>
  </si>
  <si>
    <t>RPS15AP21</t>
  </si>
  <si>
    <t>Ribosomal Protein S15a Pseudogene 21</t>
  </si>
  <si>
    <t>GC06P121381</t>
  </si>
  <si>
    <t>https://www.genecards.org/cgi-bin/carddisp.pl?gene=RPS15AP21</t>
  </si>
  <si>
    <t>RPS15AP22</t>
  </si>
  <si>
    <t>Ribosomal Protein S15a Pseudogene 22</t>
  </si>
  <si>
    <t>GC07M131702</t>
  </si>
  <si>
    <t>https://www.genecards.org/cgi-bin/carddisp.pl?gene=RPS15AP22</t>
  </si>
  <si>
    <t>RPS17P11</t>
  </si>
  <si>
    <t>Ribosomal Protein S17 Pseudogene 11</t>
  </si>
  <si>
    <t>GC05P052282</t>
  </si>
  <si>
    <t>https://www.genecards.org/cgi-bin/carddisp.pl?gene=RPS17P11</t>
  </si>
  <si>
    <t>RPS26P57</t>
  </si>
  <si>
    <t>Ribosomal Protein S26 Pseudogene 57</t>
  </si>
  <si>
    <t>GC0XM124688</t>
  </si>
  <si>
    <t>https://www.genecards.org/cgi-bin/carddisp.pl?gene=RPS26P57</t>
  </si>
  <si>
    <t>RPS2P24</t>
  </si>
  <si>
    <t>Ribosomal Protein S2 Pseudogene 24</t>
  </si>
  <si>
    <t>GC05P077545</t>
  </si>
  <si>
    <t>https://www.genecards.org/cgi-bin/carddisp.pl?gene=RPS2P24</t>
  </si>
  <si>
    <t>RPS2P25</t>
  </si>
  <si>
    <t>Ribosomal Protein S2 Pseudogene 25</t>
  </si>
  <si>
    <t>GC05P085762</t>
  </si>
  <si>
    <t>https://www.genecards.org/cgi-bin/carddisp.pl?gene=RPS2P25</t>
  </si>
  <si>
    <t>RPS3AP42</t>
  </si>
  <si>
    <t>RPS3A Pseudogene 42</t>
  </si>
  <si>
    <t>GC11M092498</t>
  </si>
  <si>
    <t>https://www.genecards.org/cgi-bin/carddisp.pl?gene=RPS3AP42</t>
  </si>
  <si>
    <t>RPS6P12</t>
  </si>
  <si>
    <t>Ribosomal Protein S6 Pseudogene 12</t>
  </si>
  <si>
    <t>GC09M093930</t>
  </si>
  <si>
    <t>https://www.genecards.org/cgi-bin/carddisp.pl?gene=RPS6P12</t>
  </si>
  <si>
    <t>RPS6P7</t>
  </si>
  <si>
    <t>Ribosomal Protein S6 Pseudogene 7</t>
  </si>
  <si>
    <t>GC06P084292</t>
  </si>
  <si>
    <t>https://www.genecards.org/cgi-bin/carddisp.pl?gene=RPS6P7</t>
  </si>
  <si>
    <t>RPS7P9</t>
  </si>
  <si>
    <t>Ribosomal Protein S7 Pseudogene 9</t>
  </si>
  <si>
    <t>GC10M080716</t>
  </si>
  <si>
    <t>https://www.genecards.org/cgi-bin/carddisp.pl?gene=RPS7P9</t>
  </si>
  <si>
    <t>UBBP2</t>
  </si>
  <si>
    <t>Ubiquitin B Pseudogene 2</t>
  </si>
  <si>
    <t>GC01M217850</t>
  </si>
  <si>
    <t>https://www.genecards.org/cgi-bin/carddisp.pl?gene=UBBP2</t>
  </si>
  <si>
    <t>FTLP7</t>
  </si>
  <si>
    <t>Ferritin Light Chain Pseudogene 7</t>
  </si>
  <si>
    <t>GC11M115538</t>
  </si>
  <si>
    <t>https://www.genecards.org/cgi-bin/carddisp.pl?gene=FTLP7</t>
  </si>
  <si>
    <t>GAPDHP41</t>
  </si>
  <si>
    <t>Glyceraldehyde 3 Phosphate Dehydrogenase Pseudogene 41</t>
  </si>
  <si>
    <t>GC06M060719</t>
  </si>
  <si>
    <t>https://www.genecards.org/cgi-bin/carddisp.pl?gene=GAPDHP41</t>
  </si>
  <si>
    <t>MRPS35P1</t>
  </si>
  <si>
    <t>Mitochondrial Ribosomal Protein S35 Pseudogene 1</t>
  </si>
  <si>
    <t>GC03P005446</t>
  </si>
  <si>
    <t>https://www.genecards.org/cgi-bin/carddisp.pl?gene=MRPS35P1</t>
  </si>
  <si>
    <t>RPL10AP8</t>
  </si>
  <si>
    <t>Ribosomal Protein L10a Pseudogene 8</t>
  </si>
  <si>
    <t>GC05P072373</t>
  </si>
  <si>
    <t>https://www.genecards.org/cgi-bin/carddisp.pl?gene=RPL10AP8</t>
  </si>
  <si>
    <t>RPL18P3</t>
  </si>
  <si>
    <t>Ribosomal Protein L18 Pseudogene 3</t>
  </si>
  <si>
    <t>GC05P121616</t>
  </si>
  <si>
    <t>https://www.genecards.org/cgi-bin/carddisp.pl?gene=RPL18P3</t>
  </si>
  <si>
    <t>RPL18P7</t>
  </si>
  <si>
    <t>Ribosomal Protein L18 Pseudogene 7</t>
  </si>
  <si>
    <t>GC08P113377</t>
  </si>
  <si>
    <t>https://www.genecards.org/cgi-bin/carddisp.pl?gene=RPL18P7</t>
  </si>
  <si>
    <t>RPL29P18</t>
  </si>
  <si>
    <t>Ribosomal Protein L29 Pseudogene 18</t>
  </si>
  <si>
    <t>GC08P105011</t>
  </si>
  <si>
    <t>https://www.genecards.org/cgi-bin/carddisp.pl?gene=RPL29P18</t>
  </si>
  <si>
    <t>RPL6P10</t>
  </si>
  <si>
    <t>Ribosomal Protein L6 Pseudogene 10</t>
  </si>
  <si>
    <t>GC04P065573</t>
  </si>
  <si>
    <t>https://www.genecards.org/cgi-bin/carddisp.pl?gene=RPL6P10</t>
  </si>
  <si>
    <t>RPS15AP31</t>
  </si>
  <si>
    <t>Ribosomal Protein S15a Pseudogene 31</t>
  </si>
  <si>
    <t>GC11M028288</t>
  </si>
  <si>
    <t>https://www.genecards.org/cgi-bin/carddisp.pl?gene=RPS15AP31</t>
  </si>
  <si>
    <t>RPS26P29</t>
  </si>
  <si>
    <t>Ribosomal Protein S26 Pseudogene 29</t>
  </si>
  <si>
    <t>GC06P007564</t>
  </si>
  <si>
    <t>https://www.genecards.org/cgi-bin/carddisp.pl?gene=RPS26P29</t>
  </si>
  <si>
    <t>RPSAP43</t>
  </si>
  <si>
    <t>Ribosomal Protein SA Pseudogene 43</t>
  </si>
  <si>
    <t>GC06M114084</t>
  </si>
  <si>
    <t>https://www.genecards.org/cgi-bin/carddisp.pl?gene=RPSAP43</t>
  </si>
  <si>
    <t>VN1R70P</t>
  </si>
  <si>
    <t>Vomeronasal 1 Receptor 70 Pseudogene</t>
  </si>
  <si>
    <t>GC16P035836</t>
  </si>
  <si>
    <t>https://www.genecards.org/cgi-bin/carddisp.pl?gene=VN1R70P</t>
  </si>
  <si>
    <t>MRPL51P1</t>
  </si>
  <si>
    <t>Mitochondrial Ribosomal Protein L51 Pseudogene 1</t>
  </si>
  <si>
    <t>GC04M027424</t>
  </si>
  <si>
    <t>https://www.genecards.org/cgi-bin/carddisp.pl?gene=MRPL51P1</t>
  </si>
  <si>
    <t>PGBD3P3</t>
  </si>
  <si>
    <t>PiggyBac Transposable Element Derived 3 Pseudogene 3</t>
  </si>
  <si>
    <t>GC12P126510</t>
  </si>
  <si>
    <t>https://www.genecards.org/cgi-bin/carddisp.pl?gene=PGBD3P3</t>
  </si>
  <si>
    <t>VN1R95P</t>
  </si>
  <si>
    <t>Vomeronasal 1 Receptor 95 Pseudogene</t>
  </si>
  <si>
    <t>GC19P027803</t>
  </si>
  <si>
    <t>https://www.genecards.org/cgi-bin/carddisp.pl?gene=VN1R95P</t>
  </si>
  <si>
    <t>LOC109363676</t>
  </si>
  <si>
    <t>BMP2 5' Regulatory Region</t>
  </si>
  <si>
    <t>GC20P006763</t>
  </si>
  <si>
    <t>https://www.genecards.org/cgi-bin/carddisp.pl?gene=LOC109363676</t>
  </si>
  <si>
    <t>LOC109461473</t>
  </si>
  <si>
    <t>BMP7 Promoter Region</t>
  </si>
  <si>
    <t>GC20P057268</t>
  </si>
  <si>
    <t>https://www.genecards.org/cgi-bin/carddisp.pl?gene=LOC109461473</t>
  </si>
  <si>
    <t>LOC117204000</t>
  </si>
  <si>
    <t>ANPEP Distal Promoter</t>
  </si>
  <si>
    <t>GC15P089814</t>
  </si>
  <si>
    <t>https://www.genecards.org/cgi-bin/carddisp.pl?gene=LOC117204000</t>
  </si>
  <si>
    <t>D</t>
  </si>
  <si>
    <t>164 common elements in "Epimedium" and "Nonunion":</t>
  </si>
  <si>
    <t>id</t>
  </si>
  <si>
    <t>Term</t>
  </si>
  <si>
    <t>ListHits</t>
  </si>
  <si>
    <t>ListTotal</t>
  </si>
  <si>
    <t>PopHits</t>
  </si>
  <si>
    <t>PopTotal</t>
  </si>
  <si>
    <t>p-value</t>
  </si>
  <si>
    <t>q-value</t>
  </si>
  <si>
    <t>Enrichment_score</t>
  </si>
  <si>
    <t>geneID</t>
  </si>
  <si>
    <t>GO:0019221</t>
  </si>
  <si>
    <t>cytokine-mediated signaling pathway</t>
  </si>
  <si>
    <t>biological_process</t>
  </si>
  <si>
    <t>AKT1;TP53;IL6;TNF;VEGFA;CASP3;MYC;PTGS2;IL1B;HIF1A;MMP9;CCND1;CXCL8;CCL2;MMP2;BCL2L1;RELA;IL10;HMOX1;ICAM1;STAT1;IL2;CDKN1A;VCAM1;IL4;MCL1</t>
  </si>
  <si>
    <t>GO:0010628</t>
  </si>
  <si>
    <t>positive regulation of gene expression</t>
  </si>
  <si>
    <t>AKT1;TP53;IL6;TNF;VEGFA;MYC;IL1B;HIF1A;EGF;CXCL8;MAPK8;NOS3;MAPK1;CAV1;MAPK14;AR;IL4;IFNG</t>
  </si>
  <si>
    <t>GO:0043066</t>
  </si>
  <si>
    <t>negative regulation of apoptotic process</t>
  </si>
  <si>
    <t>AKT1;TP53;IL6;VEGFA;CASP3;MYC;EGFR;MMP9;NFKBIA;MAPK8;BCL2L1;RELA;IL10;IL2;CDKN1A;IL4;IKBKB;MCL1</t>
  </si>
  <si>
    <t>GO:0045893</t>
  </si>
  <si>
    <t>positive regulation of transcription, DNA-templated</t>
  </si>
  <si>
    <t>AKT1;TP53;IL6;TNF;MYC;EGFR;ESR1;IL1B;HIF1A;EGF;PPARG;RELA;IL10;MAPK1;STAT1;AR;IL4;PPARA;IKBKB</t>
  </si>
  <si>
    <t>GO:0045944</t>
  </si>
  <si>
    <t>positive regulation of transcription by RNA polymerase II</t>
  </si>
  <si>
    <t>AKT1;TP53;IL6;TNF;VEGFA;MYC;EGFR;ESR1;HIF1A;PPARG;NFKBIA;RELA;MDM2;STAT1;IL2;MAPK14;SERPINE1;AR;IL4;PPARA;IKBKB</t>
  </si>
  <si>
    <t>GO:0031663</t>
  </si>
  <si>
    <t>lipopolysaccharide-mediated signaling pathway</t>
  </si>
  <si>
    <t>AKT1;TNF;IL1B;CCL2;NFKBIA;MAPK1;MAPK14</t>
  </si>
  <si>
    <t>GO:0071222</t>
  </si>
  <si>
    <t>cellular response to lipopolysaccharide</t>
  </si>
  <si>
    <t>IL6;IL1B;CXCL8;CCL2;MAPK8;RELA;IL10;ICAM1;MAPK14;SERPINE1</t>
  </si>
  <si>
    <t>GO:0008284</t>
  </si>
  <si>
    <t>positive regulation of cell population proliferation</t>
  </si>
  <si>
    <t>AKT1;IL6;VEGFA;MYC;EGFR;IL1B;EGF;ERBB2;RELA;MDM2;IL2;AR;IL4;IFNG</t>
  </si>
  <si>
    <t>GO:0001525</t>
  </si>
  <si>
    <t>angiogenesis</t>
  </si>
  <si>
    <t>VEGFA;HIF1A;EGF;CXCL8;CCL2;CASP8;MMP2;HMOX1;CAV1;MAPK14;SERPINE1</t>
  </si>
  <si>
    <t>GO:0071456</t>
  </si>
  <si>
    <t>cellular response to hypoxia</t>
  </si>
  <si>
    <t>AKT1;TP53;VEGFA;MYC;PTGS2;HIF1A;HMOX1;ICAM1;MDM2</t>
  </si>
  <si>
    <t>GO:0071356</t>
  </si>
  <si>
    <t>cellular response to tumor necrosis factor</t>
  </si>
  <si>
    <t>AKT1;CXCL8;CCL2;RELA;ICAM1;MAPK1;VCAM1;MAPK14;IKBKB</t>
  </si>
  <si>
    <t>GO:0097192</t>
  </si>
  <si>
    <t>extrinsic apoptotic signaling pathway in absence of ligand</t>
  </si>
  <si>
    <t>CASP3;BCL2L1;IL2;IL4;CASP9;MCL1</t>
  </si>
  <si>
    <t>GO:0060749</t>
  </si>
  <si>
    <t>mammary gland alveolus development</t>
  </si>
  <si>
    <t>VEGFA;ESR1;EGF;CCND1;AR</t>
  </si>
  <si>
    <t>GO:0034614</t>
  </si>
  <si>
    <t>cellular response to reactive oxygen species</t>
  </si>
  <si>
    <t>AKT1;EGFR;MMP9;MMP2;MAPK8;MAPK1</t>
  </si>
  <si>
    <t>GO:0045429</t>
  </si>
  <si>
    <t>positive regulation of nitric oxide biosynthetic process</t>
  </si>
  <si>
    <t>AKT1;TNF;PTGS2;IL1B;ICAM1;IFNG</t>
  </si>
  <si>
    <t>GO:0071276</t>
  </si>
  <si>
    <t>cellular response to cadmium ion</t>
  </si>
  <si>
    <t>AKT1;EGFR;MMP9;MAPK8;HMOX1;MAPK1</t>
  </si>
  <si>
    <t>GO:1902042</t>
  </si>
  <si>
    <t>negative regulation of extrinsic apoptotic signaling pathway via death domain receptors</t>
  </si>
  <si>
    <t>CASP8;BCL2L1;HMOX1;NOS3;ICAM1;SERPINE1</t>
  </si>
  <si>
    <t>GO:0001934</t>
  </si>
  <si>
    <t>positive regulation of protein phosphorylation</t>
  </si>
  <si>
    <t>AKT1;TNF;VEGFA;EGFR;IL1B;MMP9;CCND1;ERBB2;IFNG</t>
  </si>
  <si>
    <t>GO:1902895</t>
  </si>
  <si>
    <t>positive regulation of pri-miRNA transcription by RNA polymerase II</t>
  </si>
  <si>
    <t>TP53;TNF;HIF1A;PPARG;RELA;IL10</t>
  </si>
  <si>
    <t>GO:0000122</t>
  </si>
  <si>
    <t>negative regulation of transcription by RNA polymerase II</t>
  </si>
  <si>
    <t>TP53;TNF;VEGFA;MYC;ESR1;CCND1;PPARG;RELA;MDM2;STAT1;CAV1;AR;IL4;PPARA;IFNG</t>
  </si>
  <si>
    <t>GO:0050729</t>
  </si>
  <si>
    <t>positive regulation of inflammatory response</t>
  </si>
  <si>
    <t>TNF;EGFR;IL1B;NFKBIA;IL2;SERPINE1;IFNG</t>
  </si>
  <si>
    <t>GO:0010573</t>
  </si>
  <si>
    <t>vascular endothelial growth factor production</t>
  </si>
  <si>
    <t>IL6;TNF;IL1B;HIF1A</t>
  </si>
  <si>
    <t>GO:0050999</t>
  </si>
  <si>
    <t>regulation of nitric-oxide synthase activity</t>
  </si>
  <si>
    <t>AKT1;EGFR;IL1B;NOS3;CAV1</t>
  </si>
  <si>
    <t>GO:0048661</t>
  </si>
  <si>
    <t>positive regulation of smooth muscle cell proliferation</t>
  </si>
  <si>
    <t>AKT1;IL6;TNF;EGFR;HMOX1;STAT1</t>
  </si>
  <si>
    <t>GO:0051092</t>
  </si>
  <si>
    <t>positive regulation of NF-kappaB transcription factor activity</t>
  </si>
  <si>
    <t>IL6;TNF;IL1B;RELA;ICAM1;CAV1;AR;IKBKB</t>
  </si>
  <si>
    <t>GO:0043627</t>
  </si>
  <si>
    <t>response to estrogen</t>
  </si>
  <si>
    <t>ESR1;CCND1;PPARG;HMOX1;MAPK1;CAV1</t>
  </si>
  <si>
    <t>GO:0043065</t>
  </si>
  <si>
    <t>positive regulation of apoptotic process</t>
  </si>
  <si>
    <t>AKT1;TP53;IL6;TNF;CASP3;MMP9;CASP8;MAPK8;HMOX1;CASP9</t>
  </si>
  <si>
    <t>GO:0035924</t>
  </si>
  <si>
    <t>cellular response to vascular endothelial growth factor stimulus</t>
  </si>
  <si>
    <t>AKT1;VEGFA;RELA;VCAM1;MAPK14</t>
  </si>
  <si>
    <t>GO:0051091</t>
  </si>
  <si>
    <t>positive regulation of DNA-binding transcription factor activity</t>
  </si>
  <si>
    <t>AKT1;IL6;TNF;ESR1;IL1B;PPARG;IL10</t>
  </si>
  <si>
    <t>GO:0042493</t>
  </si>
  <si>
    <t>response to drug</t>
  </si>
  <si>
    <t>CASP3;MYC;CCND1;PPARG;RELA;IL10;HMOX1;ICAM1;CDKN1A</t>
  </si>
  <si>
    <t>GO:0000165</t>
  </si>
  <si>
    <t>MAPK cascade</t>
  </si>
  <si>
    <t>TNF;MYC;EGFR;IL1B;EGF;ERBB2;CCL2;MAPK1;IL2</t>
  </si>
  <si>
    <t>GO:0097421</t>
  </si>
  <si>
    <t>liver regeneration</t>
  </si>
  <si>
    <t>IL6;EGFR;CCND1;IL10;HMOX1</t>
  </si>
  <si>
    <t>GO:0042531</t>
  </si>
  <si>
    <t>positive regulation of tyrosine phosphorylation of STAT protein</t>
  </si>
  <si>
    <t>IL6;TNF;VEGFA;IL2;IL4;IFNG</t>
  </si>
  <si>
    <t>GO:2001240</t>
  </si>
  <si>
    <t>negative regulation of extrinsic apoptotic signaling pathway in absence of ligand</t>
  </si>
  <si>
    <t>AKT1;TNF;IL1B;BCL2L1;MCL1</t>
  </si>
  <si>
    <t>GO:1904996</t>
  </si>
  <si>
    <t>positive regulation of leukocyte adhesion to vascular endothelial cell</t>
  </si>
  <si>
    <t>IL6;TNF;RELA;ICAM1</t>
  </si>
  <si>
    <t>GO:0045766</t>
  </si>
  <si>
    <t>positive regulation of angiogenesis</t>
  </si>
  <si>
    <t>VEGFA;IL1B;HIF1A;CXCL8;HMOX1;NOS3;SERPINE1</t>
  </si>
  <si>
    <t>GO:0010629</t>
  </si>
  <si>
    <t>negative regulation of gene expression</t>
  </si>
  <si>
    <t>AKT1;TNF;VEGFA;ESR1;HIF1A;CXCL8;CDKN1A;IFNG</t>
  </si>
  <si>
    <t>GO:0032722</t>
  </si>
  <si>
    <t>positive regulation of chemokine production</t>
  </si>
  <si>
    <t>IL6;TNF;HIF1A;HMOX1;IFNG</t>
  </si>
  <si>
    <t>GO:0043536</t>
  </si>
  <si>
    <t>positive regulation of blood vessel endothelial cell migration</t>
  </si>
  <si>
    <t>AKT1;VEGFA;HIF1A;NOS3;MAPK14</t>
  </si>
  <si>
    <t>GO:0071407</t>
  </si>
  <si>
    <t>cellular response to organic cyclic compound</t>
  </si>
  <si>
    <t>AKT1;TNF;IL1B;CCL2;CASP8</t>
  </si>
  <si>
    <t>GO:0008630</t>
  </si>
  <si>
    <t>intrinsic apoptotic signaling pathway in response to DNA damage</t>
  </si>
  <si>
    <t>TNF;BCL2L1;HMOX1;CASP9;MCL1</t>
  </si>
  <si>
    <t>GO:0033138</t>
  </si>
  <si>
    <t>positive regulation of peptidyl-serine phosphorylation</t>
  </si>
  <si>
    <t>AKT1;IL6;TNF;VEGFA;EGFR;CAV1</t>
  </si>
  <si>
    <t>GO:0001666</t>
  </si>
  <si>
    <t>response to hypoxia</t>
  </si>
  <si>
    <t>VEGFA;CASP3;HIF1A;MMP2;CAV1;VCAM1;PPARA</t>
  </si>
  <si>
    <t>GO:1902004</t>
  </si>
  <si>
    <t>positive regulation of amyloid-beta formation</t>
  </si>
  <si>
    <t>TNF;CASP3;RELA;IFNG</t>
  </si>
  <si>
    <t>GO:0006974</t>
  </si>
  <si>
    <t>cellular response to DNA damage stimulus</t>
  </si>
  <si>
    <t>AKT1;TP53;CASP3;MYC;CCND1;MAPK1;CDKN1A;CASP9</t>
  </si>
  <si>
    <t>GO:1904706</t>
  </si>
  <si>
    <t>negative regulation of vascular associated smooth muscle cell proliferation</t>
  </si>
  <si>
    <t>PPARG;IL10;HMOX1;CDKN1A</t>
  </si>
  <si>
    <t>GO:0031622</t>
  </si>
  <si>
    <t>positive regulation of fever generation</t>
  </si>
  <si>
    <t>TNF;PTGS2;IL1B</t>
  </si>
  <si>
    <t>GO:0010165</t>
  </si>
  <si>
    <t>response to X-ray</t>
  </si>
  <si>
    <t>TP53;CASP3;CCND1;CDKN1A</t>
  </si>
  <si>
    <t>GO:0045471</t>
  </si>
  <si>
    <t>response to ethanol</t>
  </si>
  <si>
    <t>CCND1;CASP8;ICAM1;IL2;VCAM1;PPARA</t>
  </si>
  <si>
    <t>GO:0030225</t>
  </si>
  <si>
    <t>macrophage differentiation</t>
  </si>
  <si>
    <t>VEGFA;MMP9;CASP8;IFNG</t>
  </si>
  <si>
    <t>GO:0032757</t>
  </si>
  <si>
    <t>positive regulation of interleukin-8 production</t>
  </si>
  <si>
    <t>IL6;TNF;IL1B;RELA;SERPINE1</t>
  </si>
  <si>
    <t>GO:0043406</t>
  </si>
  <si>
    <t>positive regulation of MAP kinase activity</t>
  </si>
  <si>
    <t>TNF;VEGFA;EGFR;EGF;ERBB2</t>
  </si>
  <si>
    <t>GO:0061419</t>
  </si>
  <si>
    <t>positive regulation of transcription from RNA polymerase II promoter in response to hypoxia</t>
  </si>
  <si>
    <t>TP53;VEGFA;HIF1A</t>
  </si>
  <si>
    <t>GO:1901185</t>
  </si>
  <si>
    <t>negative regulation of ERBB signaling pathway</t>
  </si>
  <si>
    <t>EGFR;EGF;ERBB2</t>
  </si>
  <si>
    <t>GO:0006954</t>
  </si>
  <si>
    <t>inflammatory response</t>
  </si>
  <si>
    <t>AKT1;IL6;TNF;PTGS2;IL1B;CXCL8;CCL2;RELA;IKBKB</t>
  </si>
  <si>
    <t>GO:0097194</t>
  </si>
  <si>
    <t>execution phase of apoptosis</t>
  </si>
  <si>
    <t>AKT1;CASP3;CASP8;CASP9</t>
  </si>
  <si>
    <t>GO:0046677</t>
  </si>
  <si>
    <t>response to antibiotic</t>
  </si>
  <si>
    <t>TP53;CASP3;CASP8;MDM2</t>
  </si>
  <si>
    <t>GO:0007249</t>
  </si>
  <si>
    <t>I-kappaB kinase/NF-kappaB signaling</t>
  </si>
  <si>
    <t>AKT1;TNF;NFKBIA;RELA;IKBKB</t>
  </si>
  <si>
    <t>GO:0033209</t>
  </si>
  <si>
    <t>tumor necrosis factor-mediated signaling pathway</t>
  </si>
  <si>
    <t>TP53;TNF;NFKBIA;RELA;STAT1;IKBKB</t>
  </si>
  <si>
    <t>GO:0150078</t>
  </si>
  <si>
    <t>positive regulation of neuroinflammatory response</t>
  </si>
  <si>
    <t>IL6;TNF;IL1B</t>
  </si>
  <si>
    <t>GO:0010575</t>
  </si>
  <si>
    <t>positive regulation of vascular endothelial growth factor production</t>
  </si>
  <si>
    <t>IL6;PTGS2;IL1B;HIF1A</t>
  </si>
  <si>
    <t>GO:0051090</t>
  </si>
  <si>
    <t>regulation of DNA-binding transcription factor activity</t>
  </si>
  <si>
    <t>MAPK8;HMOX1;MAPK1;MAPK14</t>
  </si>
  <si>
    <t>GO:0007165</t>
  </si>
  <si>
    <t>signal transduction</t>
  </si>
  <si>
    <t>AKT1;EGFR;ESR1;IL1B;HIF1A;EGF;PPARG;CXCL8;ERBB2;CCL2;MAPK1;MAPK14;AR</t>
  </si>
  <si>
    <t>GO:0035094</t>
  </si>
  <si>
    <t>response to nicotine</t>
  </si>
  <si>
    <t>CASP3;HMOX1;MAPK1;VCAM1</t>
  </si>
  <si>
    <t>GO:0001938</t>
  </si>
  <si>
    <t>positive regulation of endothelial cell proliferation</t>
  </si>
  <si>
    <t>AKT1;VEGFA;HIF1A;EGF;IL10</t>
  </si>
  <si>
    <t>GO:0060333</t>
  </si>
  <si>
    <t>interferon-gamma-mediated signaling pathway</t>
  </si>
  <si>
    <t>TP53;ICAM1;STAT1;VCAM1;IFNG</t>
  </si>
  <si>
    <t>GO:0045907</t>
  </si>
  <si>
    <t>positive regulation of vasoconstriction</t>
  </si>
  <si>
    <t>AKT1;EGFR;ICAM1;CAV1</t>
  </si>
  <si>
    <t>GO:0032091</t>
  </si>
  <si>
    <t>negative regulation of protein binding</t>
  </si>
  <si>
    <t>AKT1;MAPK8;CAV1;CDKN1A;PPARA</t>
  </si>
  <si>
    <t>GO:2000352</t>
  </si>
  <si>
    <t>negative regulation of endothelial cell apoptotic process</t>
  </si>
  <si>
    <t>IL10;ICAM1;SERPINE1;IL4</t>
  </si>
  <si>
    <t>GO:0071260</t>
  </si>
  <si>
    <t>cellular response to mechanical stimulus</t>
  </si>
  <si>
    <t>AKT1;EGFR;IL1B;CASP8;MAPK8</t>
  </si>
  <si>
    <t>GO:1904707</t>
  </si>
  <si>
    <t>positive regulation of vascular associated smooth muscle cell proliferation</t>
  </si>
  <si>
    <t>TNF;MMP9;MMP2;IL10</t>
  </si>
  <si>
    <t>GO:0010888</t>
  </si>
  <si>
    <t>negative regulation of lipid storage</t>
  </si>
  <si>
    <t>IL6;TNF;NFKBIA</t>
  </si>
  <si>
    <t>GO:0007166</t>
  </si>
  <si>
    <t>cell surface receptor signaling pathway</t>
  </si>
  <si>
    <t>EGFR;ERBB2;CCL2;CASP8;MAPK1;MAPK14;IFNG</t>
  </si>
  <si>
    <t>GO:0030335</t>
  </si>
  <si>
    <t>positive regulation of cell migration</t>
  </si>
  <si>
    <t>VEGFA;EGFR;IL1B;EGF;MMP9;CAV1;IL4</t>
  </si>
  <si>
    <t>GO:0071347</t>
  </si>
  <si>
    <t>cellular response to interleukin-1</t>
  </si>
  <si>
    <t>HIF1A;CXCL8;CCL2;RELA;ICAM1</t>
  </si>
  <si>
    <t>GO:0030857</t>
  </si>
  <si>
    <t>negative regulation of epithelial cell differentiation</t>
  </si>
  <si>
    <t>CCND1;CAV1;IFNG</t>
  </si>
  <si>
    <t>GO:1903140</t>
  </si>
  <si>
    <t>regulation of establishment of endothelial barrier</t>
  </si>
  <si>
    <t>TNF;IL1B;IKBKB</t>
  </si>
  <si>
    <t>GO:0045746</t>
  </si>
  <si>
    <t>negative regulation of Notch signaling pathway</t>
  </si>
  <si>
    <t>AKT1;EGFR;EGF;NFKBIA</t>
  </si>
  <si>
    <t>GO:0043491</t>
  </si>
  <si>
    <t>protein kinase B signaling</t>
  </si>
  <si>
    <t>AKT1;TNF;IL1B;CCL2</t>
  </si>
  <si>
    <t>GO:0045348</t>
  </si>
  <si>
    <t>positive regulation of MHC class II biosynthetic process</t>
  </si>
  <si>
    <t>IL10;IL4;IFNG</t>
  </si>
  <si>
    <t>GO:0150077</t>
  </si>
  <si>
    <t>regulation of neuroinflammatory response</t>
  </si>
  <si>
    <t>IL6;PTGS2;MMP9</t>
  </si>
  <si>
    <t>GO:1903799</t>
  </si>
  <si>
    <t>negative regulation of production of miRNAs involved in gene silencing by miRNA</t>
  </si>
  <si>
    <t>TP53;TNF;ESR1</t>
  </si>
  <si>
    <t>GO:0042060</t>
  </si>
  <si>
    <t>wound healing</t>
  </si>
  <si>
    <t>CASP3;EGFR;ERBB2;CDKN1A;PPARA</t>
  </si>
  <si>
    <t>GO:0006367</t>
  </si>
  <si>
    <t>transcription initiation from RNA polymerase II promoter</t>
  </si>
  <si>
    <t>ESR1;CCND1;PPARG;CDKN1A;AR;PPARA</t>
  </si>
  <si>
    <t>GO:0050728</t>
  </si>
  <si>
    <t>negative regulation of inflammatory response</t>
  </si>
  <si>
    <t>PPARG;IL10;IL2;IL4;PPARA</t>
  </si>
  <si>
    <t>GO:0032495</t>
  </si>
  <si>
    <t>response to muramyl dipeptide</t>
  </si>
  <si>
    <t>NFKBIA;RELA;MAPK14</t>
  </si>
  <si>
    <t>GO:1903800</t>
  </si>
  <si>
    <t>positive regulation of production of miRNAs involved in gene silencing by miRNA</t>
  </si>
  <si>
    <t>TP53;IL6;EGFR</t>
  </si>
  <si>
    <t>GO:0016579</t>
  </si>
  <si>
    <t>protein deubiquitination</t>
  </si>
  <si>
    <t>TP53;MYC;ESR1;HIF1A;NFKBIA;MDM2;AR</t>
  </si>
  <si>
    <t>GO:0007595</t>
  </si>
  <si>
    <t>lactation</t>
  </si>
  <si>
    <t>VEGFA;HIF1A;CCND1;CAV1</t>
  </si>
  <si>
    <t>GO:0034097</t>
  </si>
  <si>
    <t>response to cytokine</t>
  </si>
  <si>
    <t>BCL2L1;RELA;STAT1;MCL1</t>
  </si>
  <si>
    <t>GO:0008285</t>
  </si>
  <si>
    <t>negative regulation of cell population proliferation</t>
  </si>
  <si>
    <t>TP53;IL6;IL1B;CXCL8;IL10;NOS3;CDKN1A;AR</t>
  </si>
  <si>
    <t>GO:0010745</t>
  </si>
  <si>
    <t>negative regulation of macrophage derived foam cell differentiation</t>
  </si>
  <si>
    <t>PPARG;NFKBIA;PPARA</t>
  </si>
  <si>
    <t>GO:2000273</t>
  </si>
  <si>
    <t>positive regulation of signaling receptor activity</t>
  </si>
  <si>
    <t>HIF1A;IL10;IFNG</t>
  </si>
  <si>
    <t>GO:0051146</t>
  </si>
  <si>
    <t>striated muscle cell differentiation</t>
  </si>
  <si>
    <t>AKT1;CASP3;MAPK14</t>
  </si>
  <si>
    <t>GO:0006915</t>
  </si>
  <si>
    <t>apoptotic process</t>
  </si>
  <si>
    <t>CASP3;IL1B;NFKBIA;CASP8;MAPK1;MDM2;MAPK14;CASP9;IFNG</t>
  </si>
  <si>
    <t>GO:0051044</t>
  </si>
  <si>
    <t>positive regulation of membrane protein ectodomain proteolysis</t>
  </si>
  <si>
    <t>TNF;IL1B;IFNG</t>
  </si>
  <si>
    <t>GO:0060252</t>
  </si>
  <si>
    <t>positive regulation of glial cell proliferation</t>
  </si>
  <si>
    <t>GO:0007507</t>
  </si>
  <si>
    <t>heart development</t>
  </si>
  <si>
    <t>CASP3;PPARG;ERBB2;CASP8;CDKN1A;PPARA</t>
  </si>
  <si>
    <t>GO:0051384</t>
  </si>
  <si>
    <t>response to glucocorticoid</t>
  </si>
  <si>
    <t>IL6;TNF;CASP3;IL10</t>
  </si>
  <si>
    <t>GO:0034116</t>
  </si>
  <si>
    <t>positive regulation of heterotypic cell-cell adhesion</t>
  </si>
  <si>
    <t>TNF;IL1B;IL10</t>
  </si>
  <si>
    <t>GO:0035994</t>
  </si>
  <si>
    <t>response to muscle stretch</t>
  </si>
  <si>
    <t>GO:0048143</t>
  </si>
  <si>
    <t>astrocyte activation</t>
  </si>
  <si>
    <t>TNF;EGFR;IFNG</t>
  </si>
  <si>
    <t>GO:0090399</t>
  </si>
  <si>
    <t>replicative senescence</t>
  </si>
  <si>
    <t>TP53;CDKN1A;SERPINE1</t>
  </si>
  <si>
    <t>GO:0032731</t>
  </si>
  <si>
    <t>positive regulation of interleukin-1 beta production</t>
  </si>
  <si>
    <t>IL6;TNF;CASP8;IFNG</t>
  </si>
  <si>
    <t>GO:1903078</t>
  </si>
  <si>
    <t>positive regulation of protein localization to plasma membrane</t>
  </si>
  <si>
    <t>AKT1;TNF;EGFR;IFNG</t>
  </si>
  <si>
    <t>GO:0006959</t>
  </si>
  <si>
    <t>humoral immune response</t>
  </si>
  <si>
    <t>IL6;TNF;CCL2;IFNG</t>
  </si>
  <si>
    <t>GO:0050679</t>
  </si>
  <si>
    <t>positive regulation of epithelial cell proliferation</t>
  </si>
  <si>
    <t>VEGFA;MYC;EGFR;ERBB2</t>
  </si>
  <si>
    <t>GO:0000187</t>
  </si>
  <si>
    <t>activation of MAPK activity</t>
  </si>
  <si>
    <t>TNF;IL1B;EGF;MAPK1;MAPK14</t>
  </si>
  <si>
    <t>GO:0042102</t>
  </si>
  <si>
    <t>positive regulation of T cell proliferation</t>
  </si>
  <si>
    <t>IL6;IL1B;VCAM1;IL4</t>
  </si>
  <si>
    <t>GO:0002053</t>
  </si>
  <si>
    <t>positive regulation of mesenchymal cell proliferation</t>
  </si>
  <si>
    <t>VEGFA;MYC;STAT1</t>
  </si>
  <si>
    <t>GO:0035690</t>
  </si>
  <si>
    <t>cellular response to drug</t>
  </si>
  <si>
    <t>TP53;MYC;EGFR;IL1B</t>
  </si>
  <si>
    <t>GO:0007050</t>
  </si>
  <si>
    <t>cell cycle arrest</t>
  </si>
  <si>
    <t>TP53;MYC;CXCL8;CDKN1A;IFNG</t>
  </si>
  <si>
    <t>GO:0002639</t>
  </si>
  <si>
    <t>positive regulation of immunoglobulin production</t>
  </si>
  <si>
    <t>IL6;IL10;IL2</t>
  </si>
  <si>
    <t>GO:0090050</t>
  </si>
  <si>
    <t>positive regulation of cell migration involved in sprouting angiogenesis</t>
  </si>
  <si>
    <t>VEGFA;PTGS2;HMOX1</t>
  </si>
  <si>
    <t>GO:0006357</t>
  </si>
  <si>
    <t>regulation of transcription by RNA polymerase II</t>
  </si>
  <si>
    <t>TP53;TNF;VEGFA;MYC;EGFR;ESR1;HIF1A;PPARG;ERBB2;RELA;MDM2;CDKN1A;MAPK14;AR</t>
  </si>
  <si>
    <t>GO:0032868</t>
  </si>
  <si>
    <t>response to insulin</t>
  </si>
  <si>
    <t>RELA;IL10;ICAM1;PPARA</t>
  </si>
  <si>
    <t>GO:0050768</t>
  </si>
  <si>
    <t>negative regulation of neurogenesis</t>
  </si>
  <si>
    <t>GO:0032496</t>
  </si>
  <si>
    <t>response to lipopolysaccharide</t>
  </si>
  <si>
    <t>CASP3;IL1B;CASP8;NOS3;VCAM1</t>
  </si>
  <si>
    <t>GO:2001243</t>
  </si>
  <si>
    <t>negative regulation of intrinsic apoptotic signaling pathway</t>
  </si>
  <si>
    <t>MMP9;BCL2L1;MCL1</t>
  </si>
  <si>
    <t>GO:0008217</t>
  </si>
  <si>
    <t>regulation of blood pressure</t>
  </si>
  <si>
    <t>PTGS2;PPARG;HMOX1;NOS3</t>
  </si>
  <si>
    <t>GO:1901224</t>
  </si>
  <si>
    <t>positive regulation of NIK/NF-kappaB signaling</t>
  </si>
  <si>
    <t>TNF;EGFR;IL1B;RELA</t>
  </si>
  <si>
    <t>GO:0010468</t>
  </si>
  <si>
    <t>regulation of gene expression</t>
  </si>
  <si>
    <t>MYC;HIF1A;MAPK8;IL10;MAPK1;MAPK14</t>
  </si>
  <si>
    <t>GO:0051000</t>
  </si>
  <si>
    <t>positive regulation of nitric-oxide synthase activity</t>
  </si>
  <si>
    <t>AKT1;TNF;HIF1A</t>
  </si>
  <si>
    <t>GO:0050796</t>
  </si>
  <si>
    <t>regulation of insulin secretion</t>
  </si>
  <si>
    <t>IL6;TNF;IL1B;IFNG</t>
  </si>
  <si>
    <t>GO:0035556</t>
  </si>
  <si>
    <t>intracellular signal transduction</t>
  </si>
  <si>
    <t>AKT1;CXCL8;ERBB2;MAPK8;HMOX1;MAPK1;MAPK14</t>
  </si>
  <si>
    <t>GO:0006606</t>
  </si>
  <si>
    <t>protein import into nucleus</t>
  </si>
  <si>
    <t>AKT1;TP53;NFKBIA;CDKN1A</t>
  </si>
  <si>
    <t>GO:0048662</t>
  </si>
  <si>
    <t>negative regulation of smooth muscle cell proliferation</t>
  </si>
  <si>
    <t>PPARG;HMOX1;IFNG</t>
  </si>
  <si>
    <t>GO:0030198</t>
  </si>
  <si>
    <t>extracellular matrix organization</t>
  </si>
  <si>
    <t>TNF;MMP9;MMP2;ICAM1;VCAM1;SERPINE1</t>
  </si>
  <si>
    <t>GO:0007568</t>
  </si>
  <si>
    <t>aging</t>
  </si>
  <si>
    <t>AKT1;RELA;IL10;MAPK1;VCAM1</t>
  </si>
  <si>
    <t>GO:0001774</t>
  </si>
  <si>
    <t>microglial cell activation</t>
  </si>
  <si>
    <t>TNF;IL4;IFNG</t>
  </si>
  <si>
    <t>GO:0042327</t>
  </si>
  <si>
    <t>positive regulation of phosphorylation</t>
  </si>
  <si>
    <t>EGFR;EGF;AR</t>
  </si>
  <si>
    <t>GO:0051403</t>
  </si>
  <si>
    <t>stress-activated MAPK cascade</t>
  </si>
  <si>
    <t>MAPK8;MAPK1;IKBKB</t>
  </si>
  <si>
    <t>GO:1900740</t>
  </si>
  <si>
    <t>positive regulation of protein insertion into mitochondrial membrane involved in apoptotic signaling pathway</t>
  </si>
  <si>
    <t>TP53;CASP8;MAPK8</t>
  </si>
  <si>
    <t>GO:0043200</t>
  </si>
  <si>
    <t>response to amino acid</t>
  </si>
  <si>
    <t>CASP3;RELA;ICAM1</t>
  </si>
  <si>
    <t>GO:2000379</t>
  </si>
  <si>
    <t>positive regulation of reactive oxygen species metabolic process</t>
  </si>
  <si>
    <t>TP53;CDKN1A;MAPK14</t>
  </si>
  <si>
    <t>GO:0030307</t>
  </si>
  <si>
    <t>positive regulation of cell growth</t>
  </si>
  <si>
    <t>AKT1;EGFR;ERBB2;IL2</t>
  </si>
  <si>
    <t>GO:0045737</t>
  </si>
  <si>
    <t>positive regulation of cyclin-dependent protein serine/threonine kinase activity</t>
  </si>
  <si>
    <t>AKT1;EGFR;CCND1</t>
  </si>
  <si>
    <t>GO:0045930</t>
  </si>
  <si>
    <t>negative regulation of mitotic cell cycle</t>
  </si>
  <si>
    <t>TNF;EGFR;IL10</t>
  </si>
  <si>
    <t>GO:0071480</t>
  </si>
  <si>
    <t>cellular response to gamma radiation</t>
  </si>
  <si>
    <t>TP53;MDM2;CDKN1A</t>
  </si>
  <si>
    <t>GO:0051897</t>
  </si>
  <si>
    <t>positive regulation of protein kinase B signaling</t>
  </si>
  <si>
    <t>TNF;EGFR;ESR1;EGF;ERBB2</t>
  </si>
  <si>
    <t>GO:0010803</t>
  </si>
  <si>
    <t>regulation of tumor necrosis factor-mediated signaling pathway</t>
  </si>
  <si>
    <t>TNF;CASP8;IKBKB</t>
  </si>
  <si>
    <t>GO:0070371</t>
  </si>
  <si>
    <t>ERK1 and ERK2 cascade</t>
  </si>
  <si>
    <t>MYC;EGF;MAPK1</t>
  </si>
  <si>
    <t>GO:2000145</t>
  </si>
  <si>
    <t>regulation of cell motility</t>
  </si>
  <si>
    <t>GO:0018105</t>
  </si>
  <si>
    <t>peptidyl-serine phosphorylation</t>
  </si>
  <si>
    <t>AKT1;MAPK8;MAPK1;MAPK14;IKBKB</t>
  </si>
  <si>
    <t>GO:0032755</t>
  </si>
  <si>
    <t>positive regulation of interleukin-6 production</t>
  </si>
  <si>
    <t>GO:0001937</t>
  </si>
  <si>
    <t>negative regulation of endothelial cell proliferation</t>
  </si>
  <si>
    <t>TNF;STAT1;CAV1</t>
  </si>
  <si>
    <t>GO:0070372</t>
  </si>
  <si>
    <t>regulation of ERK1 and ERK2 cascade</t>
  </si>
  <si>
    <t>EGFR;IL1B;ERBB2</t>
  </si>
  <si>
    <t>GO:1900087</t>
  </si>
  <si>
    <t>positive regulation of G1/S transition of mitotic cell cycle</t>
  </si>
  <si>
    <t>GO:0050731</t>
  </si>
  <si>
    <t>positive regulation of peptidyl-tyrosine phosphorylation</t>
  </si>
  <si>
    <t>TP53;IL6;VEGFA;ICAM1</t>
  </si>
  <si>
    <t>GO:0006919</t>
  </si>
  <si>
    <t>activation of cysteine-type endopeptidase activity involved in apoptotic process</t>
  </si>
  <si>
    <t>TNF;PPARG;CASP8;CASP9</t>
  </si>
  <si>
    <t>GO:0007259</t>
  </si>
  <si>
    <t>receptor signaling pathway via JAK-STAT</t>
  </si>
  <si>
    <t>CCL2;STAT1;IFNG</t>
  </si>
  <si>
    <t>GO:0016239</t>
  </si>
  <si>
    <t>positive regulation of macroautophagy</t>
  </si>
  <si>
    <t>HIF1A;HMOX1;IL4</t>
  </si>
  <si>
    <t>GO:0038128</t>
  </si>
  <si>
    <t>ERBB2 signaling pathway</t>
  </si>
  <si>
    <t>GO:0043388</t>
  </si>
  <si>
    <t>positive regulation of DNA binding</t>
  </si>
  <si>
    <t>EGF;MMP9;PPARG</t>
  </si>
  <si>
    <t>GO:0045648</t>
  </si>
  <si>
    <t>positive regulation of erythrocyte differentiation</t>
  </si>
  <si>
    <t>HIF1A;STAT1;MAPK14</t>
  </si>
  <si>
    <t>GO:0045765</t>
  </si>
  <si>
    <t>regulation of angiogenesis</t>
  </si>
  <si>
    <t>IL6;ERBB2;HMOX1</t>
  </si>
  <si>
    <t>GO:0046427</t>
  </si>
  <si>
    <t>positive regulation of receptor signaling pathway via JAK-STAT</t>
  </si>
  <si>
    <t>IL6;TNF;IL10</t>
  </si>
  <si>
    <t>GO:0071479</t>
  </si>
  <si>
    <t>cellular response to ionizing radiation</t>
  </si>
  <si>
    <t>GO:0010891</t>
  </si>
  <si>
    <t>negative regulation of sequestering of triglyceride</t>
  </si>
  <si>
    <t>PPARG;PPARA</t>
  </si>
  <si>
    <t>GO:0022614</t>
  </si>
  <si>
    <t>membrane to membrane docking</t>
  </si>
  <si>
    <t>ICAM1;VCAM1</t>
  </si>
  <si>
    <t>GO:0032025</t>
  </si>
  <si>
    <t>response to cobalt ion</t>
  </si>
  <si>
    <t>CASP3;CASP8</t>
  </si>
  <si>
    <t>GO:0035509</t>
  </si>
  <si>
    <t>negative regulation of myosin-light-chain-phosphatase activity</t>
  </si>
  <si>
    <t>TNF;IKBKB</t>
  </si>
  <si>
    <t>GO:0042092</t>
  </si>
  <si>
    <t>type 2 immune response</t>
  </si>
  <si>
    <t>IL10;IL4</t>
  </si>
  <si>
    <t>GO:0045923</t>
  </si>
  <si>
    <t>positive regulation of fatty acid metabolic process</t>
  </si>
  <si>
    <t>GO:0072584</t>
  </si>
  <si>
    <t>caveolin-mediated endocytosis</t>
  </si>
  <si>
    <t>MAPK1;CAV1</t>
  </si>
  <si>
    <t>GO:0150076</t>
  </si>
  <si>
    <t>neuroinflammatory response</t>
  </si>
  <si>
    <t>IL4;IFNG</t>
  </si>
  <si>
    <t>GO:1901857</t>
  </si>
  <si>
    <t>positive regulation of cellular respiration</t>
  </si>
  <si>
    <t>GO:1905563</t>
  </si>
  <si>
    <t>negative regulation of vascular endothelial cell proliferation</t>
  </si>
  <si>
    <t>PPARG;CCL2</t>
  </si>
  <si>
    <t>GO:2000535</t>
  </si>
  <si>
    <t>regulation of entry of bacterium into host cell</t>
  </si>
  <si>
    <t>CXCL8;CAV1</t>
  </si>
  <si>
    <t>GO:0032355</t>
  </si>
  <si>
    <t>response to estradiol</t>
  </si>
  <si>
    <t>CASP3;ESR1;CCND1;CASP8</t>
  </si>
  <si>
    <t>GO:0007566</t>
  </si>
  <si>
    <t>embryo implantation</t>
  </si>
  <si>
    <t>IL1B;MMP9;MMP2</t>
  </si>
  <si>
    <t>GO:0043123</t>
  </si>
  <si>
    <t>positive regulation of I-kappaB kinase/NF-kappaB signaling</t>
  </si>
  <si>
    <t>TNF;CASP8;RELA;HMOX1;IKBKB</t>
  </si>
  <si>
    <t>GO:0098586</t>
  </si>
  <si>
    <t>cellular response to virus</t>
  </si>
  <si>
    <t>IL6;HIF1A;MAPK14</t>
  </si>
  <si>
    <t>GO:2001237</t>
  </si>
  <si>
    <t>negative regulation of extrinsic apoptotic signaling pathway</t>
  </si>
  <si>
    <t>RELA;AR;IL4</t>
  </si>
  <si>
    <t>GO:0070498</t>
  </si>
  <si>
    <t>interleukin-1-mediated signaling pathway</t>
  </si>
  <si>
    <t>IL1B;NFKBIA;RELA;IKBKB</t>
  </si>
  <si>
    <t>GO:2001244</t>
  </si>
  <si>
    <t>positive regulation of intrinsic apoptotic signaling pathway</t>
  </si>
  <si>
    <t>TP53;BCL2L1;CAV1</t>
  </si>
  <si>
    <t>GO:0002719</t>
  </si>
  <si>
    <t>negative regulation of cytokine production involved in immune response</t>
  </si>
  <si>
    <t>TNF;IL10</t>
  </si>
  <si>
    <t>GO:0043619</t>
  </si>
  <si>
    <t>regulation of transcription from RNA polymerase II promoter in response to oxidative stress</t>
  </si>
  <si>
    <t>HIF1A;HMOX1</t>
  </si>
  <si>
    <t>GO:0046321</t>
  </si>
  <si>
    <t>positive regulation of fatty acid oxidation</t>
  </si>
  <si>
    <t>GO:1903038</t>
  </si>
  <si>
    <t>negative regulation of leukocyte cell-cell adhesion</t>
  </si>
  <si>
    <t>AKT1;PPARA</t>
  </si>
  <si>
    <t>GO:1903721</t>
  </si>
  <si>
    <t>positive regulation of I-kappaB phosphorylation</t>
  </si>
  <si>
    <t>AKT1;TNF</t>
  </si>
  <si>
    <t>GO:1904783</t>
  </si>
  <si>
    <t>positive regulation of NMDA glutamate receptor activity</t>
  </si>
  <si>
    <t>CCL2;IFNG</t>
  </si>
  <si>
    <t>GO:0071392</t>
  </si>
  <si>
    <t>cellular response to estradiol stimulus</t>
  </si>
  <si>
    <t>EGFR;ESR1;IL10</t>
  </si>
  <si>
    <t>GO:0006979</t>
  </si>
  <si>
    <t>response to oxidative stress</t>
  </si>
  <si>
    <t>AKT1;PTGS2;MAPK8;HMOX1</t>
  </si>
  <si>
    <t>GO:0042307</t>
  </si>
  <si>
    <t>positive regulation of protein import into nucleus</t>
  </si>
  <si>
    <t>MAPK1;MAPK14;IFNG</t>
  </si>
  <si>
    <t>GO:0042593</t>
  </si>
  <si>
    <t>glucose homeostasis</t>
  </si>
  <si>
    <t>AKT1;IL6;HIF1A;PPARG</t>
  </si>
  <si>
    <t>GO:0016032</t>
  </si>
  <si>
    <t>viral process</t>
  </si>
  <si>
    <t>TP53;NFKBIA;RELA;MAPK1;MDM2;STAT1;IKBKB</t>
  </si>
  <si>
    <t>GO:0051607</t>
  </si>
  <si>
    <t>defense response to virus</t>
  </si>
  <si>
    <t>IL6;BCL2L1;RELA;STAT1;IFNG</t>
  </si>
  <si>
    <t>GO:0006468</t>
  </si>
  <si>
    <t>protein phosphorylation</t>
  </si>
  <si>
    <t>AKT1;CCND1;ERBB2;CCL2;MAPK8;MAPK1;IKBKB</t>
  </si>
  <si>
    <t>GO:0010742</t>
  </si>
  <si>
    <t>macrophage derived foam cell differentiation</t>
  </si>
  <si>
    <t>PPARG;STAT1</t>
  </si>
  <si>
    <t>GO:0019217</t>
  </si>
  <si>
    <t>regulation of fatty acid metabolic process</t>
  </si>
  <si>
    <t>CAV1;PPARA</t>
  </si>
  <si>
    <t>GO:0031394</t>
  </si>
  <si>
    <t>positive regulation of prostaglandin biosynthetic process</t>
  </si>
  <si>
    <t>PTGS2;IL1B</t>
  </si>
  <si>
    <t>GO:0031571</t>
  </si>
  <si>
    <t>mitotic G1 DNA damage checkpoint</t>
  </si>
  <si>
    <t>TP53;CCND1</t>
  </si>
  <si>
    <t>GO:0033598</t>
  </si>
  <si>
    <t>mammary gland epithelial cell proliferation</t>
  </si>
  <si>
    <t>CCND1;MAPK1</t>
  </si>
  <si>
    <t>GO:0071455</t>
  </si>
  <si>
    <t>cellular response to hyperoxia</t>
  </si>
  <si>
    <t>PPARG;CAV1</t>
  </si>
  <si>
    <t>GO:0030890</t>
  </si>
  <si>
    <t>positive regulation of B cell proliferation</t>
  </si>
  <si>
    <t>IL2;CDKN1A;IL4</t>
  </si>
  <si>
    <t>GO:0032735</t>
  </si>
  <si>
    <t>positive regulation of interleukin-12 production</t>
  </si>
  <si>
    <t>RELA;MAPK14;IFNG</t>
  </si>
  <si>
    <t>GO:0043410</t>
  </si>
  <si>
    <t>positive regulation of MAPK cascade</t>
  </si>
  <si>
    <t>IL6;EGF;ERBB2;AR</t>
  </si>
  <si>
    <t>GO:0000186</t>
  </si>
  <si>
    <t>activation of MAPKK activity</t>
  </si>
  <si>
    <t>EGFR;EGF;MAPK1</t>
  </si>
  <si>
    <t>GO:0071364</t>
  </si>
  <si>
    <t>cellular response to epidermal growth factor stimulus</t>
  </si>
  <si>
    <t>AKT1;EGFR;ERBB2</t>
  </si>
  <si>
    <t>GO:0097191</t>
  </si>
  <si>
    <t>extrinsic apoptotic signaling pathway</t>
  </si>
  <si>
    <t>TNF;CASP8;IFNG</t>
  </si>
  <si>
    <t>GO:2000272</t>
  </si>
  <si>
    <t>negative regulation of signaling receptor activity</t>
  </si>
  <si>
    <t>TNF;PPARG;PPARA</t>
  </si>
  <si>
    <t>GO:0038095</t>
  </si>
  <si>
    <t>Fc-epsilon receptor signaling pathway</t>
  </si>
  <si>
    <t>MAPK8;RELA;MAPK1;IKBKB</t>
  </si>
  <si>
    <t>GO:0001819</t>
  </si>
  <si>
    <t>positive regulation of cytokine production</t>
  </si>
  <si>
    <t>TNF;IL10;IFNG</t>
  </si>
  <si>
    <t>GO:0048146</t>
  </si>
  <si>
    <t>positive regulation of fibroblast proliferation</t>
  </si>
  <si>
    <t>MYC;ESR1;CDKN1A</t>
  </si>
  <si>
    <t>GO:0050766</t>
  </si>
  <si>
    <t>positive regulation of phagocytosis</t>
  </si>
  <si>
    <t>GO:0006935</t>
  </si>
  <si>
    <t>chemotaxis</t>
  </si>
  <si>
    <t>CXCL8;CCL2;MAPK1;MAPK14</t>
  </si>
  <si>
    <t>GO:0002237</t>
  </si>
  <si>
    <t>response to molecule of bacterial origin</t>
  </si>
  <si>
    <t>CXCL8;IL10</t>
  </si>
  <si>
    <t>GO:0002674</t>
  </si>
  <si>
    <t>negative regulation of acute inflammatory response</t>
  </si>
  <si>
    <t>PPARG;IL4</t>
  </si>
  <si>
    <t>GO:0007253</t>
  </si>
  <si>
    <t>cytoplasmic sequestering of NF-kappaB</t>
  </si>
  <si>
    <t>NFKBIA;IL10</t>
  </si>
  <si>
    <t>GO:0034405</t>
  </si>
  <si>
    <t>response to fluid shear stress</t>
  </si>
  <si>
    <t>AKT1;NOS3</t>
  </si>
  <si>
    <t>GO:0070431</t>
  </si>
  <si>
    <t>nucleotide-binding oligomerization domain containing 2 signaling pathway</t>
  </si>
  <si>
    <t>NFKBIA;RELA</t>
  </si>
  <si>
    <t>GO:0071550</t>
  </si>
  <si>
    <t>death-inducing signaling complex assembly</t>
  </si>
  <si>
    <t>TNF;CASP8</t>
  </si>
  <si>
    <t>GO:0072577</t>
  </si>
  <si>
    <t>endothelial cell apoptotic process</t>
  </si>
  <si>
    <t>GO:0043124</t>
  </si>
  <si>
    <t>negative regulation of I-kappaB kinase/NF-kappaB signaling</t>
  </si>
  <si>
    <t>ESR1;CASP8;STAT1</t>
  </si>
  <si>
    <t>GO:0034198</t>
  </si>
  <si>
    <t>cellular response to amino acid starvation</t>
  </si>
  <si>
    <t>MAPK8;MAPK1;CDKN1A</t>
  </si>
  <si>
    <t>GO:0010507</t>
  </si>
  <si>
    <t>negative regulation of autophagy</t>
  </si>
  <si>
    <t>AKT1;IL10;MCL1</t>
  </si>
  <si>
    <t>GO:0043525</t>
  </si>
  <si>
    <t>positive regulation of neuron apoptotic process</t>
  </si>
  <si>
    <t>TP53;TNF;CASP3</t>
  </si>
  <si>
    <t>GO:0010887</t>
  </si>
  <si>
    <t>negative regulation of cholesterol storage</t>
  </si>
  <si>
    <t>GO:0048304</t>
  </si>
  <si>
    <t>positive regulation of isotype switching to IgG isotypes</t>
  </si>
  <si>
    <t>IL2;IL4</t>
  </si>
  <si>
    <t>GO:0071316</t>
  </si>
  <si>
    <t>cellular response to nicotine</t>
  </si>
  <si>
    <t>TNF;RELA</t>
  </si>
  <si>
    <t>GO:0097011</t>
  </si>
  <si>
    <t>cellular response to granulocyte macrophage colony-stimulating factor stimulus</t>
  </si>
  <si>
    <t>AKT1;MAPK1</t>
  </si>
  <si>
    <t>GO:1900027</t>
  </si>
  <si>
    <t>regulation of ruffle assembly</t>
  </si>
  <si>
    <t>ICAM1;CAV1</t>
  </si>
  <si>
    <t>GO:1900222</t>
  </si>
  <si>
    <t>negative regulation of amyloid-beta clearance</t>
  </si>
  <si>
    <t>TNF;IFNG</t>
  </si>
  <si>
    <t>GO:1903589</t>
  </si>
  <si>
    <t>positive regulation of blood vessel endothelial cell proliferation involved in sprouting angiogenesis</t>
  </si>
  <si>
    <t>VEGFA;HMOX1</t>
  </si>
  <si>
    <t>GO:2000320</t>
  </si>
  <si>
    <t>negative regulation of T-helper 17 cell differentiation</t>
  </si>
  <si>
    <t>GO:0045785</t>
  </si>
  <si>
    <t>positive regulation of cell adhesion</t>
  </si>
  <si>
    <t>TNF;VEGFA;ERBB2</t>
  </si>
  <si>
    <t>GO:0007173</t>
  </si>
  <si>
    <t>epidermal growth factor receptor signaling pathway</t>
  </si>
  <si>
    <t>AKT1;EGFR;EGF</t>
  </si>
  <si>
    <t>GO:0009651</t>
  </si>
  <si>
    <t>response to salt stress</t>
  </si>
  <si>
    <t>TP53;TNF</t>
  </si>
  <si>
    <t>GO:0032966</t>
  </si>
  <si>
    <t>negative regulation of collagen biosynthetic process</t>
  </si>
  <si>
    <t>IL6;PPARG</t>
  </si>
  <si>
    <t>GO:0033327</t>
  </si>
  <si>
    <t>Leydig cell differentiation</t>
  </si>
  <si>
    <t>CCND1;AR</t>
  </si>
  <si>
    <t>GO:0043068</t>
  </si>
  <si>
    <t>positive regulation of programmed cell death</t>
  </si>
  <si>
    <t>TNF;CDKN1A</t>
  </si>
  <si>
    <t>GO:0045899</t>
  </si>
  <si>
    <t>positive regulation of RNA polymerase II transcription preinitiation complex assembly</t>
  </si>
  <si>
    <t>TP53;ESR1</t>
  </si>
  <si>
    <t>GO:0071223</t>
  </si>
  <si>
    <t>cellular response to lipoteichoic acid</t>
  </si>
  <si>
    <t>RELA;MAPK14</t>
  </si>
  <si>
    <t>GO:2001171</t>
  </si>
  <si>
    <t>positive regulation of ATP biosynthetic process</t>
  </si>
  <si>
    <t>IL4;PPARA</t>
  </si>
  <si>
    <t>GO:0034644</t>
  </si>
  <si>
    <t>cellular response to UV</t>
  </si>
  <si>
    <t>TP53;MYC;CASP9</t>
  </si>
  <si>
    <t>GO:1901796</t>
  </si>
  <si>
    <t>regulation of signal transduction by p53 class mediator</t>
  </si>
  <si>
    <t>AKT1;TP53;MDM2;MAPK14</t>
  </si>
  <si>
    <t>GO:0031334</t>
  </si>
  <si>
    <t>positive regulation of protein-containing complex assembly</t>
  </si>
  <si>
    <t>TNF;VEGFA;IFNG</t>
  </si>
  <si>
    <t>GO:0006006</t>
  </si>
  <si>
    <t>glucose metabolic process</t>
  </si>
  <si>
    <t>AKT1;TNF;MAPK14</t>
  </si>
  <si>
    <t>GO:0030518</t>
  </si>
  <si>
    <t>intracellular steroid hormone receptor signaling pathway</t>
  </si>
  <si>
    <t>ESR1;AR</t>
  </si>
  <si>
    <t>GO:0033993</t>
  </si>
  <si>
    <t>response to lipid</t>
  </si>
  <si>
    <t>GO:0042770</t>
  </si>
  <si>
    <t>signal transduction in response to DNA damage</t>
  </si>
  <si>
    <t>MAPK14;CASP9</t>
  </si>
  <si>
    <t>GO:0051974</t>
  </si>
  <si>
    <t>negative regulation of telomerase activity</t>
  </si>
  <si>
    <t>TP53;PPARG</t>
  </si>
  <si>
    <t>GO:0071492</t>
  </si>
  <si>
    <t>cellular response to UV-A</t>
  </si>
  <si>
    <t>MMP9;MMP2</t>
  </si>
  <si>
    <t>GO:2001020</t>
  </si>
  <si>
    <t>regulation of response to DNA damage stimulus</t>
  </si>
  <si>
    <t>CASP9;MCL1</t>
  </si>
  <si>
    <t>GO:0045892</t>
  </si>
  <si>
    <t>negative regulation of transcription, DNA-templated</t>
  </si>
  <si>
    <t>TP53;TNF;PPARG;RELA;MDM2;IL4;IFNG</t>
  </si>
  <si>
    <t>GO:0051592</t>
  </si>
  <si>
    <t>response to calcium ion</t>
  </si>
  <si>
    <t>EGFR;CCND1;CAV1</t>
  </si>
  <si>
    <t>GO:0006977</t>
  </si>
  <si>
    <t>DNA damage response, signal transduction by p53 class mediator resulting in cell cycle arrest</t>
  </si>
  <si>
    <t>GO:0007611</t>
  </si>
  <si>
    <t>learning or memory</t>
  </si>
  <si>
    <t>CASP3;EGFR;MAPK1</t>
  </si>
  <si>
    <t>GO:0019725</t>
  </si>
  <si>
    <t>cellular homeostasis</t>
  </si>
  <si>
    <t>CCL2;MCL1</t>
  </si>
  <si>
    <t>GO:0030278</t>
  </si>
  <si>
    <t>regulation of ossification</t>
  </si>
  <si>
    <t>MAPK1;MAPK14</t>
  </si>
  <si>
    <t>GO:0030949</t>
  </si>
  <si>
    <t>positive regulation of vascular endothelial growth factor receptor signaling pathway</t>
  </si>
  <si>
    <t>IL1B;HIF1A</t>
  </si>
  <si>
    <t>GO:0043154</t>
  </si>
  <si>
    <t>negative regulation of cysteine-type endopeptidase activity involved in apoptotic process</t>
  </si>
  <si>
    <t>AKT1;TNF;VEGFA</t>
  </si>
  <si>
    <t>GO:0006879</t>
  </si>
  <si>
    <t>cellular iron ion homeostasis</t>
  </si>
  <si>
    <t>MYC;HIF1A;HMOX1</t>
  </si>
  <si>
    <t>GO:0010595</t>
  </si>
  <si>
    <t>positive regulation of endothelial cell migration</t>
  </si>
  <si>
    <t>AKT1;VEGFA;EGF</t>
  </si>
  <si>
    <t>GO:0019395</t>
  </si>
  <si>
    <t>fatty acid oxidation</t>
  </si>
  <si>
    <t>PPARG;MAPK14</t>
  </si>
  <si>
    <t>GO:0036499</t>
  </si>
  <si>
    <t>PERK-mediated unfolded protein response</t>
  </si>
  <si>
    <t>CXCL8;CCL2</t>
  </si>
  <si>
    <t>GO:0042325</t>
  </si>
  <si>
    <t>regulation of phosphorylation</t>
  </si>
  <si>
    <t>IL4;IKBKB</t>
  </si>
  <si>
    <t>GO:0060334</t>
  </si>
  <si>
    <t>regulation of interferon-gamma-mediated signaling pathway</t>
  </si>
  <si>
    <t>STAT1;IFNG</t>
  </si>
  <si>
    <t>GO:0060546</t>
  </si>
  <si>
    <t>negative regulation of necroptotic process</t>
  </si>
  <si>
    <t>CASP8;CAV1</t>
  </si>
  <si>
    <t>GO:1904645</t>
  </si>
  <si>
    <t>response to amyloid-beta</t>
  </si>
  <si>
    <t>GO:0042752</t>
  </si>
  <si>
    <t>regulation of circadian rhythm</t>
  </si>
  <si>
    <t>PPARG;MAPK8;PPARA</t>
  </si>
  <si>
    <t>GO:0097190</t>
  </si>
  <si>
    <t>apoptotic signaling pathway</t>
  </si>
  <si>
    <t>CASP3;CASP8;CAV1</t>
  </si>
  <si>
    <t>GO:0006978</t>
  </si>
  <si>
    <t>DNA damage response, signal transduction by p53 class mediator resulting in transcription of p21 class mediator</t>
  </si>
  <si>
    <t>TP53;CDKN1A</t>
  </si>
  <si>
    <t>GO:0010039</t>
  </si>
  <si>
    <t>response to iron ion</t>
  </si>
  <si>
    <t>HIF1A;CCND1</t>
  </si>
  <si>
    <t>GO:0010243</t>
  </si>
  <si>
    <t>response to organonitrogen compound</t>
  </si>
  <si>
    <t>CCND1;CDKN1A</t>
  </si>
  <si>
    <t>GO:0045019</t>
  </si>
  <si>
    <t>negative regulation of nitric oxide biosynthetic process</t>
  </si>
  <si>
    <t>IL10;CAV1</t>
  </si>
  <si>
    <t>GO:0050930</t>
  </si>
  <si>
    <t>induction of positive chemotaxis</t>
  </si>
  <si>
    <t>VEGFA;CXCL8</t>
  </si>
  <si>
    <t>GO:1901222</t>
  </si>
  <si>
    <t>regulation of NIK/NF-kappaB signaling</t>
  </si>
  <si>
    <t>GO:1902894</t>
  </si>
  <si>
    <t>negative regulation of pri-miRNA transcription by RNA polymerase II</t>
  </si>
  <si>
    <t>RELA;PPARA</t>
  </si>
  <si>
    <t>GO:0018107</t>
  </si>
  <si>
    <t>peptidyl-threonine phosphorylation</t>
  </si>
  <si>
    <t>AKT1;MAPK8;MAPK1</t>
  </si>
  <si>
    <t>GO:0032729</t>
  </si>
  <si>
    <t>positive regulation of interferon-gamma production</t>
  </si>
  <si>
    <t>TNF;IL1B;IL2</t>
  </si>
  <si>
    <t>GO:0008637</t>
  </si>
  <si>
    <t>apoptotic mitochondrial changes</t>
  </si>
  <si>
    <t>AKT1;BCL2L1</t>
  </si>
  <si>
    <t>GO:0016242</t>
  </si>
  <si>
    <t>negative regulation of macroautophagy</t>
  </si>
  <si>
    <t>AKT1;HMOX1</t>
  </si>
  <si>
    <t>GO:0030224</t>
  </si>
  <si>
    <t>monocyte differentiation</t>
  </si>
  <si>
    <t>VEGFA;PPARG</t>
  </si>
  <si>
    <t>GO:0032270</t>
  </si>
  <si>
    <t>positive regulation of cellular protein metabolic process</t>
  </si>
  <si>
    <t>AKT1;NFKBIA</t>
  </si>
  <si>
    <t>GO:0035729</t>
  </si>
  <si>
    <t>cellular response to hepatocyte growth factor stimulus</t>
  </si>
  <si>
    <t>RELA;IL10</t>
  </si>
  <si>
    <t>GO:0045589</t>
  </si>
  <si>
    <t>regulation of regulatory T cell differentiation</t>
  </si>
  <si>
    <t>IL2;IFNG</t>
  </si>
  <si>
    <t>GO:0048566</t>
  </si>
  <si>
    <t>embryonic digestive tract development</t>
  </si>
  <si>
    <t>TNF;CXCL8</t>
  </si>
  <si>
    <t>GO:0051770</t>
  </si>
  <si>
    <t>positive regulation of nitric-oxide synthase biosynthetic process</t>
  </si>
  <si>
    <t>GO:0071354</t>
  </si>
  <si>
    <t>cellular response to interleukin-6</t>
  </si>
  <si>
    <t>RELA;ICAM1</t>
  </si>
  <si>
    <t>GO:0071380</t>
  </si>
  <si>
    <t>cellular response to prostaglandin E stimulus</t>
  </si>
  <si>
    <t>AKT1;PPARG</t>
  </si>
  <si>
    <t>GO:0071391</t>
  </si>
  <si>
    <t>cellular response to estrogen stimulus</t>
  </si>
  <si>
    <t>GO:1901741</t>
  </si>
  <si>
    <t>positive regulation of myoblast fusion</t>
  </si>
  <si>
    <t>MAPK14;IL4</t>
  </si>
  <si>
    <t>GO:0007265</t>
  </si>
  <si>
    <t>Ras protein signal transduction</t>
  </si>
  <si>
    <t>GO:0033674</t>
  </si>
  <si>
    <t>positive regulation of kinase activity</t>
  </si>
  <si>
    <t>EGFR;ERBB2;IL2</t>
  </si>
  <si>
    <t>GO:0045727</t>
  </si>
  <si>
    <t>positive regulation of translation</t>
  </si>
  <si>
    <t>IL6;ERBB2;MAPK1</t>
  </si>
  <si>
    <t>GO:0006809</t>
  </si>
  <si>
    <t>nitric oxide biosynthetic process</t>
  </si>
  <si>
    <t>GO:0050995</t>
  </si>
  <si>
    <t>negative regulation of lipid catabolic process</t>
  </si>
  <si>
    <t>TNF;IL1B</t>
  </si>
  <si>
    <t>GO:0090336</t>
  </si>
  <si>
    <t>positive regulation of brown fat cell differentiation</t>
  </si>
  <si>
    <t>PTGS2;MAPK14</t>
  </si>
  <si>
    <t>GO:2000010</t>
  </si>
  <si>
    <t>positive regulation of protein localization to cell surface</t>
  </si>
  <si>
    <t>GO:0030183</t>
  </si>
  <si>
    <t>B cell differentiation</t>
  </si>
  <si>
    <t>IL10;VCAM1;IL4</t>
  </si>
  <si>
    <t>GO:0030889</t>
  </si>
  <si>
    <t>negative regulation of B cell proliferation</t>
  </si>
  <si>
    <t>CASP3;IL10</t>
  </si>
  <si>
    <t>GO:0046889</t>
  </si>
  <si>
    <t>positive regulation of lipid biosynthetic process</t>
  </si>
  <si>
    <t>GO:0071850</t>
  </si>
  <si>
    <t>mitotic cell cycle arrest</t>
  </si>
  <si>
    <t>GO:0090201</t>
  </si>
  <si>
    <t>negative regulation of release of cytochrome c from mitochondria</t>
  </si>
  <si>
    <t>GO:2000811</t>
  </si>
  <si>
    <t>negative regulation of anoikis</t>
  </si>
  <si>
    <t>CAV1;MCL1</t>
  </si>
  <si>
    <t>GO:0030512</t>
  </si>
  <si>
    <t>negative regulation of transforming growth factor beta receptor signaling pathway</t>
  </si>
  <si>
    <t>TP53;CAV1;PPARA</t>
  </si>
  <si>
    <t>GO:0030220</t>
  </si>
  <si>
    <t>platelet formation</t>
  </si>
  <si>
    <t>CASP3;CASP9</t>
  </si>
  <si>
    <t>GO:0032740</t>
  </si>
  <si>
    <t>positive regulation of interleukin-17 production</t>
  </si>
  <si>
    <t>IL6;IL2</t>
  </si>
  <si>
    <t>GO:0051412</t>
  </si>
  <si>
    <t>response to corticosterone</t>
  </si>
  <si>
    <t>GO:0060716</t>
  </si>
  <si>
    <t>labyrinthine layer blood vessel development</t>
  </si>
  <si>
    <t>GO:0070102</t>
  </si>
  <si>
    <t>interleukin-6-mediated signaling pathway</t>
  </si>
  <si>
    <t>IL6;STAT1</t>
  </si>
  <si>
    <t>GO:0046827</t>
  </si>
  <si>
    <t>positive regulation of protein export from nucleus</t>
  </si>
  <si>
    <t>TP53;IL1B</t>
  </si>
  <si>
    <t>GO:0050727</t>
  </si>
  <si>
    <t>regulation of inflammatory response</t>
  </si>
  <si>
    <t>ESR1;PTGS2;RELA</t>
  </si>
  <si>
    <t>GO:0002042</t>
  </si>
  <si>
    <t>cell migration involved in sprouting angiogenesis</t>
  </si>
  <si>
    <t>AKT1;VEGFA</t>
  </si>
  <si>
    <t>GO:0030520</t>
  </si>
  <si>
    <t>intracellular estrogen receptor signaling pathway</t>
  </si>
  <si>
    <t>GO:0050901</t>
  </si>
  <si>
    <t>leukocyte tethering or rolling</t>
  </si>
  <si>
    <t>TNF;VCAM1</t>
  </si>
  <si>
    <t>GO:1900017</t>
  </si>
  <si>
    <t>positive regulation of cytokine production involved in inflammatory response</t>
  </si>
  <si>
    <t>IL6;TNF</t>
  </si>
  <si>
    <t>GO:0002052</t>
  </si>
  <si>
    <t>positive regulation of neuroblast proliferation</t>
  </si>
  <si>
    <t>VEGFA;HIF1A</t>
  </si>
  <si>
    <t>GO:0010875</t>
  </si>
  <si>
    <t>positive regulation of cholesterol efflux</t>
  </si>
  <si>
    <t>NFKBIA;CAV1</t>
  </si>
  <si>
    <t>GO:0014066</t>
  </si>
  <si>
    <t>regulation of phosphatidylinositol 3-kinase signaling</t>
  </si>
  <si>
    <t>EGFR;MAPK1</t>
  </si>
  <si>
    <t>GO:0043537</t>
  </si>
  <si>
    <t>negative regulation of blood vessel endothelial cell migration</t>
  </si>
  <si>
    <t>TNF;PPARG</t>
  </si>
  <si>
    <t>GO:0048260</t>
  </si>
  <si>
    <t>positive regulation of receptor-mediated endocytosis</t>
  </si>
  <si>
    <t>SERPINE1;IL4</t>
  </si>
  <si>
    <t>GO:0048754</t>
  </si>
  <si>
    <t>branching morphogenesis of an epithelial tube</t>
  </si>
  <si>
    <t>VEGFA;EGF</t>
  </si>
  <si>
    <t>GO:0050807</t>
  </si>
  <si>
    <t>regulation of synapse organization</t>
  </si>
  <si>
    <t>GO:0071542</t>
  </si>
  <si>
    <t>dopaminergic neuron differentiation</t>
  </si>
  <si>
    <t>GO:1903672</t>
  </si>
  <si>
    <t>positive regulation of sprouting angiogenesis</t>
  </si>
  <si>
    <t>VEGFA;IL10</t>
  </si>
  <si>
    <t>GO:0001836</t>
  </si>
  <si>
    <t>release of cytochrome c from mitochondria</t>
  </si>
  <si>
    <t>TP53;BCL2L1</t>
  </si>
  <si>
    <t>GO:0007569</t>
  </si>
  <si>
    <t>cell aging</t>
  </si>
  <si>
    <t>TP53;ICAM1</t>
  </si>
  <si>
    <t>GO:0045861</t>
  </si>
  <si>
    <t>negative regulation of proteolysis</t>
  </si>
  <si>
    <t>AKT1;TP53</t>
  </si>
  <si>
    <t>GO:0060045</t>
  </si>
  <si>
    <t>positive regulation of cardiac muscle cell proliferation</t>
  </si>
  <si>
    <t>GO:2000378</t>
  </si>
  <si>
    <t>negative regulation of reactive oxygen species metabolic process</t>
  </si>
  <si>
    <t>TP53;HIF1A</t>
  </si>
  <si>
    <t>GO:0030101</t>
  </si>
  <si>
    <t>natural killer cell activation</t>
  </si>
  <si>
    <t>CASP8;IL2</t>
  </si>
  <si>
    <t>GO:0031018</t>
  </si>
  <si>
    <t>endocrine pancreas development</t>
  </si>
  <si>
    <t>AKT1;IL6</t>
  </si>
  <si>
    <t>GO:0045672</t>
  </si>
  <si>
    <t>positive regulation of osteoclast differentiation</t>
  </si>
  <si>
    <t>GO:0045776</t>
  </si>
  <si>
    <t>negative regulation of blood pressure</t>
  </si>
  <si>
    <t>NOS3;PPARA</t>
  </si>
  <si>
    <t>GO:0071157</t>
  </si>
  <si>
    <t>negative regulation of cell cycle arrest</t>
  </si>
  <si>
    <t>CCND1;MDM2</t>
  </si>
  <si>
    <t>GO:0070374</t>
  </si>
  <si>
    <t>positive regulation of ERK1 and ERK2 cascade</t>
  </si>
  <si>
    <t>TNF;EGFR;CCL2;ICAM1</t>
  </si>
  <si>
    <t>GO:0002092</t>
  </si>
  <si>
    <t>positive regulation of receptor internalization</t>
  </si>
  <si>
    <t>GO:0045821</t>
  </si>
  <si>
    <t>positive regulation of glycolytic process</t>
  </si>
  <si>
    <t>HIF1A;IFNG</t>
  </si>
  <si>
    <t>GO:0042981</t>
  </si>
  <si>
    <t>regulation of apoptotic process</t>
  </si>
  <si>
    <t>AKT1;TP53;ESR1;STAT1</t>
  </si>
  <si>
    <t>GO:0045742</t>
  </si>
  <si>
    <t>positive regulation of epidermal growth factor receptor signaling pathway</t>
  </si>
  <si>
    <t>AKT1;MMP9</t>
  </si>
  <si>
    <t>GO:0120162</t>
  </si>
  <si>
    <t>positive regulation of cold-induced thermogenesis</t>
  </si>
  <si>
    <t>VEGFA;CAV1;IL4</t>
  </si>
  <si>
    <t>GO:0000082</t>
  </si>
  <si>
    <t>G1/S transition of mitotic cell cycle</t>
  </si>
  <si>
    <t>MYC;CCND1;CDKN1A</t>
  </si>
  <si>
    <t>GO:0010332</t>
  </si>
  <si>
    <t>response to gamma radiation</t>
  </si>
  <si>
    <t>TP53;MYC</t>
  </si>
  <si>
    <t>GO:0097193</t>
  </si>
  <si>
    <t>intrinsic apoptotic signaling pathway</t>
  </si>
  <si>
    <t>GO:1900745</t>
  </si>
  <si>
    <t>positive regulation of p38MAPK cascade</t>
  </si>
  <si>
    <t>VEGFA;IL1B</t>
  </si>
  <si>
    <t>GO:2001238</t>
  </si>
  <si>
    <t>positive regulation of extrinsic apoptotic signaling pathway</t>
  </si>
  <si>
    <t>TNF;CAV1</t>
  </si>
  <si>
    <t>GO:0051968</t>
  </si>
  <si>
    <t>positive regulation of synaptic transmission, glutamatergic</t>
  </si>
  <si>
    <t>EGFR;CCL2</t>
  </si>
  <si>
    <t>GO:0090200</t>
  </si>
  <si>
    <t>positive regulation of release of cytochrome c from mitochondria</t>
  </si>
  <si>
    <t>TP53;MMP9</t>
  </si>
  <si>
    <t>GO:0035987</t>
  </si>
  <si>
    <t>endodermal cell differentiation</t>
  </si>
  <si>
    <t>GO:0042771</t>
  </si>
  <si>
    <t>intrinsic apoptotic signaling pathway in response to DNA damage by p53 class mediator</t>
  </si>
  <si>
    <t>GO:0044344</t>
  </si>
  <si>
    <t>cellular response to fibroblast growth factor stimulus</t>
  </si>
  <si>
    <t>GO:0045740</t>
  </si>
  <si>
    <t>positive regulation of DNA replication</t>
  </si>
  <si>
    <t>EGFR;EGF</t>
  </si>
  <si>
    <t>GO:0051603</t>
  </si>
  <si>
    <t>proteolysis involved in cellular protein catabolic process</t>
  </si>
  <si>
    <t>CASP8;MDM2</t>
  </si>
  <si>
    <t>GO:0007159</t>
  </si>
  <si>
    <t>leukocyte cell-cell adhesion</t>
  </si>
  <si>
    <t>GO:0030316</t>
  </si>
  <si>
    <t>osteoclast differentiation</t>
  </si>
  <si>
    <t>TNF;MAPK14</t>
  </si>
  <si>
    <t>GO:0030866</t>
  </si>
  <si>
    <t>cortical actin cytoskeleton organization</t>
  </si>
  <si>
    <t>GO:0043122</t>
  </si>
  <si>
    <t>regulation of I-kappaB kinase/NF-kappaB signaling</t>
  </si>
  <si>
    <t>GO:0045736</t>
  </si>
  <si>
    <t>negative regulation of cyclin-dependent protein serine/threonine kinase activity</t>
  </si>
  <si>
    <t>CASP3;CDKN1A</t>
  </si>
  <si>
    <t>GO:0045840</t>
  </si>
  <si>
    <t>positive regulation of mitotic nuclear division</t>
  </si>
  <si>
    <t>IL1B;EGF</t>
  </si>
  <si>
    <t>GO:0048147</t>
  </si>
  <si>
    <t>negative regulation of fibroblast proliferation</t>
  </si>
  <si>
    <t>GO:0071549</t>
  </si>
  <si>
    <t>cellular response to dexamethasone stimulus</t>
  </si>
  <si>
    <t>EGFR;ICAM1</t>
  </si>
  <si>
    <t>GO:0009615</t>
  </si>
  <si>
    <t>response to virus</t>
  </si>
  <si>
    <t>TNF;IFNG;IKBKB</t>
  </si>
  <si>
    <t>GO:0008625</t>
  </si>
  <si>
    <t>extrinsic apoptotic signaling pathway via death domain receptors</t>
  </si>
  <si>
    <t>GO:0010800</t>
  </si>
  <si>
    <t>positive regulation of peptidyl-threonine phosphorylation</t>
  </si>
  <si>
    <t>EGF;MAPK1</t>
  </si>
  <si>
    <t>GO:0034612</t>
  </si>
  <si>
    <t>response to tumor necrosis factor</t>
  </si>
  <si>
    <t>GO:0035666</t>
  </si>
  <si>
    <t>TRIF-dependent toll-like receptor signaling pathway</t>
  </si>
  <si>
    <t>CASP8;IKBKB</t>
  </si>
  <si>
    <t>GO:0043392</t>
  </si>
  <si>
    <t>negative regulation of DNA binding</t>
  </si>
  <si>
    <t>NFKBIA;HMOX1</t>
  </si>
  <si>
    <t>GO:0043542</t>
  </si>
  <si>
    <t>endothelial cell migration</t>
  </si>
  <si>
    <t>NOS3;STAT1</t>
  </si>
  <si>
    <t>GO:0002230</t>
  </si>
  <si>
    <t>positive regulation of defense response to virus by host</t>
  </si>
  <si>
    <t>STAT1;IL4</t>
  </si>
  <si>
    <t>GO:0070555</t>
  </si>
  <si>
    <t>response to interleukin-1</t>
  </si>
  <si>
    <t>IL1B;RELA</t>
  </si>
  <si>
    <t>GO:0042177</t>
  </si>
  <si>
    <t>negative regulation of protein catabolic process</t>
  </si>
  <si>
    <t>EGFR;RELA</t>
  </si>
  <si>
    <t>GO:0043330</t>
  </si>
  <si>
    <t>response to exogenous dsRNA</t>
  </si>
  <si>
    <t>NFKBIA;MAPK1</t>
  </si>
  <si>
    <t>GO:0051973</t>
  </si>
  <si>
    <t>positive regulation of telomerase activity</t>
  </si>
  <si>
    <t>MYC;MAPK1</t>
  </si>
  <si>
    <t>GO:0030308</t>
  </si>
  <si>
    <t>negative regulation of cell growth</t>
  </si>
  <si>
    <t>TP53;PPARG;CDKN1A</t>
  </si>
  <si>
    <t>GO:0010634</t>
  </si>
  <si>
    <t>positive regulation of epithelial cell migration</t>
  </si>
  <si>
    <t>GO:0045787</t>
  </si>
  <si>
    <t>positive regulation of cell cycle</t>
  </si>
  <si>
    <t>CCND1;IL10</t>
  </si>
  <si>
    <t>GO:0048469</t>
  </si>
  <si>
    <t>cell maturation</t>
  </si>
  <si>
    <t>GO:0001890</t>
  </si>
  <si>
    <t>placenta development</t>
  </si>
  <si>
    <t>GO:0001942</t>
  </si>
  <si>
    <t>hair follicle development</t>
  </si>
  <si>
    <t>GO:0009409</t>
  </si>
  <si>
    <t>response to cold</t>
  </si>
  <si>
    <t>PPARG;CASP8</t>
  </si>
  <si>
    <t>GO:0030522</t>
  </si>
  <si>
    <t>intracellular receptor signaling pathway</t>
  </si>
  <si>
    <t>AR;PPARA</t>
  </si>
  <si>
    <t>GO:0018108</t>
  </si>
  <si>
    <t>peptidyl-tyrosine phosphorylation</t>
  </si>
  <si>
    <t>GO:0006508</t>
  </si>
  <si>
    <t>proteolysis</t>
  </si>
  <si>
    <t>CASP3;MMP9;CASP8;MMP2;CASP9</t>
  </si>
  <si>
    <t>GO:0002576</t>
  </si>
  <si>
    <t>platelet degranulation</t>
  </si>
  <si>
    <t>VEGFA;EGF;SERPINE1</t>
  </si>
  <si>
    <t>GO:0042059</t>
  </si>
  <si>
    <t>negative regulation of epidermal growth factor receptor signaling pathway</t>
  </si>
  <si>
    <t>GO:0046627</t>
  </si>
  <si>
    <t>negative regulation of insulin receptor signaling pathway</t>
  </si>
  <si>
    <t>GO:0043524</t>
  </si>
  <si>
    <t>negative regulation of neuron apoptotic process</t>
  </si>
  <si>
    <t>CCL2;IL10;HMOX1</t>
  </si>
  <si>
    <t>GO:0014065</t>
  </si>
  <si>
    <t>phosphatidylinositol 3-kinase signaling</t>
  </si>
  <si>
    <t>AKT1;ERBB2</t>
  </si>
  <si>
    <t>GO:0032733</t>
  </si>
  <si>
    <t>positive regulation of interleukin-10 production</t>
  </si>
  <si>
    <t>IL6;IL4</t>
  </si>
  <si>
    <t>GO:0046326</t>
  </si>
  <si>
    <t>positive regulation of glucose import</t>
  </si>
  <si>
    <t>AKT1;MAPK14</t>
  </si>
  <si>
    <t>GO:0001541</t>
  </si>
  <si>
    <t>ovarian follicle development</t>
  </si>
  <si>
    <t>VEGFA;ICAM1</t>
  </si>
  <si>
    <t>GO:0051402</t>
  </si>
  <si>
    <t>neuron apoptotic process</t>
  </si>
  <si>
    <t>TP53;CASP3</t>
  </si>
  <si>
    <t>GO:1901216</t>
  </si>
  <si>
    <t>positive regulation of neuron death</t>
  </si>
  <si>
    <t>CASP8;IFNG</t>
  </si>
  <si>
    <t>GO:1904646</t>
  </si>
  <si>
    <t>cellular response to amyloid-beta</t>
  </si>
  <si>
    <t>GO:0050900</t>
  </si>
  <si>
    <t>leukocyte migration</t>
  </si>
  <si>
    <t>MMP9;ICAM1;CAV1</t>
  </si>
  <si>
    <t>GO:0051591</t>
  </si>
  <si>
    <t>response to cAMP</t>
  </si>
  <si>
    <t>RELA;STAT1</t>
  </si>
  <si>
    <t>GO:2000134</t>
  </si>
  <si>
    <t>negative regulation of G1/S transition of mitotic cell cycle</t>
  </si>
  <si>
    <t>CCL2;CDKN1A</t>
  </si>
  <si>
    <t>GO:0003151</t>
  </si>
  <si>
    <t>outflow tract morphogenesis</t>
  </si>
  <si>
    <t>GO:0009408</t>
  </si>
  <si>
    <t>response to heat</t>
  </si>
  <si>
    <t>GO:0031100</t>
  </si>
  <si>
    <t>animal organ regeneration</t>
  </si>
  <si>
    <t>PPARG;CDKN1A</t>
  </si>
  <si>
    <t>GO:0032570</t>
  </si>
  <si>
    <t>response to progesterone</t>
  </si>
  <si>
    <t>RELA;CAV1</t>
  </si>
  <si>
    <t>GO:0050776</t>
  </si>
  <si>
    <t>regulation of immune response</t>
  </si>
  <si>
    <t>ICAM1;VCAM1;IL4</t>
  </si>
  <si>
    <t>GO:0009411</t>
  </si>
  <si>
    <t>response to UV</t>
  </si>
  <si>
    <t>CASP3;MAPK8</t>
  </si>
  <si>
    <t>GO:0031623</t>
  </si>
  <si>
    <t>receptor internalization</t>
  </si>
  <si>
    <t>GO:0010718</t>
  </si>
  <si>
    <t>positive regulation of epithelial to mesenchymal transition</t>
  </si>
  <si>
    <t>IL6;IL1B</t>
  </si>
  <si>
    <t>GO:0030574</t>
  </si>
  <si>
    <t>collagen catabolic process</t>
  </si>
  <si>
    <t>GO:0042110</t>
  </si>
  <si>
    <t>T cell activation</t>
  </si>
  <si>
    <t>CASP8;IL4</t>
  </si>
  <si>
    <t>GO:0090263</t>
  </si>
  <si>
    <t>positive regulation of canonical Wnt signaling pathway</t>
  </si>
  <si>
    <t>EGFR;EGF;CAV1</t>
  </si>
  <si>
    <t>GO:0002548</t>
  </si>
  <si>
    <t>monocyte chemotaxis</t>
  </si>
  <si>
    <t>IL6;CCL2</t>
  </si>
  <si>
    <t>GO:0032715</t>
  </si>
  <si>
    <t>negative regulation of interleukin-6 production</t>
  </si>
  <si>
    <t>GO:0071230</t>
  </si>
  <si>
    <t>cellular response to amino acid stimulus</t>
  </si>
  <si>
    <t>TNF;MMP2</t>
  </si>
  <si>
    <t>GO:0008360</t>
  </si>
  <si>
    <t>regulation of cell shape</t>
  </si>
  <si>
    <t>VEGFA;CCL2;ICAM1</t>
  </si>
  <si>
    <t>GO:0007519</t>
  </si>
  <si>
    <t>skeletal muscle tissue development</t>
  </si>
  <si>
    <t>CAV1;MAPK14</t>
  </si>
  <si>
    <t>GO:0014823</t>
  </si>
  <si>
    <t>response to activity</t>
  </si>
  <si>
    <t>IL6;IL10</t>
  </si>
  <si>
    <t>GO:0045668</t>
  </si>
  <si>
    <t>negative regulation of osteoblast differentiation</t>
  </si>
  <si>
    <t>GO:0009755</t>
  </si>
  <si>
    <t>hormone-mediated signaling pathway</t>
  </si>
  <si>
    <t>GO:0034605</t>
  </si>
  <si>
    <t>cellular response to heat</t>
  </si>
  <si>
    <t>HMOX1;CDKN1A</t>
  </si>
  <si>
    <t>GO:0045599</t>
  </si>
  <si>
    <t>negative regulation of fat cell differentiation</t>
  </si>
  <si>
    <t>GO:0051898</t>
  </si>
  <si>
    <t>negative regulation of protein kinase B signaling</t>
  </si>
  <si>
    <t>GO:0007157</t>
  </si>
  <si>
    <t>heterophilic cell-cell adhesion via plasma membrane cell adhesion molecules</t>
  </si>
  <si>
    <t>GO:0035722</t>
  </si>
  <si>
    <t>interleukin-12-mediated signaling pathway</t>
  </si>
  <si>
    <t>IL10;IFNG</t>
  </si>
  <si>
    <t>GO:0042542</t>
  </si>
  <si>
    <t>response to hydrogen peroxide</t>
  </si>
  <si>
    <t>CASP3;HMOX1</t>
  </si>
  <si>
    <t>GO:0051781</t>
  </si>
  <si>
    <t>positive regulation of cell division</t>
  </si>
  <si>
    <t>GO:0010212</t>
  </si>
  <si>
    <t>response to ionizing radiation</t>
  </si>
  <si>
    <t>GO:0019233</t>
  </si>
  <si>
    <t>sensory perception of pain</t>
  </si>
  <si>
    <t>CCL2;MAPK1</t>
  </si>
  <si>
    <t>GO:0045600</t>
  </si>
  <si>
    <t>positive regulation of fat cell differentiation</t>
  </si>
  <si>
    <t>GO:0002931</t>
  </si>
  <si>
    <t>response to ischemia</t>
  </si>
  <si>
    <t>TP53;CAV1</t>
  </si>
  <si>
    <t>GO:0007254</t>
  </si>
  <si>
    <t>JNK cascade</t>
  </si>
  <si>
    <t>TNF;MAPK8</t>
  </si>
  <si>
    <t>GO:0043280</t>
  </si>
  <si>
    <t>positive regulation of cysteine-type endopeptidase activity involved in apoptotic process</t>
  </si>
  <si>
    <t>TNF;MYC</t>
  </si>
  <si>
    <t>GO:0009612</t>
  </si>
  <si>
    <t>response to mechanical stimulus</t>
  </si>
  <si>
    <t>PPARG;MAPK8</t>
  </si>
  <si>
    <t>GO:0031295</t>
  </si>
  <si>
    <t>T cell costimulation</t>
  </si>
  <si>
    <t>AKT1;CAV1</t>
  </si>
  <si>
    <t>GO:0031397</t>
  </si>
  <si>
    <t>negative regulation of protein ubiquitination</t>
  </si>
  <si>
    <t>GO:0045860</t>
  </si>
  <si>
    <t>positive regulation of protein kinase activity</t>
  </si>
  <si>
    <t>GO:1901215</t>
  </si>
  <si>
    <t>negative regulation of neuron death</t>
  </si>
  <si>
    <t>GO:0050852</t>
  </si>
  <si>
    <t>T cell receptor signaling pathway</t>
  </si>
  <si>
    <t>RELA;MAPK1;IKBKB</t>
  </si>
  <si>
    <t>GO:0000079</t>
  </si>
  <si>
    <t>regulation of cyclin-dependent protein serine/threonine kinase activity</t>
  </si>
  <si>
    <t>GO:0045165</t>
  </si>
  <si>
    <t>cell fate commitment</t>
  </si>
  <si>
    <t>CASP3;PPARG</t>
  </si>
  <si>
    <t>GO:0046777</t>
  </si>
  <si>
    <t>protein autophosphorylation</t>
  </si>
  <si>
    <t>GO:0032720</t>
  </si>
  <si>
    <t>negative regulation of tumor necrosis factor production</t>
  </si>
  <si>
    <t>GO:0001701</t>
  </si>
  <si>
    <t>in utero embryonic development</t>
  </si>
  <si>
    <t>TP53;VEGFA;AR</t>
  </si>
  <si>
    <t>GO:0001570</t>
  </si>
  <si>
    <t>vasculogenesis</t>
  </si>
  <si>
    <t>VEGFA;CAV1</t>
  </si>
  <si>
    <t>GO:0038061</t>
  </si>
  <si>
    <t>NIK/NF-kappaB signaling</t>
  </si>
  <si>
    <t>AKT1;RELA</t>
  </si>
  <si>
    <t>GO:0070301</t>
  </si>
  <si>
    <t>cellular response to hydrogen peroxide</t>
  </si>
  <si>
    <t>IL6;RELA</t>
  </si>
  <si>
    <t>GO:0007584</t>
  </si>
  <si>
    <t>response to nutrient</t>
  </si>
  <si>
    <t>PPARG;VCAM1</t>
  </si>
  <si>
    <t>GO:0048010</t>
  </si>
  <si>
    <t>vascular endothelial growth factor receptor signaling pathway</t>
  </si>
  <si>
    <t>VEGFA;MAPK14</t>
  </si>
  <si>
    <t>GO:0022617</t>
  </si>
  <si>
    <t>extracellular matrix disassembly</t>
  </si>
  <si>
    <t>GO:0048511</t>
  </si>
  <si>
    <t>rhythmic process</t>
  </si>
  <si>
    <t>GO:0006631</t>
  </si>
  <si>
    <t>fatty acid metabolic process</t>
  </si>
  <si>
    <t>GO:0030855</t>
  </si>
  <si>
    <t>epithelial cell differentiation</t>
  </si>
  <si>
    <t>GO:0002248</t>
  </si>
  <si>
    <t>connective tissue replacement involved in inflammatory response wound healing</t>
  </si>
  <si>
    <t>GO:0002309</t>
  </si>
  <si>
    <t>T cell proliferation involved in immune response</t>
  </si>
  <si>
    <t>GO:0002326</t>
  </si>
  <si>
    <t>B cell lineage commitment</t>
  </si>
  <si>
    <t>GO:0002360</t>
  </si>
  <si>
    <t>T cell lineage commitment</t>
  </si>
  <si>
    <t>GO:0003100</t>
  </si>
  <si>
    <t>regulation of systemic arterial blood pressure by endothelin</t>
  </si>
  <si>
    <t>GO:0006924</t>
  </si>
  <si>
    <t>activation-induced cell death of T cells</t>
  </si>
  <si>
    <t>GO:0007406</t>
  </si>
  <si>
    <t>negative regulation of neuroblast proliferation</t>
  </si>
  <si>
    <t>GO:0009299</t>
  </si>
  <si>
    <t>mRNA transcription</t>
  </si>
  <si>
    <t>GO:0010656</t>
  </si>
  <si>
    <t>negative regulation of muscle cell apoptotic process</t>
  </si>
  <si>
    <t>GO:0010750</t>
  </si>
  <si>
    <t>positive regulation of nitric oxide mediated signal transduction</t>
  </si>
  <si>
    <t>GO:0010829</t>
  </si>
  <si>
    <t>negative regulation of glucose transmembrane transport</t>
  </si>
  <si>
    <t>GO:0010835</t>
  </si>
  <si>
    <t>regulation of protein ADP-ribosylation</t>
  </si>
  <si>
    <t>GO:0031999</t>
  </si>
  <si>
    <t>negative regulation of fatty acid beta-oxidation</t>
  </si>
  <si>
    <t>GO:0032692</t>
  </si>
  <si>
    <t>negative regulation of interleukin-1 production</t>
  </si>
  <si>
    <t>GO:0032747</t>
  </si>
  <si>
    <t>positive regulation of interleukin-23 production</t>
  </si>
  <si>
    <t>GO:0034121</t>
  </si>
  <si>
    <t>regulation of toll-like receptor signaling pathway</t>
  </si>
  <si>
    <t>GO:0036324</t>
  </si>
  <si>
    <t>vascular endothelial growth factor receptor-2 signaling pathway</t>
  </si>
  <si>
    <t>GO:0038033</t>
  </si>
  <si>
    <t>positive regulation of endothelial cell chemotaxis by VEGF-activated vascular endothelial growth factor receptor signaling pathway</t>
  </si>
  <si>
    <t>GO:0042743</t>
  </si>
  <si>
    <t>hydrogen peroxide metabolic process</t>
  </si>
  <si>
    <t>GO:0043243</t>
  </si>
  <si>
    <t>positive regulation of protein-containing complex disassembly</t>
  </si>
  <si>
    <t>GO:0045833</t>
  </si>
  <si>
    <t>negative regulation of lipid metabolic process</t>
  </si>
  <si>
    <t>GO:0046813</t>
  </si>
  <si>
    <t>receptor-mediated virion attachment to host cell</t>
  </si>
  <si>
    <t>GO:0048645</t>
  </si>
  <si>
    <t>animal organ formation</t>
  </si>
  <si>
    <t>GO:0060354</t>
  </si>
  <si>
    <t>negative regulation of cell adhesion molecule production</t>
  </si>
  <si>
    <t>GO:0060440</t>
  </si>
  <si>
    <t>trachea formation</t>
  </si>
  <si>
    <t>GO:0060664</t>
  </si>
  <si>
    <t>epithelial cell proliferation involved in salivary gland morphogenesis</t>
  </si>
  <si>
    <t>GO:0060687</t>
  </si>
  <si>
    <t>regulation of branching involved in prostate gland morphogenesis</t>
  </si>
  <si>
    <t>GO:0060965</t>
  </si>
  <si>
    <t>negative regulation of gene silencing by miRNA</t>
  </si>
  <si>
    <t>GO:0070836</t>
  </si>
  <si>
    <t>caveola assembly</t>
  </si>
  <si>
    <t>GO:0071224</t>
  </si>
  <si>
    <t>cellular response to peptidoglycan</t>
  </si>
  <si>
    <t>GO:0071494</t>
  </si>
  <si>
    <t>cellular response to UV-C</t>
  </si>
  <si>
    <t>GO:0072162</t>
  </si>
  <si>
    <t>metanephric mesenchymal cell differentiation</t>
  </si>
  <si>
    <t>GO:0072655</t>
  </si>
  <si>
    <t>establishment of protein localization to mitochondrion</t>
  </si>
  <si>
    <t>GO:0072656</t>
  </si>
  <si>
    <t>maintenance of protein location in mitochondrion</t>
  </si>
  <si>
    <t>GO:0072734</t>
  </si>
  <si>
    <t>cellular response to staurosporine</t>
  </si>
  <si>
    <t>GO:0090370</t>
  </si>
  <si>
    <t>negative regulation of cholesterol efflux</t>
  </si>
  <si>
    <t>GO:0097187</t>
  </si>
  <si>
    <t>dentinogenesis</t>
  </si>
  <si>
    <t>GO:0120041</t>
  </si>
  <si>
    <t>positive regulation of macrophage proliferation</t>
  </si>
  <si>
    <t>GO:1901525</t>
  </si>
  <si>
    <t>negative regulation of mitophagy</t>
  </si>
  <si>
    <t>GO:1902749</t>
  </si>
  <si>
    <t>regulation of cell cycle G2/M phase transition</t>
  </si>
  <si>
    <t>GO:1904036</t>
  </si>
  <si>
    <t>negative regulation of epithelial cell apoptotic process</t>
  </si>
  <si>
    <t>GO:1904894</t>
  </si>
  <si>
    <t>positive regulation of receptor signaling pathway via STAT</t>
  </si>
  <si>
    <t>GO:1905599</t>
  </si>
  <si>
    <t>positive regulation of low-density lipoprotein receptor activity</t>
  </si>
  <si>
    <t>GO:2000402</t>
  </si>
  <si>
    <t>negative regulation of lymphocyte migration</t>
  </si>
  <si>
    <t>GO:2000556</t>
  </si>
  <si>
    <t>positive regulation of T-helper 1 cell cytokine production</t>
  </si>
  <si>
    <t>GO:2000660</t>
  </si>
  <si>
    <t>negative regulation of interleukin-1-mediated signaling pathway</t>
  </si>
  <si>
    <t>GO:0070098</t>
  </si>
  <si>
    <t>chemokine-mediated signaling pathway</t>
  </si>
  <si>
    <t>GO:0007623</t>
  </si>
  <si>
    <t>circadian rhythm</t>
  </si>
  <si>
    <t>EGFR;SERPINE1</t>
  </si>
  <si>
    <t>GO:0008104</t>
  </si>
  <si>
    <t>protein localization</t>
  </si>
  <si>
    <t>GO:0009617</t>
  </si>
  <si>
    <t>response to bacterium</t>
  </si>
  <si>
    <t>CCL2;CAV1</t>
  </si>
  <si>
    <t>GO:0043433</t>
  </si>
  <si>
    <t>negative regulation of DNA-binding transcription factor activity</t>
  </si>
  <si>
    <t>ESR1;HMOX1</t>
  </si>
  <si>
    <t>GO:0061418</t>
  </si>
  <si>
    <t>regulation of transcription from RNA polymerase II promoter in response to hypoxia</t>
  </si>
  <si>
    <t>GO:0016241</t>
  </si>
  <si>
    <t>regulation of macroautophagy</t>
  </si>
  <si>
    <t>GO:0035264</t>
  </si>
  <si>
    <t>multicellular organism growth</t>
  </si>
  <si>
    <t>TP53;AR</t>
  </si>
  <si>
    <t>GO:0009636</t>
  </si>
  <si>
    <t>response to toxic substance</t>
  </si>
  <si>
    <t>MAPK1;CDKN1A</t>
  </si>
  <si>
    <t>GO:0032436</t>
  </si>
  <si>
    <t>positive regulation of proteasomal ubiquitin-dependent protein catabolic process</t>
  </si>
  <si>
    <t>AKT1;MDM2</t>
  </si>
  <si>
    <t>GO:0001957</t>
  </si>
  <si>
    <t>intramembranous ossification</t>
  </si>
  <si>
    <t>GO:0002314</t>
  </si>
  <si>
    <t>germinal center B cell differentiation</t>
  </si>
  <si>
    <t>GO:0002686</t>
  </si>
  <si>
    <t>negative regulation of leukocyte migration</t>
  </si>
  <si>
    <t>GO:0002693</t>
  </si>
  <si>
    <t>positive regulation of cellular extravasation</t>
  </si>
  <si>
    <t>GO:0002925</t>
  </si>
  <si>
    <t>positive regulation of humoral immune response mediated by circulating immunoglobulin</t>
  </si>
  <si>
    <t>GO:0007167</t>
  </si>
  <si>
    <t>enzyme linked receptor protein signaling pathway</t>
  </si>
  <si>
    <t>GO:0010757</t>
  </si>
  <si>
    <t>negative regulation of plasminogen activation</t>
  </si>
  <si>
    <t>GO:0019065</t>
  </si>
  <si>
    <t>receptor-mediated endocytosis of virus by host cell</t>
  </si>
  <si>
    <t>GO:0031670</t>
  </si>
  <si>
    <t>cellular response to nutrient</t>
  </si>
  <si>
    <t>GO:0032687</t>
  </si>
  <si>
    <t>negative regulation of interferon-alpha production</t>
  </si>
  <si>
    <t>GO:0034103</t>
  </si>
  <si>
    <t>regulation of tissue remodeling</t>
  </si>
  <si>
    <t>GO:0034105</t>
  </si>
  <si>
    <t>positive regulation of tissue remodeling</t>
  </si>
  <si>
    <t>GO:0035095</t>
  </si>
  <si>
    <t>behavioral response to nicotine</t>
  </si>
  <si>
    <t>GO:0036462</t>
  </si>
  <si>
    <t>TRAIL-activated apoptotic signaling pathway</t>
  </si>
  <si>
    <t>GO:0042473</t>
  </si>
  <si>
    <t>outer ear morphogenesis</t>
  </si>
  <si>
    <t>GO:0042541</t>
  </si>
  <si>
    <t>hemoglobin biosynthetic process</t>
  </si>
  <si>
    <t>GO:0042976</t>
  </si>
  <si>
    <t>activation of Janus kinase activity</t>
  </si>
  <si>
    <t>GO:0043305</t>
  </si>
  <si>
    <t>negative regulation of mast cell degranulation</t>
  </si>
  <si>
    <t>GO:0043504</t>
  </si>
  <si>
    <t>mitochondrial DNA repair</t>
  </si>
  <si>
    <t>GO:0043620</t>
  </si>
  <si>
    <t>regulation of DNA-templated transcription in response to stress</t>
  </si>
  <si>
    <t>GO:0045347</t>
  </si>
  <si>
    <t>negative regulation of MHC class II biosynthetic process</t>
  </si>
  <si>
    <t>GO:0051712</t>
  </si>
  <si>
    <t>positive regulation of killing of cells of other organism</t>
  </si>
  <si>
    <t>GO:0060056</t>
  </si>
  <si>
    <t>mammary gland involution</t>
  </si>
  <si>
    <t>GO:0060527</t>
  </si>
  <si>
    <t>prostate epithelial cord arborization involved in prostate glandular acinus morphogenesis</t>
  </si>
  <si>
    <t>GO:0060544</t>
  </si>
  <si>
    <t>regulation of necroptotic process</t>
  </si>
  <si>
    <t>GO:0060736</t>
  </si>
  <si>
    <t>prostate gland growth</t>
  </si>
  <si>
    <t>GO:0060740</t>
  </si>
  <si>
    <t>prostate gland epithelium morphogenesis</t>
  </si>
  <si>
    <t>GO:0060754</t>
  </si>
  <si>
    <t>positive regulation of mast cell chemotaxis</t>
  </si>
  <si>
    <t>GO:0061470</t>
  </si>
  <si>
    <t>T follicular helper cell differentiation</t>
  </si>
  <si>
    <t>GO:0071312</t>
  </si>
  <si>
    <t>cellular response to alkaloid</t>
  </si>
  <si>
    <t>GO:0072574</t>
  </si>
  <si>
    <t>hepatocyte proliferation</t>
  </si>
  <si>
    <t>GO:0072719</t>
  </si>
  <si>
    <t>cellular response to cisplatin</t>
  </si>
  <si>
    <t>GO:0150079</t>
  </si>
  <si>
    <t>negative regulation of neuroinflammatory response</t>
  </si>
  <si>
    <t>GO:1900020</t>
  </si>
  <si>
    <t>positive regulation of protein kinase C activity</t>
  </si>
  <si>
    <t>GO:1901727</t>
  </si>
  <si>
    <t>positive regulation of histone deacetylase activity</t>
  </si>
  <si>
    <t>GO:2000427</t>
  </si>
  <si>
    <t>positive regulation of apoptotic cell clearance</t>
  </si>
  <si>
    <t>GO:2000434</t>
  </si>
  <si>
    <t>regulation of protein neddylation</t>
  </si>
  <si>
    <t>GO:2001054</t>
  </si>
  <si>
    <t>negative regulation of mesenchymal cell apoptotic process</t>
  </si>
  <si>
    <t>GO:2001268</t>
  </si>
  <si>
    <t>negative regulation of cysteine-type endopeptidase activity involved in apoptotic signaling pathway</t>
  </si>
  <si>
    <t>GO:0030154</t>
  </si>
  <si>
    <t>cell differentiation</t>
  </si>
  <si>
    <t>AKT1;EGFR;PPARG;CAV1;PPARA</t>
  </si>
  <si>
    <t>GO:0001503</t>
  </si>
  <si>
    <t>ossification</t>
  </si>
  <si>
    <t>EGFR;MMP9</t>
  </si>
  <si>
    <t>GO:0030593</t>
  </si>
  <si>
    <t>neutrophil chemotaxis</t>
  </si>
  <si>
    <t>GO:0030324</t>
  </si>
  <si>
    <t>lung development</t>
  </si>
  <si>
    <t>VEGFA;EGFR</t>
  </si>
  <si>
    <t>GO:0031647</t>
  </si>
  <si>
    <t>regulation of protein stability</t>
  </si>
  <si>
    <t>CASP3;MAPK1</t>
  </si>
  <si>
    <t>GO:0050829</t>
  </si>
  <si>
    <t>defense response to Gram-negative bacterium</t>
  </si>
  <si>
    <t>IL6;SERPINE1</t>
  </si>
  <si>
    <t>GO:0002438</t>
  </si>
  <si>
    <t>acute inflammatory response to antigenic stimulus</t>
  </si>
  <si>
    <t>GO:0002637</t>
  </si>
  <si>
    <t>regulation of immunoglobulin production</t>
  </si>
  <si>
    <t>GO:0006527</t>
  </si>
  <si>
    <t>arginine catabolic process</t>
  </si>
  <si>
    <t>GO:0008635</t>
  </si>
  <si>
    <t>activation of cysteine-type endopeptidase activity involved in apoptotic process by cytochrome c</t>
  </si>
  <si>
    <t>GO:0010960</t>
  </si>
  <si>
    <t>magnesium ion homeostasis</t>
  </si>
  <si>
    <t>GO:0030213</t>
  </si>
  <si>
    <t>hyaluronan biosynthetic process</t>
  </si>
  <si>
    <t>GO:0030641</t>
  </si>
  <si>
    <t>regulation of cellular pH</t>
  </si>
  <si>
    <t>GO:0032494</t>
  </si>
  <si>
    <t>response to peptidoglycan</t>
  </si>
  <si>
    <t>GO:0034101</t>
  </si>
  <si>
    <t>erythrocyte homeostasis</t>
  </si>
  <si>
    <t>GO:0034141</t>
  </si>
  <si>
    <t>positive regulation of toll-like receptor 3 signaling pathway</t>
  </si>
  <si>
    <t>GO:0034351</t>
  </si>
  <si>
    <t>negative regulation of glial cell apoptotic process</t>
  </si>
  <si>
    <t>GO:0034393</t>
  </si>
  <si>
    <t>positive regulation of smooth muscle cell apoptotic process</t>
  </si>
  <si>
    <t>GO:0035357</t>
  </si>
  <si>
    <t>peroxisome proliferator activated receptor signaling pathway</t>
  </si>
  <si>
    <t>GO:0035655</t>
  </si>
  <si>
    <t>interleukin-18-mediated signaling pathway</t>
  </si>
  <si>
    <t>GO:0036003</t>
  </si>
  <si>
    <t>positive regulation of transcription from RNA polymerase II promoter in response to stress</t>
  </si>
  <si>
    <t>GO:0038066</t>
  </si>
  <si>
    <t>p38MAPK cascade</t>
  </si>
  <si>
    <t>GO:0042167</t>
  </si>
  <si>
    <t>heme catabolic process</t>
  </si>
  <si>
    <t>GO:0045656</t>
  </si>
  <si>
    <t>negative regulation of monocyte differentiation</t>
  </si>
  <si>
    <t>GO:0045822</t>
  </si>
  <si>
    <t>negative regulation of heart contraction</t>
  </si>
  <si>
    <t>GO:0048512</t>
  </si>
  <si>
    <t>circadian behavior</t>
  </si>
  <si>
    <t>GO:0048842</t>
  </si>
  <si>
    <t>positive regulation of axon extension involved in axon guidance</t>
  </si>
  <si>
    <t>GO:0050805</t>
  </si>
  <si>
    <t>negative regulation of synaptic transmission</t>
  </si>
  <si>
    <t>GO:0050996</t>
  </si>
  <si>
    <t>positive regulation of lipid catabolic process</t>
  </si>
  <si>
    <t>GO:0051001</t>
  </si>
  <si>
    <t>negative regulation of nitric-oxide synthase activity</t>
  </si>
  <si>
    <t>GO:0051798</t>
  </si>
  <si>
    <t>positive regulation of hair follicle development</t>
  </si>
  <si>
    <t>GO:0060020</t>
  </si>
  <si>
    <t>Bergmann glial cell differentiation</t>
  </si>
  <si>
    <t>GO:0060336</t>
  </si>
  <si>
    <t>negative regulation of interferon-gamma-mediated signaling pathway</t>
  </si>
  <si>
    <t>GO:0060346</t>
  </si>
  <si>
    <t>bone trabecula formation</t>
  </si>
  <si>
    <t>GO:0061298</t>
  </si>
  <si>
    <t>retina vasculature development in camera-type eye</t>
  </si>
  <si>
    <t>GO:0070244</t>
  </si>
  <si>
    <t>negative regulation of thymocyte apoptotic process</t>
  </si>
  <si>
    <t>GO:0071243</t>
  </si>
  <si>
    <t>cellular response to arsenic-containing substance</t>
  </si>
  <si>
    <t>GO:0071806</t>
  </si>
  <si>
    <t>protein transmembrane transport</t>
  </si>
  <si>
    <t>GO:0072540</t>
  </si>
  <si>
    <t>T-helper 17 cell lineage commitment</t>
  </si>
  <si>
    <t>GO:0099527</t>
  </si>
  <si>
    <t>postsynapse to nucleus signaling pathway</t>
  </si>
  <si>
    <t>GO:1900122</t>
  </si>
  <si>
    <t>positive regulation of receptor binding</t>
  </si>
  <si>
    <t>GO:1900223</t>
  </si>
  <si>
    <t>positive regulation of amyloid-beta clearance</t>
  </si>
  <si>
    <t>GO:1901165</t>
  </si>
  <si>
    <t>positive regulation of trophoblast cell migration</t>
  </si>
  <si>
    <t>GO:1903071</t>
  </si>
  <si>
    <t>positive regulation of ER-associated ubiquitin-dependent protein catabolic process</t>
  </si>
  <si>
    <t>GO:1903361</t>
  </si>
  <si>
    <t>protein localization to basolateral plasma membrane</t>
  </si>
  <si>
    <t>GO:1903599</t>
  </si>
  <si>
    <t>positive regulation of autophagy of mitochondrion</t>
  </si>
  <si>
    <t>GO:1903659</t>
  </si>
  <si>
    <t>regulation of complement-dependent cytotoxicity</t>
  </si>
  <si>
    <t>GO:1904798</t>
  </si>
  <si>
    <t>positive regulation of core promoter binding</t>
  </si>
  <si>
    <t>GO:1905461</t>
  </si>
  <si>
    <t>positive regulation of vascular associated smooth muscle cell apoptotic process</t>
  </si>
  <si>
    <t>GO:2000553</t>
  </si>
  <si>
    <t>positive regulation of T-helper 2 cell cytokine production</t>
  </si>
  <si>
    <t>GO:0032760</t>
  </si>
  <si>
    <t>positive regulation of tumor necrosis factor production</t>
  </si>
  <si>
    <t>IL6;IFNG</t>
  </si>
  <si>
    <t>GO:0046330</t>
  </si>
  <si>
    <t>positive regulation of JNK cascade</t>
  </si>
  <si>
    <t>GO:0007267</t>
  </si>
  <si>
    <t>cell-cell signaling</t>
  </si>
  <si>
    <t>IL1B;IL2;AR</t>
  </si>
  <si>
    <t>GO:0048013</t>
  </si>
  <si>
    <t>ephrin receptor signaling pathway</t>
  </si>
  <si>
    <t>GO:0016525</t>
  </si>
  <si>
    <t>negative regulation of angiogenesis</t>
  </si>
  <si>
    <t>GO:0014068</t>
  </si>
  <si>
    <t>positive regulation of phosphatidylinositol 3-kinase signaling</t>
  </si>
  <si>
    <t>TNF;EGF</t>
  </si>
  <si>
    <t>GO:0000733</t>
  </si>
  <si>
    <t>DNA strand renaturation</t>
  </si>
  <si>
    <t>GO:0001893</t>
  </si>
  <si>
    <t>maternal placenta development</t>
  </si>
  <si>
    <t>GO:0001955</t>
  </si>
  <si>
    <t>blood vessel maturation</t>
  </si>
  <si>
    <t>GO:0001960</t>
  </si>
  <si>
    <t>negative regulation of cytokine-mediated signaling pathway</t>
  </si>
  <si>
    <t>GO:0002446</t>
  </si>
  <si>
    <t>neutrophil mediated immunity</t>
  </si>
  <si>
    <t>GO:0002903</t>
  </si>
  <si>
    <t>negative regulation of B cell apoptotic process</t>
  </si>
  <si>
    <t>GO:0009308</t>
  </si>
  <si>
    <t>amine metabolic process</t>
  </si>
  <si>
    <t>GO:0010224</t>
  </si>
  <si>
    <t>response to UV-B</t>
  </si>
  <si>
    <t>GO:0010544</t>
  </si>
  <si>
    <t>negative regulation of platelet activation</t>
  </si>
  <si>
    <t>GO:0019896</t>
  </si>
  <si>
    <t>axonal transport of mitochondrion</t>
  </si>
  <si>
    <t>GO:0031497</t>
  </si>
  <si>
    <t>chromatin assembly</t>
  </si>
  <si>
    <t>GO:0032287</t>
  </si>
  <si>
    <t>peripheral nervous system myelin maintenance</t>
  </si>
  <si>
    <t>GO:0032364</t>
  </si>
  <si>
    <t>oxygen homeostasis</t>
  </si>
  <si>
    <t>GO:0032682</t>
  </si>
  <si>
    <t>negative regulation of chemokine production</t>
  </si>
  <si>
    <t>GO:0032873</t>
  </si>
  <si>
    <t>negative regulation of stress-activated MAPK cascade</t>
  </si>
  <si>
    <t>GO:0033129</t>
  </si>
  <si>
    <t>positive regulation of histone phosphorylation</t>
  </si>
  <si>
    <t>GO:0033601</t>
  </si>
  <si>
    <t>positive regulation of mammary gland epithelial cell proliferation</t>
  </si>
  <si>
    <t>GO:0038114</t>
  </si>
  <si>
    <t>interleukin-21-mediated signaling pathway</t>
  </si>
  <si>
    <t>GO:0042698</t>
  </si>
  <si>
    <t>ovulation cycle</t>
  </si>
  <si>
    <t>GO:0042994</t>
  </si>
  <si>
    <t>cytoplasmic sequestering of transcription factor</t>
  </si>
  <si>
    <t>GO:0044321</t>
  </si>
  <si>
    <t>response to leptin</t>
  </si>
  <si>
    <t>GO:0046425</t>
  </si>
  <si>
    <t>regulation of receptor signaling pathway via JAK-STAT</t>
  </si>
  <si>
    <t>GO:0048539</t>
  </si>
  <si>
    <t>bone marrow development</t>
  </si>
  <si>
    <t>GO:0048739</t>
  </si>
  <si>
    <t>cardiac muscle fiber development</t>
  </si>
  <si>
    <t>GO:0050871</t>
  </si>
  <si>
    <t>positive regulation of B cell activation</t>
  </si>
  <si>
    <t>GO:0051045</t>
  </si>
  <si>
    <t>negative regulation of membrane protein ectodomain proteolysis</t>
  </si>
  <si>
    <t>GO:0060982</t>
  </si>
  <si>
    <t>coronary artery morphogenesis</t>
  </si>
  <si>
    <t>GO:0061042</t>
  </si>
  <si>
    <t>vascular wound healing</t>
  </si>
  <si>
    <t>GO:0071394</t>
  </si>
  <si>
    <t>cellular response to testosterone stimulus</t>
  </si>
  <si>
    <t>GO:0071493</t>
  </si>
  <si>
    <t>cellular response to UV-B</t>
  </si>
  <si>
    <t>GO:0090091</t>
  </si>
  <si>
    <t>positive regulation of extracellular matrix disassembly</t>
  </si>
  <si>
    <t>GO:0090279</t>
  </si>
  <si>
    <t>regulation of calcium ion import</t>
  </si>
  <si>
    <t>GO:0097264</t>
  </si>
  <si>
    <t>self proteolysis</t>
  </si>
  <si>
    <t>GO:0097527</t>
  </si>
  <si>
    <t>necroptotic signaling pathway</t>
  </si>
  <si>
    <t>GO:0098909</t>
  </si>
  <si>
    <t>regulation of cardiac muscle cell action potential involved in regulation of contraction</t>
  </si>
  <si>
    <t>GO:1900015</t>
  </si>
  <si>
    <t>regulation of cytokine production involved in inflammatory response</t>
  </si>
  <si>
    <t>GO:1900119</t>
  </si>
  <si>
    <t>positive regulation of execution phase of apoptosis</t>
  </si>
  <si>
    <t>GO:1901522</t>
  </si>
  <si>
    <t>positive regulation of transcription from RNA polymerase II promoter involved in cellular response to chemical stimulus</t>
  </si>
  <si>
    <t>GO:1901844</t>
  </si>
  <si>
    <t>regulation of cell communication by electrical coupling involved in cardiac conduction</t>
  </si>
  <si>
    <t>GO:1902966</t>
  </si>
  <si>
    <t>positive regulation of protein localization to early endosome</t>
  </si>
  <si>
    <t>GO:1903715</t>
  </si>
  <si>
    <t>regulation of aerobic respiration</t>
  </si>
  <si>
    <t>GO:2000641</t>
  </si>
  <si>
    <t>regulation of early endosome to late endosome transport</t>
  </si>
  <si>
    <t>GO:0006338</t>
  </si>
  <si>
    <t>chromatin remodeling</t>
  </si>
  <si>
    <t>MYC;ESR1</t>
  </si>
  <si>
    <t>GO:0019216</t>
  </si>
  <si>
    <t>regulation of lipid metabolic process</t>
  </si>
  <si>
    <t>GO:0071346</t>
  </si>
  <si>
    <t>cellular response to interferon-gamma</t>
  </si>
  <si>
    <t>CCL2;STAT1</t>
  </si>
  <si>
    <t>GO:0046718</t>
  </si>
  <si>
    <t>viral entry into host cell</t>
  </si>
  <si>
    <t>GO:0002544</t>
  </si>
  <si>
    <t>chronic inflammatory response</t>
  </si>
  <si>
    <t>GO:0003208</t>
  </si>
  <si>
    <t>cardiac ventricle morphogenesis</t>
  </si>
  <si>
    <t>GO:0007178</t>
  </si>
  <si>
    <t>transmembrane receptor protein serine/threonine kinase signaling pathway</t>
  </si>
  <si>
    <t>GO:0010831</t>
  </si>
  <si>
    <t>positive regulation of myotube differentiation</t>
  </si>
  <si>
    <t>GO:0030193</t>
  </si>
  <si>
    <t>regulation of blood coagulation</t>
  </si>
  <si>
    <t>GO:0031000</t>
  </si>
  <si>
    <t>response to caffeine</t>
  </si>
  <si>
    <t>GO:0032308</t>
  </si>
  <si>
    <t>positive regulation of prostaglandin secretion</t>
  </si>
  <si>
    <t>GO:0032872</t>
  </si>
  <si>
    <t>regulation of stress-activated MAPK cascade</t>
  </si>
  <si>
    <t>GO:0032886</t>
  </si>
  <si>
    <t>regulation of microtubule-based process</t>
  </si>
  <si>
    <t>GO:0033197</t>
  </si>
  <si>
    <t>response to vitamin E</t>
  </si>
  <si>
    <t>GO:0033554</t>
  </si>
  <si>
    <t>cellular response to stress</t>
  </si>
  <si>
    <t>GO:0035148</t>
  </si>
  <si>
    <t>tube formation</t>
  </si>
  <si>
    <t>GO:0035767</t>
  </si>
  <si>
    <t>endothelial cell chemotaxis</t>
  </si>
  <si>
    <t>GO:0038113</t>
  </si>
  <si>
    <t>interleukin-9-mediated signaling pathway</t>
  </si>
  <si>
    <t>GO:0043117</t>
  </si>
  <si>
    <t>positive regulation of vascular permeability</t>
  </si>
  <si>
    <t>GO:0043306</t>
  </si>
  <si>
    <t>positive regulation of mast cell degranulation</t>
  </si>
  <si>
    <t>GO:0046902</t>
  </si>
  <si>
    <t>regulation of mitochondrial membrane permeability</t>
  </si>
  <si>
    <t>GO:0048771</t>
  </si>
  <si>
    <t>tissue remodeling</t>
  </si>
  <si>
    <t>GO:0051782</t>
  </si>
  <si>
    <t>negative regulation of cell division</t>
  </si>
  <si>
    <t>GO:0060670</t>
  </si>
  <si>
    <t>branching involved in labyrinthine layer morphogenesis</t>
  </si>
  <si>
    <t>GO:0061072</t>
  </si>
  <si>
    <t>iris morphogenesis</t>
  </si>
  <si>
    <t>GO:0070168</t>
  </si>
  <si>
    <t>negative regulation of biomineral tissue development</t>
  </si>
  <si>
    <t>GO:0070417</t>
  </si>
  <si>
    <t>cellular response to cold</t>
  </si>
  <si>
    <t>GO:0071636</t>
  </si>
  <si>
    <t>positive regulation of transforming growth factor beta production</t>
  </si>
  <si>
    <t>GO:0090037</t>
  </si>
  <si>
    <t>positive regulation of protein kinase C signaling</t>
  </si>
  <si>
    <t>GO:1902806</t>
  </si>
  <si>
    <t>regulation of cell cycle G1/S phase transition</t>
  </si>
  <si>
    <t>GO:1904385</t>
  </si>
  <si>
    <t>cellular response to angiotensin</t>
  </si>
  <si>
    <t>GO:0008584</t>
  </si>
  <si>
    <t>male gonad development</t>
  </si>
  <si>
    <t>GO:0032869</t>
  </si>
  <si>
    <t>cellular response to insulin stimulus</t>
  </si>
  <si>
    <t>GO:0050830</t>
  </si>
  <si>
    <t>defense response to Gram-positive bacterium</t>
  </si>
  <si>
    <t>GO:0002377</t>
  </si>
  <si>
    <t>immunoglobulin production</t>
  </si>
  <si>
    <t>GO:0007494</t>
  </si>
  <si>
    <t>midgut development</t>
  </si>
  <si>
    <t>GO:0010666</t>
  </si>
  <si>
    <t>positive regulation of cardiac muscle cell apoptotic process</t>
  </si>
  <si>
    <t>GO:0010761</t>
  </si>
  <si>
    <t>fibroblast migration</t>
  </si>
  <si>
    <t>GO:0010907</t>
  </si>
  <si>
    <t>positive regulation of glucose metabolic process</t>
  </si>
  <si>
    <t>GO:0031284</t>
  </si>
  <si>
    <t>positive regulation of guanylate cyclase activity</t>
  </si>
  <si>
    <t>GO:0032000</t>
  </si>
  <si>
    <t>positive regulation of fatty acid beta-oxidation</t>
  </si>
  <si>
    <t>GO:0032099</t>
  </si>
  <si>
    <t>negative regulation of appetite</t>
  </si>
  <si>
    <t>GO:0033148</t>
  </si>
  <si>
    <t>positive regulation of intracellular estrogen receptor signaling pathway</t>
  </si>
  <si>
    <t>GO:0033629</t>
  </si>
  <si>
    <t>negative regulation of cell adhesion mediated by integrin</t>
  </si>
  <si>
    <t>GO:0034115</t>
  </si>
  <si>
    <t>negative regulation of heterotypic cell-cell adhesion</t>
  </si>
  <si>
    <t>GO:0035456</t>
  </si>
  <si>
    <t>response to interferon-beta</t>
  </si>
  <si>
    <t>GO:0043031</t>
  </si>
  <si>
    <t>negative regulation of macrophage activation</t>
  </si>
  <si>
    <t>GO:0043586</t>
  </si>
  <si>
    <t>tongue development</t>
  </si>
  <si>
    <t>GO:0045792</t>
  </si>
  <si>
    <t>negative regulation of cell size</t>
  </si>
  <si>
    <t>GO:0046622</t>
  </si>
  <si>
    <t>positive regulation of organ growth</t>
  </si>
  <si>
    <t>GO:0051205</t>
  </si>
  <si>
    <t>protein insertion into membrane</t>
  </si>
  <si>
    <t>GO:0051247</t>
  </si>
  <si>
    <t>positive regulation of protein metabolic process</t>
  </si>
  <si>
    <t>GO:0051272</t>
  </si>
  <si>
    <t>positive regulation of cellular component movement</t>
  </si>
  <si>
    <t>GO:0051918</t>
  </si>
  <si>
    <t>negative regulation of fibrinolysis</t>
  </si>
  <si>
    <t>GO:0060068</t>
  </si>
  <si>
    <t>vagina development</t>
  </si>
  <si>
    <t>GO:0060411</t>
  </si>
  <si>
    <t>cardiac septum morphogenesis</t>
  </si>
  <si>
    <t>GO:0060644</t>
  </si>
  <si>
    <t>mammary gland epithelial cell differentiation</t>
  </si>
  <si>
    <t>GO:0061052</t>
  </si>
  <si>
    <t>negative regulation of cell growth involved in cardiac muscle cell development</t>
  </si>
  <si>
    <t>GO:0071803</t>
  </si>
  <si>
    <t>positive regulation of podosome assembly</t>
  </si>
  <si>
    <t>GO:0140052</t>
  </si>
  <si>
    <t>cellular response to oxidised low-density lipoprotein particle stimulus</t>
  </si>
  <si>
    <t>GO:1901380</t>
  </si>
  <si>
    <t>negative regulation of potassium ion transmembrane transport</t>
  </si>
  <si>
    <t>GO:2000008</t>
  </si>
  <si>
    <t>regulation of protein localization to cell surface</t>
  </si>
  <si>
    <t>GO:2000048</t>
  </si>
  <si>
    <t>negative regulation of cell-cell adhesion mediated by cadherin</t>
  </si>
  <si>
    <t>GO:2000343</t>
  </si>
  <si>
    <t>positive regulation of chemokine (C-X-C motif) ligand 2 production</t>
  </si>
  <si>
    <t>GO:0030168</t>
  </si>
  <si>
    <t>platelet activation</t>
  </si>
  <si>
    <t>IL6;MAPK1</t>
  </si>
  <si>
    <t>GO:0002675</t>
  </si>
  <si>
    <t>positive regulation of acute inflammatory response</t>
  </si>
  <si>
    <t>GO:0003073</t>
  </si>
  <si>
    <t>regulation of systemic arterial blood pressure</t>
  </si>
  <si>
    <t>GO:0006940</t>
  </si>
  <si>
    <t>regulation of smooth muscle contraction</t>
  </si>
  <si>
    <t>GO:0006983</t>
  </si>
  <si>
    <t>ER overload response</t>
  </si>
  <si>
    <t>GO:0010524</t>
  </si>
  <si>
    <t>positive regulation of calcium ion transport into cytosol</t>
  </si>
  <si>
    <t>GO:0010918</t>
  </si>
  <si>
    <t>positive regulation of mitochondrial membrane potential</t>
  </si>
  <si>
    <t>GO:0019371</t>
  </si>
  <si>
    <t>cyclooxygenase pathway</t>
  </si>
  <si>
    <t>GO:0030212</t>
  </si>
  <si>
    <t>hyaluronan metabolic process</t>
  </si>
  <si>
    <t>GO:0031065</t>
  </si>
  <si>
    <t>positive regulation of histone deacetylation</t>
  </si>
  <si>
    <t>GO:0032736</t>
  </si>
  <si>
    <t>positive regulation of interleukin-13 production</t>
  </si>
  <si>
    <t>GO:0032963</t>
  </si>
  <si>
    <t>collagen metabolic process</t>
  </si>
  <si>
    <t>GO:0033234</t>
  </si>
  <si>
    <t>negative regulation of protein sumoylation</t>
  </si>
  <si>
    <t>GO:0038110</t>
  </si>
  <si>
    <t>interleukin-2-mediated signaling pathway</t>
  </si>
  <si>
    <t>GO:0042953</t>
  </si>
  <si>
    <t>lipoprotein transport</t>
  </si>
  <si>
    <t>GO:0043129</t>
  </si>
  <si>
    <t>surfactant homeostasis</t>
  </si>
  <si>
    <t>GO:0043276</t>
  </si>
  <si>
    <t>anoikis</t>
  </si>
  <si>
    <t>GO:0045591</t>
  </si>
  <si>
    <t>positive regulation of regulatory T cell differentiation</t>
  </si>
  <si>
    <t>GO:0045945</t>
  </si>
  <si>
    <t>positive regulation of transcription by RNA polymerase III</t>
  </si>
  <si>
    <t>GO:0046325</t>
  </si>
  <si>
    <t>negative regulation of glucose import</t>
  </si>
  <si>
    <t>GO:0046685</t>
  </si>
  <si>
    <t>response to arsenic-containing substance</t>
  </si>
  <si>
    <t>GO:0046688</t>
  </si>
  <si>
    <t>response to copper ion</t>
  </si>
  <si>
    <t>GO:0070106</t>
  </si>
  <si>
    <t>interleukin-27-mediated signaling pathway</t>
  </si>
  <si>
    <t>GO:0070166</t>
  </si>
  <si>
    <t>enamel mineralization</t>
  </si>
  <si>
    <t>GO:0070757</t>
  </si>
  <si>
    <t>interleukin-35-mediated signaling pathway</t>
  </si>
  <si>
    <t>GO:0071310</t>
  </si>
  <si>
    <t>cellular response to organic substance</t>
  </si>
  <si>
    <t>GO:0071639</t>
  </si>
  <si>
    <t>positive regulation of monocyte chemotactic protein-1 production</t>
  </si>
  <si>
    <t>GO:0098911</t>
  </si>
  <si>
    <t>regulation of ventricular cardiac muscle cell action potential</t>
  </si>
  <si>
    <t>GO:1903427</t>
  </si>
  <si>
    <t>negative regulation of reactive oxygen species biosynthetic process</t>
  </si>
  <si>
    <t>GO:1990000</t>
  </si>
  <si>
    <t>amyloid fibril formation</t>
  </si>
  <si>
    <t>GO:1990440</t>
  </si>
  <si>
    <t>positive regulation of transcription from RNA polymerase II promoter in response to endoplasmic reticulum stress</t>
  </si>
  <si>
    <t>GO:2000304</t>
  </si>
  <si>
    <t>positive regulation of ceramide biosynthetic process</t>
  </si>
  <si>
    <t>GO:0000185</t>
  </si>
  <si>
    <t>activation of MAPKKK activity</t>
  </si>
  <si>
    <t>GO:0002064</t>
  </si>
  <si>
    <t>epithelial cell development</t>
  </si>
  <si>
    <t>GO:0002687</t>
  </si>
  <si>
    <t>positive regulation of leukocyte migration</t>
  </si>
  <si>
    <t>GO:0005979</t>
  </si>
  <si>
    <t>regulation of glycogen biosynthetic process</t>
  </si>
  <si>
    <t>GO:0007252</t>
  </si>
  <si>
    <t>I-kappaB phosphorylation</t>
  </si>
  <si>
    <t>GO:0014912</t>
  </si>
  <si>
    <t>negative regulation of smooth muscle cell migration</t>
  </si>
  <si>
    <t>GO:0030595</t>
  </si>
  <si>
    <t>leukocyte chemotaxis</t>
  </si>
  <si>
    <t>GO:0031668</t>
  </si>
  <si>
    <t>cellular response to extracellular stimulus</t>
  </si>
  <si>
    <t>GO:0032026</t>
  </si>
  <si>
    <t>response to magnesium ion</t>
  </si>
  <si>
    <t>GO:0032204</t>
  </si>
  <si>
    <t>regulation of telomere maintenance</t>
  </si>
  <si>
    <t>GO:0034138</t>
  </si>
  <si>
    <t>toll-like receptor 3 signaling pathway</t>
  </si>
  <si>
    <t>GO:0042119</t>
  </si>
  <si>
    <t>neutrophil activation</t>
  </si>
  <si>
    <t>GO:0045651</t>
  </si>
  <si>
    <t>positive regulation of macrophage differentiation</t>
  </si>
  <si>
    <t>GO:0048009</t>
  </si>
  <si>
    <t>insulin-like growth factor receptor signaling pathway</t>
  </si>
  <si>
    <t>GO:0048546</t>
  </si>
  <si>
    <t>digestive tract morphogenesis</t>
  </si>
  <si>
    <t>GO:0050927</t>
  </si>
  <si>
    <t>positive regulation of positive chemotaxis</t>
  </si>
  <si>
    <t>GO:0051276</t>
  </si>
  <si>
    <t>chromosome organization</t>
  </si>
  <si>
    <t>GO:0051549</t>
  </si>
  <si>
    <t>positive regulation of keratinocyte migration</t>
  </si>
  <si>
    <t>GO:0060065</t>
  </si>
  <si>
    <t>uterus development</t>
  </si>
  <si>
    <t>GO:0060100</t>
  </si>
  <si>
    <t>positive regulation of phagocytosis, engulfment</t>
  </si>
  <si>
    <t>GO:0060425</t>
  </si>
  <si>
    <t>lung morphogenesis</t>
  </si>
  <si>
    <t>GO:0071168</t>
  </si>
  <si>
    <t>protein localization to chromatin</t>
  </si>
  <si>
    <t>GO:0071679</t>
  </si>
  <si>
    <t>commissural neuron axon guidance</t>
  </si>
  <si>
    <t>GO:0072520</t>
  </si>
  <si>
    <t>seminiferous tubule development</t>
  </si>
  <si>
    <t>GO:2000772</t>
  </si>
  <si>
    <t>regulation of cellular senescence</t>
  </si>
  <si>
    <t>GO:2001022</t>
  </si>
  <si>
    <t>positive regulation of response to DNA damage stimulus</t>
  </si>
  <si>
    <t>GO:0006355</t>
  </si>
  <si>
    <t>regulation of transcription, DNA-templated</t>
  </si>
  <si>
    <t>TP53;ESR1;HIF1A;RELA</t>
  </si>
  <si>
    <t>GO:0007155</t>
  </si>
  <si>
    <t>cell adhesion</t>
  </si>
  <si>
    <t>CCL2;ICAM1;IL2;VCAM1</t>
  </si>
  <si>
    <t>GO:0002223</t>
  </si>
  <si>
    <t>stimulatory C-type lectin receptor signaling pathway</t>
  </si>
  <si>
    <t>RELA;IKBKB</t>
  </si>
  <si>
    <t>GO:0002526</t>
  </si>
  <si>
    <t>acute inflammatory response</t>
  </si>
  <si>
    <t>GO:0002690</t>
  </si>
  <si>
    <t>positive regulation of leukocyte chemotaxis</t>
  </si>
  <si>
    <t>GO:0007171</t>
  </si>
  <si>
    <t>activation of transmembrane receptor protein tyrosine kinase activity</t>
  </si>
  <si>
    <t>GO:0009303</t>
  </si>
  <si>
    <t>rRNA transcription</t>
  </si>
  <si>
    <t>GO:0010763</t>
  </si>
  <si>
    <t>positive regulation of fibroblast migration</t>
  </si>
  <si>
    <t>GO:0010863</t>
  </si>
  <si>
    <t>positive regulation of phospholipase C activity</t>
  </si>
  <si>
    <t>GO:0016050</t>
  </si>
  <si>
    <t>vesicle organization</t>
  </si>
  <si>
    <t>GO:0019430</t>
  </si>
  <si>
    <t>removal of superoxide radicals</t>
  </si>
  <si>
    <t>GO:0030195</t>
  </si>
  <si>
    <t>negative regulation of blood coagulation</t>
  </si>
  <si>
    <t>GO:0031669</t>
  </si>
  <si>
    <t>cellular response to nutrient levels</t>
  </si>
  <si>
    <t>GO:0032725</t>
  </si>
  <si>
    <t>positive regulation of granulocyte macrophage colony-stimulating factor production</t>
  </si>
  <si>
    <t>GO:0035331</t>
  </si>
  <si>
    <t>negative regulation of hippo signaling</t>
  </si>
  <si>
    <t>GO:0042116</t>
  </si>
  <si>
    <t>macrophage activation</t>
  </si>
  <si>
    <t>GO:0042532</t>
  </si>
  <si>
    <t>negative regulation of tyrosine phosphorylation of STAT protein</t>
  </si>
  <si>
    <t>GO:0043568</t>
  </si>
  <si>
    <t>positive regulation of insulin-like growth factor receptor signaling pathway</t>
  </si>
  <si>
    <t>GO:0045722</t>
  </si>
  <si>
    <t>positive regulation of gluconeogenesis</t>
  </si>
  <si>
    <t>GO:0045741</t>
  </si>
  <si>
    <t>positive regulation of epidermal growth factor-activated receptor activity</t>
  </si>
  <si>
    <t>GO:0045744</t>
  </si>
  <si>
    <t>negative regulation of G protein-coupled receptor signaling pathway</t>
  </si>
  <si>
    <t>GO:0045820</t>
  </si>
  <si>
    <t>negative regulation of glycolytic process</t>
  </si>
  <si>
    <t>GO:0045943</t>
  </si>
  <si>
    <t>positive regulation of transcription by RNA polymerase I</t>
  </si>
  <si>
    <t>GO:0048246</t>
  </si>
  <si>
    <t>macrophage chemotaxis</t>
  </si>
  <si>
    <t>GO:0050872</t>
  </si>
  <si>
    <t>white fat cell differentiation</t>
  </si>
  <si>
    <t>GO:0051926</t>
  </si>
  <si>
    <t>negative regulation of calcium ion transport</t>
  </si>
  <si>
    <t>GO:0055093</t>
  </si>
  <si>
    <t>response to hyperoxia</t>
  </si>
  <si>
    <t>GO:0071383</t>
  </si>
  <si>
    <t>cellular response to steroid hormone stimulus</t>
  </si>
  <si>
    <t>GO:0071711</t>
  </si>
  <si>
    <t>basement membrane organization</t>
  </si>
  <si>
    <t>GO:0006955</t>
  </si>
  <si>
    <t>immune response</t>
  </si>
  <si>
    <t>IL1B;IL2;IL4</t>
  </si>
  <si>
    <t>GO:0002281</t>
  </si>
  <si>
    <t>macrophage activation involved in immune response</t>
  </si>
  <si>
    <t>GO:0003376</t>
  </si>
  <si>
    <t>sphingosine-1-phosphate receptor signaling pathway</t>
  </si>
  <si>
    <t>GO:0003382</t>
  </si>
  <si>
    <t>epithelial cell morphogenesis</t>
  </si>
  <si>
    <t>GO:0010952</t>
  </si>
  <si>
    <t>positive regulation of peptidase activity</t>
  </si>
  <si>
    <t>GO:0019079</t>
  </si>
  <si>
    <t>viral genome replication</t>
  </si>
  <si>
    <t>GO:0032700</t>
  </si>
  <si>
    <t>negative regulation of interleukin-17 production</t>
  </si>
  <si>
    <t>GO:0034356</t>
  </si>
  <si>
    <t>NAD biosynthesis via nicotinamide riboside salvage pathway</t>
  </si>
  <si>
    <t>GO:0038084</t>
  </si>
  <si>
    <t>vascular endothelial growth factor signaling pathway</t>
  </si>
  <si>
    <t>GO:0045598</t>
  </si>
  <si>
    <t>regulation of fat cell differentiation</t>
  </si>
  <si>
    <t>GO:0046007</t>
  </si>
  <si>
    <t>negative regulation of activated T cell proliferation</t>
  </si>
  <si>
    <t>GO:0050862</t>
  </si>
  <si>
    <t>positive regulation of T cell receptor signaling pathway</t>
  </si>
  <si>
    <t>GO:0060416</t>
  </si>
  <si>
    <t>response to growth hormone</t>
  </si>
  <si>
    <t>GO:0097028</t>
  </si>
  <si>
    <t>dendritic cell differentiation</t>
  </si>
  <si>
    <t>GO:1902176</t>
  </si>
  <si>
    <t>negative regulation of oxidative stress-induced intrinsic apoptotic signaling pathway</t>
  </si>
  <si>
    <t>GO:2000279</t>
  </si>
  <si>
    <t>negative regulation of DNA biosynthetic process</t>
  </si>
  <si>
    <t>GO:2000573</t>
  </si>
  <si>
    <t>positive regulation of DNA biosynthetic process</t>
  </si>
  <si>
    <t>GO:0007169</t>
  </si>
  <si>
    <t>transmembrane receptor protein tyrosine kinase signaling pathway</t>
  </si>
  <si>
    <t>EGFR;ERBB2</t>
  </si>
  <si>
    <t>GO:0065003</t>
  </si>
  <si>
    <t>protein-containing complex assembly</t>
  </si>
  <si>
    <t>TP53;MDM2</t>
  </si>
  <si>
    <t>GO:0000302</t>
  </si>
  <si>
    <t>response to reactive oxygen species</t>
  </si>
  <si>
    <t>GO:0003184</t>
  </si>
  <si>
    <t>pulmonary valve morphogenesis</t>
  </si>
  <si>
    <t>GO:0006112</t>
  </si>
  <si>
    <t>energy reserve metabolic process</t>
  </si>
  <si>
    <t>GO:0010469</t>
  </si>
  <si>
    <t>regulation of signaling receptor activity</t>
  </si>
  <si>
    <t>GO:0015671</t>
  </si>
  <si>
    <t>oxygen transport</t>
  </si>
  <si>
    <t>GO:0030194</t>
  </si>
  <si>
    <t>positive regulation of blood coagulation</t>
  </si>
  <si>
    <t>GO:0030330</t>
  </si>
  <si>
    <t>DNA damage response, signal transduction by p53 class mediator</t>
  </si>
  <si>
    <t>GO:0033146</t>
  </si>
  <si>
    <t>regulation of intracellular estrogen receptor signaling pathway</t>
  </si>
  <si>
    <t>GO:0042462</t>
  </si>
  <si>
    <t>eye photoreceptor cell development</t>
  </si>
  <si>
    <t>GO:0043518</t>
  </si>
  <si>
    <t>negative regulation of DNA damage response, signal transduction by p53 class mediator</t>
  </si>
  <si>
    <t>GO:0046426</t>
  </si>
  <si>
    <t>negative regulation of receptor signaling pathway via JAK-STAT</t>
  </si>
  <si>
    <t>GO:0048593</t>
  </si>
  <si>
    <t>camera-type eye morphogenesis</t>
  </si>
  <si>
    <t>GO:0050806</t>
  </si>
  <si>
    <t>positive regulation of synaptic transmission</t>
  </si>
  <si>
    <t>GO:0060218</t>
  </si>
  <si>
    <t>hematopoietic stem cell differentiation</t>
  </si>
  <si>
    <t>GO:0060324</t>
  </si>
  <si>
    <t>face development</t>
  </si>
  <si>
    <t>GO:0061045</t>
  </si>
  <si>
    <t>negative regulation of wound healing</t>
  </si>
  <si>
    <t>GO:0061099</t>
  </si>
  <si>
    <t>negative regulation of protein tyrosine kinase activity</t>
  </si>
  <si>
    <t>GO:0070848</t>
  </si>
  <si>
    <t>response to growth factor</t>
  </si>
  <si>
    <t>GO:0070886</t>
  </si>
  <si>
    <t>positive regulation of calcineurin-NFAT signaling cascade</t>
  </si>
  <si>
    <t>GO:0097202</t>
  </si>
  <si>
    <t>activation of cysteine-type endopeptidase activity</t>
  </si>
  <si>
    <t>GO:1900118</t>
  </si>
  <si>
    <t>negative regulation of execution phase of apoptosis</t>
  </si>
  <si>
    <t>GO:1902230</t>
  </si>
  <si>
    <t>negative regulation of intrinsic apoptotic signaling pathway in response to DNA damage</t>
  </si>
  <si>
    <t>GO:1903351</t>
  </si>
  <si>
    <t>cellular response to dopamine</t>
  </si>
  <si>
    <t>GO:1903543</t>
  </si>
  <si>
    <t>positive regulation of exosomal secretion</t>
  </si>
  <si>
    <t>GO:0001516</t>
  </si>
  <si>
    <t>prostaglandin biosynthetic process</t>
  </si>
  <si>
    <t>GO:0001935</t>
  </si>
  <si>
    <t>endothelial cell proliferation</t>
  </si>
  <si>
    <t>GO:0006309</t>
  </si>
  <si>
    <t>apoptotic DNA fragmentation</t>
  </si>
  <si>
    <t>GO:0007093</t>
  </si>
  <si>
    <t>mitotic cell cycle checkpoint</t>
  </si>
  <si>
    <t>GO:0007413</t>
  </si>
  <si>
    <t>axonal fasciculation</t>
  </si>
  <si>
    <t>GO:0010633</t>
  </si>
  <si>
    <t>negative regulation of epithelial cell migration</t>
  </si>
  <si>
    <t>GO:0010765</t>
  </si>
  <si>
    <t>positive regulation of sodium ion transport</t>
  </si>
  <si>
    <t>GO:0015909</t>
  </si>
  <si>
    <t>long-chain fatty acid transport</t>
  </si>
  <si>
    <t>GO:0019372</t>
  </si>
  <si>
    <t>lipoxygenase pathway</t>
  </si>
  <si>
    <t>GO:0030502</t>
  </si>
  <si>
    <t>negative regulation of bone mineralization</t>
  </si>
  <si>
    <t>GO:0045725</t>
  </si>
  <si>
    <t>positive regulation of glycogen biosynthetic process</t>
  </si>
  <si>
    <t>GO:0045779</t>
  </si>
  <si>
    <t>negative regulation of bone resorption</t>
  </si>
  <si>
    <t>GO:0046328</t>
  </si>
  <si>
    <t>regulation of JNK cascade</t>
  </si>
  <si>
    <t>GO:0070050</t>
  </si>
  <si>
    <t>neuron cellular homeostasis</t>
  </si>
  <si>
    <t>GO:0071375</t>
  </si>
  <si>
    <t>cellular response to peptide hormone stimulus</t>
  </si>
  <si>
    <t>GO:0090280</t>
  </si>
  <si>
    <t>positive regulation of calcium ion import</t>
  </si>
  <si>
    <t>GO:0090557</t>
  </si>
  <si>
    <t>establishment of endothelial intestinal barrier</t>
  </si>
  <si>
    <t>GO:0043547</t>
  </si>
  <si>
    <t>positive regulation of GTPase activity</t>
  </si>
  <si>
    <t>ERBB2;CCL2;ICAM1</t>
  </si>
  <si>
    <t>GO:0001709</t>
  </si>
  <si>
    <t>cell fate determination</t>
  </si>
  <si>
    <t>GO:0001892</t>
  </si>
  <si>
    <t>embryonic placenta development</t>
  </si>
  <si>
    <t>GO:0003203</t>
  </si>
  <si>
    <t>endocardial cushion morphogenesis</t>
  </si>
  <si>
    <t>GO:0008209</t>
  </si>
  <si>
    <t>androgen metabolic process</t>
  </si>
  <si>
    <t>GO:0010759</t>
  </si>
  <si>
    <t>positive regulation of macrophage chemotaxis</t>
  </si>
  <si>
    <t>GO:0030521</t>
  </si>
  <si>
    <t>androgen receptor signaling pathway</t>
  </si>
  <si>
    <t>GO:0032695</t>
  </si>
  <si>
    <t>negative regulation of interleukin-12 production</t>
  </si>
  <si>
    <t>GO:0035066</t>
  </si>
  <si>
    <t>positive regulation of histone acetylation</t>
  </si>
  <si>
    <t>GO:0042176</t>
  </si>
  <si>
    <t>regulation of protein catabolic process</t>
  </si>
  <si>
    <t>GO:0042310</t>
  </si>
  <si>
    <t>vasoconstriction</t>
  </si>
  <si>
    <t>GO:0045582</t>
  </si>
  <si>
    <t>positive regulation of T cell differentiation</t>
  </si>
  <si>
    <t>GO:0048245</t>
  </si>
  <si>
    <t>eosinophil chemotaxis</t>
  </si>
  <si>
    <t>GO:0048384</t>
  </si>
  <si>
    <t>retinoic acid receptor signaling pathway</t>
  </si>
  <si>
    <t>GO:0050870</t>
  </si>
  <si>
    <t>positive regulation of T cell activation</t>
  </si>
  <si>
    <t>GO:0060384</t>
  </si>
  <si>
    <t>innervation</t>
  </si>
  <si>
    <t>GO:0071404</t>
  </si>
  <si>
    <t>cellular response to low-density lipoprotein particle stimulus</t>
  </si>
  <si>
    <t>GO:0090190</t>
  </si>
  <si>
    <t>positive regulation of branching involved in ureteric bud morphogenesis</t>
  </si>
  <si>
    <t>GO:1902041</t>
  </si>
  <si>
    <t>regulation of extrinsic apoptotic signaling pathway via death domain receptors</t>
  </si>
  <si>
    <t>GO:1904355</t>
  </si>
  <si>
    <t>positive regulation of telomere capping</t>
  </si>
  <si>
    <t>GO:2000353</t>
  </si>
  <si>
    <t>positive regulation of endothelial cell apoptotic process</t>
  </si>
  <si>
    <t>GO:0061024</t>
  </si>
  <si>
    <t>membrane organization</t>
  </si>
  <si>
    <t>GO:0009887</t>
  </si>
  <si>
    <t>animal organ morphogenesis</t>
  </si>
  <si>
    <t>CCL2;RELA</t>
  </si>
  <si>
    <t>GO:0007221</t>
  </si>
  <si>
    <t>positive regulation of transcription of Notch receptor target</t>
  </si>
  <si>
    <t>GO:0007263</t>
  </si>
  <si>
    <t>nitric oxide mediated signal transduction</t>
  </si>
  <si>
    <t>GO:0008340</t>
  </si>
  <si>
    <t>determination of adult lifespan</t>
  </si>
  <si>
    <t>GO:0031929</t>
  </si>
  <si>
    <t>TOR signaling</t>
  </si>
  <si>
    <t>GO:0032717</t>
  </si>
  <si>
    <t>negative regulation of interleukin-8 production</t>
  </si>
  <si>
    <t>GO:0032930</t>
  </si>
  <si>
    <t>positive regulation of superoxide anion generation</t>
  </si>
  <si>
    <t>GO:0033189</t>
  </si>
  <si>
    <t>response to vitamin A</t>
  </si>
  <si>
    <t>GO:0035162</t>
  </si>
  <si>
    <t>embryonic hemopoiesis</t>
  </si>
  <si>
    <t>GO:0042326</t>
  </si>
  <si>
    <t>negative regulation of phosphorylation</t>
  </si>
  <si>
    <t>GO:0043011</t>
  </si>
  <si>
    <t>myeloid dendritic cell differentiation</t>
  </si>
  <si>
    <t>GO:0043032</t>
  </si>
  <si>
    <t>positive regulation of macrophage activation</t>
  </si>
  <si>
    <t>GO:0045638</t>
  </si>
  <si>
    <t>negative regulation of myeloid cell differentiation</t>
  </si>
  <si>
    <t>GO:0045926</t>
  </si>
  <si>
    <t>negative regulation of growth</t>
  </si>
  <si>
    <t>GO:0050730</t>
  </si>
  <si>
    <t>regulation of peptidyl-tyrosine phosphorylation</t>
  </si>
  <si>
    <t>GO:0061028</t>
  </si>
  <si>
    <t>establishment of endothelial barrier</t>
  </si>
  <si>
    <t>GO:0070269</t>
  </si>
  <si>
    <t>pyroptosis</t>
  </si>
  <si>
    <t>GO:0071360</t>
  </si>
  <si>
    <t>cellular response to exogenous dsRNA</t>
  </si>
  <si>
    <t>GO:1902236</t>
  </si>
  <si>
    <t>negative regulation of endoplasmic reticulum stress-induced intrinsic apoptotic signaling pathway</t>
  </si>
  <si>
    <t>GO:1903077</t>
  </si>
  <si>
    <t>negative regulation of protein localization to plasma membrane</t>
  </si>
  <si>
    <t>GO:2000060</t>
  </si>
  <si>
    <t>positive regulation of ubiquitin-dependent protein catabolic process</t>
  </si>
  <si>
    <t>GO:0007605</t>
  </si>
  <si>
    <t>sensory perception of sound</t>
  </si>
  <si>
    <t>CASP3;ICAM1</t>
  </si>
  <si>
    <t>GO:0005978</t>
  </si>
  <si>
    <t>glycogen biosynthetic process</t>
  </si>
  <si>
    <t>GO:0006970</t>
  </si>
  <si>
    <t>response to osmotic stress</t>
  </si>
  <si>
    <t>GO:0008156</t>
  </si>
  <si>
    <t>negative regulation of DNA replication</t>
  </si>
  <si>
    <t>GO:0030301</t>
  </si>
  <si>
    <t>cholesterol transport</t>
  </si>
  <si>
    <t>GO:0031641</t>
  </si>
  <si>
    <t>regulation of myelination</t>
  </si>
  <si>
    <t>GO:0032793</t>
  </si>
  <si>
    <t>positive regulation of CREB transcription factor activity</t>
  </si>
  <si>
    <t>GO:0034142</t>
  </si>
  <si>
    <t>toll-like receptor 4 signaling pathway</t>
  </si>
  <si>
    <t>GO:0042730</t>
  </si>
  <si>
    <t>fibrinolysis</t>
  </si>
  <si>
    <t>GO:0045663</t>
  </si>
  <si>
    <t>positive regulation of myoblast differentiation</t>
  </si>
  <si>
    <t>GO:0045780</t>
  </si>
  <si>
    <t>positive regulation of bone resorption</t>
  </si>
  <si>
    <t>GO:0070935</t>
  </si>
  <si>
    <t>3'-UTR-mediated mRNA stabilization</t>
  </si>
  <si>
    <t>GO:1900016</t>
  </si>
  <si>
    <t>negative regulation of cytokine production involved in inflammatory response</t>
  </si>
  <si>
    <t>GO:1903076</t>
  </si>
  <si>
    <t>regulation of protein localization to plasma membrane</t>
  </si>
  <si>
    <t>GO:0010951</t>
  </si>
  <si>
    <t>negative regulation of endopeptidase activity</t>
  </si>
  <si>
    <t>AKT1;SERPINE1</t>
  </si>
  <si>
    <t>GO:0001502</t>
  </si>
  <si>
    <t>cartilage condensation</t>
  </si>
  <si>
    <t>GO:0002756</t>
  </si>
  <si>
    <t>MyD88-independent toll-like receptor signaling pathway</t>
  </si>
  <si>
    <t>GO:0033141</t>
  </si>
  <si>
    <t>positive regulation of peptidyl-serine phosphorylation of STAT protein</t>
  </si>
  <si>
    <t>GO:0042157</t>
  </si>
  <si>
    <t>lipoprotein metabolic process</t>
  </si>
  <si>
    <t>GO:0045862</t>
  </si>
  <si>
    <t>positive regulation of proteolysis</t>
  </si>
  <si>
    <t>GO:0046697</t>
  </si>
  <si>
    <t>decidualization</t>
  </si>
  <si>
    <t>GO:0046716</t>
  </si>
  <si>
    <t>muscle cell cellular homeostasis</t>
  </si>
  <si>
    <t>GO:0048011</t>
  </si>
  <si>
    <t>neurotrophin TRK receptor signaling pathway</t>
  </si>
  <si>
    <t>GO:0051262</t>
  </si>
  <si>
    <t>protein tetramerization</t>
  </si>
  <si>
    <t>GO:0090026</t>
  </si>
  <si>
    <t>positive regulation of monocyte chemotaxis</t>
  </si>
  <si>
    <t>GO:0097746</t>
  </si>
  <si>
    <t>blood vessel diameter maintenance</t>
  </si>
  <si>
    <t>GO:0030182</t>
  </si>
  <si>
    <t>neuron differentiation</t>
  </si>
  <si>
    <t>CASP3;ERBB2</t>
  </si>
  <si>
    <t>GO:0007204</t>
  </si>
  <si>
    <t>positive regulation of cytosolic calcium ion concentration</t>
  </si>
  <si>
    <t>ESR1;IL2</t>
  </si>
  <si>
    <t>GO:0001782</t>
  </si>
  <si>
    <t>B cell homeostasis</t>
  </si>
  <si>
    <t>GO:0007095</t>
  </si>
  <si>
    <t>mitotic G2 DNA damage checkpoint</t>
  </si>
  <si>
    <t>GO:0014850</t>
  </si>
  <si>
    <t>response to muscle activity</t>
  </si>
  <si>
    <t>GO:0030111</t>
  </si>
  <si>
    <t>regulation of Wnt signaling pathway</t>
  </si>
  <si>
    <t>GO:0030879</t>
  </si>
  <si>
    <t>mammary gland development</t>
  </si>
  <si>
    <t>GO:0031293</t>
  </si>
  <si>
    <t>membrane protein intracellular domain proteolysis</t>
  </si>
  <si>
    <t>GO:0032094</t>
  </si>
  <si>
    <t>response to food</t>
  </si>
  <si>
    <t>GO:0048844</t>
  </si>
  <si>
    <t>artery morphogenesis</t>
  </si>
  <si>
    <t>GO:0051899</t>
  </si>
  <si>
    <t>membrane depolarization</t>
  </si>
  <si>
    <t>GO:0070266</t>
  </si>
  <si>
    <t>necroptotic process</t>
  </si>
  <si>
    <t>GO:1904886</t>
  </si>
  <si>
    <t>beta-catenin destruction complex disassembly</t>
  </si>
  <si>
    <t>GO:0072659</t>
  </si>
  <si>
    <t>protein localization to plasma membrane</t>
  </si>
  <si>
    <t>GO:0030878</t>
  </si>
  <si>
    <t>thyroid gland development</t>
  </si>
  <si>
    <t>GO:0032727</t>
  </si>
  <si>
    <t>positive regulation of interferon-alpha production</t>
  </si>
  <si>
    <t>GO:0033627</t>
  </si>
  <si>
    <t>cell adhesion mediated by integrin</t>
  </si>
  <si>
    <t>GO:0035458</t>
  </si>
  <si>
    <t>cellular response to interferon-beta</t>
  </si>
  <si>
    <t>GO:0035584</t>
  </si>
  <si>
    <t>calcium-mediated signaling using intracellular calcium source</t>
  </si>
  <si>
    <t>GO:0042246</t>
  </si>
  <si>
    <t>tissue regeneration</t>
  </si>
  <si>
    <t>GO:0043401</t>
  </si>
  <si>
    <t>steroid hormone mediated signaling pathway</t>
  </si>
  <si>
    <t>GO:0043409</t>
  </si>
  <si>
    <t>negative regulation of MAPK cascade</t>
  </si>
  <si>
    <t>GO:0048714</t>
  </si>
  <si>
    <t>positive regulation of oligodendrocyte differentiation</t>
  </si>
  <si>
    <t>GO:0055074</t>
  </si>
  <si>
    <t>calcium ion homeostasis</t>
  </si>
  <si>
    <t>GO:0070423</t>
  </si>
  <si>
    <t>nucleotide-binding oligomerization domain containing signaling pathway</t>
  </si>
  <si>
    <t>GO:0071901</t>
  </si>
  <si>
    <t>negative regulation of protein serine/threonine kinase activity</t>
  </si>
  <si>
    <t>GO:0007369</t>
  </si>
  <si>
    <t>gastrulation</t>
  </si>
  <si>
    <t>GO:0008643</t>
  </si>
  <si>
    <t>carbohydrate transport</t>
  </si>
  <si>
    <t>GO:0035902</t>
  </si>
  <si>
    <t>response to immobilization stress</t>
  </si>
  <si>
    <t>GO:0044772</t>
  </si>
  <si>
    <t>mitotic cell cycle phase transition</t>
  </si>
  <si>
    <t>GO:0045662</t>
  </si>
  <si>
    <t>negative regulation of myoblast differentiation</t>
  </si>
  <si>
    <t>GO:0045671</t>
  </si>
  <si>
    <t>negative regulation of osteoclast differentiation</t>
  </si>
  <si>
    <t>GO:0060999</t>
  </si>
  <si>
    <t>positive regulation of dendritic spine development</t>
  </si>
  <si>
    <t>GO:0042127</t>
  </si>
  <si>
    <t>regulation of cell population proliferation</t>
  </si>
  <si>
    <t>NFKBIA;STAT1</t>
  </si>
  <si>
    <t>GO:0019915</t>
  </si>
  <si>
    <t>lipid storage</t>
  </si>
  <si>
    <t>GO:0031954</t>
  </si>
  <si>
    <t>positive regulation of protein autophosphorylation</t>
  </si>
  <si>
    <t>GO:0034383</t>
  </si>
  <si>
    <t>low-density lipoprotein particle clearance</t>
  </si>
  <si>
    <t>GO:0042104</t>
  </si>
  <si>
    <t>positive regulation of activated T cell proliferation</t>
  </si>
  <si>
    <t>GO:0042311</t>
  </si>
  <si>
    <t>vasodilation</t>
  </si>
  <si>
    <t>GO:0042832</t>
  </si>
  <si>
    <t>defense response to protozoan</t>
  </si>
  <si>
    <t>GO:0048709</t>
  </si>
  <si>
    <t>oligodendrocyte differentiation</t>
  </si>
  <si>
    <t>GO:0072332</t>
  </si>
  <si>
    <t>intrinsic apoptotic signaling pathway by p53 class mediator</t>
  </si>
  <si>
    <t>GO:0090023</t>
  </si>
  <si>
    <t>positive regulation of neutrophil chemotaxis</t>
  </si>
  <si>
    <t>GO:0090398</t>
  </si>
  <si>
    <t>cellular senescence</t>
  </si>
  <si>
    <t>GO:0010608</t>
  </si>
  <si>
    <t>posttranscriptional regulation of gene expression</t>
  </si>
  <si>
    <t>GO:0030163</t>
  </si>
  <si>
    <t>protein catabolic process</t>
  </si>
  <si>
    <t>GO:0033137</t>
  </si>
  <si>
    <t>negative regulation of peptidyl-serine phosphorylation</t>
  </si>
  <si>
    <t>GO:0042759</t>
  </si>
  <si>
    <t>long-chain fatty acid biosynthetic process</t>
  </si>
  <si>
    <t>GO:0043029</t>
  </si>
  <si>
    <t>T cell homeostasis</t>
  </si>
  <si>
    <t>GO:0043278</t>
  </si>
  <si>
    <t>response to morphine</t>
  </si>
  <si>
    <t>GO:0048873</t>
  </si>
  <si>
    <t>homeostasis of number of cells within a tissue</t>
  </si>
  <si>
    <t>GO:0051149</t>
  </si>
  <si>
    <t>positive regulation of muscle cell differentiation</t>
  </si>
  <si>
    <t>GO:0051894</t>
  </si>
  <si>
    <t>positive regulation of focal adhesion assembly</t>
  </si>
  <si>
    <t>GO:0071158</t>
  </si>
  <si>
    <t>positive regulation of cell cycle arrest</t>
  </si>
  <si>
    <t>GO:1901223</t>
  </si>
  <si>
    <t>negative regulation of NIK/NF-kappaB signaling</t>
  </si>
  <si>
    <t>GO:0000188</t>
  </si>
  <si>
    <t>inactivation of MAPK activity</t>
  </si>
  <si>
    <t>GO:0007422</t>
  </si>
  <si>
    <t>peripheral nervous system development</t>
  </si>
  <si>
    <t>GO:0007498</t>
  </si>
  <si>
    <t>mesoderm development</t>
  </si>
  <si>
    <t>GO:0008045</t>
  </si>
  <si>
    <t>motor neuron axon guidance</t>
  </si>
  <si>
    <t>GO:0010033</t>
  </si>
  <si>
    <t>response to organic substance</t>
  </si>
  <si>
    <t>GO:0010467</t>
  </si>
  <si>
    <t>gene expression</t>
  </si>
  <si>
    <t>GO:0046329</t>
  </si>
  <si>
    <t>negative regulation of JNK cascade</t>
  </si>
  <si>
    <t>GO:0051493</t>
  </si>
  <si>
    <t>regulation of cytoskeleton organization</t>
  </si>
  <si>
    <t>GO:2001234</t>
  </si>
  <si>
    <t>negative regulation of apoptotic signaling pathway</t>
  </si>
  <si>
    <t>GO:0006412</t>
  </si>
  <si>
    <t>translation</t>
  </si>
  <si>
    <t>AKT1;EGFR</t>
  </si>
  <si>
    <t>GO:0002227</t>
  </si>
  <si>
    <t>innate immune response in mucosa</t>
  </si>
  <si>
    <t>GO:0010971</t>
  </si>
  <si>
    <t>positive regulation of G2/M transition of mitotic cell cycle</t>
  </si>
  <si>
    <t>GO:0034113</t>
  </si>
  <si>
    <t>heterotypic cell-cell adhesion</t>
  </si>
  <si>
    <t>GO:0035329</t>
  </si>
  <si>
    <t>hippo signaling</t>
  </si>
  <si>
    <t>GO:0090090</t>
  </si>
  <si>
    <t>negative regulation of canonical Wnt signaling pathway</t>
  </si>
  <si>
    <t>GO:0001569</t>
  </si>
  <si>
    <t>branching involved in blood vessel morphogenesis</t>
  </si>
  <si>
    <t>GO:0007205</t>
  </si>
  <si>
    <t>protein kinase C-activating G protein-coupled receptor signaling pathway</t>
  </si>
  <si>
    <t>GO:0043085</t>
  </si>
  <si>
    <t>positive regulation of catalytic activity</t>
  </si>
  <si>
    <t>GO:0043153</t>
  </si>
  <si>
    <t>entrainment of circadian clock by photoperiod</t>
  </si>
  <si>
    <t>GO:0045931</t>
  </si>
  <si>
    <t>positive regulation of mitotic cell cycle</t>
  </si>
  <si>
    <t>GO:0032007</t>
  </si>
  <si>
    <t>negative regulation of TOR signaling</t>
  </si>
  <si>
    <t>GO:0045070</t>
  </si>
  <si>
    <t>positive regulation of viral genome replication</t>
  </si>
  <si>
    <t>GO:0048568</t>
  </si>
  <si>
    <t>embryonic organ development</t>
  </si>
  <si>
    <t>GO:0051881</t>
  </si>
  <si>
    <t>regulation of mitochondrial membrane potential</t>
  </si>
  <si>
    <t>GO:0051966</t>
  </si>
  <si>
    <t>regulation of synaptic transmission, glutamatergic</t>
  </si>
  <si>
    <t>GO:0055072</t>
  </si>
  <si>
    <t>iron ion homeostasis</t>
  </si>
  <si>
    <t>GO:0060325</t>
  </si>
  <si>
    <t>face morphogenesis</t>
  </si>
  <si>
    <t>GO:1904837</t>
  </si>
  <si>
    <t>beta-catenin-TCF complex assembly</t>
  </si>
  <si>
    <t>GO:0002250</t>
  </si>
  <si>
    <t>adaptive immune response</t>
  </si>
  <si>
    <t>GO:0001818</t>
  </si>
  <si>
    <t>negative regulation of cytokine production</t>
  </si>
  <si>
    <t>GO:0001975</t>
  </si>
  <si>
    <t>response to amphetamine</t>
  </si>
  <si>
    <t>GO:0006641</t>
  </si>
  <si>
    <t>triglyceride metabolic process</t>
  </si>
  <si>
    <t>GO:0021510</t>
  </si>
  <si>
    <t>spinal cord development</t>
  </si>
  <si>
    <t>GO:0032743</t>
  </si>
  <si>
    <t>positive regulation of interleukin-2 production</t>
  </si>
  <si>
    <t>GO:0033077</t>
  </si>
  <si>
    <t>T cell differentiation in thymus</t>
  </si>
  <si>
    <t>GO:0035633</t>
  </si>
  <si>
    <t>maintenance of blood-brain barrier</t>
  </si>
  <si>
    <t>GO:0048863</t>
  </si>
  <si>
    <t>stem cell differentiation</t>
  </si>
  <si>
    <t>GO:0050769</t>
  </si>
  <si>
    <t>positive regulation of neurogenesis</t>
  </si>
  <si>
    <t>GO:0090314</t>
  </si>
  <si>
    <t>positive regulation of protein targeting to membrane</t>
  </si>
  <si>
    <t>GO:0000077</t>
  </si>
  <si>
    <t>DNA damage checkpoint</t>
  </si>
  <si>
    <t>GO:0003180</t>
  </si>
  <si>
    <t>aortic valve morphogenesis</t>
  </si>
  <si>
    <t>GO:0007281</t>
  </si>
  <si>
    <t>germ cell development</t>
  </si>
  <si>
    <t>GO:0007528</t>
  </si>
  <si>
    <t>neuromuscular junction development</t>
  </si>
  <si>
    <t>GO:0007588</t>
  </si>
  <si>
    <t>excretion</t>
  </si>
  <si>
    <t>GO:0043507</t>
  </si>
  <si>
    <t>positive regulation of JUN kinase activity</t>
  </si>
  <si>
    <t>GO:0045739</t>
  </si>
  <si>
    <t>positive regulation of DNA repair</t>
  </si>
  <si>
    <t>GO:0050821</t>
  </si>
  <si>
    <t>protein stabilization</t>
  </si>
  <si>
    <t>GO:0002040</t>
  </si>
  <si>
    <t>sprouting angiogenesis</t>
  </si>
  <si>
    <t>GO:0007202</t>
  </si>
  <si>
    <t>activation of phospholipase C activity</t>
  </si>
  <si>
    <t>GO:0010043</t>
  </si>
  <si>
    <t>response to zinc ion</t>
  </si>
  <si>
    <t>GO:0010975</t>
  </si>
  <si>
    <t>regulation of neuron projection development</t>
  </si>
  <si>
    <t>GO:0030217</t>
  </si>
  <si>
    <t>T cell differentiation</t>
  </si>
  <si>
    <t>GO:0034504</t>
  </si>
  <si>
    <t>protein localization to nucleus</t>
  </si>
  <si>
    <t>GO:0042113</t>
  </si>
  <si>
    <t>B cell activation</t>
  </si>
  <si>
    <t>GO:0032148</t>
  </si>
  <si>
    <t>activation of protein kinase B activity</t>
  </si>
  <si>
    <t>GO:0032212</t>
  </si>
  <si>
    <t>positive regulation of telomere maintenance via telomerase</t>
  </si>
  <si>
    <t>GO:0048247</t>
  </si>
  <si>
    <t>lymphocyte chemotaxis</t>
  </si>
  <si>
    <t>GO:0070059</t>
  </si>
  <si>
    <t>intrinsic apoptotic signaling pathway in response to endoplasmic reticulum stress</t>
  </si>
  <si>
    <t>GO:1900182</t>
  </si>
  <si>
    <t>positive regulation of protein localization to nucleus</t>
  </si>
  <si>
    <t>GO:0001974</t>
  </si>
  <si>
    <t>blood vessel remodeling</t>
  </si>
  <si>
    <t>GO:0008015</t>
  </si>
  <si>
    <t>blood circulation</t>
  </si>
  <si>
    <t>GO:0042100</t>
  </si>
  <si>
    <t>B cell proliferation</t>
  </si>
  <si>
    <t>GO:0045597</t>
  </si>
  <si>
    <t>positive regulation of cell differentiation</t>
  </si>
  <si>
    <t>GO:0050767</t>
  </si>
  <si>
    <t>regulation of neurogenesis</t>
  </si>
  <si>
    <t>GO:1990090</t>
  </si>
  <si>
    <t>cellular response to nerve growth factor stimulus</t>
  </si>
  <si>
    <t>GO:0008219</t>
  </si>
  <si>
    <t>cell death</t>
  </si>
  <si>
    <t>GO:0035774</t>
  </si>
  <si>
    <t>positive regulation of insulin secretion involved in cellular response to glucose stimulus</t>
  </si>
  <si>
    <t>GO:0038083</t>
  </si>
  <si>
    <t>peptidyl-tyrosine autophosphorylation</t>
  </si>
  <si>
    <t>GO:0006953</t>
  </si>
  <si>
    <t>acute-phase response</t>
  </si>
  <si>
    <t>GO:0001658</t>
  </si>
  <si>
    <t>branching involved in ureteric bud morphogenesis</t>
  </si>
  <si>
    <t>GO:0006289</t>
  </si>
  <si>
    <t>nucleotide-excision repair</t>
  </si>
  <si>
    <t>GO:0042594</t>
  </si>
  <si>
    <t>response to starvation</t>
  </si>
  <si>
    <t>GO:0002062</t>
  </si>
  <si>
    <t>chondrocyte differentiation</t>
  </si>
  <si>
    <t>GO:0045184</t>
  </si>
  <si>
    <t>establishment of protein localization</t>
  </si>
  <si>
    <t>GO:0050853</t>
  </si>
  <si>
    <t>B cell receptor signaling pathway</t>
  </si>
  <si>
    <t>GO:0003007</t>
  </si>
  <si>
    <t>heart morphogenesis</t>
  </si>
  <si>
    <t>GO:0030030</t>
  </si>
  <si>
    <t>cell projection organization</t>
  </si>
  <si>
    <t>GO:0032689</t>
  </si>
  <si>
    <t>negative regulation of interferon-gamma production</t>
  </si>
  <si>
    <t>GO:0043407</t>
  </si>
  <si>
    <t>negative regulation of MAP kinase activity</t>
  </si>
  <si>
    <t>GO:0086091</t>
  </si>
  <si>
    <t>regulation of heart rate by cardiac conduction</t>
  </si>
  <si>
    <t>GO:0009725</t>
  </si>
  <si>
    <t>response to hormone</t>
  </si>
  <si>
    <t>GO:0021549</t>
  </si>
  <si>
    <t>cerebellum development</t>
  </si>
  <si>
    <t>GO:0042130</t>
  </si>
  <si>
    <t>negative regulation of T cell proliferation</t>
  </si>
  <si>
    <t>GO:0045071</t>
  </si>
  <si>
    <t>negative regulation of viral genome replication</t>
  </si>
  <si>
    <t>GO:0051480</t>
  </si>
  <si>
    <t>regulation of cytosolic calcium ion concentration</t>
  </si>
  <si>
    <t>GO:0001756</t>
  </si>
  <si>
    <t>somitogenesis</t>
  </si>
  <si>
    <t>GO:0008542</t>
  </si>
  <si>
    <t>visual learning</t>
  </si>
  <si>
    <t>GO:0032465</t>
  </si>
  <si>
    <t>regulation of cytokinesis</t>
  </si>
  <si>
    <t>GO:0060291</t>
  </si>
  <si>
    <t>long-term synaptic potentiation</t>
  </si>
  <si>
    <t>GO:0001837</t>
  </si>
  <si>
    <t>epithelial to mesenchymal transition</t>
  </si>
  <si>
    <t>GO:0006110</t>
  </si>
  <si>
    <t>regulation of glycolytic process</t>
  </si>
  <si>
    <t>GO:0045454</t>
  </si>
  <si>
    <t>cell redox homeostasis</t>
  </si>
  <si>
    <t>GO:0045596</t>
  </si>
  <si>
    <t>negative regulation of cell differentiation</t>
  </si>
  <si>
    <t>GO:0048538</t>
  </si>
  <si>
    <t>thymus development</t>
  </si>
  <si>
    <t>GO:0044267</t>
  </si>
  <si>
    <t>cellular protein metabolic process</t>
  </si>
  <si>
    <t>IL6;MMP2</t>
  </si>
  <si>
    <t>GO:0001755</t>
  </si>
  <si>
    <t>neural crest cell migration</t>
  </si>
  <si>
    <t>GO:0042552</t>
  </si>
  <si>
    <t>myelination</t>
  </si>
  <si>
    <t>GO:0050918</t>
  </si>
  <si>
    <t>positive chemotaxis</t>
  </si>
  <si>
    <t>GO:0055088</t>
  </si>
  <si>
    <t>lipid homeostasis</t>
  </si>
  <si>
    <t>GO:0045087</t>
  </si>
  <si>
    <t>innate immune response</t>
  </si>
  <si>
    <t>PPARG;RELA;IKBKB</t>
  </si>
  <si>
    <t>GO:0031648</t>
  </si>
  <si>
    <t>protein destabilization</t>
  </si>
  <si>
    <t>GO:0043434</t>
  </si>
  <si>
    <t>response to peptide hormone</t>
  </si>
  <si>
    <t>GO:0030218</t>
  </si>
  <si>
    <t>erythrocyte differentiation</t>
  </si>
  <si>
    <t>GO:0030514</t>
  </si>
  <si>
    <t>negative regulation of BMP signaling pathway</t>
  </si>
  <si>
    <t>GO:0007275</t>
  </si>
  <si>
    <t>multicellular organism development</t>
  </si>
  <si>
    <t>EGFR;ERBB2;MCL1</t>
  </si>
  <si>
    <t>GO:0030838</t>
  </si>
  <si>
    <t>positive regulation of actin filament polymerization</t>
  </si>
  <si>
    <t>GO:0030968</t>
  </si>
  <si>
    <t>endoplasmic reticulum unfolded protein response</t>
  </si>
  <si>
    <t>GO:0042149</t>
  </si>
  <si>
    <t>cellular response to glucose starvation</t>
  </si>
  <si>
    <t>GO:0043312</t>
  </si>
  <si>
    <t>neutrophil degranulation</t>
  </si>
  <si>
    <t>MMP9;MAPK1;MAPK14</t>
  </si>
  <si>
    <t>GO:0050890</t>
  </si>
  <si>
    <t>cognition</t>
  </si>
  <si>
    <t>GO:0030155</t>
  </si>
  <si>
    <t>regulation of cell adhesion</t>
  </si>
  <si>
    <t>GO:0071902</t>
  </si>
  <si>
    <t>positive regulation of protein serine/threonine kinase activity</t>
  </si>
  <si>
    <t>GO:0016567</t>
  </si>
  <si>
    <t>protein ubiquitination</t>
  </si>
  <si>
    <t>AKT1;HIF1A;MDM2</t>
  </si>
  <si>
    <t>GO:0002244</t>
  </si>
  <si>
    <t>hematopoietic progenitor cell differentiation</t>
  </si>
  <si>
    <t>GO:0006968</t>
  </si>
  <si>
    <t>cellular defense response</t>
  </si>
  <si>
    <t>GO:0032481</t>
  </si>
  <si>
    <t>positive regulation of type I interferon production</t>
  </si>
  <si>
    <t>GO:0045747</t>
  </si>
  <si>
    <t>positive regulation of Notch signaling pathway</t>
  </si>
  <si>
    <t>GO:0030097</t>
  </si>
  <si>
    <t>hemopoiesis</t>
  </si>
  <si>
    <t>GO:0030216</t>
  </si>
  <si>
    <t>keratinocyte differentiation</t>
  </si>
  <si>
    <t>GO:0071345</t>
  </si>
  <si>
    <t>cellular response to cytokine stimulus</t>
  </si>
  <si>
    <t>GO:0071560</t>
  </si>
  <si>
    <t>cellular response to transforming growth factor beta stimulus</t>
  </si>
  <si>
    <t>GO:0071333</t>
  </si>
  <si>
    <t>cellular response to glucose stimulus</t>
  </si>
  <si>
    <t>GO:0071363</t>
  </si>
  <si>
    <t>cellular response to growth factor stimulus</t>
  </si>
  <si>
    <t>GO:0050680</t>
  </si>
  <si>
    <t>negative regulation of epithelial cell proliferation</t>
  </si>
  <si>
    <t>GO:0051216</t>
  </si>
  <si>
    <t>cartilage development</t>
  </si>
  <si>
    <t>GO:0021766</t>
  </si>
  <si>
    <t>hippocampus development</t>
  </si>
  <si>
    <t>GO:0040008</t>
  </si>
  <si>
    <t>regulation of growth</t>
  </si>
  <si>
    <t>GO:0048812</t>
  </si>
  <si>
    <t>neuron projection morphogenesis</t>
  </si>
  <si>
    <t>GO:0055114</t>
  </si>
  <si>
    <t>oxidation-reduction process</t>
  </si>
  <si>
    <t>PTGS2;NOS3;VCAM1</t>
  </si>
  <si>
    <t>GO:0010508</t>
  </si>
  <si>
    <t>positive regulation of autophagy</t>
  </si>
  <si>
    <t>GO:0045669</t>
  </si>
  <si>
    <t>positive regulation of osteoblast differentiation</t>
  </si>
  <si>
    <t>GO:0060079</t>
  </si>
  <si>
    <t>excitatory postsynaptic potential</t>
  </si>
  <si>
    <t>GO:0006302</t>
  </si>
  <si>
    <t>double-strand break repair</t>
  </si>
  <si>
    <t>GO:0007200</t>
  </si>
  <si>
    <t>phospholipase C-activating G protein-coupled receptor signaling pathway</t>
  </si>
  <si>
    <t>GO:0007338</t>
  </si>
  <si>
    <t>single fertilization</t>
  </si>
  <si>
    <t>GO:0032880</t>
  </si>
  <si>
    <t>regulation of protein localization</t>
  </si>
  <si>
    <t>GO:0001947</t>
  </si>
  <si>
    <t>heart looping</t>
  </si>
  <si>
    <t>GO:0009749</t>
  </si>
  <si>
    <t>response to glucose</t>
  </si>
  <si>
    <t>GO:0016925</t>
  </si>
  <si>
    <t>protein sumoylation</t>
  </si>
  <si>
    <t>GO:0045444</t>
  </si>
  <si>
    <t>fat cell differentiation</t>
  </si>
  <si>
    <t>GO:0006417</t>
  </si>
  <si>
    <t>regulation of translation</t>
  </si>
  <si>
    <t>GO:0007187</t>
  </si>
  <si>
    <t>G protein-coupled receptor signaling pathway, coupled to cyclic nucleotide second messenger</t>
  </si>
  <si>
    <t>GO:0021987</t>
  </si>
  <si>
    <t>cerebral cortex development</t>
  </si>
  <si>
    <t>GO:0032147</t>
  </si>
  <si>
    <t>activation of protein kinase activity</t>
  </si>
  <si>
    <t>GO:0071300</t>
  </si>
  <si>
    <t>cellular response to retinoic acid</t>
  </si>
  <si>
    <t>GO:0016485</t>
  </si>
  <si>
    <t>protein processing</t>
  </si>
  <si>
    <t>GO:0060337</t>
  </si>
  <si>
    <t>type I interferon signaling pathway</t>
  </si>
  <si>
    <t>GO:0032922</t>
  </si>
  <si>
    <t>circadian regulation of gene expression</t>
  </si>
  <si>
    <t>GO:0051865</t>
  </si>
  <si>
    <t>protein autoubiquitination</t>
  </si>
  <si>
    <t>GO:0009267</t>
  </si>
  <si>
    <t>cellular response to starvation</t>
  </si>
  <si>
    <t>GO:0032092</t>
  </si>
  <si>
    <t>positive regulation of protein binding</t>
  </si>
  <si>
    <t>GO:0061844</t>
  </si>
  <si>
    <t>antimicrobial humoral immune response mediated by antimicrobial peptide</t>
  </si>
  <si>
    <t>GO:0060326</t>
  </si>
  <si>
    <t>cell chemotaxis</t>
  </si>
  <si>
    <t>GO:0031398</t>
  </si>
  <si>
    <t>positive regulation of protein ubiquitination</t>
  </si>
  <si>
    <t>GO:0038096</t>
  </si>
  <si>
    <t>Fc-gamma receptor signaling pathway involved in phagocytosis</t>
  </si>
  <si>
    <t>GO:0006952</t>
  </si>
  <si>
    <t>defense response</t>
  </si>
  <si>
    <t>GO:0045732</t>
  </si>
  <si>
    <t>positive regulation of protein catabolic process</t>
  </si>
  <si>
    <t>GO:0001889</t>
  </si>
  <si>
    <t>liver development</t>
  </si>
  <si>
    <t>GO:0001933</t>
  </si>
  <si>
    <t>negative regulation of protein phosphorylation</t>
  </si>
  <si>
    <t>GO:0002479</t>
  </si>
  <si>
    <t>antigen processing and presentation of exogenous peptide antigen via MHC class I, TAP-dependent</t>
  </si>
  <si>
    <t>GO:0034976</t>
  </si>
  <si>
    <t>response to endoplasmic reticulum stress</t>
  </si>
  <si>
    <t>GO:0006816</t>
  </si>
  <si>
    <t>calcium ion transport</t>
  </si>
  <si>
    <t>GO:0008203</t>
  </si>
  <si>
    <t>cholesterol metabolic process</t>
  </si>
  <si>
    <t>GO:0006469</t>
  </si>
  <si>
    <t>negative regulation of protein kinase activity</t>
  </si>
  <si>
    <t>GO:0000902</t>
  </si>
  <si>
    <t>cell morphogenesis</t>
  </si>
  <si>
    <t>GO:0008544</t>
  </si>
  <si>
    <t>epidermis development</t>
  </si>
  <si>
    <t>GO:0019722</t>
  </si>
  <si>
    <t>calcium-mediated signaling</t>
  </si>
  <si>
    <t>GO:1900034</t>
  </si>
  <si>
    <t>regulation of cellular response to heat</t>
  </si>
  <si>
    <t>GO:0042632</t>
  </si>
  <si>
    <t>cholesterol homeostasis</t>
  </si>
  <si>
    <t>GO:0098869</t>
  </si>
  <si>
    <t>cellular oxidant detoxification</t>
  </si>
  <si>
    <t>GO:1990830</t>
  </si>
  <si>
    <t>cellular response to leukemia inhibitory factor</t>
  </si>
  <si>
    <t>GO:0008543</t>
  </si>
  <si>
    <t>fibroblast growth factor receptor signaling pathway</t>
  </si>
  <si>
    <t>GO:0032088</t>
  </si>
  <si>
    <t>negative regulation of NF-kappaB transcription factor activity</t>
  </si>
  <si>
    <t>GO:0008286</t>
  </si>
  <si>
    <t>insulin receptor signaling pathway</t>
  </si>
  <si>
    <t>GO:0006351</t>
  </si>
  <si>
    <t>transcription, DNA-templated</t>
  </si>
  <si>
    <t>GO:0007005</t>
  </si>
  <si>
    <t>mitochondrion organization</t>
  </si>
  <si>
    <t>GO:0043687</t>
  </si>
  <si>
    <t>post-translational protein modification</t>
  </si>
  <si>
    <t>IL6;HIF1A</t>
  </si>
  <si>
    <t>GO:0007160</t>
  </si>
  <si>
    <t>cell-matrix adhesion</t>
  </si>
  <si>
    <t>GO:0007264</t>
  </si>
  <si>
    <t>small GTPase mediated signal transduction</t>
  </si>
  <si>
    <t>GO:0006874</t>
  </si>
  <si>
    <t>cellular calcium ion homeostasis</t>
  </si>
  <si>
    <t>GO:0030334</t>
  </si>
  <si>
    <t>regulation of cell migration</t>
  </si>
  <si>
    <t>GO:0016310</t>
  </si>
  <si>
    <t>phosphorylation</t>
  </si>
  <si>
    <t>GO:0007179</t>
  </si>
  <si>
    <t>transforming growth factor beta receptor signaling pathway</t>
  </si>
  <si>
    <t>GO:0001649</t>
  </si>
  <si>
    <t>osteoblast differentiation</t>
  </si>
  <si>
    <t>GO:0007219</t>
  </si>
  <si>
    <t>Notch signaling pathway</t>
  </si>
  <si>
    <t>GO:0001822</t>
  </si>
  <si>
    <t>kidney development</t>
  </si>
  <si>
    <t>GO:0043488</t>
  </si>
  <si>
    <t>regulation of mRNA stability</t>
  </si>
  <si>
    <t>GO:0031175</t>
  </si>
  <si>
    <t>neuron projection development</t>
  </si>
  <si>
    <t>GO:0030336</t>
  </si>
  <si>
    <t>negative regulation of cell migration</t>
  </si>
  <si>
    <t>GO:0042742</t>
  </si>
  <si>
    <t>defense response to bacterium</t>
  </si>
  <si>
    <t>GO:0001501</t>
  </si>
  <si>
    <t>skeletal system development</t>
  </si>
  <si>
    <t>GO:0006914</t>
  </si>
  <si>
    <t>autophagy</t>
  </si>
  <si>
    <t>GO:0008283</t>
  </si>
  <si>
    <t>cell population proliferation</t>
  </si>
  <si>
    <t>GO:0006325</t>
  </si>
  <si>
    <t>chromatin organization</t>
  </si>
  <si>
    <t>GO:0007186</t>
  </si>
  <si>
    <t>G protein-coupled receptor signaling pathway</t>
  </si>
  <si>
    <t>AKT1;PPARG;CXCL8;CCL2</t>
  </si>
  <si>
    <t>GO:0000086</t>
  </si>
  <si>
    <t>G2/M transition of mitotic cell cycle</t>
  </si>
  <si>
    <t>GO:0006629</t>
  </si>
  <si>
    <t>lipid metabolic process</t>
  </si>
  <si>
    <t>GO:0007010</t>
  </si>
  <si>
    <t>cytoskeleton organization</t>
  </si>
  <si>
    <t>GO:0098609</t>
  </si>
  <si>
    <t>cell-cell adhesion</t>
  </si>
  <si>
    <t>GO:0043161</t>
  </si>
  <si>
    <t>proteasome-mediated ubiquitin-dependent protein catabolic process</t>
  </si>
  <si>
    <t>GO:0006897</t>
  </si>
  <si>
    <t>endocytosis</t>
  </si>
  <si>
    <t>GO:0016055</t>
  </si>
  <si>
    <t>Wnt signaling pathway</t>
  </si>
  <si>
    <t>GO:0007411</t>
  </si>
  <si>
    <t>axon guidance</t>
  </si>
  <si>
    <t>GO:0007268</t>
  </si>
  <si>
    <t>chemical synaptic transmission</t>
  </si>
  <si>
    <t>GO:0007049</t>
  </si>
  <si>
    <t>cell cycle</t>
  </si>
  <si>
    <t>GO:0000209</t>
  </si>
  <si>
    <t>protein polyubiquitination</t>
  </si>
  <si>
    <t>GO:0006511</t>
  </si>
  <si>
    <t>ubiquitin-dependent protein catabolic process</t>
  </si>
  <si>
    <t>GO:0007399</t>
  </si>
  <si>
    <t>nervous system development</t>
  </si>
  <si>
    <t>GO:0015031</t>
  </si>
  <si>
    <t>protein transport</t>
  </si>
  <si>
    <t>GO:0018215</t>
  </si>
  <si>
    <t>protein phosphopantetheinylation</t>
  </si>
  <si>
    <t>GO:0051301</t>
  </si>
  <si>
    <t>cell division</t>
  </si>
  <si>
    <t>GO:0007283</t>
  </si>
  <si>
    <t>spermatogenesis</t>
  </si>
  <si>
    <t>GO:0032991</t>
  </si>
  <si>
    <t>protein-containing complex</t>
  </si>
  <si>
    <t>cellular_component</t>
  </si>
  <si>
    <t>AKT1;TP53;MYC;EGFR;ESR1;HIF1A;CASP8;MAPK1;MDM2;STAT1;CAV1;CDKN1A;AR;CASP9</t>
  </si>
  <si>
    <t>GO:0005615</t>
  </si>
  <si>
    <t>extracellular space</t>
  </si>
  <si>
    <t>IL6;TNF;VEGFA;EGFR;IL1B;EGF;MMP9;CXCL8;CCL2;MMP2;IL10;HMOX1;ICAM1;IL2;VCAM1;SERPINE1;IL4;IFNG</t>
  </si>
  <si>
    <t>GO:0045121</t>
  </si>
  <si>
    <t>membrane raft</t>
  </si>
  <si>
    <t>TNF;CASP3;EGFR;CASP8;ICAM1;CAV1;IKBKB</t>
  </si>
  <si>
    <t>GO:0005576</t>
  </si>
  <si>
    <t>extracellular region</t>
  </si>
  <si>
    <t>IL6;TNF;VEGFA;IL1B;EGF;MMP9;CXCL8;CCL2;MMP2;IL10;MAPK1;IL2;MAPK14;SERPINE1;IL4;IFNG</t>
  </si>
  <si>
    <t>GO:0005901</t>
  </si>
  <si>
    <t>caveola</t>
  </si>
  <si>
    <t>HMOX1;NOS3;MAPK1;CAV1</t>
  </si>
  <si>
    <t>GO:0005829</t>
  </si>
  <si>
    <t>cytosol</t>
  </si>
  <si>
    <t>AKT1;TP53;CASP3;ESR1;IL1B;HIF1A;CCND1;PPARG;ERBB2;NFKBIA;CASP8;MAPK8;BCL2L1;RELA;HMOX1;NOS3;MAPK1;MDM2;STAT1;CDKN1A;MAPK14;AR;CASP9;IKBKB;MCL1</t>
  </si>
  <si>
    <t>GO:0097136</t>
  </si>
  <si>
    <t>Bcl-2 family protein complex</t>
  </si>
  <si>
    <t>BCL2L1;MCL1</t>
  </si>
  <si>
    <t>GO:0005634</t>
  </si>
  <si>
    <t>nucleus</t>
  </si>
  <si>
    <t>AKT1;TP53;CASP3;MYC;EGFR;ESR1;HIF1A;CCND1;PPARG;ERBB2;NFKBIA;MMP2;MAPK8;RELA;HMOX1;NOS3;MAPK1;MDM2;STAT1;CDKN1A;MAPK14;AR;PPARA;IKBKB;MCL1</t>
  </si>
  <si>
    <t>GO:0031264</t>
  </si>
  <si>
    <t>death-inducing signaling complex</t>
  </si>
  <si>
    <t>GO:0005737</t>
  </si>
  <si>
    <t>cytoplasm</t>
  </si>
  <si>
    <t>AKT1;TP53;VEGFA;CASP3;EGFR;ESR1;PTGS2;HIF1A;CCND1;NFKBIA;CASP8;MAPK8;BCL2L1;RELA;NOS3;MAPK1;MDM2;STAT1;MAPK14;AR;CASP9;IKBKB;MCL1</t>
  </si>
  <si>
    <t>GO:0005654</t>
  </si>
  <si>
    <t>nucleoplasm</t>
  </si>
  <si>
    <t>AKT1;TP53;CASP3;MYC;ESR1;HIF1A;CCND1;PPARG;NFKBIA;CASP8;MAPK8;RELA;MAPK1;MDM2;STAT1;CDKN1A;MAPK14;AR;PPARA;MCL1</t>
  </si>
  <si>
    <t>GO:0000785</t>
  </si>
  <si>
    <t>chromatin</t>
  </si>
  <si>
    <t>TP53;MYC;ESR1;HIF1A;PPARG;RELA;STAT1;AR;PPARA</t>
  </si>
  <si>
    <t>GO:0031093</t>
  </si>
  <si>
    <t>platelet alpha granule lumen</t>
  </si>
  <si>
    <t>GO:0030666</t>
  </si>
  <si>
    <t>endocytic vesicle membrane</t>
  </si>
  <si>
    <t>NOS3;MDM2;CAV1</t>
  </si>
  <si>
    <t>GO:0048471</t>
  </si>
  <si>
    <t>perinuclear region of cytoplasm</t>
  </si>
  <si>
    <t>EGFR;PPARG;ERBB2;HMOX1;STAT1;CAV1;CDKN1A</t>
  </si>
  <si>
    <t>GO:0000307</t>
  </si>
  <si>
    <t>cyclin-dependent protein kinase holoenzyme complex</t>
  </si>
  <si>
    <t>GO:0005739</t>
  </si>
  <si>
    <t>mitochondrion</t>
  </si>
  <si>
    <t>AKT1;TP53;CASP8;MMP2;MAPK8;BCL2L1;MAPK1;MAPK14;MCL1</t>
  </si>
  <si>
    <t>GO:1904813</t>
  </si>
  <si>
    <t>ficolin-1-rich granule lumen</t>
  </si>
  <si>
    <t>GO:0005730</t>
  </si>
  <si>
    <t>nucleolus</t>
  </si>
  <si>
    <t>TP53;MYC;RELA;HMOX1;MDM2;STAT1;CDKN1A</t>
  </si>
  <si>
    <t>GO:0009925</t>
  </si>
  <si>
    <t>basal plasma membrane</t>
  </si>
  <si>
    <t>GO:0016604</t>
  </si>
  <si>
    <t>nuclear body</t>
  </si>
  <si>
    <t>TP53;HIF1A;MDM2;CDKN1A</t>
  </si>
  <si>
    <t>GO:0005741</t>
  </si>
  <si>
    <t>mitochondrial outer membrane</t>
  </si>
  <si>
    <t>CASP8;BCL2L1;MCL1</t>
  </si>
  <si>
    <t>GO:0030665</t>
  </si>
  <si>
    <t>clathrin-coated vesicle membrane</t>
  </si>
  <si>
    <t>GO:0005667</t>
  </si>
  <si>
    <t>transcription regulator complex</t>
  </si>
  <si>
    <t>TP53;HIF1A;RELA</t>
  </si>
  <si>
    <t>GO:0090575</t>
  </si>
  <si>
    <t>RNA polymerase II transcription regulator complex</t>
  </si>
  <si>
    <t>HIF1A;PPARG</t>
  </si>
  <si>
    <t>GO:0009986</t>
  </si>
  <si>
    <t>cell surface</t>
  </si>
  <si>
    <t>TNF;VEGFA;EGFR;ICAM1;VCAM1</t>
  </si>
  <si>
    <t>GO:0062023</t>
  </si>
  <si>
    <t>collagen-containing extracellular matrix</t>
  </si>
  <si>
    <t>MMP9;MMP2;ICAM1;SERPINE1</t>
  </si>
  <si>
    <t>GO:0043235</t>
  </si>
  <si>
    <t>receptor complex</t>
  </si>
  <si>
    <t>EGFR;PPARG;ERBB2</t>
  </si>
  <si>
    <t>GO:0031265</t>
  </si>
  <si>
    <t>CD95 death-inducing signaling complex</t>
  </si>
  <si>
    <t>GO:0097342</t>
  </si>
  <si>
    <t>ripoptosome</t>
  </si>
  <si>
    <t>GO:0097441</t>
  </si>
  <si>
    <t>basal dendrite</t>
  </si>
  <si>
    <t>GO:0005925</t>
  </si>
  <si>
    <t>focal adhesion</t>
  </si>
  <si>
    <t>EGFR;ICAM1;MAPK1;CAV1</t>
  </si>
  <si>
    <t>GO:0031965</t>
  </si>
  <si>
    <t>nuclear membrane</t>
  </si>
  <si>
    <t>EGFR;CCND1;BCL2L1</t>
  </si>
  <si>
    <t>GO:0008385</t>
  </si>
  <si>
    <t>IkappaB kinase complex</t>
  </si>
  <si>
    <t>GO:0042383</t>
  </si>
  <si>
    <t>sarcolemma</t>
  </si>
  <si>
    <t>CAV1;VCAM1</t>
  </si>
  <si>
    <t>GO:0097550</t>
  </si>
  <si>
    <t>transcription preinitiation complex</t>
  </si>
  <si>
    <t>GO:0035631</t>
  </si>
  <si>
    <t>CD40 receptor complex</t>
  </si>
  <si>
    <t>GO:0005769</t>
  </si>
  <si>
    <t>early endosome</t>
  </si>
  <si>
    <t>ERBB2;MAPK1;VCAM1</t>
  </si>
  <si>
    <t>GO:0009897</t>
  </si>
  <si>
    <t>external side of plasma membrane</t>
  </si>
  <si>
    <t>TNF;ICAM1;VCAM1</t>
  </si>
  <si>
    <t>GO:0030424</t>
  </si>
  <si>
    <t>axon</t>
  </si>
  <si>
    <t>MAPK8;MAPK1;STAT1</t>
  </si>
  <si>
    <t>GO:0031143</t>
  </si>
  <si>
    <t>pseudopodium</t>
  </si>
  <si>
    <t>GO:0002080</t>
  </si>
  <si>
    <t>acrosomal membrane</t>
  </si>
  <si>
    <t>GO:0005886</t>
  </si>
  <si>
    <t>plasma membrane</t>
  </si>
  <si>
    <t>AKT1;TNF;EGFR;ESR1;EGF;ERBB2;NFKBIA;MMP2;NOS3;ICAM1;MAPK1;MDM2;CAV1;VCAM1;SERPINE1;AR</t>
  </si>
  <si>
    <t>GO:0035327</t>
  </si>
  <si>
    <t>transcriptionally active chromatin</t>
  </si>
  <si>
    <t>GO:0031901</t>
  </si>
  <si>
    <t>early endosome membrane</t>
  </si>
  <si>
    <t>EGFR;CAV1</t>
  </si>
  <si>
    <t>GO:0005640</t>
  </si>
  <si>
    <t>nuclear outer membrane</t>
  </si>
  <si>
    <t>GO:0005657</t>
  </si>
  <si>
    <t>replication fork</t>
  </si>
  <si>
    <t>GO:0001891</t>
  </si>
  <si>
    <t>phagocytic cup</t>
  </si>
  <si>
    <t>GO:0002102</t>
  </si>
  <si>
    <t>podosome</t>
  </si>
  <si>
    <t>GO:0043209</t>
  </si>
  <si>
    <t>myelin sheath</t>
  </si>
  <si>
    <t>GO:0012506</t>
  </si>
  <si>
    <t>vesicle membrane</t>
  </si>
  <si>
    <t>GO:0032839</t>
  </si>
  <si>
    <t>dendrite cytoplasm</t>
  </si>
  <si>
    <t>GO:0005856</t>
  </si>
  <si>
    <t>cytoskeleton</t>
  </si>
  <si>
    <t>CASP8;NOS3;MAPK1</t>
  </si>
  <si>
    <t>GO:0016607</t>
  </si>
  <si>
    <t>nuclear speck</t>
  </si>
  <si>
    <t>HIF1A;MAPK14;AR</t>
  </si>
  <si>
    <t>GO:0005669</t>
  </si>
  <si>
    <t>transcription factor TFIID complex</t>
  </si>
  <si>
    <t>GO:0005794</t>
  </si>
  <si>
    <t>Golgi apparatus</t>
  </si>
  <si>
    <t>ESR1;NOS3;MAPK1;CAV1;VCAM1</t>
  </si>
  <si>
    <t>GO:0016323</t>
  </si>
  <si>
    <t>basolateral plasma membrane</t>
  </si>
  <si>
    <t>GO:0001772</t>
  </si>
  <si>
    <t>immunological synapse</t>
  </si>
  <si>
    <t>GO:0030017</t>
  </si>
  <si>
    <t>sarcomere</t>
  </si>
  <si>
    <t>GO:0005783</t>
  </si>
  <si>
    <t>endoplasmic reticulum</t>
  </si>
  <si>
    <t>TP53;PTGS2;HMOX1;CAV1;VCAM1</t>
  </si>
  <si>
    <t>GO:0010008</t>
  </si>
  <si>
    <t>endosome membrane</t>
  </si>
  <si>
    <t>GO:0005637</t>
  </si>
  <si>
    <t>nuclear inner membrane</t>
  </si>
  <si>
    <t>GO:0005887</t>
  </si>
  <si>
    <t>integral component of plasma membrane</t>
  </si>
  <si>
    <t>TNF;EGFR;ERBB2;ICAM1;CAV1;VCAM1</t>
  </si>
  <si>
    <t>GO:0017053</t>
  </si>
  <si>
    <t>transcription repressor complex</t>
  </si>
  <si>
    <t>GO:0009898</t>
  </si>
  <si>
    <t>cytoplasmic side of plasma membrane</t>
  </si>
  <si>
    <t>GO:1904724</t>
  </si>
  <si>
    <t>tertiary granule lumen</t>
  </si>
  <si>
    <t>GO:1904115</t>
  </si>
  <si>
    <t>axon cytoplasm</t>
  </si>
  <si>
    <t>GO:0030139</t>
  </si>
  <si>
    <t>endocytic vesicle</t>
  </si>
  <si>
    <t>GO:0045177</t>
  </si>
  <si>
    <t>apical part of cell</t>
  </si>
  <si>
    <t>GO:0031234</t>
  </si>
  <si>
    <t>extrinsic component of cytoplasmic side of plasma membrane</t>
  </si>
  <si>
    <t>GO:0005902</t>
  </si>
  <si>
    <t>microvillus</t>
  </si>
  <si>
    <t>GO:0035861</t>
  </si>
  <si>
    <t>site of double-strand break</t>
  </si>
  <si>
    <t>GO:0005768</t>
  </si>
  <si>
    <t>endosome</t>
  </si>
  <si>
    <t>GO:0030175</t>
  </si>
  <si>
    <t>filopodium</t>
  </si>
  <si>
    <t>GO:0030672</t>
  </si>
  <si>
    <t>synaptic vesicle membrane</t>
  </si>
  <si>
    <t>GO:0005788</t>
  </si>
  <si>
    <t>endoplasmic reticulum lumen</t>
  </si>
  <si>
    <t>IL6;PTGS2</t>
  </si>
  <si>
    <t>GO:0098978</t>
  </si>
  <si>
    <t>glutamatergic synapse</t>
  </si>
  <si>
    <t>GO:0044297</t>
  </si>
  <si>
    <t>cell body</t>
  </si>
  <si>
    <t>GO:0043005</t>
  </si>
  <si>
    <t>neuron projection</t>
  </si>
  <si>
    <t>PTGS2;CASP8</t>
  </si>
  <si>
    <t>GO:0030141</t>
  </si>
  <si>
    <t>secretory granule</t>
  </si>
  <si>
    <t>GO:0000139</t>
  </si>
  <si>
    <t>Golgi membrane</t>
  </si>
  <si>
    <t>EGFR;NOS3;CAV1</t>
  </si>
  <si>
    <t>GO:0098794</t>
  </si>
  <si>
    <t>postsynapse</t>
  </si>
  <si>
    <t>GO:0035578</t>
  </si>
  <si>
    <t>azurophil granule lumen</t>
  </si>
  <si>
    <t>GO:0005789</t>
  </si>
  <si>
    <t>endoplasmic reticulum membrane</t>
  </si>
  <si>
    <t>EGFR;PTGS2;HMOX1;CAV1</t>
  </si>
  <si>
    <t>GO:0016324</t>
  </si>
  <si>
    <t>apical plasma membrane</t>
  </si>
  <si>
    <t>GO:0005811</t>
  </si>
  <si>
    <t>lipid droplet</t>
  </si>
  <si>
    <t>GO:0005815</t>
  </si>
  <si>
    <t>microtubule organizing center</t>
  </si>
  <si>
    <t>GO:0031514</t>
  </si>
  <si>
    <t>motile cilium</t>
  </si>
  <si>
    <t>GO:0016605</t>
  </si>
  <si>
    <t>PML body</t>
  </si>
  <si>
    <t>GO:0005759</t>
  </si>
  <si>
    <t>mitochondrial matrix</t>
  </si>
  <si>
    <t>GO:0016363</t>
  </si>
  <si>
    <t>nuclear matrix</t>
  </si>
  <si>
    <t>GO:0016020</t>
  </si>
  <si>
    <t>membrane</t>
  </si>
  <si>
    <t>VEGFA;EGFR;ESR1;HMOX1;ICAM1;CAV1;MCL1</t>
  </si>
  <si>
    <t>GO:0072686</t>
  </si>
  <si>
    <t>mitotic spindle</t>
  </si>
  <si>
    <t>GO:0034774</t>
  </si>
  <si>
    <t>secretory granule lumen</t>
  </si>
  <si>
    <t>GO:0045202</t>
  </si>
  <si>
    <t>synapse</t>
  </si>
  <si>
    <t>EGFR;MAPK8</t>
  </si>
  <si>
    <t>GO:0005923</t>
  </si>
  <si>
    <t>bicellular tight junction</t>
  </si>
  <si>
    <t>GO:0000922</t>
  </si>
  <si>
    <t>spindle pole</t>
  </si>
  <si>
    <t>GO:0005819</t>
  </si>
  <si>
    <t>spindle</t>
  </si>
  <si>
    <t>GO:0055037</t>
  </si>
  <si>
    <t>recycling endosome</t>
  </si>
  <si>
    <t>GO:0005770</t>
  </si>
  <si>
    <t>late endosome</t>
  </si>
  <si>
    <t>GO:0005938</t>
  </si>
  <si>
    <t>cell cortex</t>
  </si>
  <si>
    <t>GO:0043204</t>
  </si>
  <si>
    <t>perikaryon</t>
  </si>
  <si>
    <t>GO:0036064</t>
  </si>
  <si>
    <t>ciliary basal body</t>
  </si>
  <si>
    <t>GO:0031982</t>
  </si>
  <si>
    <t>vesicle</t>
  </si>
  <si>
    <t>GO:0005912</t>
  </si>
  <si>
    <t>adherens junction</t>
  </si>
  <si>
    <t>GO:0015630</t>
  </si>
  <si>
    <t>microtubule cytoskeleton</t>
  </si>
  <si>
    <t>GO:0005911</t>
  </si>
  <si>
    <t>cell-cell junction</t>
  </si>
  <si>
    <t>GO:0030027</t>
  </si>
  <si>
    <t>lamellipodium</t>
  </si>
  <si>
    <t>GO:0005813</t>
  </si>
  <si>
    <t>centrosome</t>
  </si>
  <si>
    <t>GO:0030054</t>
  </si>
  <si>
    <t>cell junction</t>
  </si>
  <si>
    <t>GO:0005929</t>
  </si>
  <si>
    <t>cilium</t>
  </si>
  <si>
    <t>GO:0014069</t>
  </si>
  <si>
    <t>postsynaptic density</t>
  </si>
  <si>
    <t>GO:0031012</t>
  </si>
  <si>
    <t>extracellular matrix</t>
  </si>
  <si>
    <t>GO:0005764</t>
  </si>
  <si>
    <t>lysosome</t>
  </si>
  <si>
    <t>GO:0031410</t>
  </si>
  <si>
    <t>cytoplasmic vesicle</t>
  </si>
  <si>
    <t>GO:0005765</t>
  </si>
  <si>
    <t>lysosomal membrane</t>
  </si>
  <si>
    <t>GO:0043025</t>
  </si>
  <si>
    <t>neuronal cell body</t>
  </si>
  <si>
    <t>GO:0070062</t>
  </si>
  <si>
    <t>extracellular exosome</t>
  </si>
  <si>
    <t>EGF;MMP9;ICAM1;VCAM1;SERPINE1</t>
  </si>
  <si>
    <t>GO:0005743</t>
  </si>
  <si>
    <t>mitochondrial inner membrane</t>
  </si>
  <si>
    <t>GO:0030425</t>
  </si>
  <si>
    <t>dendrite</t>
  </si>
  <si>
    <t>GO:0043231</t>
  </si>
  <si>
    <t>intracellular membrane-bounded organelle</t>
  </si>
  <si>
    <t>GO:0016021</t>
  </si>
  <si>
    <t>integral component of membrane</t>
  </si>
  <si>
    <t>ESR1;EGF;ERBB2;BCL2L1;MCL1</t>
  </si>
  <si>
    <t>GO:0019899</t>
  </si>
  <si>
    <t>enzyme binding</t>
  </si>
  <si>
    <t>molecular_function</t>
  </si>
  <si>
    <t>AKT1;TP53;EGFR;ESR1;PTGS2;HIF1A;CCND1;PPARG;NFKBIA;MAPK8;RELA;HMOX1;MDM2;STAT1;CAV1;MAPK14;AR</t>
  </si>
  <si>
    <t>GO:0008134</t>
  </si>
  <si>
    <t>transcription factor binding</t>
  </si>
  <si>
    <t>TP53;MYC;ESR1;HIF1A;CCND1;PPARG;NFKBIA;RELA;MAPK1;AR;PPARA</t>
  </si>
  <si>
    <t>GO:0042802</t>
  </si>
  <si>
    <t>identical protein binding</t>
  </si>
  <si>
    <t>AKT1;TP53;TNF;VEGFA;EGFR;ESR1;MMP9;PPARG;ERBB2;NFKBIA;CASP8;BCL2L1;RELA;HMOX1;MAPK1;MDM2;STAT1;CAV1;IKBKB</t>
  </si>
  <si>
    <t>GO:0019901</t>
  </si>
  <si>
    <t>protein kinase binding</t>
  </si>
  <si>
    <t>TP53;EGFR;ESR1;HIF1A;CCND1;BCL2L1;RELA;CAV1;CDKN1A;CASP9;IKBKB</t>
  </si>
  <si>
    <t>GO:0005125</t>
  </si>
  <si>
    <t>cytokine activity</t>
  </si>
  <si>
    <t>IL6;TNF;VEGFA;IL1B;IL10;IL2;IL4;IFNG</t>
  </si>
  <si>
    <t>GO:0005515</t>
  </si>
  <si>
    <t>protein binding</t>
  </si>
  <si>
    <t>AKT1;TP53;IL6;TNF;VEGFA;CASP3;MYC;EGFR;ESR1;PTGS2;IL1B;HIF1A;EGF;MMP9;CCND1;PPARG;CXCL8;ERBB2;CCL2;NFKBIA;CASP8;MMP2;MAPK8;BCL2L1;RELA;IL10;HMOX1;NOS3;ICAM1;MAPK1;MDM2;STAT1;CAV1;IL2;CDKN1A;MAPK14;SERPINE1;AR;IL4;CASP9;PPARA;IFNG;IKBKB;MCL1</t>
  </si>
  <si>
    <t>GO:0031625</t>
  </si>
  <si>
    <t>ubiquitin protein ligase binding</t>
  </si>
  <si>
    <t>TP53;EGFR;HIF1A;NFKBIA;CASP8;RELA;MDM2;CDKN1A</t>
  </si>
  <si>
    <t>GO:0030235</t>
  </si>
  <si>
    <t>nitric-oxide synthase regulator activity</t>
  </si>
  <si>
    <t>AKT1;EGFR;ESR1</t>
  </si>
  <si>
    <t>GO:0003700</t>
  </si>
  <si>
    <t>DNA-binding transcription factor activity</t>
  </si>
  <si>
    <t>GO:0097199</t>
  </si>
  <si>
    <t>cysteine-type endopeptidase activity involved in apoptotic signaling pathway</t>
  </si>
  <si>
    <t>CASP3;CASP8;CASP9</t>
  </si>
  <si>
    <t>GO:0044877</t>
  </si>
  <si>
    <t>protein-containing complex binding</t>
  </si>
  <si>
    <t>CASP3;MYC;CCND1;CASP8;RELA;CAV1;CDKN1A;PPARA</t>
  </si>
  <si>
    <t>GO:0019903</t>
  </si>
  <si>
    <t>protein phosphatase binding</t>
  </si>
  <si>
    <t>TP53;EGFR;PPARG;ERBB2;MAPK14</t>
  </si>
  <si>
    <t>GO:0008083</t>
  </si>
  <si>
    <t>growth factor activity</t>
  </si>
  <si>
    <t>IL6;VEGFA;EGF;IL10;IL2;IL4</t>
  </si>
  <si>
    <t>GO:0097200</t>
  </si>
  <si>
    <t>cysteine-type endopeptidase activity involved in execution phase of apoptosis</t>
  </si>
  <si>
    <t>GO:0097153</t>
  </si>
  <si>
    <t>cysteine-type endopeptidase activity involved in apoptotic process</t>
  </si>
  <si>
    <t>GO:0004879</t>
  </si>
  <si>
    <t>nuclear receptor activity</t>
  </si>
  <si>
    <t>ESR1;PPARG;AR;PPARA</t>
  </si>
  <si>
    <t>GO:0042826</t>
  </si>
  <si>
    <t>histone deacetylase binding</t>
  </si>
  <si>
    <t>TP53;HIF1A;CCND1;MAPK8;RELA</t>
  </si>
  <si>
    <t>GO:0001228</t>
  </si>
  <si>
    <t>DNA-binding transcription activator activity, RNA polymerase II-specific</t>
  </si>
  <si>
    <t>TP53;MYC;ESR1;HIF1A;RELA;MDM2;AR;PPARA</t>
  </si>
  <si>
    <t>GO:0046982</t>
  </si>
  <si>
    <t>protein heterodimerization activity</t>
  </si>
  <si>
    <t>TP53;HIF1A;ERBB2;BCL2L1;CAV1;IKBKB;MCL1</t>
  </si>
  <si>
    <t>GO:0004707</t>
  </si>
  <si>
    <t>MAP kinase activity</t>
  </si>
  <si>
    <t>MAPK8;MAPK1;MAPK14</t>
  </si>
  <si>
    <t>GO:0035035</t>
  </si>
  <si>
    <t>histone acetyltransferase binding</t>
  </si>
  <si>
    <t>TP53;HIF1A;STAT1</t>
  </si>
  <si>
    <t>GO:0051117</t>
  </si>
  <si>
    <t>ATPase binding</t>
  </si>
  <si>
    <t>EGFR;ESR1;CAV1;AR</t>
  </si>
  <si>
    <t>GO:0005164</t>
  </si>
  <si>
    <t>tumor necrosis factor receptor binding</t>
  </si>
  <si>
    <t>TNF;CASP8;STAT1</t>
  </si>
  <si>
    <t>GO:0033613</t>
  </si>
  <si>
    <t>activating transcription factor binding</t>
  </si>
  <si>
    <t>MYC;PPARG;RELA</t>
  </si>
  <si>
    <t>GO:0051525</t>
  </si>
  <si>
    <t>NFAT protein binding</t>
  </si>
  <si>
    <t>MAPK14;PPARA</t>
  </si>
  <si>
    <t>GO:0008233</t>
  </si>
  <si>
    <t>peptidase activity</t>
  </si>
  <si>
    <t>CASP3;MMP9;CASP8;CASP9</t>
  </si>
  <si>
    <t>GO:0001225</t>
  </si>
  <si>
    <t>RNA polymerase II transcription coactivator binding</t>
  </si>
  <si>
    <t>RELA;AR</t>
  </si>
  <si>
    <t>GO:0051434</t>
  </si>
  <si>
    <t>BH3 domain binding</t>
  </si>
  <si>
    <t>GO:0002020</t>
  </si>
  <si>
    <t>protease binding</t>
  </si>
  <si>
    <t>TP53;TNF;CASP3;SERPINE1</t>
  </si>
  <si>
    <t>GO:0003690</t>
  </si>
  <si>
    <t>double-stranded DNA binding</t>
  </si>
  <si>
    <t>EGFR;PPARG;MAPK1;STAT1</t>
  </si>
  <si>
    <t>GO:0070491</t>
  </si>
  <si>
    <t>repressing transcription factor binding</t>
  </si>
  <si>
    <t>MYC;RELA;STAT1</t>
  </si>
  <si>
    <t>GO:0000976</t>
  </si>
  <si>
    <t>transcription regulatory region sequence-specific DNA binding</t>
  </si>
  <si>
    <t>TP53;TNF;PPARG;RELA;AR</t>
  </si>
  <si>
    <t>GO:0097371</t>
  </si>
  <si>
    <t>MDM2/MDM4 family protein binding</t>
  </si>
  <si>
    <t>TP53;PPARA</t>
  </si>
  <si>
    <t>GO:0042803</t>
  </si>
  <si>
    <t>protein homodimerization activity</t>
  </si>
  <si>
    <t>AKT1;VEGFA;BCL2L1;RELA;HMOX1;STAT1;IKBKB;MCL1</t>
  </si>
  <si>
    <t>GO:0070888</t>
  </si>
  <si>
    <t>E-box binding</t>
  </si>
  <si>
    <t>MYC;HIF1A;PPARG</t>
  </si>
  <si>
    <t>GO:0005178</t>
  </si>
  <si>
    <t>integrin binding</t>
  </si>
  <si>
    <t>EGFR;IL1B;ICAM1;VCAM1</t>
  </si>
  <si>
    <t>GO:0004861</t>
  </si>
  <si>
    <t>cyclin-dependent protein serine/threonine kinase inhibitor activity</t>
  </si>
  <si>
    <t>GO:0003682</t>
  </si>
  <si>
    <t>chromatin binding</t>
  </si>
  <si>
    <t>TP53;EGFR;ESR1;PPARG;RELA;AR</t>
  </si>
  <si>
    <t>GO:0002039</t>
  </si>
  <si>
    <t>p53 binding</t>
  </si>
  <si>
    <t>TP53;HIF1A;MDM2</t>
  </si>
  <si>
    <t>GO:0008270</t>
  </si>
  <si>
    <t>zinc ion binding</t>
  </si>
  <si>
    <t>TP53;ESR1;MMP9;PPARG;MMP2;MDM2;AR;PPARA</t>
  </si>
  <si>
    <t>GO:0005123</t>
  </si>
  <si>
    <t>death receptor binding</t>
  </si>
  <si>
    <t>GO:0001046</t>
  </si>
  <si>
    <t>core promoter sequence-specific DNA binding</t>
  </si>
  <si>
    <t>GO:0000979</t>
  </si>
  <si>
    <t>RNA polymerase II core promoter sequence-specific DNA binding</t>
  </si>
  <si>
    <t>GO:0004708</t>
  </si>
  <si>
    <t>MAP kinase kinase activity</t>
  </si>
  <si>
    <t>GO:0004674</t>
  </si>
  <si>
    <t>protein serine/threonine kinase activity</t>
  </si>
  <si>
    <t>GO:0001223</t>
  </si>
  <si>
    <t>transcription coactivator binding</t>
  </si>
  <si>
    <t>ESR1;PPARA</t>
  </si>
  <si>
    <t>GO:0016301</t>
  </si>
  <si>
    <t>kinase activity</t>
  </si>
  <si>
    <t>GO:0004197</t>
  </si>
  <si>
    <t>cysteine-type endopeptidase activity</t>
  </si>
  <si>
    <t>GO:0035257</t>
  </si>
  <si>
    <t>nuclear hormone receptor binding</t>
  </si>
  <si>
    <t>HIF1A;STAT1</t>
  </si>
  <si>
    <t>GO:0004672</t>
  </si>
  <si>
    <t>protein kinase activity</t>
  </si>
  <si>
    <t>AKT1;CCND1;CCL2;IKBKB</t>
  </si>
  <si>
    <t>GO:0047485</t>
  </si>
  <si>
    <t>protein N-terminus binding</t>
  </si>
  <si>
    <t>TP53;RELA;MDM2</t>
  </si>
  <si>
    <t>GO:0005496</t>
  </si>
  <si>
    <t>steroid binding</t>
  </si>
  <si>
    <t>GO:0051059</t>
  </si>
  <si>
    <t>NF-kappaB binding</t>
  </si>
  <si>
    <t>GO:0097718</t>
  </si>
  <si>
    <t>disordered domain specific binding</t>
  </si>
  <si>
    <t>GO:0000981</t>
  </si>
  <si>
    <t>DNA-binding transcription factor activity, RNA polymerase II-specific</t>
  </si>
  <si>
    <t>GO:0051721</t>
  </si>
  <si>
    <t>protein phosphatase 2A binding</t>
  </si>
  <si>
    <t>GO:0019904</t>
  </si>
  <si>
    <t>protein domain specific binding</t>
  </si>
  <si>
    <t>IL1B;HIF1A;MDM2;PPARA</t>
  </si>
  <si>
    <t>GO:0001103</t>
  </si>
  <si>
    <t>RNA polymerase II repressing transcription factor binding</t>
  </si>
  <si>
    <t>GO:0020037</t>
  </si>
  <si>
    <t>heme binding</t>
  </si>
  <si>
    <t>PTGS2;HMOX1;NOS3</t>
  </si>
  <si>
    <t>GO:0030331</t>
  </si>
  <si>
    <t>estrogen receptor binding</t>
  </si>
  <si>
    <t>ESR1;PPARG</t>
  </si>
  <si>
    <t>GO:0019902</t>
  </si>
  <si>
    <t>phosphatase binding</t>
  </si>
  <si>
    <t>MAPK1;PPARA</t>
  </si>
  <si>
    <t>GO:0001227</t>
  </si>
  <si>
    <t>DNA-binding transcription repressor activity, RNA polymerase II-specific</t>
  </si>
  <si>
    <t>MYC;PPARG;RELA;PPARA</t>
  </si>
  <si>
    <t>GO:0008009</t>
  </si>
  <si>
    <t>chemokine activity</t>
  </si>
  <si>
    <t>GO:0004888</t>
  </si>
  <si>
    <t>transmembrane signaling receptor activity</t>
  </si>
  <si>
    <t>EGFR;ERBB2;ICAM1</t>
  </si>
  <si>
    <t>GO:0000978</t>
  </si>
  <si>
    <t>RNA polymerase II cis-regulatory region sequence-specific DNA binding</t>
  </si>
  <si>
    <t>TP53;MYC;ESR1;PPARG;RELA;STAT1;AR;PPARA</t>
  </si>
  <si>
    <t>GO:0001085</t>
  </si>
  <si>
    <t>RNA polymerase II transcription factor binding</t>
  </si>
  <si>
    <t>GO:0004714</t>
  </si>
  <si>
    <t>transmembrane receptor protein tyrosine kinase activity</t>
  </si>
  <si>
    <t>GO:0043621</t>
  </si>
  <si>
    <t>protein self-association</t>
  </si>
  <si>
    <t>GO:0097110</t>
  </si>
  <si>
    <t>scaffold protein binding</t>
  </si>
  <si>
    <t>GO:1990841</t>
  </si>
  <si>
    <t>promoter-specific chromatin binding</t>
  </si>
  <si>
    <t>TP53;STAT1</t>
  </si>
  <si>
    <t>GO:0042277</t>
  </si>
  <si>
    <t>peptide binding</t>
  </si>
  <si>
    <t>PPARG;RELA</t>
  </si>
  <si>
    <t>GO:0005102</t>
  </si>
  <si>
    <t>signaling receptor binding</t>
  </si>
  <si>
    <t>CCL2;CAV1;SERPINE1;AR</t>
  </si>
  <si>
    <t>GO:0008237</t>
  </si>
  <si>
    <t>metallopeptidase activity</t>
  </si>
  <si>
    <t>GO:0005134</t>
  </si>
  <si>
    <t>interleukin-2 receptor binding</t>
  </si>
  <si>
    <t>GO:0030284</t>
  </si>
  <si>
    <t>estrogen receptor activity</t>
  </si>
  <si>
    <t>GO:0043125</t>
  </si>
  <si>
    <t>ErbB-3 class receptor binding</t>
  </si>
  <si>
    <t>GO:0043208</t>
  </si>
  <si>
    <t>glycosphingolipid binding</t>
  </si>
  <si>
    <t>GO:0046870</t>
  </si>
  <si>
    <t>cadmium ion binding</t>
  </si>
  <si>
    <t>GO:0048273</t>
  </si>
  <si>
    <t>mitogen-activated protein kinase p38 binding</t>
  </si>
  <si>
    <t>GO:0071532</t>
  </si>
  <si>
    <t>ankyrin repeat binding</t>
  </si>
  <si>
    <t>GO:0005516</t>
  </si>
  <si>
    <t>calmodulin binding</t>
  </si>
  <si>
    <t>AKT1;EGFR;NOS3</t>
  </si>
  <si>
    <t>GO:0005172</t>
  </si>
  <si>
    <t>vascular endothelial growth factor receptor binding</t>
  </si>
  <si>
    <t>GO:0008131</t>
  </si>
  <si>
    <t>primary amine oxidase activity</t>
  </si>
  <si>
    <t>GO:0019209</t>
  </si>
  <si>
    <t>kinase activator activity</t>
  </si>
  <si>
    <t>GO:0031727</t>
  </si>
  <si>
    <t>CCR2 chemokine receptor binding</t>
  </si>
  <si>
    <t>GO:0050544</t>
  </si>
  <si>
    <t>arachidonic acid binding</t>
  </si>
  <si>
    <t>GO:0001618</t>
  </si>
  <si>
    <t>virus receptor activity</t>
  </si>
  <si>
    <t>GO:0004175</t>
  </si>
  <si>
    <t>endopeptidase activity</t>
  </si>
  <si>
    <t>GO:0004630</t>
  </si>
  <si>
    <t>phospholipase D activity</t>
  </si>
  <si>
    <t>GO:0005138</t>
  </si>
  <si>
    <t>interleukin-6 receptor binding</t>
  </si>
  <si>
    <t>GO:0030297</t>
  </si>
  <si>
    <t>transmembrane receptor protein tyrosine kinase activator activity</t>
  </si>
  <si>
    <t>GO:0050693</t>
  </si>
  <si>
    <t>LBD domain binding</t>
  </si>
  <si>
    <t>GO:0008013</t>
  </si>
  <si>
    <t>beta-catenin binding</t>
  </si>
  <si>
    <t>GO:0005113</t>
  </si>
  <si>
    <t>patched binding</t>
  </si>
  <si>
    <t>GO:0016874</t>
  </si>
  <si>
    <t>ligase activity</t>
  </si>
  <si>
    <t>GO:0004713</t>
  </si>
  <si>
    <t>protein tyrosine kinase activity</t>
  </si>
  <si>
    <t>GO:0043565</t>
  </si>
  <si>
    <t>sequence-specific DNA binding</t>
  </si>
  <si>
    <t>HIF1A;PPARG;PPARA</t>
  </si>
  <si>
    <t>GO:0034618</t>
  </si>
  <si>
    <t>arginine binding</t>
  </si>
  <si>
    <t>GO:0043184</t>
  </si>
  <si>
    <t>vascular endothelial growth factor receptor 2 binding</t>
  </si>
  <si>
    <t>GO:0005524</t>
  </si>
  <si>
    <t>ATP binding</t>
  </si>
  <si>
    <t>AKT1;TP53;EGFR;ERBB2;MAPK8;MAPK1;MAPK14;IKBKB</t>
  </si>
  <si>
    <t>GO:0001094</t>
  </si>
  <si>
    <t>TFIID-class transcription factor complex binding</t>
  </si>
  <si>
    <t>GO:0016504</t>
  </si>
  <si>
    <t>peptidase activator activity</t>
  </si>
  <si>
    <t>GO:0008097</t>
  </si>
  <si>
    <t>5S rRNA binding</t>
  </si>
  <si>
    <t>GO:1990459</t>
  </si>
  <si>
    <t>transferrin receptor binding</t>
  </si>
  <si>
    <t>GO:0004222</t>
  </si>
  <si>
    <t>metalloendopeptidase activity</t>
  </si>
  <si>
    <t>GO:0001216</t>
  </si>
  <si>
    <t>DNA-binding transcription activator activity</t>
  </si>
  <si>
    <t>GO:0008353</t>
  </si>
  <si>
    <t>RNA polymerase II CTD heptapeptide repeat kinase activity</t>
  </si>
  <si>
    <t>GO:0042301</t>
  </si>
  <si>
    <t>phosphate ion binding</t>
  </si>
  <si>
    <t>GO:0042805</t>
  </si>
  <si>
    <t>actinin binding</t>
  </si>
  <si>
    <t>GO:0005149</t>
  </si>
  <si>
    <t>interleukin-1 receptor binding</t>
  </si>
  <si>
    <t>GO:0050998</t>
  </si>
  <si>
    <t>nitric-oxide synthase binding</t>
  </si>
  <si>
    <t>GO:0005161</t>
  </si>
  <si>
    <t>platelet-derived growth factor receptor binding</t>
  </si>
  <si>
    <t>GO:0032794</t>
  </si>
  <si>
    <t>GTPase activating protein binding</t>
  </si>
  <si>
    <t>GO:0045236</t>
  </si>
  <si>
    <t>CXCR chemokine receptor binding</t>
  </si>
  <si>
    <t>GO:0051393</t>
  </si>
  <si>
    <t>alpha-actinin binding</t>
  </si>
  <si>
    <t>GO:0010181</t>
  </si>
  <si>
    <t>FMN binding</t>
  </si>
  <si>
    <t>GO:0016709</t>
  </si>
  <si>
    <t>oxidoreductase activity, acting on paired donors, with incorporation or reduction of molecular oxygen, NAD(P)H as one donor, and incorporation of one atom of oxygen</t>
  </si>
  <si>
    <t>GO:0019789</t>
  </si>
  <si>
    <t>SUMO transferase activity</t>
  </si>
  <si>
    <t>GO:0046965</t>
  </si>
  <si>
    <t>retinoid X receptor binding</t>
  </si>
  <si>
    <t>GO:0070064</t>
  </si>
  <si>
    <t>proline-rich region binding</t>
  </si>
  <si>
    <t>GO:0001226</t>
  </si>
  <si>
    <t>RNA polymerase II transcription corepressor binding</t>
  </si>
  <si>
    <t>GO:0004190</t>
  </si>
  <si>
    <t>aspartic-type endopeptidase activity</t>
  </si>
  <si>
    <t>GO:0004709</t>
  </si>
  <si>
    <t>MAP kinase kinase kinase activity</t>
  </si>
  <si>
    <t>GO:0031435</t>
  </si>
  <si>
    <t>mitogen-activated protein kinase kinase kinase binding</t>
  </si>
  <si>
    <t>GO:0046983</t>
  </si>
  <si>
    <t>protein dimerization activity</t>
  </si>
  <si>
    <t>MYC;IL10</t>
  </si>
  <si>
    <t>GO:0008320</t>
  </si>
  <si>
    <t>protein transmembrane transporter activity</t>
  </si>
  <si>
    <t>GO:0003707</t>
  </si>
  <si>
    <t>steroid hormone receptor activity</t>
  </si>
  <si>
    <t>GO:0044389</t>
  </si>
  <si>
    <t>ubiquitin-like protein ligase binding</t>
  </si>
  <si>
    <t>GO:0051213</t>
  </si>
  <si>
    <t>dioxygenase activity</t>
  </si>
  <si>
    <t>GO:0004252</t>
  </si>
  <si>
    <t>serine-type endopeptidase activity</t>
  </si>
  <si>
    <t>GO:0008144</t>
  </si>
  <si>
    <t>drug binding</t>
  </si>
  <si>
    <t>GO:0008139</t>
  </si>
  <si>
    <t>nuclear localization sequence binding</t>
  </si>
  <si>
    <t>GO:0017025</t>
  </si>
  <si>
    <t>TBP-class protein binding</t>
  </si>
  <si>
    <t>GO:0003677</t>
  </si>
  <si>
    <t>DNA binding</t>
  </si>
  <si>
    <t>TP53;MYC;PPARG;RELA;PPARA</t>
  </si>
  <si>
    <t>GO:0001968</t>
  </si>
  <si>
    <t>fibronectin binding</t>
  </si>
  <si>
    <t>GO:0003785</t>
  </si>
  <si>
    <t>actin monomer binding</t>
  </si>
  <si>
    <t>GO:0004712</t>
  </si>
  <si>
    <t>protein serine/threonine/tyrosine kinase activity</t>
  </si>
  <si>
    <t>GO:0050840</t>
  </si>
  <si>
    <t>extracellular matrix binding</t>
  </si>
  <si>
    <t>GO:0043325</t>
  </si>
  <si>
    <t>phosphatidylinositol-3,4-bisphosphate binding</t>
  </si>
  <si>
    <t>GO:0048020</t>
  </si>
  <si>
    <t>CCR chemokine receptor binding</t>
  </si>
  <si>
    <t>GO:0030332</t>
  </si>
  <si>
    <t>cyclin binding</t>
  </si>
  <si>
    <t>GO:0016538</t>
  </si>
  <si>
    <t>cyclin-dependent protein serine/threonine kinase regulator activity</t>
  </si>
  <si>
    <t>GO:0019838</t>
  </si>
  <si>
    <t>growth factor binding</t>
  </si>
  <si>
    <t>GO:0071889</t>
  </si>
  <si>
    <t>14-3-3 protein binding</t>
  </si>
  <si>
    <t>GO:0008022</t>
  </si>
  <si>
    <t>protein C-terminus binding</t>
  </si>
  <si>
    <t>PPARG;ERBB2</t>
  </si>
  <si>
    <t>GO:0004601</t>
  </si>
  <si>
    <t>peroxidase activity</t>
  </si>
  <si>
    <t>GO:0005154</t>
  </si>
  <si>
    <t>epidermal growth factor receptor binding</t>
  </si>
  <si>
    <t>GO:0031624</t>
  </si>
  <si>
    <t>ubiquitin conjugating enzyme binding</t>
  </si>
  <si>
    <t>GO:0043021</t>
  </si>
  <si>
    <t>ribonucleoprotein complex binding</t>
  </si>
  <si>
    <t>GO:0004860</t>
  </si>
  <si>
    <t>protein kinase inhibitor activity</t>
  </si>
  <si>
    <t>GO:0042056</t>
  </si>
  <si>
    <t>chemoattractant activity</t>
  </si>
  <si>
    <t>GO:0048018</t>
  </si>
  <si>
    <t>receptor ligand activity</t>
  </si>
  <si>
    <t>GO:0050661</t>
  </si>
  <si>
    <t>NADP binding</t>
  </si>
  <si>
    <t>GO:0005547</t>
  </si>
  <si>
    <t>phosphatidylinositol-3,4,5-trisphosphate binding</t>
  </si>
  <si>
    <t>GO:0051879</t>
  </si>
  <si>
    <t>Hsp90 protein binding</t>
  </si>
  <si>
    <t>GO:0001784</t>
  </si>
  <si>
    <t>phosphotyrosine residue binding</t>
  </si>
  <si>
    <t>GO:0000987</t>
  </si>
  <si>
    <t>cis-regulatory region sequence-specific DNA binding</t>
  </si>
  <si>
    <t>GO:0015485</t>
  </si>
  <si>
    <t>cholesterol binding</t>
  </si>
  <si>
    <t>GO:0005507</t>
  </si>
  <si>
    <t>copper ion binding</t>
  </si>
  <si>
    <t>GO:0008047</t>
  </si>
  <si>
    <t>enzyme activator activity</t>
  </si>
  <si>
    <t>GO:0106311</t>
  </si>
  <si>
    <t>protein threonine kinase activity</t>
  </si>
  <si>
    <t>AKT1;IKBKB</t>
  </si>
  <si>
    <t>GO:0106310</t>
  </si>
  <si>
    <t>protein serine kinase activity</t>
  </si>
  <si>
    <t>GO:0005080</t>
  </si>
  <si>
    <t>protein kinase C binding</t>
  </si>
  <si>
    <t>GO:0008234</t>
  </si>
  <si>
    <t>cysteine-type peptidase activity</t>
  </si>
  <si>
    <t>GO:0050660</t>
  </si>
  <si>
    <t>flavin adenine dinucleotide binding</t>
  </si>
  <si>
    <t>GO:0030971</t>
  </si>
  <si>
    <t>receptor tyrosine kinase binding</t>
  </si>
  <si>
    <t>GO:0005518</t>
  </si>
  <si>
    <t>collagen binding</t>
  </si>
  <si>
    <t>GO:0031490</t>
  </si>
  <si>
    <t>chromatin DNA binding</t>
  </si>
  <si>
    <t>GO:0050839</t>
  </si>
  <si>
    <t>cell adhesion molecule binding</t>
  </si>
  <si>
    <t>GO:0060090</t>
  </si>
  <si>
    <t>molecular adaptor activity</t>
  </si>
  <si>
    <t>GO:0003730</t>
  </si>
  <si>
    <t>mRNA 3'-UTR binding</t>
  </si>
  <si>
    <t>GO:0045296</t>
  </si>
  <si>
    <t>cadherin binding</t>
  </si>
  <si>
    <t>EGFR;STAT1</t>
  </si>
  <si>
    <t>GO:0043130</t>
  </si>
  <si>
    <t>ubiquitin binding</t>
  </si>
  <si>
    <t>GO:0000977</t>
  </si>
  <si>
    <t>RNA polymerase II transcription regulatory region sequence-specific DNA binding</t>
  </si>
  <si>
    <t>HIF1A;RELA</t>
  </si>
  <si>
    <t>GO:0030674</t>
  </si>
  <si>
    <t>protein-macromolecule adaptor activity</t>
  </si>
  <si>
    <t>GO:0004867</t>
  </si>
  <si>
    <t>serine-type endopeptidase inhibitor activity</t>
  </si>
  <si>
    <t>GO:0019900</t>
  </si>
  <si>
    <t>kinase binding</t>
  </si>
  <si>
    <t>GO:0051087</t>
  </si>
  <si>
    <t>chaperone binding</t>
  </si>
  <si>
    <t>GO:0016491</t>
  </si>
  <si>
    <t>oxidoreductase activity</t>
  </si>
  <si>
    <t>GO:0017124</t>
  </si>
  <si>
    <t>SH3 domain binding</t>
  </si>
  <si>
    <t>GO:0044325</t>
  </si>
  <si>
    <t>ion channel binding</t>
  </si>
  <si>
    <t>GO:0008289</t>
  </si>
  <si>
    <t>lipid binding</t>
  </si>
  <si>
    <t>GO:0005198</t>
  </si>
  <si>
    <t>structural molecule activity</t>
  </si>
  <si>
    <t>GO:0008201</t>
  </si>
  <si>
    <t>heparin binding</t>
  </si>
  <si>
    <t>GO:0042393</t>
  </si>
  <si>
    <t>histone binding</t>
  </si>
  <si>
    <t>GO:0030246</t>
  </si>
  <si>
    <t>carbohydrate binding</t>
  </si>
  <si>
    <t>GO:0003714</t>
  </si>
  <si>
    <t>transcription corepressor activity</t>
  </si>
  <si>
    <t>GO:0031267</t>
  </si>
  <si>
    <t>small GTPase binding</t>
  </si>
  <si>
    <t>GO:0005085</t>
  </si>
  <si>
    <t>guanyl-nucleotide exchange factor activity</t>
  </si>
  <si>
    <t>GO:0038023</t>
  </si>
  <si>
    <t>signaling receptor activity</t>
  </si>
  <si>
    <t>GO:0051015</t>
  </si>
  <si>
    <t>actin filament binding</t>
  </si>
  <si>
    <t>GO:0004842</t>
  </si>
  <si>
    <t>ubiquitin-protein transferase activity</t>
  </si>
  <si>
    <t>GO:0061630</t>
  </si>
  <si>
    <t>ubiquitin protein ligase activity</t>
  </si>
  <si>
    <t>GO:1990837</t>
  </si>
  <si>
    <t>sequence-specific double-stranded DNA binding</t>
  </si>
  <si>
    <t>GO:0005509</t>
  </si>
  <si>
    <t>calcium ion binding</t>
  </si>
  <si>
    <t>GO:0046872</t>
  </si>
  <si>
    <t>metal ion binding</t>
  </si>
  <si>
    <t>PTGS2;HMOX1;CDKN1A</t>
  </si>
  <si>
    <t>Classification_level1</t>
  </si>
  <si>
    <t>Classification_level2</t>
  </si>
  <si>
    <t>hyperlink_only_excel</t>
  </si>
  <si>
    <t>hsa00220</t>
  </si>
  <si>
    <t>Arginine biosynthesis</t>
  </si>
  <si>
    <t>Metabolism</t>
  </si>
  <si>
    <t>Amino acid metabolism</t>
  </si>
  <si>
    <t>hsa00330</t>
  </si>
  <si>
    <t>Arginine and proline metabolism</t>
  </si>
  <si>
    <t>hsa00590</t>
  </si>
  <si>
    <t>Arachidonic acid metabolism</t>
  </si>
  <si>
    <t>Lipid metabolism</t>
  </si>
  <si>
    <t>hsa00860</t>
  </si>
  <si>
    <t>Porphyrin and chlorophyll metabolism</t>
  </si>
  <si>
    <t>Metabolism of cofactors and vitamins</t>
  </si>
  <si>
    <t>hsa01521</t>
  </si>
  <si>
    <t>EGFR tyrosine kinase inhibitor resistance</t>
  </si>
  <si>
    <t>Human Diseases</t>
  </si>
  <si>
    <t>Drug resistance: antineoplastic</t>
  </si>
  <si>
    <t>AKT1;IL6;VEGFA;EGFR;EGF;ERBB2;BCL2L1;MAPK1</t>
  </si>
  <si>
    <t>hsa01522</t>
  </si>
  <si>
    <t>Endocrine resistance</t>
  </si>
  <si>
    <t>AKT1;TP53;EGFR;ESR1;MMP9;CCND1;ERBB2;MMP2;MAPK8;MAPK1;MDM2;CDKN1A;MAPK14</t>
  </si>
  <si>
    <t>hsa01523</t>
  </si>
  <si>
    <t>Antifolate resistance</t>
  </si>
  <si>
    <t>IL6;TNF;IL1B;RELA;IKBKB</t>
  </si>
  <si>
    <t>hsa01524</t>
  </si>
  <si>
    <t>Platinum drug resistance</t>
  </si>
  <si>
    <t>AKT1;TP53;CASP3;ERBB2;CASP8;BCL2L1;MAPK1;MDM2;CDKN1A;CASP9</t>
  </si>
  <si>
    <t>hsa03050</t>
  </si>
  <si>
    <t>Proteasome</t>
  </si>
  <si>
    <t>Genetic Information Processing</t>
  </si>
  <si>
    <t>Folding, sorting and degradation</t>
  </si>
  <si>
    <t>hsa03320</t>
  </si>
  <si>
    <t>PPAR signaling pathway</t>
  </si>
  <si>
    <t>Organismal Systems</t>
  </si>
  <si>
    <t>Endocrine system</t>
  </si>
  <si>
    <t>hsa04010</t>
  </si>
  <si>
    <t>MAPK signaling pathway</t>
  </si>
  <si>
    <t>Environmental Information Processing</t>
  </si>
  <si>
    <t>Signal transduction</t>
  </si>
  <si>
    <t>AKT1;TP53;TNF;VEGFA;CASP3;MYC;EGFR;IL1B;EGF;ERBB2;MAPK8;RELA;MAPK1;MAPK14;IKBKB</t>
  </si>
  <si>
    <t>hsa04012</t>
  </si>
  <si>
    <t>ErbB signaling pathway</t>
  </si>
  <si>
    <t>AKT1;MYC;EGFR;EGF;ERBB2;MAPK8;MAPK1;CDKN1A</t>
  </si>
  <si>
    <t>hsa04014</t>
  </si>
  <si>
    <t>Ras signaling pathway</t>
  </si>
  <si>
    <t>AKT1;VEGFA;EGFR;EGF;MAPK8;BCL2L1;RELA;MAPK1;IKBKB</t>
  </si>
  <si>
    <t>hsa04015</t>
  </si>
  <si>
    <t>Rap1 signaling pathway</t>
  </si>
  <si>
    <t>AKT1;VEGFA;EGFR;EGF;MAPK1;MAPK14</t>
  </si>
  <si>
    <t>hsa04020</t>
  </si>
  <si>
    <t>Calcium signaling pathway</t>
  </si>
  <si>
    <t>VEGFA;EGFR;EGF;ERBB2;NOS3</t>
  </si>
  <si>
    <t>hsa04022</t>
  </si>
  <si>
    <t>cGMP-PKG signaling pathway</t>
  </si>
  <si>
    <t>AKT1;NOS3;MAPK1</t>
  </si>
  <si>
    <t>hsa04024</t>
  </si>
  <si>
    <t>cAMP signaling pathway</t>
  </si>
  <si>
    <t>AKT1;NFKBIA;MAPK8;RELA;MAPK1;PPARA</t>
  </si>
  <si>
    <t>hsa04060</t>
  </si>
  <si>
    <t>Cytokine-cytokine receptor interaction</t>
  </si>
  <si>
    <t>Signaling molecules and interaction</t>
  </si>
  <si>
    <t>IL6;TNF;IL1B;CXCL8;CCL2;IL10;IL2;IL4;IFNG</t>
  </si>
  <si>
    <t>hsa04061</t>
  </si>
  <si>
    <t>Viral protein interaction with cytokine and cytokine receptor</t>
  </si>
  <si>
    <t>IL6;TNF;CXCL8;CCL2;IL10;IL2</t>
  </si>
  <si>
    <t>hsa04062</t>
  </si>
  <si>
    <t>Chemokine signaling pathway</t>
  </si>
  <si>
    <t>Immune system</t>
  </si>
  <si>
    <t>AKT1;CXCL8;CCL2;NFKBIA;RELA;MAPK1;STAT1;IKBKB</t>
  </si>
  <si>
    <t>hsa04064</t>
  </si>
  <si>
    <t>NF-kappa B signaling pathway</t>
  </si>
  <si>
    <t>TNF;PTGS2;IL1B;CXCL8;NFKBIA;BCL2L1;RELA;ICAM1;VCAM1;IKBKB</t>
  </si>
  <si>
    <t>hsa04066</t>
  </si>
  <si>
    <t>HIF-1 signaling pathway</t>
  </si>
  <si>
    <t>AKT1;IL6;VEGFA;EGFR;HIF1A;EGF;ERBB2;RELA;HMOX1;NOS3;MAPK1;CDKN1A;SERPINE1;IFNG</t>
  </si>
  <si>
    <t>hsa04068</t>
  </si>
  <si>
    <t>FoxO signaling pathway</t>
  </si>
  <si>
    <t>AKT1;IL6;EGFR;EGF;CCND1;MAPK8;IL10;MAPK1;MDM2;CDKN1A;MAPK14;IKBKB</t>
  </si>
  <si>
    <t>hsa04071</t>
  </si>
  <si>
    <t>Sphingolipid signaling pathway</t>
  </si>
  <si>
    <t>AKT1;TP53;TNF;MAPK8;RELA;NOS3;MAPK1;MAPK14</t>
  </si>
  <si>
    <t>hsa04072</t>
  </si>
  <si>
    <t>Phospholipase D signaling pathway</t>
  </si>
  <si>
    <t>AKT1;EGFR;EGF;CXCL8;MAPK1</t>
  </si>
  <si>
    <t>hsa04110</t>
  </si>
  <si>
    <t>Cell cycle</t>
  </si>
  <si>
    <t>Cellular Processes</t>
  </si>
  <si>
    <t>Cell growth and death</t>
  </si>
  <si>
    <t>TP53;MYC;CCND1;MDM2;CDKN1A</t>
  </si>
  <si>
    <t>hsa04114</t>
  </si>
  <si>
    <t>Oocyte meiosis</t>
  </si>
  <si>
    <t>MAPK1;MAPK14;AR</t>
  </si>
  <si>
    <t>hsa04115</t>
  </si>
  <si>
    <t>p53 signaling pathway</t>
  </si>
  <si>
    <t>TP53;CASP3;CCND1;CASP8;BCL2L1;MDM2;CDKN1A;SERPINE1;CASP9</t>
  </si>
  <si>
    <t>hsa04120</t>
  </si>
  <si>
    <t>Ubiquitin mediated proteolysis</t>
  </si>
  <si>
    <t>hsa04137</t>
  </si>
  <si>
    <t>Mitophagy - animal</t>
  </si>
  <si>
    <t>Transport and catabolism</t>
  </si>
  <si>
    <t>TP53;HIF1A;MAPK8;BCL2L1;RELA</t>
  </si>
  <si>
    <t>hsa04140</t>
  </si>
  <si>
    <t>Autophagy - animal</t>
  </si>
  <si>
    <t>AKT1;HIF1A;MAPK8;BCL2L1;MAPK1</t>
  </si>
  <si>
    <t>hsa04141</t>
  </si>
  <si>
    <t>Protein processing in endoplasmic reticulum</t>
  </si>
  <si>
    <t>hsa04144</t>
  </si>
  <si>
    <t>Endocytosis</t>
  </si>
  <si>
    <t>EGFR;MDM2;CAV1</t>
  </si>
  <si>
    <t>hsa04150</t>
  </si>
  <si>
    <t>mTOR signaling pathway</t>
  </si>
  <si>
    <t>AKT1;TNF;MAPK1;IKBKB</t>
  </si>
  <si>
    <t>hsa04151</t>
  </si>
  <si>
    <t>PI3K-Akt signaling pathway</t>
  </si>
  <si>
    <t>AKT1;TP53;IL6;VEGFA;MYC;EGFR;EGF;CCND1;ERBB2;BCL2L1;RELA;NOS3;MAPK1;MDM2;IL2;CDKN1A;IL4;CASP9;IKBKB;MCL1</t>
  </si>
  <si>
    <t>hsa04152</t>
  </si>
  <si>
    <t>AMPK signaling pathway</t>
  </si>
  <si>
    <t>AKT1;CCND1;PPARG</t>
  </si>
  <si>
    <t>hsa04210</t>
  </si>
  <si>
    <t>Apoptosis</t>
  </si>
  <si>
    <t>AKT1;TP53;TNF;CASP3;NFKBIA;CASP8;MAPK8;BCL2L1;RELA;MAPK1;CASP9;IKBKB;MCL1</t>
  </si>
  <si>
    <t>hsa04211</t>
  </si>
  <si>
    <t>Longevity regulating pathway</t>
  </si>
  <si>
    <t>Aging</t>
  </si>
  <si>
    <t>AKT1;TP53;PPARG;RELA</t>
  </si>
  <si>
    <t>hsa04213</t>
  </si>
  <si>
    <t>Longevity regulating pathway - multiple species</t>
  </si>
  <si>
    <t>hsa04215</t>
  </si>
  <si>
    <t>Apoptosis - multiple species</t>
  </si>
  <si>
    <t>CASP3;CASP8;MAPK8;BCL2L1;CASP9</t>
  </si>
  <si>
    <t>hsa04216</t>
  </si>
  <si>
    <t>Ferroptosis</t>
  </si>
  <si>
    <t>TP53;HMOX1</t>
  </si>
  <si>
    <t>hsa04217</t>
  </si>
  <si>
    <t>Necroptosis</t>
  </si>
  <si>
    <t>TNF;IL1B;CASP8;MAPK8;STAT1;IFNG</t>
  </si>
  <si>
    <t>hsa04218</t>
  </si>
  <si>
    <t>Cellular senescence</t>
  </si>
  <si>
    <t>AKT1;TP53;IL6;MYC;CCND1;CXCL8;RELA;MAPK1;MDM2;CDKN1A;MAPK14;SERPINE1</t>
  </si>
  <si>
    <t>hsa04261</t>
  </si>
  <si>
    <t>Adrenergic signaling in cardiomyocytes</t>
  </si>
  <si>
    <t>Circulatory system</t>
  </si>
  <si>
    <t>AKT1;MAPK1;MAPK14</t>
  </si>
  <si>
    <t>hsa04270</t>
  </si>
  <si>
    <t>Vascular smooth muscle contraction</t>
  </si>
  <si>
    <t>hsa04310</t>
  </si>
  <si>
    <t>TP53;MYC;CCND1;MAPK8</t>
  </si>
  <si>
    <t>hsa04340</t>
  </si>
  <si>
    <t>Hedgehog signaling pathway</t>
  </si>
  <si>
    <t>hsa04350</t>
  </si>
  <si>
    <t>TGF-beta signaling pathway</t>
  </si>
  <si>
    <t>TNF;MYC;MAPK1;IFNG</t>
  </si>
  <si>
    <t>hsa04360</t>
  </si>
  <si>
    <t>Axon guidance</t>
  </si>
  <si>
    <t>Development and regeneration</t>
  </si>
  <si>
    <t>hsa04370</t>
  </si>
  <si>
    <t>VEGF signaling pathway</t>
  </si>
  <si>
    <t>AKT1;VEGFA;PTGS2;NOS3;MAPK1;MAPK14;CASP9</t>
  </si>
  <si>
    <t>hsa04371</t>
  </si>
  <si>
    <t>Apelin signaling pathway</t>
  </si>
  <si>
    <t>AKT1;CCND1;NOS3;MAPK1;SERPINE1</t>
  </si>
  <si>
    <t>hsa04380</t>
  </si>
  <si>
    <t>Osteoclast differentiation</t>
  </si>
  <si>
    <t>AKT1;TNF;IL1B;PPARG;NFKBIA;MAPK8;RELA;MAPK1;STAT1;MAPK14;IFNG;IKBKB</t>
  </si>
  <si>
    <t>hsa04390</t>
  </si>
  <si>
    <t>Hippo signaling pathway</t>
  </si>
  <si>
    <t>MYC;CCND1;SERPINE1</t>
  </si>
  <si>
    <t>hsa04510</t>
  </si>
  <si>
    <t>Focal adhesion</t>
  </si>
  <si>
    <t>Cellular community - eukaryotes</t>
  </si>
  <si>
    <t>AKT1;VEGFA;EGFR;EGF;CCND1;ERBB2;MAPK8;MAPK1;CAV1</t>
  </si>
  <si>
    <t>hsa04514</t>
  </si>
  <si>
    <t>Cell adhesion molecules</t>
  </si>
  <si>
    <t>hsa04520</t>
  </si>
  <si>
    <t>Adherens junction</t>
  </si>
  <si>
    <t>EGFR;ERBB2;MAPK1</t>
  </si>
  <si>
    <t>hsa04530</t>
  </si>
  <si>
    <t>Tight junction</t>
  </si>
  <si>
    <t>CCND1;ERBB2;MAPK8</t>
  </si>
  <si>
    <t>hsa04540</t>
  </si>
  <si>
    <t>Gap junction</t>
  </si>
  <si>
    <t>hsa04550</t>
  </si>
  <si>
    <t>Signaling pathways regulating pluripotency of stem cells</t>
  </si>
  <si>
    <t>AKT1;MYC;MAPK1;MAPK14</t>
  </si>
  <si>
    <t>hsa04610</t>
  </si>
  <si>
    <t>Complement and coagulation cascades</t>
  </si>
  <si>
    <t>hsa04611</t>
  </si>
  <si>
    <t>Platelet activation</t>
  </si>
  <si>
    <t>AKT1;NOS3;MAPK1;MAPK14</t>
  </si>
  <si>
    <t>hsa04612</t>
  </si>
  <si>
    <t>Antigen processing and presentation</t>
  </si>
  <si>
    <t>hsa04620</t>
  </si>
  <si>
    <t>Toll-like receptor signaling pathway</t>
  </si>
  <si>
    <t>AKT1;IL6;TNF;IL1B;CXCL8;NFKBIA;CASP8;MAPK8;RELA;MAPK1;STAT1;MAPK14;IKBKB</t>
  </si>
  <si>
    <t>hsa04621</t>
  </si>
  <si>
    <t>NOD-like receptor signaling pathway</t>
  </si>
  <si>
    <t>IL6;TNF;IL1B;CXCL8;CCL2;NFKBIA;CASP8;MAPK8;BCL2L1;RELA;MAPK1;STAT1;MAPK14;IKBKB</t>
  </si>
  <si>
    <t>hsa04622</t>
  </si>
  <si>
    <t>RIG-I-like receptor signaling pathway</t>
  </si>
  <si>
    <t>TNF;CXCL8;NFKBIA;CASP8;MAPK8;RELA;MAPK14;IKBKB</t>
  </si>
  <si>
    <t>hsa04623</t>
  </si>
  <si>
    <t>Cytosolic DNA-sensing pathway</t>
  </si>
  <si>
    <t>IL6;IL1B;NFKBIA;RELA;IKBKB</t>
  </si>
  <si>
    <t>hsa04625</t>
  </si>
  <si>
    <t>C-type lectin receptor signaling pathway</t>
  </si>
  <si>
    <t>AKT1;IL6;TNF;PTGS2;IL1B;NFKBIA;CASP8;MAPK8;RELA;IL10;MAPK1;MDM2;STAT1;IL2;MAPK14;IKBKB</t>
  </si>
  <si>
    <t>hsa04630</t>
  </si>
  <si>
    <t>JAK-STAT signaling pathway</t>
  </si>
  <si>
    <t>AKT1;IL6;MYC;EGFR;EGF;CCND1;BCL2L1;IL10;STAT1;IL2;CDKN1A;IL4;IFNG;MCL1</t>
  </si>
  <si>
    <t>hsa04640</t>
  </si>
  <si>
    <t>Hematopoietic cell lineage</t>
  </si>
  <si>
    <t>IL6;TNF;IL1B;IL4</t>
  </si>
  <si>
    <t>hsa04650</t>
  </si>
  <si>
    <t>Natural killer cell mediated cytotoxicity</t>
  </si>
  <si>
    <t>TNF;CASP3;ICAM1;MAPK1;IFNG</t>
  </si>
  <si>
    <t>hsa04657</t>
  </si>
  <si>
    <t>IL-17 signaling pathway</t>
  </si>
  <si>
    <t>IL6;TNF;CASP3;PTGS2;IL1B;MMP9;CXCL8;CCL2;NFKBIA;CASP8;MAPK8;RELA;MAPK1;MAPK14;IL4;IFNG;IKBKB</t>
  </si>
  <si>
    <t>hsa04658</t>
  </si>
  <si>
    <t>Th1 and Th2 cell differentiation</t>
  </si>
  <si>
    <t>NFKBIA;MAPK8;RELA;MAPK1;STAT1;IL2;MAPK14;IL4;IFNG;IKBKB</t>
  </si>
  <si>
    <t>hsa04659</t>
  </si>
  <si>
    <t>Th17 cell differentiation</t>
  </si>
  <si>
    <t>IL6;IL1B;HIF1A;NFKBIA;MAPK8;RELA;MAPK1;STAT1;IL2;MAPK14;IL4;IFNG;IKBKB</t>
  </si>
  <si>
    <t>hsa04660</t>
  </si>
  <si>
    <t>AKT1;TNF;NFKBIA;MAPK8;RELA;IL10;MAPK1;IL2;MAPK14;IL4;IFNG;IKBKB</t>
  </si>
  <si>
    <t>hsa04662</t>
  </si>
  <si>
    <t>AKT1;NFKBIA;RELA;MAPK1;IKBKB</t>
  </si>
  <si>
    <t>hsa04664</t>
  </si>
  <si>
    <t>Fc epsilon RI signaling pathway</t>
  </si>
  <si>
    <t>AKT1;TNF;MAPK8;MAPK1;MAPK14;IL4</t>
  </si>
  <si>
    <t>hsa04666</t>
  </si>
  <si>
    <t>Fc gamma R-mediated phagocytosis</t>
  </si>
  <si>
    <t>hsa04668</t>
  </si>
  <si>
    <t>TNF signaling pathway</t>
  </si>
  <si>
    <t>AKT1;IL6;TNF;CASP3;PTGS2;IL1B;MMP9;CCL2;NFKBIA;CASP8;MAPK8;RELA;ICAM1;MAPK1;VCAM1;MAPK14;IKBKB</t>
  </si>
  <si>
    <t>hsa04670</t>
  </si>
  <si>
    <t>Leukocyte transendothelial migration</t>
  </si>
  <si>
    <t>MMP9;MMP2;ICAM1;VCAM1;MAPK14</t>
  </si>
  <si>
    <t>hsa04672</t>
  </si>
  <si>
    <t>Intestinal immune network for IgA production</t>
  </si>
  <si>
    <t>IL6;IL10;IL2;IL4</t>
  </si>
  <si>
    <t>hsa04713</t>
  </si>
  <si>
    <t>Circadian entrainment</t>
  </si>
  <si>
    <t>Environmental adaptation</t>
  </si>
  <si>
    <t>hsa04714</t>
  </si>
  <si>
    <t>Thermogenesis</t>
  </si>
  <si>
    <t>hsa04720</t>
  </si>
  <si>
    <t>Long-term potentiation</t>
  </si>
  <si>
    <t>Nervous system</t>
  </si>
  <si>
    <t>hsa04722</t>
  </si>
  <si>
    <t>Neurotrophin signaling pathway</t>
  </si>
  <si>
    <t>AKT1;TP53;NFKBIA;MAPK8;RELA;MAPK1;MAPK14;IKBKB</t>
  </si>
  <si>
    <t>hsa04723</t>
  </si>
  <si>
    <t>Retrograde endocannabinoid signaling</t>
  </si>
  <si>
    <t>PTGS2;MAPK8;MAPK1;MAPK14</t>
  </si>
  <si>
    <t>hsa04724</t>
  </si>
  <si>
    <t>Glutamatergic synapse</t>
  </si>
  <si>
    <t>hsa04725</t>
  </si>
  <si>
    <t>Cholinergic synapse</t>
  </si>
  <si>
    <t>hsa04726</t>
  </si>
  <si>
    <t>Serotonergic synapse</t>
  </si>
  <si>
    <t>CASP3;PTGS2;MAPK1</t>
  </si>
  <si>
    <t>hsa04728</t>
  </si>
  <si>
    <t>Dopaminergic synapse</t>
  </si>
  <si>
    <t>AKT1;MAPK8;MAPK14</t>
  </si>
  <si>
    <t>hsa04730</t>
  </si>
  <si>
    <t>Long-term depression</t>
  </si>
  <si>
    <t>hsa04750</t>
  </si>
  <si>
    <t>Inflammatory mediator regulation of TRP channels</t>
  </si>
  <si>
    <t>Sensory system</t>
  </si>
  <si>
    <t>IL1B;MAPK8;MAPK14</t>
  </si>
  <si>
    <t>hsa04810</t>
  </si>
  <si>
    <t>Regulation of actin cytoskeleton</t>
  </si>
  <si>
    <t>Cell motility</t>
  </si>
  <si>
    <t>hsa04910</t>
  </si>
  <si>
    <t>Insulin signaling pathway</t>
  </si>
  <si>
    <t>AKT1;MAPK8;MAPK1;IKBKB</t>
  </si>
  <si>
    <t>hsa04912</t>
  </si>
  <si>
    <t>GnRH signaling pathway</t>
  </si>
  <si>
    <t>EGFR;MMP2;MAPK8;MAPK1;MAPK14</t>
  </si>
  <si>
    <t>hsa04913</t>
  </si>
  <si>
    <t>Ovarian steroidogenesis</t>
  </si>
  <si>
    <t>hsa04914</t>
  </si>
  <si>
    <t>Progesterone-mediated oocyte maturation</t>
  </si>
  <si>
    <t>AKT1;MAPK8;MAPK1;MAPK14</t>
  </si>
  <si>
    <t>hsa04915</t>
  </si>
  <si>
    <t>Estrogen signaling pathway</t>
  </si>
  <si>
    <t>AKT1;EGFR;ESR1;MMP9;MMP2;NOS3;MAPK1</t>
  </si>
  <si>
    <t>hsa04916</t>
  </si>
  <si>
    <t>Melanogenesis</t>
  </si>
  <si>
    <t>hsa04917</t>
  </si>
  <si>
    <t>Prolactin signaling pathway</t>
  </si>
  <si>
    <t>AKT1;ESR1;CCND1;MAPK8;RELA;MAPK1;STAT1;MAPK14</t>
  </si>
  <si>
    <t>hsa04919</t>
  </si>
  <si>
    <t>Thyroid hormone signaling pathway</t>
  </si>
  <si>
    <t>AKT1;TP53;MYC;ESR1;HIF1A;CCND1;MAPK1;MDM2;STAT1;CASP9</t>
  </si>
  <si>
    <t>hsa04920</t>
  </si>
  <si>
    <t>Adipocytokine signaling pathway</t>
  </si>
  <si>
    <t>AKT1;TNF;NFKBIA;MAPK8;RELA;PPARA;IKBKB</t>
  </si>
  <si>
    <t>hsa04921</t>
  </si>
  <si>
    <t>Oxytocin signaling pathway</t>
  </si>
  <si>
    <t>EGFR;PTGS2;CCND1;NOS3;MAPK1;CDKN1A</t>
  </si>
  <si>
    <t>hsa04922</t>
  </si>
  <si>
    <t>Glucagon signaling pathway</t>
  </si>
  <si>
    <t>hsa04923</t>
  </si>
  <si>
    <t>Regulation of lipolysis in adipocytes</t>
  </si>
  <si>
    <t>AKT1;PTGS2</t>
  </si>
  <si>
    <t>hsa04926</t>
  </si>
  <si>
    <t>Relaxin signaling pathway</t>
  </si>
  <si>
    <t>AKT1;VEGFA;EGFR;MMP9;NFKBIA;MMP2;MAPK8;RELA;NOS3;MAPK1;MAPK14</t>
  </si>
  <si>
    <t>hsa04928</t>
  </si>
  <si>
    <t>Parathyroid hormone synthesis, secretion and action</t>
  </si>
  <si>
    <t>EGFR;MAPK1;CDKN1A</t>
  </si>
  <si>
    <t>hsa04929</t>
  </si>
  <si>
    <t>GnRH secretion</t>
  </si>
  <si>
    <t>hsa04930</t>
  </si>
  <si>
    <t>Type II diabetes mellitus</t>
  </si>
  <si>
    <t>Endocrine and metabolic disease</t>
  </si>
  <si>
    <t>TNF;MAPK8;MAPK1;IKBKB</t>
  </si>
  <si>
    <t>hsa04931</t>
  </si>
  <si>
    <t>Insulin resistance</t>
  </si>
  <si>
    <t>AKT1;IL6;TNF;NFKBIA;MAPK8;RELA;NOS3;PPARA;IKBKB</t>
  </si>
  <si>
    <t>hsa04932</t>
  </si>
  <si>
    <t>Non-alcoholic fatty liver disease</t>
  </si>
  <si>
    <t>AKT1;IL6;TNF;CASP3;IL1B;CXCL8;CASP8;MAPK8;RELA;PPARA;IKBKB</t>
  </si>
  <si>
    <t>hsa04933</t>
  </si>
  <si>
    <t>AGE-RAGE signaling pathway in diabetic complications</t>
  </si>
  <si>
    <t>AKT1;IL6;TNF;VEGFA;CASP3;IL1B;CCND1;CXCL8;CCL2;MMP2;MAPK8;RELA;NOS3;ICAM1;MAPK1;STAT1;VCAM1;MAPK14;SERPINE1</t>
  </si>
  <si>
    <t>hsa04934</t>
  </si>
  <si>
    <t>Cushing syndrome</t>
  </si>
  <si>
    <t>EGFR;CCND1;MAPK1;CDKN1A</t>
  </si>
  <si>
    <t>hsa04935</t>
  </si>
  <si>
    <t>Growth hormone synthesis, secretion and action</t>
  </si>
  <si>
    <t>AKT1;MAPK8;MAPK1;STAT1;MAPK14</t>
  </si>
  <si>
    <t>hsa04940</t>
  </si>
  <si>
    <t>Type I diabetes mellitus</t>
  </si>
  <si>
    <t>TNF;IL1B;IL2;IFNG</t>
  </si>
  <si>
    <t>hsa04960</t>
  </si>
  <si>
    <t>Aldosterone-regulated sodium reabsorption</t>
  </si>
  <si>
    <t>Excretory system</t>
  </si>
  <si>
    <t>hsa04961</t>
  </si>
  <si>
    <t>Endocrine and other factor-regulated calcium reabsorption</t>
  </si>
  <si>
    <t>hsa04973</t>
  </si>
  <si>
    <t>Carbohydrate digestion and absorption</t>
  </si>
  <si>
    <t>Digestive system</t>
  </si>
  <si>
    <t>hsa04978</t>
  </si>
  <si>
    <t>Mineral absorption</t>
  </si>
  <si>
    <t>hsa05010</t>
  </si>
  <si>
    <t>Alzheimer disease</t>
  </si>
  <si>
    <t>Neurodegenerative disease</t>
  </si>
  <si>
    <t>AKT1;IL6;TNF;CASP3;PTGS2;IL1B;CASP8;MAPK8;RELA;MAPK1;CASP9;IKBKB</t>
  </si>
  <si>
    <t>hsa05012</t>
  </si>
  <si>
    <t>Parkinson disease</t>
  </si>
  <si>
    <t>TP53;CASP3;MAPK8;BCL2L1;CASP9</t>
  </si>
  <si>
    <t>hsa05014</t>
  </si>
  <si>
    <t>Amyotrophic lateral sclerosis</t>
  </si>
  <si>
    <t>TP53;TNF;CASP3;BCL2L1;MAPK14;CASP9</t>
  </si>
  <si>
    <t>hsa05016</t>
  </si>
  <si>
    <t>Huntington disease</t>
  </si>
  <si>
    <t>TP53;CASP3;PPARG;CASP8;MAPK8;CASP9</t>
  </si>
  <si>
    <t>hsa05017</t>
  </si>
  <si>
    <t>Spinocerebellar ataxia</t>
  </si>
  <si>
    <t>AKT1;MAPK8</t>
  </si>
  <si>
    <t>hsa05020</t>
  </si>
  <si>
    <t>Prion disease</t>
  </si>
  <si>
    <t>IL6;TNF;CASP3;IL1B;MAPK8;MAPK1;CAV1;MAPK14;CASP9</t>
  </si>
  <si>
    <t>hsa05022</t>
  </si>
  <si>
    <t>Pathways of neurodegeneration - multiple diseases</t>
  </si>
  <si>
    <t>IL6;TNF;CASP3;PTGS2;IL1B;CASP8;MAPK8;BCL2L1;RELA;MAPK1;MAPK14;CASP9</t>
  </si>
  <si>
    <t>hsa05030</t>
  </si>
  <si>
    <t>Cocaine addiction</t>
  </si>
  <si>
    <t>Substance dependence</t>
  </si>
  <si>
    <t>hsa05034</t>
  </si>
  <si>
    <t>Alcoholism</t>
  </si>
  <si>
    <t>hsa05100</t>
  </si>
  <si>
    <t>Bacterial invasion of epithelial cells</t>
  </si>
  <si>
    <t>Infectious disease: bacterial</t>
  </si>
  <si>
    <t>hsa05120</t>
  </si>
  <si>
    <t>Epithelial cell signaling in Helicobacter pylori infection</t>
  </si>
  <si>
    <t>CASP3;EGFR;CXCL8;NFKBIA;MAPK8;RELA;MAPK14;IKBKB</t>
  </si>
  <si>
    <t>hsa05130</t>
  </si>
  <si>
    <t>Pathogenic Escherichia coli infection</t>
  </si>
  <si>
    <t>IL6;TNF;CASP3;IL1B;CXCL8;NFKBIA;CASP8;MAPK8;RELA;MAPK1;MAPK14;CASP9;IKBKB</t>
  </si>
  <si>
    <t>hsa05131</t>
  </si>
  <si>
    <t>Shigellosis</t>
  </si>
  <si>
    <t>AKT1;TP53;TNF;EGFR;IL1B;CXCL8;NFKBIA;MAPK8;BCL2L1;RELA;MAPK1;MDM2;MAPK14;IKBKB</t>
  </si>
  <si>
    <t>hsa05132</t>
  </si>
  <si>
    <t>Salmonella infection</t>
  </si>
  <si>
    <t>AKT1;IL6;TNF;CASP3;MYC;IL1B;CXCL8;NFKBIA;CASP8;MAPK8;RELA;MAPK1;MAPK14;IKBKB</t>
  </si>
  <si>
    <t>hsa05133</t>
  </si>
  <si>
    <t>Pertussis</t>
  </si>
  <si>
    <t>IL6;TNF;CASP3;IL1B;CXCL8;MAPK8;RELA;IL10;MAPK1;MAPK14</t>
  </si>
  <si>
    <t>hsa05134</t>
  </si>
  <si>
    <t>Legionellosis</t>
  </si>
  <si>
    <t>IL6;TNF;CASP3;IL1B;CXCL8;NFKBIA;CASP8;RELA;CASP9</t>
  </si>
  <si>
    <t>hsa05135</t>
  </si>
  <si>
    <t>Yersinia infection</t>
  </si>
  <si>
    <t>AKT1;IL6;TNF;IL1B;CXCL8;CCL2;NFKBIA;MAPK8;RELA;IL10;MAPK1;IL2;MAPK14;IKBKB</t>
  </si>
  <si>
    <t>hsa05140</t>
  </si>
  <si>
    <t>Leishmaniasis</t>
  </si>
  <si>
    <t>Infectious disease: parasitic</t>
  </si>
  <si>
    <t>TNF;PTGS2;IL1B;NFKBIA;RELA;IL10;MAPK1;STAT1;MAPK14;IL4;IFNG</t>
  </si>
  <si>
    <t>hsa05142</t>
  </si>
  <si>
    <t>Chagas disease</t>
  </si>
  <si>
    <t>AKT1;IL6;TNF;IL1B;CXCL8;CCL2;NFKBIA;CASP8;MAPK8;RELA;IL10;MAPK1;IL2;MAPK14;SERPINE1;IFNG;IKBKB</t>
  </si>
  <si>
    <t>hsa05143</t>
  </si>
  <si>
    <t>African trypanosomiasis</t>
  </si>
  <si>
    <t>IL6;TNF;IL1B;IL10;ICAM1;VCAM1;IFNG</t>
  </si>
  <si>
    <t>hsa05144</t>
  </si>
  <si>
    <t>Malaria</t>
  </si>
  <si>
    <t>IL6;TNF;IL1B;CXCL8;CCL2;IL10;ICAM1;VCAM1;IFNG</t>
  </si>
  <si>
    <t>hsa05145</t>
  </si>
  <si>
    <t>Toxoplasmosis</t>
  </si>
  <si>
    <t>AKT1;TNF;CASP3;NFKBIA;CASP8;MAPK8;BCL2L1;RELA;IL10;MAPK1;STAT1;MAPK14;CASP9;IFNG;IKBKB</t>
  </si>
  <si>
    <t>hsa05146</t>
  </si>
  <si>
    <t>Amoebiasis</t>
  </si>
  <si>
    <t>IL6;TNF;CASP3;IL1B;CXCL8;RELA;IL10;IFNG</t>
  </si>
  <si>
    <t>hsa05150</t>
  </si>
  <si>
    <t>Staphylococcus aureus infection</t>
  </si>
  <si>
    <t>IL10;ICAM1</t>
  </si>
  <si>
    <t>hsa05152</t>
  </si>
  <si>
    <t>Tuberculosis</t>
  </si>
  <si>
    <t>AKT1;IL6;TNF;CASP3;IL1B;CASP8;MAPK8;RELA;IL10;MAPK1;STAT1;MAPK14;CASP9;IFNG</t>
  </si>
  <si>
    <t>hsa05160</t>
  </si>
  <si>
    <t>Hepatitis C</t>
  </si>
  <si>
    <t>Infectious disease: viral</t>
  </si>
  <si>
    <t>AKT1;TP53;TNF;CASP3;MYC;EGFR;EGF;CCND1;NFKBIA;CASP8;RELA;MAPK1;STAT1;CDKN1A;CASP9;PPARA;IFNG;IKBKB</t>
  </si>
  <si>
    <t>hsa05161</t>
  </si>
  <si>
    <t>Hepatitis B</t>
  </si>
  <si>
    <t>AKT1;TP53;IL6;TNF;CASP3;MYC;MMP9;CXCL8;NFKBIA;CASP8;MAPK8;RELA;MAPK1;STAT1;CDKN1A;MAPK14;CASP9;IKBKB</t>
  </si>
  <si>
    <t>hsa05162</t>
  </si>
  <si>
    <t>Measles</t>
  </si>
  <si>
    <t>AKT1;TP53;IL6;CASP3;IL1B;CCND1;NFKBIA;CASP8;MAPK8;BCL2L1;RELA;STAT1;IL2;CASP9;IKBKB</t>
  </si>
  <si>
    <t>hsa05163</t>
  </si>
  <si>
    <t>Human cytomegalovirus infection</t>
  </si>
  <si>
    <t>AKT1;TP53;IL6;TNF;VEGFA;CASP3;MYC;EGFR;PTGS2;IL1B;CCND1;CXCL8;CCL2;NFKBIA;CASP8;RELA;MAPK1;MDM2;CDKN1A;MAPK14;CASP9;IKBKB</t>
  </si>
  <si>
    <t>hsa05164</t>
  </si>
  <si>
    <t>Influenza A</t>
  </si>
  <si>
    <t>AKT1;IL6;TNF;CASP3;IL1B;CXCL8;CCL2;NFKBIA;CASP8;RELA;ICAM1;MAPK1;STAT1;CASP9;IFNG;IKBKB</t>
  </si>
  <si>
    <t>hsa05165</t>
  </si>
  <si>
    <t>Human papillomavirus infection</t>
  </si>
  <si>
    <t>AKT1;TP53;TNF;VEGFA;CASP3;EGFR;PTGS2;EGF;CCND1;CASP8;RELA;MAPK1;MDM2;STAT1;CDKN1A;IKBKB</t>
  </si>
  <si>
    <t>hsa05166</t>
  </si>
  <si>
    <t>Human T-cell leukemia virus 1 infection</t>
  </si>
  <si>
    <t>AKT1;TP53;IL6;TNF;MYC;CCND1;NFKBIA;MAPK8;BCL2L1;RELA;ICAM1;MAPK1;IL2;CDKN1A;IKBKB</t>
  </si>
  <si>
    <t>hsa05167</t>
  </si>
  <si>
    <t>Kaposi sarcoma-associated herpesvirus infection</t>
  </si>
  <si>
    <t>AKT1;TP53;IL6;VEGFA;CASP3;MYC;PTGS2;HIF1A;CCND1;CXCL8;NFKBIA;CASP8;MAPK8;RELA;ICAM1;MAPK1;STAT1;CDKN1A;MAPK14;CASP9;IKBKB</t>
  </si>
  <si>
    <t>hsa05168</t>
  </si>
  <si>
    <t>Herpes simplex virus 1 infection</t>
  </si>
  <si>
    <t>AKT1;TP53;IL6;TNF;CASP3;IL1B;CCL2;NFKBIA;CASP8;BCL2L1;RELA;STAT1;CASP9;IFNG;IKBKB</t>
  </si>
  <si>
    <t>hsa05169</t>
  </si>
  <si>
    <t>Epstein-Barr virus infection</t>
  </si>
  <si>
    <t>AKT1;TP53;IL6;TNF;CASP3;MYC;CCND1;NFKBIA;CASP8;MAPK8;RELA;ICAM1;MDM2;STAT1;CDKN1A;MAPK14;CASP9;IKBKB</t>
  </si>
  <si>
    <t>hsa05170</t>
  </si>
  <si>
    <t>Human immunodeficiency virus 1 infection</t>
  </si>
  <si>
    <t>AKT1;TNF;CASP3;NFKBIA;CASP8;MAPK8;BCL2L1;RELA;MAPK1;MAPK14;CASP9;IKBKB</t>
  </si>
  <si>
    <t>hsa05171</t>
  </si>
  <si>
    <t>Coronavirus disease - COVID-19</t>
  </si>
  <si>
    <t>IL6;TNF;EGFR;IL1B;CXCL8;CCL2;NFKBIA;MAPK8;RELA;MAPK1;STAT1;IL2;MAPK14;IKBKB</t>
  </si>
  <si>
    <t>hsa05200</t>
  </si>
  <si>
    <t>Pathways in cancer</t>
  </si>
  <si>
    <t>Cancer: overview</t>
  </si>
  <si>
    <t>AKT1;TP53;IL6;VEGFA;CASP3;MYC;EGFR;ESR1;PTGS2;HIF1A;EGF;MMP9;CCND1;PPARG;CXCL8;ERBB2;NFKBIA;CASP8;MMP2;MAPK8;BCL2L1;RELA;HMOX1;MAPK1;MDM2;STAT1;IL2;CDKN1A;AR;IL4;CASP9;IFNG;IKBKB</t>
  </si>
  <si>
    <t>hsa05202</t>
  </si>
  <si>
    <t>Transcriptional misregulation in cancer</t>
  </si>
  <si>
    <t>TP53;IL6;MYC;MMP9;PPARG;CXCL8;BCL2L1;RELA;MDM2;CDKN1A</t>
  </si>
  <si>
    <t>hsa05203</t>
  </si>
  <si>
    <t>Viral carcinogenesis</t>
  </si>
  <si>
    <t>TP53;CASP3;CCND1;NFKBIA;CASP8;RELA;MAPK1;MDM2;CDKN1A</t>
  </si>
  <si>
    <t>hsa05204</t>
  </si>
  <si>
    <t>Chemical carcinogenesis</t>
  </si>
  <si>
    <t>hsa05205</t>
  </si>
  <si>
    <t>Proteoglycans in cancer</t>
  </si>
  <si>
    <t>AKT1;TP53;TNF;VEGFA;CASP3;MYC;EGFR;ESR1;HIF1A;MMP9;CCND1;ERBB2;MMP2;MAPK1;MDM2;CAV1;CDKN1A;MAPK14</t>
  </si>
  <si>
    <t>hsa05206</t>
  </si>
  <si>
    <t>MicroRNAs in cancer</t>
  </si>
  <si>
    <t>TP53;VEGFA;CASP3;MYC;EGFR;PTGS2;MMP9;CCND1;ERBB2;HMOX1;MAPK1;MDM2;CDKN1A;IKBKB;MCL1</t>
  </si>
  <si>
    <t>hsa05210</t>
  </si>
  <si>
    <t>Colorectal cancer</t>
  </si>
  <si>
    <t>Cancer: specific types</t>
  </si>
  <si>
    <t>AKT1;TP53;CASP3;MYC;EGFR;EGF;CCND1;MAPK8;MAPK1;CDKN1A;CASP9</t>
  </si>
  <si>
    <t>hsa05211</t>
  </si>
  <si>
    <t>Renal cell carcinoma</t>
  </si>
  <si>
    <t>AKT1;VEGFA;HIF1A;MAPK1;CDKN1A</t>
  </si>
  <si>
    <t>hsa05212</t>
  </si>
  <si>
    <t>Pancreatic cancer</t>
  </si>
  <si>
    <t>AKT1;TP53;VEGFA;EGFR;EGF;CCND1;ERBB2;MAPK8;BCL2L1;RELA;MAPK1;STAT1;CDKN1A;CASP9;IKBKB</t>
  </si>
  <si>
    <t>hsa05213</t>
  </si>
  <si>
    <t>Endometrial cancer</t>
  </si>
  <si>
    <t>AKT1;TP53;MYC;EGFR;EGF;CCND1;ERBB2;MAPK1;CDKN1A;CASP9</t>
  </si>
  <si>
    <t>hsa05214</t>
  </si>
  <si>
    <t>Glioma</t>
  </si>
  <si>
    <t>AKT1;TP53;EGFR;EGF;CCND1;MAPK1;MDM2;CDKN1A</t>
  </si>
  <si>
    <t>hsa05215</t>
  </si>
  <si>
    <t>Prostate cancer</t>
  </si>
  <si>
    <t>AKT1;TP53;EGFR;EGF;MMP9;CCND1;ERBB2;NFKBIA;RELA;MAPK1;MDM2;CDKN1A;AR;CASP9;IKBKB</t>
  </si>
  <si>
    <t>hsa05216</t>
  </si>
  <si>
    <t>Thyroid cancer</t>
  </si>
  <si>
    <t>TP53;MYC;CCND1;PPARG;MAPK1;CDKN1A</t>
  </si>
  <si>
    <t>hsa05217</t>
  </si>
  <si>
    <t>Basal cell carcinoma</t>
  </si>
  <si>
    <t>hsa05218</t>
  </si>
  <si>
    <t>Melanoma</t>
  </si>
  <si>
    <t>hsa05219</t>
  </si>
  <si>
    <t>Bladder cancer</t>
  </si>
  <si>
    <t>TP53;VEGFA;MYC;EGFR;EGF;MMP9;CCND1;CXCL8;ERBB2;MMP2;MAPK1;MDM2;CDKN1A</t>
  </si>
  <si>
    <t>hsa05220</t>
  </si>
  <si>
    <t>Chronic myeloid leukemia</t>
  </si>
  <si>
    <t>AKT1;TP53;MYC;CCND1;NFKBIA;BCL2L1;RELA;MAPK1;MDM2;CDKN1A;IKBKB</t>
  </si>
  <si>
    <t>hsa05221</t>
  </si>
  <si>
    <t>Acute myeloid leukemia</t>
  </si>
  <si>
    <t>AKT1;MYC;CCND1;RELA;MAPK1;IKBKB</t>
  </si>
  <si>
    <t>hsa05222</t>
  </si>
  <si>
    <t>Small cell lung cancer</t>
  </si>
  <si>
    <t>AKT1;TP53;CASP3;MYC;PTGS2;CCND1;NFKBIA;BCL2L1;RELA;CDKN1A;CASP9;IKBKB</t>
  </si>
  <si>
    <t>hsa05223</t>
  </si>
  <si>
    <t>Non-small cell lung cancer</t>
  </si>
  <si>
    <t>AKT1;TP53;EGFR;EGF;CCND1;ERBB2;MAPK1;CDKN1A;CASP9</t>
  </si>
  <si>
    <t>hsa05224</t>
  </si>
  <si>
    <t>Breast cancer</t>
  </si>
  <si>
    <t>AKT1;TP53;MYC;EGFR;ESR1;EGF;CCND1;ERBB2;MAPK1;CDKN1A</t>
  </si>
  <si>
    <t>hsa05225</t>
  </si>
  <si>
    <t>Hepatocellular carcinoma</t>
  </si>
  <si>
    <t>AKT1;TP53;MYC;EGFR;CCND1;BCL2L1;HMOX1;MAPK1;CDKN1A</t>
  </si>
  <si>
    <t>hsa05226</t>
  </si>
  <si>
    <t>Gastric cancer</t>
  </si>
  <si>
    <t>AKT1;TP53;MYC;EGFR;EGF;CCND1;ERBB2;MAPK1;CDKN1A</t>
  </si>
  <si>
    <t>hsa05230</t>
  </si>
  <si>
    <t>Central carbon metabolism in cancer</t>
  </si>
  <si>
    <t>AKT1;TP53;MYC;EGFR;HIF1A;ERBB2;MAPK1</t>
  </si>
  <si>
    <t>hsa05231</t>
  </si>
  <si>
    <t>Choline metabolism in cancer</t>
  </si>
  <si>
    <t>AKT1;EGFR;HIF1A;EGF;MAPK8;MAPK1</t>
  </si>
  <si>
    <t>hsa05235</t>
  </si>
  <si>
    <t>PD-L1 expression and PD-1 checkpoint pathway in cancer</t>
  </si>
  <si>
    <t>AKT1;EGFR;HIF1A;EGF;NFKBIA;RELA;MAPK1;STAT1;MAPK14;IFNG;IKBKB</t>
  </si>
  <si>
    <t>hsa05310</t>
  </si>
  <si>
    <t>Asthma</t>
  </si>
  <si>
    <t>Immune disease</t>
  </si>
  <si>
    <t>TNF;IL10;IL4</t>
  </si>
  <si>
    <t>hsa05320</t>
  </si>
  <si>
    <t>Autoimmune thyroid disease</t>
  </si>
  <si>
    <t>IL10;IL2;IL4</t>
  </si>
  <si>
    <t>hsa05321</t>
  </si>
  <si>
    <t>Inflammatory bowel disease</t>
  </si>
  <si>
    <t>IL6;TNF;IL1B;RELA;IL10;STAT1;IL2;IL4;IFNG</t>
  </si>
  <si>
    <t>hsa05322</t>
  </si>
  <si>
    <t>Systemic lupus erythematosus</t>
  </si>
  <si>
    <t>hsa05323</t>
  </si>
  <si>
    <t>Rheumatoid arthritis</t>
  </si>
  <si>
    <t>IL6;TNF;VEGFA;IL1B;CXCL8;CCL2;ICAM1;IFNG</t>
  </si>
  <si>
    <t>hsa05330</t>
  </si>
  <si>
    <t>Allograft rejection</t>
  </si>
  <si>
    <t>TNF;IL10;IL2;IL4;IFNG</t>
  </si>
  <si>
    <t>hsa05332</t>
  </si>
  <si>
    <t>Graft-versus-host disease</t>
  </si>
  <si>
    <t>IL6;TNF;IL1B;IL2;IFNG</t>
  </si>
  <si>
    <t>hsa05410</t>
  </si>
  <si>
    <t>Hypertrophic cardiomyopathy</t>
  </si>
  <si>
    <t>Cardiovascular disease</t>
  </si>
  <si>
    <t>hsa05414</t>
  </si>
  <si>
    <t>Dilated cardiomyopathy</t>
  </si>
  <si>
    <t>hsa05416</t>
  </si>
  <si>
    <t>Viral myocarditis</t>
  </si>
  <si>
    <t>CASP3;CCND1;CASP8;ICAM1;CAV1;CASP9</t>
  </si>
  <si>
    <t>hsa05418</t>
  </si>
  <si>
    <t>Fluid shear stress and atherosclerosis</t>
  </si>
  <si>
    <t>AKT1;TP53;TNF;VEGFA;IL1B;MMP9;CCL2;MMP2;MAPK8;RELA;HMOX1;NOS3;ICAM1;CAV1;VCAM1;MAPK14;IFNG;IKBKB</t>
  </si>
  <si>
    <t>Pathway</t>
  </si>
  <si>
    <t>R-HSA-6785807</t>
  </si>
  <si>
    <t>Interleukin-4 and Interleukin-13 signaling</t>
  </si>
  <si>
    <t>AKT1;TP53;IL6;TNF;VEGFA;MYC;PTGS2;IL1B;HIF1A;MMP9;CCND1;CXCL8;CCL2;MMP2;BCL2L1;IL10;HMOX1;ICAM1;STAT1;CDKN1A;VCAM1;IL4;MCL1</t>
  </si>
  <si>
    <t>R-HSA-449147</t>
  </si>
  <si>
    <t>Signaling by Interleukins</t>
  </si>
  <si>
    <t>AKT1;TP53;IL6;TNF;VEGFA;CASP3;MYC;PTGS2;IL1B;HIF1A;MMP9;CCND1;CXCL8;CCL2;NFKBIA;MMP2;MAPK8;BCL2L1;RELA;IL10;HMOX1;ICAM1;MAPK1;STAT1;IL2;CDKN1A;VCAM1;MAPK14;IL4;IFNG;IKBKB;MCL1</t>
  </si>
  <si>
    <t>R-HSA-1280215</t>
  </si>
  <si>
    <t>Cytokine Signaling in Immune system</t>
  </si>
  <si>
    <t>R-HSA-168256</t>
  </si>
  <si>
    <t>Immune System</t>
  </si>
  <si>
    <t>AKT1;TP53;IL6;TNF;VEGFA;CASP3;MYC;PTGS2;IL1B;HIF1A;MMP9;CCND1;CXCL8;CCL2;NFKBIA;CASP8;MMP2;MAPK8;BCL2L1;RELA;IL10;HMOX1;NOS3;ICAM1;MAPK1;STAT1;IL2;CDKN1A;VCAM1;MAPK14;IL4;CASP9;IFNG;IKBKB;MCL1</t>
  </si>
  <si>
    <t>R-HSA-162582</t>
  </si>
  <si>
    <t>Signal Transduction</t>
  </si>
  <si>
    <t>AKT1;TP53;IL6;TNF;VEGFA;CASP3;MYC;EGFR;ESR1;HIF1A;EGF;MMP9;CCND1;PPARG;CXCL8;ERBB2;CCL2;NFKBIA;CASP8;MMP2;MAPK8;BCL2L1;RELA;NOS3;MAPK1;MDM2;STAT1;CAV1;IL2;CDKN1A;MAPK14;SERPINE1;AR;CASP9;IKBKB</t>
  </si>
  <si>
    <t>R-HSA-9009391</t>
  </si>
  <si>
    <t>Extra-nuclear estrogen signaling</t>
  </si>
  <si>
    <t>AKT1;EGFR;ESR1;EGF;MMP9;CCND1;MMP2;NOS3;MAPK1;CAV1</t>
  </si>
  <si>
    <t>R-HSA-6783783</t>
  </si>
  <si>
    <t>Interleukin-10 signaling</t>
  </si>
  <si>
    <t>IL6;TNF;PTGS2;IL1B;CXCL8;CCL2;IL10;ICAM1</t>
  </si>
  <si>
    <t>R-HSA-109606</t>
  </si>
  <si>
    <t>Intrinsic Pathway for Apoptosis</t>
  </si>
  <si>
    <t>AKT1;TP53;CASP3;CASP8;MAPK8;BCL2L1;MAPK1;CASP9</t>
  </si>
  <si>
    <t>R-HSA-212436</t>
  </si>
  <si>
    <t>Generic Transcription Pathway</t>
  </si>
  <si>
    <t>AKT1;TP53;IL6;VEGFA;MYC;EGFR;ESR1;CCND1;PPARG;ERBB2;RELA;MAPK1;MDM2;STAT1;CAV1;IL2;CDKN1A;MAPK14;SERPINE1;AR;PPARA;IFNG</t>
  </si>
  <si>
    <t>R-HSA-8939211</t>
  </si>
  <si>
    <t>ESR-mediated signaling</t>
  </si>
  <si>
    <t>AKT1;MYC;EGFR;ESR1;EGF;MMP9;CCND1;MMP2;NOS3;MAPK1;CAV1</t>
  </si>
  <si>
    <t>R-HSA-73857</t>
  </si>
  <si>
    <t>RNA Polymerase II Transcription</t>
  </si>
  <si>
    <t>R-HSA-168643</t>
  </si>
  <si>
    <t>Nucleotide-binding domain, leucine rich repeat containing receptor (NLR) signaling pathways</t>
  </si>
  <si>
    <t>CASP8;BCL2L1;RELA;HMOX1;MAPK14;CASP9;IKBKB</t>
  </si>
  <si>
    <t>R-HSA-1643685</t>
  </si>
  <si>
    <t>Disease</t>
  </si>
  <si>
    <t>AKT1;TP53;IL6;VEGFA;MYC;EGFR;ESR1;IL1B;EGF;CCND1;ERBB2;NFKBIA;CASP8;MAPK8;BCL2L1;RELA;IL10;HMOX1;MAPK1;MDM2;STAT1;CDKN1A;MAPK14;CASP9;IKBKB</t>
  </si>
  <si>
    <t>R-HSA-1257604</t>
  </si>
  <si>
    <t>PIP3 activates AKT signaling</t>
  </si>
  <si>
    <t>AKT1;TP53;EGFR;ESR1;EGF;PPARG;ERBB2;MAPK1;MDM2;CDKN1A;CASP9</t>
  </si>
  <si>
    <t>R-HSA-2219528</t>
  </si>
  <si>
    <t>PI3K/AKT Signaling in Cancer</t>
  </si>
  <si>
    <t>AKT1;EGFR;ESR1;EGF;ERBB2;MDM2;CDKN1A;CASP9</t>
  </si>
  <si>
    <t>R-HSA-8864260</t>
  </si>
  <si>
    <t>Transcriptional regulation by the AP-2 (TFAP2) family of transcription factors</t>
  </si>
  <si>
    <t>VEGFA;MYC;EGFR;ESR1;ERBB2;CDKN1A</t>
  </si>
  <si>
    <t>R-HSA-9006934</t>
  </si>
  <si>
    <t>Signaling by Receptor Tyrosine Kinases</t>
  </si>
  <si>
    <t>AKT1;VEGFA;MYC;EGFR;ESR1;HIF1A;EGF;MMP9;ERBB2;NOS3;MAPK1;STAT1;CAV1;MAPK14</t>
  </si>
  <si>
    <t>R-HSA-74160</t>
  </si>
  <si>
    <t>Gene expression (Transcription)</t>
  </si>
  <si>
    <t>R-HSA-9006931</t>
  </si>
  <si>
    <t>Signaling by Nuclear Receptors</t>
  </si>
  <si>
    <t>R-HSA-9006925</t>
  </si>
  <si>
    <t>Intracellular signaling by second messengers</t>
  </si>
  <si>
    <t>R-HSA-9634638</t>
  </si>
  <si>
    <t>Estrogen-dependent nuclear events downstream of ESR-membrane signaling</t>
  </si>
  <si>
    <t>AKT1;EGFR;EGF;CCND1;MAPK1</t>
  </si>
  <si>
    <t>R-HSA-8848021</t>
  </si>
  <si>
    <t>Signaling by PTK6</t>
  </si>
  <si>
    <t>AKT1;EGFR;HIF1A;EGF;CCND1;ERBB2</t>
  </si>
  <si>
    <t>R-HSA-9006927</t>
  </si>
  <si>
    <t>Signaling by Non-Receptor Tyrosine Kinases</t>
  </si>
  <si>
    <t>R-HSA-2559583</t>
  </si>
  <si>
    <t>Cellular Senescence</t>
  </si>
  <si>
    <t>TP53;IL6;CXCL8;MAPK8;RELA;MAPK1;MDM2;CDKN1A;MAPK14</t>
  </si>
  <si>
    <t>R-HSA-168164</t>
  </si>
  <si>
    <t>Toll Like Receptor 3 (TLR3) Cascade</t>
  </si>
  <si>
    <t>NFKBIA;CASP8;MAPK8;RELA;MAPK1;MAPK14;IKBKB</t>
  </si>
  <si>
    <t>R-HSA-5663202</t>
  </si>
  <si>
    <t>Diseases of signal transduction by growth factor receptors and second messengers</t>
  </si>
  <si>
    <t>AKT1;MYC;EGFR;ESR1;EGF;ERBB2;BCL2L1;MAPK1;MDM2;STAT1;CDKN1A;CASP9</t>
  </si>
  <si>
    <t>R-HSA-166166</t>
  </si>
  <si>
    <t xml:space="preserve">MyD88-independent TLR4 cascade </t>
  </si>
  <si>
    <t>R-HSA-937061</t>
  </si>
  <si>
    <t xml:space="preserve">TRIF(TICAM1)-mediated TLR4 signaling </t>
  </si>
  <si>
    <t>R-HSA-2262752</t>
  </si>
  <si>
    <t>Cellular responses to stress</t>
  </si>
  <si>
    <t>TP53;IL6;VEGFA;HIF1A;CXCL8;CCL2;MAPK8;RELA;HMOX1;MAPK1;MDM2;CDKN1A;MAPK14;AR;PPARA</t>
  </si>
  <si>
    <t>R-HSA-5357801</t>
  </si>
  <si>
    <t>Programmed Cell Death</t>
  </si>
  <si>
    <t>AKT1;TP53;CASP3;IL1B;CASP8;MAPK8;BCL2L1;MAPK1;CASP9</t>
  </si>
  <si>
    <t>R-HSA-8953897</t>
  </si>
  <si>
    <t>Cellular responses to stimuli</t>
  </si>
  <si>
    <t>R-HSA-198323</t>
  </si>
  <si>
    <t>AKT phosphorylates targets in the cytosol</t>
  </si>
  <si>
    <t>AKT1;MDM2;CDKN1A;CASP9</t>
  </si>
  <si>
    <t>R-HSA-8866910</t>
  </si>
  <si>
    <t>TFAP2 (AP-2) family regulates transcription of growth factors and their receptors</t>
  </si>
  <si>
    <t>VEGFA;EGFR;ESR1;ERBB2</t>
  </si>
  <si>
    <t>R-HSA-8878166</t>
  </si>
  <si>
    <t>Transcriptional regulation by RUNX2</t>
  </si>
  <si>
    <t>AKT1;ESR1;CCND1;MAPK1;STAT1;CDKN1A;AR</t>
  </si>
  <si>
    <t>R-HSA-109581</t>
  </si>
  <si>
    <t>R-HSA-3108232</t>
  </si>
  <si>
    <t>SUMO E3 ligases SUMOylate target proteins</t>
  </si>
  <si>
    <t>TP53;ESR1;PPARG;NFKBIA;RELA;MDM2;AR;PPARA</t>
  </si>
  <si>
    <t>R-HSA-2990846</t>
  </si>
  <si>
    <t>SUMOylation</t>
  </si>
  <si>
    <t>R-HSA-168142</t>
  </si>
  <si>
    <t>Toll Like Receptor 10 (TLR10) Cascade</t>
  </si>
  <si>
    <t>NFKBIA;MAPK8;RELA;MAPK1;MAPK14;IKBKB</t>
  </si>
  <si>
    <t>R-HSA-168176</t>
  </si>
  <si>
    <t>Toll Like Receptor 5 (TLR5) Cascade</t>
  </si>
  <si>
    <t>R-HSA-975871</t>
  </si>
  <si>
    <t>MyD88 cascade initiated on plasma membrane</t>
  </si>
  <si>
    <t>R-HSA-166016</t>
  </si>
  <si>
    <t>Toll Like Receptor 4 (TLR4) Cascade</t>
  </si>
  <si>
    <t>R-HSA-5660668</t>
  </si>
  <si>
    <t>CLEC7A/inflammasome pathway</t>
  </si>
  <si>
    <t>IL1B;CASP8;RELA</t>
  </si>
  <si>
    <t>R-HSA-73887</t>
  </si>
  <si>
    <t>Death Receptor Signalling</t>
  </si>
  <si>
    <t>TNF;CASP3;NFKBIA;CASP8;MAPK8;RELA;IKBKB</t>
  </si>
  <si>
    <t>R-HSA-975138</t>
  </si>
  <si>
    <t>TRAF6 mediated induction of NFkB and MAP kinases upon TLR7/8 or 9 activation</t>
  </si>
  <si>
    <t>R-HSA-975155</t>
  </si>
  <si>
    <t>MyD88 dependent cascade initiated on endosome</t>
  </si>
  <si>
    <t>R-HSA-168181</t>
  </si>
  <si>
    <t>Toll Like Receptor 7/8 (TLR7/8) Cascade</t>
  </si>
  <si>
    <t>R-HSA-5603029</t>
  </si>
  <si>
    <t>IkBA variant leads to EDA-ID</t>
  </si>
  <si>
    <t>NFKBIA;RELA;IKBKB</t>
  </si>
  <si>
    <t>R-HSA-168138</t>
  </si>
  <si>
    <t>Toll Like Receptor 9 (TLR9) Cascade</t>
  </si>
  <si>
    <t>R-HSA-5674400</t>
  </si>
  <si>
    <t>Constitutive Signaling by AKT1 E17K in Cancer</t>
  </si>
  <si>
    <t>R-HSA-168898</t>
  </si>
  <si>
    <t>Toll-like Receptor Cascades</t>
  </si>
  <si>
    <t>R-HSA-166058</t>
  </si>
  <si>
    <t>MyD88:MAL(TIRAP) cascade initiated on plasma membrane</t>
  </si>
  <si>
    <t>R-HSA-168188</t>
  </si>
  <si>
    <t>Toll Like Receptor TLR6:TLR2 Cascade</t>
  </si>
  <si>
    <t>R-HSA-168179</t>
  </si>
  <si>
    <t>Toll Like Receptor TLR1:TLR2 Cascade</t>
  </si>
  <si>
    <t>R-HSA-181438</t>
  </si>
  <si>
    <t>Toll Like Receptor 2 (TLR2) Cascade</t>
  </si>
  <si>
    <t>R-HSA-6811558</t>
  </si>
  <si>
    <t>PI5P, PP2A and IER3 Regulate PI3K/AKT Signaling</t>
  </si>
  <si>
    <t>AKT1;EGFR;ESR1;EGF;ERBB2;MAPK1</t>
  </si>
  <si>
    <t>R-HSA-157118</t>
  </si>
  <si>
    <t>Signaling by NOTCH</t>
  </si>
  <si>
    <t>AKT1;TP53;MYC;EGFR;HIF1A;EGF;CCND1;STAT1</t>
  </si>
  <si>
    <t>R-HSA-9662834</t>
  </si>
  <si>
    <t>CD163 mediating an anti-inflammatory response</t>
  </si>
  <si>
    <t>IL6;IL10;MAPK14</t>
  </si>
  <si>
    <t>R-HSA-8863795</t>
  </si>
  <si>
    <t>Downregulation of ERBB2 signaling</t>
  </si>
  <si>
    <t>AKT1;EGFR;EGF;ERBB2</t>
  </si>
  <si>
    <t>R-HSA-199418</t>
  </si>
  <si>
    <t>Negative regulation of the PI3K/AKT network</t>
  </si>
  <si>
    <t>R-HSA-4090294</t>
  </si>
  <si>
    <t>SUMOylation of intracellular receptors</t>
  </si>
  <si>
    <t>R-HSA-9658195</t>
  </si>
  <si>
    <t>Leishmania infection</t>
  </si>
  <si>
    <t>IL6;IL1B;MAPK8;RELA;IL10;HMOX1;MAPK1;MAPK14</t>
  </si>
  <si>
    <t>R-HSA-450341</t>
  </si>
  <si>
    <t>Activation of the AP-1 family of transcription factors</t>
  </si>
  <si>
    <t>R-HSA-168638</t>
  </si>
  <si>
    <t>NOD1/2 Signaling Pathway</t>
  </si>
  <si>
    <t>CASP8;MAPK14;CASP9;IKBKB</t>
  </si>
  <si>
    <t>R-HSA-111461</t>
  </si>
  <si>
    <t>Cytochrome c-mediated apoptotic response</t>
  </si>
  <si>
    <t>CASP3;MAPK1;CASP9</t>
  </si>
  <si>
    <t>R-HSA-203615</t>
  </si>
  <si>
    <t>eNOS activation</t>
  </si>
  <si>
    <t>AKT1;NOS3;CAV1</t>
  </si>
  <si>
    <t>R-HSA-209560</t>
  </si>
  <si>
    <t>NF-kB is activated and signals survival</t>
  </si>
  <si>
    <t>R-HSA-8847993</t>
  </si>
  <si>
    <t>ERBB2 Activates PTK6 Signaling</t>
  </si>
  <si>
    <t>R-HSA-446652</t>
  </si>
  <si>
    <t>Interleukin-1 family signaling</t>
  </si>
  <si>
    <t>IL1B;NFKBIA;MAPK8;RELA;IL4;IKBKB</t>
  </si>
  <si>
    <t>R-HSA-8853884</t>
  </si>
  <si>
    <t>Transcriptional Regulation by VENTX</t>
  </si>
  <si>
    <t>TP53;IL6;CCND1;RELA</t>
  </si>
  <si>
    <t>R-HSA-6785631</t>
  </si>
  <si>
    <t>ERBB2 Regulates Cell Motility</t>
  </si>
  <si>
    <t>R-HSA-193639</t>
  </si>
  <si>
    <t>p75NTR signals via NF-kB</t>
  </si>
  <si>
    <t>R-HSA-1963640</t>
  </si>
  <si>
    <t>GRB2 events in ERBB2 signaling</t>
  </si>
  <si>
    <t>R-HSA-1963642</t>
  </si>
  <si>
    <t>PI3K events in ERBB2 signaling</t>
  </si>
  <si>
    <t>R-HSA-9665348</t>
  </si>
  <si>
    <t>Signaling by ERBB2 ECD mutants</t>
  </si>
  <si>
    <t>R-HSA-1810476</t>
  </si>
  <si>
    <t>RIP-mediated NFkB activation via ZBP1</t>
  </si>
  <si>
    <t>R-HSA-202131</t>
  </si>
  <si>
    <t>Metabolism of nitric oxide: NOS3 activation and regulation</t>
  </si>
  <si>
    <t>R-HSA-5683057</t>
  </si>
  <si>
    <t>MAPK family signaling cascades</t>
  </si>
  <si>
    <t>IL6;MYC;EGFR;EGF;ERBB2;BCL2L1;MAPK1;IL2</t>
  </si>
  <si>
    <t>R-HSA-193704</t>
  </si>
  <si>
    <t>p75 NTR receptor-mediated signalling</t>
  </si>
  <si>
    <t>CASP3;NFKBIA;MAPK8;RELA;IKBKB</t>
  </si>
  <si>
    <t>R-HSA-8878159</t>
  </si>
  <si>
    <t>Transcriptional regulation by RUNX3</t>
  </si>
  <si>
    <t>R-HSA-4420097</t>
  </si>
  <si>
    <t>VEGFA-VEGFR2 Pathway</t>
  </si>
  <si>
    <t>AKT1;VEGFA;NOS3;CAV1;MAPK14</t>
  </si>
  <si>
    <t>R-HSA-1227986</t>
  </si>
  <si>
    <t>Signaling by ERBB2</t>
  </si>
  <si>
    <t>R-HSA-5607764</t>
  </si>
  <si>
    <t>CLEC7A (Dectin-1) signaling</t>
  </si>
  <si>
    <t>IL1B;NFKBIA;CASP8;RELA;IKBKB</t>
  </si>
  <si>
    <t>R-HSA-383280</t>
  </si>
  <si>
    <t>Nuclear Receptor transcription pathway</t>
  </si>
  <si>
    <t>R-HSA-111471</t>
  </si>
  <si>
    <t>Apoptotic factor-mediated response</t>
  </si>
  <si>
    <t>R-HSA-194138</t>
  </si>
  <si>
    <t>Signaling by VEGF</t>
  </si>
  <si>
    <t>R-HSA-1606322</t>
  </si>
  <si>
    <t>ZBP1(DAI) mediated induction of type I IFNs</t>
  </si>
  <si>
    <t>R-HSA-2559582</t>
  </si>
  <si>
    <t>Senescence-Associated Secretory Phenotype (SASP)</t>
  </si>
  <si>
    <t>IL6;CXCL8;RELA;MAPK1;CDKN1A</t>
  </si>
  <si>
    <t>R-HSA-1250196</t>
  </si>
  <si>
    <t>SHC1 events in ERBB2 signaling</t>
  </si>
  <si>
    <t>R-HSA-9665686</t>
  </si>
  <si>
    <t>Signaling by ERBB2 TMD/JMD mutants</t>
  </si>
  <si>
    <t>R-HSA-1266738</t>
  </si>
  <si>
    <t>Developmental Biology</t>
  </si>
  <si>
    <t>AKT1;TNF;MYC;EGFR;MMP9;PPARG;ERBB2;MMP2;MAPK8;RELA;MAPK1;CDKN1A;MAPK14;PPARA</t>
  </si>
  <si>
    <t>R-HSA-5218859</t>
  </si>
  <si>
    <t>Regulated Necrosis</t>
  </si>
  <si>
    <t>TP53;CASP3;IL1B;CASP8</t>
  </si>
  <si>
    <t>R-HSA-622312</t>
  </si>
  <si>
    <t>Inflammasomes</t>
  </si>
  <si>
    <t>BCL2L1;RELA;HMOX1</t>
  </si>
  <si>
    <t>R-HSA-450294</t>
  </si>
  <si>
    <t>MAP kinase activation</t>
  </si>
  <si>
    <t>MAPK8;MAPK1;MAPK14;IKBKB</t>
  </si>
  <si>
    <t>R-HSA-933542</t>
  </si>
  <si>
    <t>TRAF6 mediated NF-kB activation</t>
  </si>
  <si>
    <t>R-HSA-9664565</t>
  </si>
  <si>
    <t>Signaling by ERBB2 KD Mutants</t>
  </si>
  <si>
    <t>R-HSA-5684996</t>
  </si>
  <si>
    <t>MAPK1/MAPK3 signaling</t>
  </si>
  <si>
    <t>IL6;EGFR;EGF;ERBB2;BCL2L1;MAPK1;IL2</t>
  </si>
  <si>
    <t>R-HSA-1227990</t>
  </si>
  <si>
    <t>Signaling by ERBB2 in Cancer</t>
  </si>
  <si>
    <t>R-HSA-9660826</t>
  </si>
  <si>
    <t>Purinergic signaling in leishmaniasis infection</t>
  </si>
  <si>
    <t>IL1B;RELA;HMOX1</t>
  </si>
  <si>
    <t>R-HSA-9664424</t>
  </si>
  <si>
    <t>Cell recruitment (pro-inflammatory response)</t>
  </si>
  <si>
    <t>R-HSA-2559580</t>
  </si>
  <si>
    <t>Oxidative Stress Induced Senescence</t>
  </si>
  <si>
    <t>TP53;MAPK8;MAPK1;MDM2;MAPK14</t>
  </si>
  <si>
    <t>R-HSA-203641</t>
  </si>
  <si>
    <t>NOSTRIN mediated eNOS trafficking</t>
  </si>
  <si>
    <t>NOS3;CAV1</t>
  </si>
  <si>
    <t>R-HSA-8866911</t>
  </si>
  <si>
    <t>TFAP2 (AP-2) family regulates transcription of cell cycle factors</t>
  </si>
  <si>
    <t>MYC;CDKN1A</t>
  </si>
  <si>
    <t>R-HSA-5688426</t>
  </si>
  <si>
    <t>Deubiquitination</t>
  </si>
  <si>
    <t>R-HSA-5620971</t>
  </si>
  <si>
    <t>Pyroptosis</t>
  </si>
  <si>
    <t>TP53;CASP3;IL1B</t>
  </si>
  <si>
    <t>R-HSA-2454202</t>
  </si>
  <si>
    <t>Fc epsilon receptor (FCERI) signaling</t>
  </si>
  <si>
    <t>NFKBIA;MAPK8;RELA;MAPK1;IKBKB</t>
  </si>
  <si>
    <t>R-HSA-448424</t>
  </si>
  <si>
    <t>Interleukin-17 signaling</t>
  </si>
  <si>
    <t>R-HSA-5218920</t>
  </si>
  <si>
    <t>VEGFR2 mediated vascular permeability</t>
  </si>
  <si>
    <t>R-HSA-5357769</t>
  </si>
  <si>
    <t>Caspase activation via extrinsic apoptotic signalling pathway</t>
  </si>
  <si>
    <t>R-HSA-168249</t>
  </si>
  <si>
    <t>Innate Immune System</t>
  </si>
  <si>
    <t>IL1B;MMP9;NFKBIA;CASP8;MAPK8;BCL2L1;RELA;HMOX1;NOS3;MAPK1;MAPK14;CASP9;IKBKB</t>
  </si>
  <si>
    <t>R-HSA-114452</t>
  </si>
  <si>
    <t>Activation of BH3-only proteins</t>
  </si>
  <si>
    <t>AKT1;TP53;MAPK8</t>
  </si>
  <si>
    <t>R-HSA-111459</t>
  </si>
  <si>
    <t>Activation of caspases through apoptosome-mediated cleavage</t>
  </si>
  <si>
    <t>R-HSA-8857538</t>
  </si>
  <si>
    <t>PTK6 promotes HIF1A stabilization</t>
  </si>
  <si>
    <t>EGFR;HIF1A</t>
  </si>
  <si>
    <t>R-HSA-5689880</t>
  </si>
  <si>
    <t>Ub-specific processing proteases</t>
  </si>
  <si>
    <t>TP53;MYC;HIF1A;NFKBIA;MDM2;AR</t>
  </si>
  <si>
    <t>R-HSA-450282</t>
  </si>
  <si>
    <t>MAPK targets/ Nuclear events mediated by MAP kinases</t>
  </si>
  <si>
    <t>R-HSA-5621481</t>
  </si>
  <si>
    <t>C-type lectin receptors (CLRs)</t>
  </si>
  <si>
    <t>R-HSA-2219530</t>
  </si>
  <si>
    <t>Constitutive Signaling by Aberrant PI3K in Cancer</t>
  </si>
  <si>
    <t>EGFR;ESR1;EGF;ERBB2</t>
  </si>
  <si>
    <t>R-HSA-2173796</t>
  </si>
  <si>
    <t>SMAD2/SMAD3:SMAD4 heterotrimer regulates transcription</t>
  </si>
  <si>
    <t>MYC;MAPK1;SERPINE1</t>
  </si>
  <si>
    <t>R-HSA-5260271</t>
  </si>
  <si>
    <t>Diseases of Immune System</t>
  </si>
  <si>
    <t>R-HSA-5602358</t>
  </si>
  <si>
    <t>Diseases associated with the TLR signaling cascade</t>
  </si>
  <si>
    <t>R-HSA-445989</t>
  </si>
  <si>
    <t xml:space="preserve">TAK1-dependent IKK and NF-kB activation  </t>
  </si>
  <si>
    <t>R-HSA-168928</t>
  </si>
  <si>
    <t>DDX58/IFIH1-mediated induction of interferon-alpha/beta</t>
  </si>
  <si>
    <t>NFKBIA;CASP8;RELA;IKBKB</t>
  </si>
  <si>
    <t>R-HSA-111463</t>
  </si>
  <si>
    <t xml:space="preserve">SMAC (DIABLO) binds to IAPs </t>
  </si>
  <si>
    <t>R-HSA-111464</t>
  </si>
  <si>
    <t xml:space="preserve">SMAC(DIABLO)-mediated dissociation of IAP:caspase complexes </t>
  </si>
  <si>
    <t>R-HSA-8941855</t>
  </si>
  <si>
    <t>RUNX3 regulates CDKN1A transcription</t>
  </si>
  <si>
    <t>R-HSA-69202</t>
  </si>
  <si>
    <t xml:space="preserve">Cyclin E associated events during G1/S transition </t>
  </si>
  <si>
    <t>AKT1;MYC;CCND1;CDKN1A</t>
  </si>
  <si>
    <t>R-HSA-381340</t>
  </si>
  <si>
    <t>Transcriptional regulation of white adipocyte differentiation</t>
  </si>
  <si>
    <t>TNF;PPARG;RELA;PPARA</t>
  </si>
  <si>
    <t>R-HSA-2559585</t>
  </si>
  <si>
    <t>Oncogene Induced Senescence</t>
  </si>
  <si>
    <t>TP53;MAPK1;MDM2</t>
  </si>
  <si>
    <t>R-HSA-69656</t>
  </si>
  <si>
    <t>Cyclin A:Cdk2-associated events at S phase entry</t>
  </si>
  <si>
    <t>R-HSA-6804757</t>
  </si>
  <si>
    <t>Regulation of TP53 Degradation</t>
  </si>
  <si>
    <t>AKT1;TP53;MDM2</t>
  </si>
  <si>
    <t>R-HSA-5357905</t>
  </si>
  <si>
    <t>Regulation of TNFR1 signaling</t>
  </si>
  <si>
    <t>R-HSA-6806003</t>
  </si>
  <si>
    <t>Regulation of TP53 Expression and Degradation</t>
  </si>
  <si>
    <t>R-HSA-111469</t>
  </si>
  <si>
    <t>SMAC, XIAP-regulated apoptotic response</t>
  </si>
  <si>
    <t>R-HSA-5638302</t>
  </si>
  <si>
    <t>Signaling by Overexpressed Wild-Type EGFR in Cancer</t>
  </si>
  <si>
    <t>R-HSA-5638303</t>
  </si>
  <si>
    <t>Inhibition of Signaling by Overexpressed EGFR</t>
  </si>
  <si>
    <t>R-HSA-8951430</t>
  </si>
  <si>
    <t>RUNX3 regulates WNT signaling</t>
  </si>
  <si>
    <t>MYC;CCND1</t>
  </si>
  <si>
    <t>R-HSA-877300</t>
  </si>
  <si>
    <t>Interferon gamma signaling</t>
  </si>
  <si>
    <t>ICAM1;STAT1;VCAM1;IFNG</t>
  </si>
  <si>
    <t>R-HSA-112411</t>
  </si>
  <si>
    <t>MAPK1 (ERK2) activation</t>
  </si>
  <si>
    <t>R-HSA-212718</t>
  </si>
  <si>
    <t>EGFR interacts with phospholipase C-gamma</t>
  </si>
  <si>
    <t>R-HSA-448706</t>
  </si>
  <si>
    <t>Interleukin-1 processing</t>
  </si>
  <si>
    <t>R-HSA-76002</t>
  </si>
  <si>
    <t>Platelet activation, signaling and aggregation</t>
  </si>
  <si>
    <t>AKT1;VEGFA;EGF;MAPK1;MAPK14;SERPINE1</t>
  </si>
  <si>
    <t>R-HSA-418889</t>
  </si>
  <si>
    <t>Caspase activation via Dependence Receptors in the absence of ligand</t>
  </si>
  <si>
    <t>R-HSA-8877330</t>
  </si>
  <si>
    <t>RUNX1 and FOXP3 control the development of regulatory T lymphocytes (Tregs)</t>
  </si>
  <si>
    <t>R-HSA-9702518</t>
  </si>
  <si>
    <t>STAT5 activation downstream of FLT3 ITD mutants</t>
  </si>
  <si>
    <t>BCL2L1;CDKN1A</t>
  </si>
  <si>
    <t>R-HSA-109582</t>
  </si>
  <si>
    <t>Hemostasis</t>
  </si>
  <si>
    <t>AKT1;TP53;VEGFA;EGF;NOS3;MAPK1;CAV1;MAPK14;SERPINE1</t>
  </si>
  <si>
    <t>R-HSA-9020702</t>
  </si>
  <si>
    <t>Interleukin-1 signaling</t>
  </si>
  <si>
    <t>R-HSA-2173793</t>
  </si>
  <si>
    <t>Transcriptional activity of SMAD2/SMAD3:SMAD4 heterotrimer</t>
  </si>
  <si>
    <t>R-HSA-75893</t>
  </si>
  <si>
    <t>TNF signaling</t>
  </si>
  <si>
    <t>R-HSA-1059683</t>
  </si>
  <si>
    <t>Interleukin-6 signaling</t>
  </si>
  <si>
    <t>R-HSA-111458</t>
  </si>
  <si>
    <t>Formation of apoptosome</t>
  </si>
  <si>
    <t>MAPK1;CASP9</t>
  </si>
  <si>
    <t>R-HSA-1234158</t>
  </si>
  <si>
    <t>Regulation of gene expression by Hypoxia-inducible Factor</t>
  </si>
  <si>
    <t>R-HSA-376172</t>
  </si>
  <si>
    <t>DSCAM interactions</t>
  </si>
  <si>
    <t>MAPK8;MAPK14</t>
  </si>
  <si>
    <t>R-HSA-4755510</t>
  </si>
  <si>
    <t>SUMOylation of immune response proteins</t>
  </si>
  <si>
    <t>R-HSA-9627069</t>
  </si>
  <si>
    <t>Regulation of the apoptosome activity</t>
  </si>
  <si>
    <t>R-HSA-5673001</t>
  </si>
  <si>
    <t>RAF/MAP kinase cascade</t>
  </si>
  <si>
    <t>EGFR;EGF;ERBB2;BCL2L1;MAPK1;IL2</t>
  </si>
  <si>
    <t>R-HSA-9012852</t>
  </si>
  <si>
    <t>Signaling by NOTCH3</t>
  </si>
  <si>
    <t>EGFR;EGF;STAT1</t>
  </si>
  <si>
    <t>R-HSA-1474151</t>
  </si>
  <si>
    <t>Tetrahydrobiopterin (BH4) synthesis, recycling, salvage and regulation</t>
  </si>
  <si>
    <t>R-HSA-264870</t>
  </si>
  <si>
    <t>Caspase-mediated cleavage of cytoskeletal proteins</t>
  </si>
  <si>
    <t>R-HSA-1358803</t>
  </si>
  <si>
    <t>Downregulation of ERBB2:ERBB3 signaling</t>
  </si>
  <si>
    <t>R-HSA-179812</t>
  </si>
  <si>
    <t>GRB2 events in EGFR signaling</t>
  </si>
  <si>
    <t>R-HSA-5357786</t>
  </si>
  <si>
    <t>TNFR1-induced proapoptotic signaling</t>
  </si>
  <si>
    <t>R-HSA-933543</t>
  </si>
  <si>
    <t>NF-kB activation through FADD/RIP-1 pathway mediated by caspase-8 and -10</t>
  </si>
  <si>
    <t>R-HSA-1474244</t>
  </si>
  <si>
    <t>Extracellular matrix organization</t>
  </si>
  <si>
    <t>CASP3;MMP9;MMP2;ICAM1;VCAM1;SERPINE1</t>
  </si>
  <si>
    <t>R-HSA-180336</t>
  </si>
  <si>
    <t>SHC1 events in EGFR signaling</t>
  </si>
  <si>
    <t>R-HSA-6804116</t>
  </si>
  <si>
    <t>TP53 Regulates Transcription of Genes Involved in G1 Cell Cycle Arrest</t>
  </si>
  <si>
    <t>R-HSA-6804759</t>
  </si>
  <si>
    <t>Regulation of TP53 Activity through Association with Co-factors</t>
  </si>
  <si>
    <t>R-HSA-877312</t>
  </si>
  <si>
    <t>Regulation of IFNG signaling</t>
  </si>
  <si>
    <t>R-HSA-447115</t>
  </si>
  <si>
    <t>Interleukin-12 family signaling</t>
  </si>
  <si>
    <t>IL10;STAT1;IFNG</t>
  </si>
  <si>
    <t>R-HSA-5637810</t>
  </si>
  <si>
    <t>Constitutive Signaling by EGFRvIII</t>
  </si>
  <si>
    <t>R-HSA-5637812</t>
  </si>
  <si>
    <t>Signaling by EGFRvIII in Cancer</t>
  </si>
  <si>
    <t>R-HSA-1236394</t>
  </si>
  <si>
    <t>Signaling by ERBB4</t>
  </si>
  <si>
    <t>EGFR;ESR1;EGF</t>
  </si>
  <si>
    <t>R-HSA-844456</t>
  </si>
  <si>
    <t>The NLRP3 inflammasome</t>
  </si>
  <si>
    <t>RELA;HMOX1</t>
  </si>
  <si>
    <t>R-HSA-9703648</t>
  </si>
  <si>
    <t>Signaling by FLT3 ITD and TKD mutants</t>
  </si>
  <si>
    <t>R-HSA-69206</t>
  </si>
  <si>
    <t>G1/S Transition</t>
  </si>
  <si>
    <t>R-HSA-8943724</t>
  </si>
  <si>
    <t>Regulation of PTEN gene transcription</t>
  </si>
  <si>
    <t>TP53;PPARG;MAPK1</t>
  </si>
  <si>
    <t>R-HSA-180292</t>
  </si>
  <si>
    <t>GAB1 signalosome</t>
  </si>
  <si>
    <t>R-HSA-450604</t>
  </si>
  <si>
    <t>KSRP (KHSRP) binds and destabilizes mRNA</t>
  </si>
  <si>
    <t>R-HSA-9617828</t>
  </si>
  <si>
    <t>FOXO-mediated transcription of cell cycle genes</t>
  </si>
  <si>
    <t>CAV1;CDKN1A</t>
  </si>
  <si>
    <t>R-HSA-9659787</t>
  </si>
  <si>
    <t>Aberrant regulation of mitotic G1/S transition in cancer due to RB1 defects</t>
  </si>
  <si>
    <t>R-HSA-9661069</t>
  </si>
  <si>
    <t>Defective binding of RB1 mutants to E2F1,(E2F2, E2F3)</t>
  </si>
  <si>
    <t>R-HSA-1834949</t>
  </si>
  <si>
    <t xml:space="preserve">Cytosolic sensors of pathogen-associated DNA </t>
  </si>
  <si>
    <t>R-HSA-9614085</t>
  </si>
  <si>
    <t>FOXO-mediated transcription</t>
  </si>
  <si>
    <t>AKT1;CAV1;CDKN1A</t>
  </si>
  <si>
    <t>R-HSA-881907</t>
  </si>
  <si>
    <t>Gastrin-CREB signalling pathway via PKC and MAPK</t>
  </si>
  <si>
    <t>R-HSA-69563</t>
  </si>
  <si>
    <t>p53-Dependent G1 DNA Damage Response</t>
  </si>
  <si>
    <t>R-HSA-69580</t>
  </si>
  <si>
    <t>p53-Dependent G1/S DNA damage checkpoint</t>
  </si>
  <si>
    <t>R-HSA-6807070</t>
  </si>
  <si>
    <t>PTEN Regulation</t>
  </si>
  <si>
    <t>AKT1;TP53;PPARG;MAPK1</t>
  </si>
  <si>
    <t>R-HSA-1169091</t>
  </si>
  <si>
    <t>Activation of NF-kappaB in B cells</t>
  </si>
  <si>
    <t>R-HSA-69615</t>
  </si>
  <si>
    <t>G1/S DNA Damage Checkpoints</t>
  </si>
  <si>
    <t>R-HSA-1236382</t>
  </si>
  <si>
    <t>Constitutive Signaling by Ligand-Responsive EGFR Cancer Variants</t>
  </si>
  <si>
    <t>R-HSA-5637815</t>
  </si>
  <si>
    <t>Signaling by Ligand-Responsive EGFR Variants in Cancer</t>
  </si>
  <si>
    <t>R-HSA-6804760</t>
  </si>
  <si>
    <t>Regulation of TP53 Activity through Methylation</t>
  </si>
  <si>
    <t>R-HSA-400253</t>
  </si>
  <si>
    <t>Circadian Clock</t>
  </si>
  <si>
    <t>HIF1A;SERPINE1;PPARA</t>
  </si>
  <si>
    <t>R-HSA-3232118</t>
  </si>
  <si>
    <t>SUMOylation of transcription factors</t>
  </si>
  <si>
    <t>R-HSA-8978934</t>
  </si>
  <si>
    <t>Metabolism of cofactors</t>
  </si>
  <si>
    <t>R-HSA-453279</t>
  </si>
  <si>
    <t>Mitotic G1 phase and G1/S transition</t>
  </si>
  <si>
    <t>R-HSA-445144</t>
  </si>
  <si>
    <t>Signal transduction by L1</t>
  </si>
  <si>
    <t>R-HSA-198753</t>
  </si>
  <si>
    <t>ERK/MAPK targets</t>
  </si>
  <si>
    <t>R-HSA-112409</t>
  </si>
  <si>
    <t>RAF-independent MAPK1/3 activation</t>
  </si>
  <si>
    <t>R-HSA-5633007</t>
  </si>
  <si>
    <t>Regulation of TP53 Activity</t>
  </si>
  <si>
    <t>R-HSA-69242</t>
  </si>
  <si>
    <t>S Phase</t>
  </si>
  <si>
    <t>R-HSA-5668599</t>
  </si>
  <si>
    <t>RHO GTPases Activate NADPH Oxidases</t>
  </si>
  <si>
    <t>R-HSA-6783589</t>
  </si>
  <si>
    <t>Interleukin-6 family signaling</t>
  </si>
  <si>
    <t>R-HSA-8940973</t>
  </si>
  <si>
    <t>RUNX2 regulates osteoblast differentiation</t>
  </si>
  <si>
    <t>MAPK1;AR</t>
  </si>
  <si>
    <t>R-HSA-982772</t>
  </si>
  <si>
    <t>Growth hormone receptor signaling</t>
  </si>
  <si>
    <t>MAPK1;STAT1</t>
  </si>
  <si>
    <t>R-HSA-2871837</t>
  </si>
  <si>
    <t>FCERI mediated NF-kB activation</t>
  </si>
  <si>
    <t>R-HSA-1643713</t>
  </si>
  <si>
    <t>Signaling by EGFR in Cancer</t>
  </si>
  <si>
    <t>R-HSA-9013507</t>
  </si>
  <si>
    <t>NOTCH3 Activation and Transmission of Signal to the Nucleus</t>
  </si>
  <si>
    <t>R-HSA-1168372</t>
  </si>
  <si>
    <t>Downstream signaling events of B Cell Receptor (BCR)</t>
  </si>
  <si>
    <t>R-HSA-1368108</t>
  </si>
  <si>
    <t>BMAL1:CLOCK,NPAS2 activates circadian gene expression</t>
  </si>
  <si>
    <t>SERPINE1;PPARA</t>
  </si>
  <si>
    <t>R-HSA-201556</t>
  </si>
  <si>
    <t>Signaling by ALK</t>
  </si>
  <si>
    <t>MYC;HIF1A</t>
  </si>
  <si>
    <t>R-HSA-380994</t>
  </si>
  <si>
    <t>ATF4 activates genes in response to endoplasmic reticulum  stress</t>
  </si>
  <si>
    <t>R-HSA-170834</t>
  </si>
  <si>
    <t>Signaling by TGF-beta Receptor Complex</t>
  </si>
  <si>
    <t>R-HSA-9682385</t>
  </si>
  <si>
    <t>FLT3 signaling in disease</t>
  </si>
  <si>
    <t>R-HSA-6804756</t>
  </si>
  <si>
    <t>Regulation of TP53 Activity through Phosphorylation</t>
  </si>
  <si>
    <t>TP53;MDM2;MAPK14</t>
  </si>
  <si>
    <t>R-HSA-422475</t>
  </si>
  <si>
    <t>EGFR;MMP9;ERBB2;MMP2;MAPK8;MAPK1;MAPK14</t>
  </si>
  <si>
    <t>R-HSA-5357956</t>
  </si>
  <si>
    <t>TNFR1-induced NFkappaB signaling pathway</t>
  </si>
  <si>
    <t>R-HSA-6804758</t>
  </si>
  <si>
    <t>Regulation of TP53 Activity through Acetylation</t>
  </si>
  <si>
    <t>R-HSA-182971</t>
  </si>
  <si>
    <t>EGFR downregulation</t>
  </si>
  <si>
    <t>R-HSA-202424</t>
  </si>
  <si>
    <t>Downstream TCR signaling</t>
  </si>
  <si>
    <t>R-HSA-2871796</t>
  </si>
  <si>
    <t>FCERI mediated MAPK activation</t>
  </si>
  <si>
    <t>MAPK8;MAPK1</t>
  </si>
  <si>
    <t>R-HSA-381042</t>
  </si>
  <si>
    <t>PERK regulates gene expression</t>
  </si>
  <si>
    <t>R-HSA-8941326</t>
  </si>
  <si>
    <t>RUNX2 regulates bone development</t>
  </si>
  <si>
    <t>R-HSA-1592389</t>
  </si>
  <si>
    <t>Activation of Matrix Metalloproteinases</t>
  </si>
  <si>
    <t>R-HSA-9675108</t>
  </si>
  <si>
    <t>Nervous system development</t>
  </si>
  <si>
    <t>R-HSA-187687</t>
  </si>
  <si>
    <t>Signalling to ERKs</t>
  </si>
  <si>
    <t>R-HSA-913531</t>
  </si>
  <si>
    <t>Interferon Signaling</t>
  </si>
  <si>
    <t>R-HSA-9687139</t>
  </si>
  <si>
    <t>Aberrant regulation of mitotic cell cycle due to RB1 defects</t>
  </si>
  <si>
    <t>R-HSA-111465</t>
  </si>
  <si>
    <t>Apoptotic cleavage of cellular proteins</t>
  </si>
  <si>
    <t>R-HSA-8950505</t>
  </si>
  <si>
    <t>Gene and protein expression by JAK-STAT signaling after Interleukin-12 stimulation</t>
  </si>
  <si>
    <t>R-HSA-9675126</t>
  </si>
  <si>
    <t>Diseases of mitotic cell cycle</t>
  </si>
  <si>
    <t>R-HSA-5663205</t>
  </si>
  <si>
    <t>Infectious disease</t>
  </si>
  <si>
    <t>IL6;VEGFA;EGFR;IL1B;MAPK8;RELA;IL10;HMOX1;MAPK1;MAPK14</t>
  </si>
  <si>
    <t>R-HSA-983705</t>
  </si>
  <si>
    <t>Signaling by the B Cell Receptor (BCR)</t>
  </si>
  <si>
    <t>R-HSA-5689896</t>
  </si>
  <si>
    <t>Ovarian tumor domain proteases</t>
  </si>
  <si>
    <t>R-HSA-9006936</t>
  </si>
  <si>
    <t>Signaling by TGFB family members</t>
  </si>
  <si>
    <t>R-HSA-202403</t>
  </si>
  <si>
    <t>TCR signaling</t>
  </si>
  <si>
    <t>R-HSA-1433557</t>
  </si>
  <si>
    <t>Signaling by SCF-KIT</t>
  </si>
  <si>
    <t>MMP9;STAT1</t>
  </si>
  <si>
    <t>R-HSA-451927</t>
  </si>
  <si>
    <t>Interleukin-2 family signaling</t>
  </si>
  <si>
    <t>STAT1;IL2</t>
  </si>
  <si>
    <t>R-HSA-114608</t>
  </si>
  <si>
    <t xml:space="preserve">Platelet degranulation </t>
  </si>
  <si>
    <t>R-HSA-69231</t>
  </si>
  <si>
    <t>Cyclin D associated events in G1</t>
  </si>
  <si>
    <t>R-HSA-69236</t>
  </si>
  <si>
    <t>G1 Phase</t>
  </si>
  <si>
    <t>R-HSA-9020591</t>
  </si>
  <si>
    <t>Interleukin-12 signaling</t>
  </si>
  <si>
    <t>R-HSA-9707616</t>
  </si>
  <si>
    <t>Heme signaling</t>
  </si>
  <si>
    <t>HMOX1;PPARA</t>
  </si>
  <si>
    <t>R-HSA-3700989</t>
  </si>
  <si>
    <t>Transcriptional Regulation by TP53</t>
  </si>
  <si>
    <t>AKT1;TP53;MDM2;CDKN1A;MAPK14</t>
  </si>
  <si>
    <t>R-HSA-8878171</t>
  </si>
  <si>
    <t>Transcriptional regulation by RUNX1</t>
  </si>
  <si>
    <t>ESR1;CCND1;IL2;IFNG</t>
  </si>
  <si>
    <t>R-HSA-2122947</t>
  </si>
  <si>
    <t>NOTCH1 Intracellular Domain Regulates Transcription</t>
  </si>
  <si>
    <t>R-HSA-6791312</t>
  </si>
  <si>
    <t>TP53 Regulates Transcription of Cell Cycle Genes</t>
  </si>
  <si>
    <t>R-HSA-76005</t>
  </si>
  <si>
    <t>Response to elevated platelet cytosolic Ca2+</t>
  </si>
  <si>
    <t>R-HSA-177929</t>
  </si>
  <si>
    <t>Signaling by EGFR</t>
  </si>
  <si>
    <t>R-HSA-373752</t>
  </si>
  <si>
    <t>Netrin-1 signaling</t>
  </si>
  <si>
    <t>R-HSA-3928665</t>
  </si>
  <si>
    <t>EPH-ephrin mediated repulsion of cells</t>
  </si>
  <si>
    <t>R-HSA-75153</t>
  </si>
  <si>
    <t>Apoptotic execution phase</t>
  </si>
  <si>
    <t>R-HSA-1474228</t>
  </si>
  <si>
    <t>Degradation of the extracellular matrix</t>
  </si>
  <si>
    <t>CASP3;MMP9;MMP2</t>
  </si>
  <si>
    <t>R-HSA-111448</t>
  </si>
  <si>
    <t>Activation of NOXA and translocation to mitochondria</t>
  </si>
  <si>
    <t>R-HSA-1306955</t>
  </si>
  <si>
    <t>GRB7 events in ERBB2 signaling</t>
  </si>
  <si>
    <t>R-HSA-75157</t>
  </si>
  <si>
    <t>FasL/ CD95L signaling</t>
  </si>
  <si>
    <t>R-HSA-8849473</t>
  </si>
  <si>
    <t>PTK6 Expression</t>
  </si>
  <si>
    <t>R-HSA-9022707</t>
  </si>
  <si>
    <t>MECP2 regulates transcription factors</t>
  </si>
  <si>
    <t>R-HSA-9693928</t>
  </si>
  <si>
    <t>Defective RIPK1-mediated regulated necrosis</t>
  </si>
  <si>
    <t>R-HSA-9754119</t>
  </si>
  <si>
    <t>Drug-mediated inhibition of CDK4/CDK6 activity</t>
  </si>
  <si>
    <t>R-HSA-1640170</t>
  </si>
  <si>
    <t>Cell Cycle</t>
  </si>
  <si>
    <t>AKT1;TP53;MYC;CCND1;MAPK1;MDM2;CDKN1A</t>
  </si>
  <si>
    <t>R-HSA-69541</t>
  </si>
  <si>
    <t>Stabilization of p53</t>
  </si>
  <si>
    <t>R-HSA-9018519</t>
  </si>
  <si>
    <t>Estrogen-dependent gene expression</t>
  </si>
  <si>
    <t>MYC;ESR1;CCND1</t>
  </si>
  <si>
    <t>R-HSA-380108</t>
  </si>
  <si>
    <t>Chemokine receptors bind chemokines</t>
  </si>
  <si>
    <t>R-HSA-205025</t>
  </si>
  <si>
    <t>NADE modulates death signalling</t>
  </si>
  <si>
    <t>R-HSA-2142770</t>
  </si>
  <si>
    <t>Synthesis of 15-eicosatetraenoic acid derivatives</t>
  </si>
  <si>
    <t>R-HSA-5626978</t>
  </si>
  <si>
    <t>TNFR1-mediated ceramide production</t>
  </si>
  <si>
    <t>R-HSA-5674499</t>
  </si>
  <si>
    <t>Negative feedback regulation of MAPK pathway</t>
  </si>
  <si>
    <t>R-HSA-8849470</t>
  </si>
  <si>
    <t>PTK6 Regulates Cell Cycle</t>
  </si>
  <si>
    <t>R-HSA-8931987</t>
  </si>
  <si>
    <t>RUNX1 regulates estrogen receptor mediated transcription</t>
  </si>
  <si>
    <t>R-HSA-8939256</t>
  </si>
  <si>
    <t>RUNX1 regulates transcription of genes involved in WNT signaling</t>
  </si>
  <si>
    <t>R-HSA-9013957</t>
  </si>
  <si>
    <t>TLR3-mediated TICAM1-dependent programmed cell death</t>
  </si>
  <si>
    <t>R-HSA-9018679</t>
  </si>
  <si>
    <t>Biosynthesis of EPA-derived SPMs</t>
  </si>
  <si>
    <t>R-HSA-9634635</t>
  </si>
  <si>
    <t>Estrogen-stimulated signaling through PRKCZ</t>
  </si>
  <si>
    <t>R-HSA-187577</t>
  </si>
  <si>
    <t>SCF(Skp2)-mediated degradation of p27/p21</t>
  </si>
  <si>
    <t>R-HSA-69278</t>
  </si>
  <si>
    <t>Cell Cycle, Mitotic</t>
  </si>
  <si>
    <t>AKT1;TP53;MYC;CCND1;MAPK1;CDKN1A</t>
  </si>
  <si>
    <t>R-HSA-198725</t>
  </si>
  <si>
    <t>Nuclear Events (kinase and transcription factor activation)</t>
  </si>
  <si>
    <t>R-HSA-597592</t>
  </si>
  <si>
    <t>Post-translational protein modification</t>
  </si>
  <si>
    <t>TP53;IL6;MYC;ESR1;HIF1A;PPARG;NFKBIA;RELA;MDM2;AR;PPARA</t>
  </si>
  <si>
    <t>R-HSA-1442490</t>
  </si>
  <si>
    <t>Collagen degradation</t>
  </si>
  <si>
    <t>R-HSA-3134963</t>
  </si>
  <si>
    <t xml:space="preserve">DEx/H-box helicases activate type I IFN and inflammatory cytokines production </t>
  </si>
  <si>
    <t>R-HSA-444257</t>
  </si>
  <si>
    <t>RSK activation</t>
  </si>
  <si>
    <t>R-HSA-9635465</t>
  </si>
  <si>
    <t>Suppression of apoptosis</t>
  </si>
  <si>
    <t>R-HSA-9652817</t>
  </si>
  <si>
    <t>Signaling by MAPK mutants</t>
  </si>
  <si>
    <t>R-HSA-9686347</t>
  </si>
  <si>
    <t>Microbial modulation of RIPK1-mediated regulated necrosis</t>
  </si>
  <si>
    <t>R-HSA-9662851</t>
  </si>
  <si>
    <t>Anti-inflammatory response favouring Leishmania parasite infection</t>
  </si>
  <si>
    <t>R-HSA-9664433</t>
  </si>
  <si>
    <t>Leishmania parasite growth and survival</t>
  </si>
  <si>
    <t>R-HSA-194313</t>
  </si>
  <si>
    <t>VEGF ligand-receptor interactions</t>
  </si>
  <si>
    <t>R-HSA-195399</t>
  </si>
  <si>
    <t>VEGF binds to VEGFR leading to receptor dimerization</t>
  </si>
  <si>
    <t>R-HSA-4411364</t>
  </si>
  <si>
    <t>Binding of TCF/LEF:CTNNB1 to target gene promoters</t>
  </si>
  <si>
    <t>R-HSA-75158</t>
  </si>
  <si>
    <t>TRAIL  signaling</t>
  </si>
  <si>
    <t>R-HSA-8941332</t>
  </si>
  <si>
    <t>RUNX2 regulates genes involved in cell migration</t>
  </si>
  <si>
    <t>R-HSA-9012546</t>
  </si>
  <si>
    <t>Interleukin-18 signaling</t>
  </si>
  <si>
    <t>R-HSA-8939902</t>
  </si>
  <si>
    <t>Regulation of RUNX2 expression and activity</t>
  </si>
  <si>
    <t>ESR1;STAT1</t>
  </si>
  <si>
    <t>R-HSA-111453</t>
  </si>
  <si>
    <t>BH3-only proteins associate with and inactivate anti-apoptotic BCL-2 members</t>
  </si>
  <si>
    <t>R-HSA-139915</t>
  </si>
  <si>
    <t>Activation of PUMA and translocation to mitochondria</t>
  </si>
  <si>
    <t>R-HSA-198693</t>
  </si>
  <si>
    <t>AKT phosphorylates targets in the nucleus</t>
  </si>
  <si>
    <t>R-HSA-2179392</t>
  </si>
  <si>
    <t>EGFR Transactivation by Gastrin</t>
  </si>
  <si>
    <t>R-HSA-6811555</t>
  </si>
  <si>
    <t>PI5P Regulates TP53 Acetylation</t>
  </si>
  <si>
    <t>R-HSA-8849469</t>
  </si>
  <si>
    <t>PTK6 Regulates RTKs and Their Effectors AKT1 and DOK1</t>
  </si>
  <si>
    <t>R-HSA-8985947</t>
  </si>
  <si>
    <t>Interleukin-9 signaling</t>
  </si>
  <si>
    <t>R-HSA-1980143</t>
  </si>
  <si>
    <t>Signaling by NOTCH1</t>
  </si>
  <si>
    <t>R-HSA-1234174</t>
  </si>
  <si>
    <t>Cellular response to hypoxia</t>
  </si>
  <si>
    <t>R-HSA-204998</t>
  </si>
  <si>
    <t>Cell death signalling via NRAGE, NRIF and NADE</t>
  </si>
  <si>
    <t>R-HSA-5693565</t>
  </si>
  <si>
    <t>Recruitment and ATM-mediated phosphorylation of repair and signaling proteins at DNA double strand breaks</t>
  </si>
  <si>
    <t>TP53;MAPK8</t>
  </si>
  <si>
    <t>R-HSA-8852276</t>
  </si>
  <si>
    <t>The role of GTSE1 in G2/M progression after G2 checkpoint</t>
  </si>
  <si>
    <t>R-HSA-5693606</t>
  </si>
  <si>
    <t>DNA Double Strand Break Response</t>
  </si>
  <si>
    <t>R-HSA-110056</t>
  </si>
  <si>
    <t>MAPK3 (ERK1) activation</t>
  </si>
  <si>
    <t>R-HSA-2151209</t>
  </si>
  <si>
    <t>Activation of PPARGC1A (PGC-1alpha) by phosphorylation</t>
  </si>
  <si>
    <t>R-HSA-2562578</t>
  </si>
  <si>
    <t>TRIF-mediated programmed cell death</t>
  </si>
  <si>
    <t>R-HSA-74749</t>
  </si>
  <si>
    <t>Signal attenuation</t>
  </si>
  <si>
    <t>R-HSA-8951936</t>
  </si>
  <si>
    <t>RUNX3 regulates p14-ARF</t>
  </si>
  <si>
    <t>R-HSA-9020958</t>
  </si>
  <si>
    <t>Interleukin-21 signaling</t>
  </si>
  <si>
    <t>R-HSA-9701898</t>
  </si>
  <si>
    <t>STAT3 nuclear events downstream of ALK signaling</t>
  </si>
  <si>
    <t>R-HSA-196854</t>
  </si>
  <si>
    <t>Metabolism of vitamins and cofactors</t>
  </si>
  <si>
    <t>AKT1;PTGS2;NOS3</t>
  </si>
  <si>
    <t>R-HSA-2559586</t>
  </si>
  <si>
    <t>DNA Damage/Telomere Stress Induced Senescence</t>
  </si>
  <si>
    <t>R-HSA-193692</t>
  </si>
  <si>
    <t>Regulated proteolysis of p75NTR</t>
  </si>
  <si>
    <t>R-HSA-3371378</t>
  </si>
  <si>
    <t>Regulation by c-FLIP</t>
  </si>
  <si>
    <t>R-HSA-351906</t>
  </si>
  <si>
    <t>Apoptotic cleavage of cell adhesion  proteins</t>
  </si>
  <si>
    <t>R-HSA-69416</t>
  </si>
  <si>
    <t>Dimerization of procaspase-8</t>
  </si>
  <si>
    <t>R-HSA-9020956</t>
  </si>
  <si>
    <t>Interleukin-27 signaling</t>
  </si>
  <si>
    <t>R-HSA-9614399</t>
  </si>
  <si>
    <t>Regulation of localization of FOXO transcription factors</t>
  </si>
  <si>
    <t>R-HSA-9634285</t>
  </si>
  <si>
    <t>Constitutive Signaling by Overexpressed ERBB2</t>
  </si>
  <si>
    <t>R-HSA-216083</t>
  </si>
  <si>
    <t>Integrin cell surface interactions</t>
  </si>
  <si>
    <t>R-HSA-170968</t>
  </si>
  <si>
    <t>Frs2-mediated activation</t>
  </si>
  <si>
    <t>R-HSA-6803207</t>
  </si>
  <si>
    <t>TP53 Regulates Transcription of Caspase Activators and Caspases</t>
  </si>
  <si>
    <t>R-HSA-6803211</t>
  </si>
  <si>
    <t>TP53 Regulates Transcription of Death Receptors and Ligands</t>
  </si>
  <si>
    <t>R-HSA-8984722</t>
  </si>
  <si>
    <t>Interleukin-35 Signalling</t>
  </si>
  <si>
    <t>R-HSA-9020558</t>
  </si>
  <si>
    <t>Interleukin-2 signaling</t>
  </si>
  <si>
    <t>R-HSA-9664420</t>
  </si>
  <si>
    <t>Killing mechanisms</t>
  </si>
  <si>
    <t>R-HSA-9673324</t>
  </si>
  <si>
    <t>WNT5:FZD7-mediated leishmania damping</t>
  </si>
  <si>
    <t>R-HSA-9673767</t>
  </si>
  <si>
    <t>Signaling by PDGFRA transmembrane, juxtamembrane and kinase domain mutants</t>
  </si>
  <si>
    <t>R-HSA-9673770</t>
  </si>
  <si>
    <t>Signaling by PDGFRA extracellular domain mutants</t>
  </si>
  <si>
    <t>R-HSA-5628897</t>
  </si>
  <si>
    <t>TP53 Regulates Metabolic Genes</t>
  </si>
  <si>
    <t>R-HSA-418346</t>
  </si>
  <si>
    <t>Platelet homeostasis</t>
  </si>
  <si>
    <t>NOS3;MAPK14</t>
  </si>
  <si>
    <t>R-HSA-450531</t>
  </si>
  <si>
    <t>Regulation of mRNA stability by proteins that bind AU-rich elements</t>
  </si>
  <si>
    <t>R-HSA-9616222</t>
  </si>
  <si>
    <t>Transcriptional regulation of granulopoiesis</t>
  </si>
  <si>
    <t>R-HSA-140342</t>
  </si>
  <si>
    <t>Apoptosis induced DNA fragmentation</t>
  </si>
  <si>
    <t>R-HSA-171007</t>
  </si>
  <si>
    <t>p38MAPK events</t>
  </si>
  <si>
    <t>R-HSA-202670</t>
  </si>
  <si>
    <t>ERKs are inactivated</t>
  </si>
  <si>
    <t>R-HSA-209543</t>
  </si>
  <si>
    <t>p75NTR recruits signalling complexes</t>
  </si>
  <si>
    <t>R-HSA-5218900</t>
  </si>
  <si>
    <t>CASP8 activity is inhibited</t>
  </si>
  <si>
    <t>R-HSA-75205</t>
  </si>
  <si>
    <t>Dissolution of Fibrin Clot</t>
  </si>
  <si>
    <t>R-HSA-879415</t>
  </si>
  <si>
    <t>Advanced glycosylation endproduct receptor signaling</t>
  </si>
  <si>
    <t>R-HSA-2682334</t>
  </si>
  <si>
    <t>EPH-Ephrin signaling</t>
  </si>
  <si>
    <t>R-HSA-1912408</t>
  </si>
  <si>
    <t>Pre-NOTCH Transcription and Translation</t>
  </si>
  <si>
    <t>R-HSA-162658</t>
  </si>
  <si>
    <t>Golgi Cisternae Pericentriolar Stack Reorganization</t>
  </si>
  <si>
    <t>R-HSA-169893</t>
  </si>
  <si>
    <t>Prolonged ERK activation events</t>
  </si>
  <si>
    <t>R-HSA-6803205</t>
  </si>
  <si>
    <t>TP53 regulates transcription of several additional cell death genes whose specific roles in p53-dependent apoptosis remain uncertain</t>
  </si>
  <si>
    <t>R-HSA-381119</t>
  </si>
  <si>
    <t>Unfolded Protein Response (UPR)</t>
  </si>
  <si>
    <t>R-HSA-1592230</t>
  </si>
  <si>
    <t>Mitochondrial biogenesis</t>
  </si>
  <si>
    <t>R-HSA-111447</t>
  </si>
  <si>
    <t xml:space="preserve">Activation of BAD and translocation to mitochondria </t>
  </si>
  <si>
    <t>R-HSA-1502540</t>
  </si>
  <si>
    <t>Signaling by Activin</t>
  </si>
  <si>
    <t>R-HSA-189483</t>
  </si>
  <si>
    <t>Heme degradation</t>
  </si>
  <si>
    <t>R-HSA-2162123</t>
  </si>
  <si>
    <t>Synthesis of Prostaglandins (PG) and Thromboxanes (TX)</t>
  </si>
  <si>
    <t>R-HSA-937039</t>
  </si>
  <si>
    <t>IRAK1 recruits IKK complex</t>
  </si>
  <si>
    <t>R-HSA-975144</t>
  </si>
  <si>
    <t>IRAK1 recruits IKK complex upon TLR7/8 or 9 stimulation</t>
  </si>
  <si>
    <t>R-HSA-1295596</t>
  </si>
  <si>
    <t>Spry regulation of FGF signaling</t>
  </si>
  <si>
    <t>R-HSA-205043</t>
  </si>
  <si>
    <t>NRIF signals cell death from the nucleus</t>
  </si>
  <si>
    <t>R-HSA-2559584</t>
  </si>
  <si>
    <t>Formation of Senescence-Associated Heterochromatin Foci (SAHF)</t>
  </si>
  <si>
    <t>R-HSA-5684264</t>
  </si>
  <si>
    <t>MAP3K8 (TPL2)-dependent MAPK1/3 activation</t>
  </si>
  <si>
    <t>R-HSA-9645723</t>
  </si>
  <si>
    <t>Diseases of programmed cell death</t>
  </si>
  <si>
    <t>TP53;CASP8</t>
  </si>
  <si>
    <t>R-HSA-432142</t>
  </si>
  <si>
    <t>Platelet sensitization by LDL</t>
  </si>
  <si>
    <t>R-HSA-450385</t>
  </si>
  <si>
    <t>Butyrate Response Factor 1 (BRF1) binds and destabilizes mRNA</t>
  </si>
  <si>
    <t>R-HSA-8934593</t>
  </si>
  <si>
    <t>Regulation of RUNX1 Expression and Activity</t>
  </si>
  <si>
    <t>R-HSA-9018677</t>
  </si>
  <si>
    <t>Biosynthesis of DHA-derived SPMs</t>
  </si>
  <si>
    <t>R-HSA-201681</t>
  </si>
  <si>
    <t>TCF dependent signaling in response to WNT</t>
  </si>
  <si>
    <t>AKT1;MYC;CAV1</t>
  </si>
  <si>
    <t>R-HSA-8856825</t>
  </si>
  <si>
    <t>Cargo recognition for clathrin-mediated endocytosis</t>
  </si>
  <si>
    <t>R-HSA-1368082</t>
  </si>
  <si>
    <t>RORA activates gene expression</t>
  </si>
  <si>
    <t>R-HSA-1839117</t>
  </si>
  <si>
    <t>Signaling by cytosolic FGFR1 fusion mutants</t>
  </si>
  <si>
    <t>R-HSA-6804114</t>
  </si>
  <si>
    <t>TP53 Regulates Transcription of Genes Involved in G2 Cell Cycle Arrest</t>
  </si>
  <si>
    <t>R-HSA-1912422</t>
  </si>
  <si>
    <t>Pre-NOTCH Expression and Processing</t>
  </si>
  <si>
    <t>R-HSA-1362277</t>
  </si>
  <si>
    <t>Transcription of E2F targets under negative control by DREAM complex</t>
  </si>
  <si>
    <t>R-HSA-140534</t>
  </si>
  <si>
    <t>Caspase activation via Death Receptors in the presence of ligand</t>
  </si>
  <si>
    <t>R-HSA-197264</t>
  </si>
  <si>
    <t>Nicotinamide salvaging</t>
  </si>
  <si>
    <t>R-HSA-9018678</t>
  </si>
  <si>
    <t>Biosynthesis of specialized proresolving mediators (SPMs)</t>
  </si>
  <si>
    <t>R-HSA-9703465</t>
  </si>
  <si>
    <t>Signaling by FLT3 fusion proteins</t>
  </si>
  <si>
    <t>R-HSA-9725371</t>
  </si>
  <si>
    <t>Nuclear events stimulated by ALK signaling in cancer</t>
  </si>
  <si>
    <t>R-HSA-167044</t>
  </si>
  <si>
    <t>Signalling to RAS</t>
  </si>
  <si>
    <t>R-HSA-168927</t>
  </si>
  <si>
    <t>TICAM1, RIP1-mediated IKK complex recruitment</t>
  </si>
  <si>
    <t>R-HSA-2028269</t>
  </si>
  <si>
    <t>Signaling by Hippo</t>
  </si>
  <si>
    <t>R-HSA-6803204</t>
  </si>
  <si>
    <t>TP53 Regulates Transcription of Genes Involved in Cytochrome C Release</t>
  </si>
  <si>
    <t>R-HSA-6804115</t>
  </si>
  <si>
    <t>TP53 regulates transcription of additional cell cycle genes whose exact role in the p53 pathway remain uncertain</t>
  </si>
  <si>
    <t>R-HSA-9669938</t>
  </si>
  <si>
    <t>Signaling by KIT in disease</t>
  </si>
  <si>
    <t>R-HSA-9670439</t>
  </si>
  <si>
    <t>Signaling by phosphorylated juxtamembrane, extracellular and kinase domain KIT mutants</t>
  </si>
  <si>
    <t>R-HSA-9671555</t>
  </si>
  <si>
    <t>Signaling by PDGFR in disease</t>
  </si>
  <si>
    <t>R-HSA-187037</t>
  </si>
  <si>
    <t>Signaling by NTRK1 (TRKA)</t>
  </si>
  <si>
    <t>R-HSA-1989781</t>
  </si>
  <si>
    <t>PPARA activates gene expression</t>
  </si>
  <si>
    <t>R-HSA-210745</t>
  </si>
  <si>
    <t>Regulation of gene expression in beta cells</t>
  </si>
  <si>
    <t>R-HSA-389513</t>
  </si>
  <si>
    <t>CTLA4 inhibitory signaling</t>
  </si>
  <si>
    <t>R-HSA-416572</t>
  </si>
  <si>
    <t>Sema4D induced cell migration and growth-cone collapse</t>
  </si>
  <si>
    <t>R-HSA-5218921</t>
  </si>
  <si>
    <t>VEGFR2 mediated cell proliferation</t>
  </si>
  <si>
    <t>R-HSA-5621575</t>
  </si>
  <si>
    <t>CD209 (DC-SIGN) signaling</t>
  </si>
  <si>
    <t>R-HSA-373760</t>
  </si>
  <si>
    <t>L1CAM interactions</t>
  </si>
  <si>
    <t>R-HSA-400206</t>
  </si>
  <si>
    <t>Regulation of lipid metabolism by PPARalpha</t>
  </si>
  <si>
    <t>R-HSA-1181150</t>
  </si>
  <si>
    <t>Signaling by NODAL</t>
  </si>
  <si>
    <t>R-HSA-389357</t>
  </si>
  <si>
    <t>CD28 dependent PI3K/Akt signaling</t>
  </si>
  <si>
    <t>R-HSA-392154</t>
  </si>
  <si>
    <t>Nitric oxide stimulates guanylate cyclase</t>
  </si>
  <si>
    <t>R-HSA-9609523</t>
  </si>
  <si>
    <t>Insertion of tail-anchored proteins into the endoplasmic reticulum membrane</t>
  </si>
  <si>
    <t>R-HSA-1280218</t>
  </si>
  <si>
    <t>Adaptive Immune System</t>
  </si>
  <si>
    <t>AKT1;NFKBIA;RELA;ICAM1;VCAM1;IKBKB</t>
  </si>
  <si>
    <t>R-HSA-392499</t>
  </si>
  <si>
    <t>Metabolism of proteins</t>
  </si>
  <si>
    <t>TP53;IL6;MYC;ESR1;HIF1A;PPARG;NFKBIA;MMP2;RELA;MDM2;AR;PPARA</t>
  </si>
  <si>
    <t>R-HSA-450321</t>
  </si>
  <si>
    <t>JNK (c-Jun kinases) phosphorylation and  activation mediated by activated human TAK1</t>
  </si>
  <si>
    <t>R-HSA-9707564</t>
  </si>
  <si>
    <t>Cytoprotection by HMOX1</t>
  </si>
  <si>
    <t>R-HSA-381426</t>
  </si>
  <si>
    <t>Regulation of Insulin-like Growth Factor (IGF) transport and uptake by Insulin-like Growth Factor Binding Proteins (IGFBPs)</t>
  </si>
  <si>
    <t>R-HSA-163560</t>
  </si>
  <si>
    <t>Triglyceride catabolism</t>
  </si>
  <si>
    <t>R-HSA-449836</t>
  </si>
  <si>
    <t>Other interleukin signaling</t>
  </si>
  <si>
    <t>R-HSA-450302</t>
  </si>
  <si>
    <t>activated TAK1 mediates p38 MAPK activation</t>
  </si>
  <si>
    <t>R-HSA-210991</t>
  </si>
  <si>
    <t>Basigin interactions</t>
  </si>
  <si>
    <t>R-HSA-392451</t>
  </si>
  <si>
    <t>G beta:gamma signalling through PI3Kgamma</t>
  </si>
  <si>
    <t>R-HSA-400685</t>
  </si>
  <si>
    <t>Sema4D in semaphorin signaling</t>
  </si>
  <si>
    <t>R-HSA-418592</t>
  </si>
  <si>
    <t>ADP signalling through P2Y purinoceptor 1</t>
  </si>
  <si>
    <t>R-HSA-8854691</t>
  </si>
  <si>
    <t>Interleukin-20 family signaling</t>
  </si>
  <si>
    <t>R-HSA-9013508</t>
  </si>
  <si>
    <t>NOTCH3 Intracellular Domain Regulates Transcription</t>
  </si>
  <si>
    <t>R-HSA-937041</t>
  </si>
  <si>
    <t>IKK complex recruitment mediated by RIP1</t>
  </si>
  <si>
    <t>R-HSA-9705462</t>
  </si>
  <si>
    <t>Inactivation of CSF3 (G-CSF) signaling</t>
  </si>
  <si>
    <t>R-HSA-9734009</t>
  </si>
  <si>
    <t>Defective Intrinsic Pathway for Apoptosis</t>
  </si>
  <si>
    <t>R-HSA-912694</t>
  </si>
  <si>
    <t>Regulation of IFNA/IFNB signaling</t>
  </si>
  <si>
    <t>R-HSA-9637690</t>
  </si>
  <si>
    <t>Response of Mtb to phagocytosis</t>
  </si>
  <si>
    <t>R-HSA-198933</t>
  </si>
  <si>
    <t>Immunoregulatory interactions between a Lymphoid and a non-Lymphoid cell</t>
  </si>
  <si>
    <t>R-HSA-166520</t>
  </si>
  <si>
    <t>Signaling by NTRKs</t>
  </si>
  <si>
    <t>R-HSA-1538133</t>
  </si>
  <si>
    <t>G0 and Early G1</t>
  </si>
  <si>
    <t>R-HSA-189445</t>
  </si>
  <si>
    <t>Metabolism of porphyrins</t>
  </si>
  <si>
    <t>R-HSA-354192</t>
  </si>
  <si>
    <t>Integrin signaling</t>
  </si>
  <si>
    <t>R-HSA-912526</t>
  </si>
  <si>
    <t>Interleukin receptor SHC signaling</t>
  </si>
  <si>
    <t>R-HSA-9648002</t>
  </si>
  <si>
    <t>RAS processing</t>
  </si>
  <si>
    <t>R-HSA-186763</t>
  </si>
  <si>
    <t>Downstream signal transduction</t>
  </si>
  <si>
    <t>R-HSA-442742</t>
  </si>
  <si>
    <t>CREB1 phosphorylation through NMDA receptor-mediated activation of RAS signaling</t>
  </si>
  <si>
    <t>R-HSA-5654732</t>
  </si>
  <si>
    <t>Negative regulation of FGFR3 signaling</t>
  </si>
  <si>
    <t>R-HSA-525793</t>
  </si>
  <si>
    <t>Myogenesis</t>
  </si>
  <si>
    <t>R-HSA-9674555</t>
  </si>
  <si>
    <t>Signaling by CSF3 (G-CSF)</t>
  </si>
  <si>
    <t>R-HSA-69620</t>
  </si>
  <si>
    <t>Cell Cycle Checkpoints</t>
  </si>
  <si>
    <t>R-HSA-8856828</t>
  </si>
  <si>
    <t>Clathrin-mediated endocytosis</t>
  </si>
  <si>
    <t>R-HSA-1839124</t>
  </si>
  <si>
    <t>FGFR1 mutant receptor activation</t>
  </si>
  <si>
    <t>R-HSA-196807</t>
  </si>
  <si>
    <t>Nicotinate metabolism</t>
  </si>
  <si>
    <t>R-HSA-399719</t>
  </si>
  <si>
    <t>Trafficking of AMPA receptors</t>
  </si>
  <si>
    <t>R-HSA-399721</t>
  </si>
  <si>
    <t>Glutamate binding, activation of AMPA receptors and synaptic plasticity</t>
  </si>
  <si>
    <t>R-HSA-4641262</t>
  </si>
  <si>
    <t>Disassembly of the destruction complex and recruitment of AXIN to the membrane</t>
  </si>
  <si>
    <t>R-HSA-5654733</t>
  </si>
  <si>
    <t>Negative regulation of FGFR4 signaling</t>
  </si>
  <si>
    <t>R-HSA-5675482</t>
  </si>
  <si>
    <t>Regulation of necroptotic cell death</t>
  </si>
  <si>
    <t>R-HSA-1251985</t>
  </si>
  <si>
    <t>Nuclear signaling by ERBB4</t>
  </si>
  <si>
    <t>R-HSA-397795</t>
  </si>
  <si>
    <t>G-protein beta:gamma signalling</t>
  </si>
  <si>
    <t>R-HSA-456926</t>
  </si>
  <si>
    <t>Thrombin signalling through proteinase activated receptors (PARs)</t>
  </si>
  <si>
    <t>R-HSA-5213460</t>
  </si>
  <si>
    <t>RIPK1-mediated regulated necrosis</t>
  </si>
  <si>
    <t>R-HSA-389356</t>
  </si>
  <si>
    <t>CD28 co-stimulation</t>
  </si>
  <si>
    <t>R-HSA-392518</t>
  </si>
  <si>
    <t>Signal amplification</t>
  </si>
  <si>
    <t>R-HSA-5654726</t>
  </si>
  <si>
    <t>Negative regulation of FGFR1 signaling</t>
  </si>
  <si>
    <t>R-HSA-5654727</t>
  </si>
  <si>
    <t>Negative regulation of FGFR2 signaling</t>
  </si>
  <si>
    <t>R-HSA-1222556</t>
  </si>
  <si>
    <t>ROS and RNS production in phagocytes</t>
  </si>
  <si>
    <t>R-HSA-5663213</t>
  </si>
  <si>
    <t>RHO GTPases Activate WASPs and WAVEs</t>
  </si>
  <si>
    <t>R-HSA-6802948</t>
  </si>
  <si>
    <t>Signaling by high-kinase activity BRAF mutants</t>
  </si>
  <si>
    <t>R-HSA-9711123</t>
  </si>
  <si>
    <t>Cellular response to chemical stress</t>
  </si>
  <si>
    <t>R-HSA-8979227</t>
  </si>
  <si>
    <t>Triglyceride metabolism</t>
  </si>
  <si>
    <t>R-HSA-3232142</t>
  </si>
  <si>
    <t>SUMOylation of ubiquitinylation proteins</t>
  </si>
  <si>
    <t>R-HSA-5655302</t>
  </si>
  <si>
    <t>Signaling by FGFR1 in disease</t>
  </si>
  <si>
    <t>R-HSA-9013407</t>
  </si>
  <si>
    <t>RHOH GTPase cycle</t>
  </si>
  <si>
    <t>R-HSA-9607240</t>
  </si>
  <si>
    <t>FLT3 Signaling</t>
  </si>
  <si>
    <t>R-HSA-195258</t>
  </si>
  <si>
    <t>RHO GTPase Effectors</t>
  </si>
  <si>
    <t>R-HSA-111996</t>
  </si>
  <si>
    <t>Ca-dependent events</t>
  </si>
  <si>
    <t>R-HSA-390471</t>
  </si>
  <si>
    <t>Association of TriC/CCT with target proteins during biosynthesis</t>
  </si>
  <si>
    <t>R-HSA-76009</t>
  </si>
  <si>
    <t>Platelet Aggregation (Plug Formation)</t>
  </si>
  <si>
    <t>R-HSA-5693532</t>
  </si>
  <si>
    <t>DNA Double-Strand Break Repair</t>
  </si>
  <si>
    <t>R-HSA-5654741</t>
  </si>
  <si>
    <t>Signaling by FGFR3</t>
  </si>
  <si>
    <t>R-HSA-5674135</t>
  </si>
  <si>
    <t>MAP2K and MAPK activation</t>
  </si>
  <si>
    <t>R-HSA-9664323</t>
  </si>
  <si>
    <t>FCGR3A-mediated IL10 synthesis</t>
  </si>
  <si>
    <t>R-HSA-195721</t>
  </si>
  <si>
    <t>Signaling by WNT</t>
  </si>
  <si>
    <t>R-HSA-165159</t>
  </si>
  <si>
    <t>MTOR signalling</t>
  </si>
  <si>
    <t>R-HSA-186712</t>
  </si>
  <si>
    <t>Regulation of beta-cell development</t>
  </si>
  <si>
    <t>R-HSA-5654743</t>
  </si>
  <si>
    <t>Signaling by FGFR4</t>
  </si>
  <si>
    <t>R-HSA-2426168</t>
  </si>
  <si>
    <t>Activation of gene expression by SREBF (SREBP)</t>
  </si>
  <si>
    <t>R-HSA-3769402</t>
  </si>
  <si>
    <t>Deactivation of the beta-catenin transactivating complex</t>
  </si>
  <si>
    <t>R-HSA-9035034</t>
  </si>
  <si>
    <t>RHOF GTPase cycle</t>
  </si>
  <si>
    <t>R-HSA-9696264</t>
  </si>
  <si>
    <t>RND3 GTPase cycle</t>
  </si>
  <si>
    <t>R-HSA-9696273</t>
  </si>
  <si>
    <t>RND1 GTPase cycle</t>
  </si>
  <si>
    <t>R-HSA-372790</t>
  </si>
  <si>
    <t>Signaling by GPCR</t>
  </si>
  <si>
    <t>AKT1;EGFR;CXCL8;CCL2;MAPK1</t>
  </si>
  <si>
    <t>R-HSA-5675221</t>
  </si>
  <si>
    <t>Negative regulation of MAPK pathway</t>
  </si>
  <si>
    <t>R-HSA-9656223</t>
  </si>
  <si>
    <t>Signaling by RAF1 mutants</t>
  </si>
  <si>
    <t>R-HSA-9696270</t>
  </si>
  <si>
    <t>RND2 GTPase cycle</t>
  </si>
  <si>
    <t>R-HSA-5633008</t>
  </si>
  <si>
    <t>TP53 Regulates Transcription of Cell Death Genes</t>
  </si>
  <si>
    <t>R-HSA-437239</t>
  </si>
  <si>
    <t>Recycling pathway of L1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</si>
  <si>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</si>
  <si>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</si>
  <si>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</si>
  <si>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</si>
  <si>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</si>
  <si>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</si>
  <si>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</si>
  <si>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</si>
  <si>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R-HSA-512988</t>
  </si>
  <si>
    <t>Interleukin-3, Interleukin-5 and GM-CSF signaling</t>
  </si>
  <si>
    <t>R-HSA-5654736</t>
  </si>
  <si>
    <t>Signaling by FGFR1</t>
  </si>
  <si>
    <t>R-HSA-112043</t>
  </si>
  <si>
    <t>PLC beta mediated events</t>
  </si>
  <si>
    <t>R-HSA-69275</t>
  </si>
  <si>
    <t>G2/M Transition</t>
  </si>
  <si>
    <t>R-HSA-349425</t>
  </si>
  <si>
    <t>Autodegradation of the E3 ubiquitin ligase COP1</t>
  </si>
  <si>
    <t>R-HSA-75815</t>
  </si>
  <si>
    <t>Ubiquitin-dependent degradation of Cyclin D</t>
  </si>
  <si>
    <t>R-HSA-453274</t>
  </si>
  <si>
    <t>Mitotic G2-G2/M phases</t>
  </si>
  <si>
    <t>R-HSA-375276</t>
  </si>
  <si>
    <t>Peptide ligand-binding receptors</t>
  </si>
  <si>
    <t>R-HSA-74751</t>
  </si>
  <si>
    <t>Insulin receptor signalling cascade</t>
  </si>
  <si>
    <t>R-HSA-9013405</t>
  </si>
  <si>
    <t>RHOD GTPase cycle</t>
  </si>
  <si>
    <t>R-HSA-9604323</t>
  </si>
  <si>
    <t>Negative regulation of NOTCH4 signaling</t>
  </si>
  <si>
    <t>R-HSA-1655829</t>
  </si>
  <si>
    <t>Regulation of cholesterol biosynthesis by SREBP (SREBF)</t>
  </si>
  <si>
    <t>R-HSA-3371497</t>
  </si>
  <si>
    <t>HSP90 chaperone cycle for steroid hormone receptors (SHR) in the presence of ligand</t>
  </si>
  <si>
    <t>R-HSA-8941858</t>
  </si>
  <si>
    <t>Regulation of RUNX3 expression and activity</t>
  </si>
  <si>
    <t>R-HSA-9013409</t>
  </si>
  <si>
    <t>RHOJ GTPase cycle</t>
  </si>
  <si>
    <t>R-HSA-9700206</t>
  </si>
  <si>
    <t>Signaling by ALK in cancer</t>
  </si>
  <si>
    <t>R-HSA-9725370</t>
  </si>
  <si>
    <t>Signaling by ALK fusions and activated point mutants</t>
  </si>
  <si>
    <t>R-HSA-112314</t>
  </si>
  <si>
    <t>Neurotransmitter receptors and postsynaptic signal transmission</t>
  </si>
  <si>
    <t>MAPK1;MDM2</t>
  </si>
  <si>
    <t>R-HSA-112040</t>
  </si>
  <si>
    <t>G-protein mediated events</t>
  </si>
  <si>
    <t>R-HSA-2151201</t>
  </si>
  <si>
    <t>Transcriptional activation of mitochondrial biogenesis</t>
  </si>
  <si>
    <t>R-HSA-186797</t>
  </si>
  <si>
    <t>Signaling by PDGF</t>
  </si>
  <si>
    <t>R-HSA-2644602</t>
  </si>
  <si>
    <t>Signaling by NOTCH1 PEST Domain Mutants in Cancer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</si>
  <si>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</si>
  <si>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</si>
  <si>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</si>
  <si>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</si>
  <si>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</si>
  <si>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</si>
  <si>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</si>
  <si>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</si>
  <si>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R-HSA-917937</t>
  </si>
  <si>
    <t>Iron uptake and transport</t>
  </si>
  <si>
    <t>R-HSA-193648</t>
  </si>
  <si>
    <t>NRAGE signals death through JNK</t>
  </si>
  <si>
    <t>R-HSA-2142753</t>
  </si>
  <si>
    <t>R-HSA-9013406</t>
  </si>
  <si>
    <t>RHOQ GTPase cycle</t>
  </si>
  <si>
    <t>R-HSA-9664407</t>
  </si>
  <si>
    <t>Parasite infection</t>
  </si>
  <si>
    <t>R-HSA-9664417</t>
  </si>
  <si>
    <t>Leishmania phagocytosis</t>
  </si>
  <si>
    <t>R-HSA-9664422</t>
  </si>
  <si>
    <t>FCGR3A-mediated phagocytosis</t>
  </si>
  <si>
    <t>R-HSA-5607761</t>
  </si>
  <si>
    <t>Dectin-1 mediated noncanonical NF-kB signaling</t>
  </si>
  <si>
    <t>R-HSA-416476</t>
  </si>
  <si>
    <t>G alpha (q) signalling events</t>
  </si>
  <si>
    <t>R-HSA-2022090</t>
  </si>
  <si>
    <t>Assembly of collagen fibrils and other multimeric structures</t>
  </si>
  <si>
    <t>R-HSA-2029482</t>
  </si>
  <si>
    <t>Regulation of actin dynamics for phagocytic cup formation</t>
  </si>
  <si>
    <t>R-HSA-8986944</t>
  </si>
  <si>
    <t>Transcriptional Regulation by MECP2</t>
  </si>
  <si>
    <t>R-HSA-1226099</t>
  </si>
  <si>
    <t>Signaling by FGFR in disease</t>
  </si>
  <si>
    <t>R-HSA-375165</t>
  </si>
  <si>
    <t>NCAM signaling for neurite out-growth</t>
  </si>
  <si>
    <t>R-HSA-373755</t>
  </si>
  <si>
    <t>Semaphorin interactions</t>
  </si>
  <si>
    <t>R-HSA-6796648</t>
  </si>
  <si>
    <t>TP53 Regulates Transcription of DNA Repair Genes</t>
  </si>
  <si>
    <t>R-HSA-9707587</t>
  </si>
  <si>
    <t>Regulation of HMOX1 expression and activity</t>
  </si>
  <si>
    <t>R-HSA-1234176</t>
  </si>
  <si>
    <t>Oxygen-dependent proline hydroxylation of Hypoxia-inducible Factor Alpha</t>
  </si>
  <si>
    <t>R-HSA-5625886</t>
  </si>
  <si>
    <t>Activated PKN1 stimulates transcription of AR (androgen receptor) regulated genes KLK2 and KLK3</t>
  </si>
  <si>
    <t>R-HSA-6802952</t>
  </si>
  <si>
    <t>Signaling by BRAF and RAF1 fusions</t>
  </si>
  <si>
    <t>R-HSA-3371453</t>
  </si>
  <si>
    <t>Regulation of HSF1-mediated heat shock response</t>
  </si>
  <si>
    <t>R-HSA-388841</t>
  </si>
  <si>
    <t>Costimulation by the CD28 family</t>
  </si>
  <si>
    <t>R-HSA-8948751</t>
  </si>
  <si>
    <t>Regulation of PTEN stability and activity</t>
  </si>
  <si>
    <t>R-HSA-9013026</t>
  </si>
  <si>
    <t>RHOB GTPase cycle</t>
  </si>
  <si>
    <t>R-HSA-3214841</t>
  </si>
  <si>
    <t>PKMTs methylate histone lysines</t>
  </si>
  <si>
    <t>R-HSA-388396</t>
  </si>
  <si>
    <t>GPCR downstream signalling</t>
  </si>
  <si>
    <t>AKT1;EGFR;CXCL8;MAPK1</t>
  </si>
  <si>
    <t>R-HSA-1169408</t>
  </si>
  <si>
    <t>ISG15 antiviral mechanism</t>
  </si>
  <si>
    <t>R-HSA-1445148</t>
  </si>
  <si>
    <t>Translocation of SLC2A4 (GLUT4) to the plasma membrane</t>
  </si>
  <si>
    <t>R-HSA-909733</t>
  </si>
  <si>
    <t>Interferon alpha/beta signaling</t>
  </si>
  <si>
    <t>R-HSA-5654738</t>
  </si>
  <si>
    <t>Signaling by FGFR2</t>
  </si>
  <si>
    <t>R-HSA-9013106</t>
  </si>
  <si>
    <t>RHOC GTPase cycle</t>
  </si>
  <si>
    <t>R-HSA-9013408</t>
  </si>
  <si>
    <t>RHOG GTPase cycle</t>
  </si>
  <si>
    <t>R-HSA-3000178</t>
  </si>
  <si>
    <t>ECM proteoglycans</t>
  </si>
  <si>
    <t>R-HSA-9635486</t>
  </si>
  <si>
    <t>Infection with Mycobacterium tuberculosis</t>
  </si>
  <si>
    <t>R-HSA-74752</t>
  </si>
  <si>
    <t>Signaling by Insulin receptor</t>
  </si>
  <si>
    <t>R-HSA-3214858</t>
  </si>
  <si>
    <t>RMTs methylate histone arginines</t>
  </si>
  <si>
    <t>R-HSA-1169410</t>
  </si>
  <si>
    <t>Antiviral mechanism by IFN-stimulated genes</t>
  </si>
  <si>
    <t>R-HSA-438064</t>
  </si>
  <si>
    <t>Post NMDA receptor activation events</t>
  </si>
  <si>
    <t>R-HSA-9013694</t>
  </si>
  <si>
    <t>Signaling by NOTCH4</t>
  </si>
  <si>
    <t>R-HSA-6802957</t>
  </si>
  <si>
    <t>Oncogenic MAPK signaling</t>
  </si>
  <si>
    <t>R-HSA-2029480</t>
  </si>
  <si>
    <t>Fcgamma receptor (FCGR) dependent phagocytosis</t>
  </si>
  <si>
    <t>R-HSA-190236</t>
  </si>
  <si>
    <t>Signaling by FGFR</t>
  </si>
  <si>
    <t>R-HSA-112315</t>
  </si>
  <si>
    <t>Transmission across Chemical Synapses</t>
  </si>
  <si>
    <t>R-HSA-9013404</t>
  </si>
  <si>
    <t>RAC2 GTPase cycle</t>
  </si>
  <si>
    <t>R-HSA-9679191</t>
  </si>
  <si>
    <t>Potential therapeutics for SARS</t>
  </si>
  <si>
    <t>R-HSA-3371556</t>
  </si>
  <si>
    <t>Cellular response to heat stress</t>
  </si>
  <si>
    <t>R-HSA-5687128</t>
  </si>
  <si>
    <t>MAPK6/MAPK4 signaling</t>
  </si>
  <si>
    <t>R-HSA-3247509</t>
  </si>
  <si>
    <t>Chromatin modifying enzymes</t>
  </si>
  <si>
    <t>CCND1;RELA</t>
  </si>
  <si>
    <t>R-HSA-4839726</t>
  </si>
  <si>
    <t>Chromatin organization</t>
  </si>
  <si>
    <t>R-HSA-1474290</t>
  </si>
  <si>
    <t>Collagen formation</t>
  </si>
  <si>
    <t>R-HSA-8876198</t>
  </si>
  <si>
    <t>RAB GEFs exchange GTP for GDP on RABs</t>
  </si>
  <si>
    <t>R-HSA-6798695</t>
  </si>
  <si>
    <t>Neutrophil degranulation</t>
  </si>
  <si>
    <t>R-HSA-1236974</t>
  </si>
  <si>
    <t>ER-Phagosome pathway</t>
  </si>
  <si>
    <t>R-HSA-201722</t>
  </si>
  <si>
    <t>Formation of the beta-catenin:TCF transactivating complex</t>
  </si>
  <si>
    <t>R-HSA-390466</t>
  </si>
  <si>
    <t>Chaperonin-mediated protein folding</t>
  </si>
  <si>
    <t>R-HSA-111885</t>
  </si>
  <si>
    <t>Opioid Signalling</t>
  </si>
  <si>
    <t>R-HSA-442755</t>
  </si>
  <si>
    <t>Activation of NMDA receptors and postsynaptic events</t>
  </si>
  <si>
    <t>R-HSA-9013423</t>
  </si>
  <si>
    <t>RAC3 GTPase cycle</t>
  </si>
  <si>
    <t>R-HSA-5625740</t>
  </si>
  <si>
    <t>RHO GTPases activate PKNs</t>
  </si>
  <si>
    <t>R-HSA-69473</t>
  </si>
  <si>
    <t>G2/M DNA damage checkpoint</t>
  </si>
  <si>
    <t>R-HSA-194315</t>
  </si>
  <si>
    <t>Signaling by Rho GTPases</t>
  </si>
  <si>
    <t>MAPK1;CAV1;MAPK14;AR</t>
  </si>
  <si>
    <t>R-HSA-391251</t>
  </si>
  <si>
    <t>Protein folding</t>
  </si>
  <si>
    <t>R-HSA-9716542</t>
  </si>
  <si>
    <t>Signaling by Rho GTPases, Miro GTPases and RHOBTB3</t>
  </si>
  <si>
    <t>R-HSA-1852241</t>
  </si>
  <si>
    <t>Organelle biogenesis and maintenance</t>
  </si>
  <si>
    <t>R-HSA-5668541</t>
  </si>
  <si>
    <t>TNFR2 non-canonical NF-kB pathway</t>
  </si>
  <si>
    <t>R-HSA-1236975</t>
  </si>
  <si>
    <t>Antigen processing-Cross presentation</t>
  </si>
  <si>
    <t>R-HSA-556833</t>
  </si>
  <si>
    <t>Metabolism of lipids</t>
  </si>
  <si>
    <t>PTGS2;PPARG;CAV1;PPARA</t>
  </si>
  <si>
    <t>R-HSA-8957275</t>
  </si>
  <si>
    <t>Post-translational protein phosphorylation</t>
  </si>
  <si>
    <t>R-HSA-418594</t>
  </si>
  <si>
    <t>G alpha (i) signalling events</t>
  </si>
  <si>
    <t>CXCL8;MAPK1</t>
  </si>
  <si>
    <t>R-HSA-196849</t>
  </si>
  <si>
    <t>Metabolism of water-soluble vitamins and cofactors</t>
  </si>
  <si>
    <t>R-HSA-373076</t>
  </si>
  <si>
    <t>Class A/1 (Rhodopsin-like receptors)</t>
  </si>
  <si>
    <t>R-HSA-73894</t>
  </si>
  <si>
    <t>DNA Repair</t>
  </si>
  <si>
    <t>R-HSA-9007101</t>
  </si>
  <si>
    <t>Rab regulation of trafficking</t>
  </si>
  <si>
    <t>R-HSA-9660821</t>
  </si>
  <si>
    <t>ADORA2B mediated anti-inflammatory cytokines production</t>
  </si>
  <si>
    <t>R-HSA-202733</t>
  </si>
  <si>
    <t>Cell surface interactions at the vascular wall</t>
  </si>
  <si>
    <t>R-HSA-68875</t>
  </si>
  <si>
    <t>Mitotic Prophase</t>
  </si>
  <si>
    <t>R-HSA-8980692</t>
  </si>
  <si>
    <t>RHOA GTPase cycle</t>
  </si>
  <si>
    <t>R-HSA-8957322</t>
  </si>
  <si>
    <t>Metabolism of steroids</t>
  </si>
  <si>
    <t>R-HSA-9013148</t>
  </si>
  <si>
    <t>CDC42 GTPase cycle</t>
  </si>
  <si>
    <t>R-HSA-199991</t>
  </si>
  <si>
    <t>Membrane Trafficking</t>
  </si>
  <si>
    <t>R-HSA-9609507</t>
  </si>
  <si>
    <t>Protein localization</t>
  </si>
  <si>
    <t>R-HSA-69481</t>
  </si>
  <si>
    <t>G2/M Checkpoints</t>
  </si>
  <si>
    <t>R-HSA-983231</t>
  </si>
  <si>
    <t>Factors involved in megakaryocyte development and platelet production</t>
  </si>
  <si>
    <t>R-HSA-112316</t>
  </si>
  <si>
    <t>Neuronal System</t>
  </si>
  <si>
    <t>R-HSA-9679506</t>
  </si>
  <si>
    <t>SARS-CoV Infections</t>
  </si>
  <si>
    <t>R-HSA-8978868</t>
  </si>
  <si>
    <t>Fatty acid metabolism</t>
  </si>
  <si>
    <t>R-HSA-5653656</t>
  </si>
  <si>
    <t>Vesicle-mediated transport</t>
  </si>
  <si>
    <t>R-HSA-9013149</t>
  </si>
  <si>
    <t>RAC1 GTPase cycle</t>
  </si>
  <si>
    <t>R-HSA-500792</t>
  </si>
  <si>
    <t>GPCR ligand binding</t>
  </si>
  <si>
    <t>R-HSA-8951664</t>
  </si>
  <si>
    <t>Neddylation</t>
  </si>
  <si>
    <t>R-HSA-9609690</t>
  </si>
  <si>
    <t>HCMV Early Events</t>
  </si>
  <si>
    <t>R-HSA-9609646</t>
  </si>
  <si>
    <t>HCMV Infection</t>
  </si>
  <si>
    <t>R-HSA-8953854</t>
  </si>
  <si>
    <t>Metabolism of RNA</t>
  </si>
  <si>
    <t>R-HSA-1430728</t>
  </si>
  <si>
    <t>AKT1;PTGS2;PPARG;HMOX1;NOS3;CAV1;PPARA</t>
  </si>
  <si>
    <t>R-HSA-983169</t>
  </si>
  <si>
    <t>Class I MHC mediated antigen processing &amp; presentation</t>
  </si>
  <si>
    <t>R-HSA-68886</t>
  </si>
  <si>
    <t>M Phase</t>
  </si>
  <si>
    <t>R-HSA-9012999</t>
  </si>
  <si>
    <t>RHO GTPase cycle</t>
  </si>
  <si>
    <t>R-HSA-382551</t>
  </si>
  <si>
    <t>Transport of small molecules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</si>
</sst>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name val="宋体"/>
      <charset val="134"/>
    </font>
    <font>
      <sz val="9"/>
      <color rgb="FF333333"/>
      <name val="Helvetica"/>
      <charset val="134"/>
    </font>
    <font>
      <sz val="9"/>
      <color rgb="FF333333"/>
      <name val="Arial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E7E7E7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 wrapText="1"/>
    </xf>
    <xf numFmtId="0" fontId="4" fillId="3" borderId="2" xfId="10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4" borderId="2" xfId="10" applyFill="1" applyBorder="1" applyAlignment="1">
      <alignment vertical="center" wrapText="1"/>
    </xf>
    <xf numFmtId="0" fontId="5" fillId="4" borderId="2" xfId="1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old.tcmsp-e.com/tcmspmol/MOL004386.mol2" TargetMode="External"/><Relationship Id="rId8" Type="http://schemas.openxmlformats.org/officeDocument/2006/relationships/hyperlink" Target="https://old.tcmsp-e.com/tcmspmol/MOL004396.mol2" TargetMode="External"/><Relationship Id="rId7" Type="http://schemas.openxmlformats.org/officeDocument/2006/relationships/hyperlink" Target="https://old.tcmsp-e.com/tcmspmol/MOL004382.mol2" TargetMode="External"/><Relationship Id="rId6" Type="http://schemas.openxmlformats.org/officeDocument/2006/relationships/hyperlink" Target="https://old.tcmsp-e.com/tcmspmol/MOL004388.mol2" TargetMode="External"/><Relationship Id="rId5" Type="http://schemas.openxmlformats.org/officeDocument/2006/relationships/hyperlink" Target="https://old.tcmsp-e.com/molecule.php?qn=4388" TargetMode="External"/><Relationship Id="rId47" Type="http://schemas.openxmlformats.org/officeDocument/2006/relationships/hyperlink" Target="https://old.tcmsp-e.com/tcmspsearch.php?qr=Ginseng Folium&amp;qsr=herb_en_name&amp;token=8e898e0246b1fa6b79f3044a0d91ea14" TargetMode="External"/><Relationship Id="rId46" Type="http://schemas.openxmlformats.org/officeDocument/2006/relationships/hyperlink" Target="https://old.tcmsp-e.com/molecule.php?qn=4382" TargetMode="External"/><Relationship Id="rId45" Type="http://schemas.openxmlformats.org/officeDocument/2006/relationships/hyperlink" Target="https://old.tcmsp-e.com/molecule.php?qn=4396" TargetMode="External"/><Relationship Id="rId44" Type="http://schemas.openxmlformats.org/officeDocument/2006/relationships/hyperlink" Target="https://old.tcmsp-e.com/molecule.php?qn=4386" TargetMode="External"/><Relationship Id="rId43" Type="http://schemas.openxmlformats.org/officeDocument/2006/relationships/hyperlink" Target="https://old.tcmsp-e.com/molecule.php?qn=4391" TargetMode="External"/><Relationship Id="rId42" Type="http://schemas.openxmlformats.org/officeDocument/2006/relationships/hyperlink" Target="https://old.tcmsp-e.com/molecule.php?qn=98" TargetMode="External"/><Relationship Id="rId41" Type="http://schemas.openxmlformats.org/officeDocument/2006/relationships/hyperlink" Target="https://old.tcmsp-e.com/molecule.php?qn=4384" TargetMode="External"/><Relationship Id="rId40" Type="http://schemas.openxmlformats.org/officeDocument/2006/relationships/hyperlink" Target="https://old.tcmsp-e.com/tcmspmol/MOL004427.mol2" TargetMode="External"/><Relationship Id="rId4" Type="http://schemas.openxmlformats.org/officeDocument/2006/relationships/hyperlink" Target="https://old.tcmsp-e.com/tcmspmol/MOL004367.mol2" TargetMode="External"/><Relationship Id="rId39" Type="http://schemas.openxmlformats.org/officeDocument/2006/relationships/hyperlink" Target="https://old.tcmsp-e.com/molecule.php?qn=4427" TargetMode="External"/><Relationship Id="rId38" Type="http://schemas.openxmlformats.org/officeDocument/2006/relationships/hyperlink" Target="https://old.tcmsp-e.com/tcmspmol/MOL001792.mol2" TargetMode="External"/><Relationship Id="rId37" Type="http://schemas.openxmlformats.org/officeDocument/2006/relationships/hyperlink" Target="https://old.tcmsp-e.com/molecule.php?qn=1792" TargetMode="External"/><Relationship Id="rId36" Type="http://schemas.openxmlformats.org/officeDocument/2006/relationships/hyperlink" Target="https://old.tcmsp-e.com/tcmspmol/MOL003044.mol2" TargetMode="External"/><Relationship Id="rId35" Type="http://schemas.openxmlformats.org/officeDocument/2006/relationships/hyperlink" Target="https://old.tcmsp-e.com/molecule.php?qn=3044" TargetMode="External"/><Relationship Id="rId34" Type="http://schemas.openxmlformats.org/officeDocument/2006/relationships/hyperlink" Target="https://old.tcmsp-e.com/tcmspmol/MOL000006.mol2" TargetMode="External"/><Relationship Id="rId33" Type="http://schemas.openxmlformats.org/officeDocument/2006/relationships/hyperlink" Target="https://old.tcmsp-e.com/molecule.php?qn=6" TargetMode="External"/><Relationship Id="rId32" Type="http://schemas.openxmlformats.org/officeDocument/2006/relationships/hyperlink" Target="https://old.tcmsp-e.com/tcmspmol/MOL000359.mol2" TargetMode="External"/><Relationship Id="rId31" Type="http://schemas.openxmlformats.org/officeDocument/2006/relationships/hyperlink" Target="https://old.tcmsp-e.com/molecule.php?qn=359" TargetMode="External"/><Relationship Id="rId30" Type="http://schemas.openxmlformats.org/officeDocument/2006/relationships/hyperlink" Target="https://old.tcmsp-e.com/tcmspmol/MOL001771.mol2" TargetMode="External"/><Relationship Id="rId3" Type="http://schemas.openxmlformats.org/officeDocument/2006/relationships/hyperlink" Target="https://old.tcmsp-e.com/molecule.php?qn=4367" TargetMode="External"/><Relationship Id="rId29" Type="http://schemas.openxmlformats.org/officeDocument/2006/relationships/hyperlink" Target="https://old.tcmsp-e.com/molecule.php?qn=1771" TargetMode="External"/><Relationship Id="rId28" Type="http://schemas.openxmlformats.org/officeDocument/2006/relationships/hyperlink" Target="https://old.tcmsp-e.com/tcmspmol/MOL001510.mol2" TargetMode="External"/><Relationship Id="rId27" Type="http://schemas.openxmlformats.org/officeDocument/2006/relationships/hyperlink" Target="https://old.tcmsp-e.com/molecule.php?qn=1510" TargetMode="External"/><Relationship Id="rId26" Type="http://schemas.openxmlformats.org/officeDocument/2006/relationships/hyperlink" Target="https://old.tcmsp-e.com/tcmspmol/MOL003542.mol2" TargetMode="External"/><Relationship Id="rId25" Type="http://schemas.openxmlformats.org/officeDocument/2006/relationships/hyperlink" Target="https://old.tcmsp-e.com/molecule.php?qn=3542" TargetMode="External"/><Relationship Id="rId24" Type="http://schemas.openxmlformats.org/officeDocument/2006/relationships/hyperlink" Target="https://old.tcmsp-e.com/tcmspmol/MOL004380.mol2" TargetMode="External"/><Relationship Id="rId23" Type="http://schemas.openxmlformats.org/officeDocument/2006/relationships/hyperlink" Target="https://old.tcmsp-e.com/molecule.php?qn=4380" TargetMode="External"/><Relationship Id="rId22" Type="http://schemas.openxmlformats.org/officeDocument/2006/relationships/hyperlink" Target="https://old.tcmsp-e.com/tcmspmol/MOL004425.mol2" TargetMode="External"/><Relationship Id="rId21" Type="http://schemas.openxmlformats.org/officeDocument/2006/relationships/hyperlink" Target="https://old.tcmsp-e.com/molecule.php?qn=4425" TargetMode="External"/><Relationship Id="rId20" Type="http://schemas.openxmlformats.org/officeDocument/2006/relationships/hyperlink" Target="https://old.tcmsp-e.com/tcmspmol/MOL004394.mol2" TargetMode="External"/><Relationship Id="rId2" Type="http://schemas.openxmlformats.org/officeDocument/2006/relationships/hyperlink" Target="https://old.tcmsp-e.com/tcmspmol/MOL000622.mol2" TargetMode="External"/><Relationship Id="rId19" Type="http://schemas.openxmlformats.org/officeDocument/2006/relationships/hyperlink" Target="https://old.tcmsp-e.com/molecule.php?qn=4394" TargetMode="External"/><Relationship Id="rId18" Type="http://schemas.openxmlformats.org/officeDocument/2006/relationships/hyperlink" Target="https://old.tcmsp-e.com/tcmspmol/MOL000422.mol2" TargetMode="External"/><Relationship Id="rId17" Type="http://schemas.openxmlformats.org/officeDocument/2006/relationships/hyperlink" Target="https://old.tcmsp-e.com/molecule.php?qn=422" TargetMode="External"/><Relationship Id="rId16" Type="http://schemas.openxmlformats.org/officeDocument/2006/relationships/hyperlink" Target="https://old.tcmsp-e.com/tcmspmol/MOL001645.mol2" TargetMode="External"/><Relationship Id="rId15" Type="http://schemas.openxmlformats.org/officeDocument/2006/relationships/hyperlink" Target="https://old.tcmsp-e.com/molecule.php?qn=1645" TargetMode="External"/><Relationship Id="rId14" Type="http://schemas.openxmlformats.org/officeDocument/2006/relationships/hyperlink" Target="https://old.tcmsp-e.com/tcmspmol/MOL004373.mol2" TargetMode="External"/><Relationship Id="rId13" Type="http://schemas.openxmlformats.org/officeDocument/2006/relationships/hyperlink" Target="https://old.tcmsp-e.com/molecule.php?qn=4373" TargetMode="External"/><Relationship Id="rId12" Type="http://schemas.openxmlformats.org/officeDocument/2006/relationships/hyperlink" Target="https://old.tcmsp-e.com/tcmspmol/MOL004384.mol2" TargetMode="External"/><Relationship Id="rId11" Type="http://schemas.openxmlformats.org/officeDocument/2006/relationships/hyperlink" Target="https://old.tcmsp-e.com/tcmspmol/MOL000098.mol2" TargetMode="External"/><Relationship Id="rId10" Type="http://schemas.openxmlformats.org/officeDocument/2006/relationships/hyperlink" Target="https://old.tcmsp-e.com/tcmspmol/MOL004391.mol2" TargetMode="External"/><Relationship Id="rId1" Type="http://schemas.openxmlformats.org/officeDocument/2006/relationships/hyperlink" Target="https://old.tcmsp-e.com/molecule.php?qn=622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old.tcmsp-e.com/molecule.php?qn=4384" TargetMode="External"/><Relationship Id="rId8" Type="http://schemas.openxmlformats.org/officeDocument/2006/relationships/hyperlink" Target="https://old.tcmsp-e.com/molecule.php?qn=98" TargetMode="External"/><Relationship Id="rId7" Type="http://schemas.openxmlformats.org/officeDocument/2006/relationships/hyperlink" Target="https://old.tcmsp-e.com/molecule.php?qn=4391" TargetMode="External"/><Relationship Id="rId6" Type="http://schemas.openxmlformats.org/officeDocument/2006/relationships/hyperlink" Target="https://old.tcmsp-e.com/molecule.php?qn=4386" TargetMode="External"/><Relationship Id="rId5" Type="http://schemas.openxmlformats.org/officeDocument/2006/relationships/hyperlink" Target="https://old.tcmsp-e.com/molecule.php?qn=4396" TargetMode="External"/><Relationship Id="rId4" Type="http://schemas.openxmlformats.org/officeDocument/2006/relationships/hyperlink" Target="https://old.tcmsp-e.com/molecule.php?qn=4382" TargetMode="External"/><Relationship Id="rId3" Type="http://schemas.openxmlformats.org/officeDocument/2006/relationships/hyperlink" Target="https://old.tcmsp-e.com/molecule.php?qn=4388" TargetMode="External"/><Relationship Id="rId24" Type="http://schemas.openxmlformats.org/officeDocument/2006/relationships/hyperlink" Target="https://old.tcmsp-e.com/tcmspsearch.php?qr=Ginseng Folium&amp;qsr=herb_en_name&amp;token=8e898e0246b1fa6b79f3044a0d91ea14" TargetMode="External"/><Relationship Id="rId23" Type="http://schemas.openxmlformats.org/officeDocument/2006/relationships/hyperlink" Target="https://old.tcmsp-e.com/molecule.php?qn=4427" TargetMode="External"/><Relationship Id="rId22" Type="http://schemas.openxmlformats.org/officeDocument/2006/relationships/hyperlink" Target="https://old.tcmsp-e.com/molecule.php?qn=1792" TargetMode="External"/><Relationship Id="rId21" Type="http://schemas.openxmlformats.org/officeDocument/2006/relationships/hyperlink" Target="https://old.tcmsp-e.com/molecule.php?qn=3044" TargetMode="External"/><Relationship Id="rId20" Type="http://schemas.openxmlformats.org/officeDocument/2006/relationships/hyperlink" Target="https://old.tcmsp-e.com/molecule.php?qn=6" TargetMode="External"/><Relationship Id="rId2" Type="http://schemas.openxmlformats.org/officeDocument/2006/relationships/hyperlink" Target="https://old.tcmsp-e.com/molecule.php?qn=4367" TargetMode="External"/><Relationship Id="rId19" Type="http://schemas.openxmlformats.org/officeDocument/2006/relationships/hyperlink" Target="https://old.tcmsp-e.com/molecule.php?qn=359" TargetMode="External"/><Relationship Id="rId18" Type="http://schemas.openxmlformats.org/officeDocument/2006/relationships/hyperlink" Target="https://old.tcmsp-e.com/molecule.php?qn=1771" TargetMode="External"/><Relationship Id="rId17" Type="http://schemas.openxmlformats.org/officeDocument/2006/relationships/hyperlink" Target="https://old.tcmsp-e.com/molecule.php?qn=1510" TargetMode="External"/><Relationship Id="rId16" Type="http://schemas.openxmlformats.org/officeDocument/2006/relationships/hyperlink" Target="https://old.tcmsp-e.com/molecule.php?qn=3542" TargetMode="External"/><Relationship Id="rId15" Type="http://schemas.openxmlformats.org/officeDocument/2006/relationships/hyperlink" Target="https://old.tcmsp-e.com/molecule.php?qn=4380" TargetMode="External"/><Relationship Id="rId14" Type="http://schemas.openxmlformats.org/officeDocument/2006/relationships/hyperlink" Target="https://old.tcmsp-e.com/molecule.php?qn=4425" TargetMode="External"/><Relationship Id="rId13" Type="http://schemas.openxmlformats.org/officeDocument/2006/relationships/hyperlink" Target="https://old.tcmsp-e.com/molecule.php?qn=4394" TargetMode="External"/><Relationship Id="rId12" Type="http://schemas.openxmlformats.org/officeDocument/2006/relationships/hyperlink" Target="https://old.tcmsp-e.com/molecule.php?qn=422" TargetMode="External"/><Relationship Id="rId11" Type="http://schemas.openxmlformats.org/officeDocument/2006/relationships/hyperlink" Target="https://old.tcmsp-e.com/molecule.php?qn=1645" TargetMode="External"/><Relationship Id="rId10" Type="http://schemas.openxmlformats.org/officeDocument/2006/relationships/hyperlink" Target="https://old.tcmsp-e.com/molecule.php?qn=4373" TargetMode="External"/><Relationship Id="rId1" Type="http://schemas.openxmlformats.org/officeDocument/2006/relationships/hyperlink" Target="https://old.tcmsp-e.com/molecule.php?qn=62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ld.tcmsp-e.com/tcmspsearch.php?qr=Ginseng Folium&amp;qsr=herb_en_name&amp;token=8e898e0246b1fa6b79f3044a0d91ea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L1"/>
    </sheetView>
  </sheetViews>
  <sheetFormatPr defaultColWidth="9" defaultRowHeight="13.85"/>
  <cols>
    <col min="1" max="1" width="22.6371681415929" customWidth="1"/>
    <col min="2" max="2" width="33.3274336283186" customWidth="1"/>
  </cols>
  <sheetData>
    <row r="1" spans="1:1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ht="13.9" spans="1:13">
      <c r="A2" s="7" t="s">
        <v>12</v>
      </c>
      <c r="B2" s="8" t="s">
        <v>13</v>
      </c>
      <c r="C2" s="12">
        <v>266.37</v>
      </c>
      <c r="D2" s="12">
        <v>1.18</v>
      </c>
      <c r="E2" s="12">
        <v>2</v>
      </c>
      <c r="F2" s="12">
        <v>4</v>
      </c>
      <c r="G2" s="12">
        <v>63.71</v>
      </c>
      <c r="H2" s="12">
        <v>0.02</v>
      </c>
      <c r="I2" s="12">
        <v>-0.24</v>
      </c>
      <c r="J2" s="12">
        <v>0.19</v>
      </c>
      <c r="K2" s="12">
        <v>0.3</v>
      </c>
      <c r="L2" s="12">
        <v>3.17</v>
      </c>
      <c r="M2" s="8"/>
    </row>
    <row r="3" ht="13.9" spans="1:13">
      <c r="A3" s="9" t="s">
        <v>14</v>
      </c>
      <c r="B3" s="10" t="s">
        <v>15</v>
      </c>
      <c r="C3" s="13">
        <v>376.44</v>
      </c>
      <c r="D3" s="13">
        <v>1.68</v>
      </c>
      <c r="E3" s="13">
        <v>4</v>
      </c>
      <c r="F3" s="13">
        <v>7</v>
      </c>
      <c r="G3" s="13">
        <v>62.23</v>
      </c>
      <c r="H3" s="13">
        <v>-0.16</v>
      </c>
      <c r="I3" s="13">
        <v>-0.75</v>
      </c>
      <c r="J3" s="13">
        <v>0.41</v>
      </c>
      <c r="K3" s="13">
        <v>0</v>
      </c>
      <c r="L3" s="13">
        <v>2.27</v>
      </c>
      <c r="M3" s="10"/>
    </row>
    <row r="4" ht="55.5" spans="1:13">
      <c r="A4" s="7" t="s">
        <v>16</v>
      </c>
      <c r="B4" s="8" t="s">
        <v>17</v>
      </c>
      <c r="C4" s="12">
        <v>370.41</v>
      </c>
      <c r="D4" s="12">
        <v>2.75</v>
      </c>
      <c r="E4" s="12">
        <v>1</v>
      </c>
      <c r="F4" s="12">
        <v>6</v>
      </c>
      <c r="G4" s="12">
        <v>60.64</v>
      </c>
      <c r="H4" s="12">
        <v>0.34</v>
      </c>
      <c r="I4" s="12">
        <v>-0.12</v>
      </c>
      <c r="J4" s="12">
        <v>0.66</v>
      </c>
      <c r="K4" s="12">
        <v>0</v>
      </c>
      <c r="L4" s="12">
        <v>1.22</v>
      </c>
      <c r="M4" s="8"/>
    </row>
    <row r="5" ht="13.9" spans="1:13">
      <c r="A5" s="9" t="s">
        <v>18</v>
      </c>
      <c r="B5" s="10" t="s">
        <v>19</v>
      </c>
      <c r="C5" s="13">
        <v>420.49</v>
      </c>
      <c r="D5" s="13">
        <v>4.2</v>
      </c>
      <c r="E5" s="13">
        <v>3</v>
      </c>
      <c r="F5" s="13">
        <v>6</v>
      </c>
      <c r="G5" s="13">
        <v>56.96</v>
      </c>
      <c r="H5" s="13">
        <v>0.38</v>
      </c>
      <c r="I5" s="13">
        <v>-0.49</v>
      </c>
      <c r="J5" s="13">
        <v>0.77</v>
      </c>
      <c r="K5" s="13">
        <v>0</v>
      </c>
      <c r="L5" s="13">
        <v>14.44</v>
      </c>
      <c r="M5" s="10"/>
    </row>
    <row r="6" ht="27.75" spans="1:13">
      <c r="A6" s="7" t="s">
        <v>20</v>
      </c>
      <c r="B6" s="8" t="s">
        <v>21</v>
      </c>
      <c r="C6" s="12">
        <v>320.37</v>
      </c>
      <c r="D6" s="12">
        <v>1.69</v>
      </c>
      <c r="E6" s="12">
        <v>4</v>
      </c>
      <c r="F6" s="12">
        <v>6</v>
      </c>
      <c r="G6" s="12">
        <v>52.31</v>
      </c>
      <c r="H6" s="12">
        <v>0</v>
      </c>
      <c r="I6" s="12">
        <v>-0.87</v>
      </c>
      <c r="J6" s="12">
        <v>0.22</v>
      </c>
      <c r="K6" s="12">
        <v>0</v>
      </c>
      <c r="L6" s="12">
        <v>2.18</v>
      </c>
      <c r="M6" s="8"/>
    </row>
    <row r="7" ht="13.9" spans="1:13">
      <c r="A7" s="9" t="s">
        <v>22</v>
      </c>
      <c r="B7" s="10" t="s">
        <v>23</v>
      </c>
      <c r="C7" s="13">
        <v>352.36</v>
      </c>
      <c r="D7" s="13">
        <v>3.12</v>
      </c>
      <c r="E7" s="13">
        <v>3</v>
      </c>
      <c r="F7" s="13">
        <v>6</v>
      </c>
      <c r="G7" s="13">
        <v>51.63</v>
      </c>
      <c r="H7" s="13">
        <v>0.51</v>
      </c>
      <c r="I7" s="13">
        <v>-0.54</v>
      </c>
      <c r="J7" s="13">
        <v>0.55</v>
      </c>
      <c r="K7" s="13">
        <v>0</v>
      </c>
      <c r="L7" s="13">
        <v>15.47</v>
      </c>
      <c r="M7" s="10"/>
    </row>
    <row r="8" ht="27.75" spans="1:13">
      <c r="A8" s="7" t="s">
        <v>24</v>
      </c>
      <c r="B8" s="8" t="s">
        <v>25</v>
      </c>
      <c r="C8" s="12">
        <v>290.38</v>
      </c>
      <c r="D8" s="12">
        <v>4.99</v>
      </c>
      <c r="E8" s="12">
        <v>0</v>
      </c>
      <c r="F8" s="12">
        <v>2</v>
      </c>
      <c r="G8" s="12">
        <v>48.54</v>
      </c>
      <c r="H8" s="12">
        <v>1.53</v>
      </c>
      <c r="I8" s="12">
        <v>0.99</v>
      </c>
      <c r="J8" s="12">
        <v>0.25</v>
      </c>
      <c r="K8" s="12">
        <v>0</v>
      </c>
      <c r="L8" s="12">
        <v>18.73</v>
      </c>
      <c r="M8" s="8"/>
    </row>
    <row r="9" ht="13.9" spans="1:13">
      <c r="A9" s="9" t="s">
        <v>26</v>
      </c>
      <c r="B9" s="10" t="s">
        <v>27</v>
      </c>
      <c r="C9" s="13">
        <v>302.25</v>
      </c>
      <c r="D9" s="13">
        <v>1.5</v>
      </c>
      <c r="E9" s="13">
        <v>5</v>
      </c>
      <c r="F9" s="13">
        <v>7</v>
      </c>
      <c r="G9" s="13">
        <v>46.43</v>
      </c>
      <c r="H9" s="13">
        <v>0.05</v>
      </c>
      <c r="I9" s="13">
        <v>-0.77</v>
      </c>
      <c r="J9" s="13">
        <v>0.28</v>
      </c>
      <c r="K9" s="13">
        <v>0.38</v>
      </c>
      <c r="L9" s="13">
        <v>14.4</v>
      </c>
      <c r="M9" s="10"/>
    </row>
    <row r="10" ht="13.9" spans="1:13">
      <c r="A10" s="7" t="s">
        <v>28</v>
      </c>
      <c r="B10" s="8" t="s">
        <v>29</v>
      </c>
      <c r="C10" s="12">
        <v>336.36</v>
      </c>
      <c r="D10" s="12">
        <v>3.39</v>
      </c>
      <c r="E10" s="12">
        <v>2</v>
      </c>
      <c r="F10" s="12">
        <v>5</v>
      </c>
      <c r="G10" s="12">
        <v>45.67</v>
      </c>
      <c r="H10" s="12">
        <v>0.75</v>
      </c>
      <c r="I10" s="12">
        <v>-0.11</v>
      </c>
      <c r="J10" s="12">
        <v>0.5</v>
      </c>
      <c r="K10" s="12">
        <v>0</v>
      </c>
      <c r="L10" s="12">
        <v>15.74</v>
      </c>
      <c r="M10" s="8"/>
    </row>
    <row r="11" ht="13.9" spans="1:13">
      <c r="A11" s="9" t="s">
        <v>30</v>
      </c>
      <c r="B11" s="10" t="s">
        <v>31</v>
      </c>
      <c r="C11" s="13">
        <v>368.41</v>
      </c>
      <c r="D11" s="13">
        <v>3.88</v>
      </c>
      <c r="E11" s="13">
        <v>3</v>
      </c>
      <c r="F11" s="13">
        <v>6</v>
      </c>
      <c r="G11" s="13">
        <v>45.41</v>
      </c>
      <c r="H11" s="13">
        <v>0.72</v>
      </c>
      <c r="I11" s="13">
        <v>0.01</v>
      </c>
      <c r="J11" s="13">
        <v>0.44</v>
      </c>
      <c r="K11" s="13">
        <v>0</v>
      </c>
      <c r="L11" s="13">
        <v>15.01</v>
      </c>
      <c r="M11" s="10"/>
    </row>
    <row r="12" ht="13.9" spans="1:13">
      <c r="A12" s="7" t="s">
        <v>32</v>
      </c>
      <c r="B12" s="8" t="s">
        <v>33</v>
      </c>
      <c r="C12" s="12">
        <v>308.56</v>
      </c>
      <c r="D12" s="12">
        <v>6.85</v>
      </c>
      <c r="E12" s="12">
        <v>0</v>
      </c>
      <c r="F12" s="12">
        <v>2</v>
      </c>
      <c r="G12" s="12">
        <v>42.1</v>
      </c>
      <c r="H12" s="12">
        <v>1.36</v>
      </c>
      <c r="I12" s="12">
        <v>1.08</v>
      </c>
      <c r="J12" s="12">
        <v>0.2</v>
      </c>
      <c r="K12" s="12">
        <v>0.21</v>
      </c>
      <c r="L12" s="12">
        <v>7.48</v>
      </c>
      <c r="M12" s="8"/>
    </row>
    <row r="13" ht="13.9" spans="1:13">
      <c r="A13" s="9" t="s">
        <v>34</v>
      </c>
      <c r="B13" s="10" t="s">
        <v>35</v>
      </c>
      <c r="C13" s="13">
        <v>286.25</v>
      </c>
      <c r="D13" s="13">
        <v>1.77</v>
      </c>
      <c r="E13" s="13">
        <v>4</v>
      </c>
      <c r="F13" s="13">
        <v>6</v>
      </c>
      <c r="G13" s="13">
        <v>41.88</v>
      </c>
      <c r="H13" s="13">
        <v>0.26</v>
      </c>
      <c r="I13" s="13">
        <v>-0.55</v>
      </c>
      <c r="J13" s="13">
        <v>0.24</v>
      </c>
      <c r="K13" s="13">
        <v>0</v>
      </c>
      <c r="L13" s="13">
        <v>14.74</v>
      </c>
      <c r="M13" s="10"/>
    </row>
    <row r="14" ht="27.75" spans="1:13">
      <c r="A14" s="7" t="s">
        <v>36</v>
      </c>
      <c r="B14" s="8" t="s">
        <v>37</v>
      </c>
      <c r="C14" s="12">
        <v>676.73</v>
      </c>
      <c r="D14" s="12">
        <v>0.77</v>
      </c>
      <c r="E14" s="12">
        <v>8</v>
      </c>
      <c r="F14" s="12">
        <v>15</v>
      </c>
      <c r="G14" s="12">
        <v>41.58</v>
      </c>
      <c r="H14" s="12">
        <v>-1.59</v>
      </c>
      <c r="I14" s="12">
        <v>-2.89</v>
      </c>
      <c r="J14" s="12">
        <v>0.61</v>
      </c>
      <c r="K14" s="12">
        <v>0</v>
      </c>
      <c r="L14" s="12">
        <v>16.23</v>
      </c>
      <c r="M14" s="8"/>
    </row>
    <row r="15" ht="13.9" spans="1:13">
      <c r="A15" s="9" t="s">
        <v>38</v>
      </c>
      <c r="B15" s="10" t="s">
        <v>39</v>
      </c>
      <c r="C15" s="13">
        <v>676.73</v>
      </c>
      <c r="D15" s="13">
        <v>0.77</v>
      </c>
      <c r="E15" s="13">
        <v>8</v>
      </c>
      <c r="F15" s="13">
        <v>15</v>
      </c>
      <c r="G15" s="13">
        <v>41.58</v>
      </c>
      <c r="H15" s="13">
        <v>-1.82</v>
      </c>
      <c r="I15" s="13">
        <v>-3</v>
      </c>
      <c r="J15" s="13">
        <v>0.61</v>
      </c>
      <c r="K15" s="13">
        <v>0</v>
      </c>
      <c r="L15" s="13">
        <v>19.93</v>
      </c>
      <c r="M15" s="10"/>
    </row>
    <row r="16" ht="27.75" spans="1:13">
      <c r="A16" s="7" t="s">
        <v>40</v>
      </c>
      <c r="B16" s="8" t="s">
        <v>41</v>
      </c>
      <c r="C16" s="12">
        <v>329.48</v>
      </c>
      <c r="D16" s="12">
        <v>2.89</v>
      </c>
      <c r="E16" s="12">
        <v>0</v>
      </c>
      <c r="F16" s="12">
        <v>4</v>
      </c>
      <c r="G16" s="12">
        <v>39.14</v>
      </c>
      <c r="H16" s="12">
        <v>1.02</v>
      </c>
      <c r="I16" s="12">
        <v>0.68</v>
      </c>
      <c r="J16" s="12">
        <v>0.49</v>
      </c>
      <c r="K16" s="12">
        <v>0</v>
      </c>
      <c r="L16" s="12">
        <v>6.58</v>
      </c>
      <c r="M16" s="8"/>
    </row>
    <row r="17" ht="13.9" spans="1:13">
      <c r="A17" s="7" t="s">
        <v>42</v>
      </c>
      <c r="B17" s="8" t="s">
        <v>43</v>
      </c>
      <c r="C17" s="12">
        <v>354.38</v>
      </c>
      <c r="D17" s="12">
        <v>3.63</v>
      </c>
      <c r="E17" s="12">
        <v>4</v>
      </c>
      <c r="F17" s="12">
        <v>6</v>
      </c>
      <c r="G17" s="12">
        <v>38.04</v>
      </c>
      <c r="H17" s="12">
        <v>0.53</v>
      </c>
      <c r="I17" s="12">
        <v>-0.49</v>
      </c>
      <c r="J17" s="12">
        <v>0.39</v>
      </c>
      <c r="K17" s="12">
        <v>0</v>
      </c>
      <c r="L17" s="12">
        <v>15.37</v>
      </c>
      <c r="M17" s="8"/>
    </row>
    <row r="18" ht="13.9" spans="1:13">
      <c r="A18" s="9" t="s">
        <v>44</v>
      </c>
      <c r="B18" s="10" t="s">
        <v>45</v>
      </c>
      <c r="C18" s="13">
        <v>400.76</v>
      </c>
      <c r="D18" s="13">
        <v>7.63</v>
      </c>
      <c r="E18" s="13">
        <v>1</v>
      </c>
      <c r="F18" s="13">
        <v>1</v>
      </c>
      <c r="G18" s="13">
        <v>37.58</v>
      </c>
      <c r="H18" s="13">
        <v>1.43</v>
      </c>
      <c r="I18" s="13">
        <v>1.15</v>
      </c>
      <c r="J18" s="13">
        <v>0.71</v>
      </c>
      <c r="K18" s="13">
        <v>0.21</v>
      </c>
      <c r="L18" s="13">
        <v>4.5</v>
      </c>
      <c r="M18" s="10"/>
    </row>
    <row r="19" ht="13.9" spans="1:13">
      <c r="A19" s="7" t="s">
        <v>46</v>
      </c>
      <c r="B19" s="8" t="s">
        <v>47</v>
      </c>
      <c r="C19" s="12">
        <v>414.79</v>
      </c>
      <c r="D19" s="12">
        <v>8.08</v>
      </c>
      <c r="E19" s="12">
        <v>1</v>
      </c>
      <c r="F19" s="12">
        <v>1</v>
      </c>
      <c r="G19" s="12">
        <v>36.91</v>
      </c>
      <c r="H19" s="12">
        <v>1.45</v>
      </c>
      <c r="I19" s="12">
        <v>1.14</v>
      </c>
      <c r="J19" s="12">
        <v>0.75</v>
      </c>
      <c r="K19" s="12">
        <v>0</v>
      </c>
      <c r="L19" s="12">
        <v>5.07</v>
      </c>
      <c r="M19" s="8"/>
    </row>
    <row r="20" ht="13.9" spans="1:13">
      <c r="A20" s="9" t="s">
        <v>48</v>
      </c>
      <c r="B20" s="10" t="s">
        <v>49</v>
      </c>
      <c r="C20" s="13">
        <v>414.79</v>
      </c>
      <c r="D20" s="13">
        <v>8.08</v>
      </c>
      <c r="E20" s="13">
        <v>1</v>
      </c>
      <c r="F20" s="13">
        <v>1</v>
      </c>
      <c r="G20" s="13">
        <v>36.91</v>
      </c>
      <c r="H20" s="13">
        <v>1.32</v>
      </c>
      <c r="I20" s="13">
        <v>0.87</v>
      </c>
      <c r="J20" s="13">
        <v>0.75</v>
      </c>
      <c r="K20" s="13">
        <v>0.22</v>
      </c>
      <c r="L20" s="13">
        <v>5.37</v>
      </c>
      <c r="M20" s="10"/>
    </row>
    <row r="21" ht="13.9" spans="1:13">
      <c r="A21" s="7" t="s">
        <v>50</v>
      </c>
      <c r="B21" s="8" t="s">
        <v>51</v>
      </c>
      <c r="C21" s="12">
        <v>286.25</v>
      </c>
      <c r="D21" s="12">
        <v>2.07</v>
      </c>
      <c r="E21" s="12">
        <v>4</v>
      </c>
      <c r="F21" s="12">
        <v>6</v>
      </c>
      <c r="G21" s="12">
        <v>36.16</v>
      </c>
      <c r="H21" s="12">
        <v>0.19</v>
      </c>
      <c r="I21" s="12">
        <v>-0.84</v>
      </c>
      <c r="J21" s="12">
        <v>0.25</v>
      </c>
      <c r="K21" s="12">
        <v>0.39</v>
      </c>
      <c r="L21" s="12">
        <v>15.94</v>
      </c>
      <c r="M21" s="8"/>
    </row>
    <row r="22" ht="13.9" spans="1:13">
      <c r="A22" s="9" t="s">
        <v>52</v>
      </c>
      <c r="B22" s="10" t="s">
        <v>53</v>
      </c>
      <c r="C22" s="13">
        <v>300.28</v>
      </c>
      <c r="D22" s="13">
        <v>2.32</v>
      </c>
      <c r="E22" s="13">
        <v>3</v>
      </c>
      <c r="F22" s="13">
        <v>6</v>
      </c>
      <c r="G22" s="13">
        <v>35.85</v>
      </c>
      <c r="H22" s="13">
        <v>0.39</v>
      </c>
      <c r="I22" s="13">
        <v>-0.53</v>
      </c>
      <c r="J22" s="13">
        <v>0.27</v>
      </c>
      <c r="K22" s="13">
        <v>0.32</v>
      </c>
      <c r="L22" s="13">
        <v>16.31</v>
      </c>
      <c r="M22" s="10"/>
    </row>
    <row r="23" ht="13.9" spans="1:13">
      <c r="A23" s="7" t="s">
        <v>54</v>
      </c>
      <c r="B23" s="8" t="s">
        <v>55</v>
      </c>
      <c r="C23" s="12">
        <v>256.27</v>
      </c>
      <c r="D23" s="12">
        <v>2.57</v>
      </c>
      <c r="E23" s="12">
        <v>2</v>
      </c>
      <c r="F23" s="12">
        <v>4</v>
      </c>
      <c r="G23" s="12">
        <v>32.76</v>
      </c>
      <c r="H23" s="12">
        <v>0.51</v>
      </c>
      <c r="I23" s="12">
        <v>-0.29</v>
      </c>
      <c r="J23" s="12">
        <v>0.18</v>
      </c>
      <c r="K23" s="12">
        <v>0.42</v>
      </c>
      <c r="L23" s="12">
        <v>17.89</v>
      </c>
      <c r="M23" s="8"/>
    </row>
    <row r="24" ht="13.9" spans="1:13">
      <c r="A24" s="9" t="s">
        <v>56</v>
      </c>
      <c r="B24" s="10" t="s">
        <v>57</v>
      </c>
      <c r="C24" s="13">
        <v>462.49</v>
      </c>
      <c r="D24" s="13">
        <v>1.16</v>
      </c>
      <c r="E24" s="13">
        <v>5</v>
      </c>
      <c r="F24" s="13">
        <v>10</v>
      </c>
      <c r="G24" s="13">
        <v>31.91</v>
      </c>
      <c r="H24" s="13">
        <v>-0.65</v>
      </c>
      <c r="I24" s="13">
        <v>-1.56</v>
      </c>
      <c r="J24" s="13">
        <v>0.86</v>
      </c>
      <c r="K24" s="13">
        <v>0</v>
      </c>
      <c r="L24" s="13">
        <v>2.84</v>
      </c>
      <c r="M24" s="10"/>
    </row>
  </sheetData>
  <hyperlinks>
    <hyperlink ref="B2" r:id="rId1" display="Magnograndiolide"/>
    <hyperlink ref="M2" r:id="rId2"/>
    <hyperlink ref="B3" r:id="rId3" display="olivil"/>
    <hyperlink ref="M3" r:id="rId4"/>
    <hyperlink ref="B4" r:id="rId5" display="6-hydroxy-11,12-dimethoxy-2,2-dimethyl-1,8-dioxo-2,3,4,8-tetrahydro-1H-isochromeno[3,4-h]isoquinolin-2-ium"/>
    <hyperlink ref="M4" r:id="rId6"/>
    <hyperlink ref="M5" r:id="rId7"/>
    <hyperlink ref="M6" r:id="rId8"/>
    <hyperlink ref="M7" r:id="rId9"/>
    <hyperlink ref="M8" r:id="rId10"/>
    <hyperlink ref="M9" r:id="rId11"/>
    <hyperlink ref="M10" r:id="rId12"/>
    <hyperlink ref="B11" r:id="rId13" display="Anhydroicaritin"/>
    <hyperlink ref="M11" r:id="rId14"/>
    <hyperlink ref="B12" r:id="rId15" display="Linoleyl acetate"/>
    <hyperlink ref="M12" r:id="rId16"/>
    <hyperlink ref="B13" r:id="rId17" display="kaempferol"/>
    <hyperlink ref="M13" r:id="rId18"/>
    <hyperlink ref="B14" r:id="rId19" display="Anhydroicaritin-3-O-alpha-L-rhamnoside"/>
    <hyperlink ref="M14" r:id="rId20"/>
    <hyperlink ref="B15" r:id="rId21" display="Icariin"/>
    <hyperlink ref="M15" r:id="rId22"/>
    <hyperlink ref="B16" r:id="rId23" display="C-Homoerythrinan, 1,6-didehydro-3,15,16-trimethoxy-, (3.beta.)-"/>
    <hyperlink ref="M16" r:id="rId24"/>
    <hyperlink ref="B17" r:id="rId25" display="8-Isopentenyl-kaempferol"/>
    <hyperlink ref="M17" r:id="rId26"/>
    <hyperlink ref="B18" r:id="rId27" display="24-epicampesterol"/>
    <hyperlink ref="M18" r:id="rId28"/>
    <hyperlink ref="B19" r:id="rId29" display="poriferast-5-en-3beta-ol"/>
    <hyperlink ref="M19" r:id="rId30"/>
    <hyperlink ref="B20" r:id="rId31" display="sitosterol"/>
    <hyperlink ref="M20" r:id="rId32"/>
    <hyperlink ref="B21" r:id="rId33" display="luteolin"/>
    <hyperlink ref="M21" r:id="rId34"/>
    <hyperlink ref="B22" r:id="rId35" display="Chryseriol"/>
    <hyperlink ref="M22" r:id="rId36"/>
    <hyperlink ref="B23" r:id="rId37" display="DFV"/>
    <hyperlink ref="M23" r:id="rId38"/>
    <hyperlink ref="B24" r:id="rId39" display="Icariside A7"/>
    <hyperlink ref="M24" r:id="rId40"/>
    <hyperlink ref="B10" r:id="rId41" display="Yinyanghuo C"/>
    <hyperlink ref="B9" r:id="rId42" display="quercetin"/>
    <hyperlink ref="B8" r:id="rId43" display="8-(3-methylbut-2-enyl)-2-phenyl-chromone"/>
    <hyperlink ref="B7" r:id="rId44" display="Yinyanghuo E"/>
    <hyperlink ref="B6" r:id="rId45" display="1,2-bis(4-hydroxy-3-methoxyphenyl)propan-1,3-diol"/>
    <hyperlink ref="B5" r:id="rId46" display="Yinyanghuo A"/>
    <hyperlink ref="A1" r:id="rId47" display="Mol ID"/>
    <hyperlink ref="B1" r:id="rId47" display="Molecule Name"/>
    <hyperlink ref="C1" r:id="rId47" display="MW"/>
    <hyperlink ref="D1" r:id="rId47" display="AlogP"/>
    <hyperlink ref="E1" r:id="rId47" display="Hdon"/>
    <hyperlink ref="F1" r:id="rId47" display="Hacc"/>
    <hyperlink ref="G1" r:id="rId47" display="OB (%)"/>
    <hyperlink ref="H1" r:id="rId47" display="Caco-2"/>
    <hyperlink ref="I1" r:id="rId47" display="BBB"/>
    <hyperlink ref="J1" r:id="rId47" display="DL"/>
    <hyperlink ref="K1" r:id="rId47" display="FASA-"/>
    <hyperlink ref="L1" r:id="rId47" display="HL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01"/>
  <sheetViews>
    <sheetView workbookViewId="0">
      <selection activeCell="E1508" sqref="E1508"/>
    </sheetView>
  </sheetViews>
  <sheetFormatPr defaultColWidth="9.02654867256637" defaultRowHeight="13.85"/>
  <cols>
    <col min="1" max="1" width="12.7522123893805" customWidth="1"/>
    <col min="3" max="3" width="16.3982300884956" customWidth="1"/>
    <col min="8" max="10" width="12.7964601769912"/>
  </cols>
  <sheetData>
    <row r="1" spans="1:11">
      <c r="A1" s="1" t="s">
        <v>56825</v>
      </c>
      <c r="B1" s="1" t="s">
        <v>56826</v>
      </c>
      <c r="C1" s="1" t="s">
        <v>458</v>
      </c>
      <c r="D1" s="1" t="s">
        <v>56827</v>
      </c>
      <c r="E1" s="1" t="s">
        <v>56828</v>
      </c>
      <c r="F1" s="1" t="s">
        <v>56829</v>
      </c>
      <c r="G1" s="1" t="s">
        <v>56830</v>
      </c>
      <c r="H1" s="1" t="s">
        <v>56831</v>
      </c>
      <c r="I1" s="1" t="s">
        <v>56832</v>
      </c>
      <c r="J1" s="1" t="s">
        <v>56833</v>
      </c>
      <c r="K1" s="1" t="s">
        <v>56834</v>
      </c>
    </row>
    <row r="2" spans="1:11">
      <c r="A2" s="1" t="s">
        <v>56835</v>
      </c>
      <c r="B2" s="1" t="s">
        <v>56836</v>
      </c>
      <c r="C2" s="1" t="s">
        <v>56837</v>
      </c>
      <c r="D2" s="1">
        <v>26</v>
      </c>
      <c r="E2" s="1">
        <v>45</v>
      </c>
      <c r="F2" s="1">
        <v>283</v>
      </c>
      <c r="G2" s="1">
        <v>18684</v>
      </c>
      <c r="H2" s="2">
        <v>2.87230195544476e-36</v>
      </c>
      <c r="I2" s="2">
        <v>4.30845293316714e-33</v>
      </c>
      <c r="J2" s="1">
        <v>38.1455830388693</v>
      </c>
      <c r="K2" s="1" t="s">
        <v>56838</v>
      </c>
    </row>
    <row r="3" spans="1:11">
      <c r="A3" s="1" t="s">
        <v>56839</v>
      </c>
      <c r="B3" s="1" t="s">
        <v>56840</v>
      </c>
      <c r="C3" s="1" t="s">
        <v>56837</v>
      </c>
      <c r="D3" s="1">
        <v>18</v>
      </c>
      <c r="E3" s="1">
        <v>45</v>
      </c>
      <c r="F3" s="1">
        <v>382</v>
      </c>
      <c r="G3" s="1">
        <v>18684</v>
      </c>
      <c r="H3" s="2">
        <v>2.71278839986933e-19</v>
      </c>
      <c r="I3" s="2">
        <v>2.03459129990199e-16</v>
      </c>
      <c r="J3" s="1">
        <v>19.5643979057592</v>
      </c>
      <c r="K3" s="1" t="s">
        <v>56841</v>
      </c>
    </row>
    <row r="4" spans="1:11">
      <c r="A4" s="1" t="s">
        <v>56842</v>
      </c>
      <c r="B4" s="1" t="s">
        <v>56843</v>
      </c>
      <c r="C4" s="1" t="s">
        <v>56837</v>
      </c>
      <c r="D4" s="1">
        <v>18</v>
      </c>
      <c r="E4" s="1">
        <v>45</v>
      </c>
      <c r="F4" s="1">
        <v>475</v>
      </c>
      <c r="G4" s="1">
        <v>18684</v>
      </c>
      <c r="H4" s="2">
        <v>1.3041066558768e-17</v>
      </c>
      <c r="I4" s="2">
        <v>4.890399959538e-15</v>
      </c>
      <c r="J4" s="1">
        <v>15.7338947368421</v>
      </c>
      <c r="K4" s="1" t="s">
        <v>56844</v>
      </c>
    </row>
    <row r="5" spans="1:11">
      <c r="A5" s="1" t="s">
        <v>56845</v>
      </c>
      <c r="B5" s="1" t="s">
        <v>56846</v>
      </c>
      <c r="C5" s="1" t="s">
        <v>56837</v>
      </c>
      <c r="D5" s="1">
        <v>19</v>
      </c>
      <c r="E5" s="1">
        <v>45</v>
      </c>
      <c r="F5" s="1">
        <v>632</v>
      </c>
      <c r="G5" s="1">
        <v>18684</v>
      </c>
      <c r="H5" s="2">
        <v>9.3396676200608e-17</v>
      </c>
      <c r="I5" s="2">
        <v>2.80190028601824e-14</v>
      </c>
      <c r="J5" s="1">
        <v>12.4822784810127</v>
      </c>
      <c r="K5" s="1" t="s">
        <v>56847</v>
      </c>
    </row>
    <row r="6" spans="1:11">
      <c r="A6" s="1" t="s">
        <v>56848</v>
      </c>
      <c r="B6" s="1" t="s">
        <v>56849</v>
      </c>
      <c r="C6" s="1" t="s">
        <v>56837</v>
      </c>
      <c r="D6" s="1">
        <v>21</v>
      </c>
      <c r="E6" s="1">
        <v>45</v>
      </c>
      <c r="F6" s="1">
        <v>1110</v>
      </c>
      <c r="G6" s="1">
        <v>18684</v>
      </c>
      <c r="H6" s="2">
        <v>1.42258367545382e-14</v>
      </c>
      <c r="I6" s="2">
        <v>3.55645918863455e-12</v>
      </c>
      <c r="J6" s="1">
        <v>7.85513513513514</v>
      </c>
      <c r="K6" s="1" t="s">
        <v>56850</v>
      </c>
    </row>
    <row r="7" spans="1:11">
      <c r="A7" s="1" t="s">
        <v>56851</v>
      </c>
      <c r="B7" s="1" t="s">
        <v>56852</v>
      </c>
      <c r="C7" s="1" t="s">
        <v>56837</v>
      </c>
      <c r="D7" s="1">
        <v>7</v>
      </c>
      <c r="E7" s="1">
        <v>45</v>
      </c>
      <c r="F7" s="1">
        <v>34</v>
      </c>
      <c r="G7" s="1">
        <v>18684</v>
      </c>
      <c r="H7" s="2">
        <v>1.47687156850325e-12</v>
      </c>
      <c r="I7" s="2">
        <v>3.16472478964983e-10</v>
      </c>
      <c r="J7" s="1">
        <v>85.4823529411765</v>
      </c>
      <c r="K7" s="1" t="s">
        <v>56853</v>
      </c>
    </row>
    <row r="8" spans="1:11">
      <c r="A8" s="1" t="s">
        <v>56854</v>
      </c>
      <c r="B8" s="1" t="s">
        <v>56855</v>
      </c>
      <c r="C8" s="1" t="s">
        <v>56837</v>
      </c>
      <c r="D8" s="1">
        <v>10</v>
      </c>
      <c r="E8" s="1">
        <v>45</v>
      </c>
      <c r="F8" s="1">
        <v>150</v>
      </c>
      <c r="G8" s="1">
        <v>18684</v>
      </c>
      <c r="H8" s="2">
        <v>2.06067961742142e-12</v>
      </c>
      <c r="I8" s="2">
        <v>3.86377428266516e-10</v>
      </c>
      <c r="J8" s="1">
        <v>27.68</v>
      </c>
      <c r="K8" s="1" t="s">
        <v>56856</v>
      </c>
    </row>
    <row r="9" spans="1:11">
      <c r="A9" s="1" t="s">
        <v>56857</v>
      </c>
      <c r="B9" s="1" t="s">
        <v>56858</v>
      </c>
      <c r="C9" s="1" t="s">
        <v>56837</v>
      </c>
      <c r="D9" s="1">
        <v>14</v>
      </c>
      <c r="E9" s="1">
        <v>45</v>
      </c>
      <c r="F9" s="1">
        <v>484</v>
      </c>
      <c r="G9" s="1">
        <v>18684</v>
      </c>
      <c r="H9" s="2">
        <v>4.06930958833957e-12</v>
      </c>
      <c r="I9" s="2">
        <v>6.70030083024221e-10</v>
      </c>
      <c r="J9" s="1">
        <v>12.0099173553719</v>
      </c>
      <c r="K9" s="1" t="s">
        <v>56859</v>
      </c>
    </row>
    <row r="10" spans="1:11">
      <c r="A10" s="1" t="s">
        <v>56860</v>
      </c>
      <c r="B10" s="1" t="s">
        <v>56861</v>
      </c>
      <c r="C10" s="1" t="s">
        <v>56837</v>
      </c>
      <c r="D10" s="1">
        <v>11</v>
      </c>
      <c r="E10" s="1">
        <v>45</v>
      </c>
      <c r="F10" s="1">
        <v>227</v>
      </c>
      <c r="G10" s="1">
        <v>18684</v>
      </c>
      <c r="H10" s="2">
        <v>4.71695524047888e-12</v>
      </c>
      <c r="I10" s="2">
        <v>6.70030083024221e-10</v>
      </c>
      <c r="J10" s="1">
        <v>20.1198237885463</v>
      </c>
      <c r="K10" s="1" t="s">
        <v>56862</v>
      </c>
    </row>
    <row r="11" spans="1:11">
      <c r="A11" s="1" t="s">
        <v>56863</v>
      </c>
      <c r="B11" s="1" t="s">
        <v>56864</v>
      </c>
      <c r="C11" s="1" t="s">
        <v>56837</v>
      </c>
      <c r="D11" s="1">
        <v>9</v>
      </c>
      <c r="E11" s="1">
        <v>45</v>
      </c>
      <c r="F11" s="1">
        <v>111</v>
      </c>
      <c r="G11" s="1">
        <v>18684</v>
      </c>
      <c r="H11" s="2">
        <v>4.91355394217762e-12</v>
      </c>
      <c r="I11" s="2">
        <v>6.70030083024221e-10</v>
      </c>
      <c r="J11" s="1">
        <v>33.6648648648649</v>
      </c>
      <c r="K11" s="1" t="s">
        <v>56865</v>
      </c>
    </row>
    <row r="12" spans="1:11">
      <c r="A12" s="1" t="s">
        <v>56866</v>
      </c>
      <c r="B12" s="1" t="s">
        <v>56867</v>
      </c>
      <c r="C12" s="1" t="s">
        <v>56837</v>
      </c>
      <c r="D12" s="1">
        <v>9</v>
      </c>
      <c r="E12" s="1">
        <v>45</v>
      </c>
      <c r="F12" s="1">
        <v>125</v>
      </c>
      <c r="G12" s="1">
        <v>18684</v>
      </c>
      <c r="H12" s="2">
        <v>1.45099257686857e-11</v>
      </c>
      <c r="I12" s="2">
        <v>1.81374072108571e-9</v>
      </c>
      <c r="J12" s="1">
        <v>29.8944</v>
      </c>
      <c r="K12" s="1" t="s">
        <v>56868</v>
      </c>
    </row>
    <row r="13" spans="1:11">
      <c r="A13" s="1" t="s">
        <v>56869</v>
      </c>
      <c r="B13" s="1" t="s">
        <v>56870</v>
      </c>
      <c r="C13" s="1" t="s">
        <v>56837</v>
      </c>
      <c r="D13" s="1">
        <v>6</v>
      </c>
      <c r="E13" s="1">
        <v>45</v>
      </c>
      <c r="F13" s="1">
        <v>30</v>
      </c>
      <c r="G13" s="1">
        <v>18684</v>
      </c>
      <c r="H13" s="2">
        <v>7.84702508080986e-11</v>
      </c>
      <c r="I13" s="2">
        <v>8.40752687229628e-9</v>
      </c>
      <c r="J13" s="1">
        <v>83.04</v>
      </c>
      <c r="K13" s="1" t="s">
        <v>56871</v>
      </c>
    </row>
    <row r="14" spans="1:11">
      <c r="A14" s="1" t="s">
        <v>56872</v>
      </c>
      <c r="B14" s="1" t="s">
        <v>56873</v>
      </c>
      <c r="C14" s="1" t="s">
        <v>56837</v>
      </c>
      <c r="D14" s="1">
        <v>5</v>
      </c>
      <c r="E14" s="1">
        <v>45</v>
      </c>
      <c r="F14" s="1">
        <v>14</v>
      </c>
      <c r="G14" s="1">
        <v>18684</v>
      </c>
      <c r="H14" s="2">
        <v>1.26920807200601e-10</v>
      </c>
      <c r="I14" s="2">
        <v>1.26920807200601e-8</v>
      </c>
      <c r="J14" s="1">
        <v>148.285714285714</v>
      </c>
      <c r="K14" s="1" t="s">
        <v>56874</v>
      </c>
    </row>
    <row r="15" spans="1:11">
      <c r="A15" s="1" t="s">
        <v>56875</v>
      </c>
      <c r="B15" s="1" t="s">
        <v>56876</v>
      </c>
      <c r="C15" s="1" t="s">
        <v>56837</v>
      </c>
      <c r="D15" s="1">
        <v>6</v>
      </c>
      <c r="E15" s="1">
        <v>45</v>
      </c>
      <c r="F15" s="1">
        <v>35</v>
      </c>
      <c r="G15" s="1">
        <v>18684</v>
      </c>
      <c r="H15" s="2">
        <v>2.12595317958933e-10</v>
      </c>
      <c r="I15" s="2">
        <v>1.77162764965778e-8</v>
      </c>
      <c r="J15" s="1">
        <v>71.1771428571429</v>
      </c>
      <c r="K15" s="1" t="s">
        <v>56877</v>
      </c>
    </row>
    <row r="16" spans="1:11">
      <c r="A16" s="1" t="s">
        <v>56878</v>
      </c>
      <c r="B16" s="1" t="s">
        <v>56879</v>
      </c>
      <c r="C16" s="1" t="s">
        <v>56837</v>
      </c>
      <c r="D16" s="1">
        <v>6</v>
      </c>
      <c r="E16" s="1">
        <v>45</v>
      </c>
      <c r="F16" s="1">
        <v>35</v>
      </c>
      <c r="G16" s="1">
        <v>18684</v>
      </c>
      <c r="H16" s="2">
        <v>2.12595317958933e-10</v>
      </c>
      <c r="I16" s="2">
        <v>1.77162764965778e-8</v>
      </c>
      <c r="J16" s="1">
        <v>71.1771428571429</v>
      </c>
      <c r="K16" s="1" t="s">
        <v>56880</v>
      </c>
    </row>
    <row r="17" spans="1:11">
      <c r="A17" s="1" t="s">
        <v>56881</v>
      </c>
      <c r="B17" s="1" t="s">
        <v>56882</v>
      </c>
      <c r="C17" s="1" t="s">
        <v>56837</v>
      </c>
      <c r="D17" s="1">
        <v>6</v>
      </c>
      <c r="E17" s="1">
        <v>45</v>
      </c>
      <c r="F17" s="1">
        <v>37</v>
      </c>
      <c r="G17" s="1">
        <v>18684</v>
      </c>
      <c r="H17" s="2">
        <v>3.03402123117284e-10</v>
      </c>
      <c r="I17" s="2">
        <v>2.27551592337963e-8</v>
      </c>
      <c r="J17" s="1">
        <v>67.3297297297297</v>
      </c>
      <c r="K17" s="1" t="s">
        <v>56883</v>
      </c>
    </row>
    <row r="18" spans="1:11">
      <c r="A18" s="1" t="s">
        <v>56884</v>
      </c>
      <c r="B18" s="1" t="s">
        <v>56885</v>
      </c>
      <c r="C18" s="1" t="s">
        <v>56837</v>
      </c>
      <c r="D18" s="1">
        <v>6</v>
      </c>
      <c r="E18" s="1">
        <v>45</v>
      </c>
      <c r="F18" s="1">
        <v>38</v>
      </c>
      <c r="G18" s="1">
        <v>18684</v>
      </c>
      <c r="H18" s="2">
        <v>3.59645015119961e-10</v>
      </c>
      <c r="I18" s="2">
        <v>2.49557618836563e-8</v>
      </c>
      <c r="J18" s="1">
        <v>65.5578947368421</v>
      </c>
      <c r="K18" s="1" t="s">
        <v>56886</v>
      </c>
    </row>
    <row r="19" spans="1:11">
      <c r="A19" s="1" t="s">
        <v>56887</v>
      </c>
      <c r="B19" s="1" t="s">
        <v>56888</v>
      </c>
      <c r="C19" s="1" t="s">
        <v>56837</v>
      </c>
      <c r="D19" s="1">
        <v>9</v>
      </c>
      <c r="E19" s="1">
        <v>45</v>
      </c>
      <c r="F19" s="1">
        <v>179</v>
      </c>
      <c r="G19" s="1">
        <v>18684</v>
      </c>
      <c r="H19" s="2">
        <v>3.66017840960292e-10</v>
      </c>
      <c r="I19" s="2">
        <v>2.49557618836563e-8</v>
      </c>
      <c r="J19" s="1">
        <v>20.8759776536313</v>
      </c>
      <c r="K19" s="1" t="s">
        <v>56889</v>
      </c>
    </row>
    <row r="20" spans="1:11">
      <c r="A20" s="1" t="s">
        <v>56890</v>
      </c>
      <c r="B20" s="1" t="s">
        <v>56891</v>
      </c>
      <c r="C20" s="1" t="s">
        <v>56837</v>
      </c>
      <c r="D20" s="1">
        <v>6</v>
      </c>
      <c r="E20" s="1">
        <v>45</v>
      </c>
      <c r="F20" s="1">
        <v>40</v>
      </c>
      <c r="G20" s="1">
        <v>18684</v>
      </c>
      <c r="H20" s="2">
        <v>4.98252387337285e-10</v>
      </c>
      <c r="I20" s="2">
        <v>3.24947209133012e-8</v>
      </c>
      <c r="J20" s="1">
        <v>62.28</v>
      </c>
      <c r="K20" s="1" t="s">
        <v>56892</v>
      </c>
    </row>
    <row r="21" spans="1:11">
      <c r="A21" s="1" t="s">
        <v>56893</v>
      </c>
      <c r="B21" s="1" t="s">
        <v>56894</v>
      </c>
      <c r="C21" s="1" t="s">
        <v>56837</v>
      </c>
      <c r="D21" s="1">
        <v>15</v>
      </c>
      <c r="E21" s="1">
        <v>45</v>
      </c>
      <c r="F21" s="1">
        <v>852</v>
      </c>
      <c r="G21" s="1">
        <v>18684</v>
      </c>
      <c r="H21" s="2">
        <v>6.49266439836827e-10</v>
      </c>
      <c r="I21" s="2">
        <v>4.05791524898017e-8</v>
      </c>
      <c r="J21" s="1">
        <v>7.30985915492958</v>
      </c>
      <c r="K21" s="1" t="s">
        <v>56895</v>
      </c>
    </row>
    <row r="22" spans="1:11">
      <c r="A22" s="1" t="s">
        <v>56896</v>
      </c>
      <c r="B22" s="1" t="s">
        <v>56897</v>
      </c>
      <c r="C22" s="1" t="s">
        <v>56837</v>
      </c>
      <c r="D22" s="1">
        <v>7</v>
      </c>
      <c r="E22" s="1">
        <v>45</v>
      </c>
      <c r="F22" s="1">
        <v>81</v>
      </c>
      <c r="G22" s="1">
        <v>18684</v>
      </c>
      <c r="H22" s="2">
        <v>8.77844932201466e-10</v>
      </c>
      <c r="I22" s="2">
        <v>5.2670695932088e-8</v>
      </c>
      <c r="J22" s="1">
        <v>35.8814814814815</v>
      </c>
      <c r="K22" s="1" t="s">
        <v>56898</v>
      </c>
    </row>
    <row r="23" spans="1:11">
      <c r="A23" s="1" t="s">
        <v>56899</v>
      </c>
      <c r="B23" s="1" t="s">
        <v>56900</v>
      </c>
      <c r="C23" s="1" t="s">
        <v>56837</v>
      </c>
      <c r="D23" s="1">
        <v>4</v>
      </c>
      <c r="E23" s="1">
        <v>45</v>
      </c>
      <c r="F23" s="1">
        <v>7</v>
      </c>
      <c r="G23" s="1">
        <v>18684</v>
      </c>
      <c r="H23" s="2">
        <v>1.02193048968117e-9</v>
      </c>
      <c r="I23" s="2">
        <v>5.89575282508369e-8</v>
      </c>
      <c r="J23" s="1">
        <v>237.257142857143</v>
      </c>
      <c r="K23" s="1" t="s">
        <v>56901</v>
      </c>
    </row>
    <row r="24" spans="1:11">
      <c r="A24" s="1" t="s">
        <v>56902</v>
      </c>
      <c r="B24" s="1" t="s">
        <v>56903</v>
      </c>
      <c r="C24" s="1" t="s">
        <v>56837</v>
      </c>
      <c r="D24" s="1">
        <v>5</v>
      </c>
      <c r="E24" s="1">
        <v>45</v>
      </c>
      <c r="F24" s="1">
        <v>21</v>
      </c>
      <c r="G24" s="1">
        <v>18684</v>
      </c>
      <c r="H24" s="2">
        <v>1.27403755589145e-9</v>
      </c>
      <c r="I24" s="2">
        <v>7.07798642161917e-8</v>
      </c>
      <c r="J24" s="1">
        <v>98.8571428571429</v>
      </c>
      <c r="K24" s="1" t="s">
        <v>56904</v>
      </c>
    </row>
    <row r="25" spans="1:11">
      <c r="A25" s="1" t="s">
        <v>56905</v>
      </c>
      <c r="B25" s="1" t="s">
        <v>56906</v>
      </c>
      <c r="C25" s="1" t="s">
        <v>56837</v>
      </c>
      <c r="D25" s="1">
        <v>6</v>
      </c>
      <c r="E25" s="1">
        <v>45</v>
      </c>
      <c r="F25" s="1">
        <v>54</v>
      </c>
      <c r="G25" s="1">
        <v>18684</v>
      </c>
      <c r="H25" s="2">
        <v>3.26950946636082e-9</v>
      </c>
      <c r="I25" s="2">
        <v>1.6911255860487e-7</v>
      </c>
      <c r="J25" s="1">
        <v>46.1333333333333</v>
      </c>
      <c r="K25" s="1" t="s">
        <v>56907</v>
      </c>
    </row>
    <row r="26" spans="1:11">
      <c r="A26" s="1" t="s">
        <v>56908</v>
      </c>
      <c r="B26" s="1" t="s">
        <v>56909</v>
      </c>
      <c r="C26" s="1" t="s">
        <v>56837</v>
      </c>
      <c r="D26" s="1">
        <v>8</v>
      </c>
      <c r="E26" s="1">
        <v>45</v>
      </c>
      <c r="F26" s="1">
        <v>160</v>
      </c>
      <c r="G26" s="1">
        <v>18684</v>
      </c>
      <c r="H26" s="2">
        <v>3.99585589374194e-9</v>
      </c>
      <c r="I26" s="2">
        <v>1.99792794687097e-7</v>
      </c>
      <c r="J26" s="1">
        <v>20.76</v>
      </c>
      <c r="K26" s="1" t="s">
        <v>56910</v>
      </c>
    </row>
    <row r="27" spans="1:11">
      <c r="A27" s="1" t="s">
        <v>56911</v>
      </c>
      <c r="B27" s="1" t="s">
        <v>56912</v>
      </c>
      <c r="C27" s="1" t="s">
        <v>56837</v>
      </c>
      <c r="D27" s="1">
        <v>6</v>
      </c>
      <c r="E27" s="1">
        <v>45</v>
      </c>
      <c r="F27" s="1">
        <v>58</v>
      </c>
      <c r="G27" s="1">
        <v>18684</v>
      </c>
      <c r="H27" s="2">
        <v>5.08725256829456e-9</v>
      </c>
      <c r="I27" s="2">
        <v>2.46157382336834e-7</v>
      </c>
      <c r="J27" s="1">
        <v>42.951724137931</v>
      </c>
      <c r="K27" s="1" t="s">
        <v>56913</v>
      </c>
    </row>
    <row r="28" spans="1:11">
      <c r="A28" s="1" t="s">
        <v>56914</v>
      </c>
      <c r="B28" s="1" t="s">
        <v>56915</v>
      </c>
      <c r="C28" s="1" t="s">
        <v>56837</v>
      </c>
      <c r="D28" s="1">
        <v>10</v>
      </c>
      <c r="E28" s="1">
        <v>45</v>
      </c>
      <c r="F28" s="1">
        <v>335</v>
      </c>
      <c r="G28" s="1">
        <v>18684</v>
      </c>
      <c r="H28" s="2">
        <v>5.49117247870636e-9</v>
      </c>
      <c r="I28" s="2">
        <v>2.57398709939361e-7</v>
      </c>
      <c r="J28" s="1">
        <v>12.3940298507463</v>
      </c>
      <c r="K28" s="1" t="s">
        <v>56916</v>
      </c>
    </row>
    <row r="29" spans="1:11">
      <c r="A29" s="1" t="s">
        <v>56917</v>
      </c>
      <c r="B29" s="1" t="s">
        <v>56918</v>
      </c>
      <c r="C29" s="1" t="s">
        <v>56837</v>
      </c>
      <c r="D29" s="1">
        <v>5</v>
      </c>
      <c r="E29" s="1">
        <v>45</v>
      </c>
      <c r="F29" s="1">
        <v>28</v>
      </c>
      <c r="G29" s="1">
        <v>18684</v>
      </c>
      <c r="H29" s="2">
        <v>6.07679975334247e-9</v>
      </c>
      <c r="I29" s="2">
        <v>2.76218170606476e-7</v>
      </c>
      <c r="J29" s="1">
        <v>74.1428571428571</v>
      </c>
      <c r="K29" s="1" t="s">
        <v>56919</v>
      </c>
    </row>
    <row r="30" spans="1:11">
      <c r="A30" s="1" t="s">
        <v>56920</v>
      </c>
      <c r="B30" s="1" t="s">
        <v>56921</v>
      </c>
      <c r="C30" s="1" t="s">
        <v>56837</v>
      </c>
      <c r="D30" s="1">
        <v>7</v>
      </c>
      <c r="E30" s="1">
        <v>45</v>
      </c>
      <c r="F30" s="1">
        <v>110</v>
      </c>
      <c r="G30" s="1">
        <v>18684</v>
      </c>
      <c r="H30" s="2">
        <v>7.62837542224303e-9</v>
      </c>
      <c r="I30" s="2">
        <v>3.26930375238987e-7</v>
      </c>
      <c r="J30" s="1">
        <v>26.4218181818182</v>
      </c>
      <c r="K30" s="1" t="s">
        <v>56922</v>
      </c>
    </row>
    <row r="31" spans="1:11">
      <c r="A31" s="1" t="s">
        <v>56923</v>
      </c>
      <c r="B31" s="1" t="s">
        <v>56924</v>
      </c>
      <c r="C31" s="1" t="s">
        <v>56837</v>
      </c>
      <c r="D31" s="1">
        <v>9</v>
      </c>
      <c r="E31" s="1">
        <v>45</v>
      </c>
      <c r="F31" s="1">
        <v>255</v>
      </c>
      <c r="G31" s="1">
        <v>18684</v>
      </c>
      <c r="H31" s="2">
        <v>8.23689806769893e-9</v>
      </c>
      <c r="I31" s="2">
        <v>3.43204086154122e-7</v>
      </c>
      <c r="J31" s="1">
        <v>14.6541176470588</v>
      </c>
      <c r="K31" s="1" t="s">
        <v>56925</v>
      </c>
    </row>
    <row r="32" spans="1:11">
      <c r="A32" s="1" t="s">
        <v>56926</v>
      </c>
      <c r="B32" s="1" t="s">
        <v>56927</v>
      </c>
      <c r="C32" s="1" t="s">
        <v>56837</v>
      </c>
      <c r="D32" s="1">
        <v>9</v>
      </c>
      <c r="E32" s="1">
        <v>45</v>
      </c>
      <c r="F32" s="1">
        <v>262</v>
      </c>
      <c r="G32" s="1">
        <v>18684</v>
      </c>
      <c r="H32" s="2">
        <v>1.04224438645554e-8</v>
      </c>
      <c r="I32" s="2">
        <v>4.12488766235506e-7</v>
      </c>
      <c r="J32" s="1">
        <v>14.2625954198473</v>
      </c>
      <c r="K32" s="1" t="s">
        <v>56928</v>
      </c>
    </row>
    <row r="33" spans="1:11">
      <c r="A33" s="1" t="s">
        <v>56929</v>
      </c>
      <c r="B33" s="1" t="s">
        <v>56930</v>
      </c>
      <c r="C33" s="1" t="s">
        <v>56837</v>
      </c>
      <c r="D33" s="1">
        <v>5</v>
      </c>
      <c r="E33" s="1">
        <v>45</v>
      </c>
      <c r="F33" s="1">
        <v>31</v>
      </c>
      <c r="G33" s="1">
        <v>18684</v>
      </c>
      <c r="H33" s="2">
        <v>1.04497154112995e-8</v>
      </c>
      <c r="I33" s="2">
        <v>4.12488766235506e-7</v>
      </c>
      <c r="J33" s="1">
        <v>66.9677419354839</v>
      </c>
      <c r="K33" s="1" t="s">
        <v>56931</v>
      </c>
    </row>
    <row r="34" spans="1:11">
      <c r="A34" s="1" t="s">
        <v>56932</v>
      </c>
      <c r="B34" s="1" t="s">
        <v>56933</v>
      </c>
      <c r="C34" s="1" t="s">
        <v>56837</v>
      </c>
      <c r="D34" s="1">
        <v>6</v>
      </c>
      <c r="E34" s="1">
        <v>45</v>
      </c>
      <c r="F34" s="1">
        <v>67</v>
      </c>
      <c r="G34" s="1">
        <v>18684</v>
      </c>
      <c r="H34" s="2">
        <v>1.23423877238333e-8</v>
      </c>
      <c r="I34" s="2">
        <v>4.63603120407227e-7</v>
      </c>
      <c r="J34" s="1">
        <v>37.1820895522388</v>
      </c>
      <c r="K34" s="1" t="s">
        <v>56934</v>
      </c>
    </row>
    <row r="35" spans="1:11">
      <c r="A35" s="1" t="s">
        <v>56935</v>
      </c>
      <c r="B35" s="1" t="s">
        <v>56936</v>
      </c>
      <c r="C35" s="1" t="s">
        <v>56837</v>
      </c>
      <c r="D35" s="1">
        <v>5</v>
      </c>
      <c r="E35" s="1">
        <v>45</v>
      </c>
      <c r="F35" s="1">
        <v>32</v>
      </c>
      <c r="G35" s="1">
        <v>18684</v>
      </c>
      <c r="H35" s="2">
        <v>1.23627498775261e-8</v>
      </c>
      <c r="I35" s="2">
        <v>4.63603120407227e-7</v>
      </c>
      <c r="J35" s="1">
        <v>64.875</v>
      </c>
      <c r="K35" s="1" t="s">
        <v>56937</v>
      </c>
    </row>
    <row r="36" spans="1:11">
      <c r="A36" s="1" t="s">
        <v>56938</v>
      </c>
      <c r="B36" s="1" t="s">
        <v>56939</v>
      </c>
      <c r="C36" s="1" t="s">
        <v>56837</v>
      </c>
      <c r="D36" s="1">
        <v>4</v>
      </c>
      <c r="E36" s="1">
        <v>45</v>
      </c>
      <c r="F36" s="1">
        <v>12</v>
      </c>
      <c r="G36" s="1">
        <v>18684</v>
      </c>
      <c r="H36" s="2">
        <v>1.43265904443767e-8</v>
      </c>
      <c r="I36" s="2">
        <v>5.11663944442024e-7</v>
      </c>
      <c r="J36" s="1">
        <v>138.4</v>
      </c>
      <c r="K36" s="1" t="s">
        <v>56940</v>
      </c>
    </row>
    <row r="37" spans="1:11">
      <c r="A37" s="1" t="s">
        <v>56941</v>
      </c>
      <c r="B37" s="1" t="s">
        <v>56942</v>
      </c>
      <c r="C37" s="1" t="s">
        <v>56837</v>
      </c>
      <c r="D37" s="1">
        <v>7</v>
      </c>
      <c r="E37" s="1">
        <v>45</v>
      </c>
      <c r="F37" s="1">
        <v>128</v>
      </c>
      <c r="G37" s="1">
        <v>18684</v>
      </c>
      <c r="H37" s="2">
        <v>2.1943176148235e-8</v>
      </c>
      <c r="I37" s="2">
        <v>7.65459633077964e-7</v>
      </c>
      <c r="J37" s="1">
        <v>22.70625</v>
      </c>
      <c r="K37" s="1" t="s">
        <v>56943</v>
      </c>
    </row>
    <row r="38" spans="1:11">
      <c r="A38" s="1" t="s">
        <v>56944</v>
      </c>
      <c r="B38" s="1" t="s">
        <v>56945</v>
      </c>
      <c r="C38" s="1" t="s">
        <v>56837</v>
      </c>
      <c r="D38" s="1">
        <v>8</v>
      </c>
      <c r="E38" s="1">
        <v>45</v>
      </c>
      <c r="F38" s="1">
        <v>203</v>
      </c>
      <c r="G38" s="1">
        <v>18684</v>
      </c>
      <c r="H38" s="2">
        <v>2.58297889943214e-8</v>
      </c>
      <c r="I38" s="2">
        <v>8.80560988442776e-7</v>
      </c>
      <c r="J38" s="1">
        <v>16.3625615763547</v>
      </c>
      <c r="K38" s="1" t="s">
        <v>56946</v>
      </c>
    </row>
    <row r="39" spans="1:11">
      <c r="A39" s="1" t="s">
        <v>56947</v>
      </c>
      <c r="B39" s="1" t="s">
        <v>56948</v>
      </c>
      <c r="C39" s="1" t="s">
        <v>56837</v>
      </c>
      <c r="D39" s="1">
        <v>5</v>
      </c>
      <c r="E39" s="1">
        <v>45</v>
      </c>
      <c r="F39" s="1">
        <v>37</v>
      </c>
      <c r="G39" s="1">
        <v>18684</v>
      </c>
      <c r="H39" s="2">
        <v>2.65224323024656e-8</v>
      </c>
      <c r="I39" s="2">
        <v>8.84081076748852e-7</v>
      </c>
      <c r="J39" s="1">
        <v>56.1081081081081</v>
      </c>
      <c r="K39" s="1" t="s">
        <v>56949</v>
      </c>
    </row>
    <row r="40" spans="1:11">
      <c r="A40" s="1" t="s">
        <v>56950</v>
      </c>
      <c r="B40" s="1" t="s">
        <v>56951</v>
      </c>
      <c r="C40" s="1" t="s">
        <v>56837</v>
      </c>
      <c r="D40" s="1">
        <v>5</v>
      </c>
      <c r="E40" s="1">
        <v>45</v>
      </c>
      <c r="F40" s="1">
        <v>38</v>
      </c>
      <c r="G40" s="1">
        <v>18684</v>
      </c>
      <c r="H40" s="2">
        <v>3.04864909823667e-8</v>
      </c>
      <c r="I40" s="2">
        <v>9.94124705946739e-7</v>
      </c>
      <c r="J40" s="1">
        <v>54.6315789473684</v>
      </c>
      <c r="K40" s="1" t="s">
        <v>56952</v>
      </c>
    </row>
    <row r="41" spans="1:11">
      <c r="A41" s="1" t="s">
        <v>56953</v>
      </c>
      <c r="B41" s="1" t="s">
        <v>56954</v>
      </c>
      <c r="C41" s="1" t="s">
        <v>56837</v>
      </c>
      <c r="D41" s="1">
        <v>5</v>
      </c>
      <c r="E41" s="1">
        <v>45</v>
      </c>
      <c r="F41" s="1">
        <v>39</v>
      </c>
      <c r="G41" s="1">
        <v>18684</v>
      </c>
      <c r="H41" s="2">
        <v>3.49074052303885e-8</v>
      </c>
      <c r="I41" s="2">
        <v>1.1140661243741e-6</v>
      </c>
      <c r="J41" s="1">
        <v>53.2307692307692</v>
      </c>
      <c r="K41" s="1" t="s">
        <v>56955</v>
      </c>
    </row>
    <row r="42" spans="1:11">
      <c r="A42" s="1" t="s">
        <v>56956</v>
      </c>
      <c r="B42" s="1" t="s">
        <v>56957</v>
      </c>
      <c r="C42" s="1" t="s">
        <v>56837</v>
      </c>
      <c r="D42" s="1">
        <v>5</v>
      </c>
      <c r="E42" s="1">
        <v>45</v>
      </c>
      <c r="F42" s="1">
        <v>42</v>
      </c>
      <c r="G42" s="1">
        <v>18684</v>
      </c>
      <c r="H42" s="2">
        <v>5.12993402014737e-8</v>
      </c>
      <c r="I42" s="2">
        <v>1.60310438129605e-6</v>
      </c>
      <c r="J42" s="1">
        <v>49.4285714285714</v>
      </c>
      <c r="K42" s="1" t="s">
        <v>56958</v>
      </c>
    </row>
    <row r="43" spans="1:11">
      <c r="A43" s="1" t="s">
        <v>56959</v>
      </c>
      <c r="B43" s="1" t="s">
        <v>56960</v>
      </c>
      <c r="C43" s="1" t="s">
        <v>56837</v>
      </c>
      <c r="D43" s="1">
        <v>6</v>
      </c>
      <c r="E43" s="1">
        <v>45</v>
      </c>
      <c r="F43" s="1">
        <v>88</v>
      </c>
      <c r="G43" s="1">
        <v>18684</v>
      </c>
      <c r="H43" s="2">
        <v>6.45481766341223e-8</v>
      </c>
      <c r="I43" s="2">
        <v>1.97596459084048e-6</v>
      </c>
      <c r="J43" s="1">
        <v>28.3090909090909</v>
      </c>
      <c r="K43" s="1" t="s">
        <v>56961</v>
      </c>
    </row>
    <row r="44" spans="1:11">
      <c r="A44" s="1" t="s">
        <v>56962</v>
      </c>
      <c r="B44" s="1" t="s">
        <v>56963</v>
      </c>
      <c r="C44" s="1" t="s">
        <v>56837</v>
      </c>
      <c r="D44" s="1">
        <v>7</v>
      </c>
      <c r="E44" s="1">
        <v>45</v>
      </c>
      <c r="F44" s="1">
        <v>153</v>
      </c>
      <c r="G44" s="1">
        <v>18684</v>
      </c>
      <c r="H44" s="2">
        <v>7.52130694982982e-8</v>
      </c>
      <c r="I44" s="2">
        <v>2.25639208494895e-6</v>
      </c>
      <c r="J44" s="1">
        <v>18.9960784313725</v>
      </c>
      <c r="K44" s="1" t="s">
        <v>56964</v>
      </c>
    </row>
    <row r="45" spans="1:11">
      <c r="A45" s="1" t="s">
        <v>56965</v>
      </c>
      <c r="B45" s="1" t="s">
        <v>56966</v>
      </c>
      <c r="C45" s="1" t="s">
        <v>56837</v>
      </c>
      <c r="D45" s="1">
        <v>4</v>
      </c>
      <c r="E45" s="1">
        <v>45</v>
      </c>
      <c r="F45" s="1">
        <v>18</v>
      </c>
      <c r="G45" s="1">
        <v>18684</v>
      </c>
      <c r="H45" s="2">
        <v>8.76356890640139e-8</v>
      </c>
      <c r="I45" s="2">
        <v>2.57752026658865e-6</v>
      </c>
      <c r="J45" s="1">
        <v>92.2666666666667</v>
      </c>
      <c r="K45" s="1" t="s">
        <v>56967</v>
      </c>
    </row>
    <row r="46" spans="1:11">
      <c r="A46" s="1" t="s">
        <v>56968</v>
      </c>
      <c r="B46" s="1" t="s">
        <v>56969</v>
      </c>
      <c r="C46" s="1" t="s">
        <v>56837</v>
      </c>
      <c r="D46" s="1">
        <v>8</v>
      </c>
      <c r="E46" s="1">
        <v>45</v>
      </c>
      <c r="F46" s="1">
        <v>243</v>
      </c>
      <c r="G46" s="1">
        <v>18684</v>
      </c>
      <c r="H46" s="2">
        <v>1.03826098778542e-7</v>
      </c>
      <c r="I46" s="2">
        <v>2.9949836186118e-6</v>
      </c>
      <c r="J46" s="1">
        <v>13.6691358024691</v>
      </c>
      <c r="K46" s="1" t="s">
        <v>56970</v>
      </c>
    </row>
    <row r="47" spans="1:11">
      <c r="A47" s="1" t="s">
        <v>56971</v>
      </c>
      <c r="B47" s="1" t="s">
        <v>56972</v>
      </c>
      <c r="C47" s="1" t="s">
        <v>56837</v>
      </c>
      <c r="D47" s="1">
        <v>4</v>
      </c>
      <c r="E47" s="1">
        <v>45</v>
      </c>
      <c r="F47" s="1">
        <v>19</v>
      </c>
      <c r="G47" s="1">
        <v>18684</v>
      </c>
      <c r="H47" s="2">
        <v>1.10810372390842e-7</v>
      </c>
      <c r="I47" s="2">
        <v>3.13614261483516e-6</v>
      </c>
      <c r="J47" s="1">
        <v>87.4105263157895</v>
      </c>
      <c r="K47" s="1" t="s">
        <v>56973</v>
      </c>
    </row>
    <row r="48" spans="1:11">
      <c r="A48" s="1" t="s">
        <v>56974</v>
      </c>
      <c r="B48" s="1" t="s">
        <v>56975</v>
      </c>
      <c r="C48" s="1" t="s">
        <v>56837</v>
      </c>
      <c r="D48" s="1">
        <v>3</v>
      </c>
      <c r="E48" s="1">
        <v>45</v>
      </c>
      <c r="F48" s="1">
        <v>5</v>
      </c>
      <c r="G48" s="1">
        <v>18684</v>
      </c>
      <c r="H48" s="2">
        <v>1.3011519035165e-7</v>
      </c>
      <c r="I48" s="2">
        <v>3.61431084310139e-6</v>
      </c>
      <c r="J48" s="1">
        <v>249.12</v>
      </c>
      <c r="K48" s="1" t="s">
        <v>56976</v>
      </c>
    </row>
    <row r="49" spans="1:11">
      <c r="A49" s="1" t="s">
        <v>56977</v>
      </c>
      <c r="B49" s="1" t="s">
        <v>56978</v>
      </c>
      <c r="C49" s="1" t="s">
        <v>56837</v>
      </c>
      <c r="D49" s="1">
        <v>4</v>
      </c>
      <c r="E49" s="1">
        <v>45</v>
      </c>
      <c r="F49" s="1">
        <v>20</v>
      </c>
      <c r="G49" s="1">
        <v>18684</v>
      </c>
      <c r="H49" s="2">
        <v>1.38269857869339e-7</v>
      </c>
      <c r="I49" s="2">
        <v>3.77099612370925e-6</v>
      </c>
      <c r="J49" s="1">
        <v>83.04</v>
      </c>
      <c r="K49" s="1" t="s">
        <v>56979</v>
      </c>
    </row>
    <row r="50" spans="1:11">
      <c r="A50" s="1" t="s">
        <v>56980</v>
      </c>
      <c r="B50" s="1" t="s">
        <v>56981</v>
      </c>
      <c r="C50" s="1" t="s">
        <v>56837</v>
      </c>
      <c r="D50" s="1">
        <v>6</v>
      </c>
      <c r="E50" s="1">
        <v>45</v>
      </c>
      <c r="F50" s="1">
        <v>102</v>
      </c>
      <c r="G50" s="1">
        <v>18684</v>
      </c>
      <c r="H50" s="2">
        <v>1.56409065042134e-7</v>
      </c>
      <c r="I50" s="2">
        <v>4.18952852791431e-6</v>
      </c>
      <c r="J50" s="1">
        <v>24.4235294117647</v>
      </c>
      <c r="K50" s="1" t="s">
        <v>56982</v>
      </c>
    </row>
    <row r="51" spans="1:11">
      <c r="A51" s="1" t="s">
        <v>56983</v>
      </c>
      <c r="B51" s="1" t="s">
        <v>56984</v>
      </c>
      <c r="C51" s="1" t="s">
        <v>56837</v>
      </c>
      <c r="D51" s="1">
        <v>4</v>
      </c>
      <c r="E51" s="1">
        <v>45</v>
      </c>
      <c r="F51" s="1">
        <v>22</v>
      </c>
      <c r="G51" s="1">
        <v>18684</v>
      </c>
      <c r="H51" s="2">
        <v>2.08028247654303e-7</v>
      </c>
      <c r="I51" s="2">
        <v>5.38004088761128e-6</v>
      </c>
      <c r="J51" s="1">
        <v>75.4909090909091</v>
      </c>
      <c r="K51" s="1" t="s">
        <v>56985</v>
      </c>
    </row>
    <row r="52" spans="1:11">
      <c r="A52" s="1" t="s">
        <v>56986</v>
      </c>
      <c r="B52" s="1" t="s">
        <v>56987</v>
      </c>
      <c r="C52" s="1" t="s">
        <v>56837</v>
      </c>
      <c r="D52" s="1">
        <v>5</v>
      </c>
      <c r="E52" s="1">
        <v>45</v>
      </c>
      <c r="F52" s="1">
        <v>57</v>
      </c>
      <c r="G52" s="1">
        <v>18684</v>
      </c>
      <c r="H52" s="2">
        <v>2.45828939783393e-7</v>
      </c>
      <c r="I52" s="2">
        <v>6.14572349458483e-6</v>
      </c>
      <c r="J52" s="1">
        <v>36.4210526315789</v>
      </c>
      <c r="K52" s="1" t="s">
        <v>56988</v>
      </c>
    </row>
    <row r="53" spans="1:11">
      <c r="A53" s="1" t="s">
        <v>56989</v>
      </c>
      <c r="B53" s="1" t="s">
        <v>56990</v>
      </c>
      <c r="C53" s="1" t="s">
        <v>56837</v>
      </c>
      <c r="D53" s="1">
        <v>5</v>
      </c>
      <c r="E53" s="1">
        <v>45</v>
      </c>
      <c r="F53" s="1">
        <v>57</v>
      </c>
      <c r="G53" s="1">
        <v>18684</v>
      </c>
      <c r="H53" s="2">
        <v>2.45828939783393e-7</v>
      </c>
      <c r="I53" s="2">
        <v>6.14572349458483e-6</v>
      </c>
      <c r="J53" s="1">
        <v>36.4210526315789</v>
      </c>
      <c r="K53" s="1" t="s">
        <v>56991</v>
      </c>
    </row>
    <row r="54" spans="1:11">
      <c r="A54" s="1" t="s">
        <v>56992</v>
      </c>
      <c r="B54" s="1" t="s">
        <v>56993</v>
      </c>
      <c r="C54" s="1" t="s">
        <v>56837</v>
      </c>
      <c r="D54" s="1">
        <v>3</v>
      </c>
      <c r="E54" s="1">
        <v>45</v>
      </c>
      <c r="F54" s="1">
        <v>6</v>
      </c>
      <c r="G54" s="1">
        <v>18684</v>
      </c>
      <c r="H54" s="2">
        <v>2.59791640158138e-7</v>
      </c>
      <c r="I54" s="2">
        <v>6.28528161672915e-6</v>
      </c>
      <c r="J54" s="1">
        <v>207.6</v>
      </c>
      <c r="K54" s="1" t="s">
        <v>56994</v>
      </c>
    </row>
    <row r="55" spans="1:11">
      <c r="A55" s="1" t="s">
        <v>56995</v>
      </c>
      <c r="B55" s="1" t="s">
        <v>56996</v>
      </c>
      <c r="C55" s="1" t="s">
        <v>56837</v>
      </c>
      <c r="D55" s="1">
        <v>3</v>
      </c>
      <c r="E55" s="1">
        <v>45</v>
      </c>
      <c r="F55" s="1">
        <v>6</v>
      </c>
      <c r="G55" s="1">
        <v>18684</v>
      </c>
      <c r="H55" s="2">
        <v>2.59791640158138e-7</v>
      </c>
      <c r="I55" s="2">
        <v>6.28528161672915e-6</v>
      </c>
      <c r="J55" s="1">
        <v>207.6</v>
      </c>
      <c r="K55" s="1" t="s">
        <v>56997</v>
      </c>
    </row>
    <row r="56" spans="1:11">
      <c r="A56" s="1" t="s">
        <v>56998</v>
      </c>
      <c r="B56" s="1" t="s">
        <v>56999</v>
      </c>
      <c r="C56" s="1" t="s">
        <v>56837</v>
      </c>
      <c r="D56" s="1">
        <v>9</v>
      </c>
      <c r="E56" s="1">
        <v>45</v>
      </c>
      <c r="F56" s="1">
        <v>388</v>
      </c>
      <c r="G56" s="1">
        <v>18684</v>
      </c>
      <c r="H56" s="2">
        <v>2.99605757621654e-7</v>
      </c>
      <c r="I56" s="2">
        <v>7.1334704195632e-6</v>
      </c>
      <c r="J56" s="1">
        <v>9.63092783505155</v>
      </c>
      <c r="K56" s="1" t="s">
        <v>57000</v>
      </c>
    </row>
    <row r="57" spans="1:11">
      <c r="A57" s="1" t="s">
        <v>57001</v>
      </c>
      <c r="B57" s="1" t="s">
        <v>57002</v>
      </c>
      <c r="C57" s="1" t="s">
        <v>56837</v>
      </c>
      <c r="D57" s="1">
        <v>4</v>
      </c>
      <c r="E57" s="1">
        <v>45</v>
      </c>
      <c r="F57" s="1">
        <v>25</v>
      </c>
      <c r="G57" s="1">
        <v>18684</v>
      </c>
      <c r="H57" s="2">
        <v>3.57857432881369e-7</v>
      </c>
      <c r="I57" s="2">
        <v>8.38728358315709e-6</v>
      </c>
      <c r="J57" s="1">
        <v>66.432</v>
      </c>
      <c r="K57" s="1" t="s">
        <v>57003</v>
      </c>
    </row>
    <row r="58" spans="1:11">
      <c r="A58" s="1" t="s">
        <v>57004</v>
      </c>
      <c r="B58" s="1" t="s">
        <v>57005</v>
      </c>
      <c r="C58" s="1" t="s">
        <v>56837</v>
      </c>
      <c r="D58" s="1">
        <v>4</v>
      </c>
      <c r="E58" s="1">
        <v>45</v>
      </c>
      <c r="F58" s="1">
        <v>26</v>
      </c>
      <c r="G58" s="1">
        <v>18684</v>
      </c>
      <c r="H58" s="2">
        <v>4.22180269832077e-7</v>
      </c>
      <c r="I58" s="2">
        <v>9.59500613254721e-6</v>
      </c>
      <c r="J58" s="1">
        <v>63.8769230769231</v>
      </c>
      <c r="K58" s="1" t="s">
        <v>57006</v>
      </c>
    </row>
    <row r="59" spans="1:11">
      <c r="A59" s="1" t="s">
        <v>57007</v>
      </c>
      <c r="B59" s="1" t="s">
        <v>57008</v>
      </c>
      <c r="C59" s="1" t="s">
        <v>56837</v>
      </c>
      <c r="D59" s="1">
        <v>5</v>
      </c>
      <c r="E59" s="1">
        <v>45</v>
      </c>
      <c r="F59" s="1">
        <v>64</v>
      </c>
      <c r="G59" s="1">
        <v>18684</v>
      </c>
      <c r="H59" s="2">
        <v>4.42082101377805e-7</v>
      </c>
      <c r="I59" s="2">
        <v>9.86671570455394e-6</v>
      </c>
      <c r="J59" s="1">
        <v>32.4375</v>
      </c>
      <c r="K59" s="1" t="s">
        <v>57009</v>
      </c>
    </row>
    <row r="60" spans="1:11">
      <c r="A60" s="1" t="s">
        <v>57010</v>
      </c>
      <c r="B60" s="1" t="s">
        <v>57011</v>
      </c>
      <c r="C60" s="1" t="s">
        <v>56837</v>
      </c>
      <c r="D60" s="1">
        <v>6</v>
      </c>
      <c r="E60" s="1">
        <v>45</v>
      </c>
      <c r="F60" s="1">
        <v>122</v>
      </c>
      <c r="G60" s="1">
        <v>18684</v>
      </c>
      <c r="H60" s="2">
        <v>4.52976079083882e-7</v>
      </c>
      <c r="I60" s="2">
        <v>9.86671570455394e-6</v>
      </c>
      <c r="J60" s="1">
        <v>20.4196721311475</v>
      </c>
      <c r="K60" s="1" t="s">
        <v>57012</v>
      </c>
    </row>
    <row r="61" spans="1:11">
      <c r="A61" s="1" t="s">
        <v>57013</v>
      </c>
      <c r="B61" s="1" t="s">
        <v>57014</v>
      </c>
      <c r="C61" s="1" t="s">
        <v>56837</v>
      </c>
      <c r="D61" s="1">
        <v>3</v>
      </c>
      <c r="E61" s="1">
        <v>45</v>
      </c>
      <c r="F61" s="1">
        <v>7</v>
      </c>
      <c r="G61" s="1">
        <v>18684</v>
      </c>
      <c r="H61" s="2">
        <v>4.53868922409481e-7</v>
      </c>
      <c r="I61" s="2">
        <v>9.86671570455394e-6</v>
      </c>
      <c r="J61" s="1">
        <v>177.942857142857</v>
      </c>
      <c r="K61" s="1" t="s">
        <v>57015</v>
      </c>
    </row>
    <row r="62" spans="1:11">
      <c r="A62" s="1" t="s">
        <v>57016</v>
      </c>
      <c r="B62" s="1" t="s">
        <v>57017</v>
      </c>
      <c r="C62" s="1" t="s">
        <v>56837</v>
      </c>
      <c r="D62" s="1">
        <v>4</v>
      </c>
      <c r="E62" s="1">
        <v>45</v>
      </c>
      <c r="F62" s="1">
        <v>27</v>
      </c>
      <c r="G62" s="1">
        <v>18684</v>
      </c>
      <c r="H62" s="2">
        <v>4.94733259442074e-7</v>
      </c>
      <c r="I62" s="2">
        <v>1.06014269880444e-5</v>
      </c>
      <c r="J62" s="1">
        <v>61.5111111111111</v>
      </c>
      <c r="K62" s="1" t="s">
        <v>57018</v>
      </c>
    </row>
    <row r="63" spans="1:11">
      <c r="A63" s="1" t="s">
        <v>57019</v>
      </c>
      <c r="B63" s="1" t="s">
        <v>57020</v>
      </c>
      <c r="C63" s="1" t="s">
        <v>56837</v>
      </c>
      <c r="D63" s="1">
        <v>4</v>
      </c>
      <c r="E63" s="1">
        <v>45</v>
      </c>
      <c r="F63" s="1">
        <v>28</v>
      </c>
      <c r="G63" s="1">
        <v>18684</v>
      </c>
      <c r="H63" s="2">
        <v>5.76176002723525e-7</v>
      </c>
      <c r="I63" s="2">
        <v>1.21727324519055e-5</v>
      </c>
      <c r="J63" s="1">
        <v>59.3142857142857</v>
      </c>
      <c r="K63" s="1" t="s">
        <v>57021</v>
      </c>
    </row>
    <row r="64" spans="1:11">
      <c r="A64" s="1" t="s">
        <v>57022</v>
      </c>
      <c r="B64" s="1" t="s">
        <v>57023</v>
      </c>
      <c r="C64" s="1" t="s">
        <v>56837</v>
      </c>
      <c r="D64" s="1">
        <v>13</v>
      </c>
      <c r="E64" s="1">
        <v>45</v>
      </c>
      <c r="F64" s="1">
        <v>1038</v>
      </c>
      <c r="G64" s="1">
        <v>18684</v>
      </c>
      <c r="H64" s="2">
        <v>6.15960549985974e-7</v>
      </c>
      <c r="I64" s="2">
        <v>1.28325114580411e-5</v>
      </c>
      <c r="J64" s="1">
        <v>5.2</v>
      </c>
      <c r="K64" s="1" t="s">
        <v>57024</v>
      </c>
    </row>
    <row r="65" spans="1:11">
      <c r="A65" s="1" t="s">
        <v>57025</v>
      </c>
      <c r="B65" s="1" t="s">
        <v>57026</v>
      </c>
      <c r="C65" s="1" t="s">
        <v>56837</v>
      </c>
      <c r="D65" s="1">
        <v>4</v>
      </c>
      <c r="E65" s="1">
        <v>45</v>
      </c>
      <c r="F65" s="1">
        <v>29</v>
      </c>
      <c r="G65" s="1">
        <v>18684</v>
      </c>
      <c r="H65" s="2">
        <v>6.67191411499597e-7</v>
      </c>
      <c r="I65" s="2">
        <v>1.37094125650602e-5</v>
      </c>
      <c r="J65" s="1">
        <v>57.2689655172414</v>
      </c>
      <c r="K65" s="1" t="s">
        <v>57027</v>
      </c>
    </row>
    <row r="66" spans="1:11">
      <c r="A66" s="1" t="s">
        <v>57028</v>
      </c>
      <c r="B66" s="1" t="s">
        <v>57029</v>
      </c>
      <c r="C66" s="1" t="s">
        <v>56837</v>
      </c>
      <c r="D66" s="1">
        <v>5</v>
      </c>
      <c r="E66" s="1">
        <v>45</v>
      </c>
      <c r="F66" s="1">
        <v>70</v>
      </c>
      <c r="G66" s="1">
        <v>18684</v>
      </c>
      <c r="H66" s="2">
        <v>6.94275595922335e-7</v>
      </c>
      <c r="I66" s="2">
        <v>1.38855119184467e-5</v>
      </c>
      <c r="J66" s="1">
        <v>29.6571428571429</v>
      </c>
      <c r="K66" s="1" t="s">
        <v>57030</v>
      </c>
    </row>
    <row r="67" spans="1:11">
      <c r="A67" s="1" t="s">
        <v>57031</v>
      </c>
      <c r="B67" s="1" t="s">
        <v>57032</v>
      </c>
      <c r="C67" s="1" t="s">
        <v>56837</v>
      </c>
      <c r="D67" s="1">
        <v>5</v>
      </c>
      <c r="E67" s="1">
        <v>45</v>
      </c>
      <c r="F67" s="1">
        <v>70</v>
      </c>
      <c r="G67" s="1">
        <v>18684</v>
      </c>
      <c r="H67" s="2">
        <v>6.94275595922335e-7</v>
      </c>
      <c r="I67" s="2">
        <v>1.38855119184467e-5</v>
      </c>
      <c r="J67" s="1">
        <v>29.6571428571429</v>
      </c>
      <c r="K67" s="1" t="s">
        <v>57033</v>
      </c>
    </row>
    <row r="68" spans="1:11">
      <c r="A68" s="1" t="s">
        <v>57034</v>
      </c>
      <c r="B68" s="1" t="s">
        <v>57035</v>
      </c>
      <c r="C68" s="1" t="s">
        <v>56837</v>
      </c>
      <c r="D68" s="1">
        <v>4</v>
      </c>
      <c r="E68" s="1">
        <v>45</v>
      </c>
      <c r="F68" s="1">
        <v>30</v>
      </c>
      <c r="G68" s="1">
        <v>18684</v>
      </c>
      <c r="H68" s="2">
        <v>7.684854835153e-7</v>
      </c>
      <c r="I68" s="2">
        <v>1.49704964321162e-5</v>
      </c>
      <c r="J68" s="1">
        <v>55.36</v>
      </c>
      <c r="K68" s="1" t="s">
        <v>57036</v>
      </c>
    </row>
    <row r="69" spans="1:11">
      <c r="A69" s="1" t="s">
        <v>57037</v>
      </c>
      <c r="B69" s="1" t="s">
        <v>57038</v>
      </c>
      <c r="C69" s="1" t="s">
        <v>56837</v>
      </c>
      <c r="D69" s="1">
        <v>5</v>
      </c>
      <c r="E69" s="1">
        <v>45</v>
      </c>
      <c r="F69" s="1">
        <v>73</v>
      </c>
      <c r="G69" s="1">
        <v>18684</v>
      </c>
      <c r="H69" s="2">
        <v>8.57021601757341e-7</v>
      </c>
      <c r="I69" s="2">
        <v>1.64811846491796e-5</v>
      </c>
      <c r="J69" s="1">
        <v>28.4383561643836</v>
      </c>
      <c r="K69" s="1" t="s">
        <v>57039</v>
      </c>
    </row>
    <row r="70" spans="1:11">
      <c r="A70" s="1" t="s">
        <v>57040</v>
      </c>
      <c r="B70" s="1" t="s">
        <v>57041</v>
      </c>
      <c r="C70" s="1" t="s">
        <v>56837</v>
      </c>
      <c r="D70" s="1">
        <v>4</v>
      </c>
      <c r="E70" s="1">
        <v>45</v>
      </c>
      <c r="F70" s="1">
        <v>31</v>
      </c>
      <c r="G70" s="1">
        <v>18684</v>
      </c>
      <c r="H70" s="2">
        <v>8.80787078789969e-7</v>
      </c>
      <c r="I70" s="2">
        <v>1.67238052934804e-5</v>
      </c>
      <c r="J70" s="1">
        <v>53.5741935483871</v>
      </c>
      <c r="K70" s="1" t="s">
        <v>57042</v>
      </c>
    </row>
    <row r="71" spans="1:11">
      <c r="A71" s="1" t="s">
        <v>57043</v>
      </c>
      <c r="B71" s="1" t="s">
        <v>57044</v>
      </c>
      <c r="C71" s="1" t="s">
        <v>56837</v>
      </c>
      <c r="D71" s="1">
        <v>5</v>
      </c>
      <c r="E71" s="1">
        <v>45</v>
      </c>
      <c r="F71" s="1">
        <v>74</v>
      </c>
      <c r="G71" s="1">
        <v>18684</v>
      </c>
      <c r="H71" s="2">
        <v>9.17485085995824e-7</v>
      </c>
      <c r="I71" s="2">
        <v>1.72028453624217e-5</v>
      </c>
      <c r="J71" s="1">
        <v>28.0540540540541</v>
      </c>
      <c r="K71" s="1" t="s">
        <v>57045</v>
      </c>
    </row>
    <row r="72" spans="1:11">
      <c r="A72" s="1" t="s">
        <v>57046</v>
      </c>
      <c r="B72" s="1" t="s">
        <v>57047</v>
      </c>
      <c r="C72" s="1" t="s">
        <v>56837</v>
      </c>
      <c r="D72" s="1">
        <v>4</v>
      </c>
      <c r="E72" s="1">
        <v>45</v>
      </c>
      <c r="F72" s="1">
        <v>32</v>
      </c>
      <c r="G72" s="1">
        <v>18684</v>
      </c>
      <c r="H72" s="2">
        <v>1.00484769720603e-6</v>
      </c>
      <c r="I72" s="2">
        <v>1.83813603147445e-5</v>
      </c>
      <c r="J72" s="1">
        <v>51.9</v>
      </c>
      <c r="K72" s="1" t="s">
        <v>57048</v>
      </c>
    </row>
    <row r="73" spans="1:11">
      <c r="A73" s="1" t="s">
        <v>57049</v>
      </c>
      <c r="B73" s="1" t="s">
        <v>57050</v>
      </c>
      <c r="C73" s="1" t="s">
        <v>56837</v>
      </c>
      <c r="D73" s="1">
        <v>3</v>
      </c>
      <c r="E73" s="1">
        <v>45</v>
      </c>
      <c r="F73" s="1">
        <v>9</v>
      </c>
      <c r="G73" s="1">
        <v>18684</v>
      </c>
      <c r="H73" s="2">
        <v>1.08561614716043e-6</v>
      </c>
      <c r="I73" s="2">
        <v>1.92644710036179e-5</v>
      </c>
      <c r="J73" s="1">
        <v>138.4</v>
      </c>
      <c r="K73" s="1" t="s">
        <v>57051</v>
      </c>
    </row>
    <row r="74" spans="1:11">
      <c r="A74" s="1" t="s">
        <v>57052</v>
      </c>
      <c r="B74" s="1" t="s">
        <v>57053</v>
      </c>
      <c r="C74" s="1" t="s">
        <v>56837</v>
      </c>
      <c r="D74" s="1">
        <v>7</v>
      </c>
      <c r="E74" s="1">
        <v>45</v>
      </c>
      <c r="F74" s="1">
        <v>227</v>
      </c>
      <c r="G74" s="1">
        <v>18684</v>
      </c>
      <c r="H74" s="2">
        <v>1.09165335687168e-6</v>
      </c>
      <c r="I74" s="2">
        <v>1.92644710036179e-5</v>
      </c>
      <c r="J74" s="1">
        <v>12.8035242290749</v>
      </c>
      <c r="K74" s="1" t="s">
        <v>57054</v>
      </c>
    </row>
    <row r="75" spans="1:11">
      <c r="A75" s="1" t="s">
        <v>57055</v>
      </c>
      <c r="B75" s="1" t="s">
        <v>57056</v>
      </c>
      <c r="C75" s="1" t="s">
        <v>56837</v>
      </c>
      <c r="D75" s="1">
        <v>7</v>
      </c>
      <c r="E75" s="1">
        <v>45</v>
      </c>
      <c r="F75" s="1">
        <v>228</v>
      </c>
      <c r="G75" s="1">
        <v>18684</v>
      </c>
      <c r="H75" s="2">
        <v>1.12421769951448e-6</v>
      </c>
      <c r="I75" s="2">
        <v>1.96084482473455e-5</v>
      </c>
      <c r="J75" s="1">
        <v>12.7473684210526</v>
      </c>
      <c r="K75" s="1" t="s">
        <v>57057</v>
      </c>
    </row>
    <row r="76" spans="1:11">
      <c r="A76" s="1" t="s">
        <v>57058</v>
      </c>
      <c r="B76" s="1" t="s">
        <v>57059</v>
      </c>
      <c r="C76" s="1" t="s">
        <v>56837</v>
      </c>
      <c r="D76" s="1">
        <v>5</v>
      </c>
      <c r="E76" s="1">
        <v>45</v>
      </c>
      <c r="F76" s="1">
        <v>78</v>
      </c>
      <c r="G76" s="1">
        <v>18684</v>
      </c>
      <c r="H76" s="2">
        <v>1.1938395687737e-6</v>
      </c>
      <c r="I76" s="2">
        <v>2.05834408409258e-5</v>
      </c>
      <c r="J76" s="1">
        <v>26.6153846153846</v>
      </c>
      <c r="K76" s="1" t="s">
        <v>57060</v>
      </c>
    </row>
    <row r="77" spans="1:11">
      <c r="A77" s="1" t="s">
        <v>57061</v>
      </c>
      <c r="B77" s="1" t="s">
        <v>57062</v>
      </c>
      <c r="C77" s="1" t="s">
        <v>56837</v>
      </c>
      <c r="D77" s="1">
        <v>3</v>
      </c>
      <c r="E77" s="1">
        <v>45</v>
      </c>
      <c r="F77" s="1">
        <v>10</v>
      </c>
      <c r="G77" s="1">
        <v>18684</v>
      </c>
      <c r="H77" s="2">
        <v>1.54826620557605e-6</v>
      </c>
      <c r="I77" s="2">
        <v>2.55208715204843e-5</v>
      </c>
      <c r="J77" s="1">
        <v>124.56</v>
      </c>
      <c r="K77" s="1" t="s">
        <v>57063</v>
      </c>
    </row>
    <row r="78" spans="1:11">
      <c r="A78" s="1" t="s">
        <v>57064</v>
      </c>
      <c r="B78" s="1" t="s">
        <v>57065</v>
      </c>
      <c r="C78" s="1" t="s">
        <v>56837</v>
      </c>
      <c r="D78" s="1">
        <v>3</v>
      </c>
      <c r="E78" s="1">
        <v>45</v>
      </c>
      <c r="F78" s="1">
        <v>10</v>
      </c>
      <c r="G78" s="1">
        <v>18684</v>
      </c>
      <c r="H78" s="2">
        <v>1.54826620557605e-6</v>
      </c>
      <c r="I78" s="2">
        <v>2.55208715204843e-5</v>
      </c>
      <c r="J78" s="1">
        <v>124.56</v>
      </c>
      <c r="K78" s="1" t="s">
        <v>57066</v>
      </c>
    </row>
    <row r="79" spans="1:11">
      <c r="A79" s="1" t="s">
        <v>57067</v>
      </c>
      <c r="B79" s="1" t="s">
        <v>57068</v>
      </c>
      <c r="C79" s="1" t="s">
        <v>56837</v>
      </c>
      <c r="D79" s="1">
        <v>4</v>
      </c>
      <c r="E79" s="1">
        <v>45</v>
      </c>
      <c r="F79" s="1">
        <v>37</v>
      </c>
      <c r="G79" s="1">
        <v>18684</v>
      </c>
      <c r="H79" s="2">
        <v>1.82939565679299e-6</v>
      </c>
      <c r="I79" s="2">
        <v>2.98271030998857e-5</v>
      </c>
      <c r="J79" s="1">
        <v>44.8864864864865</v>
      </c>
      <c r="K79" s="1" t="s">
        <v>57069</v>
      </c>
    </row>
    <row r="80" spans="1:11">
      <c r="A80" s="1" t="s">
        <v>57070</v>
      </c>
      <c r="B80" s="1" t="s">
        <v>57071</v>
      </c>
      <c r="C80" s="1" t="s">
        <v>56837</v>
      </c>
      <c r="D80" s="1">
        <v>4</v>
      </c>
      <c r="E80" s="1">
        <v>45</v>
      </c>
      <c r="F80" s="1">
        <v>38</v>
      </c>
      <c r="G80" s="1">
        <v>18684</v>
      </c>
      <c r="H80" s="2">
        <v>2.04103202924129e-6</v>
      </c>
      <c r="I80" s="2">
        <v>3.22268215143362e-5</v>
      </c>
      <c r="J80" s="1">
        <v>43.7052631578947</v>
      </c>
      <c r="K80" s="1" t="s">
        <v>57072</v>
      </c>
    </row>
    <row r="81" spans="1:11">
      <c r="A81" s="1" t="s">
        <v>57073</v>
      </c>
      <c r="B81" s="1" t="s">
        <v>57074</v>
      </c>
      <c r="C81" s="1" t="s">
        <v>56837</v>
      </c>
      <c r="D81" s="1">
        <v>3</v>
      </c>
      <c r="E81" s="1">
        <v>45</v>
      </c>
      <c r="F81" s="1">
        <v>11</v>
      </c>
      <c r="G81" s="1">
        <v>18684</v>
      </c>
      <c r="H81" s="2">
        <v>2.12527808629253e-6</v>
      </c>
      <c r="I81" s="2">
        <v>3.25297666269265e-5</v>
      </c>
      <c r="J81" s="1">
        <v>113.236363636364</v>
      </c>
      <c r="K81" s="1" t="s">
        <v>57075</v>
      </c>
    </row>
    <row r="82" spans="1:11">
      <c r="A82" s="1" t="s">
        <v>57076</v>
      </c>
      <c r="B82" s="1" t="s">
        <v>57077</v>
      </c>
      <c r="C82" s="1" t="s">
        <v>56837</v>
      </c>
      <c r="D82" s="1">
        <v>3</v>
      </c>
      <c r="E82" s="1">
        <v>45</v>
      </c>
      <c r="F82" s="1">
        <v>11</v>
      </c>
      <c r="G82" s="1">
        <v>18684</v>
      </c>
      <c r="H82" s="2">
        <v>2.12527808629253e-6</v>
      </c>
      <c r="I82" s="2">
        <v>3.25297666269265e-5</v>
      </c>
      <c r="J82" s="1">
        <v>113.236363636364</v>
      </c>
      <c r="K82" s="1" t="s">
        <v>57078</v>
      </c>
    </row>
    <row r="83" spans="1:11">
      <c r="A83" s="1" t="s">
        <v>57079</v>
      </c>
      <c r="B83" s="1" t="s">
        <v>57080</v>
      </c>
      <c r="C83" s="1" t="s">
        <v>56837</v>
      </c>
      <c r="D83" s="1">
        <v>3</v>
      </c>
      <c r="E83" s="1">
        <v>45</v>
      </c>
      <c r="F83" s="1">
        <v>11</v>
      </c>
      <c r="G83" s="1">
        <v>18684</v>
      </c>
      <c r="H83" s="2">
        <v>2.12527808629253e-6</v>
      </c>
      <c r="I83" s="2">
        <v>3.25297666269265e-5</v>
      </c>
      <c r="J83" s="1">
        <v>113.236363636364</v>
      </c>
      <c r="K83" s="1" t="s">
        <v>57081</v>
      </c>
    </row>
    <row r="84" spans="1:11">
      <c r="A84" s="1" t="s">
        <v>57082</v>
      </c>
      <c r="B84" s="1" t="s">
        <v>57083</v>
      </c>
      <c r="C84" s="1" t="s">
        <v>56837</v>
      </c>
      <c r="D84" s="1">
        <v>5</v>
      </c>
      <c r="E84" s="1">
        <v>45</v>
      </c>
      <c r="F84" s="1">
        <v>88</v>
      </c>
      <c r="G84" s="1">
        <v>18684</v>
      </c>
      <c r="H84" s="2">
        <v>2.17620266644574e-6</v>
      </c>
      <c r="I84" s="2">
        <v>3.29727676734203e-5</v>
      </c>
      <c r="J84" s="1">
        <v>23.5909090909091</v>
      </c>
      <c r="K84" s="1" t="s">
        <v>57084</v>
      </c>
    </row>
    <row r="85" spans="1:11">
      <c r="A85" s="1" t="s">
        <v>57085</v>
      </c>
      <c r="B85" s="1" t="s">
        <v>57086</v>
      </c>
      <c r="C85" s="1" t="s">
        <v>56837</v>
      </c>
      <c r="D85" s="1">
        <v>6</v>
      </c>
      <c r="E85" s="1">
        <v>45</v>
      </c>
      <c r="F85" s="1">
        <v>160</v>
      </c>
      <c r="G85" s="1">
        <v>18684</v>
      </c>
      <c r="H85" s="2">
        <v>2.21854602820027e-6</v>
      </c>
      <c r="I85" s="2">
        <v>3.32781904230041e-5</v>
      </c>
      <c r="J85" s="1">
        <v>15.57</v>
      </c>
      <c r="K85" s="1" t="s">
        <v>57087</v>
      </c>
    </row>
    <row r="86" spans="1:11">
      <c r="A86" s="1" t="s">
        <v>57088</v>
      </c>
      <c r="B86" s="1" t="s">
        <v>57089</v>
      </c>
      <c r="C86" s="1" t="s">
        <v>56837</v>
      </c>
      <c r="D86" s="1">
        <v>5</v>
      </c>
      <c r="E86" s="1">
        <v>45</v>
      </c>
      <c r="F86" s="1">
        <v>90</v>
      </c>
      <c r="G86" s="1">
        <v>18684</v>
      </c>
      <c r="H86" s="2">
        <v>2.43266915003586e-6</v>
      </c>
      <c r="I86" s="2">
        <v>3.57745463240568e-5</v>
      </c>
      <c r="J86" s="1">
        <v>23.0666666666667</v>
      </c>
      <c r="K86" s="1" t="s">
        <v>57090</v>
      </c>
    </row>
    <row r="87" spans="1:11">
      <c r="A87" s="1" t="s">
        <v>57091</v>
      </c>
      <c r="B87" s="1" t="s">
        <v>57092</v>
      </c>
      <c r="C87" s="1" t="s">
        <v>56837</v>
      </c>
      <c r="D87" s="1">
        <v>3</v>
      </c>
      <c r="E87" s="1">
        <v>45</v>
      </c>
      <c r="F87" s="1">
        <v>12</v>
      </c>
      <c r="G87" s="1">
        <v>18684</v>
      </c>
      <c r="H87" s="2">
        <v>2.82892858490859e-6</v>
      </c>
      <c r="I87" s="2">
        <v>4.04132654986942e-5</v>
      </c>
      <c r="J87" s="1">
        <v>103.8</v>
      </c>
      <c r="K87" s="1" t="s">
        <v>57093</v>
      </c>
    </row>
    <row r="88" spans="1:11">
      <c r="A88" s="1" t="s">
        <v>57094</v>
      </c>
      <c r="B88" s="1" t="s">
        <v>57095</v>
      </c>
      <c r="C88" s="1" t="s">
        <v>56837</v>
      </c>
      <c r="D88" s="1">
        <v>3</v>
      </c>
      <c r="E88" s="1">
        <v>45</v>
      </c>
      <c r="F88" s="1">
        <v>12</v>
      </c>
      <c r="G88" s="1">
        <v>18684</v>
      </c>
      <c r="H88" s="2">
        <v>2.82892858490859e-6</v>
      </c>
      <c r="I88" s="2">
        <v>4.04132654986942e-5</v>
      </c>
      <c r="J88" s="1">
        <v>103.8</v>
      </c>
      <c r="K88" s="1" t="s">
        <v>57096</v>
      </c>
    </row>
    <row r="89" spans="1:11">
      <c r="A89" s="1" t="s">
        <v>57097</v>
      </c>
      <c r="B89" s="1" t="s">
        <v>57098</v>
      </c>
      <c r="C89" s="1" t="s">
        <v>56837</v>
      </c>
      <c r="D89" s="1">
        <v>7</v>
      </c>
      <c r="E89" s="1">
        <v>45</v>
      </c>
      <c r="F89" s="1">
        <v>263</v>
      </c>
      <c r="G89" s="1">
        <v>18684</v>
      </c>
      <c r="H89" s="2">
        <v>2.90547100134313e-6</v>
      </c>
      <c r="I89" s="2">
        <v>4.11151556793839e-5</v>
      </c>
      <c r="J89" s="1">
        <v>11.0509505703422</v>
      </c>
      <c r="K89" s="1" t="s">
        <v>57099</v>
      </c>
    </row>
    <row r="90" spans="1:11">
      <c r="A90" s="1" t="s">
        <v>57100</v>
      </c>
      <c r="B90" s="1" t="s">
        <v>57101</v>
      </c>
      <c r="C90" s="1" t="s">
        <v>56837</v>
      </c>
      <c r="D90" s="1">
        <v>4</v>
      </c>
      <c r="E90" s="1">
        <v>45</v>
      </c>
      <c r="F90" s="1">
        <v>42</v>
      </c>
      <c r="G90" s="1">
        <v>18684</v>
      </c>
      <c r="H90" s="2">
        <v>3.0732784910921e-6</v>
      </c>
      <c r="I90" s="2">
        <v>4.26844234873902e-5</v>
      </c>
      <c r="J90" s="1">
        <v>39.5428571428571</v>
      </c>
      <c r="K90" s="1" t="s">
        <v>57102</v>
      </c>
    </row>
    <row r="91" spans="1:11">
      <c r="A91" s="1" t="s">
        <v>57103</v>
      </c>
      <c r="B91" s="1" t="s">
        <v>57104</v>
      </c>
      <c r="C91" s="1" t="s">
        <v>56837</v>
      </c>
      <c r="D91" s="1">
        <v>4</v>
      </c>
      <c r="E91" s="1">
        <v>45</v>
      </c>
      <c r="F91" s="1">
        <v>42</v>
      </c>
      <c r="G91" s="1">
        <v>18684</v>
      </c>
      <c r="H91" s="2">
        <v>3.0732784910921e-6</v>
      </c>
      <c r="I91" s="2">
        <v>4.26844234873902e-5</v>
      </c>
      <c r="J91" s="1">
        <v>39.5428571428571</v>
      </c>
      <c r="K91" s="1" t="s">
        <v>57105</v>
      </c>
    </row>
    <row r="92" spans="1:11">
      <c r="A92" s="1" t="s">
        <v>57106</v>
      </c>
      <c r="B92" s="1" t="s">
        <v>57107</v>
      </c>
      <c r="C92" s="1" t="s">
        <v>56837</v>
      </c>
      <c r="D92" s="1">
        <v>8</v>
      </c>
      <c r="E92" s="1">
        <v>45</v>
      </c>
      <c r="F92" s="1">
        <v>385</v>
      </c>
      <c r="G92" s="1">
        <v>18684</v>
      </c>
      <c r="H92" s="2">
        <v>3.34495035081215e-6</v>
      </c>
      <c r="I92" s="2">
        <v>4.60314268460388e-5</v>
      </c>
      <c r="J92" s="1">
        <v>8.62753246753247</v>
      </c>
      <c r="K92" s="1" t="s">
        <v>57108</v>
      </c>
    </row>
    <row r="93" spans="1:11">
      <c r="A93" s="1" t="s">
        <v>57109</v>
      </c>
      <c r="B93" s="1" t="s">
        <v>57110</v>
      </c>
      <c r="C93" s="1" t="s">
        <v>56837</v>
      </c>
      <c r="D93" s="1">
        <v>3</v>
      </c>
      <c r="E93" s="1">
        <v>45</v>
      </c>
      <c r="F93" s="1">
        <v>13</v>
      </c>
      <c r="G93" s="1">
        <v>18684</v>
      </c>
      <c r="H93" s="2">
        <v>3.67140986956265e-6</v>
      </c>
      <c r="I93" s="2">
        <v>4.91706678959284e-5</v>
      </c>
      <c r="J93" s="1">
        <v>95.8153846153846</v>
      </c>
      <c r="K93" s="1" t="s">
        <v>57111</v>
      </c>
    </row>
    <row r="94" spans="1:11">
      <c r="A94" s="1" t="s">
        <v>57112</v>
      </c>
      <c r="B94" s="1" t="s">
        <v>57113</v>
      </c>
      <c r="C94" s="1" t="s">
        <v>56837</v>
      </c>
      <c r="D94" s="1">
        <v>3</v>
      </c>
      <c r="E94" s="1">
        <v>45</v>
      </c>
      <c r="F94" s="1">
        <v>13</v>
      </c>
      <c r="G94" s="1">
        <v>18684</v>
      </c>
      <c r="H94" s="2">
        <v>3.67140986956265e-6</v>
      </c>
      <c r="I94" s="2">
        <v>4.91706678959284e-5</v>
      </c>
      <c r="J94" s="1">
        <v>95.8153846153846</v>
      </c>
      <c r="K94" s="1" t="s">
        <v>57114</v>
      </c>
    </row>
    <row r="95" spans="1:11">
      <c r="A95" s="1" t="s">
        <v>57115</v>
      </c>
      <c r="B95" s="1" t="s">
        <v>57116</v>
      </c>
      <c r="C95" s="1" t="s">
        <v>56837</v>
      </c>
      <c r="D95" s="1">
        <v>3</v>
      </c>
      <c r="E95" s="1">
        <v>45</v>
      </c>
      <c r="F95" s="1">
        <v>14</v>
      </c>
      <c r="G95" s="1">
        <v>18684</v>
      </c>
      <c r="H95" s="2">
        <v>4.66482985521694e-6</v>
      </c>
      <c r="I95" s="2">
        <v>6.19225202019948e-5</v>
      </c>
      <c r="J95" s="1">
        <v>88.9714285714286</v>
      </c>
      <c r="K95" s="1" t="s">
        <v>57117</v>
      </c>
    </row>
    <row r="96" spans="1:11">
      <c r="A96" s="1" t="s">
        <v>57118</v>
      </c>
      <c r="B96" s="1" t="s">
        <v>57119</v>
      </c>
      <c r="C96" s="1" t="s">
        <v>56837</v>
      </c>
      <c r="D96" s="1">
        <v>9</v>
      </c>
      <c r="E96" s="1">
        <v>45</v>
      </c>
      <c r="F96" s="1">
        <v>553</v>
      </c>
      <c r="G96" s="1">
        <v>18684</v>
      </c>
      <c r="H96" s="2">
        <v>5.5926306422486e-6</v>
      </c>
      <c r="I96" s="2">
        <v>7.35872452927447e-5</v>
      </c>
      <c r="J96" s="1">
        <v>6.75732368896926</v>
      </c>
      <c r="K96" s="1" t="s">
        <v>57120</v>
      </c>
    </row>
    <row r="97" spans="1:11">
      <c r="A97" s="1" t="s">
        <v>57121</v>
      </c>
      <c r="B97" s="1" t="s">
        <v>57122</v>
      </c>
      <c r="C97" s="1" t="s">
        <v>56837</v>
      </c>
      <c r="D97" s="1">
        <v>3</v>
      </c>
      <c r="E97" s="1">
        <v>45</v>
      </c>
      <c r="F97" s="1">
        <v>15</v>
      </c>
      <c r="G97" s="1">
        <v>18684</v>
      </c>
      <c r="H97" s="2">
        <v>5.82121257660043e-6</v>
      </c>
      <c r="I97" s="2">
        <v>7.52743005594883e-5</v>
      </c>
      <c r="J97" s="1">
        <v>83.04</v>
      </c>
      <c r="K97" s="1" t="s">
        <v>57123</v>
      </c>
    </row>
    <row r="98" spans="1:11">
      <c r="A98" s="1" t="s">
        <v>57124</v>
      </c>
      <c r="B98" s="1" t="s">
        <v>57125</v>
      </c>
      <c r="C98" s="1" t="s">
        <v>56837</v>
      </c>
      <c r="D98" s="1">
        <v>3</v>
      </c>
      <c r="E98" s="1">
        <v>45</v>
      </c>
      <c r="F98" s="1">
        <v>15</v>
      </c>
      <c r="G98" s="1">
        <v>18684</v>
      </c>
      <c r="H98" s="2">
        <v>5.82121257660043e-6</v>
      </c>
      <c r="I98" s="2">
        <v>7.52743005594883e-5</v>
      </c>
      <c r="J98" s="1">
        <v>83.04</v>
      </c>
      <c r="K98" s="1" t="s">
        <v>57015</v>
      </c>
    </row>
    <row r="99" spans="1:11">
      <c r="A99" s="1" t="s">
        <v>57126</v>
      </c>
      <c r="B99" s="1" t="s">
        <v>57127</v>
      </c>
      <c r="C99" s="1" t="s">
        <v>56837</v>
      </c>
      <c r="D99" s="1">
        <v>6</v>
      </c>
      <c r="E99" s="1">
        <v>45</v>
      </c>
      <c r="F99" s="1">
        <v>191</v>
      </c>
      <c r="G99" s="1">
        <v>18684</v>
      </c>
      <c r="H99" s="2">
        <v>6.16808005309313e-6</v>
      </c>
      <c r="I99" s="2">
        <v>7.90779493986298e-5</v>
      </c>
      <c r="J99" s="1">
        <v>13.0429319371728</v>
      </c>
      <c r="K99" s="1" t="s">
        <v>57128</v>
      </c>
    </row>
    <row r="100" spans="1:11">
      <c r="A100" s="1" t="s">
        <v>57129</v>
      </c>
      <c r="B100" s="1" t="s">
        <v>57130</v>
      </c>
      <c r="C100" s="1" t="s">
        <v>56837</v>
      </c>
      <c r="D100" s="1">
        <v>4</v>
      </c>
      <c r="E100" s="1">
        <v>45</v>
      </c>
      <c r="F100" s="1">
        <v>51</v>
      </c>
      <c r="G100" s="1">
        <v>18684</v>
      </c>
      <c r="H100" s="2">
        <v>6.75399927156653e-6</v>
      </c>
      <c r="I100" s="2">
        <v>8.58559229436423e-5</v>
      </c>
      <c r="J100" s="1">
        <v>32.5647058823529</v>
      </c>
      <c r="K100" s="1" t="s">
        <v>57131</v>
      </c>
    </row>
    <row r="101" spans="1:11">
      <c r="A101" s="1" t="s">
        <v>57132</v>
      </c>
      <c r="B101" s="1" t="s">
        <v>57133</v>
      </c>
      <c r="C101" s="1" t="s">
        <v>56837</v>
      </c>
      <c r="D101" s="1">
        <v>3</v>
      </c>
      <c r="E101" s="1">
        <v>45</v>
      </c>
      <c r="F101" s="1">
        <v>16</v>
      </c>
      <c r="G101" s="1">
        <v>18684</v>
      </c>
      <c r="H101" s="2">
        <v>7.1524985598147e-6</v>
      </c>
      <c r="I101" s="2">
        <v>8.79405560632955e-5</v>
      </c>
      <c r="J101" s="1">
        <v>77.85</v>
      </c>
      <c r="K101" s="1" t="s">
        <v>57134</v>
      </c>
    </row>
    <row r="102" spans="1:11">
      <c r="A102" s="1" t="s">
        <v>57135</v>
      </c>
      <c r="B102" s="1" t="s">
        <v>57136</v>
      </c>
      <c r="C102" s="1" t="s">
        <v>56837</v>
      </c>
      <c r="D102" s="1">
        <v>3</v>
      </c>
      <c r="E102" s="1">
        <v>45</v>
      </c>
      <c r="F102" s="1">
        <v>16</v>
      </c>
      <c r="G102" s="1">
        <v>18684</v>
      </c>
      <c r="H102" s="2">
        <v>7.1524985598147e-6</v>
      </c>
      <c r="I102" s="2">
        <v>8.79405560632955e-5</v>
      </c>
      <c r="J102" s="1">
        <v>77.85</v>
      </c>
      <c r="K102" s="1" t="s">
        <v>57093</v>
      </c>
    </row>
    <row r="103" spans="1:11">
      <c r="A103" s="1" t="s">
        <v>57137</v>
      </c>
      <c r="B103" s="1" t="s">
        <v>57138</v>
      </c>
      <c r="C103" s="1" t="s">
        <v>56837</v>
      </c>
      <c r="D103" s="1">
        <v>3</v>
      </c>
      <c r="E103" s="1">
        <v>45</v>
      </c>
      <c r="F103" s="1">
        <v>16</v>
      </c>
      <c r="G103" s="1">
        <v>18684</v>
      </c>
      <c r="H103" s="2">
        <v>7.1524985598147e-6</v>
      </c>
      <c r="I103" s="2">
        <v>8.79405560632955e-5</v>
      </c>
      <c r="J103" s="1">
        <v>77.85</v>
      </c>
      <c r="K103" s="1" t="s">
        <v>57139</v>
      </c>
    </row>
    <row r="104" spans="1:11">
      <c r="A104" s="1" t="s">
        <v>57140</v>
      </c>
      <c r="B104" s="1" t="s">
        <v>57141</v>
      </c>
      <c r="C104" s="1" t="s">
        <v>56837</v>
      </c>
      <c r="D104" s="1">
        <v>3</v>
      </c>
      <c r="E104" s="1">
        <v>45</v>
      </c>
      <c r="F104" s="1">
        <v>16</v>
      </c>
      <c r="G104" s="1">
        <v>18684</v>
      </c>
      <c r="H104" s="2">
        <v>7.1524985598147e-6</v>
      </c>
      <c r="I104" s="2">
        <v>8.79405560632955e-5</v>
      </c>
      <c r="J104" s="1">
        <v>77.85</v>
      </c>
      <c r="K104" s="1" t="s">
        <v>57142</v>
      </c>
    </row>
    <row r="105" spans="1:11">
      <c r="A105" s="1" t="s">
        <v>57143</v>
      </c>
      <c r="B105" s="1" t="s">
        <v>57144</v>
      </c>
      <c r="C105" s="1" t="s">
        <v>56837</v>
      </c>
      <c r="D105" s="1">
        <v>4</v>
      </c>
      <c r="E105" s="1">
        <v>45</v>
      </c>
      <c r="F105" s="1">
        <v>54</v>
      </c>
      <c r="G105" s="1">
        <v>18684</v>
      </c>
      <c r="H105" s="2">
        <v>8.50237378305046e-6</v>
      </c>
      <c r="I105" s="1">
        <v>0.000101218735512506</v>
      </c>
      <c r="J105" s="1">
        <v>30.7555555555556</v>
      </c>
      <c r="K105" s="1" t="s">
        <v>57145</v>
      </c>
    </row>
    <row r="106" spans="1:11">
      <c r="A106" s="1" t="s">
        <v>57146</v>
      </c>
      <c r="B106" s="1" t="s">
        <v>57147</v>
      </c>
      <c r="C106" s="1" t="s">
        <v>56837</v>
      </c>
      <c r="D106" s="1">
        <v>4</v>
      </c>
      <c r="E106" s="1">
        <v>45</v>
      </c>
      <c r="F106" s="1">
        <v>54</v>
      </c>
      <c r="G106" s="1">
        <v>18684</v>
      </c>
      <c r="H106" s="2">
        <v>8.50237378305046e-6</v>
      </c>
      <c r="I106" s="1">
        <v>0.000101218735512506</v>
      </c>
      <c r="J106" s="1">
        <v>30.7555555555556</v>
      </c>
      <c r="K106" s="1" t="s">
        <v>57148</v>
      </c>
    </row>
    <row r="107" spans="1:11">
      <c r="A107" s="1" t="s">
        <v>57149</v>
      </c>
      <c r="B107" s="1" t="s">
        <v>57150</v>
      </c>
      <c r="C107" s="1" t="s">
        <v>56837</v>
      </c>
      <c r="D107" s="1">
        <v>4</v>
      </c>
      <c r="E107" s="1">
        <v>45</v>
      </c>
      <c r="F107" s="1">
        <v>57</v>
      </c>
      <c r="G107" s="1">
        <v>18684</v>
      </c>
      <c r="H107" s="2">
        <v>1.0564042027118e-5</v>
      </c>
      <c r="I107" s="1">
        <v>0.000122837697989744</v>
      </c>
      <c r="J107" s="1">
        <v>29.1368421052632</v>
      </c>
      <c r="K107" s="1" t="s">
        <v>57151</v>
      </c>
    </row>
    <row r="108" spans="1:11">
      <c r="A108" s="1" t="s">
        <v>57152</v>
      </c>
      <c r="B108" s="1" t="s">
        <v>57153</v>
      </c>
      <c r="C108" s="1" t="s">
        <v>56837</v>
      </c>
      <c r="D108" s="1">
        <v>4</v>
      </c>
      <c r="E108" s="1">
        <v>45</v>
      </c>
      <c r="F108" s="1">
        <v>57</v>
      </c>
      <c r="G108" s="1">
        <v>18684</v>
      </c>
      <c r="H108" s="2">
        <v>1.0564042027118e-5</v>
      </c>
      <c r="I108" s="1">
        <v>0.000122837697989744</v>
      </c>
      <c r="J108" s="1">
        <v>29.1368421052632</v>
      </c>
      <c r="K108" s="1" t="s">
        <v>57154</v>
      </c>
    </row>
    <row r="109" spans="1:11">
      <c r="A109" s="1" t="s">
        <v>57155</v>
      </c>
      <c r="B109" s="1" t="s">
        <v>57156</v>
      </c>
      <c r="C109" s="1" t="s">
        <v>56837</v>
      </c>
      <c r="D109" s="1">
        <v>5</v>
      </c>
      <c r="E109" s="1">
        <v>45</v>
      </c>
      <c r="F109" s="1">
        <v>124</v>
      </c>
      <c r="G109" s="1">
        <v>18684</v>
      </c>
      <c r="H109" s="2">
        <v>1.17286216422621e-5</v>
      </c>
      <c r="I109" s="1">
        <v>0.000134297194377047</v>
      </c>
      <c r="J109" s="1">
        <v>16.741935483871</v>
      </c>
      <c r="K109" s="1" t="s">
        <v>57157</v>
      </c>
    </row>
    <row r="110" spans="1:11">
      <c r="A110" s="1" t="s">
        <v>57158</v>
      </c>
      <c r="B110" s="1" t="s">
        <v>57159</v>
      </c>
      <c r="C110" s="1" t="s">
        <v>56837</v>
      </c>
      <c r="D110" s="1">
        <v>4</v>
      </c>
      <c r="E110" s="1">
        <v>45</v>
      </c>
      <c r="F110" s="1">
        <v>59</v>
      </c>
      <c r="G110" s="1">
        <v>18684</v>
      </c>
      <c r="H110" s="2">
        <v>1.2129129225336e-5</v>
      </c>
      <c r="I110" s="1">
        <v>0.000137831013924273</v>
      </c>
      <c r="J110" s="1">
        <v>28.1491525423729</v>
      </c>
      <c r="K110" s="1" t="s">
        <v>57160</v>
      </c>
    </row>
    <row r="111" spans="1:11">
      <c r="A111" s="1" t="s">
        <v>57161</v>
      </c>
      <c r="B111" s="1" t="s">
        <v>57162</v>
      </c>
      <c r="C111" s="1" t="s">
        <v>56837</v>
      </c>
      <c r="D111" s="1">
        <v>3</v>
      </c>
      <c r="E111" s="1">
        <v>45</v>
      </c>
      <c r="F111" s="1">
        <v>19</v>
      </c>
      <c r="G111" s="1">
        <v>18684</v>
      </c>
      <c r="H111" s="2">
        <v>1.23139364784892e-5</v>
      </c>
      <c r="I111" s="1">
        <v>0.000138878982840104</v>
      </c>
      <c r="J111" s="1">
        <v>65.5578947368421</v>
      </c>
      <c r="K111" s="1" t="s">
        <v>57163</v>
      </c>
    </row>
    <row r="112" spans="1:11">
      <c r="A112" s="1" t="s">
        <v>57164</v>
      </c>
      <c r="B112" s="1" t="s">
        <v>57165</v>
      </c>
      <c r="C112" s="1" t="s">
        <v>56837</v>
      </c>
      <c r="D112" s="1">
        <v>4</v>
      </c>
      <c r="E112" s="1">
        <v>45</v>
      </c>
      <c r="F112" s="1">
        <v>60</v>
      </c>
      <c r="G112" s="1">
        <v>18684</v>
      </c>
      <c r="H112" s="2">
        <v>1.29727143502374e-5</v>
      </c>
      <c r="I112" s="1">
        <v>0.000145216951681762</v>
      </c>
      <c r="J112" s="1">
        <v>27.68</v>
      </c>
      <c r="K112" s="1" t="s">
        <v>57166</v>
      </c>
    </row>
    <row r="113" spans="1:11">
      <c r="A113" s="1" t="s">
        <v>57167</v>
      </c>
      <c r="B113" s="1" t="s">
        <v>57168</v>
      </c>
      <c r="C113" s="1" t="s">
        <v>56837</v>
      </c>
      <c r="D113" s="1">
        <v>5</v>
      </c>
      <c r="E113" s="1">
        <v>45</v>
      </c>
      <c r="F113" s="1">
        <v>128</v>
      </c>
      <c r="G113" s="1">
        <v>18684</v>
      </c>
      <c r="H113" s="2">
        <v>1.36838842217874e-5</v>
      </c>
      <c r="I113" s="1">
        <v>0.000152043158019861</v>
      </c>
      <c r="J113" s="1">
        <v>16.21875</v>
      </c>
      <c r="K113" s="1" t="s">
        <v>57169</v>
      </c>
    </row>
    <row r="114" spans="1:11">
      <c r="A114" s="1" t="s">
        <v>57170</v>
      </c>
      <c r="B114" s="1" t="s">
        <v>57171</v>
      </c>
      <c r="C114" s="1" t="s">
        <v>56837</v>
      </c>
      <c r="D114" s="1">
        <v>3</v>
      </c>
      <c r="E114" s="1">
        <v>45</v>
      </c>
      <c r="F114" s="1">
        <v>20</v>
      </c>
      <c r="G114" s="1">
        <v>18684</v>
      </c>
      <c r="H114" s="2">
        <v>1.44625835291869e-5</v>
      </c>
      <c r="I114" s="1">
        <v>0.000156150018217438</v>
      </c>
      <c r="J114" s="1">
        <v>62.28</v>
      </c>
      <c r="K114" s="1" t="s">
        <v>57172</v>
      </c>
    </row>
    <row r="115" spans="1:11">
      <c r="A115" s="1" t="s">
        <v>57173</v>
      </c>
      <c r="B115" s="1" t="s">
        <v>57174</v>
      </c>
      <c r="C115" s="1" t="s">
        <v>56837</v>
      </c>
      <c r="D115" s="1">
        <v>3</v>
      </c>
      <c r="E115" s="1">
        <v>45</v>
      </c>
      <c r="F115" s="1">
        <v>20</v>
      </c>
      <c r="G115" s="1">
        <v>18684</v>
      </c>
      <c r="H115" s="2">
        <v>1.44625835291869e-5</v>
      </c>
      <c r="I115" s="1">
        <v>0.000156150018217438</v>
      </c>
      <c r="J115" s="1">
        <v>62.28</v>
      </c>
      <c r="K115" s="1" t="s">
        <v>57175</v>
      </c>
    </row>
    <row r="116" spans="1:11">
      <c r="A116" s="1" t="s">
        <v>57176</v>
      </c>
      <c r="B116" s="1" t="s">
        <v>57177</v>
      </c>
      <c r="C116" s="1" t="s">
        <v>56837</v>
      </c>
      <c r="D116" s="1">
        <v>14</v>
      </c>
      <c r="E116" s="1">
        <v>45</v>
      </c>
      <c r="F116" s="1">
        <v>1603</v>
      </c>
      <c r="G116" s="1">
        <v>18684</v>
      </c>
      <c r="H116" s="2">
        <v>1.44699016881492e-5</v>
      </c>
      <c r="I116" s="1">
        <v>0.000156150018217438</v>
      </c>
      <c r="J116" s="1">
        <v>3.62620087336245</v>
      </c>
      <c r="K116" s="1" t="s">
        <v>57178</v>
      </c>
    </row>
    <row r="117" spans="1:11">
      <c r="A117" s="1" t="s">
        <v>57179</v>
      </c>
      <c r="B117" s="1" t="s">
        <v>57180</v>
      </c>
      <c r="C117" s="1" t="s">
        <v>56837</v>
      </c>
      <c r="D117" s="1">
        <v>4</v>
      </c>
      <c r="E117" s="1">
        <v>45</v>
      </c>
      <c r="F117" s="1">
        <v>62</v>
      </c>
      <c r="G117" s="1">
        <v>18684</v>
      </c>
      <c r="H117" s="2">
        <v>1.47885508603607e-5</v>
      </c>
      <c r="I117" s="1">
        <v>0.000158448759218151</v>
      </c>
      <c r="J117" s="1">
        <v>26.7870967741935</v>
      </c>
      <c r="K117" s="1" t="s">
        <v>57181</v>
      </c>
    </row>
    <row r="118" spans="1:11">
      <c r="A118" s="1" t="s">
        <v>57182</v>
      </c>
      <c r="B118" s="1" t="s">
        <v>57183</v>
      </c>
      <c r="C118" s="1" t="s">
        <v>56837</v>
      </c>
      <c r="D118" s="1">
        <v>3</v>
      </c>
      <c r="E118" s="1">
        <v>45</v>
      </c>
      <c r="F118" s="1">
        <v>21</v>
      </c>
      <c r="G118" s="1">
        <v>18684</v>
      </c>
      <c r="H118" s="2">
        <v>1.68445967559628e-5</v>
      </c>
      <c r="I118" s="1">
        <v>0.000179197837829391</v>
      </c>
      <c r="J118" s="1">
        <v>59.3142857142857</v>
      </c>
      <c r="K118" s="1" t="s">
        <v>57015</v>
      </c>
    </row>
    <row r="119" spans="1:11">
      <c r="A119" s="1" t="s">
        <v>57184</v>
      </c>
      <c r="B119" s="1" t="s">
        <v>57185</v>
      </c>
      <c r="C119" s="1" t="s">
        <v>56837</v>
      </c>
      <c r="D119" s="1">
        <v>5</v>
      </c>
      <c r="E119" s="1">
        <v>45</v>
      </c>
      <c r="F119" s="1">
        <v>137</v>
      </c>
      <c r="G119" s="1">
        <v>18684</v>
      </c>
      <c r="H119" s="2">
        <v>1.90137556987385e-5</v>
      </c>
      <c r="I119" s="1">
        <v>0.000200849532028928</v>
      </c>
      <c r="J119" s="1">
        <v>15.1532846715328</v>
      </c>
      <c r="K119" s="1" t="s">
        <v>57186</v>
      </c>
    </row>
    <row r="120" spans="1:11">
      <c r="A120" s="1" t="s">
        <v>57187</v>
      </c>
      <c r="B120" s="1" t="s">
        <v>57188</v>
      </c>
      <c r="C120" s="1" t="s">
        <v>56837</v>
      </c>
      <c r="D120" s="1">
        <v>3</v>
      </c>
      <c r="E120" s="1">
        <v>45</v>
      </c>
      <c r="F120" s="1">
        <v>22</v>
      </c>
      <c r="G120" s="1">
        <v>18684</v>
      </c>
      <c r="H120" s="2">
        <v>1.94714233625378e-5</v>
      </c>
      <c r="I120" s="1">
        <v>0.000204245699607039</v>
      </c>
      <c r="J120" s="1">
        <v>56.6181818181818</v>
      </c>
      <c r="K120" s="1" t="s">
        <v>57189</v>
      </c>
    </row>
    <row r="121" spans="1:11">
      <c r="A121" s="1" t="s">
        <v>57190</v>
      </c>
      <c r="B121" s="1" t="s">
        <v>57191</v>
      </c>
      <c r="C121" s="1" t="s">
        <v>56837</v>
      </c>
      <c r="D121" s="1">
        <v>4</v>
      </c>
      <c r="E121" s="1">
        <v>45</v>
      </c>
      <c r="F121" s="1">
        <v>67</v>
      </c>
      <c r="G121" s="1">
        <v>18684</v>
      </c>
      <c r="H121" s="2">
        <v>2.01420439220673e-5</v>
      </c>
      <c r="I121" s="1">
        <v>0.000208365971607593</v>
      </c>
      <c r="J121" s="1">
        <v>24.7880597014925</v>
      </c>
      <c r="K121" s="1" t="s">
        <v>57192</v>
      </c>
    </row>
    <row r="122" spans="1:11">
      <c r="A122" s="1" t="s">
        <v>57193</v>
      </c>
      <c r="B122" s="1" t="s">
        <v>57194</v>
      </c>
      <c r="C122" s="1" t="s">
        <v>56837</v>
      </c>
      <c r="D122" s="1">
        <v>4</v>
      </c>
      <c r="E122" s="1">
        <v>45</v>
      </c>
      <c r="F122" s="1">
        <v>67</v>
      </c>
      <c r="G122" s="1">
        <v>18684</v>
      </c>
      <c r="H122" s="2">
        <v>2.01420439220673e-5</v>
      </c>
      <c r="I122" s="1">
        <v>0.000208365971607593</v>
      </c>
      <c r="J122" s="1">
        <v>24.7880597014925</v>
      </c>
      <c r="K122" s="1" t="s">
        <v>57195</v>
      </c>
    </row>
    <row r="123" spans="1:11">
      <c r="A123" s="1" t="s">
        <v>57196</v>
      </c>
      <c r="B123" s="1" t="s">
        <v>57197</v>
      </c>
      <c r="C123" s="1" t="s">
        <v>56837</v>
      </c>
      <c r="D123" s="1">
        <v>6</v>
      </c>
      <c r="E123" s="1">
        <v>45</v>
      </c>
      <c r="F123" s="1">
        <v>236</v>
      </c>
      <c r="G123" s="1">
        <v>18684</v>
      </c>
      <c r="H123" s="2">
        <v>2.05578051082131e-5</v>
      </c>
      <c r="I123" s="1">
        <v>0.000211210326454244</v>
      </c>
      <c r="J123" s="1">
        <v>10.5559322033898</v>
      </c>
      <c r="K123" s="1" t="s">
        <v>57198</v>
      </c>
    </row>
    <row r="124" spans="1:11">
      <c r="A124" s="1" t="s">
        <v>57199</v>
      </c>
      <c r="B124" s="1" t="s">
        <v>57200</v>
      </c>
      <c r="C124" s="1" t="s">
        <v>56837</v>
      </c>
      <c r="D124" s="1">
        <v>3</v>
      </c>
      <c r="E124" s="1">
        <v>45</v>
      </c>
      <c r="F124" s="1">
        <v>23</v>
      </c>
      <c r="G124" s="1">
        <v>18684</v>
      </c>
      <c r="H124" s="2">
        <v>2.23544296081636e-5</v>
      </c>
      <c r="I124" s="1">
        <v>0.000228106424573098</v>
      </c>
      <c r="J124" s="1">
        <v>54.1565217391304</v>
      </c>
      <c r="K124" s="1" t="s">
        <v>57201</v>
      </c>
    </row>
    <row r="125" spans="1:11">
      <c r="A125" s="1" t="s">
        <v>57202</v>
      </c>
      <c r="B125" s="1" t="s">
        <v>57203</v>
      </c>
      <c r="C125" s="1" t="s">
        <v>56837</v>
      </c>
      <c r="D125" s="1">
        <v>4</v>
      </c>
      <c r="E125" s="1">
        <v>45</v>
      </c>
      <c r="F125" s="1">
        <v>71</v>
      </c>
      <c r="G125" s="1">
        <v>18684</v>
      </c>
      <c r="H125" s="2">
        <v>2.53547189535803e-5</v>
      </c>
      <c r="I125" s="1">
        <v>0.000256973502907909</v>
      </c>
      <c r="J125" s="1">
        <v>23.3915492957746</v>
      </c>
      <c r="K125" s="1" t="s">
        <v>57204</v>
      </c>
    </row>
    <row r="126" spans="1:11">
      <c r="A126" s="1" t="s">
        <v>57205</v>
      </c>
      <c r="B126" s="1" t="s">
        <v>57206</v>
      </c>
      <c r="C126" s="1" t="s">
        <v>56837</v>
      </c>
      <c r="D126" s="1">
        <v>7</v>
      </c>
      <c r="E126" s="1">
        <v>45</v>
      </c>
      <c r="F126" s="1">
        <v>372</v>
      </c>
      <c r="G126" s="1">
        <v>18684</v>
      </c>
      <c r="H126" s="2">
        <v>2.77222860238967e-5</v>
      </c>
      <c r="I126" s="1">
        <v>0.000279083416347953</v>
      </c>
      <c r="J126" s="1">
        <v>7.81290322580645</v>
      </c>
      <c r="K126" s="1" t="s">
        <v>57207</v>
      </c>
    </row>
    <row r="127" spans="1:11">
      <c r="A127" s="1" t="s">
        <v>57208</v>
      </c>
      <c r="B127" s="1" t="s">
        <v>57209</v>
      </c>
      <c r="C127" s="1" t="s">
        <v>56837</v>
      </c>
      <c r="D127" s="1">
        <v>4</v>
      </c>
      <c r="E127" s="1">
        <v>45</v>
      </c>
      <c r="F127" s="1">
        <v>73</v>
      </c>
      <c r="G127" s="1">
        <v>18684</v>
      </c>
      <c r="H127" s="2">
        <v>2.83030192886451e-5</v>
      </c>
      <c r="I127" s="1">
        <v>0.000283030192886451</v>
      </c>
      <c r="J127" s="1">
        <v>22.7506849315069</v>
      </c>
      <c r="K127" s="1" t="s">
        <v>57210</v>
      </c>
    </row>
    <row r="128" spans="1:11">
      <c r="A128" s="1" t="s">
        <v>57211</v>
      </c>
      <c r="B128" s="1" t="s">
        <v>57212</v>
      </c>
      <c r="C128" s="1" t="s">
        <v>56837</v>
      </c>
      <c r="D128" s="1">
        <v>3</v>
      </c>
      <c r="E128" s="1">
        <v>45</v>
      </c>
      <c r="F128" s="1">
        <v>25</v>
      </c>
      <c r="G128" s="1">
        <v>18684</v>
      </c>
      <c r="H128" s="2">
        <v>2.89340434962928e-5</v>
      </c>
      <c r="I128" s="1">
        <v>0.000286932557500565</v>
      </c>
      <c r="J128" s="1">
        <v>49.824</v>
      </c>
      <c r="K128" s="1" t="s">
        <v>57213</v>
      </c>
    </row>
    <row r="129" spans="1:11">
      <c r="A129" s="1" t="s">
        <v>57214</v>
      </c>
      <c r="B129" s="1" t="s">
        <v>57215</v>
      </c>
      <c r="C129" s="1" t="s">
        <v>56837</v>
      </c>
      <c r="D129" s="1">
        <v>6</v>
      </c>
      <c r="E129" s="1">
        <v>45</v>
      </c>
      <c r="F129" s="1">
        <v>251</v>
      </c>
      <c r="G129" s="1">
        <v>18684</v>
      </c>
      <c r="H129" s="2">
        <v>2.90758324933906e-5</v>
      </c>
      <c r="I129" s="1">
        <v>0.000286932557500565</v>
      </c>
      <c r="J129" s="1">
        <v>9.92509960159363</v>
      </c>
      <c r="K129" s="1" t="s">
        <v>57216</v>
      </c>
    </row>
    <row r="130" spans="1:11">
      <c r="A130" s="1" t="s">
        <v>57217</v>
      </c>
      <c r="B130" s="1" t="s">
        <v>57218</v>
      </c>
      <c r="C130" s="1" t="s">
        <v>56837</v>
      </c>
      <c r="D130" s="1">
        <v>5</v>
      </c>
      <c r="E130" s="1">
        <v>45</v>
      </c>
      <c r="F130" s="1">
        <v>153</v>
      </c>
      <c r="G130" s="1">
        <v>18684</v>
      </c>
      <c r="H130" s="2">
        <v>3.23525623487989e-5</v>
      </c>
      <c r="I130" s="1">
        <v>0.000309996666246884</v>
      </c>
      <c r="J130" s="1">
        <v>13.5686274509804</v>
      </c>
      <c r="K130" s="1" t="s">
        <v>57219</v>
      </c>
    </row>
    <row r="131" spans="1:11">
      <c r="A131" s="1" t="s">
        <v>57220</v>
      </c>
      <c r="B131" s="1" t="s">
        <v>57221</v>
      </c>
      <c r="C131" s="1" t="s">
        <v>56837</v>
      </c>
      <c r="D131" s="1">
        <v>3</v>
      </c>
      <c r="E131" s="1">
        <v>45</v>
      </c>
      <c r="F131" s="1">
        <v>26</v>
      </c>
      <c r="G131" s="1">
        <v>18684</v>
      </c>
      <c r="H131" s="2">
        <v>3.26529821780051e-5</v>
      </c>
      <c r="I131" s="1">
        <v>0.000309996666246884</v>
      </c>
      <c r="J131" s="1">
        <v>47.9076923076923</v>
      </c>
      <c r="K131" s="1" t="s">
        <v>57222</v>
      </c>
    </row>
    <row r="132" spans="1:11">
      <c r="A132" s="1" t="s">
        <v>57223</v>
      </c>
      <c r="B132" s="1" t="s">
        <v>57224</v>
      </c>
      <c r="C132" s="1" t="s">
        <v>56837</v>
      </c>
      <c r="D132" s="1">
        <v>3</v>
      </c>
      <c r="E132" s="1">
        <v>45</v>
      </c>
      <c r="F132" s="1">
        <v>26</v>
      </c>
      <c r="G132" s="1">
        <v>18684</v>
      </c>
      <c r="H132" s="2">
        <v>3.26529821780051e-5</v>
      </c>
      <c r="I132" s="1">
        <v>0.000309996666246884</v>
      </c>
      <c r="J132" s="1">
        <v>47.9076923076923</v>
      </c>
      <c r="K132" s="1" t="s">
        <v>57225</v>
      </c>
    </row>
    <row r="133" spans="1:11">
      <c r="A133" s="1" t="s">
        <v>57226</v>
      </c>
      <c r="B133" s="1" t="s">
        <v>57227</v>
      </c>
      <c r="C133" s="1" t="s">
        <v>56837</v>
      </c>
      <c r="D133" s="1">
        <v>3</v>
      </c>
      <c r="E133" s="1">
        <v>45</v>
      </c>
      <c r="F133" s="1">
        <v>26</v>
      </c>
      <c r="G133" s="1">
        <v>18684</v>
      </c>
      <c r="H133" s="2">
        <v>3.26529821780051e-5</v>
      </c>
      <c r="I133" s="1">
        <v>0.000309996666246884</v>
      </c>
      <c r="J133" s="1">
        <v>47.9076923076923</v>
      </c>
      <c r="K133" s="1" t="s">
        <v>57228</v>
      </c>
    </row>
    <row r="134" spans="1:11">
      <c r="A134" s="1" t="s">
        <v>57229</v>
      </c>
      <c r="B134" s="1" t="s">
        <v>57230</v>
      </c>
      <c r="C134" s="1" t="s">
        <v>56837</v>
      </c>
      <c r="D134" s="1">
        <v>3</v>
      </c>
      <c r="E134" s="1">
        <v>45</v>
      </c>
      <c r="F134" s="1">
        <v>26</v>
      </c>
      <c r="G134" s="1">
        <v>18684</v>
      </c>
      <c r="H134" s="2">
        <v>3.26529821780051e-5</v>
      </c>
      <c r="I134" s="1">
        <v>0.000309996666246884</v>
      </c>
      <c r="J134" s="1">
        <v>47.9076923076923</v>
      </c>
      <c r="K134" s="1" t="s">
        <v>57231</v>
      </c>
    </row>
    <row r="135" spans="1:11">
      <c r="A135" s="1" t="s">
        <v>57232</v>
      </c>
      <c r="B135" s="1" t="s">
        <v>57233</v>
      </c>
      <c r="C135" s="1" t="s">
        <v>56837</v>
      </c>
      <c r="D135" s="1">
        <v>3</v>
      </c>
      <c r="E135" s="1">
        <v>45</v>
      </c>
      <c r="F135" s="1">
        <v>27</v>
      </c>
      <c r="G135" s="1">
        <v>18684</v>
      </c>
      <c r="H135" s="2">
        <v>3.66727632928255e-5</v>
      </c>
      <c r="I135" s="1">
        <v>0.000340446916347004</v>
      </c>
      <c r="J135" s="1">
        <v>46.1333333333333</v>
      </c>
      <c r="K135" s="1" t="s">
        <v>57234</v>
      </c>
    </row>
    <row r="136" spans="1:11">
      <c r="A136" s="1" t="s">
        <v>57235</v>
      </c>
      <c r="B136" s="1" t="s">
        <v>57236</v>
      </c>
      <c r="C136" s="1" t="s">
        <v>56837</v>
      </c>
      <c r="D136" s="1">
        <v>3</v>
      </c>
      <c r="E136" s="1">
        <v>45</v>
      </c>
      <c r="F136" s="1">
        <v>27</v>
      </c>
      <c r="G136" s="1">
        <v>18684</v>
      </c>
      <c r="H136" s="2">
        <v>3.66727632928255e-5</v>
      </c>
      <c r="I136" s="1">
        <v>0.000340446916347004</v>
      </c>
      <c r="J136" s="1">
        <v>46.1333333333333</v>
      </c>
      <c r="K136" s="1" t="s">
        <v>57237</v>
      </c>
    </row>
    <row r="137" spans="1:11">
      <c r="A137" s="1" t="s">
        <v>57238</v>
      </c>
      <c r="B137" s="1" t="s">
        <v>57239</v>
      </c>
      <c r="C137" s="1" t="s">
        <v>56837</v>
      </c>
      <c r="D137" s="1">
        <v>4</v>
      </c>
      <c r="E137" s="1">
        <v>45</v>
      </c>
      <c r="F137" s="1">
        <v>78</v>
      </c>
      <c r="G137" s="1">
        <v>18684</v>
      </c>
      <c r="H137" s="2">
        <v>3.67682669654764e-5</v>
      </c>
      <c r="I137" s="1">
        <v>0.000340446916347004</v>
      </c>
      <c r="J137" s="1">
        <v>21.2923076923077</v>
      </c>
      <c r="K137" s="1" t="s">
        <v>57240</v>
      </c>
    </row>
    <row r="138" spans="1:11">
      <c r="A138" s="1" t="s">
        <v>57241</v>
      </c>
      <c r="B138" s="1" t="s">
        <v>57242</v>
      </c>
      <c r="C138" s="1" t="s">
        <v>56837</v>
      </c>
      <c r="D138" s="1">
        <v>3</v>
      </c>
      <c r="E138" s="1">
        <v>45</v>
      </c>
      <c r="F138" s="1">
        <v>28</v>
      </c>
      <c r="G138" s="1">
        <v>18684</v>
      </c>
      <c r="H138" s="2">
        <v>4.10043537676377e-5</v>
      </c>
      <c r="I138" s="1">
        <v>0.00037276685243307</v>
      </c>
      <c r="J138" s="1">
        <v>44.4857142857143</v>
      </c>
      <c r="K138" s="1" t="s">
        <v>57243</v>
      </c>
    </row>
    <row r="139" spans="1:11">
      <c r="A139" s="1" t="s">
        <v>57244</v>
      </c>
      <c r="B139" s="1" t="s">
        <v>57245</v>
      </c>
      <c r="C139" s="1" t="s">
        <v>56837</v>
      </c>
      <c r="D139" s="1">
        <v>3</v>
      </c>
      <c r="E139" s="1">
        <v>45</v>
      </c>
      <c r="F139" s="1">
        <v>28</v>
      </c>
      <c r="G139" s="1">
        <v>18684</v>
      </c>
      <c r="H139" s="2">
        <v>4.10043537676377e-5</v>
      </c>
      <c r="I139" s="1">
        <v>0.00037276685243307</v>
      </c>
      <c r="J139" s="1">
        <v>44.4857142857143</v>
      </c>
      <c r="K139" s="1" t="s">
        <v>57246</v>
      </c>
    </row>
    <row r="140" spans="1:11">
      <c r="A140" s="1" t="s">
        <v>57247</v>
      </c>
      <c r="B140" s="1" t="s">
        <v>57248</v>
      </c>
      <c r="C140" s="1" t="s">
        <v>56837</v>
      </c>
      <c r="D140" s="1">
        <v>3</v>
      </c>
      <c r="E140" s="1">
        <v>45</v>
      </c>
      <c r="F140" s="1">
        <v>28</v>
      </c>
      <c r="G140" s="1">
        <v>18684</v>
      </c>
      <c r="H140" s="2">
        <v>4.10043537676377e-5</v>
      </c>
      <c r="I140" s="1">
        <v>0.00037276685243307</v>
      </c>
      <c r="J140" s="1">
        <v>44.4857142857143</v>
      </c>
      <c r="K140" s="1" t="s">
        <v>57249</v>
      </c>
    </row>
    <row r="141" spans="1:11">
      <c r="A141" s="1" t="s">
        <v>57250</v>
      </c>
      <c r="B141" s="1" t="s">
        <v>57251</v>
      </c>
      <c r="C141" s="1" t="s">
        <v>56837</v>
      </c>
      <c r="D141" s="1">
        <v>5</v>
      </c>
      <c r="E141" s="1">
        <v>45</v>
      </c>
      <c r="F141" s="1">
        <v>164</v>
      </c>
      <c r="G141" s="1">
        <v>18684</v>
      </c>
      <c r="H141" s="2">
        <v>4.50908307290531e-5</v>
      </c>
      <c r="I141" s="1">
        <v>0.000405254216554504</v>
      </c>
      <c r="J141" s="1">
        <v>12.6585365853659</v>
      </c>
      <c r="K141" s="1" t="s">
        <v>57252</v>
      </c>
    </row>
    <row r="142" spans="1:11">
      <c r="A142" s="1" t="s">
        <v>57253</v>
      </c>
      <c r="B142" s="1" t="s">
        <v>57254</v>
      </c>
      <c r="C142" s="1" t="s">
        <v>56837</v>
      </c>
      <c r="D142" s="1">
        <v>3</v>
      </c>
      <c r="E142" s="1">
        <v>45</v>
      </c>
      <c r="F142" s="1">
        <v>29</v>
      </c>
      <c r="G142" s="1">
        <v>18684</v>
      </c>
      <c r="H142" s="2">
        <v>4.56586417318075e-5</v>
      </c>
      <c r="I142" s="1">
        <v>0.000405254216554504</v>
      </c>
      <c r="J142" s="1">
        <v>42.951724137931</v>
      </c>
      <c r="K142" s="1" t="s">
        <v>57255</v>
      </c>
    </row>
    <row r="143" spans="1:11">
      <c r="A143" s="1" t="s">
        <v>57256</v>
      </c>
      <c r="B143" s="1" t="s">
        <v>57257</v>
      </c>
      <c r="C143" s="1" t="s">
        <v>56837</v>
      </c>
      <c r="D143" s="1">
        <v>3</v>
      </c>
      <c r="E143" s="1">
        <v>45</v>
      </c>
      <c r="F143" s="1">
        <v>29</v>
      </c>
      <c r="G143" s="1">
        <v>18684</v>
      </c>
      <c r="H143" s="2">
        <v>4.56586417318075e-5</v>
      </c>
      <c r="I143" s="1">
        <v>0.000405254216554504</v>
      </c>
      <c r="J143" s="1">
        <v>42.951724137931</v>
      </c>
      <c r="K143" s="1" t="s">
        <v>57258</v>
      </c>
    </row>
    <row r="144" spans="1:11">
      <c r="A144" s="1" t="s">
        <v>57259</v>
      </c>
      <c r="B144" s="1" t="s">
        <v>57260</v>
      </c>
      <c r="C144" s="1" t="s">
        <v>56837</v>
      </c>
      <c r="D144" s="1">
        <v>3</v>
      </c>
      <c r="E144" s="1">
        <v>45</v>
      </c>
      <c r="F144" s="1">
        <v>29</v>
      </c>
      <c r="G144" s="1">
        <v>18684</v>
      </c>
      <c r="H144" s="2">
        <v>4.56586417318075e-5</v>
      </c>
      <c r="I144" s="1">
        <v>0.000405254216554504</v>
      </c>
      <c r="J144" s="1">
        <v>42.951724137931</v>
      </c>
      <c r="K144" s="1" t="s">
        <v>56997</v>
      </c>
    </row>
    <row r="145" spans="1:11">
      <c r="A145" s="1" t="s">
        <v>57261</v>
      </c>
      <c r="B145" s="1" t="s">
        <v>57262</v>
      </c>
      <c r="C145" s="1" t="s">
        <v>56837</v>
      </c>
      <c r="D145" s="1">
        <v>5</v>
      </c>
      <c r="E145" s="1">
        <v>45</v>
      </c>
      <c r="F145" s="1">
        <v>165</v>
      </c>
      <c r="G145" s="1">
        <v>18684</v>
      </c>
      <c r="H145" s="2">
        <v>4.64170353531288e-5</v>
      </c>
      <c r="I145" s="1">
        <v>0.000409562076645254</v>
      </c>
      <c r="J145" s="1">
        <v>12.5818181818182</v>
      </c>
      <c r="K145" s="1" t="s">
        <v>57263</v>
      </c>
    </row>
    <row r="146" spans="1:11">
      <c r="A146" s="1" t="s">
        <v>57264</v>
      </c>
      <c r="B146" s="1" t="s">
        <v>57265</v>
      </c>
      <c r="C146" s="1" t="s">
        <v>56837</v>
      </c>
      <c r="D146" s="1">
        <v>4</v>
      </c>
      <c r="E146" s="1">
        <v>45</v>
      </c>
      <c r="F146" s="1">
        <v>83</v>
      </c>
      <c r="G146" s="1">
        <v>18684</v>
      </c>
      <c r="H146" s="2">
        <v>4.69539883086035e-5</v>
      </c>
      <c r="I146" s="1">
        <v>0.000411877090426346</v>
      </c>
      <c r="J146" s="1">
        <v>20.0096385542169</v>
      </c>
      <c r="K146" s="1" t="s">
        <v>57204</v>
      </c>
    </row>
    <row r="147" spans="1:11">
      <c r="A147" s="1" t="s">
        <v>57266</v>
      </c>
      <c r="B147" s="1" t="s">
        <v>57267</v>
      </c>
      <c r="C147" s="1" t="s">
        <v>56837</v>
      </c>
      <c r="D147" s="1">
        <v>3</v>
      </c>
      <c r="E147" s="1">
        <v>45</v>
      </c>
      <c r="F147" s="1">
        <v>30</v>
      </c>
      <c r="G147" s="1">
        <v>18684</v>
      </c>
      <c r="H147" s="2">
        <v>5.06464368705067e-5</v>
      </c>
      <c r="I147" s="1">
        <v>0.000423581713106829</v>
      </c>
      <c r="J147" s="1">
        <v>41.52</v>
      </c>
      <c r="K147" s="1" t="s">
        <v>57268</v>
      </c>
    </row>
    <row r="148" spans="1:11">
      <c r="A148" s="1" t="s">
        <v>57269</v>
      </c>
      <c r="B148" s="1" t="s">
        <v>57270</v>
      </c>
      <c r="C148" s="1" t="s">
        <v>56837</v>
      </c>
      <c r="D148" s="1">
        <v>3</v>
      </c>
      <c r="E148" s="1">
        <v>45</v>
      </c>
      <c r="F148" s="1">
        <v>30</v>
      </c>
      <c r="G148" s="1">
        <v>18684</v>
      </c>
      <c r="H148" s="2">
        <v>5.06464368705067e-5</v>
      </c>
      <c r="I148" s="1">
        <v>0.000423581713106829</v>
      </c>
      <c r="J148" s="1">
        <v>41.52</v>
      </c>
      <c r="K148" s="1" t="s">
        <v>57271</v>
      </c>
    </row>
    <row r="149" spans="1:11">
      <c r="A149" s="1" t="s">
        <v>57272</v>
      </c>
      <c r="B149" s="1" t="s">
        <v>57273</v>
      </c>
      <c r="C149" s="1" t="s">
        <v>56837</v>
      </c>
      <c r="D149" s="1">
        <v>3</v>
      </c>
      <c r="E149" s="1">
        <v>45</v>
      </c>
      <c r="F149" s="1">
        <v>30</v>
      </c>
      <c r="G149" s="1">
        <v>18684</v>
      </c>
      <c r="H149" s="2">
        <v>5.06464368705067e-5</v>
      </c>
      <c r="I149" s="1">
        <v>0.000423581713106829</v>
      </c>
      <c r="J149" s="1">
        <v>41.52</v>
      </c>
      <c r="K149" s="1" t="s">
        <v>57243</v>
      </c>
    </row>
    <row r="150" spans="1:11">
      <c r="A150" s="1" t="s">
        <v>57274</v>
      </c>
      <c r="B150" s="1" t="s">
        <v>57275</v>
      </c>
      <c r="C150" s="1" t="s">
        <v>56837</v>
      </c>
      <c r="D150" s="1">
        <v>4</v>
      </c>
      <c r="E150" s="1">
        <v>45</v>
      </c>
      <c r="F150" s="1">
        <v>85</v>
      </c>
      <c r="G150" s="1">
        <v>18684</v>
      </c>
      <c r="H150" s="2">
        <v>5.15552488883904e-5</v>
      </c>
      <c r="I150" s="1">
        <v>0.000423581713106829</v>
      </c>
      <c r="J150" s="1">
        <v>19.5388235294118</v>
      </c>
      <c r="K150" s="1" t="s">
        <v>57276</v>
      </c>
    </row>
    <row r="151" spans="1:11">
      <c r="A151" s="1" t="s">
        <v>57277</v>
      </c>
      <c r="B151" s="1" t="s">
        <v>57278</v>
      </c>
      <c r="C151" s="1" t="s">
        <v>56837</v>
      </c>
      <c r="D151" s="1">
        <v>4</v>
      </c>
      <c r="E151" s="1">
        <v>45</v>
      </c>
      <c r="F151" s="1">
        <v>86</v>
      </c>
      <c r="G151" s="1">
        <v>18684</v>
      </c>
      <c r="H151" s="2">
        <v>5.39754311981579e-5</v>
      </c>
      <c r="I151" s="1">
        <v>0.000423581713106829</v>
      </c>
      <c r="J151" s="1">
        <v>19.3116279069767</v>
      </c>
      <c r="K151" s="1" t="s">
        <v>57279</v>
      </c>
    </row>
    <row r="152" spans="1:11">
      <c r="A152" s="1" t="s">
        <v>57280</v>
      </c>
      <c r="B152" s="1" t="s">
        <v>57281</v>
      </c>
      <c r="C152" s="1" t="s">
        <v>56837</v>
      </c>
      <c r="D152" s="1">
        <v>3</v>
      </c>
      <c r="E152" s="1">
        <v>45</v>
      </c>
      <c r="F152" s="1">
        <v>31</v>
      </c>
      <c r="G152" s="1">
        <v>18684</v>
      </c>
      <c r="H152" s="2">
        <v>5.59784707767621e-5</v>
      </c>
      <c r="I152" s="1">
        <v>0.000423581713106829</v>
      </c>
      <c r="J152" s="1">
        <v>40.1806451612903</v>
      </c>
      <c r="K152" s="1" t="s">
        <v>57282</v>
      </c>
    </row>
    <row r="153" spans="1:11">
      <c r="A153" s="1" t="s">
        <v>57283</v>
      </c>
      <c r="B153" s="1" t="s">
        <v>57284</v>
      </c>
      <c r="C153" s="1" t="s">
        <v>56837</v>
      </c>
      <c r="D153" s="1">
        <v>3</v>
      </c>
      <c r="E153" s="1">
        <v>45</v>
      </c>
      <c r="F153" s="1">
        <v>31</v>
      </c>
      <c r="G153" s="1">
        <v>18684</v>
      </c>
      <c r="H153" s="2">
        <v>5.59784707767621e-5</v>
      </c>
      <c r="I153" s="1">
        <v>0.000423581713106829</v>
      </c>
      <c r="J153" s="1">
        <v>40.1806451612903</v>
      </c>
      <c r="K153" s="1" t="s">
        <v>57285</v>
      </c>
    </row>
    <row r="154" spans="1:11">
      <c r="A154" s="1" t="s">
        <v>57286</v>
      </c>
      <c r="B154" s="1" t="s">
        <v>57287</v>
      </c>
      <c r="C154" s="1" t="s">
        <v>56837</v>
      </c>
      <c r="D154" s="1">
        <v>3</v>
      </c>
      <c r="E154" s="1">
        <v>45</v>
      </c>
      <c r="F154" s="1">
        <v>31</v>
      </c>
      <c r="G154" s="1">
        <v>18684</v>
      </c>
      <c r="H154" s="2">
        <v>5.59784707767621e-5</v>
      </c>
      <c r="I154" s="1">
        <v>0.000423581713106829</v>
      </c>
      <c r="J154" s="1">
        <v>40.1806451612903</v>
      </c>
      <c r="K154" s="1" t="s">
        <v>56997</v>
      </c>
    </row>
    <row r="155" spans="1:11">
      <c r="A155" s="1" t="s">
        <v>57288</v>
      </c>
      <c r="B155" s="1" t="s">
        <v>57289</v>
      </c>
      <c r="C155" s="1" t="s">
        <v>56837</v>
      </c>
      <c r="D155" s="1">
        <v>3</v>
      </c>
      <c r="E155" s="1">
        <v>45</v>
      </c>
      <c r="F155" s="1">
        <v>31</v>
      </c>
      <c r="G155" s="1">
        <v>18684</v>
      </c>
      <c r="H155" s="2">
        <v>5.59784707767621e-5</v>
      </c>
      <c r="I155" s="1">
        <v>0.000423581713106829</v>
      </c>
      <c r="J155" s="1">
        <v>40.1806451612903</v>
      </c>
      <c r="K155" s="1" t="s">
        <v>57290</v>
      </c>
    </row>
    <row r="156" spans="1:11">
      <c r="A156" s="1" t="s">
        <v>57291</v>
      </c>
      <c r="B156" s="1" t="s">
        <v>57292</v>
      </c>
      <c r="C156" s="1" t="s">
        <v>56837</v>
      </c>
      <c r="D156" s="1">
        <v>3</v>
      </c>
      <c r="E156" s="1">
        <v>45</v>
      </c>
      <c r="F156" s="1">
        <v>31</v>
      </c>
      <c r="G156" s="1">
        <v>18684</v>
      </c>
      <c r="H156" s="2">
        <v>5.59784707767621e-5</v>
      </c>
      <c r="I156" s="1">
        <v>0.000423581713106829</v>
      </c>
      <c r="J156" s="1">
        <v>40.1806451612903</v>
      </c>
      <c r="K156" s="1" t="s">
        <v>57293</v>
      </c>
    </row>
    <row r="157" spans="1:11">
      <c r="A157" s="1" t="s">
        <v>57294</v>
      </c>
      <c r="B157" s="1" t="s">
        <v>57295</v>
      </c>
      <c r="C157" s="1" t="s">
        <v>56837</v>
      </c>
      <c r="D157" s="1">
        <v>3</v>
      </c>
      <c r="E157" s="1">
        <v>45</v>
      </c>
      <c r="F157" s="1">
        <v>31</v>
      </c>
      <c r="G157" s="1">
        <v>18684</v>
      </c>
      <c r="H157" s="2">
        <v>5.59784707767621e-5</v>
      </c>
      <c r="I157" s="1">
        <v>0.000423581713106829</v>
      </c>
      <c r="J157" s="1">
        <v>40.1806451612903</v>
      </c>
      <c r="K157" s="1" t="s">
        <v>57296</v>
      </c>
    </row>
    <row r="158" spans="1:11">
      <c r="A158" s="1" t="s">
        <v>57297</v>
      </c>
      <c r="B158" s="1" t="s">
        <v>57298</v>
      </c>
      <c r="C158" s="1" t="s">
        <v>56837</v>
      </c>
      <c r="D158" s="1">
        <v>3</v>
      </c>
      <c r="E158" s="1">
        <v>45</v>
      </c>
      <c r="F158" s="1">
        <v>31</v>
      </c>
      <c r="G158" s="1">
        <v>18684</v>
      </c>
      <c r="H158" s="2">
        <v>5.59784707767621e-5</v>
      </c>
      <c r="I158" s="1">
        <v>0.000423581713106829</v>
      </c>
      <c r="J158" s="1">
        <v>40.1806451612903</v>
      </c>
      <c r="K158" s="1" t="s">
        <v>57299</v>
      </c>
    </row>
    <row r="159" spans="1:11">
      <c r="A159" s="1" t="s">
        <v>57300</v>
      </c>
      <c r="B159" s="1" t="s">
        <v>57301</v>
      </c>
      <c r="C159" s="1" t="s">
        <v>56837</v>
      </c>
      <c r="D159" s="1">
        <v>3</v>
      </c>
      <c r="E159" s="1">
        <v>45</v>
      </c>
      <c r="F159" s="1">
        <v>31</v>
      </c>
      <c r="G159" s="1">
        <v>18684</v>
      </c>
      <c r="H159" s="2">
        <v>5.59784707767621e-5</v>
      </c>
      <c r="I159" s="1">
        <v>0.000423581713106829</v>
      </c>
      <c r="J159" s="1">
        <v>40.1806451612903</v>
      </c>
      <c r="K159" s="1" t="s">
        <v>57237</v>
      </c>
    </row>
    <row r="160" spans="1:11">
      <c r="A160" s="1" t="s">
        <v>57302</v>
      </c>
      <c r="B160" s="1" t="s">
        <v>57303</v>
      </c>
      <c r="C160" s="1" t="s">
        <v>56837</v>
      </c>
      <c r="D160" s="1">
        <v>2</v>
      </c>
      <c r="E160" s="1">
        <v>45</v>
      </c>
      <c r="F160" s="1">
        <v>5</v>
      </c>
      <c r="G160" s="1">
        <v>18684</v>
      </c>
      <c r="H160" s="2">
        <v>5.64609618400121e-5</v>
      </c>
      <c r="I160" s="1">
        <v>0.000423581713106829</v>
      </c>
      <c r="J160" s="1">
        <v>166.08</v>
      </c>
      <c r="K160" s="1" t="s">
        <v>57304</v>
      </c>
    </row>
    <row r="161" spans="1:11">
      <c r="A161" s="1" t="s">
        <v>57305</v>
      </c>
      <c r="B161" s="1" t="s">
        <v>57306</v>
      </c>
      <c r="C161" s="1" t="s">
        <v>56837</v>
      </c>
      <c r="D161" s="1">
        <v>2</v>
      </c>
      <c r="E161" s="1">
        <v>45</v>
      </c>
      <c r="F161" s="1">
        <v>5</v>
      </c>
      <c r="G161" s="1">
        <v>18684</v>
      </c>
      <c r="H161" s="2">
        <v>5.64609618400121e-5</v>
      </c>
      <c r="I161" s="1">
        <v>0.000423581713106829</v>
      </c>
      <c r="J161" s="1">
        <v>166.08</v>
      </c>
      <c r="K161" s="1" t="s">
        <v>57307</v>
      </c>
    </row>
    <row r="162" spans="1:11">
      <c r="A162" s="1" t="s">
        <v>57308</v>
      </c>
      <c r="B162" s="1" t="s">
        <v>57309</v>
      </c>
      <c r="C162" s="1" t="s">
        <v>56837</v>
      </c>
      <c r="D162" s="1">
        <v>2</v>
      </c>
      <c r="E162" s="1">
        <v>45</v>
      </c>
      <c r="F162" s="1">
        <v>5</v>
      </c>
      <c r="G162" s="1">
        <v>18684</v>
      </c>
      <c r="H162" s="2">
        <v>5.64609618400121e-5</v>
      </c>
      <c r="I162" s="1">
        <v>0.000423581713106829</v>
      </c>
      <c r="J162" s="1">
        <v>166.08</v>
      </c>
      <c r="K162" s="1" t="s">
        <v>57310</v>
      </c>
    </row>
    <row r="163" spans="1:11">
      <c r="A163" s="1" t="s">
        <v>57311</v>
      </c>
      <c r="B163" s="1" t="s">
        <v>57312</v>
      </c>
      <c r="C163" s="1" t="s">
        <v>56837</v>
      </c>
      <c r="D163" s="1">
        <v>2</v>
      </c>
      <c r="E163" s="1">
        <v>45</v>
      </c>
      <c r="F163" s="1">
        <v>5</v>
      </c>
      <c r="G163" s="1">
        <v>18684</v>
      </c>
      <c r="H163" s="2">
        <v>5.64609618400121e-5</v>
      </c>
      <c r="I163" s="1">
        <v>0.000423581713106829</v>
      </c>
      <c r="J163" s="1">
        <v>166.08</v>
      </c>
      <c r="K163" s="1" t="s">
        <v>57313</v>
      </c>
    </row>
    <row r="164" spans="1:11">
      <c r="A164" s="1" t="s">
        <v>57314</v>
      </c>
      <c r="B164" s="1" t="s">
        <v>57315</v>
      </c>
      <c r="C164" s="1" t="s">
        <v>56837</v>
      </c>
      <c r="D164" s="1">
        <v>2</v>
      </c>
      <c r="E164" s="1">
        <v>45</v>
      </c>
      <c r="F164" s="1">
        <v>5</v>
      </c>
      <c r="G164" s="1">
        <v>18684</v>
      </c>
      <c r="H164" s="2">
        <v>5.64609618400121e-5</v>
      </c>
      <c r="I164" s="1">
        <v>0.000423581713106829</v>
      </c>
      <c r="J164" s="1">
        <v>166.08</v>
      </c>
      <c r="K164" s="1" t="s">
        <v>57316</v>
      </c>
    </row>
    <row r="165" spans="1:11">
      <c r="A165" s="1" t="s">
        <v>57317</v>
      </c>
      <c r="B165" s="1" t="s">
        <v>57318</v>
      </c>
      <c r="C165" s="1" t="s">
        <v>56837</v>
      </c>
      <c r="D165" s="1">
        <v>2</v>
      </c>
      <c r="E165" s="1">
        <v>45</v>
      </c>
      <c r="F165" s="1">
        <v>5</v>
      </c>
      <c r="G165" s="1">
        <v>18684</v>
      </c>
      <c r="H165" s="2">
        <v>5.64609618400121e-5</v>
      </c>
      <c r="I165" s="1">
        <v>0.000423581713106829</v>
      </c>
      <c r="J165" s="1">
        <v>166.08</v>
      </c>
      <c r="K165" s="1" t="s">
        <v>57304</v>
      </c>
    </row>
    <row r="166" spans="1:11">
      <c r="A166" s="1" t="s">
        <v>57319</v>
      </c>
      <c r="B166" s="1" t="s">
        <v>57320</v>
      </c>
      <c r="C166" s="1" t="s">
        <v>56837</v>
      </c>
      <c r="D166" s="1">
        <v>2</v>
      </c>
      <c r="E166" s="1">
        <v>45</v>
      </c>
      <c r="F166" s="1">
        <v>5</v>
      </c>
      <c r="G166" s="1">
        <v>18684</v>
      </c>
      <c r="H166" s="2">
        <v>5.64609618400121e-5</v>
      </c>
      <c r="I166" s="1">
        <v>0.000423581713106829</v>
      </c>
      <c r="J166" s="1">
        <v>166.08</v>
      </c>
      <c r="K166" s="1" t="s">
        <v>57321</v>
      </c>
    </row>
    <row r="167" spans="1:11">
      <c r="A167" s="1" t="s">
        <v>57322</v>
      </c>
      <c r="B167" s="1" t="s">
        <v>57323</v>
      </c>
      <c r="C167" s="1" t="s">
        <v>56837</v>
      </c>
      <c r="D167" s="1">
        <v>2</v>
      </c>
      <c r="E167" s="1">
        <v>45</v>
      </c>
      <c r="F167" s="1">
        <v>5</v>
      </c>
      <c r="G167" s="1">
        <v>18684</v>
      </c>
      <c r="H167" s="2">
        <v>5.64609618400121e-5</v>
      </c>
      <c r="I167" s="1">
        <v>0.000423581713106829</v>
      </c>
      <c r="J167" s="1">
        <v>166.08</v>
      </c>
      <c r="K167" s="1" t="s">
        <v>57324</v>
      </c>
    </row>
    <row r="168" spans="1:11">
      <c r="A168" s="1" t="s">
        <v>57325</v>
      </c>
      <c r="B168" s="1" t="s">
        <v>57326</v>
      </c>
      <c r="C168" s="1" t="s">
        <v>56837</v>
      </c>
      <c r="D168" s="1">
        <v>2</v>
      </c>
      <c r="E168" s="1">
        <v>45</v>
      </c>
      <c r="F168" s="1">
        <v>5</v>
      </c>
      <c r="G168" s="1">
        <v>18684</v>
      </c>
      <c r="H168" s="2">
        <v>5.64609618400121e-5</v>
      </c>
      <c r="I168" s="1">
        <v>0.000423581713106829</v>
      </c>
      <c r="J168" s="1">
        <v>166.08</v>
      </c>
      <c r="K168" s="1" t="s">
        <v>57324</v>
      </c>
    </row>
    <row r="169" spans="1:11">
      <c r="A169" s="1" t="s">
        <v>57327</v>
      </c>
      <c r="B169" s="1" t="s">
        <v>57328</v>
      </c>
      <c r="C169" s="1" t="s">
        <v>56837</v>
      </c>
      <c r="D169" s="1">
        <v>2</v>
      </c>
      <c r="E169" s="1">
        <v>45</v>
      </c>
      <c r="F169" s="1">
        <v>5</v>
      </c>
      <c r="G169" s="1">
        <v>18684</v>
      </c>
      <c r="H169" s="2">
        <v>5.64609618400121e-5</v>
      </c>
      <c r="I169" s="1">
        <v>0.000423581713106829</v>
      </c>
      <c r="J169" s="1">
        <v>166.08</v>
      </c>
      <c r="K169" s="1" t="s">
        <v>57329</v>
      </c>
    </row>
    <row r="170" spans="1:11">
      <c r="A170" s="1" t="s">
        <v>57330</v>
      </c>
      <c r="B170" s="1" t="s">
        <v>57331</v>
      </c>
      <c r="C170" s="1" t="s">
        <v>56837</v>
      </c>
      <c r="D170" s="1">
        <v>2</v>
      </c>
      <c r="E170" s="1">
        <v>45</v>
      </c>
      <c r="F170" s="1">
        <v>5</v>
      </c>
      <c r="G170" s="1">
        <v>18684</v>
      </c>
      <c r="H170" s="2">
        <v>5.64609618400121e-5</v>
      </c>
      <c r="I170" s="1">
        <v>0.000423581713106829</v>
      </c>
      <c r="J170" s="1">
        <v>166.08</v>
      </c>
      <c r="K170" s="1" t="s">
        <v>57332</v>
      </c>
    </row>
    <row r="171" spans="1:11">
      <c r="A171" s="1" t="s">
        <v>57333</v>
      </c>
      <c r="B171" s="1" t="s">
        <v>57334</v>
      </c>
      <c r="C171" s="1" t="s">
        <v>56837</v>
      </c>
      <c r="D171" s="1">
        <v>4</v>
      </c>
      <c r="E171" s="1">
        <v>45</v>
      </c>
      <c r="F171" s="1">
        <v>89</v>
      </c>
      <c r="G171" s="1">
        <v>18684</v>
      </c>
      <c r="H171" s="2">
        <v>6.17344802682681e-5</v>
      </c>
      <c r="I171" s="1">
        <v>0.000460705076628866</v>
      </c>
      <c r="J171" s="1">
        <v>18.6606741573034</v>
      </c>
      <c r="K171" s="1" t="s">
        <v>57335</v>
      </c>
    </row>
    <row r="172" spans="1:11">
      <c r="A172" s="1" t="s">
        <v>57336</v>
      </c>
      <c r="B172" s="1" t="s">
        <v>57337</v>
      </c>
      <c r="C172" s="1" t="s">
        <v>56837</v>
      </c>
      <c r="D172" s="1">
        <v>3</v>
      </c>
      <c r="E172" s="1">
        <v>45</v>
      </c>
      <c r="F172" s="1">
        <v>33</v>
      </c>
      <c r="G172" s="1">
        <v>18684</v>
      </c>
      <c r="H172" s="2">
        <v>6.77177929067237e-5</v>
      </c>
      <c r="I172" s="1">
        <v>0.000502854897822206</v>
      </c>
      <c r="J172" s="1">
        <v>37.7454545454545</v>
      </c>
      <c r="K172" s="1" t="s">
        <v>57338</v>
      </c>
    </row>
    <row r="173" spans="1:11">
      <c r="A173" s="1" t="s">
        <v>57339</v>
      </c>
      <c r="B173" s="1" t="s">
        <v>57340</v>
      </c>
      <c r="C173" s="1" t="s">
        <v>56837</v>
      </c>
      <c r="D173" s="1">
        <v>5</v>
      </c>
      <c r="E173" s="1">
        <v>45</v>
      </c>
      <c r="F173" s="1">
        <v>182</v>
      </c>
      <c r="G173" s="1">
        <v>18684</v>
      </c>
      <c r="H173" s="2">
        <v>7.39513622630598e-5</v>
      </c>
      <c r="I173" s="1">
        <v>0.000542532856144592</v>
      </c>
      <c r="J173" s="1">
        <v>11.4065934065934</v>
      </c>
      <c r="K173" s="1" t="s">
        <v>57341</v>
      </c>
    </row>
    <row r="174" spans="1:11">
      <c r="A174" s="1" t="s">
        <v>57342</v>
      </c>
      <c r="B174" s="1" t="s">
        <v>57343</v>
      </c>
      <c r="C174" s="1" t="s">
        <v>56837</v>
      </c>
      <c r="D174" s="1">
        <v>3</v>
      </c>
      <c r="E174" s="1">
        <v>45</v>
      </c>
      <c r="F174" s="1">
        <v>34</v>
      </c>
      <c r="G174" s="1">
        <v>18684</v>
      </c>
      <c r="H174" s="2">
        <v>7.41461570064276e-5</v>
      </c>
      <c r="I174" s="1">
        <v>0.000542532856144592</v>
      </c>
      <c r="J174" s="1">
        <v>36.6352941176471</v>
      </c>
      <c r="K174" s="1" t="s">
        <v>57344</v>
      </c>
    </row>
    <row r="175" spans="1:11">
      <c r="A175" s="1" t="s">
        <v>57345</v>
      </c>
      <c r="B175" s="1" t="s">
        <v>57346</v>
      </c>
      <c r="C175" s="1" t="s">
        <v>56837</v>
      </c>
      <c r="D175" s="1">
        <v>3</v>
      </c>
      <c r="E175" s="1">
        <v>45</v>
      </c>
      <c r="F175" s="1">
        <v>34</v>
      </c>
      <c r="G175" s="1">
        <v>18684</v>
      </c>
      <c r="H175" s="2">
        <v>7.41461570064276e-5</v>
      </c>
      <c r="I175" s="1">
        <v>0.000542532856144592</v>
      </c>
      <c r="J175" s="1">
        <v>36.6352941176471</v>
      </c>
      <c r="K175" s="1" t="s">
        <v>57347</v>
      </c>
    </row>
    <row r="176" spans="1:11">
      <c r="A176" s="1" t="s">
        <v>57348</v>
      </c>
      <c r="B176" s="1" t="s">
        <v>57349</v>
      </c>
      <c r="C176" s="1" t="s">
        <v>56837</v>
      </c>
      <c r="D176" s="1">
        <v>4</v>
      </c>
      <c r="E176" s="1">
        <v>45</v>
      </c>
      <c r="F176" s="1">
        <v>95</v>
      </c>
      <c r="G176" s="1">
        <v>18684</v>
      </c>
      <c r="H176" s="2">
        <v>7.96512158360851e-5</v>
      </c>
      <c r="I176" s="1">
        <v>0.000579984581330716</v>
      </c>
      <c r="J176" s="1">
        <v>17.4821052631579</v>
      </c>
      <c r="K176" s="1" t="s">
        <v>57350</v>
      </c>
    </row>
    <row r="177" spans="1:11">
      <c r="A177" s="1" t="s">
        <v>57351</v>
      </c>
      <c r="B177" s="1" t="s">
        <v>57352</v>
      </c>
      <c r="C177" s="1" t="s">
        <v>56837</v>
      </c>
      <c r="D177" s="1">
        <v>3</v>
      </c>
      <c r="E177" s="1">
        <v>45</v>
      </c>
      <c r="F177" s="1">
        <v>35</v>
      </c>
      <c r="G177" s="1">
        <v>18684</v>
      </c>
      <c r="H177" s="2">
        <v>8.09609123209174e-5</v>
      </c>
      <c r="I177" s="1">
        <v>0.000584526822165478</v>
      </c>
      <c r="J177" s="1">
        <v>35.5885714285714</v>
      </c>
      <c r="K177" s="1" t="s">
        <v>57353</v>
      </c>
    </row>
    <row r="178" spans="1:11">
      <c r="A178" s="1" t="s">
        <v>57354</v>
      </c>
      <c r="B178" s="1" t="s">
        <v>57355</v>
      </c>
      <c r="C178" s="1" t="s">
        <v>56837</v>
      </c>
      <c r="D178" s="1">
        <v>2</v>
      </c>
      <c r="E178" s="1">
        <v>45</v>
      </c>
      <c r="F178" s="1">
        <v>6</v>
      </c>
      <c r="G178" s="1">
        <v>18684</v>
      </c>
      <c r="H178" s="2">
        <v>8.45615469399391e-5</v>
      </c>
      <c r="I178" s="1">
        <v>0.000584526822165478</v>
      </c>
      <c r="J178" s="1">
        <v>138.4</v>
      </c>
      <c r="K178" s="1" t="s">
        <v>57356</v>
      </c>
    </row>
    <row r="179" spans="1:11">
      <c r="A179" s="1" t="s">
        <v>57357</v>
      </c>
      <c r="B179" s="1" t="s">
        <v>57358</v>
      </c>
      <c r="C179" s="1" t="s">
        <v>56837</v>
      </c>
      <c r="D179" s="1">
        <v>2</v>
      </c>
      <c r="E179" s="1">
        <v>45</v>
      </c>
      <c r="F179" s="1">
        <v>6</v>
      </c>
      <c r="G179" s="1">
        <v>18684</v>
      </c>
      <c r="H179" s="2">
        <v>8.45615469399391e-5</v>
      </c>
      <c r="I179" s="1">
        <v>0.000584526822165478</v>
      </c>
      <c r="J179" s="1">
        <v>138.4</v>
      </c>
      <c r="K179" s="1" t="s">
        <v>57359</v>
      </c>
    </row>
    <row r="180" spans="1:11">
      <c r="A180" s="1" t="s">
        <v>57360</v>
      </c>
      <c r="B180" s="1" t="s">
        <v>57361</v>
      </c>
      <c r="C180" s="1" t="s">
        <v>56837</v>
      </c>
      <c r="D180" s="1">
        <v>2</v>
      </c>
      <c r="E180" s="1">
        <v>45</v>
      </c>
      <c r="F180" s="1">
        <v>6</v>
      </c>
      <c r="G180" s="1">
        <v>18684</v>
      </c>
      <c r="H180" s="2">
        <v>8.45615469399391e-5</v>
      </c>
      <c r="I180" s="1">
        <v>0.000584526822165478</v>
      </c>
      <c r="J180" s="1">
        <v>138.4</v>
      </c>
      <c r="K180" s="1" t="s">
        <v>57304</v>
      </c>
    </row>
    <row r="181" spans="1:11">
      <c r="A181" s="1" t="s">
        <v>57362</v>
      </c>
      <c r="B181" s="1" t="s">
        <v>57363</v>
      </c>
      <c r="C181" s="1" t="s">
        <v>56837</v>
      </c>
      <c r="D181" s="1">
        <v>2</v>
      </c>
      <c r="E181" s="1">
        <v>45</v>
      </c>
      <c r="F181" s="1">
        <v>6</v>
      </c>
      <c r="G181" s="1">
        <v>18684</v>
      </c>
      <c r="H181" s="2">
        <v>8.45615469399391e-5</v>
      </c>
      <c r="I181" s="1">
        <v>0.000584526822165478</v>
      </c>
      <c r="J181" s="1">
        <v>138.4</v>
      </c>
      <c r="K181" s="1" t="s">
        <v>57364</v>
      </c>
    </row>
    <row r="182" spans="1:11">
      <c r="A182" s="1" t="s">
        <v>57365</v>
      </c>
      <c r="B182" s="1" t="s">
        <v>57366</v>
      </c>
      <c r="C182" s="1" t="s">
        <v>56837</v>
      </c>
      <c r="D182" s="1">
        <v>2</v>
      </c>
      <c r="E182" s="1">
        <v>45</v>
      </c>
      <c r="F182" s="1">
        <v>6</v>
      </c>
      <c r="G182" s="1">
        <v>18684</v>
      </c>
      <c r="H182" s="2">
        <v>8.45615469399391e-5</v>
      </c>
      <c r="I182" s="1">
        <v>0.000584526822165478</v>
      </c>
      <c r="J182" s="1">
        <v>138.4</v>
      </c>
      <c r="K182" s="1" t="s">
        <v>57367</v>
      </c>
    </row>
    <row r="183" spans="1:11">
      <c r="A183" s="1" t="s">
        <v>57368</v>
      </c>
      <c r="B183" s="1" t="s">
        <v>57369</v>
      </c>
      <c r="C183" s="1" t="s">
        <v>56837</v>
      </c>
      <c r="D183" s="1">
        <v>2</v>
      </c>
      <c r="E183" s="1">
        <v>45</v>
      </c>
      <c r="F183" s="1">
        <v>6</v>
      </c>
      <c r="G183" s="1">
        <v>18684</v>
      </c>
      <c r="H183" s="2">
        <v>8.45615469399391e-5</v>
      </c>
      <c r="I183" s="1">
        <v>0.000584526822165478</v>
      </c>
      <c r="J183" s="1">
        <v>138.4</v>
      </c>
      <c r="K183" s="1" t="s">
        <v>57370</v>
      </c>
    </row>
    <row r="184" spans="1:11">
      <c r="A184" s="1" t="s">
        <v>57371</v>
      </c>
      <c r="B184" s="1" t="s">
        <v>57372</v>
      </c>
      <c r="C184" s="1" t="s">
        <v>56837</v>
      </c>
      <c r="D184" s="1">
        <v>3</v>
      </c>
      <c r="E184" s="1">
        <v>45</v>
      </c>
      <c r="F184" s="1">
        <v>36</v>
      </c>
      <c r="G184" s="1">
        <v>18684</v>
      </c>
      <c r="H184" s="2">
        <v>8.81724052188796e-5</v>
      </c>
      <c r="I184" s="1">
        <v>0.000606690861597796</v>
      </c>
      <c r="J184" s="1">
        <v>34.6</v>
      </c>
      <c r="K184" s="1" t="s">
        <v>57373</v>
      </c>
    </row>
    <row r="185" spans="1:11">
      <c r="A185" s="1" t="s">
        <v>57374</v>
      </c>
      <c r="B185" s="1" t="s">
        <v>57375</v>
      </c>
      <c r="C185" s="1" t="s">
        <v>56837</v>
      </c>
      <c r="D185" s="1">
        <v>4</v>
      </c>
      <c r="E185" s="1">
        <v>45</v>
      </c>
      <c r="F185" s="1">
        <v>98</v>
      </c>
      <c r="G185" s="1">
        <v>18684</v>
      </c>
      <c r="H185" s="2">
        <v>8.99041081801622e-5</v>
      </c>
      <c r="I185" s="1">
        <v>0.000615781562877823</v>
      </c>
      <c r="J185" s="1">
        <v>16.9469387755102</v>
      </c>
      <c r="K185" s="1" t="s">
        <v>57376</v>
      </c>
    </row>
    <row r="186" spans="1:11">
      <c r="A186" s="1" t="s">
        <v>57377</v>
      </c>
      <c r="B186" s="1" t="s">
        <v>57378</v>
      </c>
      <c r="C186" s="1" t="s">
        <v>56837</v>
      </c>
      <c r="D186" s="1">
        <v>3</v>
      </c>
      <c r="E186" s="1">
        <v>45</v>
      </c>
      <c r="F186" s="1">
        <v>38</v>
      </c>
      <c r="G186" s="1">
        <v>18684</v>
      </c>
      <c r="H186" s="1">
        <v>0.000103826609551166</v>
      </c>
      <c r="I186" s="1">
        <v>0.000701531145615988</v>
      </c>
      <c r="J186" s="1">
        <v>32.7789473684211</v>
      </c>
      <c r="K186" s="1" t="s">
        <v>57379</v>
      </c>
    </row>
    <row r="187" spans="1:11">
      <c r="A187" s="1" t="s">
        <v>57380</v>
      </c>
      <c r="B187" s="1" t="s">
        <v>57381</v>
      </c>
      <c r="C187" s="1" t="s">
        <v>56837</v>
      </c>
      <c r="D187" s="1">
        <v>4</v>
      </c>
      <c r="E187" s="1">
        <v>45</v>
      </c>
      <c r="F187" s="1">
        <v>103</v>
      </c>
      <c r="G187" s="1">
        <v>18684</v>
      </c>
      <c r="H187" s="1">
        <v>0.000109078882690203</v>
      </c>
      <c r="I187" s="1">
        <v>0.000733714457557422</v>
      </c>
      <c r="J187" s="1">
        <v>16.1242718446602</v>
      </c>
      <c r="K187" s="1" t="s">
        <v>57382</v>
      </c>
    </row>
    <row r="188" spans="1:11">
      <c r="A188" s="1" t="s">
        <v>57383</v>
      </c>
      <c r="B188" s="1" t="s">
        <v>57384</v>
      </c>
      <c r="C188" s="1" t="s">
        <v>56837</v>
      </c>
      <c r="D188" s="1">
        <v>7</v>
      </c>
      <c r="E188" s="1">
        <v>45</v>
      </c>
      <c r="F188" s="1">
        <v>464</v>
      </c>
      <c r="G188" s="1">
        <v>18684</v>
      </c>
      <c r="H188" s="1">
        <v>0.000111656615064894</v>
      </c>
      <c r="I188" s="1">
        <v>0.000747700547309558</v>
      </c>
      <c r="J188" s="1">
        <v>6.26379310344828</v>
      </c>
      <c r="K188" s="1" t="s">
        <v>57385</v>
      </c>
    </row>
    <row r="189" spans="1:11">
      <c r="A189" s="1" t="s">
        <v>57386</v>
      </c>
      <c r="B189" s="1" t="s">
        <v>57387</v>
      </c>
      <c r="C189" s="1" t="s">
        <v>56837</v>
      </c>
      <c r="D189" s="1">
        <v>5</v>
      </c>
      <c r="E189" s="1">
        <v>45</v>
      </c>
      <c r="F189" s="1">
        <v>200</v>
      </c>
      <c r="G189" s="1">
        <v>18684</v>
      </c>
      <c r="H189" s="1">
        <v>0.000115339625659539</v>
      </c>
      <c r="I189" s="1">
        <v>0.000757721911198406</v>
      </c>
      <c r="J189" s="1">
        <v>10.38</v>
      </c>
      <c r="K189" s="1" t="s">
        <v>57388</v>
      </c>
    </row>
    <row r="190" spans="1:11">
      <c r="A190" s="1" t="s">
        <v>57389</v>
      </c>
      <c r="B190" s="1" t="s">
        <v>57390</v>
      </c>
      <c r="C190" s="1" t="s">
        <v>56837</v>
      </c>
      <c r="D190" s="1">
        <v>7</v>
      </c>
      <c r="E190" s="1">
        <v>45</v>
      </c>
      <c r="F190" s="1">
        <v>468</v>
      </c>
      <c r="G190" s="1">
        <v>18684</v>
      </c>
      <c r="H190" s="1">
        <v>0.000117768862282722</v>
      </c>
      <c r="I190" s="1">
        <v>0.000757721911198406</v>
      </c>
      <c r="J190" s="1">
        <v>6.21025641025641</v>
      </c>
      <c r="K190" s="1" t="s">
        <v>57391</v>
      </c>
    </row>
    <row r="191" spans="1:11">
      <c r="A191" s="1" t="s">
        <v>57392</v>
      </c>
      <c r="B191" s="1" t="s">
        <v>57393</v>
      </c>
      <c r="C191" s="1" t="s">
        <v>56837</v>
      </c>
      <c r="D191" s="1">
        <v>2</v>
      </c>
      <c r="E191" s="1">
        <v>45</v>
      </c>
      <c r="F191" s="1">
        <v>7</v>
      </c>
      <c r="G191" s="1">
        <v>18684</v>
      </c>
      <c r="H191" s="1">
        <v>0.000118204618146951</v>
      </c>
      <c r="I191" s="1">
        <v>0.000757721911198406</v>
      </c>
      <c r="J191" s="1">
        <v>118.628571428571</v>
      </c>
      <c r="K191" s="1" t="s">
        <v>57394</v>
      </c>
    </row>
    <row r="192" spans="1:11">
      <c r="A192" s="1" t="s">
        <v>57395</v>
      </c>
      <c r="B192" s="1" t="s">
        <v>57396</v>
      </c>
      <c r="C192" s="1" t="s">
        <v>56837</v>
      </c>
      <c r="D192" s="1">
        <v>2</v>
      </c>
      <c r="E192" s="1">
        <v>45</v>
      </c>
      <c r="F192" s="1">
        <v>7</v>
      </c>
      <c r="G192" s="1">
        <v>18684</v>
      </c>
      <c r="H192" s="1">
        <v>0.000118204618146951</v>
      </c>
      <c r="I192" s="1">
        <v>0.000757721911198406</v>
      </c>
      <c r="J192" s="1">
        <v>118.628571428571</v>
      </c>
      <c r="K192" s="1" t="s">
        <v>57397</v>
      </c>
    </row>
    <row r="193" spans="1:11">
      <c r="A193" s="1" t="s">
        <v>57398</v>
      </c>
      <c r="B193" s="1" t="s">
        <v>57399</v>
      </c>
      <c r="C193" s="1" t="s">
        <v>56837</v>
      </c>
      <c r="D193" s="1">
        <v>2</v>
      </c>
      <c r="E193" s="1">
        <v>45</v>
      </c>
      <c r="F193" s="1">
        <v>7</v>
      </c>
      <c r="G193" s="1">
        <v>18684</v>
      </c>
      <c r="H193" s="1">
        <v>0.000118204618146951</v>
      </c>
      <c r="I193" s="1">
        <v>0.000757721911198406</v>
      </c>
      <c r="J193" s="1">
        <v>118.628571428571</v>
      </c>
      <c r="K193" s="1" t="s">
        <v>57400</v>
      </c>
    </row>
    <row r="194" spans="1:11">
      <c r="A194" s="1" t="s">
        <v>57401</v>
      </c>
      <c r="B194" s="1" t="s">
        <v>57402</v>
      </c>
      <c r="C194" s="1" t="s">
        <v>56837</v>
      </c>
      <c r="D194" s="1">
        <v>2</v>
      </c>
      <c r="E194" s="1">
        <v>45</v>
      </c>
      <c r="F194" s="1">
        <v>7</v>
      </c>
      <c r="G194" s="1">
        <v>18684</v>
      </c>
      <c r="H194" s="1">
        <v>0.000118204618146951</v>
      </c>
      <c r="I194" s="1">
        <v>0.000757721911198406</v>
      </c>
      <c r="J194" s="1">
        <v>118.628571428571</v>
      </c>
      <c r="K194" s="1" t="s">
        <v>57403</v>
      </c>
    </row>
    <row r="195" spans="1:11">
      <c r="A195" s="1" t="s">
        <v>57404</v>
      </c>
      <c r="B195" s="1" t="s">
        <v>57405</v>
      </c>
      <c r="C195" s="1" t="s">
        <v>56837</v>
      </c>
      <c r="D195" s="1">
        <v>2</v>
      </c>
      <c r="E195" s="1">
        <v>45</v>
      </c>
      <c r="F195" s="1">
        <v>7</v>
      </c>
      <c r="G195" s="1">
        <v>18684</v>
      </c>
      <c r="H195" s="1">
        <v>0.000118204618146951</v>
      </c>
      <c r="I195" s="1">
        <v>0.000757721911198406</v>
      </c>
      <c r="J195" s="1">
        <v>118.628571428571</v>
      </c>
      <c r="K195" s="1" t="s">
        <v>57406</v>
      </c>
    </row>
    <row r="196" spans="1:11">
      <c r="A196" s="1" t="s">
        <v>57407</v>
      </c>
      <c r="B196" s="1" t="s">
        <v>57408</v>
      </c>
      <c r="C196" s="1" t="s">
        <v>56837</v>
      </c>
      <c r="D196" s="1">
        <v>2</v>
      </c>
      <c r="E196" s="1">
        <v>45</v>
      </c>
      <c r="F196" s="1">
        <v>7</v>
      </c>
      <c r="G196" s="1">
        <v>18684</v>
      </c>
      <c r="H196" s="1">
        <v>0.000118204618146951</v>
      </c>
      <c r="I196" s="1">
        <v>0.000757721911198406</v>
      </c>
      <c r="J196" s="1">
        <v>118.628571428571</v>
      </c>
      <c r="K196" s="1" t="s">
        <v>57409</v>
      </c>
    </row>
    <row r="197" spans="1:11">
      <c r="A197" s="1" t="s">
        <v>57410</v>
      </c>
      <c r="B197" s="1" t="s">
        <v>57411</v>
      </c>
      <c r="C197" s="1" t="s">
        <v>56837</v>
      </c>
      <c r="D197" s="1">
        <v>3</v>
      </c>
      <c r="E197" s="1">
        <v>45</v>
      </c>
      <c r="F197" s="1">
        <v>40</v>
      </c>
      <c r="G197" s="1">
        <v>18684</v>
      </c>
      <c r="H197" s="1">
        <v>0.000121190026994173</v>
      </c>
      <c r="I197" s="1">
        <v>0.000767025487304895</v>
      </c>
      <c r="J197" s="1">
        <v>31.14</v>
      </c>
      <c r="K197" s="1" t="s">
        <v>57412</v>
      </c>
    </row>
    <row r="198" spans="1:11">
      <c r="A198" s="1" t="s">
        <v>57413</v>
      </c>
      <c r="B198" s="1" t="s">
        <v>57414</v>
      </c>
      <c r="C198" s="1" t="s">
        <v>56837</v>
      </c>
      <c r="D198" s="1">
        <v>3</v>
      </c>
      <c r="E198" s="1">
        <v>45</v>
      </c>
      <c r="F198" s="1">
        <v>40</v>
      </c>
      <c r="G198" s="1">
        <v>18684</v>
      </c>
      <c r="H198" s="1">
        <v>0.000121190026994173</v>
      </c>
      <c r="I198" s="1">
        <v>0.000767025487304895</v>
      </c>
      <c r="J198" s="1">
        <v>31.14</v>
      </c>
      <c r="K198" s="1" t="s">
        <v>57415</v>
      </c>
    </row>
    <row r="199" spans="1:11">
      <c r="A199" s="1" t="s">
        <v>57416</v>
      </c>
      <c r="B199" s="1" t="s">
        <v>57417</v>
      </c>
      <c r="C199" s="1" t="s">
        <v>56837</v>
      </c>
      <c r="D199" s="1">
        <v>4</v>
      </c>
      <c r="E199" s="1">
        <v>45</v>
      </c>
      <c r="F199" s="1">
        <v>108</v>
      </c>
      <c r="G199" s="1">
        <v>18684</v>
      </c>
      <c r="H199" s="1">
        <v>0.000131063045348167</v>
      </c>
      <c r="I199" s="1">
        <v>0.000819144033426046</v>
      </c>
      <c r="J199" s="1">
        <v>15.3777777777778</v>
      </c>
      <c r="K199" s="1" t="s">
        <v>57418</v>
      </c>
    </row>
    <row r="200" spans="1:11">
      <c r="A200" s="1" t="s">
        <v>57419</v>
      </c>
      <c r="B200" s="1" t="s">
        <v>57420</v>
      </c>
      <c r="C200" s="1" t="s">
        <v>56837</v>
      </c>
      <c r="D200" s="1">
        <v>3</v>
      </c>
      <c r="E200" s="1">
        <v>45</v>
      </c>
      <c r="F200" s="1">
        <v>42</v>
      </c>
      <c r="G200" s="1">
        <v>18684</v>
      </c>
      <c r="H200" s="1">
        <v>0.000140342714842048</v>
      </c>
      <c r="I200" s="1">
        <v>0.000861405981504873</v>
      </c>
      <c r="J200" s="1">
        <v>29.6571428571429</v>
      </c>
      <c r="K200" s="1" t="s">
        <v>57421</v>
      </c>
    </row>
    <row r="201" spans="1:11">
      <c r="A201" s="1" t="s">
        <v>57422</v>
      </c>
      <c r="B201" s="1" t="s">
        <v>57423</v>
      </c>
      <c r="C201" s="1" t="s">
        <v>56837</v>
      </c>
      <c r="D201" s="1">
        <v>3</v>
      </c>
      <c r="E201" s="1">
        <v>45</v>
      </c>
      <c r="F201" s="1">
        <v>42</v>
      </c>
      <c r="G201" s="1">
        <v>18684</v>
      </c>
      <c r="H201" s="1">
        <v>0.000140342714842048</v>
      </c>
      <c r="I201" s="1">
        <v>0.000861405981504873</v>
      </c>
      <c r="J201" s="1">
        <v>29.6571428571429</v>
      </c>
      <c r="K201" s="1" t="s">
        <v>57424</v>
      </c>
    </row>
    <row r="202" spans="1:11">
      <c r="A202" s="1" t="s">
        <v>57425</v>
      </c>
      <c r="B202" s="1" t="s">
        <v>57426</v>
      </c>
      <c r="C202" s="1" t="s">
        <v>56837</v>
      </c>
      <c r="D202" s="1">
        <v>3</v>
      </c>
      <c r="E202" s="1">
        <v>45</v>
      </c>
      <c r="F202" s="1">
        <v>42</v>
      </c>
      <c r="G202" s="1">
        <v>18684</v>
      </c>
      <c r="H202" s="1">
        <v>0.000140342714842048</v>
      </c>
      <c r="I202" s="1">
        <v>0.000861405981504873</v>
      </c>
      <c r="J202" s="1">
        <v>29.6571428571429</v>
      </c>
      <c r="K202" s="1" t="s">
        <v>57427</v>
      </c>
    </row>
    <row r="203" spans="1:11">
      <c r="A203" s="1" t="s">
        <v>57428</v>
      </c>
      <c r="B203" s="1" t="s">
        <v>57429</v>
      </c>
      <c r="C203" s="1" t="s">
        <v>56837</v>
      </c>
      <c r="D203" s="1">
        <v>3</v>
      </c>
      <c r="E203" s="1">
        <v>45</v>
      </c>
      <c r="F203" s="1">
        <v>42</v>
      </c>
      <c r="G203" s="1">
        <v>18684</v>
      </c>
      <c r="H203" s="1">
        <v>0.000140342714842048</v>
      </c>
      <c r="I203" s="1">
        <v>0.000861405981504873</v>
      </c>
      <c r="J203" s="1">
        <v>29.6571428571429</v>
      </c>
      <c r="K203" s="1" t="s">
        <v>57430</v>
      </c>
    </row>
    <row r="204" spans="1:11">
      <c r="A204" s="1" t="s">
        <v>57431</v>
      </c>
      <c r="B204" s="1" t="s">
        <v>57432</v>
      </c>
      <c r="C204" s="1" t="s">
        <v>56837</v>
      </c>
      <c r="D204" s="1">
        <v>4</v>
      </c>
      <c r="E204" s="1">
        <v>45</v>
      </c>
      <c r="F204" s="1">
        <v>110</v>
      </c>
      <c r="G204" s="1">
        <v>18684</v>
      </c>
      <c r="H204" s="1">
        <v>0.000140696310312463</v>
      </c>
      <c r="I204" s="1">
        <v>0.000861405981504873</v>
      </c>
      <c r="J204" s="1">
        <v>15.0981818181818</v>
      </c>
      <c r="K204" s="1" t="s">
        <v>57433</v>
      </c>
    </row>
    <row r="205" spans="1:11">
      <c r="A205" s="1" t="s">
        <v>57434</v>
      </c>
      <c r="B205" s="1" t="s">
        <v>57435</v>
      </c>
      <c r="C205" s="1" t="s">
        <v>56837</v>
      </c>
      <c r="D205" s="1">
        <v>3</v>
      </c>
      <c r="E205" s="1">
        <v>45</v>
      </c>
      <c r="F205" s="1">
        <v>43</v>
      </c>
      <c r="G205" s="1">
        <v>18684</v>
      </c>
      <c r="H205" s="1">
        <v>0.000150614727700624</v>
      </c>
      <c r="I205" s="1">
        <v>0.000908629064225171</v>
      </c>
      <c r="J205" s="1">
        <v>28.9674418604651</v>
      </c>
      <c r="K205" s="1" t="s">
        <v>57436</v>
      </c>
    </row>
    <row r="206" spans="1:11">
      <c r="A206" s="1" t="s">
        <v>57437</v>
      </c>
      <c r="B206" s="1" t="s">
        <v>57438</v>
      </c>
      <c r="C206" s="1" t="s">
        <v>56837</v>
      </c>
      <c r="D206" s="1">
        <v>3</v>
      </c>
      <c r="E206" s="1">
        <v>45</v>
      </c>
      <c r="F206" s="1">
        <v>43</v>
      </c>
      <c r="G206" s="1">
        <v>18684</v>
      </c>
      <c r="H206" s="1">
        <v>0.000150614727700624</v>
      </c>
      <c r="I206" s="1">
        <v>0.000908629064225171</v>
      </c>
      <c r="J206" s="1">
        <v>28.9674418604651</v>
      </c>
      <c r="K206" s="1" t="s">
        <v>57439</v>
      </c>
    </row>
    <row r="207" spans="1:11">
      <c r="A207" s="1" t="s">
        <v>57440</v>
      </c>
      <c r="B207" s="1" t="s">
        <v>57441</v>
      </c>
      <c r="C207" s="1" t="s">
        <v>56837</v>
      </c>
      <c r="D207" s="1">
        <v>3</v>
      </c>
      <c r="E207" s="1">
        <v>45</v>
      </c>
      <c r="F207" s="1">
        <v>43</v>
      </c>
      <c r="G207" s="1">
        <v>18684</v>
      </c>
      <c r="H207" s="1">
        <v>0.000150614727700624</v>
      </c>
      <c r="I207" s="1">
        <v>0.000908629064225171</v>
      </c>
      <c r="J207" s="1">
        <v>28.9674418604651</v>
      </c>
      <c r="K207" s="1" t="s">
        <v>57123</v>
      </c>
    </row>
    <row r="208" spans="1:11">
      <c r="A208" s="1" t="s">
        <v>57442</v>
      </c>
      <c r="B208" s="1" t="s">
        <v>57443</v>
      </c>
      <c r="C208" s="1" t="s">
        <v>56837</v>
      </c>
      <c r="D208" s="1">
        <v>4</v>
      </c>
      <c r="E208" s="1">
        <v>45</v>
      </c>
      <c r="F208" s="1">
        <v>112</v>
      </c>
      <c r="G208" s="1">
        <v>18684</v>
      </c>
      <c r="H208" s="1">
        <v>0.000150832424661378</v>
      </c>
      <c r="I208" s="1">
        <v>0.000908629064225171</v>
      </c>
      <c r="J208" s="1">
        <v>14.8285714285714</v>
      </c>
      <c r="K208" s="1" t="s">
        <v>57444</v>
      </c>
    </row>
    <row r="209" spans="1:11">
      <c r="A209" s="1" t="s">
        <v>57445</v>
      </c>
      <c r="B209" s="1" t="s">
        <v>57446</v>
      </c>
      <c r="C209" s="1" t="s">
        <v>56837</v>
      </c>
      <c r="D209" s="1">
        <v>2</v>
      </c>
      <c r="E209" s="1">
        <v>45</v>
      </c>
      <c r="F209" s="1">
        <v>8</v>
      </c>
      <c r="G209" s="1">
        <v>18684</v>
      </c>
      <c r="H209" s="1">
        <v>0.000157364502158482</v>
      </c>
      <c r="I209" s="1">
        <v>0.00091846985695612</v>
      </c>
      <c r="J209" s="1">
        <v>103.8</v>
      </c>
      <c r="K209" s="1" t="s">
        <v>57447</v>
      </c>
    </row>
    <row r="210" spans="1:11">
      <c r="A210" s="1" t="s">
        <v>57448</v>
      </c>
      <c r="B210" s="1" t="s">
        <v>57449</v>
      </c>
      <c r="C210" s="1" t="s">
        <v>56837</v>
      </c>
      <c r="D210" s="1">
        <v>2</v>
      </c>
      <c r="E210" s="1">
        <v>45</v>
      </c>
      <c r="F210" s="1">
        <v>8</v>
      </c>
      <c r="G210" s="1">
        <v>18684</v>
      </c>
      <c r="H210" s="1">
        <v>0.000157364502158482</v>
      </c>
      <c r="I210" s="1">
        <v>0.00091846985695612</v>
      </c>
      <c r="J210" s="1">
        <v>103.8</v>
      </c>
      <c r="K210" s="1" t="s">
        <v>57450</v>
      </c>
    </row>
    <row r="211" spans="1:11">
      <c r="A211" s="1" t="s">
        <v>57451</v>
      </c>
      <c r="B211" s="1" t="s">
        <v>57452</v>
      </c>
      <c r="C211" s="1" t="s">
        <v>56837</v>
      </c>
      <c r="D211" s="1">
        <v>2</v>
      </c>
      <c r="E211" s="1">
        <v>45</v>
      </c>
      <c r="F211" s="1">
        <v>8</v>
      </c>
      <c r="G211" s="1">
        <v>18684</v>
      </c>
      <c r="H211" s="1">
        <v>0.000157364502158482</v>
      </c>
      <c r="I211" s="1">
        <v>0.00091846985695612</v>
      </c>
      <c r="J211" s="1">
        <v>103.8</v>
      </c>
      <c r="K211" s="1" t="s">
        <v>57453</v>
      </c>
    </row>
    <row r="212" spans="1:11">
      <c r="A212" s="1" t="s">
        <v>57454</v>
      </c>
      <c r="B212" s="1" t="s">
        <v>57455</v>
      </c>
      <c r="C212" s="1" t="s">
        <v>56837</v>
      </c>
      <c r="D212" s="1">
        <v>2</v>
      </c>
      <c r="E212" s="1">
        <v>45</v>
      </c>
      <c r="F212" s="1">
        <v>8</v>
      </c>
      <c r="G212" s="1">
        <v>18684</v>
      </c>
      <c r="H212" s="1">
        <v>0.000157364502158482</v>
      </c>
      <c r="I212" s="1">
        <v>0.00091846985695612</v>
      </c>
      <c r="J212" s="1">
        <v>103.8</v>
      </c>
      <c r="K212" s="1" t="s">
        <v>57456</v>
      </c>
    </row>
    <row r="213" spans="1:11">
      <c r="A213" s="1" t="s">
        <v>57457</v>
      </c>
      <c r="B213" s="1" t="s">
        <v>57458</v>
      </c>
      <c r="C213" s="1" t="s">
        <v>56837</v>
      </c>
      <c r="D213" s="1">
        <v>2</v>
      </c>
      <c r="E213" s="1">
        <v>45</v>
      </c>
      <c r="F213" s="1">
        <v>8</v>
      </c>
      <c r="G213" s="1">
        <v>18684</v>
      </c>
      <c r="H213" s="1">
        <v>0.000157364502158482</v>
      </c>
      <c r="I213" s="1">
        <v>0.00091846985695612</v>
      </c>
      <c r="J213" s="1">
        <v>103.8</v>
      </c>
      <c r="K213" s="1" t="s">
        <v>57459</v>
      </c>
    </row>
    <row r="214" spans="1:11">
      <c r="A214" s="1" t="s">
        <v>57460</v>
      </c>
      <c r="B214" s="1" t="s">
        <v>57461</v>
      </c>
      <c r="C214" s="1" t="s">
        <v>56837</v>
      </c>
      <c r="D214" s="1">
        <v>2</v>
      </c>
      <c r="E214" s="1">
        <v>45</v>
      </c>
      <c r="F214" s="1">
        <v>8</v>
      </c>
      <c r="G214" s="1">
        <v>18684</v>
      </c>
      <c r="H214" s="1">
        <v>0.000157364502158482</v>
      </c>
      <c r="I214" s="1">
        <v>0.00091846985695612</v>
      </c>
      <c r="J214" s="1">
        <v>103.8</v>
      </c>
      <c r="K214" s="1" t="s">
        <v>57462</v>
      </c>
    </row>
    <row r="215" spans="1:11">
      <c r="A215" s="1" t="s">
        <v>57463</v>
      </c>
      <c r="B215" s="1" t="s">
        <v>57464</v>
      </c>
      <c r="C215" s="1" t="s">
        <v>56837</v>
      </c>
      <c r="D215" s="1">
        <v>2</v>
      </c>
      <c r="E215" s="1">
        <v>45</v>
      </c>
      <c r="F215" s="1">
        <v>8</v>
      </c>
      <c r="G215" s="1">
        <v>18684</v>
      </c>
      <c r="H215" s="1">
        <v>0.000157364502158482</v>
      </c>
      <c r="I215" s="1">
        <v>0.00091846985695612</v>
      </c>
      <c r="J215" s="1">
        <v>103.8</v>
      </c>
      <c r="K215" s="1" t="s">
        <v>57356</v>
      </c>
    </row>
    <row r="216" spans="1:11">
      <c r="A216" s="1" t="s">
        <v>57465</v>
      </c>
      <c r="B216" s="1" t="s">
        <v>57466</v>
      </c>
      <c r="C216" s="1" t="s">
        <v>56837</v>
      </c>
      <c r="D216" s="1">
        <v>3</v>
      </c>
      <c r="E216" s="1">
        <v>45</v>
      </c>
      <c r="F216" s="1">
        <v>44</v>
      </c>
      <c r="G216" s="1">
        <v>18684</v>
      </c>
      <c r="H216" s="1">
        <v>0.000161363541537076</v>
      </c>
      <c r="I216" s="1">
        <v>0.000938160125215555</v>
      </c>
      <c r="J216" s="1">
        <v>28.3090909090909</v>
      </c>
      <c r="K216" s="1" t="s">
        <v>57467</v>
      </c>
    </row>
    <row r="217" spans="1:11">
      <c r="A217" s="1" t="s">
        <v>57468</v>
      </c>
      <c r="B217" s="1" t="s">
        <v>57469</v>
      </c>
      <c r="C217" s="1" t="s">
        <v>56837</v>
      </c>
      <c r="D217" s="1">
        <v>3</v>
      </c>
      <c r="E217" s="1">
        <v>45</v>
      </c>
      <c r="F217" s="1">
        <v>45</v>
      </c>
      <c r="G217" s="1">
        <v>18684</v>
      </c>
      <c r="H217" s="1">
        <v>0.000172598830914929</v>
      </c>
      <c r="I217" s="1">
        <v>0.000995762486047666</v>
      </c>
      <c r="J217" s="1">
        <v>27.68</v>
      </c>
      <c r="K217" s="1" t="s">
        <v>57470</v>
      </c>
    </row>
    <row r="218" spans="1:11">
      <c r="A218" s="1" t="s">
        <v>57471</v>
      </c>
      <c r="B218" s="1" t="s">
        <v>57472</v>
      </c>
      <c r="C218" s="1" t="s">
        <v>56837</v>
      </c>
      <c r="D218" s="1">
        <v>3</v>
      </c>
      <c r="E218" s="1">
        <v>45</v>
      </c>
      <c r="F218" s="1">
        <v>47</v>
      </c>
      <c r="G218" s="1">
        <v>18684</v>
      </c>
      <c r="H218" s="1">
        <v>0.000196567170072507</v>
      </c>
      <c r="I218" s="1">
        <v>0.0011181675965725</v>
      </c>
      <c r="J218" s="1">
        <v>26.5021276595745</v>
      </c>
      <c r="K218" s="1" t="s">
        <v>57473</v>
      </c>
    </row>
    <row r="219" spans="1:11">
      <c r="A219" s="1" t="s">
        <v>57474</v>
      </c>
      <c r="B219" s="1" t="s">
        <v>57475</v>
      </c>
      <c r="C219" s="1" t="s">
        <v>56837</v>
      </c>
      <c r="D219" s="1">
        <v>3</v>
      </c>
      <c r="E219" s="1">
        <v>45</v>
      </c>
      <c r="F219" s="1">
        <v>47</v>
      </c>
      <c r="G219" s="1">
        <v>18684</v>
      </c>
      <c r="H219" s="1">
        <v>0.000196567170072507</v>
      </c>
      <c r="I219" s="1">
        <v>0.0011181675965725</v>
      </c>
      <c r="J219" s="1">
        <v>26.5021276595745</v>
      </c>
      <c r="K219" s="1" t="s">
        <v>57476</v>
      </c>
    </row>
    <row r="220" spans="1:11">
      <c r="A220" s="1" t="s">
        <v>57477</v>
      </c>
      <c r="B220" s="1" t="s">
        <v>57478</v>
      </c>
      <c r="C220" s="1" t="s">
        <v>56837</v>
      </c>
      <c r="D220" s="1">
        <v>2</v>
      </c>
      <c r="E220" s="1">
        <v>45</v>
      </c>
      <c r="F220" s="1">
        <v>9</v>
      </c>
      <c r="G220" s="1">
        <v>18684</v>
      </c>
      <c r="H220" s="1">
        <v>0.000202015612447431</v>
      </c>
      <c r="I220" s="1">
        <v>0.0011181675965725</v>
      </c>
      <c r="J220" s="1">
        <v>92.2666666666667</v>
      </c>
      <c r="K220" s="1" t="s">
        <v>57304</v>
      </c>
    </row>
    <row r="221" spans="1:11">
      <c r="A221" s="1" t="s">
        <v>57479</v>
      </c>
      <c r="B221" s="1" t="s">
        <v>57480</v>
      </c>
      <c r="C221" s="1" t="s">
        <v>56837</v>
      </c>
      <c r="D221" s="1">
        <v>2</v>
      </c>
      <c r="E221" s="1">
        <v>45</v>
      </c>
      <c r="F221" s="1">
        <v>9</v>
      </c>
      <c r="G221" s="1">
        <v>18684</v>
      </c>
      <c r="H221" s="1">
        <v>0.000202015612447431</v>
      </c>
      <c r="I221" s="1">
        <v>0.0011181675965725</v>
      </c>
      <c r="J221" s="1">
        <v>92.2666666666667</v>
      </c>
      <c r="K221" s="1" t="s">
        <v>57481</v>
      </c>
    </row>
    <row r="222" spans="1:11">
      <c r="A222" s="1" t="s">
        <v>57482</v>
      </c>
      <c r="B222" s="1" t="s">
        <v>57483</v>
      </c>
      <c r="C222" s="1" t="s">
        <v>56837</v>
      </c>
      <c r="D222" s="1">
        <v>2</v>
      </c>
      <c r="E222" s="1">
        <v>45</v>
      </c>
      <c r="F222" s="1">
        <v>9</v>
      </c>
      <c r="G222" s="1">
        <v>18684</v>
      </c>
      <c r="H222" s="1">
        <v>0.000202015612447431</v>
      </c>
      <c r="I222" s="1">
        <v>0.0011181675965725</v>
      </c>
      <c r="J222" s="1">
        <v>92.2666666666667</v>
      </c>
      <c r="K222" s="1" t="s">
        <v>57484</v>
      </c>
    </row>
    <row r="223" spans="1:11">
      <c r="A223" s="1" t="s">
        <v>57485</v>
      </c>
      <c r="B223" s="1" t="s">
        <v>57486</v>
      </c>
      <c r="C223" s="1" t="s">
        <v>56837</v>
      </c>
      <c r="D223" s="1">
        <v>2</v>
      </c>
      <c r="E223" s="1">
        <v>45</v>
      </c>
      <c r="F223" s="1">
        <v>9</v>
      </c>
      <c r="G223" s="1">
        <v>18684</v>
      </c>
      <c r="H223" s="1">
        <v>0.000202015612447431</v>
      </c>
      <c r="I223" s="1">
        <v>0.0011181675965725</v>
      </c>
      <c r="J223" s="1">
        <v>92.2666666666667</v>
      </c>
      <c r="K223" s="1" t="s">
        <v>57487</v>
      </c>
    </row>
    <row r="224" spans="1:11">
      <c r="A224" s="1" t="s">
        <v>57488</v>
      </c>
      <c r="B224" s="1" t="s">
        <v>57489</v>
      </c>
      <c r="C224" s="1" t="s">
        <v>56837</v>
      </c>
      <c r="D224" s="1">
        <v>2</v>
      </c>
      <c r="E224" s="1">
        <v>45</v>
      </c>
      <c r="F224" s="1">
        <v>9</v>
      </c>
      <c r="G224" s="1">
        <v>18684</v>
      </c>
      <c r="H224" s="1">
        <v>0.000202015612447431</v>
      </c>
      <c r="I224" s="1">
        <v>0.0011181675965725</v>
      </c>
      <c r="J224" s="1">
        <v>92.2666666666667</v>
      </c>
      <c r="K224" s="1" t="s">
        <v>57490</v>
      </c>
    </row>
    <row r="225" spans="1:11">
      <c r="A225" s="1" t="s">
        <v>57491</v>
      </c>
      <c r="B225" s="1" t="s">
        <v>57492</v>
      </c>
      <c r="C225" s="1" t="s">
        <v>56837</v>
      </c>
      <c r="D225" s="1">
        <v>2</v>
      </c>
      <c r="E225" s="1">
        <v>45</v>
      </c>
      <c r="F225" s="1">
        <v>9</v>
      </c>
      <c r="G225" s="1">
        <v>18684</v>
      </c>
      <c r="H225" s="1">
        <v>0.000202015612447431</v>
      </c>
      <c r="I225" s="1">
        <v>0.0011181675965725</v>
      </c>
      <c r="J225" s="1">
        <v>92.2666666666667</v>
      </c>
      <c r="K225" s="1" t="s">
        <v>57493</v>
      </c>
    </row>
    <row r="226" spans="1:11">
      <c r="A226" s="1" t="s">
        <v>57494</v>
      </c>
      <c r="B226" s="1" t="s">
        <v>57495</v>
      </c>
      <c r="C226" s="1" t="s">
        <v>56837</v>
      </c>
      <c r="D226" s="1">
        <v>2</v>
      </c>
      <c r="E226" s="1">
        <v>45</v>
      </c>
      <c r="F226" s="1">
        <v>9</v>
      </c>
      <c r="G226" s="1">
        <v>18684</v>
      </c>
      <c r="H226" s="1">
        <v>0.000202015612447431</v>
      </c>
      <c r="I226" s="1">
        <v>0.0011181675965725</v>
      </c>
      <c r="J226" s="1">
        <v>92.2666666666667</v>
      </c>
      <c r="K226" s="1" t="s">
        <v>57496</v>
      </c>
    </row>
    <row r="227" spans="1:11">
      <c r="A227" s="1" t="s">
        <v>57497</v>
      </c>
      <c r="B227" s="1" t="s">
        <v>57498</v>
      </c>
      <c r="C227" s="1" t="s">
        <v>56837</v>
      </c>
      <c r="D227" s="1">
        <v>2</v>
      </c>
      <c r="E227" s="1">
        <v>45</v>
      </c>
      <c r="F227" s="1">
        <v>9</v>
      </c>
      <c r="G227" s="1">
        <v>18684</v>
      </c>
      <c r="H227" s="1">
        <v>0.000202015612447431</v>
      </c>
      <c r="I227" s="1">
        <v>0.0011181675965725</v>
      </c>
      <c r="J227" s="1">
        <v>92.2666666666667</v>
      </c>
      <c r="K227" s="1" t="s">
        <v>57481</v>
      </c>
    </row>
    <row r="228" spans="1:11">
      <c r="A228" s="1" t="s">
        <v>57499</v>
      </c>
      <c r="B228" s="1" t="s">
        <v>57500</v>
      </c>
      <c r="C228" s="1" t="s">
        <v>56837</v>
      </c>
      <c r="D228" s="1">
        <v>3</v>
      </c>
      <c r="E228" s="1">
        <v>45</v>
      </c>
      <c r="F228" s="1">
        <v>48</v>
      </c>
      <c r="G228" s="1">
        <v>18684</v>
      </c>
      <c r="H228" s="1">
        <v>0.000209319205498185</v>
      </c>
      <c r="I228" s="1">
        <v>0.0011501055247153</v>
      </c>
      <c r="J228" s="1">
        <v>25.95</v>
      </c>
      <c r="K228" s="1" t="s">
        <v>57501</v>
      </c>
    </row>
    <row r="229" spans="1:11">
      <c r="A229" s="1" t="s">
        <v>57502</v>
      </c>
      <c r="B229" s="1" t="s">
        <v>57503</v>
      </c>
      <c r="C229" s="1" t="s">
        <v>56837</v>
      </c>
      <c r="D229" s="1">
        <v>3</v>
      </c>
      <c r="E229" s="1">
        <v>45</v>
      </c>
      <c r="F229" s="1">
        <v>49</v>
      </c>
      <c r="G229" s="1">
        <v>18684</v>
      </c>
      <c r="H229" s="1">
        <v>0.000222595688417924</v>
      </c>
      <c r="I229" s="1">
        <v>0.00121858953513462</v>
      </c>
      <c r="J229" s="1">
        <v>25.4204081632653</v>
      </c>
      <c r="K229" s="1" t="s">
        <v>57504</v>
      </c>
    </row>
    <row r="230" spans="1:11">
      <c r="A230" s="1" t="s">
        <v>57505</v>
      </c>
      <c r="B230" s="1" t="s">
        <v>57506</v>
      </c>
      <c r="C230" s="1" t="s">
        <v>56837</v>
      </c>
      <c r="D230" s="1">
        <v>2</v>
      </c>
      <c r="E230" s="1">
        <v>45</v>
      </c>
      <c r="F230" s="1">
        <v>10</v>
      </c>
      <c r="G230" s="1">
        <v>18684</v>
      </c>
      <c r="H230" s="1">
        <v>0.000252132449007896</v>
      </c>
      <c r="I230" s="1">
        <v>0.00134590275271119</v>
      </c>
      <c r="J230" s="1">
        <v>83.04</v>
      </c>
      <c r="K230" s="1" t="s">
        <v>57507</v>
      </c>
    </row>
    <row r="231" spans="1:11">
      <c r="A231" s="1" t="s">
        <v>57508</v>
      </c>
      <c r="B231" s="1" t="s">
        <v>57509</v>
      </c>
      <c r="C231" s="1" t="s">
        <v>56837</v>
      </c>
      <c r="D231" s="1">
        <v>2</v>
      </c>
      <c r="E231" s="1">
        <v>45</v>
      </c>
      <c r="F231" s="1">
        <v>10</v>
      </c>
      <c r="G231" s="1">
        <v>18684</v>
      </c>
      <c r="H231" s="1">
        <v>0.000252132449007896</v>
      </c>
      <c r="I231" s="1">
        <v>0.00134590275271119</v>
      </c>
      <c r="J231" s="1">
        <v>83.04</v>
      </c>
      <c r="K231" s="1" t="s">
        <v>57510</v>
      </c>
    </row>
    <row r="232" spans="1:11">
      <c r="A232" s="1" t="s">
        <v>57511</v>
      </c>
      <c r="B232" s="1" t="s">
        <v>57512</v>
      </c>
      <c r="C232" s="1" t="s">
        <v>56837</v>
      </c>
      <c r="D232" s="1">
        <v>2</v>
      </c>
      <c r="E232" s="1">
        <v>45</v>
      </c>
      <c r="F232" s="1">
        <v>10</v>
      </c>
      <c r="G232" s="1">
        <v>18684</v>
      </c>
      <c r="H232" s="1">
        <v>0.000252132449007896</v>
      </c>
      <c r="I232" s="1">
        <v>0.00134590275271119</v>
      </c>
      <c r="J232" s="1">
        <v>83.04</v>
      </c>
      <c r="K232" s="1" t="s">
        <v>57513</v>
      </c>
    </row>
    <row r="233" spans="1:11">
      <c r="A233" s="1" t="s">
        <v>57514</v>
      </c>
      <c r="B233" s="1" t="s">
        <v>57515</v>
      </c>
      <c r="C233" s="1" t="s">
        <v>56837</v>
      </c>
      <c r="D233" s="1">
        <v>2</v>
      </c>
      <c r="E233" s="1">
        <v>45</v>
      </c>
      <c r="F233" s="1">
        <v>10</v>
      </c>
      <c r="G233" s="1">
        <v>18684</v>
      </c>
      <c r="H233" s="1">
        <v>0.000252132449007896</v>
      </c>
      <c r="I233" s="1">
        <v>0.00134590275271119</v>
      </c>
      <c r="J233" s="1">
        <v>83.04</v>
      </c>
      <c r="K233" s="1" t="s">
        <v>57516</v>
      </c>
    </row>
    <row r="234" spans="1:11">
      <c r="A234" s="1" t="s">
        <v>57517</v>
      </c>
      <c r="B234" s="1" t="s">
        <v>57518</v>
      </c>
      <c r="C234" s="1" t="s">
        <v>56837</v>
      </c>
      <c r="D234" s="1">
        <v>2</v>
      </c>
      <c r="E234" s="1">
        <v>45</v>
      </c>
      <c r="F234" s="1">
        <v>10</v>
      </c>
      <c r="G234" s="1">
        <v>18684</v>
      </c>
      <c r="H234" s="1">
        <v>0.000252132449007896</v>
      </c>
      <c r="I234" s="1">
        <v>0.00134590275271119</v>
      </c>
      <c r="J234" s="1">
        <v>83.04</v>
      </c>
      <c r="K234" s="1" t="s">
        <v>57519</v>
      </c>
    </row>
    <row r="235" spans="1:11">
      <c r="A235" s="1" t="s">
        <v>57520</v>
      </c>
      <c r="B235" s="1" t="s">
        <v>57521</v>
      </c>
      <c r="C235" s="1" t="s">
        <v>56837</v>
      </c>
      <c r="D235" s="1">
        <v>2</v>
      </c>
      <c r="E235" s="1">
        <v>45</v>
      </c>
      <c r="F235" s="1">
        <v>10</v>
      </c>
      <c r="G235" s="1">
        <v>18684</v>
      </c>
      <c r="H235" s="1">
        <v>0.000252132449007896</v>
      </c>
      <c r="I235" s="1">
        <v>0.00134590275271119</v>
      </c>
      <c r="J235" s="1">
        <v>83.04</v>
      </c>
      <c r="K235" s="1" t="s">
        <v>57522</v>
      </c>
    </row>
    <row r="236" spans="1:11">
      <c r="A236" s="1" t="s">
        <v>57523</v>
      </c>
      <c r="B236" s="1" t="s">
        <v>57524</v>
      </c>
      <c r="C236" s="1" t="s">
        <v>56837</v>
      </c>
      <c r="D236" s="1">
        <v>2</v>
      </c>
      <c r="E236" s="1">
        <v>45</v>
      </c>
      <c r="F236" s="1">
        <v>10</v>
      </c>
      <c r="G236" s="1">
        <v>18684</v>
      </c>
      <c r="H236" s="1">
        <v>0.000252132449007896</v>
      </c>
      <c r="I236" s="1">
        <v>0.00134590275271119</v>
      </c>
      <c r="J236" s="1">
        <v>83.04</v>
      </c>
      <c r="K236" s="1" t="s">
        <v>57525</v>
      </c>
    </row>
    <row r="237" spans="1:11">
      <c r="A237" s="1" t="s">
        <v>57526</v>
      </c>
      <c r="B237" s="1" t="s">
        <v>57527</v>
      </c>
      <c r="C237" s="1" t="s">
        <v>56837</v>
      </c>
      <c r="D237" s="1">
        <v>3</v>
      </c>
      <c r="E237" s="1">
        <v>45</v>
      </c>
      <c r="F237" s="1">
        <v>52</v>
      </c>
      <c r="G237" s="1">
        <v>18684</v>
      </c>
      <c r="H237" s="1">
        <v>0.000265664596550248</v>
      </c>
      <c r="I237" s="1">
        <v>0.00141310955611834</v>
      </c>
      <c r="J237" s="1">
        <v>23.9538461538462</v>
      </c>
      <c r="K237" s="1" t="s">
        <v>57528</v>
      </c>
    </row>
    <row r="238" spans="1:11">
      <c r="A238" s="1" t="s">
        <v>57529</v>
      </c>
      <c r="B238" s="1" t="s">
        <v>57530</v>
      </c>
      <c r="C238" s="1" t="s">
        <v>56837</v>
      </c>
      <c r="D238" s="1">
        <v>4</v>
      </c>
      <c r="E238" s="1">
        <v>45</v>
      </c>
      <c r="F238" s="1">
        <v>131</v>
      </c>
      <c r="G238" s="1">
        <v>18684</v>
      </c>
      <c r="H238" s="1">
        <v>0.000275232700514436</v>
      </c>
      <c r="I238" s="1">
        <v>0.00145883056809772</v>
      </c>
      <c r="J238" s="1">
        <v>12.6778625954198</v>
      </c>
      <c r="K238" s="1" t="s">
        <v>57531</v>
      </c>
    </row>
    <row r="239" spans="1:11">
      <c r="A239" s="1" t="s">
        <v>57532</v>
      </c>
      <c r="B239" s="1" t="s">
        <v>57533</v>
      </c>
      <c r="C239" s="1" t="s">
        <v>56837</v>
      </c>
      <c r="D239" s="1">
        <v>3</v>
      </c>
      <c r="E239" s="1">
        <v>45</v>
      </c>
      <c r="F239" s="1">
        <v>53</v>
      </c>
      <c r="G239" s="1">
        <v>18684</v>
      </c>
      <c r="H239" s="1">
        <v>0.000281131288594278</v>
      </c>
      <c r="I239" s="1">
        <v>0.00148484835525147</v>
      </c>
      <c r="J239" s="1">
        <v>23.5018867924528</v>
      </c>
      <c r="K239" s="1" t="s">
        <v>57534</v>
      </c>
    </row>
    <row r="240" spans="1:11">
      <c r="A240" s="1" t="s">
        <v>57535</v>
      </c>
      <c r="B240" s="1" t="s">
        <v>57536</v>
      </c>
      <c r="C240" s="1" t="s">
        <v>56837</v>
      </c>
      <c r="D240" s="1">
        <v>3</v>
      </c>
      <c r="E240" s="1">
        <v>45</v>
      </c>
      <c r="F240" s="1">
        <v>54</v>
      </c>
      <c r="G240" s="1">
        <v>18684</v>
      </c>
      <c r="H240" s="1">
        <v>0.000297168283583174</v>
      </c>
      <c r="I240" s="1">
        <v>0.00156404359780618</v>
      </c>
      <c r="J240" s="1">
        <v>23.0666666666667</v>
      </c>
      <c r="K240" s="1" t="s">
        <v>57537</v>
      </c>
    </row>
    <row r="241" spans="1:11">
      <c r="A241" s="1" t="s">
        <v>57538</v>
      </c>
      <c r="B241" s="1" t="s">
        <v>57539</v>
      </c>
      <c r="C241" s="1" t="s">
        <v>56837</v>
      </c>
      <c r="D241" s="1">
        <v>2</v>
      </c>
      <c r="E241" s="1">
        <v>45</v>
      </c>
      <c r="F241" s="1">
        <v>11</v>
      </c>
      <c r="G241" s="1">
        <v>18684</v>
      </c>
      <c r="H241" s="1">
        <v>0.000307689598101584</v>
      </c>
      <c r="I241" s="1">
        <v>0.00158602885619373</v>
      </c>
      <c r="J241" s="1">
        <v>75.4909090909091</v>
      </c>
      <c r="K241" s="1" t="s">
        <v>57540</v>
      </c>
    </row>
    <row r="242" spans="1:11">
      <c r="A242" s="1" t="s">
        <v>57541</v>
      </c>
      <c r="B242" s="1" t="s">
        <v>57542</v>
      </c>
      <c r="C242" s="1" t="s">
        <v>56837</v>
      </c>
      <c r="D242" s="1">
        <v>2</v>
      </c>
      <c r="E242" s="1">
        <v>45</v>
      </c>
      <c r="F242" s="1">
        <v>11</v>
      </c>
      <c r="G242" s="1">
        <v>18684</v>
      </c>
      <c r="H242" s="1">
        <v>0.000307689598101584</v>
      </c>
      <c r="I242" s="1">
        <v>0.00158602885619373</v>
      </c>
      <c r="J242" s="1">
        <v>75.4909090909091</v>
      </c>
      <c r="K242" s="1" t="s">
        <v>57304</v>
      </c>
    </row>
    <row r="243" spans="1:11">
      <c r="A243" s="1" t="s">
        <v>57543</v>
      </c>
      <c r="B243" s="1" t="s">
        <v>57544</v>
      </c>
      <c r="C243" s="1" t="s">
        <v>56837</v>
      </c>
      <c r="D243" s="1">
        <v>2</v>
      </c>
      <c r="E243" s="1">
        <v>45</v>
      </c>
      <c r="F243" s="1">
        <v>11</v>
      </c>
      <c r="G243" s="1">
        <v>18684</v>
      </c>
      <c r="H243" s="1">
        <v>0.000307689598101584</v>
      </c>
      <c r="I243" s="1">
        <v>0.00158602885619373</v>
      </c>
      <c r="J243" s="1">
        <v>75.4909090909091</v>
      </c>
      <c r="K243" s="1" t="s">
        <v>57545</v>
      </c>
    </row>
    <row r="244" spans="1:11">
      <c r="A244" s="1" t="s">
        <v>57546</v>
      </c>
      <c r="B244" s="1" t="s">
        <v>57547</v>
      </c>
      <c r="C244" s="1" t="s">
        <v>56837</v>
      </c>
      <c r="D244" s="1">
        <v>2</v>
      </c>
      <c r="E244" s="1">
        <v>45</v>
      </c>
      <c r="F244" s="1">
        <v>11</v>
      </c>
      <c r="G244" s="1">
        <v>18684</v>
      </c>
      <c r="H244" s="1">
        <v>0.000307689598101584</v>
      </c>
      <c r="I244" s="1">
        <v>0.00158602885619373</v>
      </c>
      <c r="J244" s="1">
        <v>75.4909090909091</v>
      </c>
      <c r="K244" s="1" t="s">
        <v>57548</v>
      </c>
    </row>
    <row r="245" spans="1:11">
      <c r="A245" s="1" t="s">
        <v>57549</v>
      </c>
      <c r="B245" s="1" t="s">
        <v>57550</v>
      </c>
      <c r="C245" s="1" t="s">
        <v>56837</v>
      </c>
      <c r="D245" s="1">
        <v>2</v>
      </c>
      <c r="E245" s="1">
        <v>45</v>
      </c>
      <c r="F245" s="1">
        <v>11</v>
      </c>
      <c r="G245" s="1">
        <v>18684</v>
      </c>
      <c r="H245" s="1">
        <v>0.000307689598101584</v>
      </c>
      <c r="I245" s="1">
        <v>0.00158602885619373</v>
      </c>
      <c r="J245" s="1">
        <v>75.4909090909091</v>
      </c>
      <c r="K245" s="1" t="s">
        <v>57551</v>
      </c>
    </row>
    <row r="246" spans="1:11">
      <c r="A246" s="1" t="s">
        <v>57552</v>
      </c>
      <c r="B246" s="1" t="s">
        <v>57553</v>
      </c>
      <c r="C246" s="1" t="s">
        <v>56837</v>
      </c>
      <c r="D246" s="1">
        <v>2</v>
      </c>
      <c r="E246" s="1">
        <v>45</v>
      </c>
      <c r="F246" s="1">
        <v>11</v>
      </c>
      <c r="G246" s="1">
        <v>18684</v>
      </c>
      <c r="H246" s="1">
        <v>0.000307689598101584</v>
      </c>
      <c r="I246" s="1">
        <v>0.00158602885619373</v>
      </c>
      <c r="J246" s="1">
        <v>75.4909090909091</v>
      </c>
      <c r="K246" s="1" t="s">
        <v>57554</v>
      </c>
    </row>
    <row r="247" spans="1:11">
      <c r="A247" s="1" t="s">
        <v>57555</v>
      </c>
      <c r="B247" s="1" t="s">
        <v>57556</v>
      </c>
      <c r="C247" s="1" t="s">
        <v>56837</v>
      </c>
      <c r="D247" s="1">
        <v>7</v>
      </c>
      <c r="E247" s="1">
        <v>45</v>
      </c>
      <c r="F247" s="1">
        <v>548</v>
      </c>
      <c r="G247" s="1">
        <v>18684</v>
      </c>
      <c r="H247" s="1">
        <v>0.000309910733486628</v>
      </c>
      <c r="I247" s="1">
        <v>0.00159200719256829</v>
      </c>
      <c r="J247" s="1">
        <v>5.3036496350365</v>
      </c>
      <c r="K247" s="1" t="s">
        <v>57557</v>
      </c>
    </row>
    <row r="248" spans="1:11">
      <c r="A248" s="1" t="s">
        <v>57558</v>
      </c>
      <c r="B248" s="1" t="s">
        <v>57559</v>
      </c>
      <c r="C248" s="1" t="s">
        <v>56837</v>
      </c>
      <c r="D248" s="1">
        <v>3</v>
      </c>
      <c r="E248" s="1">
        <v>45</v>
      </c>
      <c r="F248" s="1">
        <v>55</v>
      </c>
      <c r="G248" s="1">
        <v>18684</v>
      </c>
      <c r="H248" s="1">
        <v>0.000313784541267321</v>
      </c>
      <c r="I248" s="1">
        <v>0.00160640550136854</v>
      </c>
      <c r="J248" s="1">
        <v>22.6472727272727</v>
      </c>
      <c r="K248" s="1" t="s">
        <v>57560</v>
      </c>
    </row>
    <row r="249" spans="1:11">
      <c r="A249" s="1" t="s">
        <v>57561</v>
      </c>
      <c r="B249" s="1" t="s">
        <v>57562</v>
      </c>
      <c r="C249" s="1" t="s">
        <v>56837</v>
      </c>
      <c r="D249" s="1">
        <v>3</v>
      </c>
      <c r="E249" s="1">
        <v>45</v>
      </c>
      <c r="F249" s="1">
        <v>56</v>
      </c>
      <c r="G249" s="1">
        <v>18684</v>
      </c>
      <c r="H249" s="1">
        <v>0.00033098895170331</v>
      </c>
      <c r="I249" s="1">
        <v>0.00168871914134342</v>
      </c>
      <c r="J249" s="1">
        <v>22.2428571428571</v>
      </c>
      <c r="K249" s="1" t="s">
        <v>57249</v>
      </c>
    </row>
    <row r="250" spans="1:11">
      <c r="A250" s="1" t="s">
        <v>57563</v>
      </c>
      <c r="B250" s="1" t="s">
        <v>57564</v>
      </c>
      <c r="C250" s="1" t="s">
        <v>56837</v>
      </c>
      <c r="D250" s="1">
        <v>3</v>
      </c>
      <c r="E250" s="1">
        <v>45</v>
      </c>
      <c r="F250" s="1">
        <v>58</v>
      </c>
      <c r="G250" s="1">
        <v>18684</v>
      </c>
      <c r="H250" s="1">
        <v>0.000367197444508668</v>
      </c>
      <c r="I250" s="1">
        <v>0.00183718471098797</v>
      </c>
      <c r="J250" s="1">
        <v>21.4758620689655</v>
      </c>
      <c r="K250" s="1" t="s">
        <v>57565</v>
      </c>
    </row>
    <row r="251" spans="1:11">
      <c r="A251" s="1" t="s">
        <v>57566</v>
      </c>
      <c r="B251" s="1" t="s">
        <v>57567</v>
      </c>
      <c r="C251" s="1" t="s">
        <v>56837</v>
      </c>
      <c r="D251" s="1">
        <v>2</v>
      </c>
      <c r="E251" s="1">
        <v>45</v>
      </c>
      <c r="F251" s="1">
        <v>12</v>
      </c>
      <c r="G251" s="1">
        <v>18684</v>
      </c>
      <c r="H251" s="1">
        <v>0.000368661732004919</v>
      </c>
      <c r="I251" s="1">
        <v>0.00183718471098797</v>
      </c>
      <c r="J251" s="1">
        <v>69.2</v>
      </c>
      <c r="K251" s="1" t="s">
        <v>57568</v>
      </c>
    </row>
    <row r="252" spans="1:11">
      <c r="A252" s="1" t="s">
        <v>57569</v>
      </c>
      <c r="B252" s="1" t="s">
        <v>57570</v>
      </c>
      <c r="C252" s="1" t="s">
        <v>56837</v>
      </c>
      <c r="D252" s="1">
        <v>2</v>
      </c>
      <c r="E252" s="1">
        <v>45</v>
      </c>
      <c r="F252" s="1">
        <v>12</v>
      </c>
      <c r="G252" s="1">
        <v>18684</v>
      </c>
      <c r="H252" s="1">
        <v>0.000368661732004919</v>
      </c>
      <c r="I252" s="1">
        <v>0.00183718471098797</v>
      </c>
      <c r="J252" s="1">
        <v>69.2</v>
      </c>
      <c r="K252" s="1" t="s">
        <v>57571</v>
      </c>
    </row>
    <row r="253" spans="1:11">
      <c r="A253" s="1" t="s">
        <v>57572</v>
      </c>
      <c r="B253" s="1" t="s">
        <v>57573</v>
      </c>
      <c r="C253" s="1" t="s">
        <v>56837</v>
      </c>
      <c r="D253" s="1">
        <v>2</v>
      </c>
      <c r="E253" s="1">
        <v>45</v>
      </c>
      <c r="F253" s="1">
        <v>12</v>
      </c>
      <c r="G253" s="1">
        <v>18684</v>
      </c>
      <c r="H253" s="1">
        <v>0.000368661732004919</v>
      </c>
      <c r="I253" s="1">
        <v>0.00183718471098797</v>
      </c>
      <c r="J253" s="1">
        <v>69.2</v>
      </c>
      <c r="K253" s="1" t="s">
        <v>57574</v>
      </c>
    </row>
    <row r="254" spans="1:11">
      <c r="A254" s="1" t="s">
        <v>57575</v>
      </c>
      <c r="B254" s="1" t="s">
        <v>57576</v>
      </c>
      <c r="C254" s="1" t="s">
        <v>56837</v>
      </c>
      <c r="D254" s="1">
        <v>3</v>
      </c>
      <c r="E254" s="1">
        <v>45</v>
      </c>
      <c r="F254" s="1">
        <v>59</v>
      </c>
      <c r="G254" s="1">
        <v>18684</v>
      </c>
      <c r="H254" s="1">
        <v>0.000386218961398846</v>
      </c>
      <c r="I254" s="1">
        <v>0.00191830609966314</v>
      </c>
      <c r="J254" s="1">
        <v>21.1118644067797</v>
      </c>
      <c r="K254" s="1" t="s">
        <v>57577</v>
      </c>
    </row>
    <row r="255" spans="1:11">
      <c r="A255" s="1" t="s">
        <v>57578</v>
      </c>
      <c r="B255" s="1" t="s">
        <v>57579</v>
      </c>
      <c r="C255" s="1" t="s">
        <v>56837</v>
      </c>
      <c r="D255" s="1">
        <v>3</v>
      </c>
      <c r="E255" s="1">
        <v>45</v>
      </c>
      <c r="F255" s="1">
        <v>60</v>
      </c>
      <c r="G255" s="1">
        <v>18684</v>
      </c>
      <c r="H255" s="1">
        <v>0.000405863500717194</v>
      </c>
      <c r="I255" s="1">
        <v>0.00200261595748616</v>
      </c>
      <c r="J255" s="1">
        <v>20.76</v>
      </c>
      <c r="K255" s="1" t="s">
        <v>57580</v>
      </c>
    </row>
    <row r="256" spans="1:11">
      <c r="A256" s="1" t="s">
        <v>57581</v>
      </c>
      <c r="B256" s="1" t="s">
        <v>57582</v>
      </c>
      <c r="C256" s="1" t="s">
        <v>56837</v>
      </c>
      <c r="D256" s="1">
        <v>3</v>
      </c>
      <c r="E256" s="1">
        <v>45</v>
      </c>
      <c r="F256" s="1">
        <v>61</v>
      </c>
      <c r="G256" s="1">
        <v>18684</v>
      </c>
      <c r="H256" s="1">
        <v>0.00042613960883206</v>
      </c>
      <c r="I256" s="1">
        <v>0.00209576856802652</v>
      </c>
      <c r="J256" s="1">
        <v>20.4196721311475</v>
      </c>
      <c r="K256" s="1" t="s">
        <v>57583</v>
      </c>
    </row>
    <row r="257" spans="1:11">
      <c r="A257" s="1" t="s">
        <v>57584</v>
      </c>
      <c r="B257" s="1" t="s">
        <v>57585</v>
      </c>
      <c r="C257" s="1" t="s">
        <v>56837</v>
      </c>
      <c r="D257" s="1">
        <v>2</v>
      </c>
      <c r="E257" s="1">
        <v>45</v>
      </c>
      <c r="F257" s="1">
        <v>13</v>
      </c>
      <c r="G257" s="1">
        <v>18684</v>
      </c>
      <c r="H257" s="1">
        <v>0.000435023608756803</v>
      </c>
      <c r="I257" s="1">
        <v>0.00209818460815178</v>
      </c>
      <c r="J257" s="1">
        <v>63.8769230769231</v>
      </c>
      <c r="K257" s="1" t="s">
        <v>57586</v>
      </c>
    </row>
    <row r="258" spans="1:11">
      <c r="A258" s="1" t="s">
        <v>57587</v>
      </c>
      <c r="B258" s="1" t="s">
        <v>57588</v>
      </c>
      <c r="C258" s="1" t="s">
        <v>56837</v>
      </c>
      <c r="D258" s="1">
        <v>2</v>
      </c>
      <c r="E258" s="1">
        <v>45</v>
      </c>
      <c r="F258" s="1">
        <v>13</v>
      </c>
      <c r="G258" s="1">
        <v>18684</v>
      </c>
      <c r="H258" s="1">
        <v>0.000435023608756803</v>
      </c>
      <c r="I258" s="1">
        <v>0.00209818460815178</v>
      </c>
      <c r="J258" s="1">
        <v>63.8769230769231</v>
      </c>
      <c r="K258" s="1" t="s">
        <v>57589</v>
      </c>
    </row>
    <row r="259" spans="1:11">
      <c r="A259" s="1" t="s">
        <v>57590</v>
      </c>
      <c r="B259" s="1" t="s">
        <v>57591</v>
      </c>
      <c r="C259" s="1" t="s">
        <v>56837</v>
      </c>
      <c r="D259" s="1">
        <v>2</v>
      </c>
      <c r="E259" s="1">
        <v>45</v>
      </c>
      <c r="F259" s="1">
        <v>13</v>
      </c>
      <c r="G259" s="1">
        <v>18684</v>
      </c>
      <c r="H259" s="1">
        <v>0.000435023608756803</v>
      </c>
      <c r="I259" s="1">
        <v>0.00209818460815178</v>
      </c>
      <c r="J259" s="1">
        <v>63.8769230769231</v>
      </c>
      <c r="K259" s="1" t="s">
        <v>57592</v>
      </c>
    </row>
    <row r="260" spans="1:11">
      <c r="A260" s="1" t="s">
        <v>57593</v>
      </c>
      <c r="B260" s="1" t="s">
        <v>57594</v>
      </c>
      <c r="C260" s="1" t="s">
        <v>56837</v>
      </c>
      <c r="D260" s="1">
        <v>2</v>
      </c>
      <c r="E260" s="1">
        <v>45</v>
      </c>
      <c r="F260" s="1">
        <v>13</v>
      </c>
      <c r="G260" s="1">
        <v>18684</v>
      </c>
      <c r="H260" s="1">
        <v>0.000435023608756803</v>
      </c>
      <c r="I260" s="1">
        <v>0.00209818460815178</v>
      </c>
      <c r="J260" s="1">
        <v>63.8769230769231</v>
      </c>
      <c r="K260" s="1" t="s">
        <v>57595</v>
      </c>
    </row>
    <row r="261" spans="1:11">
      <c r="A261" s="1" t="s">
        <v>57596</v>
      </c>
      <c r="B261" s="1" t="s">
        <v>57597</v>
      </c>
      <c r="C261" s="1" t="s">
        <v>56837</v>
      </c>
      <c r="D261" s="1">
        <v>2</v>
      </c>
      <c r="E261" s="1">
        <v>45</v>
      </c>
      <c r="F261" s="1">
        <v>13</v>
      </c>
      <c r="G261" s="1">
        <v>18684</v>
      </c>
      <c r="H261" s="1">
        <v>0.000435023608756803</v>
      </c>
      <c r="I261" s="1">
        <v>0.00209818460815178</v>
      </c>
      <c r="J261" s="1">
        <v>63.8769230769231</v>
      </c>
      <c r="K261" s="1" t="s">
        <v>57598</v>
      </c>
    </row>
    <row r="262" spans="1:11">
      <c r="A262" s="1" t="s">
        <v>57599</v>
      </c>
      <c r="B262" s="1" t="s">
        <v>57600</v>
      </c>
      <c r="C262" s="1" t="s">
        <v>56837</v>
      </c>
      <c r="D262" s="1">
        <v>2</v>
      </c>
      <c r="E262" s="1">
        <v>45</v>
      </c>
      <c r="F262" s="1">
        <v>13</v>
      </c>
      <c r="G262" s="1">
        <v>18684</v>
      </c>
      <c r="H262" s="1">
        <v>0.000435023608756803</v>
      </c>
      <c r="I262" s="1">
        <v>0.00209818460815178</v>
      </c>
      <c r="J262" s="1">
        <v>63.8769230769231</v>
      </c>
      <c r="K262" s="1" t="s">
        <v>57551</v>
      </c>
    </row>
    <row r="263" spans="1:11">
      <c r="A263" s="1" t="s">
        <v>57601</v>
      </c>
      <c r="B263" s="1" t="s">
        <v>57602</v>
      </c>
      <c r="C263" s="1" t="s">
        <v>56837</v>
      </c>
      <c r="D263" s="1">
        <v>3</v>
      </c>
      <c r="E263" s="1">
        <v>45</v>
      </c>
      <c r="F263" s="1">
        <v>63</v>
      </c>
      <c r="G263" s="1">
        <v>18684</v>
      </c>
      <c r="H263" s="1">
        <v>0.000468620378289818</v>
      </c>
      <c r="I263" s="1">
        <v>0.00224578456049433</v>
      </c>
      <c r="J263" s="1">
        <v>19.7714285714286</v>
      </c>
      <c r="K263" s="1" t="s">
        <v>57603</v>
      </c>
    </row>
    <row r="264" spans="1:11">
      <c r="A264" s="1" t="s">
        <v>57604</v>
      </c>
      <c r="B264" s="1" t="s">
        <v>57605</v>
      </c>
      <c r="C264" s="1" t="s">
        <v>56837</v>
      </c>
      <c r="D264" s="1">
        <v>3</v>
      </c>
      <c r="E264" s="1">
        <v>45</v>
      </c>
      <c r="F264" s="1">
        <v>63</v>
      </c>
      <c r="G264" s="1">
        <v>18684</v>
      </c>
      <c r="H264" s="1">
        <v>0.000468620378289818</v>
      </c>
      <c r="I264" s="1">
        <v>0.00224578456049433</v>
      </c>
      <c r="J264" s="1">
        <v>19.7714285714286</v>
      </c>
      <c r="K264" s="1" t="s">
        <v>57606</v>
      </c>
    </row>
    <row r="265" spans="1:11">
      <c r="A265" s="1" t="s">
        <v>57607</v>
      </c>
      <c r="B265" s="1" t="s">
        <v>57608</v>
      </c>
      <c r="C265" s="1" t="s">
        <v>56837</v>
      </c>
      <c r="D265" s="1">
        <v>2</v>
      </c>
      <c r="E265" s="1">
        <v>45</v>
      </c>
      <c r="F265" s="1">
        <v>14</v>
      </c>
      <c r="G265" s="1">
        <v>18684</v>
      </c>
      <c r="H265" s="1">
        <v>0.000506750071907066</v>
      </c>
      <c r="I265" s="1">
        <v>0.00237539096206437</v>
      </c>
      <c r="J265" s="1">
        <v>59.3142857142857</v>
      </c>
      <c r="K265" s="1" t="s">
        <v>57609</v>
      </c>
    </row>
    <row r="266" spans="1:11">
      <c r="A266" s="1" t="s">
        <v>57610</v>
      </c>
      <c r="B266" s="1" t="s">
        <v>57611</v>
      </c>
      <c r="C266" s="1" t="s">
        <v>56837</v>
      </c>
      <c r="D266" s="1">
        <v>2</v>
      </c>
      <c r="E266" s="1">
        <v>45</v>
      </c>
      <c r="F266" s="1">
        <v>14</v>
      </c>
      <c r="G266" s="1">
        <v>18684</v>
      </c>
      <c r="H266" s="1">
        <v>0.000506750071907066</v>
      </c>
      <c r="I266" s="1">
        <v>0.00237539096206437</v>
      </c>
      <c r="J266" s="1">
        <v>59.3142857142857</v>
      </c>
      <c r="K266" s="1" t="s">
        <v>57612</v>
      </c>
    </row>
    <row r="267" spans="1:11">
      <c r="A267" s="1" t="s">
        <v>57613</v>
      </c>
      <c r="B267" s="1" t="s">
        <v>57614</v>
      </c>
      <c r="C267" s="1" t="s">
        <v>56837</v>
      </c>
      <c r="D267" s="1">
        <v>2</v>
      </c>
      <c r="E267" s="1">
        <v>45</v>
      </c>
      <c r="F267" s="1">
        <v>14</v>
      </c>
      <c r="G267" s="1">
        <v>18684</v>
      </c>
      <c r="H267" s="1">
        <v>0.000506750071907066</v>
      </c>
      <c r="I267" s="1">
        <v>0.00237539096206437</v>
      </c>
      <c r="J267" s="1">
        <v>59.3142857142857</v>
      </c>
      <c r="K267" s="1" t="s">
        <v>57615</v>
      </c>
    </row>
    <row r="268" spans="1:11">
      <c r="A268" s="1" t="s">
        <v>57616</v>
      </c>
      <c r="B268" s="1" t="s">
        <v>57617</v>
      </c>
      <c r="C268" s="1" t="s">
        <v>56837</v>
      </c>
      <c r="D268" s="1">
        <v>2</v>
      </c>
      <c r="E268" s="1">
        <v>45</v>
      </c>
      <c r="F268" s="1">
        <v>14</v>
      </c>
      <c r="G268" s="1">
        <v>18684</v>
      </c>
      <c r="H268" s="1">
        <v>0.000506750071907066</v>
      </c>
      <c r="I268" s="1">
        <v>0.00237539096206437</v>
      </c>
      <c r="J268" s="1">
        <v>59.3142857142857</v>
      </c>
      <c r="K268" s="1" t="s">
        <v>57618</v>
      </c>
    </row>
    <row r="269" spans="1:11">
      <c r="A269" s="1" t="s">
        <v>57619</v>
      </c>
      <c r="B269" s="1" t="s">
        <v>57620</v>
      </c>
      <c r="C269" s="1" t="s">
        <v>56837</v>
      </c>
      <c r="D269" s="1">
        <v>2</v>
      </c>
      <c r="E269" s="1">
        <v>45</v>
      </c>
      <c r="F269" s="1">
        <v>14</v>
      </c>
      <c r="G269" s="1">
        <v>18684</v>
      </c>
      <c r="H269" s="1">
        <v>0.000506750071907066</v>
      </c>
      <c r="I269" s="1">
        <v>0.00237539096206437</v>
      </c>
      <c r="J269" s="1">
        <v>59.3142857142857</v>
      </c>
      <c r="K269" s="1" t="s">
        <v>57621</v>
      </c>
    </row>
    <row r="270" spans="1:11">
      <c r="A270" s="1" t="s">
        <v>57622</v>
      </c>
      <c r="B270" s="1" t="s">
        <v>57623</v>
      </c>
      <c r="C270" s="1" t="s">
        <v>56837</v>
      </c>
      <c r="D270" s="1">
        <v>2</v>
      </c>
      <c r="E270" s="1">
        <v>45</v>
      </c>
      <c r="F270" s="1">
        <v>14</v>
      </c>
      <c r="G270" s="1">
        <v>18684</v>
      </c>
      <c r="H270" s="1">
        <v>0.000506750071907066</v>
      </c>
      <c r="I270" s="1">
        <v>0.00237539096206437</v>
      </c>
      <c r="J270" s="1">
        <v>59.3142857142857</v>
      </c>
      <c r="K270" s="1" t="s">
        <v>57459</v>
      </c>
    </row>
    <row r="271" spans="1:11">
      <c r="A271" s="1" t="s">
        <v>57624</v>
      </c>
      <c r="B271" s="1" t="s">
        <v>57625</v>
      </c>
      <c r="C271" s="1" t="s">
        <v>56837</v>
      </c>
      <c r="D271" s="1">
        <v>2</v>
      </c>
      <c r="E271" s="1">
        <v>45</v>
      </c>
      <c r="F271" s="1">
        <v>14</v>
      </c>
      <c r="G271" s="1">
        <v>18684</v>
      </c>
      <c r="H271" s="1">
        <v>0.000506750071907066</v>
      </c>
      <c r="I271" s="1">
        <v>0.00237539096206437</v>
      </c>
      <c r="J271" s="1">
        <v>59.3142857142857</v>
      </c>
      <c r="K271" s="1" t="s">
        <v>57626</v>
      </c>
    </row>
    <row r="272" spans="1:11">
      <c r="A272" s="1" t="s">
        <v>57627</v>
      </c>
      <c r="B272" s="1" t="s">
        <v>57628</v>
      </c>
      <c r="C272" s="1" t="s">
        <v>56837</v>
      </c>
      <c r="D272" s="1">
        <v>3</v>
      </c>
      <c r="E272" s="1">
        <v>45</v>
      </c>
      <c r="F272" s="1">
        <v>65</v>
      </c>
      <c r="G272" s="1">
        <v>18684</v>
      </c>
      <c r="H272" s="1">
        <v>0.00051372829055748</v>
      </c>
      <c r="I272" s="1">
        <v>0.00239314421067149</v>
      </c>
      <c r="J272" s="1">
        <v>19.1630769230769</v>
      </c>
      <c r="K272" s="1" t="s">
        <v>57629</v>
      </c>
    </row>
    <row r="273" spans="1:11">
      <c r="A273" s="1" t="s">
        <v>57630</v>
      </c>
      <c r="B273" s="1" t="s">
        <v>57631</v>
      </c>
      <c r="C273" s="1" t="s">
        <v>56837</v>
      </c>
      <c r="D273" s="1">
        <v>3</v>
      </c>
      <c r="E273" s="1">
        <v>45</v>
      </c>
      <c r="F273" s="1">
        <v>65</v>
      </c>
      <c r="G273" s="1">
        <v>18684</v>
      </c>
      <c r="H273" s="1">
        <v>0.00051372829055748</v>
      </c>
      <c r="I273" s="1">
        <v>0.00239314421067149</v>
      </c>
      <c r="J273" s="1">
        <v>19.1630769230769</v>
      </c>
      <c r="K273" s="1" t="s">
        <v>57632</v>
      </c>
    </row>
    <row r="274" spans="1:11">
      <c r="A274" s="1" t="s">
        <v>57633</v>
      </c>
      <c r="B274" s="1" t="s">
        <v>57634</v>
      </c>
      <c r="C274" s="1" t="s">
        <v>56837</v>
      </c>
      <c r="D274" s="1">
        <v>2</v>
      </c>
      <c r="E274" s="1">
        <v>45</v>
      </c>
      <c r="F274" s="1">
        <v>15</v>
      </c>
      <c r="G274" s="1">
        <v>18684</v>
      </c>
      <c r="H274" s="1">
        <v>0.000583816050265601</v>
      </c>
      <c r="I274" s="1">
        <v>0.00260632165297143</v>
      </c>
      <c r="J274" s="1">
        <v>55.36</v>
      </c>
      <c r="K274" s="1" t="s">
        <v>57635</v>
      </c>
    </row>
    <row r="275" spans="1:11">
      <c r="A275" s="1" t="s">
        <v>57636</v>
      </c>
      <c r="B275" s="1" t="s">
        <v>57637</v>
      </c>
      <c r="C275" s="1" t="s">
        <v>56837</v>
      </c>
      <c r="D275" s="1">
        <v>2</v>
      </c>
      <c r="E275" s="1">
        <v>45</v>
      </c>
      <c r="F275" s="1">
        <v>15</v>
      </c>
      <c r="G275" s="1">
        <v>18684</v>
      </c>
      <c r="H275" s="1">
        <v>0.000583816050265601</v>
      </c>
      <c r="I275" s="1">
        <v>0.00260632165297143</v>
      </c>
      <c r="J275" s="1">
        <v>55.36</v>
      </c>
      <c r="K275" s="1" t="s">
        <v>57638</v>
      </c>
    </row>
    <row r="276" spans="1:11">
      <c r="A276" s="1" t="s">
        <v>57639</v>
      </c>
      <c r="B276" s="1" t="s">
        <v>57640</v>
      </c>
      <c r="C276" s="1" t="s">
        <v>56837</v>
      </c>
      <c r="D276" s="1">
        <v>2</v>
      </c>
      <c r="E276" s="1">
        <v>45</v>
      </c>
      <c r="F276" s="1">
        <v>15</v>
      </c>
      <c r="G276" s="1">
        <v>18684</v>
      </c>
      <c r="H276" s="1">
        <v>0.000583816050265601</v>
      </c>
      <c r="I276" s="1">
        <v>0.00260632165297143</v>
      </c>
      <c r="J276" s="1">
        <v>55.36</v>
      </c>
      <c r="K276" s="1" t="s">
        <v>57641</v>
      </c>
    </row>
    <row r="277" spans="1:11">
      <c r="A277" s="1" t="s">
        <v>57642</v>
      </c>
      <c r="B277" s="1" t="s">
        <v>57643</v>
      </c>
      <c r="C277" s="1" t="s">
        <v>56837</v>
      </c>
      <c r="D277" s="1">
        <v>2</v>
      </c>
      <c r="E277" s="1">
        <v>45</v>
      </c>
      <c r="F277" s="1">
        <v>15</v>
      </c>
      <c r="G277" s="1">
        <v>18684</v>
      </c>
      <c r="H277" s="1">
        <v>0.000583816050265601</v>
      </c>
      <c r="I277" s="1">
        <v>0.00260632165297143</v>
      </c>
      <c r="J277" s="1">
        <v>55.36</v>
      </c>
      <c r="K277" s="1" t="s">
        <v>57644</v>
      </c>
    </row>
    <row r="278" spans="1:11">
      <c r="A278" s="1" t="s">
        <v>57645</v>
      </c>
      <c r="B278" s="1" t="s">
        <v>57646</v>
      </c>
      <c r="C278" s="1" t="s">
        <v>56837</v>
      </c>
      <c r="D278" s="1">
        <v>2</v>
      </c>
      <c r="E278" s="1">
        <v>45</v>
      </c>
      <c r="F278" s="1">
        <v>15</v>
      </c>
      <c r="G278" s="1">
        <v>18684</v>
      </c>
      <c r="H278" s="1">
        <v>0.000583816050265601</v>
      </c>
      <c r="I278" s="1">
        <v>0.00260632165297143</v>
      </c>
      <c r="J278" s="1">
        <v>55.36</v>
      </c>
      <c r="K278" s="1" t="s">
        <v>57647</v>
      </c>
    </row>
    <row r="279" spans="1:11">
      <c r="A279" s="1" t="s">
        <v>57648</v>
      </c>
      <c r="B279" s="1" t="s">
        <v>57649</v>
      </c>
      <c r="C279" s="1" t="s">
        <v>56837</v>
      </c>
      <c r="D279" s="1">
        <v>2</v>
      </c>
      <c r="E279" s="1">
        <v>45</v>
      </c>
      <c r="F279" s="1">
        <v>15</v>
      </c>
      <c r="G279" s="1">
        <v>18684</v>
      </c>
      <c r="H279" s="1">
        <v>0.000583816050265601</v>
      </c>
      <c r="I279" s="1">
        <v>0.00260632165297143</v>
      </c>
      <c r="J279" s="1">
        <v>55.36</v>
      </c>
      <c r="K279" s="1" t="s">
        <v>57650</v>
      </c>
    </row>
    <row r="280" spans="1:11">
      <c r="A280" s="1" t="s">
        <v>57651</v>
      </c>
      <c r="B280" s="1" t="s">
        <v>57652</v>
      </c>
      <c r="C280" s="1" t="s">
        <v>56837</v>
      </c>
      <c r="D280" s="1">
        <v>2</v>
      </c>
      <c r="E280" s="1">
        <v>45</v>
      </c>
      <c r="F280" s="1">
        <v>15</v>
      </c>
      <c r="G280" s="1">
        <v>18684</v>
      </c>
      <c r="H280" s="1">
        <v>0.000583816050265601</v>
      </c>
      <c r="I280" s="1">
        <v>0.00260632165297143</v>
      </c>
      <c r="J280" s="1">
        <v>55.36</v>
      </c>
      <c r="K280" s="1" t="s">
        <v>57653</v>
      </c>
    </row>
    <row r="281" spans="1:11">
      <c r="A281" s="1" t="s">
        <v>57654</v>
      </c>
      <c r="B281" s="1" t="s">
        <v>57655</v>
      </c>
      <c r="C281" s="1" t="s">
        <v>56837</v>
      </c>
      <c r="D281" s="1">
        <v>2</v>
      </c>
      <c r="E281" s="1">
        <v>45</v>
      </c>
      <c r="F281" s="1">
        <v>15</v>
      </c>
      <c r="G281" s="1">
        <v>18684</v>
      </c>
      <c r="H281" s="1">
        <v>0.000583816050265601</v>
      </c>
      <c r="I281" s="1">
        <v>0.00260632165297143</v>
      </c>
      <c r="J281" s="1">
        <v>55.36</v>
      </c>
      <c r="K281" s="1" t="s">
        <v>57370</v>
      </c>
    </row>
    <row r="282" spans="1:11">
      <c r="A282" s="1" t="s">
        <v>57656</v>
      </c>
      <c r="B282" s="1" t="s">
        <v>57657</v>
      </c>
      <c r="C282" s="1" t="s">
        <v>56837</v>
      </c>
      <c r="D282" s="1">
        <v>2</v>
      </c>
      <c r="E282" s="1">
        <v>45</v>
      </c>
      <c r="F282" s="1">
        <v>15</v>
      </c>
      <c r="G282" s="1">
        <v>18684</v>
      </c>
      <c r="H282" s="1">
        <v>0.000583816050265601</v>
      </c>
      <c r="I282" s="1">
        <v>0.00260632165297143</v>
      </c>
      <c r="J282" s="1">
        <v>55.36</v>
      </c>
      <c r="K282" s="1" t="s">
        <v>57658</v>
      </c>
    </row>
    <row r="283" spans="1:11">
      <c r="A283" s="1" t="s">
        <v>57659</v>
      </c>
      <c r="B283" s="1" t="s">
        <v>57660</v>
      </c>
      <c r="C283" s="1" t="s">
        <v>56837</v>
      </c>
      <c r="D283" s="1">
        <v>2</v>
      </c>
      <c r="E283" s="1">
        <v>45</v>
      </c>
      <c r="F283" s="1">
        <v>15</v>
      </c>
      <c r="G283" s="1">
        <v>18684</v>
      </c>
      <c r="H283" s="1">
        <v>0.000583816050265601</v>
      </c>
      <c r="I283" s="1">
        <v>0.00260632165297143</v>
      </c>
      <c r="J283" s="1">
        <v>55.36</v>
      </c>
      <c r="K283" s="1" t="s">
        <v>57661</v>
      </c>
    </row>
    <row r="284" spans="1:11">
      <c r="A284" s="1" t="s">
        <v>57662</v>
      </c>
      <c r="B284" s="1" t="s">
        <v>57663</v>
      </c>
      <c r="C284" s="1" t="s">
        <v>56837</v>
      </c>
      <c r="D284" s="1">
        <v>2</v>
      </c>
      <c r="E284" s="1">
        <v>45</v>
      </c>
      <c r="F284" s="1">
        <v>15</v>
      </c>
      <c r="G284" s="1">
        <v>18684</v>
      </c>
      <c r="H284" s="1">
        <v>0.000583816050265601</v>
      </c>
      <c r="I284" s="1">
        <v>0.00260632165297143</v>
      </c>
      <c r="J284" s="1">
        <v>55.36</v>
      </c>
      <c r="K284" s="1" t="s">
        <v>57540</v>
      </c>
    </row>
    <row r="285" spans="1:11">
      <c r="A285" s="1" t="s">
        <v>57664</v>
      </c>
      <c r="B285" s="1" t="s">
        <v>57665</v>
      </c>
      <c r="C285" s="1" t="s">
        <v>56837</v>
      </c>
      <c r="D285" s="1">
        <v>2</v>
      </c>
      <c r="E285" s="1">
        <v>45</v>
      </c>
      <c r="F285" s="1">
        <v>15</v>
      </c>
      <c r="G285" s="1">
        <v>18684</v>
      </c>
      <c r="H285" s="1">
        <v>0.000583816050265601</v>
      </c>
      <c r="I285" s="1">
        <v>0.00260632165297143</v>
      </c>
      <c r="J285" s="1">
        <v>55.36</v>
      </c>
      <c r="K285" s="1" t="s">
        <v>57666</v>
      </c>
    </row>
    <row r="286" spans="1:11">
      <c r="A286" s="1" t="s">
        <v>57667</v>
      </c>
      <c r="B286" s="1" t="s">
        <v>57668</v>
      </c>
      <c r="C286" s="1" t="s">
        <v>56837</v>
      </c>
      <c r="D286" s="1">
        <v>3</v>
      </c>
      <c r="E286" s="1">
        <v>45</v>
      </c>
      <c r="F286" s="1">
        <v>71</v>
      </c>
      <c r="G286" s="1">
        <v>18684</v>
      </c>
      <c r="H286" s="1">
        <v>0.000665469106489326</v>
      </c>
      <c r="I286" s="1">
        <v>0.00288813536554396</v>
      </c>
      <c r="J286" s="1">
        <v>17.543661971831</v>
      </c>
      <c r="K286" s="1" t="s">
        <v>57237</v>
      </c>
    </row>
    <row r="287" spans="1:11">
      <c r="A287" s="1" t="s">
        <v>57669</v>
      </c>
      <c r="B287" s="1" t="s">
        <v>57670</v>
      </c>
      <c r="C287" s="1" t="s">
        <v>56837</v>
      </c>
      <c r="D287" s="1">
        <v>3</v>
      </c>
      <c r="E287" s="1">
        <v>45</v>
      </c>
      <c r="F287" s="1">
        <v>71</v>
      </c>
      <c r="G287" s="1">
        <v>18684</v>
      </c>
      <c r="H287" s="1">
        <v>0.000665469106489326</v>
      </c>
      <c r="I287" s="1">
        <v>0.00288813536554396</v>
      </c>
      <c r="J287" s="1">
        <v>17.543661971831</v>
      </c>
      <c r="K287" s="1" t="s">
        <v>57671</v>
      </c>
    </row>
    <row r="288" spans="1:11">
      <c r="A288" s="1" t="s">
        <v>57672</v>
      </c>
      <c r="B288" s="1" t="s">
        <v>57673</v>
      </c>
      <c r="C288" s="1" t="s">
        <v>56837</v>
      </c>
      <c r="D288" s="1">
        <v>3</v>
      </c>
      <c r="E288" s="1">
        <v>45</v>
      </c>
      <c r="F288" s="1">
        <v>71</v>
      </c>
      <c r="G288" s="1">
        <v>18684</v>
      </c>
      <c r="H288" s="1">
        <v>0.000665469106489326</v>
      </c>
      <c r="I288" s="1">
        <v>0.00288813536554396</v>
      </c>
      <c r="J288" s="1">
        <v>17.543661971831</v>
      </c>
      <c r="K288" s="1" t="s">
        <v>57674</v>
      </c>
    </row>
    <row r="289" spans="1:11">
      <c r="A289" s="1" t="s">
        <v>57675</v>
      </c>
      <c r="B289" s="1" t="s">
        <v>57676</v>
      </c>
      <c r="C289" s="1" t="s">
        <v>56837</v>
      </c>
      <c r="D289" s="1">
        <v>2</v>
      </c>
      <c r="E289" s="1">
        <v>45</v>
      </c>
      <c r="F289" s="1">
        <v>16</v>
      </c>
      <c r="G289" s="1">
        <v>18684</v>
      </c>
      <c r="H289" s="1">
        <v>0.000666196557652141</v>
      </c>
      <c r="I289" s="1">
        <v>0.00288813536554396</v>
      </c>
      <c r="J289" s="1">
        <v>51.9</v>
      </c>
      <c r="K289" s="1" t="s">
        <v>57456</v>
      </c>
    </row>
    <row r="290" spans="1:11">
      <c r="A290" s="1" t="s">
        <v>57677</v>
      </c>
      <c r="B290" s="1" t="s">
        <v>57678</v>
      </c>
      <c r="C290" s="1" t="s">
        <v>56837</v>
      </c>
      <c r="D290" s="1">
        <v>2</v>
      </c>
      <c r="E290" s="1">
        <v>45</v>
      </c>
      <c r="F290" s="1">
        <v>16</v>
      </c>
      <c r="G290" s="1">
        <v>18684</v>
      </c>
      <c r="H290" s="1">
        <v>0.000666196557652141</v>
      </c>
      <c r="I290" s="1">
        <v>0.00288813536554396</v>
      </c>
      <c r="J290" s="1">
        <v>51.9</v>
      </c>
      <c r="K290" s="1" t="s">
        <v>57679</v>
      </c>
    </row>
    <row r="291" spans="1:11">
      <c r="A291" s="1" t="s">
        <v>57680</v>
      </c>
      <c r="B291" s="1" t="s">
        <v>57681</v>
      </c>
      <c r="C291" s="1" t="s">
        <v>56837</v>
      </c>
      <c r="D291" s="1">
        <v>2</v>
      </c>
      <c r="E291" s="1">
        <v>45</v>
      </c>
      <c r="F291" s="1">
        <v>16</v>
      </c>
      <c r="G291" s="1">
        <v>18684</v>
      </c>
      <c r="H291" s="1">
        <v>0.000666196557652141</v>
      </c>
      <c r="I291" s="1">
        <v>0.00288813536554396</v>
      </c>
      <c r="J291" s="1">
        <v>51.9</v>
      </c>
      <c r="K291" s="1" t="s">
        <v>57682</v>
      </c>
    </row>
    <row r="292" spans="1:11">
      <c r="A292" s="1" t="s">
        <v>57683</v>
      </c>
      <c r="B292" s="1" t="s">
        <v>57684</v>
      </c>
      <c r="C292" s="1" t="s">
        <v>56837</v>
      </c>
      <c r="D292" s="1">
        <v>2</v>
      </c>
      <c r="E292" s="1">
        <v>45</v>
      </c>
      <c r="F292" s="1">
        <v>16</v>
      </c>
      <c r="G292" s="1">
        <v>18684</v>
      </c>
      <c r="H292" s="1">
        <v>0.000666196557652141</v>
      </c>
      <c r="I292" s="1">
        <v>0.00288813536554396</v>
      </c>
      <c r="J292" s="1">
        <v>51.9</v>
      </c>
      <c r="K292" s="1" t="s">
        <v>57367</v>
      </c>
    </row>
    <row r="293" spans="1:11">
      <c r="A293" s="1" t="s">
        <v>57685</v>
      </c>
      <c r="B293" s="1" t="s">
        <v>57686</v>
      </c>
      <c r="C293" s="1" t="s">
        <v>56837</v>
      </c>
      <c r="D293" s="1">
        <v>3</v>
      </c>
      <c r="E293" s="1">
        <v>45</v>
      </c>
      <c r="F293" s="1">
        <v>74</v>
      </c>
      <c r="G293" s="1">
        <v>18684</v>
      </c>
      <c r="H293" s="1">
        <v>0.000750968354615995</v>
      </c>
      <c r="I293" s="1">
        <v>0.0032033995438247</v>
      </c>
      <c r="J293" s="1">
        <v>16.8324324324324</v>
      </c>
      <c r="K293" s="1" t="s">
        <v>57687</v>
      </c>
    </row>
    <row r="294" spans="1:11">
      <c r="A294" s="1" t="s">
        <v>57688</v>
      </c>
      <c r="B294" s="1" t="s">
        <v>57689</v>
      </c>
      <c r="C294" s="1" t="s">
        <v>56837</v>
      </c>
      <c r="D294" s="1">
        <v>2</v>
      </c>
      <c r="E294" s="1">
        <v>45</v>
      </c>
      <c r="F294" s="1">
        <v>17</v>
      </c>
      <c r="G294" s="1">
        <v>18684</v>
      </c>
      <c r="H294" s="1">
        <v>0.000753866692646745</v>
      </c>
      <c r="I294" s="1">
        <v>0.0032033995438247</v>
      </c>
      <c r="J294" s="1">
        <v>48.8470588235294</v>
      </c>
      <c r="K294" s="1" t="s">
        <v>57690</v>
      </c>
    </row>
    <row r="295" spans="1:11">
      <c r="A295" s="1" t="s">
        <v>57691</v>
      </c>
      <c r="B295" s="1" t="s">
        <v>57692</v>
      </c>
      <c r="C295" s="1" t="s">
        <v>56837</v>
      </c>
      <c r="D295" s="1">
        <v>2</v>
      </c>
      <c r="E295" s="1">
        <v>45</v>
      </c>
      <c r="F295" s="1">
        <v>17</v>
      </c>
      <c r="G295" s="1">
        <v>18684</v>
      </c>
      <c r="H295" s="1">
        <v>0.000753866692646745</v>
      </c>
      <c r="I295" s="1">
        <v>0.0032033995438247</v>
      </c>
      <c r="J295" s="1">
        <v>48.8470588235294</v>
      </c>
      <c r="K295" s="1" t="s">
        <v>57364</v>
      </c>
    </row>
    <row r="296" spans="1:11">
      <c r="A296" s="1" t="s">
        <v>57693</v>
      </c>
      <c r="B296" s="1" t="s">
        <v>57694</v>
      </c>
      <c r="C296" s="1" t="s">
        <v>56837</v>
      </c>
      <c r="D296" s="1">
        <v>2</v>
      </c>
      <c r="E296" s="1">
        <v>45</v>
      </c>
      <c r="F296" s="1">
        <v>17</v>
      </c>
      <c r="G296" s="1">
        <v>18684</v>
      </c>
      <c r="H296" s="1">
        <v>0.000753866692646745</v>
      </c>
      <c r="I296" s="1">
        <v>0.0032033995438247</v>
      </c>
      <c r="J296" s="1">
        <v>48.8470588235294</v>
      </c>
      <c r="K296" s="1" t="s">
        <v>57609</v>
      </c>
    </row>
    <row r="297" spans="1:11">
      <c r="A297" s="1" t="s">
        <v>57695</v>
      </c>
      <c r="B297" s="1" t="s">
        <v>57696</v>
      </c>
      <c r="C297" s="1" t="s">
        <v>56837</v>
      </c>
      <c r="D297" s="1">
        <v>2</v>
      </c>
      <c r="E297" s="1">
        <v>45</v>
      </c>
      <c r="F297" s="1">
        <v>17</v>
      </c>
      <c r="G297" s="1">
        <v>18684</v>
      </c>
      <c r="H297" s="1">
        <v>0.000753866692646745</v>
      </c>
      <c r="I297" s="1">
        <v>0.0032033995438247</v>
      </c>
      <c r="J297" s="1">
        <v>48.8470588235294</v>
      </c>
      <c r="K297" s="1" t="s">
        <v>57635</v>
      </c>
    </row>
    <row r="298" spans="1:11">
      <c r="A298" s="1" t="s">
        <v>57697</v>
      </c>
      <c r="B298" s="1" t="s">
        <v>57698</v>
      </c>
      <c r="C298" s="1" t="s">
        <v>56837</v>
      </c>
      <c r="D298" s="1">
        <v>2</v>
      </c>
      <c r="E298" s="1">
        <v>45</v>
      </c>
      <c r="F298" s="1">
        <v>17</v>
      </c>
      <c r="G298" s="1">
        <v>18684</v>
      </c>
      <c r="H298" s="1">
        <v>0.000753866692646745</v>
      </c>
      <c r="I298" s="1">
        <v>0.0032033995438247</v>
      </c>
      <c r="J298" s="1">
        <v>48.8470588235294</v>
      </c>
      <c r="K298" s="1" t="s">
        <v>57699</v>
      </c>
    </row>
    <row r="299" spans="1:11">
      <c r="A299" s="1" t="s">
        <v>57700</v>
      </c>
      <c r="B299" s="1" t="s">
        <v>57701</v>
      </c>
      <c r="C299" s="1" t="s">
        <v>56837</v>
      </c>
      <c r="D299" s="1">
        <v>3</v>
      </c>
      <c r="E299" s="1">
        <v>45</v>
      </c>
      <c r="F299" s="1">
        <v>76</v>
      </c>
      <c r="G299" s="1">
        <v>18684</v>
      </c>
      <c r="H299" s="1">
        <v>0.000811676243497075</v>
      </c>
      <c r="I299" s="1">
        <v>0.00343930611651303</v>
      </c>
      <c r="J299" s="1">
        <v>16.3894736842105</v>
      </c>
      <c r="K299" s="1" t="s">
        <v>57702</v>
      </c>
    </row>
    <row r="300" spans="1:11">
      <c r="A300" s="1" t="s">
        <v>57703</v>
      </c>
      <c r="B300" s="1" t="s">
        <v>57704</v>
      </c>
      <c r="C300" s="1" t="s">
        <v>56837</v>
      </c>
      <c r="D300" s="1">
        <v>2</v>
      </c>
      <c r="E300" s="1">
        <v>45</v>
      </c>
      <c r="F300" s="1">
        <v>18</v>
      </c>
      <c r="G300" s="1">
        <v>18684</v>
      </c>
      <c r="H300" s="1">
        <v>0.000846801638340924</v>
      </c>
      <c r="I300" s="1">
        <v>0.00351856636429747</v>
      </c>
      <c r="J300" s="1">
        <v>46.1333333333333</v>
      </c>
      <c r="K300" s="1" t="s">
        <v>57705</v>
      </c>
    </row>
    <row r="301" spans="1:11">
      <c r="A301" s="1" t="s">
        <v>57706</v>
      </c>
      <c r="B301" s="1" t="s">
        <v>57707</v>
      </c>
      <c r="C301" s="1" t="s">
        <v>56837</v>
      </c>
      <c r="D301" s="1">
        <v>2</v>
      </c>
      <c r="E301" s="1">
        <v>45</v>
      </c>
      <c r="F301" s="1">
        <v>18</v>
      </c>
      <c r="G301" s="1">
        <v>18684</v>
      </c>
      <c r="H301" s="1">
        <v>0.000846801638340924</v>
      </c>
      <c r="I301" s="1">
        <v>0.00351856636429747</v>
      </c>
      <c r="J301" s="1">
        <v>46.1333333333333</v>
      </c>
      <c r="K301" s="1" t="s">
        <v>57708</v>
      </c>
    </row>
    <row r="302" spans="1:11">
      <c r="A302" s="1" t="s">
        <v>57709</v>
      </c>
      <c r="B302" s="1" t="s">
        <v>57710</v>
      </c>
      <c r="C302" s="1" t="s">
        <v>56837</v>
      </c>
      <c r="D302" s="1">
        <v>2</v>
      </c>
      <c r="E302" s="1">
        <v>45</v>
      </c>
      <c r="F302" s="1">
        <v>18</v>
      </c>
      <c r="G302" s="1">
        <v>18684</v>
      </c>
      <c r="H302" s="1">
        <v>0.000846801638340924</v>
      </c>
      <c r="I302" s="1">
        <v>0.00351856636429747</v>
      </c>
      <c r="J302" s="1">
        <v>46.1333333333333</v>
      </c>
      <c r="K302" s="1" t="s">
        <v>57615</v>
      </c>
    </row>
    <row r="303" spans="1:11">
      <c r="A303" s="1" t="s">
        <v>57711</v>
      </c>
      <c r="B303" s="1" t="s">
        <v>57712</v>
      </c>
      <c r="C303" s="1" t="s">
        <v>56837</v>
      </c>
      <c r="D303" s="1">
        <v>2</v>
      </c>
      <c r="E303" s="1">
        <v>45</v>
      </c>
      <c r="F303" s="1">
        <v>18</v>
      </c>
      <c r="G303" s="1">
        <v>18684</v>
      </c>
      <c r="H303" s="1">
        <v>0.000846801638340924</v>
      </c>
      <c r="I303" s="1">
        <v>0.00351856636429747</v>
      </c>
      <c r="J303" s="1">
        <v>46.1333333333333</v>
      </c>
      <c r="K303" s="1" t="s">
        <v>57487</v>
      </c>
    </row>
    <row r="304" spans="1:11">
      <c r="A304" s="1" t="s">
        <v>57713</v>
      </c>
      <c r="B304" s="1" t="s">
        <v>57714</v>
      </c>
      <c r="C304" s="1" t="s">
        <v>56837</v>
      </c>
      <c r="D304" s="1">
        <v>2</v>
      </c>
      <c r="E304" s="1">
        <v>45</v>
      </c>
      <c r="F304" s="1">
        <v>18</v>
      </c>
      <c r="G304" s="1">
        <v>18684</v>
      </c>
      <c r="H304" s="1">
        <v>0.000846801638340924</v>
      </c>
      <c r="I304" s="1">
        <v>0.00351856636429747</v>
      </c>
      <c r="J304" s="1">
        <v>46.1333333333333</v>
      </c>
      <c r="K304" s="1" t="s">
        <v>57715</v>
      </c>
    </row>
    <row r="305" spans="1:11">
      <c r="A305" s="1" t="s">
        <v>57716</v>
      </c>
      <c r="B305" s="1" t="s">
        <v>57717</v>
      </c>
      <c r="C305" s="1" t="s">
        <v>56837</v>
      </c>
      <c r="D305" s="1">
        <v>2</v>
      </c>
      <c r="E305" s="1">
        <v>45</v>
      </c>
      <c r="F305" s="1">
        <v>19</v>
      </c>
      <c r="G305" s="1">
        <v>18684</v>
      </c>
      <c r="H305" s="1">
        <v>0.000944976662089446</v>
      </c>
      <c r="I305" s="1">
        <v>0.00390486224003903</v>
      </c>
      <c r="J305" s="1">
        <v>43.7052631578947</v>
      </c>
      <c r="K305" s="1" t="s">
        <v>57718</v>
      </c>
    </row>
    <row r="306" spans="1:11">
      <c r="A306" s="1" t="s">
        <v>57719</v>
      </c>
      <c r="B306" s="1" t="s">
        <v>57720</v>
      </c>
      <c r="C306" s="1" t="s">
        <v>56837</v>
      </c>
      <c r="D306" s="1">
        <v>3</v>
      </c>
      <c r="E306" s="1">
        <v>45</v>
      </c>
      <c r="F306" s="1">
        <v>82</v>
      </c>
      <c r="G306" s="1">
        <v>18684</v>
      </c>
      <c r="H306" s="1">
        <v>0.00101225872023051</v>
      </c>
      <c r="I306" s="1">
        <v>0.00417139582512572</v>
      </c>
      <c r="J306" s="1">
        <v>15.190243902439</v>
      </c>
      <c r="K306" s="1" t="s">
        <v>57721</v>
      </c>
    </row>
    <row r="307" spans="1:11">
      <c r="A307" s="1" t="s">
        <v>57722</v>
      </c>
      <c r="B307" s="1" t="s">
        <v>57723</v>
      </c>
      <c r="C307" s="1" t="s">
        <v>56837</v>
      </c>
      <c r="D307" s="1">
        <v>2</v>
      </c>
      <c r="E307" s="1">
        <v>45</v>
      </c>
      <c r="F307" s="1">
        <v>20</v>
      </c>
      <c r="G307" s="1">
        <v>18684</v>
      </c>
      <c r="H307" s="1">
        <v>0.00104836711526281</v>
      </c>
      <c r="I307" s="1">
        <v>0.00426165494009272</v>
      </c>
      <c r="J307" s="1">
        <v>41.52</v>
      </c>
      <c r="K307" s="1" t="s">
        <v>57724</v>
      </c>
    </row>
    <row r="308" spans="1:11">
      <c r="A308" s="1" t="s">
        <v>57725</v>
      </c>
      <c r="B308" s="1" t="s">
        <v>57726</v>
      </c>
      <c r="C308" s="1" t="s">
        <v>56837</v>
      </c>
      <c r="D308" s="1">
        <v>2</v>
      </c>
      <c r="E308" s="1">
        <v>45</v>
      </c>
      <c r="F308" s="1">
        <v>20</v>
      </c>
      <c r="G308" s="1">
        <v>18684</v>
      </c>
      <c r="H308" s="1">
        <v>0.00104836711526281</v>
      </c>
      <c r="I308" s="1">
        <v>0.00426165494009272</v>
      </c>
      <c r="J308" s="1">
        <v>41.52</v>
      </c>
      <c r="K308" s="1" t="s">
        <v>57540</v>
      </c>
    </row>
    <row r="309" spans="1:11">
      <c r="A309" s="1" t="s">
        <v>57727</v>
      </c>
      <c r="B309" s="1" t="s">
        <v>57728</v>
      </c>
      <c r="C309" s="1" t="s">
        <v>56837</v>
      </c>
      <c r="D309" s="1">
        <v>2</v>
      </c>
      <c r="E309" s="1">
        <v>45</v>
      </c>
      <c r="F309" s="1">
        <v>20</v>
      </c>
      <c r="G309" s="1">
        <v>18684</v>
      </c>
      <c r="H309" s="1">
        <v>0.00104836711526281</v>
      </c>
      <c r="I309" s="1">
        <v>0.00426165494009272</v>
      </c>
      <c r="J309" s="1">
        <v>41.52</v>
      </c>
      <c r="K309" s="1" t="s">
        <v>57729</v>
      </c>
    </row>
    <row r="310" spans="1:11">
      <c r="A310" s="1" t="s">
        <v>57730</v>
      </c>
      <c r="B310" s="1" t="s">
        <v>57731</v>
      </c>
      <c r="C310" s="1" t="s">
        <v>56837</v>
      </c>
      <c r="D310" s="1">
        <v>2</v>
      </c>
      <c r="E310" s="1">
        <v>45</v>
      </c>
      <c r="F310" s="1">
        <v>20</v>
      </c>
      <c r="G310" s="1">
        <v>18684</v>
      </c>
      <c r="H310" s="1">
        <v>0.00104836711526281</v>
      </c>
      <c r="I310" s="1">
        <v>0.00426165494009272</v>
      </c>
      <c r="J310" s="1">
        <v>41.52</v>
      </c>
      <c r="K310" s="1" t="s">
        <v>57732</v>
      </c>
    </row>
    <row r="311" spans="1:11">
      <c r="A311" s="1" t="s">
        <v>57733</v>
      </c>
      <c r="B311" s="1" t="s">
        <v>57734</v>
      </c>
      <c r="C311" s="1" t="s">
        <v>56837</v>
      </c>
      <c r="D311" s="1">
        <v>2</v>
      </c>
      <c r="E311" s="1">
        <v>45</v>
      </c>
      <c r="F311" s="1">
        <v>21</v>
      </c>
      <c r="G311" s="1">
        <v>18684</v>
      </c>
      <c r="H311" s="1">
        <v>0.00115694843300037</v>
      </c>
      <c r="I311" s="1">
        <v>0.00459106521031894</v>
      </c>
      <c r="J311" s="1">
        <v>39.5428571428571</v>
      </c>
      <c r="K311" s="1" t="s">
        <v>57735</v>
      </c>
    </row>
    <row r="312" spans="1:11">
      <c r="A312" s="1" t="s">
        <v>57736</v>
      </c>
      <c r="B312" s="1" t="s">
        <v>57737</v>
      </c>
      <c r="C312" s="1" t="s">
        <v>56837</v>
      </c>
      <c r="D312" s="1">
        <v>2</v>
      </c>
      <c r="E312" s="1">
        <v>45</v>
      </c>
      <c r="F312" s="1">
        <v>21</v>
      </c>
      <c r="G312" s="1">
        <v>18684</v>
      </c>
      <c r="H312" s="1">
        <v>0.00115694843300037</v>
      </c>
      <c r="I312" s="1">
        <v>0.00459106521031894</v>
      </c>
      <c r="J312" s="1">
        <v>39.5428571428571</v>
      </c>
      <c r="K312" s="1" t="s">
        <v>57738</v>
      </c>
    </row>
    <row r="313" spans="1:11">
      <c r="A313" s="1" t="s">
        <v>57739</v>
      </c>
      <c r="B313" s="1" t="s">
        <v>57740</v>
      </c>
      <c r="C313" s="1" t="s">
        <v>56837</v>
      </c>
      <c r="D313" s="1">
        <v>2</v>
      </c>
      <c r="E313" s="1">
        <v>45</v>
      </c>
      <c r="F313" s="1">
        <v>21</v>
      </c>
      <c r="G313" s="1">
        <v>18684</v>
      </c>
      <c r="H313" s="1">
        <v>0.00115694843300037</v>
      </c>
      <c r="I313" s="1">
        <v>0.00459106521031894</v>
      </c>
      <c r="J313" s="1">
        <v>39.5428571428571</v>
      </c>
      <c r="K313" s="1" t="s">
        <v>57741</v>
      </c>
    </row>
    <row r="314" spans="1:11">
      <c r="A314" s="1" t="s">
        <v>57742</v>
      </c>
      <c r="B314" s="1" t="s">
        <v>57743</v>
      </c>
      <c r="C314" s="1" t="s">
        <v>56837</v>
      </c>
      <c r="D314" s="1">
        <v>2</v>
      </c>
      <c r="E314" s="1">
        <v>45</v>
      </c>
      <c r="F314" s="1">
        <v>21</v>
      </c>
      <c r="G314" s="1">
        <v>18684</v>
      </c>
      <c r="H314" s="1">
        <v>0.00115694843300037</v>
      </c>
      <c r="I314" s="1">
        <v>0.00459106521031894</v>
      </c>
      <c r="J314" s="1">
        <v>39.5428571428571</v>
      </c>
      <c r="K314" s="1" t="s">
        <v>57744</v>
      </c>
    </row>
    <row r="315" spans="1:11">
      <c r="A315" s="1" t="s">
        <v>57745</v>
      </c>
      <c r="B315" s="1" t="s">
        <v>57746</v>
      </c>
      <c r="C315" s="1" t="s">
        <v>56837</v>
      </c>
      <c r="D315" s="1">
        <v>2</v>
      </c>
      <c r="E315" s="1">
        <v>45</v>
      </c>
      <c r="F315" s="1">
        <v>21</v>
      </c>
      <c r="G315" s="1">
        <v>18684</v>
      </c>
      <c r="H315" s="1">
        <v>0.00115694843300037</v>
      </c>
      <c r="I315" s="1">
        <v>0.00459106521031894</v>
      </c>
      <c r="J315" s="1">
        <v>39.5428571428571</v>
      </c>
      <c r="K315" s="1" t="s">
        <v>57747</v>
      </c>
    </row>
    <row r="316" spans="1:11">
      <c r="A316" s="1" t="s">
        <v>57748</v>
      </c>
      <c r="B316" s="1" t="s">
        <v>57749</v>
      </c>
      <c r="C316" s="1" t="s">
        <v>56837</v>
      </c>
      <c r="D316" s="1">
        <v>2</v>
      </c>
      <c r="E316" s="1">
        <v>45</v>
      </c>
      <c r="F316" s="1">
        <v>21</v>
      </c>
      <c r="G316" s="1">
        <v>18684</v>
      </c>
      <c r="H316" s="1">
        <v>0.00115694843300037</v>
      </c>
      <c r="I316" s="1">
        <v>0.00459106521031894</v>
      </c>
      <c r="J316" s="1">
        <v>39.5428571428571</v>
      </c>
      <c r="K316" s="1" t="s">
        <v>57750</v>
      </c>
    </row>
    <row r="317" spans="1:11">
      <c r="A317" s="1" t="s">
        <v>57751</v>
      </c>
      <c r="B317" s="1" t="s">
        <v>57752</v>
      </c>
      <c r="C317" s="1" t="s">
        <v>56837</v>
      </c>
      <c r="D317" s="1">
        <v>2</v>
      </c>
      <c r="E317" s="1">
        <v>45</v>
      </c>
      <c r="F317" s="1">
        <v>21</v>
      </c>
      <c r="G317" s="1">
        <v>18684</v>
      </c>
      <c r="H317" s="1">
        <v>0.00115694843300037</v>
      </c>
      <c r="I317" s="1">
        <v>0.00459106521031894</v>
      </c>
      <c r="J317" s="1">
        <v>39.5428571428571</v>
      </c>
      <c r="K317" s="1" t="s">
        <v>57356</v>
      </c>
    </row>
    <row r="318" spans="1:11">
      <c r="A318" s="1" t="s">
        <v>57753</v>
      </c>
      <c r="B318" s="1" t="s">
        <v>57754</v>
      </c>
      <c r="C318" s="1" t="s">
        <v>56837</v>
      </c>
      <c r="D318" s="1">
        <v>2</v>
      </c>
      <c r="E318" s="1">
        <v>45</v>
      </c>
      <c r="F318" s="1">
        <v>21</v>
      </c>
      <c r="G318" s="1">
        <v>18684</v>
      </c>
      <c r="H318" s="1">
        <v>0.00115694843300037</v>
      </c>
      <c r="I318" s="1">
        <v>0.00459106521031894</v>
      </c>
      <c r="J318" s="1">
        <v>39.5428571428571</v>
      </c>
      <c r="K318" s="1" t="s">
        <v>57735</v>
      </c>
    </row>
    <row r="319" spans="1:11">
      <c r="A319" s="1" t="s">
        <v>57755</v>
      </c>
      <c r="B319" s="1" t="s">
        <v>57756</v>
      </c>
      <c r="C319" s="1" t="s">
        <v>56837</v>
      </c>
      <c r="D319" s="1">
        <v>2</v>
      </c>
      <c r="E319" s="1">
        <v>45</v>
      </c>
      <c r="F319" s="1">
        <v>21</v>
      </c>
      <c r="G319" s="1">
        <v>18684</v>
      </c>
      <c r="H319" s="1">
        <v>0.00115694843300037</v>
      </c>
      <c r="I319" s="1">
        <v>0.00459106521031894</v>
      </c>
      <c r="J319" s="1">
        <v>39.5428571428571</v>
      </c>
      <c r="K319" s="1" t="s">
        <v>57757</v>
      </c>
    </row>
    <row r="320" spans="1:11">
      <c r="A320" s="1" t="s">
        <v>57758</v>
      </c>
      <c r="B320" s="1" t="s">
        <v>57759</v>
      </c>
      <c r="C320" s="1" t="s">
        <v>56837</v>
      </c>
      <c r="D320" s="1">
        <v>2</v>
      </c>
      <c r="E320" s="1">
        <v>45</v>
      </c>
      <c r="F320" s="1">
        <v>22</v>
      </c>
      <c r="G320" s="1">
        <v>18684</v>
      </c>
      <c r="H320" s="1">
        <v>0.00127069613396415</v>
      </c>
      <c r="I320" s="1">
        <v>0.0049507641583019</v>
      </c>
      <c r="J320" s="1">
        <v>37.7454545454545</v>
      </c>
      <c r="K320" s="1" t="s">
        <v>57760</v>
      </c>
    </row>
    <row r="321" spans="1:11">
      <c r="A321" s="1" t="s">
        <v>57761</v>
      </c>
      <c r="B321" s="1" t="s">
        <v>57762</v>
      </c>
      <c r="C321" s="1" t="s">
        <v>56837</v>
      </c>
      <c r="D321" s="1">
        <v>2</v>
      </c>
      <c r="E321" s="1">
        <v>45</v>
      </c>
      <c r="F321" s="1">
        <v>22</v>
      </c>
      <c r="G321" s="1">
        <v>18684</v>
      </c>
      <c r="H321" s="1">
        <v>0.00127069613396415</v>
      </c>
      <c r="I321" s="1">
        <v>0.0049507641583019</v>
      </c>
      <c r="J321" s="1">
        <v>37.7454545454545</v>
      </c>
      <c r="K321" s="1" t="s">
        <v>57763</v>
      </c>
    </row>
    <row r="322" spans="1:11">
      <c r="A322" s="1" t="s">
        <v>57764</v>
      </c>
      <c r="B322" s="1" t="s">
        <v>57765</v>
      </c>
      <c r="C322" s="1" t="s">
        <v>56837</v>
      </c>
      <c r="D322" s="1">
        <v>2</v>
      </c>
      <c r="E322" s="1">
        <v>45</v>
      </c>
      <c r="F322" s="1">
        <v>22</v>
      </c>
      <c r="G322" s="1">
        <v>18684</v>
      </c>
      <c r="H322" s="1">
        <v>0.00127069613396415</v>
      </c>
      <c r="I322" s="1">
        <v>0.0049507641583019</v>
      </c>
      <c r="J322" s="1">
        <v>37.7454545454545</v>
      </c>
      <c r="K322" s="1" t="s">
        <v>57766</v>
      </c>
    </row>
    <row r="323" spans="1:11">
      <c r="A323" s="1" t="s">
        <v>57767</v>
      </c>
      <c r="B323" s="1" t="s">
        <v>57768</v>
      </c>
      <c r="C323" s="1" t="s">
        <v>56837</v>
      </c>
      <c r="D323" s="1">
        <v>2</v>
      </c>
      <c r="E323" s="1">
        <v>45</v>
      </c>
      <c r="F323" s="1">
        <v>22</v>
      </c>
      <c r="G323" s="1">
        <v>18684</v>
      </c>
      <c r="H323" s="1">
        <v>0.00127069613396415</v>
      </c>
      <c r="I323" s="1">
        <v>0.0049507641583019</v>
      </c>
      <c r="J323" s="1">
        <v>37.7454545454545</v>
      </c>
      <c r="K323" s="1" t="s">
        <v>57571</v>
      </c>
    </row>
    <row r="324" spans="1:11">
      <c r="A324" s="1" t="s">
        <v>57769</v>
      </c>
      <c r="B324" s="1" t="s">
        <v>57770</v>
      </c>
      <c r="C324" s="1" t="s">
        <v>56837</v>
      </c>
      <c r="D324" s="1">
        <v>2</v>
      </c>
      <c r="E324" s="1">
        <v>45</v>
      </c>
      <c r="F324" s="1">
        <v>22</v>
      </c>
      <c r="G324" s="1">
        <v>18684</v>
      </c>
      <c r="H324" s="1">
        <v>0.00127069613396415</v>
      </c>
      <c r="I324" s="1">
        <v>0.0049507641583019</v>
      </c>
      <c r="J324" s="1">
        <v>37.7454545454545</v>
      </c>
      <c r="K324" s="1" t="s">
        <v>57771</v>
      </c>
    </row>
    <row r="325" spans="1:11">
      <c r="A325" s="1" t="s">
        <v>57772</v>
      </c>
      <c r="B325" s="1" t="s">
        <v>57773</v>
      </c>
      <c r="C325" s="1" t="s">
        <v>56837</v>
      </c>
      <c r="D325" s="1">
        <v>2</v>
      </c>
      <c r="E325" s="1">
        <v>45</v>
      </c>
      <c r="F325" s="1">
        <v>23</v>
      </c>
      <c r="G325" s="1">
        <v>18684</v>
      </c>
      <c r="H325" s="1">
        <v>0.0013895858200933</v>
      </c>
      <c r="I325" s="1">
        <v>0.00533089189294104</v>
      </c>
      <c r="J325" s="1">
        <v>36.104347826087</v>
      </c>
      <c r="K325" s="1" t="s">
        <v>57774</v>
      </c>
    </row>
    <row r="326" spans="1:11">
      <c r="A326" s="1" t="s">
        <v>57775</v>
      </c>
      <c r="B326" s="1" t="s">
        <v>57776</v>
      </c>
      <c r="C326" s="1" t="s">
        <v>56837</v>
      </c>
      <c r="D326" s="1">
        <v>2</v>
      </c>
      <c r="E326" s="1">
        <v>45</v>
      </c>
      <c r="F326" s="1">
        <v>23</v>
      </c>
      <c r="G326" s="1">
        <v>18684</v>
      </c>
      <c r="H326" s="1">
        <v>0.0013895858200933</v>
      </c>
      <c r="I326" s="1">
        <v>0.00533089189294104</v>
      </c>
      <c r="J326" s="1">
        <v>36.104347826087</v>
      </c>
      <c r="K326" s="1" t="s">
        <v>57777</v>
      </c>
    </row>
    <row r="327" spans="1:11">
      <c r="A327" s="1" t="s">
        <v>57778</v>
      </c>
      <c r="B327" s="1" t="s">
        <v>57779</v>
      </c>
      <c r="C327" s="1" t="s">
        <v>56837</v>
      </c>
      <c r="D327" s="1">
        <v>2</v>
      </c>
      <c r="E327" s="1">
        <v>45</v>
      </c>
      <c r="F327" s="1">
        <v>23</v>
      </c>
      <c r="G327" s="1">
        <v>18684</v>
      </c>
      <c r="H327" s="1">
        <v>0.0013895858200933</v>
      </c>
      <c r="I327" s="1">
        <v>0.00533089189294104</v>
      </c>
      <c r="J327" s="1">
        <v>36.104347826087</v>
      </c>
      <c r="K327" s="1" t="s">
        <v>57493</v>
      </c>
    </row>
    <row r="328" spans="1:11">
      <c r="A328" s="1" t="s">
        <v>57780</v>
      </c>
      <c r="B328" s="1" t="s">
        <v>57781</v>
      </c>
      <c r="C328" s="1" t="s">
        <v>56837</v>
      </c>
      <c r="D328" s="1">
        <v>2</v>
      </c>
      <c r="E328" s="1">
        <v>45</v>
      </c>
      <c r="F328" s="1">
        <v>23</v>
      </c>
      <c r="G328" s="1">
        <v>18684</v>
      </c>
      <c r="H328" s="1">
        <v>0.0013895858200933</v>
      </c>
      <c r="I328" s="1">
        <v>0.00533089189294104</v>
      </c>
      <c r="J328" s="1">
        <v>36.104347826087</v>
      </c>
      <c r="K328" s="1" t="s">
        <v>57782</v>
      </c>
    </row>
    <row r="329" spans="1:11">
      <c r="A329" s="1" t="s">
        <v>57783</v>
      </c>
      <c r="B329" s="1" t="s">
        <v>57784</v>
      </c>
      <c r="C329" s="1" t="s">
        <v>56837</v>
      </c>
      <c r="D329" s="1">
        <v>2</v>
      </c>
      <c r="E329" s="1">
        <v>45</v>
      </c>
      <c r="F329" s="1">
        <v>23</v>
      </c>
      <c r="G329" s="1">
        <v>18684</v>
      </c>
      <c r="H329" s="1">
        <v>0.0013895858200933</v>
      </c>
      <c r="I329" s="1">
        <v>0.00533089189294104</v>
      </c>
      <c r="J329" s="1">
        <v>36.104347826087</v>
      </c>
      <c r="K329" s="1" t="s">
        <v>57785</v>
      </c>
    </row>
    <row r="330" spans="1:11">
      <c r="A330" s="1" t="s">
        <v>57786</v>
      </c>
      <c r="B330" s="1" t="s">
        <v>57787</v>
      </c>
      <c r="C330" s="1" t="s">
        <v>56837</v>
      </c>
      <c r="D330" s="1">
        <v>4</v>
      </c>
      <c r="E330" s="1">
        <v>45</v>
      </c>
      <c r="F330" s="1">
        <v>202</v>
      </c>
      <c r="G330" s="1">
        <v>18684</v>
      </c>
      <c r="H330" s="1">
        <v>0.00139703697529036</v>
      </c>
      <c r="I330" s="1">
        <v>0.00534580475238659</v>
      </c>
      <c r="J330" s="1">
        <v>8.22178217821782</v>
      </c>
      <c r="K330" s="1" t="s">
        <v>57788</v>
      </c>
    </row>
    <row r="331" spans="1:11">
      <c r="A331" s="1" t="s">
        <v>57789</v>
      </c>
      <c r="B331" s="1" t="s">
        <v>57790</v>
      </c>
      <c r="C331" s="1" t="s">
        <v>56837</v>
      </c>
      <c r="D331" s="1">
        <v>2</v>
      </c>
      <c r="E331" s="1">
        <v>45</v>
      </c>
      <c r="F331" s="1">
        <v>24</v>
      </c>
      <c r="G331" s="1">
        <v>18684</v>
      </c>
      <c r="H331" s="1">
        <v>0.00151359317635917</v>
      </c>
      <c r="I331" s="1">
        <v>0.00576241056989532</v>
      </c>
      <c r="J331" s="1">
        <v>34.6</v>
      </c>
      <c r="K331" s="1" t="s">
        <v>57750</v>
      </c>
    </row>
    <row r="332" spans="1:11">
      <c r="A332" s="1" t="s">
        <v>57791</v>
      </c>
      <c r="B332" s="1" t="s">
        <v>57792</v>
      </c>
      <c r="C332" s="1" t="s">
        <v>56837</v>
      </c>
      <c r="D332" s="1">
        <v>2</v>
      </c>
      <c r="E332" s="1">
        <v>45</v>
      </c>
      <c r="F332" s="1">
        <v>24</v>
      </c>
      <c r="G332" s="1">
        <v>18684</v>
      </c>
      <c r="H332" s="1">
        <v>0.00151359317635917</v>
      </c>
      <c r="I332" s="1">
        <v>0.00576241056989532</v>
      </c>
      <c r="J332" s="1">
        <v>34.6</v>
      </c>
      <c r="K332" s="1" t="s">
        <v>57793</v>
      </c>
    </row>
    <row r="333" spans="1:11">
      <c r="A333" s="1" t="s">
        <v>57794</v>
      </c>
      <c r="B333" s="1" t="s">
        <v>57795</v>
      </c>
      <c r="C333" s="1" t="s">
        <v>56837</v>
      </c>
      <c r="D333" s="1">
        <v>4</v>
      </c>
      <c r="E333" s="1">
        <v>45</v>
      </c>
      <c r="F333" s="1">
        <v>209</v>
      </c>
      <c r="G333" s="1">
        <v>18684</v>
      </c>
      <c r="H333" s="1">
        <v>0.00158313231764977</v>
      </c>
      <c r="I333" s="1">
        <v>0.00601189487715104</v>
      </c>
      <c r="J333" s="1">
        <v>7.94641148325359</v>
      </c>
      <c r="K333" s="1" t="s">
        <v>57796</v>
      </c>
    </row>
    <row r="334" spans="1:11">
      <c r="A334" s="1" t="s">
        <v>57797</v>
      </c>
      <c r="B334" s="1" t="s">
        <v>57798</v>
      </c>
      <c r="C334" s="1" t="s">
        <v>56837</v>
      </c>
      <c r="D334" s="1">
        <v>2</v>
      </c>
      <c r="E334" s="1">
        <v>45</v>
      </c>
      <c r="F334" s="1">
        <v>25</v>
      </c>
      <c r="G334" s="1">
        <v>18684</v>
      </c>
      <c r="H334" s="1">
        <v>0.00164269397052116</v>
      </c>
      <c r="I334" s="1">
        <v>0.00619372768807503</v>
      </c>
      <c r="J334" s="1">
        <v>33.216</v>
      </c>
      <c r="K334" s="1" t="s">
        <v>57799</v>
      </c>
    </row>
    <row r="335" spans="1:11">
      <c r="A335" s="1" t="s">
        <v>57800</v>
      </c>
      <c r="B335" s="1" t="s">
        <v>57801</v>
      </c>
      <c r="C335" s="1" t="s">
        <v>56837</v>
      </c>
      <c r="D335" s="1">
        <v>3</v>
      </c>
      <c r="E335" s="1">
        <v>45</v>
      </c>
      <c r="F335" s="1">
        <v>97</v>
      </c>
      <c r="G335" s="1">
        <v>18684</v>
      </c>
      <c r="H335" s="1">
        <v>0.00164340241323591</v>
      </c>
      <c r="I335" s="1">
        <v>0.00619372768807503</v>
      </c>
      <c r="J335" s="1">
        <v>12.8412371134021</v>
      </c>
      <c r="K335" s="1" t="s">
        <v>57802</v>
      </c>
    </row>
    <row r="336" spans="1:11">
      <c r="A336" s="1" t="s">
        <v>57803</v>
      </c>
      <c r="B336" s="1" t="s">
        <v>57804</v>
      </c>
      <c r="C336" s="1" t="s">
        <v>56837</v>
      </c>
      <c r="D336" s="1">
        <v>3</v>
      </c>
      <c r="E336" s="1">
        <v>45</v>
      </c>
      <c r="F336" s="1">
        <v>98</v>
      </c>
      <c r="G336" s="1">
        <v>18684</v>
      </c>
      <c r="H336" s="1">
        <v>0.00169246025444819</v>
      </c>
      <c r="I336" s="1">
        <v>0.00636263253551952</v>
      </c>
      <c r="J336" s="1">
        <v>12.7102040816327</v>
      </c>
      <c r="K336" s="1" t="s">
        <v>57805</v>
      </c>
    </row>
    <row r="337" spans="1:11">
      <c r="A337" s="1" t="s">
        <v>57806</v>
      </c>
      <c r="B337" s="1" t="s">
        <v>57807</v>
      </c>
      <c r="C337" s="1" t="s">
        <v>56837</v>
      </c>
      <c r="D337" s="1">
        <v>2</v>
      </c>
      <c r="E337" s="1">
        <v>45</v>
      </c>
      <c r="F337" s="1">
        <v>26</v>
      </c>
      <c r="G337" s="1">
        <v>18684</v>
      </c>
      <c r="H337" s="1">
        <v>0.00177686405288309</v>
      </c>
      <c r="I337" s="1">
        <v>0.00661363791395693</v>
      </c>
      <c r="J337" s="1">
        <v>31.9384615384615</v>
      </c>
      <c r="K337" s="1" t="s">
        <v>57808</v>
      </c>
    </row>
    <row r="338" spans="1:11">
      <c r="A338" s="1" t="s">
        <v>57809</v>
      </c>
      <c r="B338" s="1" t="s">
        <v>57810</v>
      </c>
      <c r="C338" s="1" t="s">
        <v>56837</v>
      </c>
      <c r="D338" s="1">
        <v>2</v>
      </c>
      <c r="E338" s="1">
        <v>45</v>
      </c>
      <c r="F338" s="1">
        <v>26</v>
      </c>
      <c r="G338" s="1">
        <v>18684</v>
      </c>
      <c r="H338" s="1">
        <v>0.00177686405288309</v>
      </c>
      <c r="I338" s="1">
        <v>0.00661363791395693</v>
      </c>
      <c r="J338" s="1">
        <v>31.9384615384615</v>
      </c>
      <c r="K338" s="1" t="s">
        <v>57609</v>
      </c>
    </row>
    <row r="339" spans="1:11">
      <c r="A339" s="1" t="s">
        <v>57811</v>
      </c>
      <c r="B339" s="1" t="s">
        <v>57812</v>
      </c>
      <c r="C339" s="1" t="s">
        <v>56837</v>
      </c>
      <c r="D339" s="1">
        <v>2</v>
      </c>
      <c r="E339" s="1">
        <v>45</v>
      </c>
      <c r="F339" s="1">
        <v>26</v>
      </c>
      <c r="G339" s="1">
        <v>18684</v>
      </c>
      <c r="H339" s="1">
        <v>0.00177686405288309</v>
      </c>
      <c r="I339" s="1">
        <v>0.00661363791395693</v>
      </c>
      <c r="J339" s="1">
        <v>31.9384615384615</v>
      </c>
      <c r="K339" s="1" t="s">
        <v>57813</v>
      </c>
    </row>
    <row r="340" spans="1:11">
      <c r="A340" s="1" t="s">
        <v>57814</v>
      </c>
      <c r="B340" s="1" t="s">
        <v>57815</v>
      </c>
      <c r="C340" s="1" t="s">
        <v>56837</v>
      </c>
      <c r="D340" s="1">
        <v>2</v>
      </c>
      <c r="E340" s="1">
        <v>45</v>
      </c>
      <c r="F340" s="1">
        <v>26</v>
      </c>
      <c r="G340" s="1">
        <v>18684</v>
      </c>
      <c r="H340" s="1">
        <v>0.00177686405288309</v>
      </c>
      <c r="I340" s="1">
        <v>0.00661363791395693</v>
      </c>
      <c r="J340" s="1">
        <v>31.9384615384615</v>
      </c>
      <c r="K340" s="1" t="s">
        <v>57816</v>
      </c>
    </row>
    <row r="341" spans="1:11">
      <c r="A341" s="1" t="s">
        <v>57817</v>
      </c>
      <c r="B341" s="1" t="s">
        <v>57818</v>
      </c>
      <c r="C341" s="1" t="s">
        <v>56837</v>
      </c>
      <c r="D341" s="1">
        <v>2</v>
      </c>
      <c r="E341" s="1">
        <v>45</v>
      </c>
      <c r="F341" s="1">
        <v>27</v>
      </c>
      <c r="G341" s="1">
        <v>18684</v>
      </c>
      <c r="H341" s="1">
        <v>0.00191607935605031</v>
      </c>
      <c r="I341" s="1">
        <v>0.00707911092136815</v>
      </c>
      <c r="J341" s="1">
        <v>30.7555555555556</v>
      </c>
      <c r="K341" s="1" t="s">
        <v>57819</v>
      </c>
    </row>
    <row r="342" spans="1:11">
      <c r="A342" s="1" t="s">
        <v>57820</v>
      </c>
      <c r="B342" s="1" t="s">
        <v>57821</v>
      </c>
      <c r="C342" s="1" t="s">
        <v>56837</v>
      </c>
      <c r="D342" s="1">
        <v>2</v>
      </c>
      <c r="E342" s="1">
        <v>45</v>
      </c>
      <c r="F342" s="1">
        <v>27</v>
      </c>
      <c r="G342" s="1">
        <v>18684</v>
      </c>
      <c r="H342" s="1">
        <v>0.00191607935605031</v>
      </c>
      <c r="I342" s="1">
        <v>0.00707911092136815</v>
      </c>
      <c r="J342" s="1">
        <v>30.7555555555556</v>
      </c>
      <c r="K342" s="1" t="s">
        <v>57822</v>
      </c>
    </row>
    <row r="343" spans="1:11">
      <c r="A343" s="1" t="s">
        <v>57823</v>
      </c>
      <c r="B343" s="1" t="s">
        <v>57824</v>
      </c>
      <c r="C343" s="1" t="s">
        <v>56837</v>
      </c>
      <c r="D343" s="1">
        <v>2</v>
      </c>
      <c r="E343" s="1">
        <v>45</v>
      </c>
      <c r="F343" s="1">
        <v>28</v>
      </c>
      <c r="G343" s="1">
        <v>18684</v>
      </c>
      <c r="H343" s="1">
        <v>0.00206031589468744</v>
      </c>
      <c r="I343" s="1">
        <v>0.00750115010201737</v>
      </c>
      <c r="J343" s="1">
        <v>29.6571428571429</v>
      </c>
      <c r="K343" s="1" t="s">
        <v>57551</v>
      </c>
    </row>
    <row r="344" spans="1:11">
      <c r="A344" s="1" t="s">
        <v>57825</v>
      </c>
      <c r="B344" s="1" t="s">
        <v>57826</v>
      </c>
      <c r="C344" s="1" t="s">
        <v>56837</v>
      </c>
      <c r="D344" s="1">
        <v>2</v>
      </c>
      <c r="E344" s="1">
        <v>45</v>
      </c>
      <c r="F344" s="1">
        <v>28</v>
      </c>
      <c r="G344" s="1">
        <v>18684</v>
      </c>
      <c r="H344" s="1">
        <v>0.00206031589468744</v>
      </c>
      <c r="I344" s="1">
        <v>0.00750115010201737</v>
      </c>
      <c r="J344" s="1">
        <v>29.6571428571429</v>
      </c>
      <c r="K344" s="1" t="s">
        <v>57609</v>
      </c>
    </row>
    <row r="345" spans="1:11">
      <c r="A345" s="1" t="s">
        <v>57827</v>
      </c>
      <c r="B345" s="1" t="s">
        <v>57828</v>
      </c>
      <c r="C345" s="1" t="s">
        <v>56837</v>
      </c>
      <c r="D345" s="1">
        <v>2</v>
      </c>
      <c r="E345" s="1">
        <v>45</v>
      </c>
      <c r="F345" s="1">
        <v>28</v>
      </c>
      <c r="G345" s="1">
        <v>18684</v>
      </c>
      <c r="H345" s="1">
        <v>0.00206031589468744</v>
      </c>
      <c r="I345" s="1">
        <v>0.00750115010201737</v>
      </c>
      <c r="J345" s="1">
        <v>29.6571428571429</v>
      </c>
      <c r="K345" s="1" t="s">
        <v>57589</v>
      </c>
    </row>
    <row r="346" spans="1:11">
      <c r="A346" s="1" t="s">
        <v>57829</v>
      </c>
      <c r="B346" s="1" t="s">
        <v>57830</v>
      </c>
      <c r="C346" s="1" t="s">
        <v>56837</v>
      </c>
      <c r="D346" s="1">
        <v>2</v>
      </c>
      <c r="E346" s="1">
        <v>45</v>
      </c>
      <c r="F346" s="1">
        <v>28</v>
      </c>
      <c r="G346" s="1">
        <v>18684</v>
      </c>
      <c r="H346" s="1">
        <v>0.00206031589468744</v>
      </c>
      <c r="I346" s="1">
        <v>0.00750115010201737</v>
      </c>
      <c r="J346" s="1">
        <v>29.6571428571429</v>
      </c>
      <c r="K346" s="1" t="s">
        <v>57831</v>
      </c>
    </row>
    <row r="347" spans="1:11">
      <c r="A347" s="1" t="s">
        <v>57832</v>
      </c>
      <c r="B347" s="1" t="s">
        <v>57833</v>
      </c>
      <c r="C347" s="1" t="s">
        <v>56837</v>
      </c>
      <c r="D347" s="1">
        <v>2</v>
      </c>
      <c r="E347" s="1">
        <v>45</v>
      </c>
      <c r="F347" s="1">
        <v>28</v>
      </c>
      <c r="G347" s="1">
        <v>18684</v>
      </c>
      <c r="H347" s="1">
        <v>0.00206031589468744</v>
      </c>
      <c r="I347" s="1">
        <v>0.00750115010201737</v>
      </c>
      <c r="J347" s="1">
        <v>29.6571428571429</v>
      </c>
      <c r="K347" s="1" t="s">
        <v>57834</v>
      </c>
    </row>
    <row r="348" spans="1:11">
      <c r="A348" s="1" t="s">
        <v>57835</v>
      </c>
      <c r="B348" s="1" t="s">
        <v>57836</v>
      </c>
      <c r="C348" s="1" t="s">
        <v>56837</v>
      </c>
      <c r="D348" s="1">
        <v>2</v>
      </c>
      <c r="E348" s="1">
        <v>45</v>
      </c>
      <c r="F348" s="1">
        <v>29</v>
      </c>
      <c r="G348" s="1">
        <v>18684</v>
      </c>
      <c r="H348" s="1">
        <v>0.00220954976527675</v>
      </c>
      <c r="I348" s="1">
        <v>0.00789124916170266</v>
      </c>
      <c r="J348" s="1">
        <v>28.6344827586207</v>
      </c>
      <c r="K348" s="1" t="s">
        <v>57307</v>
      </c>
    </row>
    <row r="349" spans="1:11">
      <c r="A349" s="1" t="s">
        <v>57837</v>
      </c>
      <c r="B349" s="1" t="s">
        <v>57838</v>
      </c>
      <c r="C349" s="1" t="s">
        <v>56837</v>
      </c>
      <c r="D349" s="1">
        <v>2</v>
      </c>
      <c r="E349" s="1">
        <v>45</v>
      </c>
      <c r="F349" s="1">
        <v>29</v>
      </c>
      <c r="G349" s="1">
        <v>18684</v>
      </c>
      <c r="H349" s="1">
        <v>0.00220954976527675</v>
      </c>
      <c r="I349" s="1">
        <v>0.00789124916170266</v>
      </c>
      <c r="J349" s="1">
        <v>28.6344827586207</v>
      </c>
      <c r="K349" s="1" t="s">
        <v>57839</v>
      </c>
    </row>
    <row r="350" spans="1:11">
      <c r="A350" s="1" t="s">
        <v>57840</v>
      </c>
      <c r="B350" s="1" t="s">
        <v>57841</v>
      </c>
      <c r="C350" s="1" t="s">
        <v>56837</v>
      </c>
      <c r="D350" s="1">
        <v>2</v>
      </c>
      <c r="E350" s="1">
        <v>45</v>
      </c>
      <c r="F350" s="1">
        <v>29</v>
      </c>
      <c r="G350" s="1">
        <v>18684</v>
      </c>
      <c r="H350" s="1">
        <v>0.00220954976527675</v>
      </c>
      <c r="I350" s="1">
        <v>0.00789124916170266</v>
      </c>
      <c r="J350" s="1">
        <v>28.6344827586207</v>
      </c>
      <c r="K350" s="1" t="s">
        <v>57313</v>
      </c>
    </row>
    <row r="351" spans="1:11">
      <c r="A351" s="1" t="s">
        <v>57842</v>
      </c>
      <c r="B351" s="1" t="s">
        <v>57843</v>
      </c>
      <c r="C351" s="1" t="s">
        <v>56837</v>
      </c>
      <c r="D351" s="1">
        <v>2</v>
      </c>
      <c r="E351" s="1">
        <v>45</v>
      </c>
      <c r="F351" s="1">
        <v>29</v>
      </c>
      <c r="G351" s="1">
        <v>18684</v>
      </c>
      <c r="H351" s="1">
        <v>0.00220954976527675</v>
      </c>
      <c r="I351" s="1">
        <v>0.00789124916170266</v>
      </c>
      <c r="J351" s="1">
        <v>28.6344827586207</v>
      </c>
      <c r="K351" s="1" t="s">
        <v>57679</v>
      </c>
    </row>
    <row r="352" spans="1:11">
      <c r="A352" s="1" t="s">
        <v>57844</v>
      </c>
      <c r="B352" s="1" t="s">
        <v>57845</v>
      </c>
      <c r="C352" s="1" t="s">
        <v>56837</v>
      </c>
      <c r="D352" s="1">
        <v>2</v>
      </c>
      <c r="E352" s="1">
        <v>45</v>
      </c>
      <c r="F352" s="1">
        <v>29</v>
      </c>
      <c r="G352" s="1">
        <v>18684</v>
      </c>
      <c r="H352" s="1">
        <v>0.00220954976527675</v>
      </c>
      <c r="I352" s="1">
        <v>0.00789124916170266</v>
      </c>
      <c r="J352" s="1">
        <v>28.6344827586207</v>
      </c>
      <c r="K352" s="1" t="s">
        <v>57846</v>
      </c>
    </row>
    <row r="353" spans="1:11">
      <c r="A353" s="1" t="s">
        <v>57847</v>
      </c>
      <c r="B353" s="1" t="s">
        <v>57848</v>
      </c>
      <c r="C353" s="1" t="s">
        <v>56837</v>
      </c>
      <c r="D353" s="1">
        <v>2</v>
      </c>
      <c r="E353" s="1">
        <v>45</v>
      </c>
      <c r="F353" s="1">
        <v>29</v>
      </c>
      <c r="G353" s="1">
        <v>18684</v>
      </c>
      <c r="H353" s="1">
        <v>0.00220954976527675</v>
      </c>
      <c r="I353" s="1">
        <v>0.00789124916170266</v>
      </c>
      <c r="J353" s="1">
        <v>28.6344827586207</v>
      </c>
      <c r="K353" s="1" t="s">
        <v>57849</v>
      </c>
    </row>
    <row r="354" spans="1:11">
      <c r="A354" s="1" t="s">
        <v>57850</v>
      </c>
      <c r="B354" s="1" t="s">
        <v>57851</v>
      </c>
      <c r="C354" s="1" t="s">
        <v>56837</v>
      </c>
      <c r="D354" s="1">
        <v>2</v>
      </c>
      <c r="E354" s="1">
        <v>45</v>
      </c>
      <c r="F354" s="1">
        <v>29</v>
      </c>
      <c r="G354" s="1">
        <v>18684</v>
      </c>
      <c r="H354" s="1">
        <v>0.00220954976527675</v>
      </c>
      <c r="I354" s="1">
        <v>0.00789124916170266</v>
      </c>
      <c r="J354" s="1">
        <v>28.6344827586207</v>
      </c>
      <c r="K354" s="1" t="s">
        <v>57808</v>
      </c>
    </row>
    <row r="355" spans="1:11">
      <c r="A355" s="1" t="s">
        <v>57852</v>
      </c>
      <c r="B355" s="1" t="s">
        <v>57853</v>
      </c>
      <c r="C355" s="1" t="s">
        <v>56837</v>
      </c>
      <c r="D355" s="1">
        <v>2</v>
      </c>
      <c r="E355" s="1">
        <v>45</v>
      </c>
      <c r="F355" s="1">
        <v>29</v>
      </c>
      <c r="G355" s="1">
        <v>18684</v>
      </c>
      <c r="H355" s="1">
        <v>0.00220954976527675</v>
      </c>
      <c r="I355" s="1">
        <v>0.00789124916170266</v>
      </c>
      <c r="J355" s="1">
        <v>28.6344827586207</v>
      </c>
      <c r="K355" s="1" t="s">
        <v>57854</v>
      </c>
    </row>
    <row r="356" spans="1:11">
      <c r="A356" s="1" t="s">
        <v>57855</v>
      </c>
      <c r="B356" s="1" t="s">
        <v>57856</v>
      </c>
      <c r="C356" s="1" t="s">
        <v>56837</v>
      </c>
      <c r="D356" s="1">
        <v>3</v>
      </c>
      <c r="E356" s="1">
        <v>45</v>
      </c>
      <c r="F356" s="1">
        <v>109</v>
      </c>
      <c r="G356" s="1">
        <v>18684</v>
      </c>
      <c r="H356" s="1">
        <v>0.00229340159802567</v>
      </c>
      <c r="I356" s="1">
        <v>0.00817126460104158</v>
      </c>
      <c r="J356" s="1">
        <v>11.4275229357798</v>
      </c>
      <c r="K356" s="1" t="s">
        <v>57857</v>
      </c>
    </row>
    <row r="357" spans="1:11">
      <c r="A357" s="1" t="s">
        <v>57858</v>
      </c>
      <c r="B357" s="1" t="s">
        <v>57859</v>
      </c>
      <c r="C357" s="1" t="s">
        <v>56837</v>
      </c>
      <c r="D357" s="1">
        <v>2</v>
      </c>
      <c r="E357" s="1">
        <v>45</v>
      </c>
      <c r="F357" s="1">
        <v>30</v>
      </c>
      <c r="G357" s="1">
        <v>18684</v>
      </c>
      <c r="H357" s="1">
        <v>0.00236375714587719</v>
      </c>
      <c r="I357" s="1">
        <v>0.00822653299029185</v>
      </c>
      <c r="J357" s="1">
        <v>27.68</v>
      </c>
      <c r="K357" s="1" t="s">
        <v>57462</v>
      </c>
    </row>
    <row r="358" spans="1:11">
      <c r="A358" s="1" t="s">
        <v>57860</v>
      </c>
      <c r="B358" s="1" t="s">
        <v>57861</v>
      </c>
      <c r="C358" s="1" t="s">
        <v>56837</v>
      </c>
      <c r="D358" s="1">
        <v>2</v>
      </c>
      <c r="E358" s="1">
        <v>45</v>
      </c>
      <c r="F358" s="1">
        <v>30</v>
      </c>
      <c r="G358" s="1">
        <v>18684</v>
      </c>
      <c r="H358" s="1">
        <v>0.00236375714587719</v>
      </c>
      <c r="I358" s="1">
        <v>0.00822653299029185</v>
      </c>
      <c r="J358" s="1">
        <v>27.68</v>
      </c>
      <c r="K358" s="1" t="s">
        <v>57862</v>
      </c>
    </row>
    <row r="359" spans="1:11">
      <c r="A359" s="1" t="s">
        <v>57863</v>
      </c>
      <c r="B359" s="1" t="s">
        <v>57864</v>
      </c>
      <c r="C359" s="1" t="s">
        <v>56837</v>
      </c>
      <c r="D359" s="1">
        <v>2</v>
      </c>
      <c r="E359" s="1">
        <v>45</v>
      </c>
      <c r="F359" s="1">
        <v>30</v>
      </c>
      <c r="G359" s="1">
        <v>18684</v>
      </c>
      <c r="H359" s="1">
        <v>0.00236375714587719</v>
      </c>
      <c r="I359" s="1">
        <v>0.00822653299029185</v>
      </c>
      <c r="J359" s="1">
        <v>27.68</v>
      </c>
      <c r="K359" s="1" t="s">
        <v>57310</v>
      </c>
    </row>
    <row r="360" spans="1:11">
      <c r="A360" s="1" t="s">
        <v>57865</v>
      </c>
      <c r="B360" s="1" t="s">
        <v>57866</v>
      </c>
      <c r="C360" s="1" t="s">
        <v>56837</v>
      </c>
      <c r="D360" s="1">
        <v>2</v>
      </c>
      <c r="E360" s="1">
        <v>45</v>
      </c>
      <c r="F360" s="1">
        <v>30</v>
      </c>
      <c r="G360" s="1">
        <v>18684</v>
      </c>
      <c r="H360" s="1">
        <v>0.00236375714587719</v>
      </c>
      <c r="I360" s="1">
        <v>0.00822653299029185</v>
      </c>
      <c r="J360" s="1">
        <v>27.68</v>
      </c>
      <c r="K360" s="1" t="s">
        <v>57867</v>
      </c>
    </row>
    <row r="361" spans="1:11">
      <c r="A361" s="1" t="s">
        <v>57868</v>
      </c>
      <c r="B361" s="1" t="s">
        <v>57869</v>
      </c>
      <c r="C361" s="1" t="s">
        <v>56837</v>
      </c>
      <c r="D361" s="1">
        <v>2</v>
      </c>
      <c r="E361" s="1">
        <v>45</v>
      </c>
      <c r="F361" s="1">
        <v>30</v>
      </c>
      <c r="G361" s="1">
        <v>18684</v>
      </c>
      <c r="H361" s="1">
        <v>0.00236375714587719</v>
      </c>
      <c r="I361" s="1">
        <v>0.00822653299029185</v>
      </c>
      <c r="J361" s="1">
        <v>27.68</v>
      </c>
      <c r="K361" s="1" t="s">
        <v>57870</v>
      </c>
    </row>
    <row r="362" spans="1:11">
      <c r="A362" s="1" t="s">
        <v>57871</v>
      </c>
      <c r="B362" s="1" t="s">
        <v>57872</v>
      </c>
      <c r="C362" s="1" t="s">
        <v>56837</v>
      </c>
      <c r="D362" s="1">
        <v>2</v>
      </c>
      <c r="E362" s="1">
        <v>45</v>
      </c>
      <c r="F362" s="1">
        <v>30</v>
      </c>
      <c r="G362" s="1">
        <v>18684</v>
      </c>
      <c r="H362" s="1">
        <v>0.00236375714587719</v>
      </c>
      <c r="I362" s="1">
        <v>0.00822653299029185</v>
      </c>
      <c r="J362" s="1">
        <v>27.68</v>
      </c>
      <c r="K362" s="1" t="s">
        <v>57873</v>
      </c>
    </row>
    <row r="363" spans="1:11">
      <c r="A363" s="1" t="s">
        <v>57874</v>
      </c>
      <c r="B363" s="1" t="s">
        <v>57875</v>
      </c>
      <c r="C363" s="1" t="s">
        <v>56837</v>
      </c>
      <c r="D363" s="1">
        <v>2</v>
      </c>
      <c r="E363" s="1">
        <v>45</v>
      </c>
      <c r="F363" s="1">
        <v>31</v>
      </c>
      <c r="G363" s="1">
        <v>18684</v>
      </c>
      <c r="H363" s="1">
        <v>0.00252291429588412</v>
      </c>
      <c r="I363" s="1">
        <v>0.00871974987056723</v>
      </c>
      <c r="J363" s="1">
        <v>26.7870967741935</v>
      </c>
      <c r="K363" s="1" t="s">
        <v>57876</v>
      </c>
    </row>
    <row r="364" spans="1:11">
      <c r="A364" s="1" t="s">
        <v>57877</v>
      </c>
      <c r="B364" s="1" t="s">
        <v>57878</v>
      </c>
      <c r="C364" s="1" t="s">
        <v>56837</v>
      </c>
      <c r="D364" s="1">
        <v>2</v>
      </c>
      <c r="E364" s="1">
        <v>45</v>
      </c>
      <c r="F364" s="1">
        <v>32</v>
      </c>
      <c r="G364" s="1">
        <v>18684</v>
      </c>
      <c r="H364" s="1">
        <v>0.00268699755578958</v>
      </c>
      <c r="I364" s="1">
        <v>0.00926550881306751</v>
      </c>
      <c r="J364" s="1">
        <v>25.95</v>
      </c>
      <c r="K364" s="1" t="s">
        <v>57879</v>
      </c>
    </row>
    <row r="365" spans="1:11">
      <c r="A365" s="1" t="s">
        <v>57880</v>
      </c>
      <c r="B365" s="1" t="s">
        <v>57881</v>
      </c>
      <c r="C365" s="1" t="s">
        <v>56837</v>
      </c>
      <c r="D365" s="1">
        <v>2</v>
      </c>
      <c r="E365" s="1">
        <v>45</v>
      </c>
      <c r="F365" s="1">
        <v>33</v>
      </c>
      <c r="G365" s="1">
        <v>18684</v>
      </c>
      <c r="H365" s="1">
        <v>0.00285598334694331</v>
      </c>
      <c r="I365" s="1">
        <v>0.00975848524012519</v>
      </c>
      <c r="J365" s="1">
        <v>25.1636363636364</v>
      </c>
      <c r="K365" s="1" t="s">
        <v>57882</v>
      </c>
    </row>
    <row r="366" spans="1:11">
      <c r="A366" s="1" t="s">
        <v>57883</v>
      </c>
      <c r="B366" s="1" t="s">
        <v>57884</v>
      </c>
      <c r="C366" s="1" t="s">
        <v>56837</v>
      </c>
      <c r="D366" s="1">
        <v>2</v>
      </c>
      <c r="E366" s="1">
        <v>45</v>
      </c>
      <c r="F366" s="1">
        <v>33</v>
      </c>
      <c r="G366" s="1">
        <v>18684</v>
      </c>
      <c r="H366" s="1">
        <v>0.00285598334694331</v>
      </c>
      <c r="I366" s="1">
        <v>0.00975848524012519</v>
      </c>
      <c r="J366" s="1">
        <v>25.1636363636364</v>
      </c>
      <c r="K366" s="1" t="s">
        <v>57885</v>
      </c>
    </row>
    <row r="367" spans="1:11">
      <c r="A367" s="1" t="s">
        <v>57886</v>
      </c>
      <c r="B367" s="1" t="s">
        <v>57887</v>
      </c>
      <c r="C367" s="1" t="s">
        <v>56837</v>
      </c>
      <c r="D367" s="1">
        <v>2</v>
      </c>
      <c r="E367" s="1">
        <v>45</v>
      </c>
      <c r="F367" s="1">
        <v>33</v>
      </c>
      <c r="G367" s="1">
        <v>18684</v>
      </c>
      <c r="H367" s="1">
        <v>0.00285598334694331</v>
      </c>
      <c r="I367" s="1">
        <v>0.00975848524012519</v>
      </c>
      <c r="J367" s="1">
        <v>25.1636363636364</v>
      </c>
      <c r="K367" s="1" t="s">
        <v>57888</v>
      </c>
    </row>
    <row r="368" spans="1:11">
      <c r="A368" s="1" t="s">
        <v>57889</v>
      </c>
      <c r="B368" s="1" t="s">
        <v>57890</v>
      </c>
      <c r="C368" s="1" t="s">
        <v>56837</v>
      </c>
      <c r="D368" s="1">
        <v>3</v>
      </c>
      <c r="E368" s="1">
        <v>45</v>
      </c>
      <c r="F368" s="1">
        <v>120</v>
      </c>
      <c r="G368" s="1">
        <v>18684</v>
      </c>
      <c r="H368" s="1">
        <v>0.00301203300553579</v>
      </c>
      <c r="I368" s="1">
        <v>0.0102590795868432</v>
      </c>
      <c r="J368" s="1">
        <v>10.38</v>
      </c>
      <c r="K368" s="1" t="s">
        <v>57891</v>
      </c>
    </row>
    <row r="369" spans="1:11">
      <c r="A369" s="1" t="s">
        <v>57892</v>
      </c>
      <c r="B369" s="1" t="s">
        <v>57893</v>
      </c>
      <c r="C369" s="1" t="s">
        <v>56837</v>
      </c>
      <c r="D369" s="1">
        <v>2</v>
      </c>
      <c r="E369" s="1">
        <v>45</v>
      </c>
      <c r="F369" s="1">
        <v>34</v>
      </c>
      <c r="G369" s="1">
        <v>18684</v>
      </c>
      <c r="H369" s="1">
        <v>0.00302984817131436</v>
      </c>
      <c r="I369" s="1">
        <v>0.0102590795868432</v>
      </c>
      <c r="J369" s="1">
        <v>24.4235294117647</v>
      </c>
      <c r="K369" s="1" t="s">
        <v>57793</v>
      </c>
    </row>
    <row r="370" spans="1:11">
      <c r="A370" s="1" t="s">
        <v>57894</v>
      </c>
      <c r="B370" s="1" t="s">
        <v>57895</v>
      </c>
      <c r="C370" s="1" t="s">
        <v>56837</v>
      </c>
      <c r="D370" s="1">
        <v>2</v>
      </c>
      <c r="E370" s="1">
        <v>45</v>
      </c>
      <c r="F370" s="1">
        <v>34</v>
      </c>
      <c r="G370" s="1">
        <v>18684</v>
      </c>
      <c r="H370" s="1">
        <v>0.00302984817131436</v>
      </c>
      <c r="I370" s="1">
        <v>0.0102590795868432</v>
      </c>
      <c r="J370" s="1">
        <v>24.4235294117647</v>
      </c>
      <c r="K370" s="1" t="s">
        <v>57896</v>
      </c>
    </row>
    <row r="371" spans="1:11">
      <c r="A371" s="1" t="s">
        <v>57897</v>
      </c>
      <c r="B371" s="1" t="s">
        <v>57898</v>
      </c>
      <c r="C371" s="1" t="s">
        <v>56837</v>
      </c>
      <c r="D371" s="1">
        <v>2</v>
      </c>
      <c r="E371" s="1">
        <v>45</v>
      </c>
      <c r="F371" s="1">
        <v>34</v>
      </c>
      <c r="G371" s="1">
        <v>18684</v>
      </c>
      <c r="H371" s="1">
        <v>0.00302984817131436</v>
      </c>
      <c r="I371" s="1">
        <v>0.0102590795868432</v>
      </c>
      <c r="J371" s="1">
        <v>24.4235294117647</v>
      </c>
      <c r="K371" s="1" t="s">
        <v>57641</v>
      </c>
    </row>
    <row r="372" spans="1:11">
      <c r="A372" s="1" t="s">
        <v>57899</v>
      </c>
      <c r="B372" s="1" t="s">
        <v>57900</v>
      </c>
      <c r="C372" s="1" t="s">
        <v>56837</v>
      </c>
      <c r="D372" s="1">
        <v>2</v>
      </c>
      <c r="E372" s="1">
        <v>45</v>
      </c>
      <c r="F372" s="1">
        <v>35</v>
      </c>
      <c r="G372" s="1">
        <v>18684</v>
      </c>
      <c r="H372" s="1">
        <v>0.00320856861125337</v>
      </c>
      <c r="I372" s="1">
        <v>0.0107190488126504</v>
      </c>
      <c r="J372" s="1">
        <v>23.7257142857143</v>
      </c>
      <c r="K372" s="1" t="s">
        <v>57586</v>
      </c>
    </row>
    <row r="373" spans="1:11">
      <c r="A373" s="1" t="s">
        <v>57901</v>
      </c>
      <c r="B373" s="1" t="s">
        <v>57902</v>
      </c>
      <c r="C373" s="1" t="s">
        <v>56837</v>
      </c>
      <c r="D373" s="1">
        <v>2</v>
      </c>
      <c r="E373" s="1">
        <v>45</v>
      </c>
      <c r="F373" s="1">
        <v>35</v>
      </c>
      <c r="G373" s="1">
        <v>18684</v>
      </c>
      <c r="H373" s="1">
        <v>0.00320856861125337</v>
      </c>
      <c r="I373" s="1">
        <v>0.0107190488126504</v>
      </c>
      <c r="J373" s="1">
        <v>23.7257142857143</v>
      </c>
      <c r="K373" s="1" t="s">
        <v>57882</v>
      </c>
    </row>
    <row r="374" spans="1:11">
      <c r="A374" s="1" t="s">
        <v>57903</v>
      </c>
      <c r="B374" s="1" t="s">
        <v>57904</v>
      </c>
      <c r="C374" s="1" t="s">
        <v>56837</v>
      </c>
      <c r="D374" s="1">
        <v>2</v>
      </c>
      <c r="E374" s="1">
        <v>45</v>
      </c>
      <c r="F374" s="1">
        <v>35</v>
      </c>
      <c r="G374" s="1">
        <v>18684</v>
      </c>
      <c r="H374" s="1">
        <v>0.00320856861125337</v>
      </c>
      <c r="I374" s="1">
        <v>0.0107190488126504</v>
      </c>
      <c r="J374" s="1">
        <v>23.7257142857143</v>
      </c>
      <c r="K374" s="1" t="s">
        <v>57905</v>
      </c>
    </row>
    <row r="375" spans="1:11">
      <c r="A375" s="1" t="s">
        <v>57906</v>
      </c>
      <c r="B375" s="1" t="s">
        <v>57907</v>
      </c>
      <c r="C375" s="1" t="s">
        <v>56837</v>
      </c>
      <c r="D375" s="1">
        <v>2</v>
      </c>
      <c r="E375" s="1">
        <v>45</v>
      </c>
      <c r="F375" s="1">
        <v>35</v>
      </c>
      <c r="G375" s="1">
        <v>18684</v>
      </c>
      <c r="H375" s="1">
        <v>0.00320856861125337</v>
      </c>
      <c r="I375" s="1">
        <v>0.0107190488126504</v>
      </c>
      <c r="J375" s="1">
        <v>23.7257142857143</v>
      </c>
      <c r="K375" s="1" t="s">
        <v>57908</v>
      </c>
    </row>
    <row r="376" spans="1:11">
      <c r="A376" s="1" t="s">
        <v>57909</v>
      </c>
      <c r="B376" s="1" t="s">
        <v>57910</v>
      </c>
      <c r="C376" s="1" t="s">
        <v>56837</v>
      </c>
      <c r="D376" s="1">
        <v>3</v>
      </c>
      <c r="E376" s="1">
        <v>45</v>
      </c>
      <c r="F376" s="1">
        <v>123</v>
      </c>
      <c r="G376" s="1">
        <v>18684</v>
      </c>
      <c r="H376" s="1">
        <v>0.00322938726570326</v>
      </c>
      <c r="I376" s="1">
        <v>0.0107646242190109</v>
      </c>
      <c r="J376" s="1">
        <v>10.1268292682927</v>
      </c>
      <c r="K376" s="1" t="s">
        <v>56997</v>
      </c>
    </row>
    <row r="377" spans="1:11">
      <c r="A377" s="1" t="s">
        <v>57911</v>
      </c>
      <c r="B377" s="1" t="s">
        <v>57912</v>
      </c>
      <c r="C377" s="1" t="s">
        <v>56837</v>
      </c>
      <c r="D377" s="1">
        <v>5</v>
      </c>
      <c r="E377" s="1">
        <v>45</v>
      </c>
      <c r="F377" s="1">
        <v>421</v>
      </c>
      <c r="G377" s="1">
        <v>18684</v>
      </c>
      <c r="H377" s="1">
        <v>0.00330247647499338</v>
      </c>
      <c r="I377" s="1">
        <v>0.0109401442531672</v>
      </c>
      <c r="J377" s="1">
        <v>4.93111638954869</v>
      </c>
      <c r="K377" s="1" t="s">
        <v>57913</v>
      </c>
    </row>
    <row r="378" spans="1:11">
      <c r="A378" s="1" t="s">
        <v>57914</v>
      </c>
      <c r="B378" s="1" t="s">
        <v>57915</v>
      </c>
      <c r="C378" s="1" t="s">
        <v>56837</v>
      </c>
      <c r="D378" s="1">
        <v>3</v>
      </c>
      <c r="E378" s="1">
        <v>45</v>
      </c>
      <c r="F378" s="1">
        <v>124</v>
      </c>
      <c r="G378" s="1">
        <v>18684</v>
      </c>
      <c r="H378" s="1">
        <v>0.00330392356445649</v>
      </c>
      <c r="I378" s="1">
        <v>0.0109401442531672</v>
      </c>
      <c r="J378" s="1">
        <v>10.0451612903226</v>
      </c>
      <c r="K378" s="1" t="s">
        <v>57916</v>
      </c>
    </row>
    <row r="379" spans="1:11">
      <c r="A379" s="1" t="s">
        <v>57917</v>
      </c>
      <c r="B379" s="1" t="s">
        <v>57918</v>
      </c>
      <c r="C379" s="1" t="s">
        <v>56837</v>
      </c>
      <c r="D379" s="1">
        <v>2</v>
      </c>
      <c r="E379" s="1">
        <v>45</v>
      </c>
      <c r="F379" s="1">
        <v>36</v>
      </c>
      <c r="G379" s="1">
        <v>18684</v>
      </c>
      <c r="H379" s="1">
        <v>0.00339212132925539</v>
      </c>
      <c r="I379" s="1">
        <v>0.0111828175689738</v>
      </c>
      <c r="J379" s="1">
        <v>23.0666666666667</v>
      </c>
      <c r="K379" s="1" t="s">
        <v>57831</v>
      </c>
    </row>
    <row r="380" spans="1:11">
      <c r="A380" s="1" t="s">
        <v>57919</v>
      </c>
      <c r="B380" s="1" t="s">
        <v>57920</v>
      </c>
      <c r="C380" s="1" t="s">
        <v>56837</v>
      </c>
      <c r="D380" s="1">
        <v>2</v>
      </c>
      <c r="E380" s="1">
        <v>45</v>
      </c>
      <c r="F380" s="1">
        <v>36</v>
      </c>
      <c r="G380" s="1">
        <v>18684</v>
      </c>
      <c r="H380" s="1">
        <v>0.00339212132925539</v>
      </c>
      <c r="I380" s="1">
        <v>0.0111828175689738</v>
      </c>
      <c r="J380" s="1">
        <v>23.0666666666667</v>
      </c>
      <c r="K380" s="1" t="s">
        <v>57879</v>
      </c>
    </row>
    <row r="381" spans="1:11">
      <c r="A381" s="1" t="s">
        <v>57921</v>
      </c>
      <c r="B381" s="1" t="s">
        <v>57922</v>
      </c>
      <c r="C381" s="1" t="s">
        <v>56837</v>
      </c>
      <c r="D381" s="1">
        <v>3</v>
      </c>
      <c r="E381" s="1">
        <v>45</v>
      </c>
      <c r="F381" s="1">
        <v>126</v>
      </c>
      <c r="G381" s="1">
        <v>18684</v>
      </c>
      <c r="H381" s="1">
        <v>0.00345615231873908</v>
      </c>
      <c r="I381" s="1">
        <v>0.0113689221011154</v>
      </c>
      <c r="J381" s="1">
        <v>9.88571428571429</v>
      </c>
      <c r="K381" s="1" t="s">
        <v>57923</v>
      </c>
    </row>
    <row r="382" spans="1:11">
      <c r="A382" s="1" t="s">
        <v>57924</v>
      </c>
      <c r="B382" s="1" t="s">
        <v>57925</v>
      </c>
      <c r="C382" s="1" t="s">
        <v>56837</v>
      </c>
      <c r="D382" s="1">
        <v>2</v>
      </c>
      <c r="E382" s="1">
        <v>45</v>
      </c>
      <c r="F382" s="1">
        <v>37</v>
      </c>
      <c r="G382" s="1">
        <v>18684</v>
      </c>
      <c r="H382" s="1">
        <v>0.00358048306772355</v>
      </c>
      <c r="I382" s="1">
        <v>0.0117009250579201</v>
      </c>
      <c r="J382" s="1">
        <v>22.4432432432432</v>
      </c>
      <c r="K382" s="1" t="s">
        <v>57926</v>
      </c>
    </row>
    <row r="383" spans="1:11">
      <c r="A383" s="1" t="s">
        <v>57927</v>
      </c>
      <c r="B383" s="1" t="s">
        <v>57928</v>
      </c>
      <c r="C383" s="1" t="s">
        <v>56837</v>
      </c>
      <c r="D383" s="1">
        <v>2</v>
      </c>
      <c r="E383" s="1">
        <v>45</v>
      </c>
      <c r="F383" s="1">
        <v>37</v>
      </c>
      <c r="G383" s="1">
        <v>18684</v>
      </c>
      <c r="H383" s="1">
        <v>0.00358048306772355</v>
      </c>
      <c r="I383" s="1">
        <v>0.0117009250579201</v>
      </c>
      <c r="J383" s="1">
        <v>22.4432432432432</v>
      </c>
      <c r="K383" s="1" t="s">
        <v>57929</v>
      </c>
    </row>
    <row r="384" spans="1:11">
      <c r="A384" s="1" t="s">
        <v>57930</v>
      </c>
      <c r="B384" s="1" t="s">
        <v>57931</v>
      </c>
      <c r="C384" s="1" t="s">
        <v>56837</v>
      </c>
      <c r="D384" s="1">
        <v>2</v>
      </c>
      <c r="E384" s="1">
        <v>45</v>
      </c>
      <c r="F384" s="1">
        <v>37</v>
      </c>
      <c r="G384" s="1">
        <v>18684</v>
      </c>
      <c r="H384" s="1">
        <v>0.00358048306772355</v>
      </c>
      <c r="I384" s="1">
        <v>0.0117009250579201</v>
      </c>
      <c r="J384" s="1">
        <v>22.4432432432432</v>
      </c>
      <c r="K384" s="1" t="s">
        <v>57932</v>
      </c>
    </row>
    <row r="385" spans="1:11">
      <c r="A385" s="1" t="s">
        <v>57933</v>
      </c>
      <c r="B385" s="1" t="s">
        <v>57934</v>
      </c>
      <c r="C385" s="1" t="s">
        <v>56837</v>
      </c>
      <c r="D385" s="1">
        <v>2</v>
      </c>
      <c r="E385" s="1">
        <v>45</v>
      </c>
      <c r="F385" s="1">
        <v>38</v>
      </c>
      <c r="G385" s="1">
        <v>18684</v>
      </c>
      <c r="H385" s="1">
        <v>0.00377363064873313</v>
      </c>
      <c r="I385" s="1">
        <v>0.0122255852550749</v>
      </c>
      <c r="J385" s="1">
        <v>21.8526315789474</v>
      </c>
      <c r="K385" s="1" t="s">
        <v>57935</v>
      </c>
    </row>
    <row r="386" spans="1:11">
      <c r="A386" s="1" t="s">
        <v>57936</v>
      </c>
      <c r="B386" s="1" t="s">
        <v>57937</v>
      </c>
      <c r="C386" s="1" t="s">
        <v>56837</v>
      </c>
      <c r="D386" s="1">
        <v>2</v>
      </c>
      <c r="E386" s="1">
        <v>45</v>
      </c>
      <c r="F386" s="1">
        <v>38</v>
      </c>
      <c r="G386" s="1">
        <v>18684</v>
      </c>
      <c r="H386" s="1">
        <v>0.00377363064873313</v>
      </c>
      <c r="I386" s="1">
        <v>0.0122255852550749</v>
      </c>
      <c r="J386" s="1">
        <v>21.8526315789474</v>
      </c>
      <c r="K386" s="1" t="s">
        <v>57938</v>
      </c>
    </row>
    <row r="387" spans="1:11">
      <c r="A387" s="1" t="s">
        <v>57939</v>
      </c>
      <c r="B387" s="1" t="s">
        <v>57940</v>
      </c>
      <c r="C387" s="1" t="s">
        <v>56837</v>
      </c>
      <c r="D387" s="1">
        <v>2</v>
      </c>
      <c r="E387" s="1">
        <v>45</v>
      </c>
      <c r="F387" s="1">
        <v>38</v>
      </c>
      <c r="G387" s="1">
        <v>18684</v>
      </c>
      <c r="H387" s="1">
        <v>0.00377363064873313</v>
      </c>
      <c r="I387" s="1">
        <v>0.0122255852550749</v>
      </c>
      <c r="J387" s="1">
        <v>21.8526315789474</v>
      </c>
      <c r="K387" s="1" t="s">
        <v>57941</v>
      </c>
    </row>
    <row r="388" spans="1:11">
      <c r="A388" s="1" t="s">
        <v>57942</v>
      </c>
      <c r="B388" s="1" t="s">
        <v>57943</v>
      </c>
      <c r="C388" s="1" t="s">
        <v>56837</v>
      </c>
      <c r="D388" s="1">
        <v>2</v>
      </c>
      <c r="E388" s="1">
        <v>45</v>
      </c>
      <c r="F388" s="1">
        <v>38</v>
      </c>
      <c r="G388" s="1">
        <v>18684</v>
      </c>
      <c r="H388" s="1">
        <v>0.00377363064873313</v>
      </c>
      <c r="I388" s="1">
        <v>0.0122255852550749</v>
      </c>
      <c r="J388" s="1">
        <v>21.8526315789474</v>
      </c>
      <c r="K388" s="1" t="s">
        <v>57307</v>
      </c>
    </row>
    <row r="389" spans="1:11">
      <c r="A389" s="1" t="s">
        <v>57944</v>
      </c>
      <c r="B389" s="1" t="s">
        <v>57945</v>
      </c>
      <c r="C389" s="1" t="s">
        <v>56837</v>
      </c>
      <c r="D389" s="1">
        <v>3</v>
      </c>
      <c r="E389" s="1">
        <v>45</v>
      </c>
      <c r="F389" s="1">
        <v>131</v>
      </c>
      <c r="G389" s="1">
        <v>18684</v>
      </c>
      <c r="H389" s="1">
        <v>0.0038553530406657</v>
      </c>
      <c r="I389" s="1">
        <v>0.0124634257780141</v>
      </c>
      <c r="J389" s="1">
        <v>9.50839694656488</v>
      </c>
      <c r="K389" s="1" t="s">
        <v>57946</v>
      </c>
    </row>
    <row r="390" spans="1:11">
      <c r="A390" s="1" t="s">
        <v>57947</v>
      </c>
      <c r="B390" s="1" t="s">
        <v>57948</v>
      </c>
      <c r="C390" s="1" t="s">
        <v>56837</v>
      </c>
      <c r="D390" s="1">
        <v>2</v>
      </c>
      <c r="E390" s="1">
        <v>45</v>
      </c>
      <c r="F390" s="1">
        <v>40</v>
      </c>
      <c r="G390" s="1">
        <v>18684</v>
      </c>
      <c r="H390" s="1">
        <v>0.0041741910236281</v>
      </c>
      <c r="I390" s="1">
        <v>0.0134074658146513</v>
      </c>
      <c r="J390" s="1">
        <v>20.76</v>
      </c>
      <c r="K390" s="1" t="s">
        <v>57949</v>
      </c>
    </row>
    <row r="391" spans="1:11">
      <c r="A391" s="1" t="s">
        <v>57950</v>
      </c>
      <c r="B391" s="1" t="s">
        <v>57951</v>
      </c>
      <c r="C391" s="1" t="s">
        <v>56837</v>
      </c>
      <c r="D391" s="1">
        <v>2</v>
      </c>
      <c r="E391" s="1">
        <v>45</v>
      </c>
      <c r="F391" s="1">
        <v>40</v>
      </c>
      <c r="G391" s="1">
        <v>18684</v>
      </c>
      <c r="H391" s="1">
        <v>0.0041741910236281</v>
      </c>
      <c r="I391" s="1">
        <v>0.0134074658146513</v>
      </c>
      <c r="J391" s="1">
        <v>20.76</v>
      </c>
      <c r="K391" s="1" t="s">
        <v>57952</v>
      </c>
    </row>
    <row r="392" spans="1:11">
      <c r="A392" s="1" t="s">
        <v>57953</v>
      </c>
      <c r="B392" s="1" t="s">
        <v>57954</v>
      </c>
      <c r="C392" s="1" t="s">
        <v>56837</v>
      </c>
      <c r="D392" s="1">
        <v>2</v>
      </c>
      <c r="E392" s="1">
        <v>45</v>
      </c>
      <c r="F392" s="1">
        <v>41</v>
      </c>
      <c r="G392" s="1">
        <v>18684</v>
      </c>
      <c r="H392" s="1">
        <v>0.00438155785791145</v>
      </c>
      <c r="I392" s="1">
        <v>0.0138950037777319</v>
      </c>
      <c r="J392" s="1">
        <v>20.2536585365854</v>
      </c>
      <c r="K392" s="1" t="s">
        <v>57735</v>
      </c>
    </row>
    <row r="393" spans="1:11">
      <c r="A393" s="1" t="s">
        <v>57955</v>
      </c>
      <c r="B393" s="1" t="s">
        <v>57956</v>
      </c>
      <c r="C393" s="1" t="s">
        <v>56837</v>
      </c>
      <c r="D393" s="1">
        <v>2</v>
      </c>
      <c r="E393" s="1">
        <v>45</v>
      </c>
      <c r="F393" s="1">
        <v>41</v>
      </c>
      <c r="G393" s="1">
        <v>18684</v>
      </c>
      <c r="H393" s="1">
        <v>0.00438155785791145</v>
      </c>
      <c r="I393" s="1">
        <v>0.0138950037777319</v>
      </c>
      <c r="J393" s="1">
        <v>20.2536585365854</v>
      </c>
      <c r="K393" s="1" t="s">
        <v>57456</v>
      </c>
    </row>
    <row r="394" spans="1:11">
      <c r="A394" s="1" t="s">
        <v>57957</v>
      </c>
      <c r="B394" s="1" t="s">
        <v>57958</v>
      </c>
      <c r="C394" s="1" t="s">
        <v>56837</v>
      </c>
      <c r="D394" s="1">
        <v>2</v>
      </c>
      <c r="E394" s="1">
        <v>45</v>
      </c>
      <c r="F394" s="1">
        <v>41</v>
      </c>
      <c r="G394" s="1">
        <v>18684</v>
      </c>
      <c r="H394" s="1">
        <v>0.00438155785791145</v>
      </c>
      <c r="I394" s="1">
        <v>0.0138950037777319</v>
      </c>
      <c r="J394" s="1">
        <v>20.2536585365854</v>
      </c>
      <c r="K394" s="1" t="s">
        <v>57959</v>
      </c>
    </row>
    <row r="395" spans="1:11">
      <c r="A395" s="1" t="s">
        <v>57960</v>
      </c>
      <c r="B395" s="1" t="s">
        <v>57961</v>
      </c>
      <c r="C395" s="1" t="s">
        <v>56837</v>
      </c>
      <c r="D395" s="1">
        <v>2</v>
      </c>
      <c r="E395" s="1">
        <v>45</v>
      </c>
      <c r="F395" s="1">
        <v>41</v>
      </c>
      <c r="G395" s="1">
        <v>18684</v>
      </c>
      <c r="H395" s="1">
        <v>0.00438155785791145</v>
      </c>
      <c r="I395" s="1">
        <v>0.0138950037777319</v>
      </c>
      <c r="J395" s="1">
        <v>20.2536585365854</v>
      </c>
      <c r="K395" s="1" t="s">
        <v>57962</v>
      </c>
    </row>
    <row r="396" spans="1:11">
      <c r="A396" s="1" t="s">
        <v>57963</v>
      </c>
      <c r="B396" s="1" t="s">
        <v>57964</v>
      </c>
      <c r="C396" s="1" t="s">
        <v>56837</v>
      </c>
      <c r="D396" s="1">
        <v>3</v>
      </c>
      <c r="E396" s="1">
        <v>45</v>
      </c>
      <c r="F396" s="1">
        <v>139</v>
      </c>
      <c r="G396" s="1">
        <v>18684</v>
      </c>
      <c r="H396" s="1">
        <v>0.00455059185336635</v>
      </c>
      <c r="I396" s="1">
        <v>0.0144006071309062</v>
      </c>
      <c r="J396" s="1">
        <v>8.96115107913669</v>
      </c>
      <c r="K396" s="1" t="s">
        <v>57965</v>
      </c>
    </row>
    <row r="397" spans="1:11">
      <c r="A397" s="1" t="s">
        <v>57966</v>
      </c>
      <c r="B397" s="1" t="s">
        <v>57967</v>
      </c>
      <c r="C397" s="1" t="s">
        <v>56837</v>
      </c>
      <c r="D397" s="1">
        <v>2</v>
      </c>
      <c r="E397" s="1">
        <v>45</v>
      </c>
      <c r="F397" s="1">
        <v>42</v>
      </c>
      <c r="G397" s="1">
        <v>18684</v>
      </c>
      <c r="H397" s="1">
        <v>0.00459361861506492</v>
      </c>
      <c r="I397" s="1">
        <v>0.0144756889130197</v>
      </c>
      <c r="J397" s="1">
        <v>19.7714285714286</v>
      </c>
      <c r="K397" s="1" t="s">
        <v>57968</v>
      </c>
    </row>
    <row r="398" spans="1:11">
      <c r="A398" s="1" t="s">
        <v>57969</v>
      </c>
      <c r="B398" s="1" t="s">
        <v>57970</v>
      </c>
      <c r="C398" s="1" t="s">
        <v>56837</v>
      </c>
      <c r="D398" s="1">
        <v>2</v>
      </c>
      <c r="E398" s="1">
        <v>45</v>
      </c>
      <c r="F398" s="1">
        <v>42</v>
      </c>
      <c r="G398" s="1">
        <v>18684</v>
      </c>
      <c r="H398" s="1">
        <v>0.00459361861506492</v>
      </c>
      <c r="I398" s="1">
        <v>0.0144756889130197</v>
      </c>
      <c r="J398" s="1">
        <v>19.7714285714286</v>
      </c>
      <c r="K398" s="1" t="s">
        <v>57332</v>
      </c>
    </row>
    <row r="399" spans="1:11">
      <c r="A399" s="1" t="s">
        <v>57971</v>
      </c>
      <c r="B399" s="1" t="s">
        <v>57972</v>
      </c>
      <c r="C399" s="1" t="s">
        <v>56837</v>
      </c>
      <c r="D399" s="1">
        <v>2</v>
      </c>
      <c r="E399" s="1">
        <v>45</v>
      </c>
      <c r="F399" s="1">
        <v>43</v>
      </c>
      <c r="G399" s="1">
        <v>18684</v>
      </c>
      <c r="H399" s="1">
        <v>0.00481035051200952</v>
      </c>
      <c r="I399" s="1">
        <v>0.0150637281169401</v>
      </c>
      <c r="J399" s="1">
        <v>19.3116279069767</v>
      </c>
      <c r="K399" s="1" t="s">
        <v>57973</v>
      </c>
    </row>
    <row r="400" spans="1:11">
      <c r="A400" s="1" t="s">
        <v>57974</v>
      </c>
      <c r="B400" s="1" t="s">
        <v>57975</v>
      </c>
      <c r="C400" s="1" t="s">
        <v>56837</v>
      </c>
      <c r="D400" s="1">
        <v>2</v>
      </c>
      <c r="E400" s="1">
        <v>45</v>
      </c>
      <c r="F400" s="1">
        <v>43</v>
      </c>
      <c r="G400" s="1">
        <v>18684</v>
      </c>
      <c r="H400" s="1">
        <v>0.00481035051200952</v>
      </c>
      <c r="I400" s="1">
        <v>0.0150637281169401</v>
      </c>
      <c r="J400" s="1">
        <v>19.3116279069767</v>
      </c>
      <c r="K400" s="1" t="s">
        <v>57551</v>
      </c>
    </row>
    <row r="401" spans="1:11">
      <c r="A401" s="1" t="s">
        <v>57976</v>
      </c>
      <c r="B401" s="1" t="s">
        <v>57977</v>
      </c>
      <c r="C401" s="1" t="s">
        <v>56837</v>
      </c>
      <c r="D401" s="1">
        <v>2</v>
      </c>
      <c r="E401" s="1">
        <v>45</v>
      </c>
      <c r="F401" s="1">
        <v>43</v>
      </c>
      <c r="G401" s="1">
        <v>18684</v>
      </c>
      <c r="H401" s="1">
        <v>0.00481035051200952</v>
      </c>
      <c r="I401" s="1">
        <v>0.0150637281169401</v>
      </c>
      <c r="J401" s="1">
        <v>19.3116279069767</v>
      </c>
      <c r="K401" s="1" t="s">
        <v>57978</v>
      </c>
    </row>
    <row r="402" spans="1:11">
      <c r="A402" s="1" t="s">
        <v>57979</v>
      </c>
      <c r="B402" s="1" t="s">
        <v>57980</v>
      </c>
      <c r="C402" s="1" t="s">
        <v>56837</v>
      </c>
      <c r="D402" s="1">
        <v>3</v>
      </c>
      <c r="E402" s="1">
        <v>45</v>
      </c>
      <c r="F402" s="1">
        <v>142</v>
      </c>
      <c r="G402" s="1">
        <v>18684</v>
      </c>
      <c r="H402" s="1">
        <v>0.00482961470695309</v>
      </c>
      <c r="I402" s="1">
        <v>0.0150925459592284</v>
      </c>
      <c r="J402" s="1">
        <v>8.77183098591549</v>
      </c>
      <c r="K402" s="1" t="s">
        <v>57981</v>
      </c>
    </row>
    <row r="403" spans="1:11">
      <c r="A403" s="1" t="s">
        <v>57982</v>
      </c>
      <c r="B403" s="1" t="s">
        <v>57983</v>
      </c>
      <c r="C403" s="1" t="s">
        <v>56837</v>
      </c>
      <c r="D403" s="1">
        <v>2</v>
      </c>
      <c r="E403" s="1">
        <v>45</v>
      </c>
      <c r="F403" s="1">
        <v>44</v>
      </c>
      <c r="G403" s="1">
        <v>18684</v>
      </c>
      <c r="H403" s="1">
        <v>0.00503173084393678</v>
      </c>
      <c r="I403" s="1">
        <v>0.0156264933041515</v>
      </c>
      <c r="J403" s="1">
        <v>18.8727272727273</v>
      </c>
      <c r="K403" s="1" t="s">
        <v>57984</v>
      </c>
    </row>
    <row r="404" spans="1:11">
      <c r="A404" s="1" t="s">
        <v>57985</v>
      </c>
      <c r="B404" s="1" t="s">
        <v>57986</v>
      </c>
      <c r="C404" s="1" t="s">
        <v>56837</v>
      </c>
      <c r="D404" s="1">
        <v>2</v>
      </c>
      <c r="E404" s="1">
        <v>45</v>
      </c>
      <c r="F404" s="1">
        <v>44</v>
      </c>
      <c r="G404" s="1">
        <v>18684</v>
      </c>
      <c r="H404" s="1">
        <v>0.00503173084393678</v>
      </c>
      <c r="I404" s="1">
        <v>0.0156264933041515</v>
      </c>
      <c r="J404" s="1">
        <v>18.8727272727273</v>
      </c>
      <c r="K404" s="1" t="s">
        <v>57356</v>
      </c>
    </row>
    <row r="405" spans="1:11">
      <c r="A405" s="1" t="s">
        <v>57987</v>
      </c>
      <c r="B405" s="1" t="s">
        <v>57988</v>
      </c>
      <c r="C405" s="1" t="s">
        <v>56837</v>
      </c>
      <c r="D405" s="1">
        <v>2</v>
      </c>
      <c r="E405" s="1">
        <v>45</v>
      </c>
      <c r="F405" s="1">
        <v>44</v>
      </c>
      <c r="G405" s="1">
        <v>18684</v>
      </c>
      <c r="H405" s="1">
        <v>0.00503173084393678</v>
      </c>
      <c r="I405" s="1">
        <v>0.0156264933041515</v>
      </c>
      <c r="J405" s="1">
        <v>18.8727272727273</v>
      </c>
      <c r="K405" s="1" t="s">
        <v>57989</v>
      </c>
    </row>
    <row r="406" spans="1:11">
      <c r="A406" s="1" t="s">
        <v>57990</v>
      </c>
      <c r="B406" s="1" t="s">
        <v>57991</v>
      </c>
      <c r="C406" s="1" t="s">
        <v>56837</v>
      </c>
      <c r="D406" s="1">
        <v>3</v>
      </c>
      <c r="E406" s="1">
        <v>45</v>
      </c>
      <c r="F406" s="1">
        <v>145</v>
      </c>
      <c r="G406" s="1">
        <v>18684</v>
      </c>
      <c r="H406" s="1">
        <v>0.00511879344216435</v>
      </c>
      <c r="I406" s="1">
        <v>0.0158640292629061</v>
      </c>
      <c r="J406" s="1">
        <v>8.59034482758621</v>
      </c>
      <c r="K406" s="1" t="s">
        <v>57992</v>
      </c>
    </row>
    <row r="407" spans="1:11">
      <c r="A407" s="1" t="s">
        <v>57993</v>
      </c>
      <c r="B407" s="1" t="s">
        <v>57994</v>
      </c>
      <c r="C407" s="1" t="s">
        <v>56837</v>
      </c>
      <c r="D407" s="1">
        <v>2</v>
      </c>
      <c r="E407" s="1">
        <v>45</v>
      </c>
      <c r="F407" s="1">
        <v>45</v>
      </c>
      <c r="G407" s="1">
        <v>18684</v>
      </c>
      <c r="H407" s="1">
        <v>0.00525773698407733</v>
      </c>
      <c r="I407" s="1">
        <v>0.0161942617579384</v>
      </c>
      <c r="J407" s="1">
        <v>18.4533333333333</v>
      </c>
      <c r="K407" s="1" t="s">
        <v>57995</v>
      </c>
    </row>
    <row r="408" spans="1:11">
      <c r="A408" s="1" t="s">
        <v>57996</v>
      </c>
      <c r="B408" s="1" t="s">
        <v>57997</v>
      </c>
      <c r="C408" s="1" t="s">
        <v>56837</v>
      </c>
      <c r="D408" s="1">
        <v>2</v>
      </c>
      <c r="E408" s="1">
        <v>45</v>
      </c>
      <c r="F408" s="1">
        <v>45</v>
      </c>
      <c r="G408" s="1">
        <v>18684</v>
      </c>
      <c r="H408" s="1">
        <v>0.00525773698407733</v>
      </c>
      <c r="I408" s="1">
        <v>0.0161942617579384</v>
      </c>
      <c r="J408" s="1">
        <v>18.4533333333333</v>
      </c>
      <c r="K408" s="1" t="s">
        <v>57998</v>
      </c>
    </row>
    <row r="409" spans="1:11">
      <c r="A409" s="1" t="s">
        <v>57999</v>
      </c>
      <c r="B409" s="1" t="s">
        <v>58000</v>
      </c>
      <c r="C409" s="1" t="s">
        <v>56837</v>
      </c>
      <c r="D409" s="1">
        <v>2</v>
      </c>
      <c r="E409" s="1">
        <v>45</v>
      </c>
      <c r="F409" s="1">
        <v>45</v>
      </c>
      <c r="G409" s="1">
        <v>18684</v>
      </c>
      <c r="H409" s="1">
        <v>0.00525773698407733</v>
      </c>
      <c r="I409" s="1">
        <v>0.0161942617579384</v>
      </c>
      <c r="J409" s="1">
        <v>18.4533333333333</v>
      </c>
      <c r="K409" s="1" t="s">
        <v>57744</v>
      </c>
    </row>
    <row r="410" spans="1:11">
      <c r="A410" s="1" t="s">
        <v>58001</v>
      </c>
      <c r="B410" s="1" t="s">
        <v>58002</v>
      </c>
      <c r="C410" s="1" t="s">
        <v>56837</v>
      </c>
      <c r="D410" s="1">
        <v>2</v>
      </c>
      <c r="E410" s="1">
        <v>45</v>
      </c>
      <c r="F410" s="1">
        <v>46</v>
      </c>
      <c r="G410" s="1">
        <v>18684</v>
      </c>
      <c r="H410" s="1">
        <v>0.00548834638347013</v>
      </c>
      <c r="I410" s="1">
        <v>0.0167668423120269</v>
      </c>
      <c r="J410" s="1">
        <v>18.0521739130435</v>
      </c>
      <c r="K410" s="1" t="s">
        <v>57304</v>
      </c>
    </row>
    <row r="411" spans="1:11">
      <c r="A411" s="1" t="s">
        <v>58003</v>
      </c>
      <c r="B411" s="1" t="s">
        <v>58004</v>
      </c>
      <c r="C411" s="1" t="s">
        <v>56837</v>
      </c>
      <c r="D411" s="1">
        <v>2</v>
      </c>
      <c r="E411" s="1">
        <v>45</v>
      </c>
      <c r="F411" s="1">
        <v>46</v>
      </c>
      <c r="G411" s="1">
        <v>18684</v>
      </c>
      <c r="H411" s="1">
        <v>0.00548834638347013</v>
      </c>
      <c r="I411" s="1">
        <v>0.0167668423120269</v>
      </c>
      <c r="J411" s="1">
        <v>18.0521739130435</v>
      </c>
      <c r="K411" s="1" t="s">
        <v>58005</v>
      </c>
    </row>
    <row r="412" spans="1:11">
      <c r="A412" s="1" t="s">
        <v>58006</v>
      </c>
      <c r="B412" s="1" t="s">
        <v>58007</v>
      </c>
      <c r="C412" s="1" t="s">
        <v>56837</v>
      </c>
      <c r="D412" s="1">
        <v>2</v>
      </c>
      <c r="E412" s="1">
        <v>45</v>
      </c>
      <c r="F412" s="1">
        <v>46</v>
      </c>
      <c r="G412" s="1">
        <v>18684</v>
      </c>
      <c r="H412" s="1">
        <v>0.00548834638347013</v>
      </c>
      <c r="I412" s="1">
        <v>0.0167668423120269</v>
      </c>
      <c r="J412" s="1">
        <v>18.0521739130435</v>
      </c>
      <c r="K412" s="1" t="s">
        <v>57732</v>
      </c>
    </row>
    <row r="413" spans="1:11">
      <c r="A413" s="1" t="s">
        <v>58008</v>
      </c>
      <c r="B413" s="1" t="s">
        <v>58009</v>
      </c>
      <c r="C413" s="1" t="s">
        <v>56837</v>
      </c>
      <c r="D413" s="1">
        <v>2</v>
      </c>
      <c r="E413" s="1">
        <v>45</v>
      </c>
      <c r="F413" s="1">
        <v>46</v>
      </c>
      <c r="G413" s="1">
        <v>18684</v>
      </c>
      <c r="H413" s="1">
        <v>0.00548834638347013</v>
      </c>
      <c r="I413" s="1">
        <v>0.0167668423120269</v>
      </c>
      <c r="J413" s="1">
        <v>18.0521739130435</v>
      </c>
      <c r="K413" s="1" t="s">
        <v>57364</v>
      </c>
    </row>
    <row r="414" spans="1:11">
      <c r="A414" s="1" t="s">
        <v>58010</v>
      </c>
      <c r="B414" s="1" t="s">
        <v>58011</v>
      </c>
      <c r="C414" s="1" t="s">
        <v>56837</v>
      </c>
      <c r="D414" s="1">
        <v>2</v>
      </c>
      <c r="E414" s="1">
        <v>45</v>
      </c>
      <c r="F414" s="1">
        <v>47</v>
      </c>
      <c r="G414" s="1">
        <v>18684</v>
      </c>
      <c r="H414" s="1">
        <v>0.00572353657073224</v>
      </c>
      <c r="I414" s="1">
        <v>0.0173440502143401</v>
      </c>
      <c r="J414" s="1">
        <v>17.668085106383</v>
      </c>
      <c r="K414" s="1" t="s">
        <v>57307</v>
      </c>
    </row>
    <row r="415" spans="1:11">
      <c r="A415" s="1" t="s">
        <v>58012</v>
      </c>
      <c r="B415" s="1" t="s">
        <v>58013</v>
      </c>
      <c r="C415" s="1" t="s">
        <v>56837</v>
      </c>
      <c r="D415" s="1">
        <v>2</v>
      </c>
      <c r="E415" s="1">
        <v>45</v>
      </c>
      <c r="F415" s="1">
        <v>47</v>
      </c>
      <c r="G415" s="1">
        <v>18684</v>
      </c>
      <c r="H415" s="1">
        <v>0.00572353657073224</v>
      </c>
      <c r="I415" s="1">
        <v>0.0173440502143401</v>
      </c>
      <c r="J415" s="1">
        <v>17.668085106383</v>
      </c>
      <c r="K415" s="1" t="s">
        <v>58014</v>
      </c>
    </row>
    <row r="416" spans="1:11">
      <c r="A416" s="1" t="s">
        <v>58015</v>
      </c>
      <c r="B416" s="1" t="s">
        <v>58016</v>
      </c>
      <c r="C416" s="1" t="s">
        <v>56837</v>
      </c>
      <c r="D416" s="1">
        <v>2</v>
      </c>
      <c r="E416" s="1">
        <v>45</v>
      </c>
      <c r="F416" s="1">
        <v>47</v>
      </c>
      <c r="G416" s="1">
        <v>18684</v>
      </c>
      <c r="H416" s="1">
        <v>0.00572353657073224</v>
      </c>
      <c r="I416" s="1">
        <v>0.0173440502143401</v>
      </c>
      <c r="J416" s="1">
        <v>17.668085106383</v>
      </c>
      <c r="K416" s="1" t="s">
        <v>58017</v>
      </c>
    </row>
    <row r="417" spans="1:11">
      <c r="A417" s="1" t="s">
        <v>58018</v>
      </c>
      <c r="B417" s="1" t="s">
        <v>58019</v>
      </c>
      <c r="C417" s="1" t="s">
        <v>56837</v>
      </c>
      <c r="D417" s="1">
        <v>2</v>
      </c>
      <c r="E417" s="1">
        <v>45</v>
      </c>
      <c r="F417" s="1">
        <v>47</v>
      </c>
      <c r="G417" s="1">
        <v>18684</v>
      </c>
      <c r="H417" s="1">
        <v>0.00572353657073224</v>
      </c>
      <c r="I417" s="1">
        <v>0.0173440502143401</v>
      </c>
      <c r="J417" s="1">
        <v>17.668085106383</v>
      </c>
      <c r="K417" s="1" t="s">
        <v>57813</v>
      </c>
    </row>
    <row r="418" spans="1:11">
      <c r="A418" s="1" t="s">
        <v>58020</v>
      </c>
      <c r="B418" s="1" t="s">
        <v>58021</v>
      </c>
      <c r="C418" s="1" t="s">
        <v>56837</v>
      </c>
      <c r="D418" s="1">
        <v>2</v>
      </c>
      <c r="E418" s="1">
        <v>45</v>
      </c>
      <c r="F418" s="1">
        <v>48</v>
      </c>
      <c r="G418" s="1">
        <v>18684</v>
      </c>
      <c r="H418" s="1">
        <v>0.00596328515182937</v>
      </c>
      <c r="I418" s="1">
        <v>0.0179257068692266</v>
      </c>
      <c r="J418" s="1">
        <v>17.3</v>
      </c>
      <c r="K418" s="1" t="s">
        <v>57307</v>
      </c>
    </row>
    <row r="419" spans="1:11">
      <c r="A419" s="1" t="s">
        <v>58022</v>
      </c>
      <c r="B419" s="1" t="s">
        <v>58023</v>
      </c>
      <c r="C419" s="1" t="s">
        <v>56837</v>
      </c>
      <c r="D419" s="1">
        <v>2</v>
      </c>
      <c r="E419" s="1">
        <v>45</v>
      </c>
      <c r="F419" s="1">
        <v>48</v>
      </c>
      <c r="G419" s="1">
        <v>18684</v>
      </c>
      <c r="H419" s="1">
        <v>0.00596328515182937</v>
      </c>
      <c r="I419" s="1">
        <v>0.0179257068692266</v>
      </c>
      <c r="J419" s="1">
        <v>17.3</v>
      </c>
      <c r="K419" s="1" t="s">
        <v>58024</v>
      </c>
    </row>
    <row r="420" spans="1:11">
      <c r="A420" s="1" t="s">
        <v>58025</v>
      </c>
      <c r="B420" s="1" t="s">
        <v>58026</v>
      </c>
      <c r="C420" s="1" t="s">
        <v>56837</v>
      </c>
      <c r="D420" s="1">
        <v>2</v>
      </c>
      <c r="E420" s="1">
        <v>45</v>
      </c>
      <c r="F420" s="1">
        <v>48</v>
      </c>
      <c r="G420" s="1">
        <v>18684</v>
      </c>
      <c r="H420" s="1">
        <v>0.00596328515182937</v>
      </c>
      <c r="I420" s="1">
        <v>0.0179257068692266</v>
      </c>
      <c r="J420" s="1">
        <v>17.3</v>
      </c>
      <c r="K420" s="1" t="s">
        <v>57661</v>
      </c>
    </row>
    <row r="421" spans="1:11">
      <c r="A421" s="1" t="s">
        <v>58027</v>
      </c>
      <c r="B421" s="1" t="s">
        <v>58028</v>
      </c>
      <c r="C421" s="1" t="s">
        <v>56837</v>
      </c>
      <c r="D421" s="1">
        <v>2</v>
      </c>
      <c r="E421" s="1">
        <v>45</v>
      </c>
      <c r="F421" s="1">
        <v>49</v>
      </c>
      <c r="G421" s="1">
        <v>18684</v>
      </c>
      <c r="H421" s="1">
        <v>0.00620756980984688</v>
      </c>
      <c r="I421" s="1">
        <v>0.0185485153680684</v>
      </c>
      <c r="J421" s="1">
        <v>16.9469387755102</v>
      </c>
      <c r="K421" s="1" t="s">
        <v>58029</v>
      </c>
    </row>
    <row r="422" spans="1:11">
      <c r="A422" s="1" t="s">
        <v>58030</v>
      </c>
      <c r="B422" s="1" t="s">
        <v>58031</v>
      </c>
      <c r="C422" s="1" t="s">
        <v>56837</v>
      </c>
      <c r="D422" s="1">
        <v>2</v>
      </c>
      <c r="E422" s="1">
        <v>45</v>
      </c>
      <c r="F422" s="1">
        <v>50</v>
      </c>
      <c r="G422" s="1">
        <v>18684</v>
      </c>
      <c r="H422" s="1">
        <v>0.00645636830476148</v>
      </c>
      <c r="I422" s="1">
        <v>0.0191394317334827</v>
      </c>
      <c r="J422" s="1">
        <v>16.608</v>
      </c>
      <c r="K422" s="1" t="s">
        <v>58032</v>
      </c>
    </row>
    <row r="423" spans="1:11">
      <c r="A423" s="1" t="s">
        <v>58033</v>
      </c>
      <c r="B423" s="1" t="s">
        <v>58034</v>
      </c>
      <c r="C423" s="1" t="s">
        <v>56837</v>
      </c>
      <c r="D423" s="1">
        <v>2</v>
      </c>
      <c r="E423" s="1">
        <v>45</v>
      </c>
      <c r="F423" s="1">
        <v>50</v>
      </c>
      <c r="G423" s="1">
        <v>18684</v>
      </c>
      <c r="H423" s="1">
        <v>0.00645636830476148</v>
      </c>
      <c r="I423" s="1">
        <v>0.0191394317334827</v>
      </c>
      <c r="J423" s="1">
        <v>16.608</v>
      </c>
      <c r="K423" s="1" t="s">
        <v>58035</v>
      </c>
    </row>
    <row r="424" spans="1:11">
      <c r="A424" s="1" t="s">
        <v>58036</v>
      </c>
      <c r="B424" s="1" t="s">
        <v>58037</v>
      </c>
      <c r="C424" s="1" t="s">
        <v>56837</v>
      </c>
      <c r="D424" s="1">
        <v>2</v>
      </c>
      <c r="E424" s="1">
        <v>45</v>
      </c>
      <c r="F424" s="1">
        <v>52</v>
      </c>
      <c r="G424" s="1">
        <v>18684</v>
      </c>
      <c r="H424" s="1">
        <v>0.0069674182282801</v>
      </c>
      <c r="I424" s="1">
        <v>0.020532666684519</v>
      </c>
      <c r="J424" s="1">
        <v>15.9692307692308</v>
      </c>
      <c r="K424" s="1" t="s">
        <v>58038</v>
      </c>
    </row>
    <row r="425" spans="1:11">
      <c r="A425" s="1" t="s">
        <v>58039</v>
      </c>
      <c r="B425" s="1" t="s">
        <v>58040</v>
      </c>
      <c r="C425" s="1" t="s">
        <v>56837</v>
      </c>
      <c r="D425" s="1">
        <v>2</v>
      </c>
      <c r="E425" s="1">
        <v>45</v>
      </c>
      <c r="F425" s="1">
        <v>52</v>
      </c>
      <c r="G425" s="1">
        <v>18684</v>
      </c>
      <c r="H425" s="1">
        <v>0.0069674182282801</v>
      </c>
      <c r="I425" s="1">
        <v>0.020532666684519</v>
      </c>
      <c r="J425" s="1">
        <v>15.9692307692308</v>
      </c>
      <c r="K425" s="1" t="s">
        <v>58041</v>
      </c>
    </row>
    <row r="426" spans="1:11">
      <c r="A426" s="1" t="s">
        <v>58042</v>
      </c>
      <c r="B426" s="1" t="s">
        <v>58043</v>
      </c>
      <c r="C426" s="1" t="s">
        <v>56837</v>
      </c>
      <c r="D426" s="1">
        <v>2</v>
      </c>
      <c r="E426" s="1">
        <v>45</v>
      </c>
      <c r="F426" s="1">
        <v>53</v>
      </c>
      <c r="G426" s="1">
        <v>18684</v>
      </c>
      <c r="H426" s="1">
        <v>0.00722962555924817</v>
      </c>
      <c r="I426" s="1">
        <v>0.0211392560211935</v>
      </c>
      <c r="J426" s="1">
        <v>15.6679245283019</v>
      </c>
      <c r="K426" s="1" t="s">
        <v>58041</v>
      </c>
    </row>
    <row r="427" spans="1:11">
      <c r="A427" s="1" t="s">
        <v>58044</v>
      </c>
      <c r="B427" s="1" t="s">
        <v>58045</v>
      </c>
      <c r="C427" s="1" t="s">
        <v>56837</v>
      </c>
      <c r="D427" s="1">
        <v>2</v>
      </c>
      <c r="E427" s="1">
        <v>45</v>
      </c>
      <c r="F427" s="1">
        <v>53</v>
      </c>
      <c r="G427" s="1">
        <v>18684</v>
      </c>
      <c r="H427" s="1">
        <v>0.00722962555924817</v>
      </c>
      <c r="I427" s="1">
        <v>0.0211392560211935</v>
      </c>
      <c r="J427" s="1">
        <v>15.6679245283019</v>
      </c>
      <c r="K427" s="1" t="s">
        <v>57516</v>
      </c>
    </row>
    <row r="428" spans="1:11">
      <c r="A428" s="1" t="s">
        <v>58046</v>
      </c>
      <c r="B428" s="1" t="s">
        <v>58047</v>
      </c>
      <c r="C428" s="1" t="s">
        <v>56837</v>
      </c>
      <c r="D428" s="1">
        <v>2</v>
      </c>
      <c r="E428" s="1">
        <v>45</v>
      </c>
      <c r="F428" s="1">
        <v>53</v>
      </c>
      <c r="G428" s="1">
        <v>18684</v>
      </c>
      <c r="H428" s="1">
        <v>0.00722962555924817</v>
      </c>
      <c r="I428" s="1">
        <v>0.0211392560211935</v>
      </c>
      <c r="J428" s="1">
        <v>15.6679245283019</v>
      </c>
      <c r="K428" s="1" t="s">
        <v>57364</v>
      </c>
    </row>
    <row r="429" spans="1:11">
      <c r="A429" s="1" t="s">
        <v>58048</v>
      </c>
      <c r="B429" s="1" t="s">
        <v>58049</v>
      </c>
      <c r="C429" s="1" t="s">
        <v>56837</v>
      </c>
      <c r="D429" s="1">
        <v>3</v>
      </c>
      <c r="E429" s="1">
        <v>45</v>
      </c>
      <c r="F429" s="1">
        <v>168</v>
      </c>
      <c r="G429" s="1">
        <v>18684</v>
      </c>
      <c r="H429" s="1">
        <v>0.00768369726945271</v>
      </c>
      <c r="I429" s="1">
        <v>0.0223363292716649</v>
      </c>
      <c r="J429" s="1">
        <v>7.41428571428571</v>
      </c>
      <c r="K429" s="1" t="s">
        <v>58050</v>
      </c>
    </row>
    <row r="430" spans="1:11">
      <c r="A430" s="1" t="s">
        <v>58051</v>
      </c>
      <c r="B430" s="1" t="s">
        <v>58052</v>
      </c>
      <c r="C430" s="1" t="s">
        <v>56837</v>
      </c>
      <c r="D430" s="1">
        <v>2</v>
      </c>
      <c r="E430" s="1">
        <v>45</v>
      </c>
      <c r="F430" s="1">
        <v>55</v>
      </c>
      <c r="G430" s="1">
        <v>18684</v>
      </c>
      <c r="H430" s="1">
        <v>0.00776729528573335</v>
      </c>
      <c r="I430" s="1">
        <v>0.0224921678158302</v>
      </c>
      <c r="J430" s="1">
        <v>15.0981818181818</v>
      </c>
      <c r="K430" s="1" t="s">
        <v>57615</v>
      </c>
    </row>
    <row r="431" spans="1:11">
      <c r="A431" s="1" t="s">
        <v>58053</v>
      </c>
      <c r="B431" s="1" t="s">
        <v>58054</v>
      </c>
      <c r="C431" s="1" t="s">
        <v>56837</v>
      </c>
      <c r="D431" s="1">
        <v>2</v>
      </c>
      <c r="E431" s="1">
        <v>45</v>
      </c>
      <c r="F431" s="1">
        <v>55</v>
      </c>
      <c r="G431" s="1">
        <v>18684</v>
      </c>
      <c r="H431" s="1">
        <v>0.00776729528573335</v>
      </c>
      <c r="I431" s="1">
        <v>0.0224921678158302</v>
      </c>
      <c r="J431" s="1">
        <v>15.0981818181818</v>
      </c>
      <c r="K431" s="1" t="s">
        <v>58055</v>
      </c>
    </row>
    <row r="432" spans="1:11">
      <c r="A432" s="1" t="s">
        <v>58056</v>
      </c>
      <c r="B432" s="1" t="s">
        <v>58057</v>
      </c>
      <c r="C432" s="1" t="s">
        <v>56837</v>
      </c>
      <c r="D432" s="1">
        <v>3</v>
      </c>
      <c r="E432" s="1">
        <v>45</v>
      </c>
      <c r="F432" s="1">
        <v>170</v>
      </c>
      <c r="G432" s="1">
        <v>18684</v>
      </c>
      <c r="H432" s="1">
        <v>0.00793658506533499</v>
      </c>
      <c r="I432" s="1">
        <v>0.022893995380774</v>
      </c>
      <c r="J432" s="1">
        <v>7.32705882352941</v>
      </c>
      <c r="K432" s="1" t="s">
        <v>57424</v>
      </c>
    </row>
    <row r="433" spans="1:11">
      <c r="A433" s="1" t="s">
        <v>58058</v>
      </c>
      <c r="B433" s="1" t="s">
        <v>58059</v>
      </c>
      <c r="C433" s="1" t="s">
        <v>56837</v>
      </c>
      <c r="D433" s="1">
        <v>2</v>
      </c>
      <c r="E433" s="1">
        <v>45</v>
      </c>
      <c r="F433" s="1">
        <v>56</v>
      </c>
      <c r="G433" s="1">
        <v>18684</v>
      </c>
      <c r="H433" s="1">
        <v>0.00804271403884557</v>
      </c>
      <c r="I433" s="1">
        <v>0.0230670574727884</v>
      </c>
      <c r="J433" s="1">
        <v>14.8285714285714</v>
      </c>
      <c r="K433" s="1" t="s">
        <v>57316</v>
      </c>
    </row>
    <row r="434" spans="1:11">
      <c r="A434" s="1" t="s">
        <v>58060</v>
      </c>
      <c r="B434" s="1" t="s">
        <v>58061</v>
      </c>
      <c r="C434" s="1" t="s">
        <v>56837</v>
      </c>
      <c r="D434" s="1">
        <v>3</v>
      </c>
      <c r="E434" s="1">
        <v>45</v>
      </c>
      <c r="F434" s="1">
        <v>175</v>
      </c>
      <c r="G434" s="1">
        <v>18684</v>
      </c>
      <c r="H434" s="1">
        <v>0.00859021648235644</v>
      </c>
      <c r="I434" s="1">
        <v>0.0245435668744145</v>
      </c>
      <c r="J434" s="1">
        <v>7.11771428571429</v>
      </c>
      <c r="K434" s="1" t="s">
        <v>58062</v>
      </c>
    </row>
    <row r="435" spans="1:11">
      <c r="A435" s="1" t="s">
        <v>58063</v>
      </c>
      <c r="B435" s="1" t="s">
        <v>58064</v>
      </c>
      <c r="C435" s="1" t="s">
        <v>56837</v>
      </c>
      <c r="D435" s="1">
        <v>2</v>
      </c>
      <c r="E435" s="1">
        <v>45</v>
      </c>
      <c r="F435" s="1">
        <v>59</v>
      </c>
      <c r="G435" s="1">
        <v>18684</v>
      </c>
      <c r="H435" s="1">
        <v>0.008895045584753</v>
      </c>
      <c r="I435" s="1">
        <v>0.0252700158657756</v>
      </c>
      <c r="J435" s="1">
        <v>14.0745762711864</v>
      </c>
      <c r="K435" s="1" t="s">
        <v>58065</v>
      </c>
    </row>
    <row r="436" spans="1:11">
      <c r="A436" s="1" t="s">
        <v>58066</v>
      </c>
      <c r="B436" s="1" t="s">
        <v>58067</v>
      </c>
      <c r="C436" s="1" t="s">
        <v>56837</v>
      </c>
      <c r="D436" s="1">
        <v>2</v>
      </c>
      <c r="E436" s="1">
        <v>45</v>
      </c>
      <c r="F436" s="1">
        <v>62</v>
      </c>
      <c r="G436" s="1">
        <v>18684</v>
      </c>
      <c r="H436" s="1">
        <v>0.00978603812027558</v>
      </c>
      <c r="I436" s="1">
        <v>0.0276963343026667</v>
      </c>
      <c r="J436" s="1">
        <v>13.3935483870968</v>
      </c>
      <c r="K436" s="1" t="s">
        <v>58068</v>
      </c>
    </row>
    <row r="437" spans="1:11">
      <c r="A437" s="1" t="s">
        <v>58069</v>
      </c>
      <c r="B437" s="1" t="s">
        <v>58070</v>
      </c>
      <c r="C437" s="1" t="s">
        <v>56837</v>
      </c>
      <c r="D437" s="1">
        <v>2</v>
      </c>
      <c r="E437" s="1">
        <v>45</v>
      </c>
      <c r="F437" s="1">
        <v>62</v>
      </c>
      <c r="G437" s="1">
        <v>18684</v>
      </c>
      <c r="H437" s="1">
        <v>0.00978603812027558</v>
      </c>
      <c r="I437" s="1">
        <v>0.0276963343026667</v>
      </c>
      <c r="J437" s="1">
        <v>13.3935483870968</v>
      </c>
      <c r="K437" s="1" t="s">
        <v>58071</v>
      </c>
    </row>
    <row r="438" spans="1:11">
      <c r="A438" s="1" t="s">
        <v>58072</v>
      </c>
      <c r="B438" s="1" t="s">
        <v>58073</v>
      </c>
      <c r="C438" s="1" t="s">
        <v>56837</v>
      </c>
      <c r="D438" s="1">
        <v>2</v>
      </c>
      <c r="E438" s="1">
        <v>45</v>
      </c>
      <c r="F438" s="1">
        <v>64</v>
      </c>
      <c r="G438" s="1">
        <v>18684</v>
      </c>
      <c r="H438" s="1">
        <v>0.0104012267566314</v>
      </c>
      <c r="I438" s="1">
        <v>0.0292169290916612</v>
      </c>
      <c r="J438" s="1">
        <v>12.975</v>
      </c>
      <c r="K438" s="1" t="s">
        <v>58074</v>
      </c>
    </row>
    <row r="439" spans="1:11">
      <c r="A439" s="1" t="s">
        <v>58075</v>
      </c>
      <c r="B439" s="1" t="s">
        <v>58076</v>
      </c>
      <c r="C439" s="1" t="s">
        <v>56837</v>
      </c>
      <c r="D439" s="1">
        <v>2</v>
      </c>
      <c r="E439" s="1">
        <v>45</v>
      </c>
      <c r="F439" s="1">
        <v>64</v>
      </c>
      <c r="G439" s="1">
        <v>18684</v>
      </c>
      <c r="H439" s="1">
        <v>0.0104012267566314</v>
      </c>
      <c r="I439" s="1">
        <v>0.0292169290916612</v>
      </c>
      <c r="J439" s="1">
        <v>12.975</v>
      </c>
      <c r="K439" s="1" t="s">
        <v>58077</v>
      </c>
    </row>
    <row r="440" spans="1:11">
      <c r="A440" s="1" t="s">
        <v>58078</v>
      </c>
      <c r="B440" s="1" t="s">
        <v>58079</v>
      </c>
      <c r="C440" s="1" t="s">
        <v>56837</v>
      </c>
      <c r="D440" s="1">
        <v>2</v>
      </c>
      <c r="E440" s="1">
        <v>45</v>
      </c>
      <c r="F440" s="1">
        <v>65</v>
      </c>
      <c r="G440" s="1">
        <v>18684</v>
      </c>
      <c r="H440" s="1">
        <v>0.0107151155968242</v>
      </c>
      <c r="I440" s="1">
        <v>0.0299863309612618</v>
      </c>
      <c r="J440" s="1">
        <v>12.7753846153846</v>
      </c>
      <c r="K440" s="1" t="s">
        <v>57551</v>
      </c>
    </row>
    <row r="441" spans="1:11">
      <c r="A441" s="1" t="s">
        <v>58080</v>
      </c>
      <c r="B441" s="1" t="s">
        <v>58081</v>
      </c>
      <c r="C441" s="1" t="s">
        <v>56837</v>
      </c>
      <c r="D441" s="1">
        <v>2</v>
      </c>
      <c r="E441" s="1">
        <v>45</v>
      </c>
      <c r="F441" s="1">
        <v>65</v>
      </c>
      <c r="G441" s="1">
        <v>18684</v>
      </c>
      <c r="H441" s="1">
        <v>0.0107151155968242</v>
      </c>
      <c r="I441" s="1">
        <v>0.0299863309612618</v>
      </c>
      <c r="J441" s="1">
        <v>12.7753846153846</v>
      </c>
      <c r="K441" s="1" t="s">
        <v>58038</v>
      </c>
    </row>
    <row r="442" spans="1:11">
      <c r="A442" s="1" t="s">
        <v>58082</v>
      </c>
      <c r="B442" s="1" t="s">
        <v>58083</v>
      </c>
      <c r="C442" s="1" t="s">
        <v>56837</v>
      </c>
      <c r="D442" s="1">
        <v>2</v>
      </c>
      <c r="E442" s="1">
        <v>45</v>
      </c>
      <c r="F442" s="1">
        <v>67</v>
      </c>
      <c r="G442" s="1">
        <v>18684</v>
      </c>
      <c r="H442" s="1">
        <v>0.0113553771194525</v>
      </c>
      <c r="I442" s="1">
        <v>0.030248830634631</v>
      </c>
      <c r="J442" s="1">
        <v>12.3940298507463</v>
      </c>
      <c r="K442" s="1" t="s">
        <v>57304</v>
      </c>
    </row>
    <row r="443" spans="1:11">
      <c r="A443" s="1" t="s">
        <v>58084</v>
      </c>
      <c r="B443" s="1" t="s">
        <v>58085</v>
      </c>
      <c r="C443" s="1" t="s">
        <v>56837</v>
      </c>
      <c r="D443" s="1">
        <v>2</v>
      </c>
      <c r="E443" s="1">
        <v>45</v>
      </c>
      <c r="F443" s="1">
        <v>67</v>
      </c>
      <c r="G443" s="1">
        <v>18684</v>
      </c>
      <c r="H443" s="1">
        <v>0.0113553771194525</v>
      </c>
      <c r="I443" s="1">
        <v>0.030248830634631</v>
      </c>
      <c r="J443" s="1">
        <v>12.3940298507463</v>
      </c>
      <c r="K443" s="1" t="s">
        <v>57641</v>
      </c>
    </row>
    <row r="444" spans="1:11">
      <c r="A444" s="1" t="s">
        <v>58086</v>
      </c>
      <c r="B444" s="1" t="s">
        <v>58087</v>
      </c>
      <c r="C444" s="1" t="s">
        <v>56837</v>
      </c>
      <c r="D444" s="1">
        <v>1</v>
      </c>
      <c r="E444" s="1">
        <v>45</v>
      </c>
      <c r="F444" s="1">
        <v>5</v>
      </c>
      <c r="G444" s="1">
        <v>18684</v>
      </c>
      <c r="H444" s="1">
        <v>0.0119857979864211</v>
      </c>
      <c r="I444" s="1">
        <v>0.030248830634631</v>
      </c>
      <c r="J444" s="1">
        <v>83.04</v>
      </c>
      <c r="K444" s="1" t="s">
        <v>347</v>
      </c>
    </row>
    <row r="445" spans="1:11">
      <c r="A445" s="1" t="s">
        <v>58088</v>
      </c>
      <c r="B445" s="1" t="s">
        <v>58089</v>
      </c>
      <c r="C445" s="1" t="s">
        <v>56837</v>
      </c>
      <c r="D445" s="1">
        <v>1</v>
      </c>
      <c r="E445" s="1">
        <v>45</v>
      </c>
      <c r="F445" s="1">
        <v>5</v>
      </c>
      <c r="G445" s="1">
        <v>18684</v>
      </c>
      <c r="H445" s="1">
        <v>0.0119857979864211</v>
      </c>
      <c r="I445" s="1">
        <v>0.030248830634631</v>
      </c>
      <c r="J445" s="1">
        <v>83.04</v>
      </c>
      <c r="K445" s="1" t="s">
        <v>336</v>
      </c>
    </row>
    <row r="446" spans="1:11">
      <c r="A446" s="1" t="s">
        <v>58090</v>
      </c>
      <c r="B446" s="1" t="s">
        <v>58091</v>
      </c>
      <c r="C446" s="1" t="s">
        <v>56837</v>
      </c>
      <c r="D446" s="1">
        <v>1</v>
      </c>
      <c r="E446" s="1">
        <v>45</v>
      </c>
      <c r="F446" s="1">
        <v>5</v>
      </c>
      <c r="G446" s="1">
        <v>18684</v>
      </c>
      <c r="H446" s="1">
        <v>0.0119857979864211</v>
      </c>
      <c r="I446" s="1">
        <v>0.030248830634631</v>
      </c>
      <c r="J446" s="1">
        <v>83.04</v>
      </c>
      <c r="K446" s="1" t="s">
        <v>336</v>
      </c>
    </row>
    <row r="447" spans="1:11">
      <c r="A447" s="1" t="s">
        <v>58092</v>
      </c>
      <c r="B447" s="1" t="s">
        <v>58093</v>
      </c>
      <c r="C447" s="1" t="s">
        <v>56837</v>
      </c>
      <c r="D447" s="1">
        <v>1</v>
      </c>
      <c r="E447" s="1">
        <v>45</v>
      </c>
      <c r="F447" s="1">
        <v>5</v>
      </c>
      <c r="G447" s="1">
        <v>18684</v>
      </c>
      <c r="H447" s="1">
        <v>0.0119857979864211</v>
      </c>
      <c r="I447" s="1">
        <v>0.030248830634631</v>
      </c>
      <c r="J447" s="1">
        <v>83.04</v>
      </c>
      <c r="K447" s="1" t="s">
        <v>336</v>
      </c>
    </row>
    <row r="448" spans="1:11">
      <c r="A448" s="1" t="s">
        <v>58094</v>
      </c>
      <c r="B448" s="1" t="s">
        <v>58095</v>
      </c>
      <c r="C448" s="1" t="s">
        <v>56837</v>
      </c>
      <c r="D448" s="1">
        <v>1</v>
      </c>
      <c r="E448" s="1">
        <v>45</v>
      </c>
      <c r="F448" s="1">
        <v>5</v>
      </c>
      <c r="G448" s="1">
        <v>18684</v>
      </c>
      <c r="H448" s="1">
        <v>0.0119857979864211</v>
      </c>
      <c r="I448" s="1">
        <v>0.030248830634631</v>
      </c>
      <c r="J448" s="1">
        <v>83.04</v>
      </c>
      <c r="K448" s="1" t="s">
        <v>371</v>
      </c>
    </row>
    <row r="449" spans="1:11">
      <c r="A449" s="1" t="s">
        <v>58096</v>
      </c>
      <c r="B449" s="1" t="s">
        <v>58097</v>
      </c>
      <c r="C449" s="1" t="s">
        <v>56837</v>
      </c>
      <c r="D449" s="1">
        <v>1</v>
      </c>
      <c r="E449" s="1">
        <v>45</v>
      </c>
      <c r="F449" s="1">
        <v>5</v>
      </c>
      <c r="G449" s="1">
        <v>18684</v>
      </c>
      <c r="H449" s="1">
        <v>0.0119857979864211</v>
      </c>
      <c r="I449" s="1">
        <v>0.030248830634631</v>
      </c>
      <c r="J449" s="1">
        <v>83.04</v>
      </c>
      <c r="K449" s="1" t="s">
        <v>316</v>
      </c>
    </row>
    <row r="450" spans="1:11">
      <c r="A450" s="1" t="s">
        <v>58098</v>
      </c>
      <c r="B450" s="1" t="s">
        <v>58099</v>
      </c>
      <c r="C450" s="1" t="s">
        <v>56837</v>
      </c>
      <c r="D450" s="1">
        <v>1</v>
      </c>
      <c r="E450" s="1">
        <v>45</v>
      </c>
      <c r="F450" s="1">
        <v>5</v>
      </c>
      <c r="G450" s="1">
        <v>18684</v>
      </c>
      <c r="H450" s="1">
        <v>0.0119857979864211</v>
      </c>
      <c r="I450" s="1">
        <v>0.030248830634631</v>
      </c>
      <c r="J450" s="1">
        <v>83.04</v>
      </c>
      <c r="K450" s="1" t="s">
        <v>336</v>
      </c>
    </row>
    <row r="451" spans="1:11">
      <c r="A451" s="1" t="s">
        <v>58100</v>
      </c>
      <c r="B451" s="1" t="s">
        <v>58101</v>
      </c>
      <c r="C451" s="1" t="s">
        <v>56837</v>
      </c>
      <c r="D451" s="1">
        <v>1</v>
      </c>
      <c r="E451" s="1">
        <v>45</v>
      </c>
      <c r="F451" s="1">
        <v>5</v>
      </c>
      <c r="G451" s="1">
        <v>18684</v>
      </c>
      <c r="H451" s="1">
        <v>0.0119857979864211</v>
      </c>
      <c r="I451" s="1">
        <v>0.030248830634631</v>
      </c>
      <c r="J451" s="1">
        <v>83.04</v>
      </c>
      <c r="K451" s="1" t="s">
        <v>336</v>
      </c>
    </row>
    <row r="452" spans="1:11">
      <c r="A452" s="1" t="s">
        <v>58102</v>
      </c>
      <c r="B452" s="1" t="s">
        <v>58103</v>
      </c>
      <c r="C452" s="1" t="s">
        <v>56837</v>
      </c>
      <c r="D452" s="1">
        <v>1</v>
      </c>
      <c r="E452" s="1">
        <v>45</v>
      </c>
      <c r="F452" s="1">
        <v>5</v>
      </c>
      <c r="G452" s="1">
        <v>18684</v>
      </c>
      <c r="H452" s="1">
        <v>0.0119857979864211</v>
      </c>
      <c r="I452" s="1">
        <v>0.030248830634631</v>
      </c>
      <c r="J452" s="1">
        <v>83.04</v>
      </c>
      <c r="K452" s="1" t="s">
        <v>353</v>
      </c>
    </row>
    <row r="453" spans="1:11">
      <c r="A453" s="1" t="s">
        <v>58104</v>
      </c>
      <c r="B453" s="1" t="s">
        <v>58105</v>
      </c>
      <c r="C453" s="1" t="s">
        <v>56837</v>
      </c>
      <c r="D453" s="1">
        <v>1</v>
      </c>
      <c r="E453" s="1">
        <v>45</v>
      </c>
      <c r="F453" s="1">
        <v>5</v>
      </c>
      <c r="G453" s="1">
        <v>18684</v>
      </c>
      <c r="H453" s="1">
        <v>0.0119857979864211</v>
      </c>
      <c r="I453" s="1">
        <v>0.030248830634631</v>
      </c>
      <c r="J453" s="1">
        <v>83.04</v>
      </c>
      <c r="K453" s="1" t="s">
        <v>315</v>
      </c>
    </row>
    <row r="454" spans="1:11">
      <c r="A454" s="1" t="s">
        <v>58106</v>
      </c>
      <c r="B454" s="1" t="s">
        <v>58107</v>
      </c>
      <c r="C454" s="1" t="s">
        <v>56837</v>
      </c>
      <c r="D454" s="1">
        <v>1</v>
      </c>
      <c r="E454" s="1">
        <v>45</v>
      </c>
      <c r="F454" s="1">
        <v>5</v>
      </c>
      <c r="G454" s="1">
        <v>18684</v>
      </c>
      <c r="H454" s="1">
        <v>0.0119857979864211</v>
      </c>
      <c r="I454" s="1">
        <v>0.030248830634631</v>
      </c>
      <c r="J454" s="1">
        <v>83.04</v>
      </c>
      <c r="K454" s="1" t="s">
        <v>362</v>
      </c>
    </row>
    <row r="455" spans="1:11">
      <c r="A455" s="1" t="s">
        <v>58108</v>
      </c>
      <c r="B455" s="1" t="s">
        <v>58109</v>
      </c>
      <c r="C455" s="1" t="s">
        <v>56837</v>
      </c>
      <c r="D455" s="1">
        <v>1</v>
      </c>
      <c r="E455" s="1">
        <v>45</v>
      </c>
      <c r="F455" s="1">
        <v>5</v>
      </c>
      <c r="G455" s="1">
        <v>18684</v>
      </c>
      <c r="H455" s="1">
        <v>0.0119857979864211</v>
      </c>
      <c r="I455" s="1">
        <v>0.030248830634631</v>
      </c>
      <c r="J455" s="1">
        <v>83.04</v>
      </c>
      <c r="K455" s="1" t="s">
        <v>380</v>
      </c>
    </row>
    <row r="456" spans="1:11">
      <c r="A456" s="1" t="s">
        <v>58110</v>
      </c>
      <c r="B456" s="1" t="s">
        <v>58111</v>
      </c>
      <c r="C456" s="1" t="s">
        <v>56837</v>
      </c>
      <c r="D456" s="1">
        <v>1</v>
      </c>
      <c r="E456" s="1">
        <v>45</v>
      </c>
      <c r="F456" s="1">
        <v>5</v>
      </c>
      <c r="G456" s="1">
        <v>18684</v>
      </c>
      <c r="H456" s="1">
        <v>0.0119857979864211</v>
      </c>
      <c r="I456" s="1">
        <v>0.030248830634631</v>
      </c>
      <c r="J456" s="1">
        <v>83.04</v>
      </c>
      <c r="K456" s="1" t="s">
        <v>316</v>
      </c>
    </row>
    <row r="457" spans="1:11">
      <c r="A457" s="1" t="s">
        <v>58112</v>
      </c>
      <c r="B457" s="1" t="s">
        <v>58113</v>
      </c>
      <c r="C457" s="1" t="s">
        <v>56837</v>
      </c>
      <c r="D457" s="1">
        <v>1</v>
      </c>
      <c r="E457" s="1">
        <v>45</v>
      </c>
      <c r="F457" s="1">
        <v>5</v>
      </c>
      <c r="G457" s="1">
        <v>18684</v>
      </c>
      <c r="H457" s="1">
        <v>0.0119857979864211</v>
      </c>
      <c r="I457" s="1">
        <v>0.030248830634631</v>
      </c>
      <c r="J457" s="1">
        <v>83.04</v>
      </c>
      <c r="K457" s="1" t="s">
        <v>329</v>
      </c>
    </row>
    <row r="458" spans="1:11">
      <c r="A458" s="1" t="s">
        <v>58114</v>
      </c>
      <c r="B458" s="1" t="s">
        <v>58115</v>
      </c>
      <c r="C458" s="1" t="s">
        <v>56837</v>
      </c>
      <c r="D458" s="1">
        <v>1</v>
      </c>
      <c r="E458" s="1">
        <v>45</v>
      </c>
      <c r="F458" s="1">
        <v>5</v>
      </c>
      <c r="G458" s="1">
        <v>18684</v>
      </c>
      <c r="H458" s="1">
        <v>0.0119857979864211</v>
      </c>
      <c r="I458" s="1">
        <v>0.030248830634631</v>
      </c>
      <c r="J458" s="1">
        <v>83.04</v>
      </c>
      <c r="K458" s="1" t="s">
        <v>380</v>
      </c>
    </row>
    <row r="459" spans="1:11">
      <c r="A459" s="1" t="s">
        <v>58116</v>
      </c>
      <c r="B459" s="1" t="s">
        <v>58117</v>
      </c>
      <c r="C459" s="1" t="s">
        <v>56837</v>
      </c>
      <c r="D459" s="1">
        <v>1</v>
      </c>
      <c r="E459" s="1">
        <v>45</v>
      </c>
      <c r="F459" s="1">
        <v>5</v>
      </c>
      <c r="G459" s="1">
        <v>18684</v>
      </c>
      <c r="H459" s="1">
        <v>0.0119857979864211</v>
      </c>
      <c r="I459" s="1">
        <v>0.030248830634631</v>
      </c>
      <c r="J459" s="1">
        <v>83.04</v>
      </c>
      <c r="K459" s="1" t="s">
        <v>292</v>
      </c>
    </row>
    <row r="460" spans="1:11">
      <c r="A460" s="1" t="s">
        <v>58118</v>
      </c>
      <c r="B460" s="1" t="s">
        <v>58119</v>
      </c>
      <c r="C460" s="1" t="s">
        <v>56837</v>
      </c>
      <c r="D460" s="1">
        <v>1</v>
      </c>
      <c r="E460" s="1">
        <v>45</v>
      </c>
      <c r="F460" s="1">
        <v>5</v>
      </c>
      <c r="G460" s="1">
        <v>18684</v>
      </c>
      <c r="H460" s="1">
        <v>0.0119857979864211</v>
      </c>
      <c r="I460" s="1">
        <v>0.030248830634631</v>
      </c>
      <c r="J460" s="1">
        <v>83.04</v>
      </c>
      <c r="K460" s="1" t="s">
        <v>317</v>
      </c>
    </row>
    <row r="461" spans="1:11">
      <c r="A461" s="1" t="s">
        <v>58120</v>
      </c>
      <c r="B461" s="1" t="s">
        <v>58121</v>
      </c>
      <c r="C461" s="1" t="s">
        <v>56837</v>
      </c>
      <c r="D461" s="1">
        <v>1</v>
      </c>
      <c r="E461" s="1">
        <v>45</v>
      </c>
      <c r="F461" s="1">
        <v>5</v>
      </c>
      <c r="G461" s="1">
        <v>18684</v>
      </c>
      <c r="H461" s="1">
        <v>0.0119857979864211</v>
      </c>
      <c r="I461" s="1">
        <v>0.030248830634631</v>
      </c>
      <c r="J461" s="1">
        <v>83.04</v>
      </c>
      <c r="K461" s="1" t="s">
        <v>317</v>
      </c>
    </row>
    <row r="462" spans="1:11">
      <c r="A462" s="1" t="s">
        <v>58122</v>
      </c>
      <c r="B462" s="1" t="s">
        <v>58123</v>
      </c>
      <c r="C462" s="1" t="s">
        <v>56837</v>
      </c>
      <c r="D462" s="1">
        <v>1</v>
      </c>
      <c r="E462" s="1">
        <v>45</v>
      </c>
      <c r="F462" s="1">
        <v>5</v>
      </c>
      <c r="G462" s="1">
        <v>18684</v>
      </c>
      <c r="H462" s="1">
        <v>0.0119857979864211</v>
      </c>
      <c r="I462" s="1">
        <v>0.030248830634631</v>
      </c>
      <c r="J462" s="1">
        <v>83.04</v>
      </c>
      <c r="K462" s="1" t="s">
        <v>315</v>
      </c>
    </row>
    <row r="463" spans="1:11">
      <c r="A463" s="1" t="s">
        <v>58124</v>
      </c>
      <c r="B463" s="1" t="s">
        <v>58125</v>
      </c>
      <c r="C463" s="1" t="s">
        <v>56837</v>
      </c>
      <c r="D463" s="1">
        <v>1</v>
      </c>
      <c r="E463" s="1">
        <v>45</v>
      </c>
      <c r="F463" s="1">
        <v>5</v>
      </c>
      <c r="G463" s="1">
        <v>18684</v>
      </c>
      <c r="H463" s="1">
        <v>0.0119857979864211</v>
      </c>
      <c r="I463" s="1">
        <v>0.030248830634631</v>
      </c>
      <c r="J463" s="1">
        <v>83.04</v>
      </c>
      <c r="K463" s="1" t="s">
        <v>332</v>
      </c>
    </row>
    <row r="464" spans="1:11">
      <c r="A464" s="1" t="s">
        <v>58126</v>
      </c>
      <c r="B464" s="1" t="s">
        <v>58127</v>
      </c>
      <c r="C464" s="1" t="s">
        <v>56837</v>
      </c>
      <c r="D464" s="1">
        <v>1</v>
      </c>
      <c r="E464" s="1">
        <v>45</v>
      </c>
      <c r="F464" s="1">
        <v>5</v>
      </c>
      <c r="G464" s="1">
        <v>18684</v>
      </c>
      <c r="H464" s="1">
        <v>0.0119857979864211</v>
      </c>
      <c r="I464" s="1">
        <v>0.030248830634631</v>
      </c>
      <c r="J464" s="1">
        <v>83.04</v>
      </c>
      <c r="K464" s="1" t="s">
        <v>362</v>
      </c>
    </row>
    <row r="465" spans="1:11">
      <c r="A465" s="1" t="s">
        <v>58128</v>
      </c>
      <c r="B465" s="1" t="s">
        <v>58129</v>
      </c>
      <c r="C465" s="1" t="s">
        <v>56837</v>
      </c>
      <c r="D465" s="1">
        <v>1</v>
      </c>
      <c r="E465" s="1">
        <v>45</v>
      </c>
      <c r="F465" s="1">
        <v>5</v>
      </c>
      <c r="G465" s="1">
        <v>18684</v>
      </c>
      <c r="H465" s="1">
        <v>0.0119857979864211</v>
      </c>
      <c r="I465" s="1">
        <v>0.030248830634631</v>
      </c>
      <c r="J465" s="1">
        <v>83.04</v>
      </c>
      <c r="K465" s="1" t="s">
        <v>361</v>
      </c>
    </row>
    <row r="466" spans="1:11">
      <c r="A466" s="1" t="s">
        <v>58130</v>
      </c>
      <c r="B466" s="1" t="s">
        <v>58131</v>
      </c>
      <c r="C466" s="1" t="s">
        <v>56837</v>
      </c>
      <c r="D466" s="1">
        <v>1</v>
      </c>
      <c r="E466" s="1">
        <v>45</v>
      </c>
      <c r="F466" s="1">
        <v>5</v>
      </c>
      <c r="G466" s="1">
        <v>18684</v>
      </c>
      <c r="H466" s="1">
        <v>0.0119857979864211</v>
      </c>
      <c r="I466" s="1">
        <v>0.030248830634631</v>
      </c>
      <c r="J466" s="1">
        <v>83.04</v>
      </c>
      <c r="K466" s="1" t="s">
        <v>293</v>
      </c>
    </row>
    <row r="467" spans="1:11">
      <c r="A467" s="1" t="s">
        <v>58132</v>
      </c>
      <c r="B467" s="1" t="s">
        <v>58133</v>
      </c>
      <c r="C467" s="1" t="s">
        <v>56837</v>
      </c>
      <c r="D467" s="1">
        <v>1</v>
      </c>
      <c r="E467" s="1">
        <v>45</v>
      </c>
      <c r="F467" s="1">
        <v>5</v>
      </c>
      <c r="G467" s="1">
        <v>18684</v>
      </c>
      <c r="H467" s="1">
        <v>0.0119857979864211</v>
      </c>
      <c r="I467" s="1">
        <v>0.030248830634631</v>
      </c>
      <c r="J467" s="1">
        <v>83.04</v>
      </c>
      <c r="K467" s="1" t="s">
        <v>367</v>
      </c>
    </row>
    <row r="468" spans="1:11">
      <c r="A468" s="1" t="s">
        <v>58134</v>
      </c>
      <c r="B468" s="1" t="s">
        <v>58135</v>
      </c>
      <c r="C468" s="1" t="s">
        <v>56837</v>
      </c>
      <c r="D468" s="1">
        <v>1</v>
      </c>
      <c r="E468" s="1">
        <v>45</v>
      </c>
      <c r="F468" s="1">
        <v>5</v>
      </c>
      <c r="G468" s="1">
        <v>18684</v>
      </c>
      <c r="H468" s="1">
        <v>0.0119857979864211</v>
      </c>
      <c r="I468" s="1">
        <v>0.030248830634631</v>
      </c>
      <c r="J468" s="1">
        <v>83.04</v>
      </c>
      <c r="K468" s="1" t="s">
        <v>328</v>
      </c>
    </row>
    <row r="469" spans="1:11">
      <c r="A469" s="1" t="s">
        <v>58136</v>
      </c>
      <c r="B469" s="1" t="s">
        <v>58137</v>
      </c>
      <c r="C469" s="1" t="s">
        <v>56837</v>
      </c>
      <c r="D469" s="1">
        <v>1</v>
      </c>
      <c r="E469" s="1">
        <v>45</v>
      </c>
      <c r="F469" s="1">
        <v>5</v>
      </c>
      <c r="G469" s="1">
        <v>18684</v>
      </c>
      <c r="H469" s="1">
        <v>0.0119857979864211</v>
      </c>
      <c r="I469" s="1">
        <v>0.030248830634631</v>
      </c>
      <c r="J469" s="1">
        <v>83.04</v>
      </c>
      <c r="K469" s="1" t="s">
        <v>332</v>
      </c>
    </row>
    <row r="470" spans="1:11">
      <c r="A470" s="1" t="s">
        <v>58138</v>
      </c>
      <c r="B470" s="1" t="s">
        <v>58139</v>
      </c>
      <c r="C470" s="1" t="s">
        <v>56837</v>
      </c>
      <c r="D470" s="1">
        <v>1</v>
      </c>
      <c r="E470" s="1">
        <v>45</v>
      </c>
      <c r="F470" s="1">
        <v>5</v>
      </c>
      <c r="G470" s="1">
        <v>18684</v>
      </c>
      <c r="H470" s="1">
        <v>0.0119857979864211</v>
      </c>
      <c r="I470" s="1">
        <v>0.030248830634631</v>
      </c>
      <c r="J470" s="1">
        <v>83.04</v>
      </c>
      <c r="K470" s="1" t="s">
        <v>292</v>
      </c>
    </row>
    <row r="471" spans="1:11">
      <c r="A471" s="1" t="s">
        <v>58140</v>
      </c>
      <c r="B471" s="1" t="s">
        <v>58141</v>
      </c>
      <c r="C471" s="1" t="s">
        <v>56837</v>
      </c>
      <c r="D471" s="1">
        <v>1</v>
      </c>
      <c r="E471" s="1">
        <v>45</v>
      </c>
      <c r="F471" s="1">
        <v>5</v>
      </c>
      <c r="G471" s="1">
        <v>18684</v>
      </c>
      <c r="H471" s="1">
        <v>0.0119857979864211</v>
      </c>
      <c r="I471" s="1">
        <v>0.030248830634631</v>
      </c>
      <c r="J471" s="1">
        <v>83.04</v>
      </c>
      <c r="K471" s="1" t="s">
        <v>351</v>
      </c>
    </row>
    <row r="472" spans="1:11">
      <c r="A472" s="1" t="s">
        <v>58142</v>
      </c>
      <c r="B472" s="1" t="s">
        <v>58143</v>
      </c>
      <c r="C472" s="1" t="s">
        <v>56837</v>
      </c>
      <c r="D472" s="1">
        <v>1</v>
      </c>
      <c r="E472" s="1">
        <v>45</v>
      </c>
      <c r="F472" s="1">
        <v>5</v>
      </c>
      <c r="G472" s="1">
        <v>18684</v>
      </c>
      <c r="H472" s="1">
        <v>0.0119857979864211</v>
      </c>
      <c r="I472" s="1">
        <v>0.030248830634631</v>
      </c>
      <c r="J472" s="1">
        <v>83.04</v>
      </c>
      <c r="K472" s="1" t="s">
        <v>356</v>
      </c>
    </row>
    <row r="473" spans="1:11">
      <c r="A473" s="1" t="s">
        <v>58144</v>
      </c>
      <c r="B473" s="1" t="s">
        <v>58145</v>
      </c>
      <c r="C473" s="1" t="s">
        <v>56837</v>
      </c>
      <c r="D473" s="1">
        <v>1</v>
      </c>
      <c r="E473" s="1">
        <v>45</v>
      </c>
      <c r="F473" s="1">
        <v>5</v>
      </c>
      <c r="G473" s="1">
        <v>18684</v>
      </c>
      <c r="H473" s="1">
        <v>0.0119857979864211</v>
      </c>
      <c r="I473" s="1">
        <v>0.030248830634631</v>
      </c>
      <c r="J473" s="1">
        <v>83.04</v>
      </c>
      <c r="K473" s="1" t="s">
        <v>314</v>
      </c>
    </row>
    <row r="474" spans="1:11">
      <c r="A474" s="1" t="s">
        <v>58146</v>
      </c>
      <c r="B474" s="1" t="s">
        <v>58147</v>
      </c>
      <c r="C474" s="1" t="s">
        <v>56837</v>
      </c>
      <c r="D474" s="1">
        <v>1</v>
      </c>
      <c r="E474" s="1">
        <v>45</v>
      </c>
      <c r="F474" s="1">
        <v>5</v>
      </c>
      <c r="G474" s="1">
        <v>18684</v>
      </c>
      <c r="H474" s="1">
        <v>0.0119857979864211</v>
      </c>
      <c r="I474" s="1">
        <v>0.030248830634631</v>
      </c>
      <c r="J474" s="1">
        <v>83.04</v>
      </c>
      <c r="K474" s="1" t="s">
        <v>336</v>
      </c>
    </row>
    <row r="475" spans="1:11">
      <c r="A475" s="1" t="s">
        <v>58148</v>
      </c>
      <c r="B475" s="1" t="s">
        <v>58149</v>
      </c>
      <c r="C475" s="1" t="s">
        <v>56837</v>
      </c>
      <c r="D475" s="1">
        <v>1</v>
      </c>
      <c r="E475" s="1">
        <v>45</v>
      </c>
      <c r="F475" s="1">
        <v>5</v>
      </c>
      <c r="G475" s="1">
        <v>18684</v>
      </c>
      <c r="H475" s="1">
        <v>0.0119857979864211</v>
      </c>
      <c r="I475" s="1">
        <v>0.030248830634631</v>
      </c>
      <c r="J475" s="1">
        <v>83.04</v>
      </c>
      <c r="K475" s="1" t="s">
        <v>348</v>
      </c>
    </row>
    <row r="476" spans="1:11">
      <c r="A476" s="1" t="s">
        <v>58150</v>
      </c>
      <c r="B476" s="1" t="s">
        <v>58151</v>
      </c>
      <c r="C476" s="1" t="s">
        <v>56837</v>
      </c>
      <c r="D476" s="1">
        <v>1</v>
      </c>
      <c r="E476" s="1">
        <v>45</v>
      </c>
      <c r="F476" s="1">
        <v>5</v>
      </c>
      <c r="G476" s="1">
        <v>18684</v>
      </c>
      <c r="H476" s="1">
        <v>0.0119857979864211</v>
      </c>
      <c r="I476" s="1">
        <v>0.030248830634631</v>
      </c>
      <c r="J476" s="1">
        <v>83.04</v>
      </c>
      <c r="K476" s="1" t="s">
        <v>316</v>
      </c>
    </row>
    <row r="477" spans="1:11">
      <c r="A477" s="1" t="s">
        <v>58152</v>
      </c>
      <c r="B477" s="1" t="s">
        <v>58153</v>
      </c>
      <c r="C477" s="1" t="s">
        <v>56837</v>
      </c>
      <c r="D477" s="1">
        <v>1</v>
      </c>
      <c r="E477" s="1">
        <v>45</v>
      </c>
      <c r="F477" s="1">
        <v>5</v>
      </c>
      <c r="G477" s="1">
        <v>18684</v>
      </c>
      <c r="H477" s="1">
        <v>0.0119857979864211</v>
      </c>
      <c r="I477" s="1">
        <v>0.030248830634631</v>
      </c>
      <c r="J477" s="1">
        <v>83.04</v>
      </c>
      <c r="K477" s="1" t="s">
        <v>316</v>
      </c>
    </row>
    <row r="478" spans="1:11">
      <c r="A478" s="1" t="s">
        <v>58154</v>
      </c>
      <c r="B478" s="1" t="s">
        <v>58155</v>
      </c>
      <c r="C478" s="1" t="s">
        <v>56837</v>
      </c>
      <c r="D478" s="1">
        <v>1</v>
      </c>
      <c r="E478" s="1">
        <v>45</v>
      </c>
      <c r="F478" s="1">
        <v>5</v>
      </c>
      <c r="G478" s="1">
        <v>18684</v>
      </c>
      <c r="H478" s="1">
        <v>0.0119857979864211</v>
      </c>
      <c r="I478" s="1">
        <v>0.030248830634631</v>
      </c>
      <c r="J478" s="1">
        <v>83.04</v>
      </c>
      <c r="K478" s="1" t="s">
        <v>335</v>
      </c>
    </row>
    <row r="479" spans="1:11">
      <c r="A479" s="1" t="s">
        <v>58156</v>
      </c>
      <c r="B479" s="1" t="s">
        <v>58157</v>
      </c>
      <c r="C479" s="1" t="s">
        <v>56837</v>
      </c>
      <c r="D479" s="1">
        <v>1</v>
      </c>
      <c r="E479" s="1">
        <v>45</v>
      </c>
      <c r="F479" s="1">
        <v>5</v>
      </c>
      <c r="G479" s="1">
        <v>18684</v>
      </c>
      <c r="H479" s="1">
        <v>0.0119857979864211</v>
      </c>
      <c r="I479" s="1">
        <v>0.030248830634631</v>
      </c>
      <c r="J479" s="1">
        <v>83.04</v>
      </c>
      <c r="K479" s="1" t="s">
        <v>330</v>
      </c>
    </row>
    <row r="480" spans="1:11">
      <c r="A480" s="1" t="s">
        <v>58158</v>
      </c>
      <c r="B480" s="1" t="s">
        <v>58159</v>
      </c>
      <c r="C480" s="1" t="s">
        <v>56837</v>
      </c>
      <c r="D480" s="1">
        <v>1</v>
      </c>
      <c r="E480" s="1">
        <v>45</v>
      </c>
      <c r="F480" s="1">
        <v>5</v>
      </c>
      <c r="G480" s="1">
        <v>18684</v>
      </c>
      <c r="H480" s="1">
        <v>0.0119857979864211</v>
      </c>
      <c r="I480" s="1">
        <v>0.030248830634631</v>
      </c>
      <c r="J480" s="1">
        <v>83.04</v>
      </c>
      <c r="K480" s="1" t="s">
        <v>379</v>
      </c>
    </row>
    <row r="481" spans="1:11">
      <c r="A481" s="1" t="s">
        <v>58160</v>
      </c>
      <c r="B481" s="1" t="s">
        <v>58161</v>
      </c>
      <c r="C481" s="1" t="s">
        <v>56837</v>
      </c>
      <c r="D481" s="1">
        <v>1</v>
      </c>
      <c r="E481" s="1">
        <v>45</v>
      </c>
      <c r="F481" s="1">
        <v>5</v>
      </c>
      <c r="G481" s="1">
        <v>18684</v>
      </c>
      <c r="H481" s="1">
        <v>0.0119857979864211</v>
      </c>
      <c r="I481" s="1">
        <v>0.030248830634631</v>
      </c>
      <c r="J481" s="1">
        <v>83.04</v>
      </c>
      <c r="K481" s="1" t="s">
        <v>328</v>
      </c>
    </row>
    <row r="482" spans="1:11">
      <c r="A482" s="1" t="s">
        <v>58162</v>
      </c>
      <c r="B482" s="1" t="s">
        <v>58163</v>
      </c>
      <c r="C482" s="1" t="s">
        <v>56837</v>
      </c>
      <c r="D482" s="1">
        <v>1</v>
      </c>
      <c r="E482" s="1">
        <v>45</v>
      </c>
      <c r="F482" s="1">
        <v>5</v>
      </c>
      <c r="G482" s="1">
        <v>18684</v>
      </c>
      <c r="H482" s="1">
        <v>0.0119857979864211</v>
      </c>
      <c r="I482" s="1">
        <v>0.030248830634631</v>
      </c>
      <c r="J482" s="1">
        <v>83.04</v>
      </c>
      <c r="K482" s="1" t="s">
        <v>336</v>
      </c>
    </row>
    <row r="483" spans="1:11">
      <c r="A483" s="1" t="s">
        <v>58164</v>
      </c>
      <c r="B483" s="1" t="s">
        <v>58165</v>
      </c>
      <c r="C483" s="1" t="s">
        <v>56837</v>
      </c>
      <c r="D483" s="1">
        <v>1</v>
      </c>
      <c r="E483" s="1">
        <v>45</v>
      </c>
      <c r="F483" s="1">
        <v>5</v>
      </c>
      <c r="G483" s="1">
        <v>18684</v>
      </c>
      <c r="H483" s="1">
        <v>0.0119857979864211</v>
      </c>
      <c r="I483" s="1">
        <v>0.030248830634631</v>
      </c>
      <c r="J483" s="1">
        <v>83.04</v>
      </c>
      <c r="K483" s="1" t="s">
        <v>336</v>
      </c>
    </row>
    <row r="484" spans="1:11">
      <c r="A484" s="1" t="s">
        <v>58166</v>
      </c>
      <c r="B484" s="1" t="s">
        <v>58167</v>
      </c>
      <c r="C484" s="1" t="s">
        <v>56837</v>
      </c>
      <c r="D484" s="1">
        <v>1</v>
      </c>
      <c r="E484" s="1">
        <v>45</v>
      </c>
      <c r="F484" s="1">
        <v>5</v>
      </c>
      <c r="G484" s="1">
        <v>18684</v>
      </c>
      <c r="H484" s="1">
        <v>0.0119857979864211</v>
      </c>
      <c r="I484" s="1">
        <v>0.030248830634631</v>
      </c>
      <c r="J484" s="1">
        <v>83.04</v>
      </c>
      <c r="K484" s="1" t="s">
        <v>353</v>
      </c>
    </row>
    <row r="485" spans="1:11">
      <c r="A485" s="1" t="s">
        <v>58168</v>
      </c>
      <c r="B485" s="1" t="s">
        <v>58169</v>
      </c>
      <c r="C485" s="1" t="s">
        <v>56837</v>
      </c>
      <c r="D485" s="1">
        <v>1</v>
      </c>
      <c r="E485" s="1">
        <v>45</v>
      </c>
      <c r="F485" s="1">
        <v>5</v>
      </c>
      <c r="G485" s="1">
        <v>18684</v>
      </c>
      <c r="H485" s="1">
        <v>0.0119857979864211</v>
      </c>
      <c r="I485" s="1">
        <v>0.030248830634631</v>
      </c>
      <c r="J485" s="1">
        <v>83.04</v>
      </c>
      <c r="K485" s="1" t="s">
        <v>333</v>
      </c>
    </row>
    <row r="486" spans="1:11">
      <c r="A486" s="1" t="s">
        <v>58170</v>
      </c>
      <c r="B486" s="1" t="s">
        <v>58171</v>
      </c>
      <c r="C486" s="1" t="s">
        <v>56837</v>
      </c>
      <c r="D486" s="1">
        <v>1</v>
      </c>
      <c r="E486" s="1">
        <v>45</v>
      </c>
      <c r="F486" s="1">
        <v>5</v>
      </c>
      <c r="G486" s="1">
        <v>18684</v>
      </c>
      <c r="H486" s="1">
        <v>0.0119857979864211</v>
      </c>
      <c r="I486" s="1">
        <v>0.030248830634631</v>
      </c>
      <c r="J486" s="1">
        <v>83.04</v>
      </c>
      <c r="K486" s="1" t="s">
        <v>351</v>
      </c>
    </row>
    <row r="487" spans="1:11">
      <c r="A487" s="1" t="s">
        <v>58172</v>
      </c>
      <c r="B487" s="1" t="s">
        <v>58173</v>
      </c>
      <c r="C487" s="1" t="s">
        <v>56837</v>
      </c>
      <c r="D487" s="1">
        <v>1</v>
      </c>
      <c r="E487" s="1">
        <v>45</v>
      </c>
      <c r="F487" s="1">
        <v>5</v>
      </c>
      <c r="G487" s="1">
        <v>18684</v>
      </c>
      <c r="H487" s="1">
        <v>0.0119857979864211</v>
      </c>
      <c r="I487" s="1">
        <v>0.030248830634631</v>
      </c>
      <c r="J487" s="1">
        <v>83.04</v>
      </c>
      <c r="K487" s="1" t="s">
        <v>316</v>
      </c>
    </row>
    <row r="488" spans="1:11">
      <c r="A488" s="1" t="s">
        <v>58174</v>
      </c>
      <c r="B488" s="1" t="s">
        <v>58175</v>
      </c>
      <c r="C488" s="1" t="s">
        <v>56837</v>
      </c>
      <c r="D488" s="1">
        <v>1</v>
      </c>
      <c r="E488" s="1">
        <v>45</v>
      </c>
      <c r="F488" s="1">
        <v>5</v>
      </c>
      <c r="G488" s="1">
        <v>18684</v>
      </c>
      <c r="H488" s="1">
        <v>0.0119857979864211</v>
      </c>
      <c r="I488" s="1">
        <v>0.030248830634631</v>
      </c>
      <c r="J488" s="1">
        <v>83.04</v>
      </c>
      <c r="K488" s="1" t="s">
        <v>362</v>
      </c>
    </row>
    <row r="489" spans="1:11">
      <c r="A489" s="1" t="s">
        <v>58176</v>
      </c>
      <c r="B489" s="1" t="s">
        <v>58177</v>
      </c>
      <c r="C489" s="1" t="s">
        <v>56837</v>
      </c>
      <c r="D489" s="1">
        <v>1</v>
      </c>
      <c r="E489" s="1">
        <v>45</v>
      </c>
      <c r="F489" s="1">
        <v>5</v>
      </c>
      <c r="G489" s="1">
        <v>18684</v>
      </c>
      <c r="H489" s="1">
        <v>0.0119857979864211</v>
      </c>
      <c r="I489" s="1">
        <v>0.030248830634631</v>
      </c>
      <c r="J489" s="1">
        <v>83.04</v>
      </c>
      <c r="K489" s="1" t="s">
        <v>333</v>
      </c>
    </row>
    <row r="490" spans="1:11">
      <c r="A490" s="1" t="s">
        <v>58178</v>
      </c>
      <c r="B490" s="1" t="s">
        <v>58179</v>
      </c>
      <c r="C490" s="1" t="s">
        <v>56837</v>
      </c>
      <c r="D490" s="1">
        <v>2</v>
      </c>
      <c r="E490" s="1">
        <v>45</v>
      </c>
      <c r="F490" s="1">
        <v>70</v>
      </c>
      <c r="G490" s="1">
        <v>18684</v>
      </c>
      <c r="H490" s="1">
        <v>0.0123466655928238</v>
      </c>
      <c r="I490" s="1">
        <v>0.031073822800731</v>
      </c>
      <c r="J490" s="1">
        <v>11.8628571428571</v>
      </c>
      <c r="K490" s="1" t="s">
        <v>57589</v>
      </c>
    </row>
    <row r="491" spans="1:11">
      <c r="A491" s="1" t="s">
        <v>58180</v>
      </c>
      <c r="B491" s="1" t="s">
        <v>58181</v>
      </c>
      <c r="C491" s="1" t="s">
        <v>56837</v>
      </c>
      <c r="D491" s="1">
        <v>2</v>
      </c>
      <c r="E491" s="1">
        <v>45</v>
      </c>
      <c r="F491" s="1">
        <v>71</v>
      </c>
      <c r="G491" s="1">
        <v>18684</v>
      </c>
      <c r="H491" s="1">
        <v>0.0126852509982248</v>
      </c>
      <c r="I491" s="1">
        <v>0.0316077682680019</v>
      </c>
      <c r="J491" s="1">
        <v>11.6957746478873</v>
      </c>
      <c r="K491" s="1" t="s">
        <v>58182</v>
      </c>
    </row>
    <row r="492" spans="1:11">
      <c r="A492" s="1" t="s">
        <v>58183</v>
      </c>
      <c r="B492" s="1" t="s">
        <v>58184</v>
      </c>
      <c r="C492" s="1" t="s">
        <v>56837</v>
      </c>
      <c r="D492" s="1">
        <v>2</v>
      </c>
      <c r="E492" s="1">
        <v>45</v>
      </c>
      <c r="F492" s="1">
        <v>71</v>
      </c>
      <c r="G492" s="1">
        <v>18684</v>
      </c>
      <c r="H492" s="1">
        <v>0.0126852509982248</v>
      </c>
      <c r="I492" s="1">
        <v>0.0316077682680019</v>
      </c>
      <c r="J492" s="1">
        <v>11.6957746478873</v>
      </c>
      <c r="K492" s="1" t="s">
        <v>58029</v>
      </c>
    </row>
    <row r="493" spans="1:11">
      <c r="A493" s="1" t="s">
        <v>58185</v>
      </c>
      <c r="B493" s="1" t="s">
        <v>58186</v>
      </c>
      <c r="C493" s="1" t="s">
        <v>56837</v>
      </c>
      <c r="D493" s="1">
        <v>2</v>
      </c>
      <c r="E493" s="1">
        <v>45</v>
      </c>
      <c r="F493" s="1">
        <v>71</v>
      </c>
      <c r="G493" s="1">
        <v>18684</v>
      </c>
      <c r="H493" s="1">
        <v>0.0126852509982248</v>
      </c>
      <c r="I493" s="1">
        <v>0.0316077682680019</v>
      </c>
      <c r="J493" s="1">
        <v>11.6957746478873</v>
      </c>
      <c r="K493" s="1" t="s">
        <v>58187</v>
      </c>
    </row>
    <row r="494" spans="1:11">
      <c r="A494" s="1" t="s">
        <v>58188</v>
      </c>
      <c r="B494" s="1" t="s">
        <v>58189</v>
      </c>
      <c r="C494" s="1" t="s">
        <v>56837</v>
      </c>
      <c r="D494" s="1">
        <v>2</v>
      </c>
      <c r="E494" s="1">
        <v>45</v>
      </c>
      <c r="F494" s="1">
        <v>71</v>
      </c>
      <c r="G494" s="1">
        <v>18684</v>
      </c>
      <c r="H494" s="1">
        <v>0.0126852509982248</v>
      </c>
      <c r="I494" s="1">
        <v>0.0316077682680019</v>
      </c>
      <c r="J494" s="1">
        <v>11.6957746478873</v>
      </c>
      <c r="K494" s="1" t="s">
        <v>58190</v>
      </c>
    </row>
    <row r="495" spans="1:11">
      <c r="A495" s="1" t="s">
        <v>58191</v>
      </c>
      <c r="B495" s="1" t="s">
        <v>58192</v>
      </c>
      <c r="C495" s="1" t="s">
        <v>56837</v>
      </c>
      <c r="D495" s="1">
        <v>2</v>
      </c>
      <c r="E495" s="1">
        <v>45</v>
      </c>
      <c r="F495" s="1">
        <v>71</v>
      </c>
      <c r="G495" s="1">
        <v>18684</v>
      </c>
      <c r="H495" s="1">
        <v>0.0126852509982248</v>
      </c>
      <c r="I495" s="1">
        <v>0.0316077682680019</v>
      </c>
      <c r="J495" s="1">
        <v>11.6957746478873</v>
      </c>
      <c r="K495" s="1" t="s">
        <v>57735</v>
      </c>
    </row>
    <row r="496" spans="1:11">
      <c r="A496" s="1" t="s">
        <v>58193</v>
      </c>
      <c r="B496" s="1" t="s">
        <v>58194</v>
      </c>
      <c r="C496" s="1" t="s">
        <v>56837</v>
      </c>
      <c r="D496" s="1">
        <v>2</v>
      </c>
      <c r="E496" s="1">
        <v>45</v>
      </c>
      <c r="F496" s="1">
        <v>72</v>
      </c>
      <c r="G496" s="1">
        <v>18684</v>
      </c>
      <c r="H496" s="1">
        <v>0.0130278799591346</v>
      </c>
      <c r="I496" s="1">
        <v>0.0324076615898871</v>
      </c>
      <c r="J496" s="1">
        <v>11.5333333333333</v>
      </c>
      <c r="K496" s="1" t="s">
        <v>57968</v>
      </c>
    </row>
    <row r="497" spans="1:11">
      <c r="A497" s="1" t="s">
        <v>58195</v>
      </c>
      <c r="B497" s="1" t="s">
        <v>58196</v>
      </c>
      <c r="C497" s="1" t="s">
        <v>56837</v>
      </c>
      <c r="D497" s="1">
        <v>2</v>
      </c>
      <c r="E497" s="1">
        <v>45</v>
      </c>
      <c r="F497" s="1">
        <v>73</v>
      </c>
      <c r="G497" s="1">
        <v>18684</v>
      </c>
      <c r="H497" s="1">
        <v>0.0133745319424149</v>
      </c>
      <c r="I497" s="1">
        <v>0.0330001039991967</v>
      </c>
      <c r="J497" s="1">
        <v>11.3753424657534</v>
      </c>
      <c r="K497" s="1" t="s">
        <v>58197</v>
      </c>
    </row>
    <row r="498" spans="1:11">
      <c r="A498" s="1" t="s">
        <v>58198</v>
      </c>
      <c r="B498" s="1" t="s">
        <v>58199</v>
      </c>
      <c r="C498" s="1" t="s">
        <v>56837</v>
      </c>
      <c r="D498" s="1">
        <v>2</v>
      </c>
      <c r="E498" s="1">
        <v>45</v>
      </c>
      <c r="F498" s="1">
        <v>75</v>
      </c>
      <c r="G498" s="1">
        <v>18684</v>
      </c>
      <c r="H498" s="1">
        <v>0.0140798232012858</v>
      </c>
      <c r="I498" s="1">
        <v>0.0330001039991967</v>
      </c>
      <c r="J498" s="1">
        <v>11.072</v>
      </c>
      <c r="K498" s="1" t="s">
        <v>58200</v>
      </c>
    </row>
    <row r="499" spans="1:11">
      <c r="A499" s="1" t="s">
        <v>58201</v>
      </c>
      <c r="B499" s="1" t="s">
        <v>58202</v>
      </c>
      <c r="C499" s="1" t="s">
        <v>56837</v>
      </c>
      <c r="D499" s="1">
        <v>2</v>
      </c>
      <c r="E499" s="1">
        <v>45</v>
      </c>
      <c r="F499" s="1">
        <v>75</v>
      </c>
      <c r="G499" s="1">
        <v>18684</v>
      </c>
      <c r="H499" s="1">
        <v>0.0140798232012858</v>
      </c>
      <c r="I499" s="1">
        <v>0.0330001039991967</v>
      </c>
      <c r="J499" s="1">
        <v>11.072</v>
      </c>
      <c r="K499" s="1" t="s">
        <v>58203</v>
      </c>
    </row>
    <row r="500" spans="1:11">
      <c r="A500" s="1" t="s">
        <v>58204</v>
      </c>
      <c r="B500" s="1" t="s">
        <v>58205</v>
      </c>
      <c r="C500" s="1" t="s">
        <v>56837</v>
      </c>
      <c r="D500" s="1">
        <v>1</v>
      </c>
      <c r="E500" s="1">
        <v>45</v>
      </c>
      <c r="F500" s="1">
        <v>6</v>
      </c>
      <c r="G500" s="1">
        <v>18684</v>
      </c>
      <c r="H500" s="1">
        <v>0.014366045274317</v>
      </c>
      <c r="I500" s="1">
        <v>0.0330001039991967</v>
      </c>
      <c r="J500" s="1">
        <v>69.2</v>
      </c>
      <c r="K500" s="1" t="s">
        <v>326</v>
      </c>
    </row>
    <row r="501" spans="1:11">
      <c r="A501" s="1" t="s">
        <v>58206</v>
      </c>
      <c r="B501" s="1" t="s">
        <v>58207</v>
      </c>
      <c r="C501" s="1" t="s">
        <v>56837</v>
      </c>
      <c r="D501" s="1">
        <v>1</v>
      </c>
      <c r="E501" s="1">
        <v>45</v>
      </c>
      <c r="F501" s="1">
        <v>6</v>
      </c>
      <c r="G501" s="1">
        <v>18684</v>
      </c>
      <c r="H501" s="1">
        <v>0.014366045274317</v>
      </c>
      <c r="I501" s="1">
        <v>0.0330001039991967</v>
      </c>
      <c r="J501" s="1">
        <v>69.2</v>
      </c>
      <c r="K501" s="1" t="s">
        <v>333</v>
      </c>
    </row>
    <row r="502" spans="1:11">
      <c r="A502" s="1" t="s">
        <v>58208</v>
      </c>
      <c r="B502" s="1" t="s">
        <v>58209</v>
      </c>
      <c r="C502" s="1" t="s">
        <v>56837</v>
      </c>
      <c r="D502" s="1">
        <v>1</v>
      </c>
      <c r="E502" s="1">
        <v>45</v>
      </c>
      <c r="F502" s="1">
        <v>6</v>
      </c>
      <c r="G502" s="1">
        <v>18684</v>
      </c>
      <c r="H502" s="1">
        <v>0.014366045274317</v>
      </c>
      <c r="I502" s="1">
        <v>0.0330001039991967</v>
      </c>
      <c r="J502" s="1">
        <v>69.2</v>
      </c>
      <c r="K502" s="1" t="s">
        <v>353</v>
      </c>
    </row>
    <row r="503" spans="1:11">
      <c r="A503" s="1" t="s">
        <v>58210</v>
      </c>
      <c r="B503" s="1" t="s">
        <v>58211</v>
      </c>
      <c r="C503" s="1" t="s">
        <v>56837</v>
      </c>
      <c r="D503" s="1">
        <v>1</v>
      </c>
      <c r="E503" s="1">
        <v>45</v>
      </c>
      <c r="F503" s="1">
        <v>6</v>
      </c>
      <c r="G503" s="1">
        <v>18684</v>
      </c>
      <c r="H503" s="1">
        <v>0.014366045274317</v>
      </c>
      <c r="I503" s="1">
        <v>0.0330001039991967</v>
      </c>
      <c r="J503" s="1">
        <v>69.2</v>
      </c>
      <c r="K503" s="1" t="s">
        <v>361</v>
      </c>
    </row>
    <row r="504" spans="1:11">
      <c r="A504" s="1" t="s">
        <v>58212</v>
      </c>
      <c r="B504" s="1" t="s">
        <v>58213</v>
      </c>
      <c r="C504" s="1" t="s">
        <v>56837</v>
      </c>
      <c r="D504" s="1">
        <v>1</v>
      </c>
      <c r="E504" s="1">
        <v>45</v>
      </c>
      <c r="F504" s="1">
        <v>6</v>
      </c>
      <c r="G504" s="1">
        <v>18684</v>
      </c>
      <c r="H504" s="1">
        <v>0.014366045274317</v>
      </c>
      <c r="I504" s="1">
        <v>0.0330001039991967</v>
      </c>
      <c r="J504" s="1">
        <v>69.2</v>
      </c>
      <c r="K504" s="1" t="s">
        <v>332</v>
      </c>
    </row>
    <row r="505" spans="1:11">
      <c r="A505" s="1" t="s">
        <v>58214</v>
      </c>
      <c r="B505" s="1" t="s">
        <v>58215</v>
      </c>
      <c r="C505" s="1" t="s">
        <v>56837</v>
      </c>
      <c r="D505" s="1">
        <v>1</v>
      </c>
      <c r="E505" s="1">
        <v>45</v>
      </c>
      <c r="F505" s="1">
        <v>6</v>
      </c>
      <c r="G505" s="1">
        <v>18684</v>
      </c>
      <c r="H505" s="1">
        <v>0.014366045274317</v>
      </c>
      <c r="I505" s="1">
        <v>0.0330001039991967</v>
      </c>
      <c r="J505" s="1">
        <v>69.2</v>
      </c>
      <c r="K505" s="1" t="s">
        <v>350</v>
      </c>
    </row>
    <row r="506" spans="1:11">
      <c r="A506" s="1" t="s">
        <v>58216</v>
      </c>
      <c r="B506" s="1" t="s">
        <v>58217</v>
      </c>
      <c r="C506" s="1" t="s">
        <v>56837</v>
      </c>
      <c r="D506" s="1">
        <v>1</v>
      </c>
      <c r="E506" s="1">
        <v>45</v>
      </c>
      <c r="F506" s="1">
        <v>6</v>
      </c>
      <c r="G506" s="1">
        <v>18684</v>
      </c>
      <c r="H506" s="1">
        <v>0.014366045274317</v>
      </c>
      <c r="I506" s="1">
        <v>0.0330001039991967</v>
      </c>
      <c r="J506" s="1">
        <v>69.2</v>
      </c>
      <c r="K506" s="1" t="s">
        <v>379</v>
      </c>
    </row>
    <row r="507" spans="1:11">
      <c r="A507" s="1" t="s">
        <v>58218</v>
      </c>
      <c r="B507" s="1" t="s">
        <v>58219</v>
      </c>
      <c r="C507" s="1" t="s">
        <v>56837</v>
      </c>
      <c r="D507" s="1">
        <v>1</v>
      </c>
      <c r="E507" s="1">
        <v>45</v>
      </c>
      <c r="F507" s="1">
        <v>6</v>
      </c>
      <c r="G507" s="1">
        <v>18684</v>
      </c>
      <c r="H507" s="1">
        <v>0.014366045274317</v>
      </c>
      <c r="I507" s="1">
        <v>0.0330001039991967</v>
      </c>
      <c r="J507" s="1">
        <v>69.2</v>
      </c>
      <c r="K507" s="1" t="s">
        <v>356</v>
      </c>
    </row>
    <row r="508" spans="1:11">
      <c r="A508" s="1" t="s">
        <v>58220</v>
      </c>
      <c r="B508" s="1" t="s">
        <v>58221</v>
      </c>
      <c r="C508" s="1" t="s">
        <v>56837</v>
      </c>
      <c r="D508" s="1">
        <v>1</v>
      </c>
      <c r="E508" s="1">
        <v>45</v>
      </c>
      <c r="F508" s="1">
        <v>6</v>
      </c>
      <c r="G508" s="1">
        <v>18684</v>
      </c>
      <c r="H508" s="1">
        <v>0.014366045274317</v>
      </c>
      <c r="I508" s="1">
        <v>0.0330001039991967</v>
      </c>
      <c r="J508" s="1">
        <v>69.2</v>
      </c>
      <c r="K508" s="1" t="s">
        <v>353</v>
      </c>
    </row>
    <row r="509" spans="1:11">
      <c r="A509" s="1" t="s">
        <v>58222</v>
      </c>
      <c r="B509" s="1" t="s">
        <v>58223</v>
      </c>
      <c r="C509" s="1" t="s">
        <v>56837</v>
      </c>
      <c r="D509" s="1">
        <v>1</v>
      </c>
      <c r="E509" s="1">
        <v>45</v>
      </c>
      <c r="F509" s="1">
        <v>6</v>
      </c>
      <c r="G509" s="1">
        <v>18684</v>
      </c>
      <c r="H509" s="1">
        <v>0.014366045274317</v>
      </c>
      <c r="I509" s="1">
        <v>0.0330001039991967</v>
      </c>
      <c r="J509" s="1">
        <v>69.2</v>
      </c>
      <c r="K509" s="1" t="s">
        <v>329</v>
      </c>
    </row>
    <row r="510" spans="1:11">
      <c r="A510" s="1" t="s">
        <v>58224</v>
      </c>
      <c r="B510" s="1" t="s">
        <v>58225</v>
      </c>
      <c r="C510" s="1" t="s">
        <v>56837</v>
      </c>
      <c r="D510" s="1">
        <v>1</v>
      </c>
      <c r="E510" s="1">
        <v>45</v>
      </c>
      <c r="F510" s="1">
        <v>6</v>
      </c>
      <c r="G510" s="1">
        <v>18684</v>
      </c>
      <c r="H510" s="1">
        <v>0.014366045274317</v>
      </c>
      <c r="I510" s="1">
        <v>0.0330001039991967</v>
      </c>
      <c r="J510" s="1">
        <v>69.2</v>
      </c>
      <c r="K510" s="1" t="s">
        <v>336</v>
      </c>
    </row>
    <row r="511" spans="1:11">
      <c r="A511" s="1" t="s">
        <v>58226</v>
      </c>
      <c r="B511" s="1" t="s">
        <v>58227</v>
      </c>
      <c r="C511" s="1" t="s">
        <v>56837</v>
      </c>
      <c r="D511" s="1">
        <v>1</v>
      </c>
      <c r="E511" s="1">
        <v>45</v>
      </c>
      <c r="F511" s="1">
        <v>6</v>
      </c>
      <c r="G511" s="1">
        <v>18684</v>
      </c>
      <c r="H511" s="1">
        <v>0.014366045274317</v>
      </c>
      <c r="I511" s="1">
        <v>0.0330001039991967</v>
      </c>
      <c r="J511" s="1">
        <v>69.2</v>
      </c>
      <c r="K511" s="1" t="s">
        <v>373</v>
      </c>
    </row>
    <row r="512" spans="1:11">
      <c r="A512" s="1" t="s">
        <v>58228</v>
      </c>
      <c r="B512" s="1" t="s">
        <v>58229</v>
      </c>
      <c r="C512" s="1" t="s">
        <v>56837</v>
      </c>
      <c r="D512" s="1">
        <v>1</v>
      </c>
      <c r="E512" s="1">
        <v>45</v>
      </c>
      <c r="F512" s="1">
        <v>6</v>
      </c>
      <c r="G512" s="1">
        <v>18684</v>
      </c>
      <c r="H512" s="1">
        <v>0.014366045274317</v>
      </c>
      <c r="I512" s="1">
        <v>0.0330001039991967</v>
      </c>
      <c r="J512" s="1">
        <v>69.2</v>
      </c>
      <c r="K512" s="1" t="s">
        <v>396</v>
      </c>
    </row>
    <row r="513" spans="1:11">
      <c r="A513" s="1" t="s">
        <v>58230</v>
      </c>
      <c r="B513" s="1" t="s">
        <v>58231</v>
      </c>
      <c r="C513" s="1" t="s">
        <v>56837</v>
      </c>
      <c r="D513" s="1">
        <v>1</v>
      </c>
      <c r="E513" s="1">
        <v>45</v>
      </c>
      <c r="F513" s="1">
        <v>6</v>
      </c>
      <c r="G513" s="1">
        <v>18684</v>
      </c>
      <c r="H513" s="1">
        <v>0.014366045274317</v>
      </c>
      <c r="I513" s="1">
        <v>0.0330001039991967</v>
      </c>
      <c r="J513" s="1">
        <v>69.2</v>
      </c>
      <c r="K513" s="1" t="s">
        <v>342</v>
      </c>
    </row>
    <row r="514" spans="1:11">
      <c r="A514" s="1" t="s">
        <v>58232</v>
      </c>
      <c r="B514" s="1" t="s">
        <v>58233</v>
      </c>
      <c r="C514" s="1" t="s">
        <v>56837</v>
      </c>
      <c r="D514" s="1">
        <v>1</v>
      </c>
      <c r="E514" s="1">
        <v>45</v>
      </c>
      <c r="F514" s="1">
        <v>6</v>
      </c>
      <c r="G514" s="1">
        <v>18684</v>
      </c>
      <c r="H514" s="1">
        <v>0.014366045274317</v>
      </c>
      <c r="I514" s="1">
        <v>0.0330001039991967</v>
      </c>
      <c r="J514" s="1">
        <v>69.2</v>
      </c>
      <c r="K514" s="1" t="s">
        <v>328</v>
      </c>
    </row>
    <row r="515" spans="1:11">
      <c r="A515" s="1" t="s">
        <v>58234</v>
      </c>
      <c r="B515" s="1" t="s">
        <v>58235</v>
      </c>
      <c r="C515" s="1" t="s">
        <v>56837</v>
      </c>
      <c r="D515" s="1">
        <v>1</v>
      </c>
      <c r="E515" s="1">
        <v>45</v>
      </c>
      <c r="F515" s="1">
        <v>6</v>
      </c>
      <c r="G515" s="1">
        <v>18684</v>
      </c>
      <c r="H515" s="1">
        <v>0.014366045274317</v>
      </c>
      <c r="I515" s="1">
        <v>0.0330001039991967</v>
      </c>
      <c r="J515" s="1">
        <v>69.2</v>
      </c>
      <c r="K515" s="1" t="s">
        <v>347</v>
      </c>
    </row>
    <row r="516" spans="1:11">
      <c r="A516" s="1" t="s">
        <v>58236</v>
      </c>
      <c r="B516" s="1" t="s">
        <v>58237</v>
      </c>
      <c r="C516" s="1" t="s">
        <v>56837</v>
      </c>
      <c r="D516" s="1">
        <v>1</v>
      </c>
      <c r="E516" s="1">
        <v>45</v>
      </c>
      <c r="F516" s="1">
        <v>6</v>
      </c>
      <c r="G516" s="1">
        <v>18684</v>
      </c>
      <c r="H516" s="1">
        <v>0.014366045274317</v>
      </c>
      <c r="I516" s="1">
        <v>0.0330001039991967</v>
      </c>
      <c r="J516" s="1">
        <v>69.2</v>
      </c>
      <c r="K516" s="1" t="s">
        <v>450</v>
      </c>
    </row>
    <row r="517" spans="1:11">
      <c r="A517" s="1" t="s">
        <v>58238</v>
      </c>
      <c r="B517" s="1" t="s">
        <v>58239</v>
      </c>
      <c r="C517" s="1" t="s">
        <v>56837</v>
      </c>
      <c r="D517" s="1">
        <v>1</v>
      </c>
      <c r="E517" s="1">
        <v>45</v>
      </c>
      <c r="F517" s="1">
        <v>6</v>
      </c>
      <c r="G517" s="1">
        <v>18684</v>
      </c>
      <c r="H517" s="1">
        <v>0.014366045274317</v>
      </c>
      <c r="I517" s="1">
        <v>0.0330001039991967</v>
      </c>
      <c r="J517" s="1">
        <v>69.2</v>
      </c>
      <c r="K517" s="1" t="s">
        <v>353</v>
      </c>
    </row>
    <row r="518" spans="1:11">
      <c r="A518" s="1" t="s">
        <v>58240</v>
      </c>
      <c r="B518" s="1" t="s">
        <v>58241</v>
      </c>
      <c r="C518" s="1" t="s">
        <v>56837</v>
      </c>
      <c r="D518" s="1">
        <v>1</v>
      </c>
      <c r="E518" s="1">
        <v>45</v>
      </c>
      <c r="F518" s="1">
        <v>6</v>
      </c>
      <c r="G518" s="1">
        <v>18684</v>
      </c>
      <c r="H518" s="1">
        <v>0.014366045274317</v>
      </c>
      <c r="I518" s="1">
        <v>0.0330001039991967</v>
      </c>
      <c r="J518" s="1">
        <v>69.2</v>
      </c>
      <c r="K518" s="1" t="s">
        <v>336</v>
      </c>
    </row>
    <row r="519" spans="1:11">
      <c r="A519" s="1" t="s">
        <v>58242</v>
      </c>
      <c r="B519" s="1" t="s">
        <v>58243</v>
      </c>
      <c r="C519" s="1" t="s">
        <v>56837</v>
      </c>
      <c r="D519" s="1">
        <v>1</v>
      </c>
      <c r="E519" s="1">
        <v>45</v>
      </c>
      <c r="F519" s="1">
        <v>6</v>
      </c>
      <c r="G519" s="1">
        <v>18684</v>
      </c>
      <c r="H519" s="1">
        <v>0.014366045274317</v>
      </c>
      <c r="I519" s="1">
        <v>0.0330001039991967</v>
      </c>
      <c r="J519" s="1">
        <v>69.2</v>
      </c>
      <c r="K519" s="1" t="s">
        <v>314</v>
      </c>
    </row>
    <row r="520" spans="1:11">
      <c r="A520" s="1" t="s">
        <v>58244</v>
      </c>
      <c r="B520" s="1" t="s">
        <v>58245</v>
      </c>
      <c r="C520" s="1" t="s">
        <v>56837</v>
      </c>
      <c r="D520" s="1">
        <v>1</v>
      </c>
      <c r="E520" s="1">
        <v>45</v>
      </c>
      <c r="F520" s="1">
        <v>6</v>
      </c>
      <c r="G520" s="1">
        <v>18684</v>
      </c>
      <c r="H520" s="1">
        <v>0.014366045274317</v>
      </c>
      <c r="I520" s="1">
        <v>0.0330001039991967</v>
      </c>
      <c r="J520" s="1">
        <v>69.2</v>
      </c>
      <c r="K520" s="1" t="s">
        <v>329</v>
      </c>
    </row>
    <row r="521" spans="1:11">
      <c r="A521" s="1" t="s">
        <v>58246</v>
      </c>
      <c r="B521" s="1" t="s">
        <v>58247</v>
      </c>
      <c r="C521" s="1" t="s">
        <v>56837</v>
      </c>
      <c r="D521" s="1">
        <v>1</v>
      </c>
      <c r="E521" s="1">
        <v>45</v>
      </c>
      <c r="F521" s="1">
        <v>6</v>
      </c>
      <c r="G521" s="1">
        <v>18684</v>
      </c>
      <c r="H521" s="1">
        <v>0.014366045274317</v>
      </c>
      <c r="I521" s="1">
        <v>0.0330001039991967</v>
      </c>
      <c r="J521" s="1">
        <v>69.2</v>
      </c>
      <c r="K521" s="1" t="s">
        <v>380</v>
      </c>
    </row>
    <row r="522" spans="1:11">
      <c r="A522" s="1" t="s">
        <v>58248</v>
      </c>
      <c r="B522" s="1" t="s">
        <v>58249</v>
      </c>
      <c r="C522" s="1" t="s">
        <v>56837</v>
      </c>
      <c r="D522" s="1">
        <v>1</v>
      </c>
      <c r="E522" s="1">
        <v>45</v>
      </c>
      <c r="F522" s="1">
        <v>6</v>
      </c>
      <c r="G522" s="1">
        <v>18684</v>
      </c>
      <c r="H522" s="1">
        <v>0.014366045274317</v>
      </c>
      <c r="I522" s="1">
        <v>0.0330001039991967</v>
      </c>
      <c r="J522" s="1">
        <v>69.2</v>
      </c>
      <c r="K522" s="1" t="s">
        <v>356</v>
      </c>
    </row>
    <row r="523" spans="1:11">
      <c r="A523" s="1" t="s">
        <v>58250</v>
      </c>
      <c r="B523" s="1" t="s">
        <v>58251</v>
      </c>
      <c r="C523" s="1" t="s">
        <v>56837</v>
      </c>
      <c r="D523" s="1">
        <v>1</v>
      </c>
      <c r="E523" s="1">
        <v>45</v>
      </c>
      <c r="F523" s="1">
        <v>6</v>
      </c>
      <c r="G523" s="1">
        <v>18684</v>
      </c>
      <c r="H523" s="1">
        <v>0.014366045274317</v>
      </c>
      <c r="I523" s="1">
        <v>0.0330001039991967</v>
      </c>
      <c r="J523" s="1">
        <v>69.2</v>
      </c>
      <c r="K523" s="1" t="s">
        <v>292</v>
      </c>
    </row>
    <row r="524" spans="1:11">
      <c r="A524" s="1" t="s">
        <v>58252</v>
      </c>
      <c r="B524" s="1" t="s">
        <v>58253</v>
      </c>
      <c r="C524" s="1" t="s">
        <v>56837</v>
      </c>
      <c r="D524" s="1">
        <v>1</v>
      </c>
      <c r="E524" s="1">
        <v>45</v>
      </c>
      <c r="F524" s="1">
        <v>6</v>
      </c>
      <c r="G524" s="1">
        <v>18684</v>
      </c>
      <c r="H524" s="1">
        <v>0.014366045274317</v>
      </c>
      <c r="I524" s="1">
        <v>0.0330001039991967</v>
      </c>
      <c r="J524" s="1">
        <v>69.2</v>
      </c>
      <c r="K524" s="1" t="s">
        <v>342</v>
      </c>
    </row>
    <row r="525" spans="1:11">
      <c r="A525" s="1" t="s">
        <v>58254</v>
      </c>
      <c r="B525" s="1" t="s">
        <v>58255</v>
      </c>
      <c r="C525" s="1" t="s">
        <v>56837</v>
      </c>
      <c r="D525" s="1">
        <v>1</v>
      </c>
      <c r="E525" s="1">
        <v>45</v>
      </c>
      <c r="F525" s="1">
        <v>6</v>
      </c>
      <c r="G525" s="1">
        <v>18684</v>
      </c>
      <c r="H525" s="1">
        <v>0.014366045274317</v>
      </c>
      <c r="I525" s="1">
        <v>0.0330001039991967</v>
      </c>
      <c r="J525" s="1">
        <v>69.2</v>
      </c>
      <c r="K525" s="1" t="s">
        <v>293</v>
      </c>
    </row>
    <row r="526" spans="1:11">
      <c r="A526" s="1" t="s">
        <v>58256</v>
      </c>
      <c r="B526" s="1" t="s">
        <v>58257</v>
      </c>
      <c r="C526" s="1" t="s">
        <v>56837</v>
      </c>
      <c r="D526" s="1">
        <v>1</v>
      </c>
      <c r="E526" s="1">
        <v>45</v>
      </c>
      <c r="F526" s="1">
        <v>6</v>
      </c>
      <c r="G526" s="1">
        <v>18684</v>
      </c>
      <c r="H526" s="1">
        <v>0.014366045274317</v>
      </c>
      <c r="I526" s="1">
        <v>0.0330001039991967</v>
      </c>
      <c r="J526" s="1">
        <v>69.2</v>
      </c>
      <c r="K526" s="1" t="s">
        <v>293</v>
      </c>
    </row>
    <row r="527" spans="1:11">
      <c r="A527" s="1" t="s">
        <v>58258</v>
      </c>
      <c r="B527" s="1" t="s">
        <v>58259</v>
      </c>
      <c r="C527" s="1" t="s">
        <v>56837</v>
      </c>
      <c r="D527" s="1">
        <v>1</v>
      </c>
      <c r="E527" s="1">
        <v>45</v>
      </c>
      <c r="F527" s="1">
        <v>6</v>
      </c>
      <c r="G527" s="1">
        <v>18684</v>
      </c>
      <c r="H527" s="1">
        <v>0.014366045274317</v>
      </c>
      <c r="I527" s="1">
        <v>0.0330001039991967</v>
      </c>
      <c r="J527" s="1">
        <v>69.2</v>
      </c>
      <c r="K527" s="1" t="s">
        <v>317</v>
      </c>
    </row>
    <row r="528" spans="1:11">
      <c r="A528" s="1" t="s">
        <v>58260</v>
      </c>
      <c r="B528" s="1" t="s">
        <v>58261</v>
      </c>
      <c r="C528" s="1" t="s">
        <v>56837</v>
      </c>
      <c r="D528" s="1">
        <v>1</v>
      </c>
      <c r="E528" s="1">
        <v>45</v>
      </c>
      <c r="F528" s="1">
        <v>6</v>
      </c>
      <c r="G528" s="1">
        <v>18684</v>
      </c>
      <c r="H528" s="1">
        <v>0.014366045274317</v>
      </c>
      <c r="I528" s="1">
        <v>0.0330001039991967</v>
      </c>
      <c r="J528" s="1">
        <v>69.2</v>
      </c>
      <c r="K528" s="1" t="s">
        <v>333</v>
      </c>
    </row>
    <row r="529" spans="1:11">
      <c r="A529" s="1" t="s">
        <v>58262</v>
      </c>
      <c r="B529" s="1" t="s">
        <v>58263</v>
      </c>
      <c r="C529" s="1" t="s">
        <v>56837</v>
      </c>
      <c r="D529" s="1">
        <v>1</v>
      </c>
      <c r="E529" s="1">
        <v>45</v>
      </c>
      <c r="F529" s="1">
        <v>6</v>
      </c>
      <c r="G529" s="1">
        <v>18684</v>
      </c>
      <c r="H529" s="1">
        <v>0.014366045274317</v>
      </c>
      <c r="I529" s="1">
        <v>0.0330001039991967</v>
      </c>
      <c r="J529" s="1">
        <v>69.2</v>
      </c>
      <c r="K529" s="1" t="s">
        <v>361</v>
      </c>
    </row>
    <row r="530" spans="1:11">
      <c r="A530" s="1" t="s">
        <v>58264</v>
      </c>
      <c r="B530" s="1" t="s">
        <v>58265</v>
      </c>
      <c r="C530" s="1" t="s">
        <v>56837</v>
      </c>
      <c r="D530" s="1">
        <v>1</v>
      </c>
      <c r="E530" s="1">
        <v>45</v>
      </c>
      <c r="F530" s="1">
        <v>6</v>
      </c>
      <c r="G530" s="1">
        <v>18684</v>
      </c>
      <c r="H530" s="1">
        <v>0.014366045274317</v>
      </c>
      <c r="I530" s="1">
        <v>0.0330001039991967</v>
      </c>
      <c r="J530" s="1">
        <v>69.2</v>
      </c>
      <c r="K530" s="1" t="s">
        <v>333</v>
      </c>
    </row>
    <row r="531" spans="1:11">
      <c r="A531" s="1" t="s">
        <v>58266</v>
      </c>
      <c r="B531" s="1" t="s">
        <v>58267</v>
      </c>
      <c r="C531" s="1" t="s">
        <v>56837</v>
      </c>
      <c r="D531" s="1">
        <v>1</v>
      </c>
      <c r="E531" s="1">
        <v>45</v>
      </c>
      <c r="F531" s="1">
        <v>6</v>
      </c>
      <c r="G531" s="1">
        <v>18684</v>
      </c>
      <c r="H531" s="1">
        <v>0.014366045274317</v>
      </c>
      <c r="I531" s="1">
        <v>0.0330001039991967</v>
      </c>
      <c r="J531" s="1">
        <v>69.2</v>
      </c>
      <c r="K531" s="1" t="s">
        <v>353</v>
      </c>
    </row>
    <row r="532" spans="1:11">
      <c r="A532" s="1" t="s">
        <v>58268</v>
      </c>
      <c r="B532" s="1" t="s">
        <v>58269</v>
      </c>
      <c r="C532" s="1" t="s">
        <v>56837</v>
      </c>
      <c r="D532" s="1">
        <v>1</v>
      </c>
      <c r="E532" s="1">
        <v>45</v>
      </c>
      <c r="F532" s="1">
        <v>6</v>
      </c>
      <c r="G532" s="1">
        <v>18684</v>
      </c>
      <c r="H532" s="1">
        <v>0.014366045274317</v>
      </c>
      <c r="I532" s="1">
        <v>0.0330001039991967</v>
      </c>
      <c r="J532" s="1">
        <v>69.2</v>
      </c>
      <c r="K532" s="1" t="s">
        <v>450</v>
      </c>
    </row>
    <row r="533" spans="1:11">
      <c r="A533" s="1" t="s">
        <v>58270</v>
      </c>
      <c r="B533" s="1" t="s">
        <v>58271</v>
      </c>
      <c r="C533" s="1" t="s">
        <v>56837</v>
      </c>
      <c r="D533" s="1">
        <v>1</v>
      </c>
      <c r="E533" s="1">
        <v>45</v>
      </c>
      <c r="F533" s="1">
        <v>6</v>
      </c>
      <c r="G533" s="1">
        <v>18684</v>
      </c>
      <c r="H533" s="1">
        <v>0.014366045274317</v>
      </c>
      <c r="I533" s="1">
        <v>0.0330001039991967</v>
      </c>
      <c r="J533" s="1">
        <v>69.2</v>
      </c>
      <c r="K533" s="1" t="s">
        <v>315</v>
      </c>
    </row>
    <row r="534" spans="1:11">
      <c r="A534" s="1" t="s">
        <v>58272</v>
      </c>
      <c r="B534" s="1" t="s">
        <v>58273</v>
      </c>
      <c r="C534" s="1" t="s">
        <v>56837</v>
      </c>
      <c r="D534" s="1">
        <v>1</v>
      </c>
      <c r="E534" s="1">
        <v>45</v>
      </c>
      <c r="F534" s="1">
        <v>6</v>
      </c>
      <c r="G534" s="1">
        <v>18684</v>
      </c>
      <c r="H534" s="1">
        <v>0.014366045274317</v>
      </c>
      <c r="I534" s="1">
        <v>0.0330001039991967</v>
      </c>
      <c r="J534" s="1">
        <v>69.2</v>
      </c>
      <c r="K534" s="1" t="s">
        <v>317</v>
      </c>
    </row>
    <row r="535" spans="1:11">
      <c r="A535" s="1" t="s">
        <v>58274</v>
      </c>
      <c r="B535" s="1" t="s">
        <v>58275</v>
      </c>
      <c r="C535" s="1" t="s">
        <v>56837</v>
      </c>
      <c r="D535" s="1">
        <v>1</v>
      </c>
      <c r="E535" s="1">
        <v>45</v>
      </c>
      <c r="F535" s="1">
        <v>6</v>
      </c>
      <c r="G535" s="1">
        <v>18684</v>
      </c>
      <c r="H535" s="1">
        <v>0.014366045274317</v>
      </c>
      <c r="I535" s="1">
        <v>0.0330001039991967</v>
      </c>
      <c r="J535" s="1">
        <v>69.2</v>
      </c>
      <c r="K535" s="1" t="s">
        <v>363</v>
      </c>
    </row>
    <row r="536" spans="1:11">
      <c r="A536" s="1" t="s">
        <v>58276</v>
      </c>
      <c r="B536" s="1" t="s">
        <v>58277</v>
      </c>
      <c r="C536" s="1" t="s">
        <v>56837</v>
      </c>
      <c r="D536" s="1">
        <v>1</v>
      </c>
      <c r="E536" s="1">
        <v>45</v>
      </c>
      <c r="F536" s="1">
        <v>6</v>
      </c>
      <c r="G536" s="1">
        <v>18684</v>
      </c>
      <c r="H536" s="1">
        <v>0.014366045274317</v>
      </c>
      <c r="I536" s="1">
        <v>0.0330001039991967</v>
      </c>
      <c r="J536" s="1">
        <v>69.2</v>
      </c>
      <c r="K536" s="1" t="s">
        <v>347</v>
      </c>
    </row>
    <row r="537" spans="1:11">
      <c r="A537" s="1" t="s">
        <v>58278</v>
      </c>
      <c r="B537" s="1" t="s">
        <v>58279</v>
      </c>
      <c r="C537" s="1" t="s">
        <v>56837</v>
      </c>
      <c r="D537" s="1">
        <v>1</v>
      </c>
      <c r="E537" s="1">
        <v>45</v>
      </c>
      <c r="F537" s="1">
        <v>6</v>
      </c>
      <c r="G537" s="1">
        <v>18684</v>
      </c>
      <c r="H537" s="1">
        <v>0.014366045274317</v>
      </c>
      <c r="I537" s="1">
        <v>0.0330001039991967</v>
      </c>
      <c r="J537" s="1">
        <v>69.2</v>
      </c>
      <c r="K537" s="1" t="s">
        <v>347</v>
      </c>
    </row>
    <row r="538" spans="1:11">
      <c r="A538" s="1" t="s">
        <v>58280</v>
      </c>
      <c r="B538" s="1" t="s">
        <v>58281</v>
      </c>
      <c r="C538" s="1" t="s">
        <v>56837</v>
      </c>
      <c r="D538" s="1">
        <v>1</v>
      </c>
      <c r="E538" s="1">
        <v>45</v>
      </c>
      <c r="F538" s="1">
        <v>6</v>
      </c>
      <c r="G538" s="1">
        <v>18684</v>
      </c>
      <c r="H538" s="1">
        <v>0.014366045274317</v>
      </c>
      <c r="I538" s="1">
        <v>0.0330001039991967</v>
      </c>
      <c r="J538" s="1">
        <v>69.2</v>
      </c>
      <c r="K538" s="1" t="s">
        <v>327</v>
      </c>
    </row>
    <row r="539" spans="1:11">
      <c r="A539" s="1" t="s">
        <v>58282</v>
      </c>
      <c r="B539" s="1" t="s">
        <v>58283</v>
      </c>
      <c r="C539" s="1" t="s">
        <v>56837</v>
      </c>
      <c r="D539" s="1">
        <v>5</v>
      </c>
      <c r="E539" s="1">
        <v>45</v>
      </c>
      <c r="F539" s="1">
        <v>602</v>
      </c>
      <c r="G539" s="1">
        <v>18684</v>
      </c>
      <c r="H539" s="1">
        <v>0.0144220371211277</v>
      </c>
      <c r="I539" s="1">
        <v>0.0330650880176622</v>
      </c>
      <c r="J539" s="1">
        <v>3.4485049833887</v>
      </c>
      <c r="K539" s="1" t="s">
        <v>58284</v>
      </c>
    </row>
    <row r="540" spans="1:11">
      <c r="A540" s="1" t="s">
        <v>58285</v>
      </c>
      <c r="B540" s="1" t="s">
        <v>58286</v>
      </c>
      <c r="C540" s="1" t="s">
        <v>56837</v>
      </c>
      <c r="D540" s="1">
        <v>2</v>
      </c>
      <c r="E540" s="1">
        <v>45</v>
      </c>
      <c r="F540" s="1">
        <v>76</v>
      </c>
      <c r="G540" s="1">
        <v>18684</v>
      </c>
      <c r="H540" s="1">
        <v>0.0144384217677125</v>
      </c>
      <c r="I540" s="1">
        <v>0.0330650880176622</v>
      </c>
      <c r="J540" s="1">
        <v>10.9263157894737</v>
      </c>
      <c r="K540" s="1" t="s">
        <v>58287</v>
      </c>
    </row>
    <row r="541" spans="1:11">
      <c r="A541" s="1" t="s">
        <v>58288</v>
      </c>
      <c r="B541" s="1" t="s">
        <v>58289</v>
      </c>
      <c r="C541" s="1" t="s">
        <v>56837</v>
      </c>
      <c r="D541" s="1">
        <v>2</v>
      </c>
      <c r="E541" s="1">
        <v>45</v>
      </c>
      <c r="F541" s="1">
        <v>78</v>
      </c>
      <c r="G541" s="1">
        <v>18684</v>
      </c>
      <c r="H541" s="1">
        <v>0.0151674235341189</v>
      </c>
      <c r="I541" s="1">
        <v>0.0346288208541527</v>
      </c>
      <c r="J541" s="1">
        <v>10.6461538461538</v>
      </c>
      <c r="K541" s="1" t="s">
        <v>57589</v>
      </c>
    </row>
    <row r="542" spans="1:11">
      <c r="A542" s="1" t="s">
        <v>58290</v>
      </c>
      <c r="B542" s="1" t="s">
        <v>58291</v>
      </c>
      <c r="C542" s="1" t="s">
        <v>56837</v>
      </c>
      <c r="D542" s="1">
        <v>2</v>
      </c>
      <c r="E542" s="1">
        <v>45</v>
      </c>
      <c r="F542" s="1">
        <v>79</v>
      </c>
      <c r="G542" s="1">
        <v>18684</v>
      </c>
      <c r="H542" s="1">
        <v>0.0155377864500298</v>
      </c>
      <c r="I542" s="1">
        <v>0.0353667369879281</v>
      </c>
      <c r="J542" s="1">
        <v>10.5113924050633</v>
      </c>
      <c r="K542" s="1" t="s">
        <v>58292</v>
      </c>
    </row>
    <row r="543" spans="1:11">
      <c r="A543" s="1" t="s">
        <v>58293</v>
      </c>
      <c r="B543" s="1" t="s">
        <v>58294</v>
      </c>
      <c r="C543" s="1" t="s">
        <v>56837</v>
      </c>
      <c r="D543" s="1">
        <v>2</v>
      </c>
      <c r="E543" s="1">
        <v>45</v>
      </c>
      <c r="F543" s="1">
        <v>80</v>
      </c>
      <c r="G543" s="1">
        <v>18684</v>
      </c>
      <c r="H543" s="1">
        <v>0.0159120306490429</v>
      </c>
      <c r="I543" s="1">
        <v>0.0353676451767848</v>
      </c>
      <c r="J543" s="1">
        <v>10.38</v>
      </c>
      <c r="K543" s="1" t="s">
        <v>58295</v>
      </c>
    </row>
    <row r="544" spans="1:11">
      <c r="A544" s="1" t="s">
        <v>58296</v>
      </c>
      <c r="B544" s="1" t="s">
        <v>58297</v>
      </c>
      <c r="C544" s="1" t="s">
        <v>56837</v>
      </c>
      <c r="D544" s="1">
        <v>2</v>
      </c>
      <c r="E544" s="1">
        <v>45</v>
      </c>
      <c r="F544" s="1">
        <v>82</v>
      </c>
      <c r="G544" s="1">
        <v>18684</v>
      </c>
      <c r="H544" s="1">
        <v>0.016672083100938</v>
      </c>
      <c r="I544" s="1">
        <v>0.0353676451767848</v>
      </c>
      <c r="J544" s="1">
        <v>10.1268292682927</v>
      </c>
      <c r="K544" s="1" t="s">
        <v>58298</v>
      </c>
    </row>
    <row r="545" spans="1:11">
      <c r="A545" s="1" t="s">
        <v>58299</v>
      </c>
      <c r="B545" s="1" t="s">
        <v>58300</v>
      </c>
      <c r="C545" s="1" t="s">
        <v>56837</v>
      </c>
      <c r="D545" s="1">
        <v>1</v>
      </c>
      <c r="E545" s="1">
        <v>45</v>
      </c>
      <c r="F545" s="1">
        <v>7</v>
      </c>
      <c r="G545" s="1">
        <v>18684</v>
      </c>
      <c r="H545" s="1">
        <v>0.0167406853836781</v>
      </c>
      <c r="I545" s="1">
        <v>0.0353676451767848</v>
      </c>
      <c r="J545" s="1">
        <v>59.3142857142857</v>
      </c>
      <c r="K545" s="1" t="s">
        <v>361</v>
      </c>
    </row>
    <row r="546" spans="1:11">
      <c r="A546" s="1" t="s">
        <v>58301</v>
      </c>
      <c r="B546" s="1" t="s">
        <v>58302</v>
      </c>
      <c r="C546" s="1" t="s">
        <v>56837</v>
      </c>
      <c r="D546" s="1">
        <v>1</v>
      </c>
      <c r="E546" s="1">
        <v>45</v>
      </c>
      <c r="F546" s="1">
        <v>7</v>
      </c>
      <c r="G546" s="1">
        <v>18684</v>
      </c>
      <c r="H546" s="1">
        <v>0.0167406853836781</v>
      </c>
      <c r="I546" s="1">
        <v>0.0353676451767848</v>
      </c>
      <c r="J546" s="1">
        <v>59.3142857142857</v>
      </c>
      <c r="K546" s="1" t="s">
        <v>332</v>
      </c>
    </row>
    <row r="547" spans="1:11">
      <c r="A547" s="1" t="s">
        <v>58303</v>
      </c>
      <c r="B547" s="1" t="s">
        <v>58304</v>
      </c>
      <c r="C547" s="1" t="s">
        <v>56837</v>
      </c>
      <c r="D547" s="1">
        <v>1</v>
      </c>
      <c r="E547" s="1">
        <v>45</v>
      </c>
      <c r="F547" s="1">
        <v>7</v>
      </c>
      <c r="G547" s="1">
        <v>18684</v>
      </c>
      <c r="H547" s="1">
        <v>0.0167406853836781</v>
      </c>
      <c r="I547" s="1">
        <v>0.0353676451767848</v>
      </c>
      <c r="J547" s="1">
        <v>59.3142857142857</v>
      </c>
      <c r="K547" s="1" t="s">
        <v>371</v>
      </c>
    </row>
    <row r="548" spans="1:11">
      <c r="A548" s="1" t="s">
        <v>58305</v>
      </c>
      <c r="B548" s="1" t="s">
        <v>58306</v>
      </c>
      <c r="C548" s="1" t="s">
        <v>56837</v>
      </c>
      <c r="D548" s="1">
        <v>1</v>
      </c>
      <c r="E548" s="1">
        <v>45</v>
      </c>
      <c r="F548" s="1">
        <v>7</v>
      </c>
      <c r="G548" s="1">
        <v>18684</v>
      </c>
      <c r="H548" s="1">
        <v>0.0167406853836781</v>
      </c>
      <c r="I548" s="1">
        <v>0.0353676451767848</v>
      </c>
      <c r="J548" s="1">
        <v>59.3142857142857</v>
      </c>
      <c r="K548" s="1" t="s">
        <v>324</v>
      </c>
    </row>
    <row r="549" spans="1:11">
      <c r="A549" s="1" t="s">
        <v>58307</v>
      </c>
      <c r="B549" s="1" t="s">
        <v>58308</v>
      </c>
      <c r="C549" s="1" t="s">
        <v>56837</v>
      </c>
      <c r="D549" s="1">
        <v>1</v>
      </c>
      <c r="E549" s="1">
        <v>45</v>
      </c>
      <c r="F549" s="1">
        <v>7</v>
      </c>
      <c r="G549" s="1">
        <v>18684</v>
      </c>
      <c r="H549" s="1">
        <v>0.0167406853836781</v>
      </c>
      <c r="I549" s="1">
        <v>0.0353676451767848</v>
      </c>
      <c r="J549" s="1">
        <v>59.3142857142857</v>
      </c>
      <c r="K549" s="1" t="s">
        <v>315</v>
      </c>
    </row>
    <row r="550" spans="1:11">
      <c r="A550" s="1" t="s">
        <v>58309</v>
      </c>
      <c r="B550" s="1" t="s">
        <v>58310</v>
      </c>
      <c r="C550" s="1" t="s">
        <v>56837</v>
      </c>
      <c r="D550" s="1">
        <v>1</v>
      </c>
      <c r="E550" s="1">
        <v>45</v>
      </c>
      <c r="F550" s="1">
        <v>7</v>
      </c>
      <c r="G550" s="1">
        <v>18684</v>
      </c>
      <c r="H550" s="1">
        <v>0.0167406853836781</v>
      </c>
      <c r="I550" s="1">
        <v>0.0353676451767848</v>
      </c>
      <c r="J550" s="1">
        <v>59.3142857142857</v>
      </c>
      <c r="K550" s="1" t="s">
        <v>362</v>
      </c>
    </row>
    <row r="551" spans="1:11">
      <c r="A551" s="1" t="s">
        <v>58311</v>
      </c>
      <c r="B551" s="1" t="s">
        <v>58312</v>
      </c>
      <c r="C551" s="1" t="s">
        <v>56837</v>
      </c>
      <c r="D551" s="1">
        <v>1</v>
      </c>
      <c r="E551" s="1">
        <v>45</v>
      </c>
      <c r="F551" s="1">
        <v>7</v>
      </c>
      <c r="G551" s="1">
        <v>18684</v>
      </c>
      <c r="H551" s="1">
        <v>0.0167406853836781</v>
      </c>
      <c r="I551" s="1">
        <v>0.0353676451767848</v>
      </c>
      <c r="J551" s="1">
        <v>59.3142857142857</v>
      </c>
      <c r="K551" s="1" t="s">
        <v>328</v>
      </c>
    </row>
    <row r="552" spans="1:11">
      <c r="A552" s="1" t="s">
        <v>58313</v>
      </c>
      <c r="B552" s="1" t="s">
        <v>58314</v>
      </c>
      <c r="C552" s="1" t="s">
        <v>56837</v>
      </c>
      <c r="D552" s="1">
        <v>1</v>
      </c>
      <c r="E552" s="1">
        <v>45</v>
      </c>
      <c r="F552" s="1">
        <v>7</v>
      </c>
      <c r="G552" s="1">
        <v>18684</v>
      </c>
      <c r="H552" s="1">
        <v>0.0167406853836781</v>
      </c>
      <c r="I552" s="1">
        <v>0.0353676451767848</v>
      </c>
      <c r="J552" s="1">
        <v>59.3142857142857</v>
      </c>
      <c r="K552" s="1" t="s">
        <v>333</v>
      </c>
    </row>
    <row r="553" spans="1:11">
      <c r="A553" s="1" t="s">
        <v>58315</v>
      </c>
      <c r="B553" s="1" t="s">
        <v>58316</v>
      </c>
      <c r="C553" s="1" t="s">
        <v>56837</v>
      </c>
      <c r="D553" s="1">
        <v>1</v>
      </c>
      <c r="E553" s="1">
        <v>45</v>
      </c>
      <c r="F553" s="1">
        <v>7</v>
      </c>
      <c r="G553" s="1">
        <v>18684</v>
      </c>
      <c r="H553" s="1">
        <v>0.0167406853836781</v>
      </c>
      <c r="I553" s="1">
        <v>0.0353676451767848</v>
      </c>
      <c r="J553" s="1">
        <v>59.3142857142857</v>
      </c>
      <c r="K553" s="1" t="s">
        <v>353</v>
      </c>
    </row>
    <row r="554" spans="1:11">
      <c r="A554" s="1" t="s">
        <v>58317</v>
      </c>
      <c r="B554" s="1" t="s">
        <v>58318</v>
      </c>
      <c r="C554" s="1" t="s">
        <v>56837</v>
      </c>
      <c r="D554" s="1">
        <v>1</v>
      </c>
      <c r="E554" s="1">
        <v>45</v>
      </c>
      <c r="F554" s="1">
        <v>7</v>
      </c>
      <c r="G554" s="1">
        <v>18684</v>
      </c>
      <c r="H554" s="1">
        <v>0.0167406853836781</v>
      </c>
      <c r="I554" s="1">
        <v>0.0353676451767848</v>
      </c>
      <c r="J554" s="1">
        <v>59.3142857142857</v>
      </c>
      <c r="K554" s="1" t="s">
        <v>356</v>
      </c>
    </row>
    <row r="555" spans="1:11">
      <c r="A555" s="1" t="s">
        <v>58319</v>
      </c>
      <c r="B555" s="1" t="s">
        <v>58320</v>
      </c>
      <c r="C555" s="1" t="s">
        <v>56837</v>
      </c>
      <c r="D555" s="1">
        <v>1</v>
      </c>
      <c r="E555" s="1">
        <v>45</v>
      </c>
      <c r="F555" s="1">
        <v>7</v>
      </c>
      <c r="G555" s="1">
        <v>18684</v>
      </c>
      <c r="H555" s="1">
        <v>0.0167406853836781</v>
      </c>
      <c r="I555" s="1">
        <v>0.0353676451767848</v>
      </c>
      <c r="J555" s="1">
        <v>59.3142857142857</v>
      </c>
      <c r="K555" s="1" t="s">
        <v>363</v>
      </c>
    </row>
    <row r="556" spans="1:11">
      <c r="A556" s="1" t="s">
        <v>58321</v>
      </c>
      <c r="B556" s="1" t="s">
        <v>58322</v>
      </c>
      <c r="C556" s="1" t="s">
        <v>56837</v>
      </c>
      <c r="D556" s="1">
        <v>1</v>
      </c>
      <c r="E556" s="1">
        <v>45</v>
      </c>
      <c r="F556" s="1">
        <v>7</v>
      </c>
      <c r="G556" s="1">
        <v>18684</v>
      </c>
      <c r="H556" s="1">
        <v>0.0167406853836781</v>
      </c>
      <c r="I556" s="1">
        <v>0.0353676451767848</v>
      </c>
      <c r="J556" s="1">
        <v>59.3142857142857</v>
      </c>
      <c r="K556" s="1" t="s">
        <v>380</v>
      </c>
    </row>
    <row r="557" spans="1:11">
      <c r="A557" s="1" t="s">
        <v>58323</v>
      </c>
      <c r="B557" s="1" t="s">
        <v>58324</v>
      </c>
      <c r="C557" s="1" t="s">
        <v>56837</v>
      </c>
      <c r="D557" s="1">
        <v>1</v>
      </c>
      <c r="E557" s="1">
        <v>45</v>
      </c>
      <c r="F557" s="1">
        <v>7</v>
      </c>
      <c r="G557" s="1">
        <v>18684</v>
      </c>
      <c r="H557" s="1">
        <v>0.0167406853836781</v>
      </c>
      <c r="I557" s="1">
        <v>0.0353676451767848</v>
      </c>
      <c r="J557" s="1">
        <v>59.3142857142857</v>
      </c>
      <c r="K557" s="1" t="s">
        <v>351</v>
      </c>
    </row>
    <row r="558" spans="1:11">
      <c r="A558" s="1" t="s">
        <v>58325</v>
      </c>
      <c r="B558" s="1" t="s">
        <v>58326</v>
      </c>
      <c r="C558" s="1" t="s">
        <v>56837</v>
      </c>
      <c r="D558" s="1">
        <v>1</v>
      </c>
      <c r="E558" s="1">
        <v>45</v>
      </c>
      <c r="F558" s="1">
        <v>7</v>
      </c>
      <c r="G558" s="1">
        <v>18684</v>
      </c>
      <c r="H558" s="1">
        <v>0.0167406853836781</v>
      </c>
      <c r="I558" s="1">
        <v>0.0353676451767848</v>
      </c>
      <c r="J558" s="1">
        <v>59.3142857142857</v>
      </c>
      <c r="K558" s="1" t="s">
        <v>316</v>
      </c>
    </row>
    <row r="559" spans="1:11">
      <c r="A559" s="1" t="s">
        <v>58327</v>
      </c>
      <c r="B559" s="1" t="s">
        <v>58328</v>
      </c>
      <c r="C559" s="1" t="s">
        <v>56837</v>
      </c>
      <c r="D559" s="1">
        <v>1</v>
      </c>
      <c r="E559" s="1">
        <v>45</v>
      </c>
      <c r="F559" s="1">
        <v>7</v>
      </c>
      <c r="G559" s="1">
        <v>18684</v>
      </c>
      <c r="H559" s="1">
        <v>0.0167406853836781</v>
      </c>
      <c r="I559" s="1">
        <v>0.0353676451767848</v>
      </c>
      <c r="J559" s="1">
        <v>59.3142857142857</v>
      </c>
      <c r="K559" s="1" t="s">
        <v>336</v>
      </c>
    </row>
    <row r="560" spans="1:11">
      <c r="A560" s="1" t="s">
        <v>58329</v>
      </c>
      <c r="B560" s="1" t="s">
        <v>58330</v>
      </c>
      <c r="C560" s="1" t="s">
        <v>56837</v>
      </c>
      <c r="D560" s="1">
        <v>1</v>
      </c>
      <c r="E560" s="1">
        <v>45</v>
      </c>
      <c r="F560" s="1">
        <v>7</v>
      </c>
      <c r="G560" s="1">
        <v>18684</v>
      </c>
      <c r="H560" s="1">
        <v>0.0167406853836781</v>
      </c>
      <c r="I560" s="1">
        <v>0.0353676451767848</v>
      </c>
      <c r="J560" s="1">
        <v>59.3142857142857</v>
      </c>
      <c r="K560" s="1" t="s">
        <v>308</v>
      </c>
    </row>
    <row r="561" spans="1:11">
      <c r="A561" s="1" t="s">
        <v>58331</v>
      </c>
      <c r="B561" s="1" t="s">
        <v>58332</v>
      </c>
      <c r="C561" s="1" t="s">
        <v>56837</v>
      </c>
      <c r="D561" s="1">
        <v>1</v>
      </c>
      <c r="E561" s="1">
        <v>45</v>
      </c>
      <c r="F561" s="1">
        <v>7</v>
      </c>
      <c r="G561" s="1">
        <v>18684</v>
      </c>
      <c r="H561" s="1">
        <v>0.0167406853836781</v>
      </c>
      <c r="I561" s="1">
        <v>0.0353676451767848</v>
      </c>
      <c r="J561" s="1">
        <v>59.3142857142857</v>
      </c>
      <c r="K561" s="1" t="s">
        <v>353</v>
      </c>
    </row>
    <row r="562" spans="1:11">
      <c r="A562" s="1" t="s">
        <v>58333</v>
      </c>
      <c r="B562" s="1" t="s">
        <v>58334</v>
      </c>
      <c r="C562" s="1" t="s">
        <v>56837</v>
      </c>
      <c r="D562" s="1">
        <v>1</v>
      </c>
      <c r="E562" s="1">
        <v>45</v>
      </c>
      <c r="F562" s="1">
        <v>7</v>
      </c>
      <c r="G562" s="1">
        <v>18684</v>
      </c>
      <c r="H562" s="1">
        <v>0.0167406853836781</v>
      </c>
      <c r="I562" s="1">
        <v>0.0353676451767848</v>
      </c>
      <c r="J562" s="1">
        <v>59.3142857142857</v>
      </c>
      <c r="K562" s="1" t="s">
        <v>357</v>
      </c>
    </row>
    <row r="563" spans="1:11">
      <c r="A563" s="1" t="s">
        <v>58335</v>
      </c>
      <c r="B563" s="1" t="s">
        <v>58336</v>
      </c>
      <c r="C563" s="1" t="s">
        <v>56837</v>
      </c>
      <c r="D563" s="1">
        <v>1</v>
      </c>
      <c r="E563" s="1">
        <v>45</v>
      </c>
      <c r="F563" s="1">
        <v>7</v>
      </c>
      <c r="G563" s="1">
        <v>18684</v>
      </c>
      <c r="H563" s="1">
        <v>0.0167406853836781</v>
      </c>
      <c r="I563" s="1">
        <v>0.0353676451767848</v>
      </c>
      <c r="J563" s="1">
        <v>59.3142857142857</v>
      </c>
      <c r="K563" s="1" t="s">
        <v>373</v>
      </c>
    </row>
    <row r="564" spans="1:11">
      <c r="A564" s="1" t="s">
        <v>58337</v>
      </c>
      <c r="B564" s="1" t="s">
        <v>58338</v>
      </c>
      <c r="C564" s="1" t="s">
        <v>56837</v>
      </c>
      <c r="D564" s="1">
        <v>1</v>
      </c>
      <c r="E564" s="1">
        <v>45</v>
      </c>
      <c r="F564" s="1">
        <v>7</v>
      </c>
      <c r="G564" s="1">
        <v>18684</v>
      </c>
      <c r="H564" s="1">
        <v>0.0167406853836781</v>
      </c>
      <c r="I564" s="1">
        <v>0.0353676451767848</v>
      </c>
      <c r="J564" s="1">
        <v>59.3142857142857</v>
      </c>
      <c r="K564" s="1" t="s">
        <v>336</v>
      </c>
    </row>
    <row r="565" spans="1:11">
      <c r="A565" s="1" t="s">
        <v>58339</v>
      </c>
      <c r="B565" s="1" t="s">
        <v>58340</v>
      </c>
      <c r="C565" s="1" t="s">
        <v>56837</v>
      </c>
      <c r="D565" s="1">
        <v>1</v>
      </c>
      <c r="E565" s="1">
        <v>45</v>
      </c>
      <c r="F565" s="1">
        <v>7</v>
      </c>
      <c r="G565" s="1">
        <v>18684</v>
      </c>
      <c r="H565" s="1">
        <v>0.0167406853836781</v>
      </c>
      <c r="I565" s="1">
        <v>0.0353676451767848</v>
      </c>
      <c r="J565" s="1">
        <v>59.3142857142857</v>
      </c>
      <c r="K565" s="1" t="s">
        <v>317</v>
      </c>
    </row>
    <row r="566" spans="1:11">
      <c r="A566" s="1" t="s">
        <v>58341</v>
      </c>
      <c r="B566" s="1" t="s">
        <v>58342</v>
      </c>
      <c r="C566" s="1" t="s">
        <v>56837</v>
      </c>
      <c r="D566" s="1">
        <v>1</v>
      </c>
      <c r="E566" s="1">
        <v>45</v>
      </c>
      <c r="F566" s="1">
        <v>7</v>
      </c>
      <c r="G566" s="1">
        <v>18684</v>
      </c>
      <c r="H566" s="1">
        <v>0.0167406853836781</v>
      </c>
      <c r="I566" s="1">
        <v>0.0353676451767848</v>
      </c>
      <c r="J566" s="1">
        <v>59.3142857142857</v>
      </c>
      <c r="K566" s="1" t="s">
        <v>362</v>
      </c>
    </row>
    <row r="567" spans="1:11">
      <c r="A567" s="1" t="s">
        <v>58343</v>
      </c>
      <c r="B567" s="1" t="s">
        <v>58344</v>
      </c>
      <c r="C567" s="1" t="s">
        <v>56837</v>
      </c>
      <c r="D567" s="1">
        <v>1</v>
      </c>
      <c r="E567" s="1">
        <v>45</v>
      </c>
      <c r="F567" s="1">
        <v>7</v>
      </c>
      <c r="G567" s="1">
        <v>18684</v>
      </c>
      <c r="H567" s="1">
        <v>0.0167406853836781</v>
      </c>
      <c r="I567" s="1">
        <v>0.0353676451767848</v>
      </c>
      <c r="J567" s="1">
        <v>59.3142857142857</v>
      </c>
      <c r="K567" s="1" t="s">
        <v>362</v>
      </c>
    </row>
    <row r="568" spans="1:11">
      <c r="A568" s="1" t="s">
        <v>58345</v>
      </c>
      <c r="B568" s="1" t="s">
        <v>58346</v>
      </c>
      <c r="C568" s="1" t="s">
        <v>56837</v>
      </c>
      <c r="D568" s="1">
        <v>1</v>
      </c>
      <c r="E568" s="1">
        <v>45</v>
      </c>
      <c r="F568" s="1">
        <v>7</v>
      </c>
      <c r="G568" s="1">
        <v>18684</v>
      </c>
      <c r="H568" s="1">
        <v>0.0167406853836781</v>
      </c>
      <c r="I568" s="1">
        <v>0.0353676451767848</v>
      </c>
      <c r="J568" s="1">
        <v>59.3142857142857</v>
      </c>
      <c r="K568" s="1" t="s">
        <v>356</v>
      </c>
    </row>
    <row r="569" spans="1:11">
      <c r="A569" s="1" t="s">
        <v>58347</v>
      </c>
      <c r="B569" s="1" t="s">
        <v>58348</v>
      </c>
      <c r="C569" s="1" t="s">
        <v>56837</v>
      </c>
      <c r="D569" s="1">
        <v>1</v>
      </c>
      <c r="E569" s="1">
        <v>45</v>
      </c>
      <c r="F569" s="1">
        <v>7</v>
      </c>
      <c r="G569" s="1">
        <v>18684</v>
      </c>
      <c r="H569" s="1">
        <v>0.0167406853836781</v>
      </c>
      <c r="I569" s="1">
        <v>0.0353676451767848</v>
      </c>
      <c r="J569" s="1">
        <v>59.3142857142857</v>
      </c>
      <c r="K569" s="1" t="s">
        <v>332</v>
      </c>
    </row>
    <row r="570" spans="1:11">
      <c r="A570" s="1" t="s">
        <v>58349</v>
      </c>
      <c r="B570" s="1" t="s">
        <v>58350</v>
      </c>
      <c r="C570" s="1" t="s">
        <v>56837</v>
      </c>
      <c r="D570" s="1">
        <v>1</v>
      </c>
      <c r="E570" s="1">
        <v>45</v>
      </c>
      <c r="F570" s="1">
        <v>7</v>
      </c>
      <c r="G570" s="1">
        <v>18684</v>
      </c>
      <c r="H570" s="1">
        <v>0.0167406853836781</v>
      </c>
      <c r="I570" s="1">
        <v>0.0353676451767848</v>
      </c>
      <c r="J570" s="1">
        <v>59.3142857142857</v>
      </c>
      <c r="K570" s="1" t="s">
        <v>328</v>
      </c>
    </row>
    <row r="571" spans="1:11">
      <c r="A571" s="1" t="s">
        <v>58351</v>
      </c>
      <c r="B571" s="1" t="s">
        <v>58352</v>
      </c>
      <c r="C571" s="1" t="s">
        <v>56837</v>
      </c>
      <c r="D571" s="1">
        <v>1</v>
      </c>
      <c r="E571" s="1">
        <v>45</v>
      </c>
      <c r="F571" s="1">
        <v>7</v>
      </c>
      <c r="G571" s="1">
        <v>18684</v>
      </c>
      <c r="H571" s="1">
        <v>0.0167406853836781</v>
      </c>
      <c r="I571" s="1">
        <v>0.0353676451767848</v>
      </c>
      <c r="J571" s="1">
        <v>59.3142857142857</v>
      </c>
      <c r="K571" s="1" t="s">
        <v>351</v>
      </c>
    </row>
    <row r="572" spans="1:11">
      <c r="A572" s="1" t="s">
        <v>58353</v>
      </c>
      <c r="B572" s="1" t="s">
        <v>58354</v>
      </c>
      <c r="C572" s="1" t="s">
        <v>56837</v>
      </c>
      <c r="D572" s="1">
        <v>1</v>
      </c>
      <c r="E572" s="1">
        <v>45</v>
      </c>
      <c r="F572" s="1">
        <v>7</v>
      </c>
      <c r="G572" s="1">
        <v>18684</v>
      </c>
      <c r="H572" s="1">
        <v>0.0167406853836781</v>
      </c>
      <c r="I572" s="1">
        <v>0.0353676451767848</v>
      </c>
      <c r="J572" s="1">
        <v>59.3142857142857</v>
      </c>
      <c r="K572" s="1" t="s">
        <v>326</v>
      </c>
    </row>
    <row r="573" spans="1:11">
      <c r="A573" s="1" t="s">
        <v>58355</v>
      </c>
      <c r="B573" s="1" t="s">
        <v>58356</v>
      </c>
      <c r="C573" s="1" t="s">
        <v>56837</v>
      </c>
      <c r="D573" s="1">
        <v>1</v>
      </c>
      <c r="E573" s="1">
        <v>45</v>
      </c>
      <c r="F573" s="1">
        <v>7</v>
      </c>
      <c r="G573" s="1">
        <v>18684</v>
      </c>
      <c r="H573" s="1">
        <v>0.0167406853836781</v>
      </c>
      <c r="I573" s="1">
        <v>0.0353676451767848</v>
      </c>
      <c r="J573" s="1">
        <v>59.3142857142857</v>
      </c>
      <c r="K573" s="1" t="s">
        <v>347</v>
      </c>
    </row>
    <row r="574" spans="1:11">
      <c r="A574" s="1" t="s">
        <v>58357</v>
      </c>
      <c r="B574" s="1" t="s">
        <v>58358</v>
      </c>
      <c r="C574" s="1" t="s">
        <v>56837</v>
      </c>
      <c r="D574" s="1">
        <v>1</v>
      </c>
      <c r="E574" s="1">
        <v>45</v>
      </c>
      <c r="F574" s="1">
        <v>7</v>
      </c>
      <c r="G574" s="1">
        <v>18684</v>
      </c>
      <c r="H574" s="1">
        <v>0.0167406853836781</v>
      </c>
      <c r="I574" s="1">
        <v>0.0353676451767848</v>
      </c>
      <c r="J574" s="1">
        <v>59.3142857142857</v>
      </c>
      <c r="K574" s="1" t="s">
        <v>347</v>
      </c>
    </row>
    <row r="575" spans="1:11">
      <c r="A575" s="1" t="s">
        <v>58359</v>
      </c>
      <c r="B575" s="1" t="s">
        <v>58360</v>
      </c>
      <c r="C575" s="1" t="s">
        <v>56837</v>
      </c>
      <c r="D575" s="1">
        <v>1</v>
      </c>
      <c r="E575" s="1">
        <v>45</v>
      </c>
      <c r="F575" s="1">
        <v>7</v>
      </c>
      <c r="G575" s="1">
        <v>18684</v>
      </c>
      <c r="H575" s="1">
        <v>0.0167406853836781</v>
      </c>
      <c r="I575" s="1">
        <v>0.0353676451767848</v>
      </c>
      <c r="J575" s="1">
        <v>59.3142857142857</v>
      </c>
      <c r="K575" s="1" t="s">
        <v>353</v>
      </c>
    </row>
    <row r="576" spans="1:11">
      <c r="A576" s="1" t="s">
        <v>58361</v>
      </c>
      <c r="B576" s="1" t="s">
        <v>58362</v>
      </c>
      <c r="C576" s="1" t="s">
        <v>56837</v>
      </c>
      <c r="D576" s="1">
        <v>1</v>
      </c>
      <c r="E576" s="1">
        <v>45</v>
      </c>
      <c r="F576" s="1">
        <v>7</v>
      </c>
      <c r="G576" s="1">
        <v>18684</v>
      </c>
      <c r="H576" s="1">
        <v>0.0167406853836781</v>
      </c>
      <c r="I576" s="1">
        <v>0.0353676451767848</v>
      </c>
      <c r="J576" s="1">
        <v>59.3142857142857</v>
      </c>
      <c r="K576" s="1" t="s">
        <v>448</v>
      </c>
    </row>
    <row r="577" spans="1:11">
      <c r="A577" s="1" t="s">
        <v>58363</v>
      </c>
      <c r="B577" s="1" t="s">
        <v>58364</v>
      </c>
      <c r="C577" s="1" t="s">
        <v>56837</v>
      </c>
      <c r="D577" s="1">
        <v>1</v>
      </c>
      <c r="E577" s="1">
        <v>45</v>
      </c>
      <c r="F577" s="1">
        <v>7</v>
      </c>
      <c r="G577" s="1">
        <v>18684</v>
      </c>
      <c r="H577" s="1">
        <v>0.0167406853836781</v>
      </c>
      <c r="I577" s="1">
        <v>0.0353676451767848</v>
      </c>
      <c r="J577" s="1">
        <v>59.3142857142857</v>
      </c>
      <c r="K577" s="1" t="s">
        <v>333</v>
      </c>
    </row>
    <row r="578" spans="1:11">
      <c r="A578" s="1" t="s">
        <v>58365</v>
      </c>
      <c r="B578" s="1" t="s">
        <v>58366</v>
      </c>
      <c r="C578" s="1" t="s">
        <v>56837</v>
      </c>
      <c r="D578" s="1">
        <v>1</v>
      </c>
      <c r="E578" s="1">
        <v>45</v>
      </c>
      <c r="F578" s="1">
        <v>7</v>
      </c>
      <c r="G578" s="1">
        <v>18684</v>
      </c>
      <c r="H578" s="1">
        <v>0.0167406853836781</v>
      </c>
      <c r="I578" s="1">
        <v>0.0353676451767848</v>
      </c>
      <c r="J578" s="1">
        <v>59.3142857142857</v>
      </c>
      <c r="K578" s="1" t="s">
        <v>314</v>
      </c>
    </row>
    <row r="579" spans="1:11">
      <c r="A579" s="1" t="s">
        <v>58367</v>
      </c>
      <c r="B579" s="1" t="s">
        <v>58368</v>
      </c>
      <c r="C579" s="1" t="s">
        <v>56837</v>
      </c>
      <c r="D579" s="1">
        <v>1</v>
      </c>
      <c r="E579" s="1">
        <v>45</v>
      </c>
      <c r="F579" s="1">
        <v>7</v>
      </c>
      <c r="G579" s="1">
        <v>18684</v>
      </c>
      <c r="H579" s="1">
        <v>0.0167406853836781</v>
      </c>
      <c r="I579" s="1">
        <v>0.0353676451767848</v>
      </c>
      <c r="J579" s="1">
        <v>59.3142857142857</v>
      </c>
      <c r="K579" s="1" t="s">
        <v>327</v>
      </c>
    </row>
    <row r="580" spans="1:11">
      <c r="A580" s="1" t="s">
        <v>58369</v>
      </c>
      <c r="B580" s="1" t="s">
        <v>58370</v>
      </c>
      <c r="C580" s="1" t="s">
        <v>56837</v>
      </c>
      <c r="D580" s="1">
        <v>1</v>
      </c>
      <c r="E580" s="1">
        <v>45</v>
      </c>
      <c r="F580" s="1">
        <v>7</v>
      </c>
      <c r="G580" s="1">
        <v>18684</v>
      </c>
      <c r="H580" s="1">
        <v>0.0167406853836781</v>
      </c>
      <c r="I580" s="1">
        <v>0.0353676451767848</v>
      </c>
      <c r="J580" s="1">
        <v>59.3142857142857</v>
      </c>
      <c r="K580" s="1" t="s">
        <v>450</v>
      </c>
    </row>
    <row r="581" spans="1:11">
      <c r="A581" s="1" t="s">
        <v>58371</v>
      </c>
      <c r="B581" s="1" t="s">
        <v>58372</v>
      </c>
      <c r="C581" s="1" t="s">
        <v>56837</v>
      </c>
      <c r="D581" s="1">
        <v>1</v>
      </c>
      <c r="E581" s="1">
        <v>45</v>
      </c>
      <c r="F581" s="1">
        <v>7</v>
      </c>
      <c r="G581" s="1">
        <v>18684</v>
      </c>
      <c r="H581" s="1">
        <v>0.0167406853836781</v>
      </c>
      <c r="I581" s="1">
        <v>0.0353676451767848</v>
      </c>
      <c r="J581" s="1">
        <v>59.3142857142857</v>
      </c>
      <c r="K581" s="1" t="s">
        <v>317</v>
      </c>
    </row>
    <row r="582" spans="1:11">
      <c r="A582" s="1" t="s">
        <v>58373</v>
      </c>
      <c r="B582" s="1" t="s">
        <v>58374</v>
      </c>
      <c r="C582" s="1" t="s">
        <v>56837</v>
      </c>
      <c r="D582" s="1">
        <v>1</v>
      </c>
      <c r="E582" s="1">
        <v>45</v>
      </c>
      <c r="F582" s="1">
        <v>7</v>
      </c>
      <c r="G582" s="1">
        <v>18684</v>
      </c>
      <c r="H582" s="1">
        <v>0.0167406853836781</v>
      </c>
      <c r="I582" s="1">
        <v>0.0353676451767848</v>
      </c>
      <c r="J582" s="1">
        <v>59.3142857142857</v>
      </c>
      <c r="K582" s="1" t="s">
        <v>356</v>
      </c>
    </row>
    <row r="583" spans="1:11">
      <c r="A583" s="1" t="s">
        <v>58375</v>
      </c>
      <c r="B583" s="1" t="s">
        <v>58376</v>
      </c>
      <c r="C583" s="1" t="s">
        <v>56837</v>
      </c>
      <c r="D583" s="1">
        <v>1</v>
      </c>
      <c r="E583" s="1">
        <v>45</v>
      </c>
      <c r="F583" s="1">
        <v>7</v>
      </c>
      <c r="G583" s="1">
        <v>18684</v>
      </c>
      <c r="H583" s="1">
        <v>0.0167406853836781</v>
      </c>
      <c r="I583" s="1">
        <v>0.0353676451767848</v>
      </c>
      <c r="J583" s="1">
        <v>59.3142857142857</v>
      </c>
      <c r="K583" s="1" t="s">
        <v>356</v>
      </c>
    </row>
    <row r="584" spans="1:11">
      <c r="A584" s="1" t="s">
        <v>58377</v>
      </c>
      <c r="B584" s="1" t="s">
        <v>58378</v>
      </c>
      <c r="C584" s="1" t="s">
        <v>56837</v>
      </c>
      <c r="D584" s="1">
        <v>1</v>
      </c>
      <c r="E584" s="1">
        <v>45</v>
      </c>
      <c r="F584" s="1">
        <v>7</v>
      </c>
      <c r="G584" s="1">
        <v>18684</v>
      </c>
      <c r="H584" s="1">
        <v>0.0167406853836781</v>
      </c>
      <c r="I584" s="1">
        <v>0.0353676451767848</v>
      </c>
      <c r="J584" s="1">
        <v>59.3142857142857</v>
      </c>
      <c r="K584" s="1" t="s">
        <v>347</v>
      </c>
    </row>
    <row r="585" spans="1:11">
      <c r="A585" s="1" t="s">
        <v>58379</v>
      </c>
      <c r="B585" s="1" t="s">
        <v>58380</v>
      </c>
      <c r="C585" s="1" t="s">
        <v>56837</v>
      </c>
      <c r="D585" s="1">
        <v>1</v>
      </c>
      <c r="E585" s="1">
        <v>45</v>
      </c>
      <c r="F585" s="1">
        <v>7</v>
      </c>
      <c r="G585" s="1">
        <v>18684</v>
      </c>
      <c r="H585" s="1">
        <v>0.0167406853836781</v>
      </c>
      <c r="I585" s="1">
        <v>0.0353676451767848</v>
      </c>
      <c r="J585" s="1">
        <v>59.3142857142857</v>
      </c>
      <c r="K585" s="1" t="s">
        <v>329</v>
      </c>
    </row>
    <row r="586" spans="1:11">
      <c r="A586" s="1" t="s">
        <v>58381</v>
      </c>
      <c r="B586" s="1" t="s">
        <v>58382</v>
      </c>
      <c r="C586" s="1" t="s">
        <v>56837</v>
      </c>
      <c r="D586" s="1">
        <v>1</v>
      </c>
      <c r="E586" s="1">
        <v>45</v>
      </c>
      <c r="F586" s="1">
        <v>7</v>
      </c>
      <c r="G586" s="1">
        <v>18684</v>
      </c>
      <c r="H586" s="1">
        <v>0.0167406853836781</v>
      </c>
      <c r="I586" s="1">
        <v>0.0353676451767848</v>
      </c>
      <c r="J586" s="1">
        <v>59.3142857142857</v>
      </c>
      <c r="K586" s="1" t="s">
        <v>380</v>
      </c>
    </row>
    <row r="587" spans="1:11">
      <c r="A587" s="1" t="s">
        <v>58383</v>
      </c>
      <c r="B587" s="1" t="s">
        <v>58384</v>
      </c>
      <c r="C587" s="1" t="s">
        <v>56837</v>
      </c>
      <c r="D587" s="1">
        <v>1</v>
      </c>
      <c r="E587" s="1">
        <v>45</v>
      </c>
      <c r="F587" s="1">
        <v>7</v>
      </c>
      <c r="G587" s="1">
        <v>18684</v>
      </c>
      <c r="H587" s="1">
        <v>0.0167406853836781</v>
      </c>
      <c r="I587" s="1">
        <v>0.0353676451767848</v>
      </c>
      <c r="J587" s="1">
        <v>59.3142857142857</v>
      </c>
      <c r="K587" s="1" t="s">
        <v>351</v>
      </c>
    </row>
    <row r="588" spans="1:11">
      <c r="A588" s="1" t="s">
        <v>58385</v>
      </c>
      <c r="B588" s="1" t="s">
        <v>58386</v>
      </c>
      <c r="C588" s="1" t="s">
        <v>56837</v>
      </c>
      <c r="D588" s="1">
        <v>1</v>
      </c>
      <c r="E588" s="1">
        <v>45</v>
      </c>
      <c r="F588" s="1">
        <v>7</v>
      </c>
      <c r="G588" s="1">
        <v>18684</v>
      </c>
      <c r="H588" s="1">
        <v>0.0167406853836781</v>
      </c>
      <c r="I588" s="1">
        <v>0.0353676451767848</v>
      </c>
      <c r="J588" s="1">
        <v>59.3142857142857</v>
      </c>
      <c r="K588" s="1" t="s">
        <v>333</v>
      </c>
    </row>
    <row r="589" spans="1:11">
      <c r="A589" s="1" t="s">
        <v>58387</v>
      </c>
      <c r="B589" s="1" t="s">
        <v>58388</v>
      </c>
      <c r="C589" s="1" t="s">
        <v>56837</v>
      </c>
      <c r="D589" s="1">
        <v>2</v>
      </c>
      <c r="E589" s="1">
        <v>45</v>
      </c>
      <c r="F589" s="1">
        <v>83</v>
      </c>
      <c r="G589" s="1">
        <v>18684</v>
      </c>
      <c r="H589" s="1">
        <v>0.0170578516306481</v>
      </c>
      <c r="I589" s="1">
        <v>0.0359870287566416</v>
      </c>
      <c r="J589" s="1">
        <v>10.0048192771084</v>
      </c>
      <c r="K589" s="1" t="s">
        <v>58389</v>
      </c>
    </row>
    <row r="590" spans="1:11">
      <c r="A590" s="1" t="s">
        <v>58390</v>
      </c>
      <c r="B590" s="1" t="s">
        <v>58391</v>
      </c>
      <c r="C590" s="1" t="s">
        <v>56837</v>
      </c>
      <c r="D590" s="1">
        <v>2</v>
      </c>
      <c r="E590" s="1">
        <v>45</v>
      </c>
      <c r="F590" s="1">
        <v>84</v>
      </c>
      <c r="G590" s="1">
        <v>18684</v>
      </c>
      <c r="H590" s="1">
        <v>0.0174474219966997</v>
      </c>
      <c r="I590" s="1">
        <v>0.0367436601393259</v>
      </c>
      <c r="J590" s="1">
        <v>9.88571428571429</v>
      </c>
      <c r="K590" s="1" t="s">
        <v>57679</v>
      </c>
    </row>
    <row r="591" spans="1:11">
      <c r="A591" s="1" t="s">
        <v>58392</v>
      </c>
      <c r="B591" s="1" t="s">
        <v>58393</v>
      </c>
      <c r="C591" s="1" t="s">
        <v>56837</v>
      </c>
      <c r="D591" s="1">
        <v>3</v>
      </c>
      <c r="E591" s="1">
        <v>45</v>
      </c>
      <c r="F591" s="1">
        <v>228</v>
      </c>
      <c r="G591" s="1">
        <v>18684</v>
      </c>
      <c r="H591" s="1">
        <v>0.0174654864528929</v>
      </c>
      <c r="I591" s="1">
        <v>0.0367436601393259</v>
      </c>
      <c r="J591" s="1">
        <v>5.46315789473684</v>
      </c>
      <c r="K591" s="1" t="s">
        <v>58394</v>
      </c>
    </row>
    <row r="592" spans="1:11">
      <c r="A592" s="1" t="s">
        <v>58395</v>
      </c>
      <c r="B592" s="1" t="s">
        <v>58396</v>
      </c>
      <c r="C592" s="1" t="s">
        <v>56837</v>
      </c>
      <c r="D592" s="1">
        <v>2</v>
      </c>
      <c r="E592" s="1">
        <v>45</v>
      </c>
      <c r="F592" s="1">
        <v>85</v>
      </c>
      <c r="G592" s="1">
        <v>18684</v>
      </c>
      <c r="H592" s="1">
        <v>0.0178407745111167</v>
      </c>
      <c r="I592" s="1">
        <v>0.03742819827507</v>
      </c>
      <c r="J592" s="1">
        <v>9.76941176470588</v>
      </c>
      <c r="K592" s="1" t="s">
        <v>57551</v>
      </c>
    </row>
    <row r="593" spans="1:11">
      <c r="A593" s="1" t="s">
        <v>58397</v>
      </c>
      <c r="B593" s="1" t="s">
        <v>58398</v>
      </c>
      <c r="C593" s="1" t="s">
        <v>56837</v>
      </c>
      <c r="D593" s="1">
        <v>2</v>
      </c>
      <c r="E593" s="1">
        <v>45</v>
      </c>
      <c r="F593" s="1">
        <v>87</v>
      </c>
      <c r="G593" s="1">
        <v>18684</v>
      </c>
      <c r="H593" s="1">
        <v>0.0186387475782883</v>
      </c>
      <c r="I593" s="1">
        <v>0.037568278946059</v>
      </c>
      <c r="J593" s="1">
        <v>9.5448275862069</v>
      </c>
      <c r="K593" s="1" t="s">
        <v>57394</v>
      </c>
    </row>
    <row r="594" spans="1:11">
      <c r="A594" s="1" t="s">
        <v>58399</v>
      </c>
      <c r="B594" s="1" t="s">
        <v>58400</v>
      </c>
      <c r="C594" s="1" t="s">
        <v>56837</v>
      </c>
      <c r="D594" s="1">
        <v>2</v>
      </c>
      <c r="E594" s="1">
        <v>45</v>
      </c>
      <c r="F594" s="1">
        <v>88</v>
      </c>
      <c r="G594" s="1">
        <v>18684</v>
      </c>
      <c r="H594" s="1">
        <v>0.0190433290996181</v>
      </c>
      <c r="I594" s="1">
        <v>0.037568278946059</v>
      </c>
      <c r="J594" s="1">
        <v>9.43636363636364</v>
      </c>
      <c r="K594" s="1" t="s">
        <v>58401</v>
      </c>
    </row>
    <row r="595" spans="1:11">
      <c r="A595" s="1" t="s">
        <v>58402</v>
      </c>
      <c r="B595" s="1" t="s">
        <v>58403</v>
      </c>
      <c r="C595" s="1" t="s">
        <v>56837</v>
      </c>
      <c r="D595" s="1">
        <v>1</v>
      </c>
      <c r="E595" s="1">
        <v>45</v>
      </c>
      <c r="F595" s="1">
        <v>8</v>
      </c>
      <c r="G595" s="1">
        <v>18684</v>
      </c>
      <c r="H595" s="1">
        <v>0.0191097312238954</v>
      </c>
      <c r="I595" s="1">
        <v>0.037568278946059</v>
      </c>
      <c r="J595" s="1">
        <v>51.9</v>
      </c>
      <c r="K595" s="1" t="s">
        <v>336</v>
      </c>
    </row>
    <row r="596" spans="1:11">
      <c r="A596" s="1" t="s">
        <v>58404</v>
      </c>
      <c r="B596" s="1" t="s">
        <v>58405</v>
      </c>
      <c r="C596" s="1" t="s">
        <v>56837</v>
      </c>
      <c r="D596" s="1">
        <v>1</v>
      </c>
      <c r="E596" s="1">
        <v>45</v>
      </c>
      <c r="F596" s="1">
        <v>8</v>
      </c>
      <c r="G596" s="1">
        <v>18684</v>
      </c>
      <c r="H596" s="1">
        <v>0.0191097312238954</v>
      </c>
      <c r="I596" s="1">
        <v>0.037568278946059</v>
      </c>
      <c r="J596" s="1">
        <v>51.9</v>
      </c>
      <c r="K596" s="1" t="s">
        <v>316</v>
      </c>
    </row>
    <row r="597" spans="1:11">
      <c r="A597" s="1" t="s">
        <v>58406</v>
      </c>
      <c r="B597" s="1" t="s">
        <v>58407</v>
      </c>
      <c r="C597" s="1" t="s">
        <v>56837</v>
      </c>
      <c r="D597" s="1">
        <v>1</v>
      </c>
      <c r="E597" s="1">
        <v>45</v>
      </c>
      <c r="F597" s="1">
        <v>8</v>
      </c>
      <c r="G597" s="1">
        <v>18684</v>
      </c>
      <c r="H597" s="1">
        <v>0.0191097312238954</v>
      </c>
      <c r="I597" s="1">
        <v>0.037568278946059</v>
      </c>
      <c r="J597" s="1">
        <v>51.9</v>
      </c>
      <c r="K597" s="1" t="s">
        <v>326</v>
      </c>
    </row>
    <row r="598" spans="1:11">
      <c r="A598" s="1" t="s">
        <v>58408</v>
      </c>
      <c r="B598" s="1" t="s">
        <v>58409</v>
      </c>
      <c r="C598" s="1" t="s">
        <v>56837</v>
      </c>
      <c r="D598" s="1">
        <v>1</v>
      </c>
      <c r="E598" s="1">
        <v>45</v>
      </c>
      <c r="F598" s="1">
        <v>8</v>
      </c>
      <c r="G598" s="1">
        <v>18684</v>
      </c>
      <c r="H598" s="1">
        <v>0.0191097312238954</v>
      </c>
      <c r="I598" s="1">
        <v>0.037568278946059</v>
      </c>
      <c r="J598" s="1">
        <v>51.9</v>
      </c>
      <c r="K598" s="1" t="s">
        <v>356</v>
      </c>
    </row>
    <row r="599" spans="1:11">
      <c r="A599" s="1" t="s">
        <v>58410</v>
      </c>
      <c r="B599" s="1" t="s">
        <v>58411</v>
      </c>
      <c r="C599" s="1" t="s">
        <v>56837</v>
      </c>
      <c r="D599" s="1">
        <v>1</v>
      </c>
      <c r="E599" s="1">
        <v>45</v>
      </c>
      <c r="F599" s="1">
        <v>8</v>
      </c>
      <c r="G599" s="1">
        <v>18684</v>
      </c>
      <c r="H599" s="1">
        <v>0.0191097312238954</v>
      </c>
      <c r="I599" s="1">
        <v>0.037568278946059</v>
      </c>
      <c r="J599" s="1">
        <v>51.9</v>
      </c>
      <c r="K599" s="1" t="s">
        <v>333</v>
      </c>
    </row>
    <row r="600" spans="1:11">
      <c r="A600" s="1" t="s">
        <v>58412</v>
      </c>
      <c r="B600" s="1" t="s">
        <v>58413</v>
      </c>
      <c r="C600" s="1" t="s">
        <v>56837</v>
      </c>
      <c r="D600" s="1">
        <v>1</v>
      </c>
      <c r="E600" s="1">
        <v>45</v>
      </c>
      <c r="F600" s="1">
        <v>8</v>
      </c>
      <c r="G600" s="1">
        <v>18684</v>
      </c>
      <c r="H600" s="1">
        <v>0.0191097312238954</v>
      </c>
      <c r="I600" s="1">
        <v>0.037568278946059</v>
      </c>
      <c r="J600" s="1">
        <v>51.9</v>
      </c>
      <c r="K600" s="1" t="s">
        <v>373</v>
      </c>
    </row>
    <row r="601" spans="1:11">
      <c r="A601" s="1" t="s">
        <v>58414</v>
      </c>
      <c r="B601" s="1" t="s">
        <v>58415</v>
      </c>
      <c r="C601" s="1" t="s">
        <v>56837</v>
      </c>
      <c r="D601" s="1">
        <v>1</v>
      </c>
      <c r="E601" s="1">
        <v>45</v>
      </c>
      <c r="F601" s="1">
        <v>8</v>
      </c>
      <c r="G601" s="1">
        <v>18684</v>
      </c>
      <c r="H601" s="1">
        <v>0.0191097312238954</v>
      </c>
      <c r="I601" s="1">
        <v>0.037568278946059</v>
      </c>
      <c r="J601" s="1">
        <v>51.9</v>
      </c>
      <c r="K601" s="1" t="s">
        <v>365</v>
      </c>
    </row>
    <row r="602" spans="1:11">
      <c r="A602" s="1" t="s">
        <v>58416</v>
      </c>
      <c r="B602" s="1" t="s">
        <v>58417</v>
      </c>
      <c r="C602" s="1" t="s">
        <v>56837</v>
      </c>
      <c r="D602" s="1">
        <v>1</v>
      </c>
      <c r="E602" s="1">
        <v>45</v>
      </c>
      <c r="F602" s="1">
        <v>8</v>
      </c>
      <c r="G602" s="1">
        <v>18684</v>
      </c>
      <c r="H602" s="1">
        <v>0.0191097312238954</v>
      </c>
      <c r="I602" s="1">
        <v>0.037568278946059</v>
      </c>
      <c r="J602" s="1">
        <v>51.9</v>
      </c>
      <c r="K602" s="1" t="s">
        <v>314</v>
      </c>
    </row>
    <row r="603" spans="1:11">
      <c r="A603" s="1" t="s">
        <v>58418</v>
      </c>
      <c r="B603" s="1" t="s">
        <v>58419</v>
      </c>
      <c r="C603" s="1" t="s">
        <v>56837</v>
      </c>
      <c r="D603" s="1">
        <v>1</v>
      </c>
      <c r="E603" s="1">
        <v>45</v>
      </c>
      <c r="F603" s="1">
        <v>8</v>
      </c>
      <c r="G603" s="1">
        <v>18684</v>
      </c>
      <c r="H603" s="1">
        <v>0.0191097312238954</v>
      </c>
      <c r="I603" s="1">
        <v>0.037568278946059</v>
      </c>
      <c r="J603" s="1">
        <v>51.9</v>
      </c>
      <c r="K603" s="1" t="s">
        <v>371</v>
      </c>
    </row>
    <row r="604" spans="1:11">
      <c r="A604" s="1" t="s">
        <v>58420</v>
      </c>
      <c r="B604" s="1" t="s">
        <v>58421</v>
      </c>
      <c r="C604" s="1" t="s">
        <v>56837</v>
      </c>
      <c r="D604" s="1">
        <v>1</v>
      </c>
      <c r="E604" s="1">
        <v>45</v>
      </c>
      <c r="F604" s="1">
        <v>8</v>
      </c>
      <c r="G604" s="1">
        <v>18684</v>
      </c>
      <c r="H604" s="1">
        <v>0.0191097312238954</v>
      </c>
      <c r="I604" s="1">
        <v>0.037568278946059</v>
      </c>
      <c r="J604" s="1">
        <v>51.9</v>
      </c>
      <c r="K604" s="1" t="s">
        <v>347</v>
      </c>
    </row>
    <row r="605" spans="1:11">
      <c r="A605" s="1" t="s">
        <v>58422</v>
      </c>
      <c r="B605" s="1" t="s">
        <v>58423</v>
      </c>
      <c r="C605" s="1" t="s">
        <v>56837</v>
      </c>
      <c r="D605" s="1">
        <v>1</v>
      </c>
      <c r="E605" s="1">
        <v>45</v>
      </c>
      <c r="F605" s="1">
        <v>8</v>
      </c>
      <c r="G605" s="1">
        <v>18684</v>
      </c>
      <c r="H605" s="1">
        <v>0.0191097312238954</v>
      </c>
      <c r="I605" s="1">
        <v>0.037568278946059</v>
      </c>
      <c r="J605" s="1">
        <v>51.9</v>
      </c>
      <c r="K605" s="1" t="s">
        <v>336</v>
      </c>
    </row>
    <row r="606" spans="1:11">
      <c r="A606" s="1" t="s">
        <v>58424</v>
      </c>
      <c r="B606" s="1" t="s">
        <v>58425</v>
      </c>
      <c r="C606" s="1" t="s">
        <v>56837</v>
      </c>
      <c r="D606" s="1">
        <v>1</v>
      </c>
      <c r="E606" s="1">
        <v>45</v>
      </c>
      <c r="F606" s="1">
        <v>8</v>
      </c>
      <c r="G606" s="1">
        <v>18684</v>
      </c>
      <c r="H606" s="1">
        <v>0.0191097312238954</v>
      </c>
      <c r="I606" s="1">
        <v>0.037568278946059</v>
      </c>
      <c r="J606" s="1">
        <v>51.9</v>
      </c>
      <c r="K606" s="1" t="s">
        <v>316</v>
      </c>
    </row>
    <row r="607" spans="1:11">
      <c r="A607" s="1" t="s">
        <v>58426</v>
      </c>
      <c r="B607" s="1" t="s">
        <v>58427</v>
      </c>
      <c r="C607" s="1" t="s">
        <v>56837</v>
      </c>
      <c r="D607" s="1">
        <v>1</v>
      </c>
      <c r="E607" s="1">
        <v>45</v>
      </c>
      <c r="F607" s="1">
        <v>8</v>
      </c>
      <c r="G607" s="1">
        <v>18684</v>
      </c>
      <c r="H607" s="1">
        <v>0.0191097312238954</v>
      </c>
      <c r="I607" s="1">
        <v>0.037568278946059</v>
      </c>
      <c r="J607" s="1">
        <v>51.9</v>
      </c>
      <c r="K607" s="1" t="s">
        <v>347</v>
      </c>
    </row>
    <row r="608" spans="1:11">
      <c r="A608" s="1" t="s">
        <v>58428</v>
      </c>
      <c r="B608" s="1" t="s">
        <v>58429</v>
      </c>
      <c r="C608" s="1" t="s">
        <v>56837</v>
      </c>
      <c r="D608" s="1">
        <v>1</v>
      </c>
      <c r="E608" s="1">
        <v>45</v>
      </c>
      <c r="F608" s="1">
        <v>8</v>
      </c>
      <c r="G608" s="1">
        <v>18684</v>
      </c>
      <c r="H608" s="1">
        <v>0.0191097312238954</v>
      </c>
      <c r="I608" s="1">
        <v>0.037568278946059</v>
      </c>
      <c r="J608" s="1">
        <v>51.9</v>
      </c>
      <c r="K608" s="1" t="s">
        <v>333</v>
      </c>
    </row>
    <row r="609" spans="1:11">
      <c r="A609" s="1" t="s">
        <v>58430</v>
      </c>
      <c r="B609" s="1" t="s">
        <v>58431</v>
      </c>
      <c r="C609" s="1" t="s">
        <v>56837</v>
      </c>
      <c r="D609" s="1">
        <v>1</v>
      </c>
      <c r="E609" s="1">
        <v>45</v>
      </c>
      <c r="F609" s="1">
        <v>8</v>
      </c>
      <c r="G609" s="1">
        <v>18684</v>
      </c>
      <c r="H609" s="1">
        <v>0.0191097312238954</v>
      </c>
      <c r="I609" s="1">
        <v>0.037568278946059</v>
      </c>
      <c r="J609" s="1">
        <v>51.9</v>
      </c>
      <c r="K609" s="1" t="s">
        <v>357</v>
      </c>
    </row>
    <row r="610" spans="1:11">
      <c r="A610" s="1" t="s">
        <v>58432</v>
      </c>
      <c r="B610" s="1" t="s">
        <v>58433</v>
      </c>
      <c r="C610" s="1" t="s">
        <v>56837</v>
      </c>
      <c r="D610" s="1">
        <v>1</v>
      </c>
      <c r="E610" s="1">
        <v>45</v>
      </c>
      <c r="F610" s="1">
        <v>8</v>
      </c>
      <c r="G610" s="1">
        <v>18684</v>
      </c>
      <c r="H610" s="1">
        <v>0.0191097312238954</v>
      </c>
      <c r="I610" s="1">
        <v>0.037568278946059</v>
      </c>
      <c r="J610" s="1">
        <v>51.9</v>
      </c>
      <c r="K610" s="1" t="s">
        <v>362</v>
      </c>
    </row>
    <row r="611" spans="1:11">
      <c r="A611" s="1" t="s">
        <v>58434</v>
      </c>
      <c r="B611" s="1" t="s">
        <v>58435</v>
      </c>
      <c r="C611" s="1" t="s">
        <v>56837</v>
      </c>
      <c r="D611" s="1">
        <v>1</v>
      </c>
      <c r="E611" s="1">
        <v>45</v>
      </c>
      <c r="F611" s="1">
        <v>8</v>
      </c>
      <c r="G611" s="1">
        <v>18684</v>
      </c>
      <c r="H611" s="1">
        <v>0.0191097312238954</v>
      </c>
      <c r="I611" s="1">
        <v>0.037568278946059</v>
      </c>
      <c r="J611" s="1">
        <v>51.9</v>
      </c>
      <c r="K611" s="1" t="s">
        <v>318</v>
      </c>
    </row>
    <row r="612" spans="1:11">
      <c r="A612" s="1" t="s">
        <v>58436</v>
      </c>
      <c r="B612" s="1" t="s">
        <v>58437</v>
      </c>
      <c r="C612" s="1" t="s">
        <v>56837</v>
      </c>
      <c r="D612" s="1">
        <v>1</v>
      </c>
      <c r="E612" s="1">
        <v>45</v>
      </c>
      <c r="F612" s="1">
        <v>8</v>
      </c>
      <c r="G612" s="1">
        <v>18684</v>
      </c>
      <c r="H612" s="1">
        <v>0.0191097312238954</v>
      </c>
      <c r="I612" s="1">
        <v>0.037568278946059</v>
      </c>
      <c r="J612" s="1">
        <v>51.9</v>
      </c>
      <c r="K612" s="1" t="s">
        <v>348</v>
      </c>
    </row>
    <row r="613" spans="1:11">
      <c r="A613" s="1" t="s">
        <v>58438</v>
      </c>
      <c r="B613" s="1" t="s">
        <v>58439</v>
      </c>
      <c r="C613" s="1" t="s">
        <v>56837</v>
      </c>
      <c r="D613" s="1">
        <v>1</v>
      </c>
      <c r="E613" s="1">
        <v>45</v>
      </c>
      <c r="F613" s="1">
        <v>8</v>
      </c>
      <c r="G613" s="1">
        <v>18684</v>
      </c>
      <c r="H613" s="1">
        <v>0.0191097312238954</v>
      </c>
      <c r="I613" s="1">
        <v>0.037568278946059</v>
      </c>
      <c r="J613" s="1">
        <v>51.9</v>
      </c>
      <c r="K613" s="1" t="s">
        <v>315</v>
      </c>
    </row>
    <row r="614" spans="1:11">
      <c r="A614" s="1" t="s">
        <v>58440</v>
      </c>
      <c r="B614" s="1" t="s">
        <v>58441</v>
      </c>
      <c r="C614" s="1" t="s">
        <v>56837</v>
      </c>
      <c r="D614" s="1">
        <v>1</v>
      </c>
      <c r="E614" s="1">
        <v>45</v>
      </c>
      <c r="F614" s="1">
        <v>8</v>
      </c>
      <c r="G614" s="1">
        <v>18684</v>
      </c>
      <c r="H614" s="1">
        <v>0.0191097312238954</v>
      </c>
      <c r="I614" s="1">
        <v>0.037568278946059</v>
      </c>
      <c r="J614" s="1">
        <v>51.9</v>
      </c>
      <c r="K614" s="1" t="s">
        <v>338</v>
      </c>
    </row>
    <row r="615" spans="1:11">
      <c r="A615" s="1" t="s">
        <v>58442</v>
      </c>
      <c r="B615" s="1" t="s">
        <v>58443</v>
      </c>
      <c r="C615" s="1" t="s">
        <v>56837</v>
      </c>
      <c r="D615" s="1">
        <v>1</v>
      </c>
      <c r="E615" s="1">
        <v>45</v>
      </c>
      <c r="F615" s="1">
        <v>8</v>
      </c>
      <c r="G615" s="1">
        <v>18684</v>
      </c>
      <c r="H615" s="1">
        <v>0.0191097312238954</v>
      </c>
      <c r="I615" s="1">
        <v>0.037568278946059</v>
      </c>
      <c r="J615" s="1">
        <v>51.9</v>
      </c>
      <c r="K615" s="1" t="s">
        <v>318</v>
      </c>
    </row>
    <row r="616" spans="1:11">
      <c r="A616" s="1" t="s">
        <v>58444</v>
      </c>
      <c r="B616" s="1" t="s">
        <v>58445</v>
      </c>
      <c r="C616" s="1" t="s">
        <v>56837</v>
      </c>
      <c r="D616" s="1">
        <v>1</v>
      </c>
      <c r="E616" s="1">
        <v>45</v>
      </c>
      <c r="F616" s="1">
        <v>8</v>
      </c>
      <c r="G616" s="1">
        <v>18684</v>
      </c>
      <c r="H616" s="1">
        <v>0.0191097312238954</v>
      </c>
      <c r="I616" s="1">
        <v>0.037568278946059</v>
      </c>
      <c r="J616" s="1">
        <v>51.9</v>
      </c>
      <c r="K616" s="1" t="s">
        <v>330</v>
      </c>
    </row>
    <row r="617" spans="1:11">
      <c r="A617" s="1" t="s">
        <v>58446</v>
      </c>
      <c r="B617" s="1" t="s">
        <v>58447</v>
      </c>
      <c r="C617" s="1" t="s">
        <v>56837</v>
      </c>
      <c r="D617" s="1">
        <v>1</v>
      </c>
      <c r="E617" s="1">
        <v>45</v>
      </c>
      <c r="F617" s="1">
        <v>8</v>
      </c>
      <c r="G617" s="1">
        <v>18684</v>
      </c>
      <c r="H617" s="1">
        <v>0.0191097312238954</v>
      </c>
      <c r="I617" s="1">
        <v>0.037568278946059</v>
      </c>
      <c r="J617" s="1">
        <v>51.9</v>
      </c>
      <c r="K617" s="1" t="s">
        <v>336</v>
      </c>
    </row>
    <row r="618" spans="1:11">
      <c r="A618" s="1" t="s">
        <v>58448</v>
      </c>
      <c r="B618" s="1" t="s">
        <v>58449</v>
      </c>
      <c r="C618" s="1" t="s">
        <v>56837</v>
      </c>
      <c r="D618" s="1">
        <v>1</v>
      </c>
      <c r="E618" s="1">
        <v>45</v>
      </c>
      <c r="F618" s="1">
        <v>8</v>
      </c>
      <c r="G618" s="1">
        <v>18684</v>
      </c>
      <c r="H618" s="1">
        <v>0.0191097312238954</v>
      </c>
      <c r="I618" s="1">
        <v>0.037568278946059</v>
      </c>
      <c r="J618" s="1">
        <v>51.9</v>
      </c>
      <c r="K618" s="1" t="s">
        <v>317</v>
      </c>
    </row>
    <row r="619" spans="1:11">
      <c r="A619" s="1" t="s">
        <v>58450</v>
      </c>
      <c r="B619" s="1" t="s">
        <v>58451</v>
      </c>
      <c r="C619" s="1" t="s">
        <v>56837</v>
      </c>
      <c r="D619" s="1">
        <v>1</v>
      </c>
      <c r="E619" s="1">
        <v>45</v>
      </c>
      <c r="F619" s="1">
        <v>8</v>
      </c>
      <c r="G619" s="1">
        <v>18684</v>
      </c>
      <c r="H619" s="1">
        <v>0.0191097312238954</v>
      </c>
      <c r="I619" s="1">
        <v>0.037568278946059</v>
      </c>
      <c r="J619" s="1">
        <v>51.9</v>
      </c>
      <c r="K619" s="1" t="s">
        <v>333</v>
      </c>
    </row>
    <row r="620" spans="1:11">
      <c r="A620" s="1" t="s">
        <v>58452</v>
      </c>
      <c r="B620" s="1" t="s">
        <v>58453</v>
      </c>
      <c r="C620" s="1" t="s">
        <v>56837</v>
      </c>
      <c r="D620" s="1">
        <v>1</v>
      </c>
      <c r="E620" s="1">
        <v>45</v>
      </c>
      <c r="F620" s="1">
        <v>8</v>
      </c>
      <c r="G620" s="1">
        <v>18684</v>
      </c>
      <c r="H620" s="1">
        <v>0.0191097312238954</v>
      </c>
      <c r="I620" s="1">
        <v>0.037568278946059</v>
      </c>
      <c r="J620" s="1">
        <v>51.9</v>
      </c>
      <c r="K620" s="1" t="s">
        <v>329</v>
      </c>
    </row>
    <row r="621" spans="1:11">
      <c r="A621" s="1" t="s">
        <v>58454</v>
      </c>
      <c r="B621" s="1" t="s">
        <v>58455</v>
      </c>
      <c r="C621" s="1" t="s">
        <v>56837</v>
      </c>
      <c r="D621" s="1">
        <v>1</v>
      </c>
      <c r="E621" s="1">
        <v>45</v>
      </c>
      <c r="F621" s="1">
        <v>8</v>
      </c>
      <c r="G621" s="1">
        <v>18684</v>
      </c>
      <c r="H621" s="1">
        <v>0.0191097312238954</v>
      </c>
      <c r="I621" s="1">
        <v>0.037568278946059</v>
      </c>
      <c r="J621" s="1">
        <v>51.9</v>
      </c>
      <c r="K621" s="1" t="s">
        <v>317</v>
      </c>
    </row>
    <row r="622" spans="1:11">
      <c r="A622" s="1" t="s">
        <v>58456</v>
      </c>
      <c r="B622" s="1" t="s">
        <v>58457</v>
      </c>
      <c r="C622" s="1" t="s">
        <v>56837</v>
      </c>
      <c r="D622" s="1">
        <v>1</v>
      </c>
      <c r="E622" s="1">
        <v>45</v>
      </c>
      <c r="F622" s="1">
        <v>8</v>
      </c>
      <c r="G622" s="1">
        <v>18684</v>
      </c>
      <c r="H622" s="1">
        <v>0.0191097312238954</v>
      </c>
      <c r="I622" s="1">
        <v>0.037568278946059</v>
      </c>
      <c r="J622" s="1">
        <v>51.9</v>
      </c>
      <c r="K622" s="1" t="s">
        <v>317</v>
      </c>
    </row>
    <row r="623" spans="1:11">
      <c r="A623" s="1" t="s">
        <v>58458</v>
      </c>
      <c r="B623" s="1" t="s">
        <v>58459</v>
      </c>
      <c r="C623" s="1" t="s">
        <v>56837</v>
      </c>
      <c r="D623" s="1">
        <v>1</v>
      </c>
      <c r="E623" s="1">
        <v>45</v>
      </c>
      <c r="F623" s="1">
        <v>8</v>
      </c>
      <c r="G623" s="1">
        <v>18684</v>
      </c>
      <c r="H623" s="1">
        <v>0.0191097312238954</v>
      </c>
      <c r="I623" s="1">
        <v>0.037568278946059</v>
      </c>
      <c r="J623" s="1">
        <v>51.9</v>
      </c>
      <c r="K623" s="1" t="s">
        <v>293</v>
      </c>
    </row>
    <row r="624" spans="1:11">
      <c r="A624" s="1" t="s">
        <v>58460</v>
      </c>
      <c r="B624" s="1" t="s">
        <v>58461</v>
      </c>
      <c r="C624" s="1" t="s">
        <v>56837</v>
      </c>
      <c r="D624" s="1">
        <v>1</v>
      </c>
      <c r="E624" s="1">
        <v>45</v>
      </c>
      <c r="F624" s="1">
        <v>8</v>
      </c>
      <c r="G624" s="1">
        <v>18684</v>
      </c>
      <c r="H624" s="1">
        <v>0.0191097312238954</v>
      </c>
      <c r="I624" s="1">
        <v>0.037568278946059</v>
      </c>
      <c r="J624" s="1">
        <v>51.9</v>
      </c>
      <c r="K624" s="1" t="s">
        <v>321</v>
      </c>
    </row>
    <row r="625" spans="1:11">
      <c r="A625" s="1" t="s">
        <v>58462</v>
      </c>
      <c r="B625" s="1" t="s">
        <v>58463</v>
      </c>
      <c r="C625" s="1" t="s">
        <v>56837</v>
      </c>
      <c r="D625" s="1">
        <v>1</v>
      </c>
      <c r="E625" s="1">
        <v>45</v>
      </c>
      <c r="F625" s="1">
        <v>8</v>
      </c>
      <c r="G625" s="1">
        <v>18684</v>
      </c>
      <c r="H625" s="1">
        <v>0.0191097312238954</v>
      </c>
      <c r="I625" s="1">
        <v>0.037568278946059</v>
      </c>
      <c r="J625" s="1">
        <v>51.9</v>
      </c>
      <c r="K625" s="1" t="s">
        <v>333</v>
      </c>
    </row>
    <row r="626" spans="1:11">
      <c r="A626" s="1" t="s">
        <v>58464</v>
      </c>
      <c r="B626" s="1" t="s">
        <v>58465</v>
      </c>
      <c r="C626" s="1" t="s">
        <v>56837</v>
      </c>
      <c r="D626" s="1">
        <v>1</v>
      </c>
      <c r="E626" s="1">
        <v>45</v>
      </c>
      <c r="F626" s="1">
        <v>8</v>
      </c>
      <c r="G626" s="1">
        <v>18684</v>
      </c>
      <c r="H626" s="1">
        <v>0.0191097312238954</v>
      </c>
      <c r="I626" s="1">
        <v>0.037568278946059</v>
      </c>
      <c r="J626" s="1">
        <v>51.9</v>
      </c>
      <c r="K626" s="1" t="s">
        <v>330</v>
      </c>
    </row>
    <row r="627" spans="1:11">
      <c r="A627" s="1" t="s">
        <v>58466</v>
      </c>
      <c r="B627" s="1" t="s">
        <v>58467</v>
      </c>
      <c r="C627" s="1" t="s">
        <v>56837</v>
      </c>
      <c r="D627" s="1">
        <v>1</v>
      </c>
      <c r="E627" s="1">
        <v>45</v>
      </c>
      <c r="F627" s="1">
        <v>8</v>
      </c>
      <c r="G627" s="1">
        <v>18684</v>
      </c>
      <c r="H627" s="1">
        <v>0.0191097312238954</v>
      </c>
      <c r="I627" s="1">
        <v>0.037568278946059</v>
      </c>
      <c r="J627" s="1">
        <v>51.9</v>
      </c>
      <c r="K627" s="1" t="s">
        <v>342</v>
      </c>
    </row>
    <row r="628" spans="1:11">
      <c r="A628" s="1" t="s">
        <v>58468</v>
      </c>
      <c r="B628" s="1" t="s">
        <v>58469</v>
      </c>
      <c r="C628" s="1" t="s">
        <v>56837</v>
      </c>
      <c r="D628" s="1">
        <v>1</v>
      </c>
      <c r="E628" s="1">
        <v>45</v>
      </c>
      <c r="F628" s="1">
        <v>8</v>
      </c>
      <c r="G628" s="1">
        <v>18684</v>
      </c>
      <c r="H628" s="1">
        <v>0.0191097312238954</v>
      </c>
      <c r="I628" s="1">
        <v>0.037568278946059</v>
      </c>
      <c r="J628" s="1">
        <v>51.9</v>
      </c>
      <c r="K628" s="1" t="s">
        <v>332</v>
      </c>
    </row>
    <row r="629" spans="1:11">
      <c r="A629" s="1" t="s">
        <v>58470</v>
      </c>
      <c r="B629" s="1" t="s">
        <v>58471</v>
      </c>
      <c r="C629" s="1" t="s">
        <v>56837</v>
      </c>
      <c r="D629" s="1">
        <v>1</v>
      </c>
      <c r="E629" s="1">
        <v>45</v>
      </c>
      <c r="F629" s="1">
        <v>8</v>
      </c>
      <c r="G629" s="1">
        <v>18684</v>
      </c>
      <c r="H629" s="1">
        <v>0.0191097312238954</v>
      </c>
      <c r="I629" s="1">
        <v>0.037568278946059</v>
      </c>
      <c r="J629" s="1">
        <v>51.9</v>
      </c>
      <c r="K629" s="1" t="s">
        <v>356</v>
      </c>
    </row>
    <row r="630" spans="1:11">
      <c r="A630" s="1" t="s">
        <v>58472</v>
      </c>
      <c r="B630" s="1" t="s">
        <v>58473</v>
      </c>
      <c r="C630" s="1" t="s">
        <v>56837</v>
      </c>
      <c r="D630" s="1">
        <v>1</v>
      </c>
      <c r="E630" s="1">
        <v>45</v>
      </c>
      <c r="F630" s="1">
        <v>8</v>
      </c>
      <c r="G630" s="1">
        <v>18684</v>
      </c>
      <c r="H630" s="1">
        <v>0.0191097312238954</v>
      </c>
      <c r="I630" s="1">
        <v>0.037568278946059</v>
      </c>
      <c r="J630" s="1">
        <v>51.9</v>
      </c>
      <c r="K630" s="1" t="s">
        <v>308</v>
      </c>
    </row>
    <row r="631" spans="1:11">
      <c r="A631" s="1" t="s">
        <v>58474</v>
      </c>
      <c r="B631" s="1" t="s">
        <v>58475</v>
      </c>
      <c r="C631" s="1" t="s">
        <v>56837</v>
      </c>
      <c r="D631" s="1">
        <v>1</v>
      </c>
      <c r="E631" s="1">
        <v>45</v>
      </c>
      <c r="F631" s="1">
        <v>8</v>
      </c>
      <c r="G631" s="1">
        <v>18684</v>
      </c>
      <c r="H631" s="1">
        <v>0.0191097312238954</v>
      </c>
      <c r="I631" s="1">
        <v>0.037568278946059</v>
      </c>
      <c r="J631" s="1">
        <v>51.9</v>
      </c>
      <c r="K631" s="1" t="s">
        <v>336</v>
      </c>
    </row>
    <row r="632" spans="1:11">
      <c r="A632" s="1" t="s">
        <v>58476</v>
      </c>
      <c r="B632" s="1" t="s">
        <v>58477</v>
      </c>
      <c r="C632" s="1" t="s">
        <v>56837</v>
      </c>
      <c r="D632" s="1">
        <v>1</v>
      </c>
      <c r="E632" s="1">
        <v>45</v>
      </c>
      <c r="F632" s="1">
        <v>8</v>
      </c>
      <c r="G632" s="1">
        <v>18684</v>
      </c>
      <c r="H632" s="1">
        <v>0.0191097312238954</v>
      </c>
      <c r="I632" s="1">
        <v>0.037568278946059</v>
      </c>
      <c r="J632" s="1">
        <v>51.9</v>
      </c>
      <c r="K632" s="1" t="s">
        <v>314</v>
      </c>
    </row>
    <row r="633" spans="1:11">
      <c r="A633" s="1" t="s">
        <v>58478</v>
      </c>
      <c r="B633" s="1" t="s">
        <v>58479</v>
      </c>
      <c r="C633" s="1" t="s">
        <v>56837</v>
      </c>
      <c r="D633" s="1">
        <v>1</v>
      </c>
      <c r="E633" s="1">
        <v>45</v>
      </c>
      <c r="F633" s="1">
        <v>8</v>
      </c>
      <c r="G633" s="1">
        <v>18684</v>
      </c>
      <c r="H633" s="1">
        <v>0.0191097312238954</v>
      </c>
      <c r="I633" s="1">
        <v>0.037568278946059</v>
      </c>
      <c r="J633" s="1">
        <v>51.9</v>
      </c>
      <c r="K633" s="1" t="s">
        <v>356</v>
      </c>
    </row>
    <row r="634" spans="1:11">
      <c r="A634" s="1" t="s">
        <v>58480</v>
      </c>
      <c r="B634" s="1" t="s">
        <v>58481</v>
      </c>
      <c r="C634" s="1" t="s">
        <v>56837</v>
      </c>
      <c r="D634" s="1">
        <v>1</v>
      </c>
      <c r="E634" s="1">
        <v>45</v>
      </c>
      <c r="F634" s="1">
        <v>8</v>
      </c>
      <c r="G634" s="1">
        <v>18684</v>
      </c>
      <c r="H634" s="1">
        <v>0.0191097312238954</v>
      </c>
      <c r="I634" s="1">
        <v>0.037568278946059</v>
      </c>
      <c r="J634" s="1">
        <v>51.9</v>
      </c>
      <c r="K634" s="1" t="s">
        <v>330</v>
      </c>
    </row>
    <row r="635" spans="1:11">
      <c r="A635" s="1" t="s">
        <v>58482</v>
      </c>
      <c r="B635" s="1" t="s">
        <v>58483</v>
      </c>
      <c r="C635" s="1" t="s">
        <v>56837</v>
      </c>
      <c r="D635" s="1">
        <v>1</v>
      </c>
      <c r="E635" s="1">
        <v>45</v>
      </c>
      <c r="F635" s="1">
        <v>8</v>
      </c>
      <c r="G635" s="1">
        <v>18684</v>
      </c>
      <c r="H635" s="1">
        <v>0.0191097312238954</v>
      </c>
      <c r="I635" s="1">
        <v>0.037568278946059</v>
      </c>
      <c r="J635" s="1">
        <v>51.9</v>
      </c>
      <c r="K635" s="1" t="s">
        <v>347</v>
      </c>
    </row>
    <row r="636" spans="1:11">
      <c r="A636" s="1" t="s">
        <v>58484</v>
      </c>
      <c r="B636" s="1" t="s">
        <v>58485</v>
      </c>
      <c r="C636" s="1" t="s">
        <v>56837</v>
      </c>
      <c r="D636" s="1">
        <v>1</v>
      </c>
      <c r="E636" s="1">
        <v>45</v>
      </c>
      <c r="F636" s="1">
        <v>8</v>
      </c>
      <c r="G636" s="1">
        <v>18684</v>
      </c>
      <c r="H636" s="1">
        <v>0.0191097312238954</v>
      </c>
      <c r="I636" s="1">
        <v>0.037568278946059</v>
      </c>
      <c r="J636" s="1">
        <v>51.9</v>
      </c>
      <c r="K636" s="1" t="s">
        <v>328</v>
      </c>
    </row>
    <row r="637" spans="1:11">
      <c r="A637" s="1" t="s">
        <v>58486</v>
      </c>
      <c r="B637" s="1" t="s">
        <v>58487</v>
      </c>
      <c r="C637" s="1" t="s">
        <v>56837</v>
      </c>
      <c r="D637" s="1">
        <v>2</v>
      </c>
      <c r="E637" s="1">
        <v>45</v>
      </c>
      <c r="F637" s="1">
        <v>91</v>
      </c>
      <c r="G637" s="1">
        <v>18684</v>
      </c>
      <c r="H637" s="1">
        <v>0.0202792208635447</v>
      </c>
      <c r="I637" s="1">
        <v>0.0396594932142334</v>
      </c>
      <c r="J637" s="1">
        <v>9.12527472527472</v>
      </c>
      <c r="K637" s="1" t="s">
        <v>58488</v>
      </c>
    </row>
    <row r="638" spans="1:11">
      <c r="A638" s="1" t="s">
        <v>58489</v>
      </c>
      <c r="B638" s="1" t="s">
        <v>58490</v>
      </c>
      <c r="C638" s="1" t="s">
        <v>56837</v>
      </c>
      <c r="D638" s="1">
        <v>2</v>
      </c>
      <c r="E638" s="1">
        <v>45</v>
      </c>
      <c r="F638" s="1">
        <v>91</v>
      </c>
      <c r="G638" s="1">
        <v>18684</v>
      </c>
      <c r="H638" s="1">
        <v>0.0202792208635447</v>
      </c>
      <c r="I638" s="1">
        <v>0.0396594932142334</v>
      </c>
      <c r="J638" s="1">
        <v>9.12527472527472</v>
      </c>
      <c r="K638" s="1" t="s">
        <v>57304</v>
      </c>
    </row>
    <row r="639" spans="1:11">
      <c r="A639" s="1" t="s">
        <v>58491</v>
      </c>
      <c r="B639" s="1" t="s">
        <v>58492</v>
      </c>
      <c r="C639" s="1" t="s">
        <v>56837</v>
      </c>
      <c r="D639" s="1">
        <v>2</v>
      </c>
      <c r="E639" s="1">
        <v>45</v>
      </c>
      <c r="F639" s="1">
        <v>91</v>
      </c>
      <c r="G639" s="1">
        <v>18684</v>
      </c>
      <c r="H639" s="1">
        <v>0.0202792208635447</v>
      </c>
      <c r="I639" s="1">
        <v>0.0396594932142334</v>
      </c>
      <c r="J639" s="1">
        <v>9.12527472527472</v>
      </c>
      <c r="K639" s="1" t="s">
        <v>58493</v>
      </c>
    </row>
    <row r="640" spans="1:11">
      <c r="A640" s="1" t="s">
        <v>58494</v>
      </c>
      <c r="B640" s="1" t="s">
        <v>58495</v>
      </c>
      <c r="C640" s="1" t="s">
        <v>56837</v>
      </c>
      <c r="D640" s="1">
        <v>2</v>
      </c>
      <c r="E640" s="1">
        <v>45</v>
      </c>
      <c r="F640" s="1">
        <v>92</v>
      </c>
      <c r="G640" s="1">
        <v>18684</v>
      </c>
      <c r="H640" s="1">
        <v>0.0206985029291645</v>
      </c>
      <c r="I640" s="1">
        <v>0.0403126326820897</v>
      </c>
      <c r="J640" s="1">
        <v>9.02608695652174</v>
      </c>
      <c r="K640" s="1" t="s">
        <v>57854</v>
      </c>
    </row>
    <row r="641" spans="1:11">
      <c r="A641" s="1" t="s">
        <v>58496</v>
      </c>
      <c r="B641" s="1" t="s">
        <v>58497</v>
      </c>
      <c r="C641" s="1" t="s">
        <v>56837</v>
      </c>
      <c r="D641" s="1">
        <v>1</v>
      </c>
      <c r="E641" s="1">
        <v>45</v>
      </c>
      <c r="F641" s="1">
        <v>9</v>
      </c>
      <c r="G641" s="1">
        <v>18684</v>
      </c>
      <c r="H641" s="1">
        <v>0.0214731956753265</v>
      </c>
      <c r="I641" s="1">
        <v>0.0403126326820897</v>
      </c>
      <c r="J641" s="1">
        <v>46.1333333333333</v>
      </c>
      <c r="K641" s="1" t="s">
        <v>365</v>
      </c>
    </row>
    <row r="642" spans="1:11">
      <c r="A642" s="1" t="s">
        <v>58498</v>
      </c>
      <c r="B642" s="1" t="s">
        <v>58499</v>
      </c>
      <c r="C642" s="1" t="s">
        <v>56837</v>
      </c>
      <c r="D642" s="1">
        <v>1</v>
      </c>
      <c r="E642" s="1">
        <v>45</v>
      </c>
      <c r="F642" s="1">
        <v>9</v>
      </c>
      <c r="G642" s="1">
        <v>18684</v>
      </c>
      <c r="H642" s="1">
        <v>0.0214731956753265</v>
      </c>
      <c r="I642" s="1">
        <v>0.0403126326820897</v>
      </c>
      <c r="J642" s="1">
        <v>46.1333333333333</v>
      </c>
      <c r="K642" s="1" t="s">
        <v>347</v>
      </c>
    </row>
    <row r="643" spans="1:11">
      <c r="A643" s="1" t="s">
        <v>58500</v>
      </c>
      <c r="B643" s="1" t="s">
        <v>58501</v>
      </c>
      <c r="C643" s="1" t="s">
        <v>56837</v>
      </c>
      <c r="D643" s="1">
        <v>1</v>
      </c>
      <c r="E643" s="1">
        <v>45</v>
      </c>
      <c r="F643" s="1">
        <v>9</v>
      </c>
      <c r="G643" s="1">
        <v>18684</v>
      </c>
      <c r="H643" s="1">
        <v>0.0214731956753265</v>
      </c>
      <c r="I643" s="1">
        <v>0.0403126326820897</v>
      </c>
      <c r="J643" s="1">
        <v>46.1333333333333</v>
      </c>
      <c r="K643" s="1" t="s">
        <v>308</v>
      </c>
    </row>
    <row r="644" spans="1:11">
      <c r="A644" s="1" t="s">
        <v>58502</v>
      </c>
      <c r="B644" s="1" t="s">
        <v>58503</v>
      </c>
      <c r="C644" s="1" t="s">
        <v>56837</v>
      </c>
      <c r="D644" s="1">
        <v>1</v>
      </c>
      <c r="E644" s="1">
        <v>45</v>
      </c>
      <c r="F644" s="1">
        <v>9</v>
      </c>
      <c r="G644" s="1">
        <v>18684</v>
      </c>
      <c r="H644" s="1">
        <v>0.0214731956753265</v>
      </c>
      <c r="I644" s="1">
        <v>0.0403126326820897</v>
      </c>
      <c r="J644" s="1">
        <v>46.1333333333333</v>
      </c>
      <c r="K644" s="1" t="s">
        <v>308</v>
      </c>
    </row>
    <row r="645" spans="1:11">
      <c r="A645" s="1" t="s">
        <v>58504</v>
      </c>
      <c r="B645" s="1" t="s">
        <v>58505</v>
      </c>
      <c r="C645" s="1" t="s">
        <v>56837</v>
      </c>
      <c r="D645" s="1">
        <v>1</v>
      </c>
      <c r="E645" s="1">
        <v>45</v>
      </c>
      <c r="F645" s="1">
        <v>9</v>
      </c>
      <c r="G645" s="1">
        <v>18684</v>
      </c>
      <c r="H645" s="1">
        <v>0.0214731956753265</v>
      </c>
      <c r="I645" s="1">
        <v>0.0403126326820897</v>
      </c>
      <c r="J645" s="1">
        <v>46.1333333333333</v>
      </c>
      <c r="K645" s="1" t="s">
        <v>356</v>
      </c>
    </row>
    <row r="646" spans="1:11">
      <c r="A646" s="1" t="s">
        <v>58506</v>
      </c>
      <c r="B646" s="1" t="s">
        <v>58507</v>
      </c>
      <c r="C646" s="1" t="s">
        <v>56837</v>
      </c>
      <c r="D646" s="1">
        <v>1</v>
      </c>
      <c r="E646" s="1">
        <v>45</v>
      </c>
      <c r="F646" s="1">
        <v>9</v>
      </c>
      <c r="G646" s="1">
        <v>18684</v>
      </c>
      <c r="H646" s="1">
        <v>0.0214731956753265</v>
      </c>
      <c r="I646" s="1">
        <v>0.0403126326820897</v>
      </c>
      <c r="J646" s="1">
        <v>46.1333333333333</v>
      </c>
      <c r="K646" s="1" t="s">
        <v>351</v>
      </c>
    </row>
    <row r="647" spans="1:11">
      <c r="A647" s="1" t="s">
        <v>58508</v>
      </c>
      <c r="B647" s="1" t="s">
        <v>58509</v>
      </c>
      <c r="C647" s="1" t="s">
        <v>56837</v>
      </c>
      <c r="D647" s="1">
        <v>1</v>
      </c>
      <c r="E647" s="1">
        <v>45</v>
      </c>
      <c r="F647" s="1">
        <v>9</v>
      </c>
      <c r="G647" s="1">
        <v>18684</v>
      </c>
      <c r="H647" s="1">
        <v>0.0214731956753265</v>
      </c>
      <c r="I647" s="1">
        <v>0.0403126326820897</v>
      </c>
      <c r="J647" s="1">
        <v>46.1333333333333</v>
      </c>
      <c r="K647" s="1" t="s">
        <v>362</v>
      </c>
    </row>
    <row r="648" spans="1:11">
      <c r="A648" s="1" t="s">
        <v>58510</v>
      </c>
      <c r="B648" s="1" t="s">
        <v>58511</v>
      </c>
      <c r="C648" s="1" t="s">
        <v>56837</v>
      </c>
      <c r="D648" s="1">
        <v>1</v>
      </c>
      <c r="E648" s="1">
        <v>45</v>
      </c>
      <c r="F648" s="1">
        <v>9</v>
      </c>
      <c r="G648" s="1">
        <v>18684</v>
      </c>
      <c r="H648" s="1">
        <v>0.0214731956753265</v>
      </c>
      <c r="I648" s="1">
        <v>0.0403126326820897</v>
      </c>
      <c r="J648" s="1">
        <v>46.1333333333333</v>
      </c>
      <c r="K648" s="1" t="s">
        <v>328</v>
      </c>
    </row>
    <row r="649" spans="1:11">
      <c r="A649" s="1" t="s">
        <v>58512</v>
      </c>
      <c r="B649" s="1" t="s">
        <v>58513</v>
      </c>
      <c r="C649" s="1" t="s">
        <v>56837</v>
      </c>
      <c r="D649" s="1">
        <v>1</v>
      </c>
      <c r="E649" s="1">
        <v>45</v>
      </c>
      <c r="F649" s="1">
        <v>9</v>
      </c>
      <c r="G649" s="1">
        <v>18684</v>
      </c>
      <c r="H649" s="1">
        <v>0.0214731956753265</v>
      </c>
      <c r="I649" s="1">
        <v>0.0403126326820897</v>
      </c>
      <c r="J649" s="1">
        <v>46.1333333333333</v>
      </c>
      <c r="K649" s="1" t="s">
        <v>350</v>
      </c>
    </row>
    <row r="650" spans="1:11">
      <c r="A650" s="1" t="s">
        <v>58514</v>
      </c>
      <c r="B650" s="1" t="s">
        <v>58515</v>
      </c>
      <c r="C650" s="1" t="s">
        <v>56837</v>
      </c>
      <c r="D650" s="1">
        <v>1</v>
      </c>
      <c r="E650" s="1">
        <v>45</v>
      </c>
      <c r="F650" s="1">
        <v>9</v>
      </c>
      <c r="G650" s="1">
        <v>18684</v>
      </c>
      <c r="H650" s="1">
        <v>0.0214731956753265</v>
      </c>
      <c r="I650" s="1">
        <v>0.0403126326820897</v>
      </c>
      <c r="J650" s="1">
        <v>46.1333333333333</v>
      </c>
      <c r="K650" s="1" t="s">
        <v>318</v>
      </c>
    </row>
    <row r="651" spans="1:11">
      <c r="A651" s="1" t="s">
        <v>58516</v>
      </c>
      <c r="B651" s="1" t="s">
        <v>58517</v>
      </c>
      <c r="C651" s="1" t="s">
        <v>56837</v>
      </c>
      <c r="D651" s="1">
        <v>1</v>
      </c>
      <c r="E651" s="1">
        <v>45</v>
      </c>
      <c r="F651" s="1">
        <v>9</v>
      </c>
      <c r="G651" s="1">
        <v>18684</v>
      </c>
      <c r="H651" s="1">
        <v>0.0214731956753265</v>
      </c>
      <c r="I651" s="1">
        <v>0.0403126326820897</v>
      </c>
      <c r="J651" s="1">
        <v>46.1333333333333</v>
      </c>
      <c r="K651" s="1" t="s">
        <v>314</v>
      </c>
    </row>
    <row r="652" spans="1:11">
      <c r="A652" s="1" t="s">
        <v>58518</v>
      </c>
      <c r="B652" s="1" t="s">
        <v>58519</v>
      </c>
      <c r="C652" s="1" t="s">
        <v>56837</v>
      </c>
      <c r="D652" s="1">
        <v>1</v>
      </c>
      <c r="E652" s="1">
        <v>45</v>
      </c>
      <c r="F652" s="1">
        <v>9</v>
      </c>
      <c r="G652" s="1">
        <v>18684</v>
      </c>
      <c r="H652" s="1">
        <v>0.0214731956753265</v>
      </c>
      <c r="I652" s="1">
        <v>0.0403126326820897</v>
      </c>
      <c r="J652" s="1">
        <v>46.1333333333333</v>
      </c>
      <c r="K652" s="1" t="s">
        <v>317</v>
      </c>
    </row>
    <row r="653" spans="1:11">
      <c r="A653" s="1" t="s">
        <v>58520</v>
      </c>
      <c r="B653" s="1" t="s">
        <v>58521</v>
      </c>
      <c r="C653" s="1" t="s">
        <v>56837</v>
      </c>
      <c r="D653" s="1">
        <v>1</v>
      </c>
      <c r="E653" s="1">
        <v>45</v>
      </c>
      <c r="F653" s="1">
        <v>9</v>
      </c>
      <c r="G653" s="1">
        <v>18684</v>
      </c>
      <c r="H653" s="1">
        <v>0.0214731956753265</v>
      </c>
      <c r="I653" s="1">
        <v>0.0403126326820897</v>
      </c>
      <c r="J653" s="1">
        <v>46.1333333333333</v>
      </c>
      <c r="K653" s="1" t="s">
        <v>317</v>
      </c>
    </row>
    <row r="654" spans="1:11">
      <c r="A654" s="1" t="s">
        <v>58522</v>
      </c>
      <c r="B654" s="1" t="s">
        <v>58523</v>
      </c>
      <c r="C654" s="1" t="s">
        <v>56837</v>
      </c>
      <c r="D654" s="1">
        <v>1</v>
      </c>
      <c r="E654" s="1">
        <v>45</v>
      </c>
      <c r="F654" s="1">
        <v>9</v>
      </c>
      <c r="G654" s="1">
        <v>18684</v>
      </c>
      <c r="H654" s="1">
        <v>0.0214731956753265</v>
      </c>
      <c r="I654" s="1">
        <v>0.0403126326820897</v>
      </c>
      <c r="J654" s="1">
        <v>46.1333333333333</v>
      </c>
      <c r="K654" s="1" t="s">
        <v>348</v>
      </c>
    </row>
    <row r="655" spans="1:11">
      <c r="A655" s="1" t="s">
        <v>58524</v>
      </c>
      <c r="B655" s="1" t="s">
        <v>58525</v>
      </c>
      <c r="C655" s="1" t="s">
        <v>56837</v>
      </c>
      <c r="D655" s="1">
        <v>1</v>
      </c>
      <c r="E655" s="1">
        <v>45</v>
      </c>
      <c r="F655" s="1">
        <v>9</v>
      </c>
      <c r="G655" s="1">
        <v>18684</v>
      </c>
      <c r="H655" s="1">
        <v>0.0214731956753265</v>
      </c>
      <c r="I655" s="1">
        <v>0.0403126326820897</v>
      </c>
      <c r="J655" s="1">
        <v>46.1333333333333</v>
      </c>
      <c r="K655" s="1" t="s">
        <v>317</v>
      </c>
    </row>
    <row r="656" spans="1:11">
      <c r="A656" s="1" t="s">
        <v>58526</v>
      </c>
      <c r="B656" s="1" t="s">
        <v>58527</v>
      </c>
      <c r="C656" s="1" t="s">
        <v>56837</v>
      </c>
      <c r="D656" s="1">
        <v>1</v>
      </c>
      <c r="E656" s="1">
        <v>45</v>
      </c>
      <c r="F656" s="1">
        <v>9</v>
      </c>
      <c r="G656" s="1">
        <v>18684</v>
      </c>
      <c r="H656" s="1">
        <v>0.0214731956753265</v>
      </c>
      <c r="I656" s="1">
        <v>0.0403126326820897</v>
      </c>
      <c r="J656" s="1">
        <v>46.1333333333333</v>
      </c>
      <c r="K656" s="1" t="s">
        <v>450</v>
      </c>
    </row>
    <row r="657" spans="1:11">
      <c r="A657" s="1" t="s">
        <v>58528</v>
      </c>
      <c r="B657" s="1" t="s">
        <v>58529</v>
      </c>
      <c r="C657" s="1" t="s">
        <v>56837</v>
      </c>
      <c r="D657" s="1">
        <v>1</v>
      </c>
      <c r="E657" s="1">
        <v>45</v>
      </c>
      <c r="F657" s="1">
        <v>9</v>
      </c>
      <c r="G657" s="1">
        <v>18684</v>
      </c>
      <c r="H657" s="1">
        <v>0.0214731956753265</v>
      </c>
      <c r="I657" s="1">
        <v>0.0403126326820897</v>
      </c>
      <c r="J657" s="1">
        <v>46.1333333333333</v>
      </c>
      <c r="K657" s="1" t="s">
        <v>320</v>
      </c>
    </row>
    <row r="658" spans="1:11">
      <c r="A658" s="1" t="s">
        <v>58530</v>
      </c>
      <c r="B658" s="1" t="s">
        <v>58531</v>
      </c>
      <c r="C658" s="1" t="s">
        <v>56837</v>
      </c>
      <c r="D658" s="1">
        <v>1</v>
      </c>
      <c r="E658" s="1">
        <v>45</v>
      </c>
      <c r="F658" s="1">
        <v>9</v>
      </c>
      <c r="G658" s="1">
        <v>18684</v>
      </c>
      <c r="H658" s="1">
        <v>0.0214731956753265</v>
      </c>
      <c r="I658" s="1">
        <v>0.0403126326820897</v>
      </c>
      <c r="J658" s="1">
        <v>46.1333333333333</v>
      </c>
      <c r="K658" s="1" t="s">
        <v>326</v>
      </c>
    </row>
    <row r="659" spans="1:11">
      <c r="A659" s="1" t="s">
        <v>58532</v>
      </c>
      <c r="B659" s="1" t="s">
        <v>58533</v>
      </c>
      <c r="C659" s="1" t="s">
        <v>56837</v>
      </c>
      <c r="D659" s="1">
        <v>1</v>
      </c>
      <c r="E659" s="1">
        <v>45</v>
      </c>
      <c r="F659" s="1">
        <v>9</v>
      </c>
      <c r="G659" s="1">
        <v>18684</v>
      </c>
      <c r="H659" s="1">
        <v>0.0214731956753265</v>
      </c>
      <c r="I659" s="1">
        <v>0.0403126326820897</v>
      </c>
      <c r="J659" s="1">
        <v>46.1333333333333</v>
      </c>
      <c r="K659" s="1" t="s">
        <v>357</v>
      </c>
    </row>
    <row r="660" spans="1:11">
      <c r="A660" s="1" t="s">
        <v>58534</v>
      </c>
      <c r="B660" s="1" t="s">
        <v>58535</v>
      </c>
      <c r="C660" s="1" t="s">
        <v>56837</v>
      </c>
      <c r="D660" s="1">
        <v>1</v>
      </c>
      <c r="E660" s="1">
        <v>45</v>
      </c>
      <c r="F660" s="1">
        <v>9</v>
      </c>
      <c r="G660" s="1">
        <v>18684</v>
      </c>
      <c r="H660" s="1">
        <v>0.0214731956753265</v>
      </c>
      <c r="I660" s="1">
        <v>0.0403126326820897</v>
      </c>
      <c r="J660" s="1">
        <v>46.1333333333333</v>
      </c>
      <c r="K660" s="1" t="s">
        <v>329</v>
      </c>
    </row>
    <row r="661" spans="1:11">
      <c r="A661" s="1" t="s">
        <v>58536</v>
      </c>
      <c r="B661" s="1" t="s">
        <v>58537</v>
      </c>
      <c r="C661" s="1" t="s">
        <v>56837</v>
      </c>
      <c r="D661" s="1">
        <v>1</v>
      </c>
      <c r="E661" s="1">
        <v>45</v>
      </c>
      <c r="F661" s="1">
        <v>9</v>
      </c>
      <c r="G661" s="1">
        <v>18684</v>
      </c>
      <c r="H661" s="1">
        <v>0.0214731956753265</v>
      </c>
      <c r="I661" s="1">
        <v>0.0403126326820897</v>
      </c>
      <c r="J661" s="1">
        <v>46.1333333333333</v>
      </c>
      <c r="K661" s="1" t="s">
        <v>347</v>
      </c>
    </row>
    <row r="662" spans="1:11">
      <c r="A662" s="1" t="s">
        <v>58538</v>
      </c>
      <c r="B662" s="1" t="s">
        <v>58539</v>
      </c>
      <c r="C662" s="1" t="s">
        <v>56837</v>
      </c>
      <c r="D662" s="1">
        <v>1</v>
      </c>
      <c r="E662" s="1">
        <v>45</v>
      </c>
      <c r="F662" s="1">
        <v>9</v>
      </c>
      <c r="G662" s="1">
        <v>18684</v>
      </c>
      <c r="H662" s="1">
        <v>0.0214731956753265</v>
      </c>
      <c r="I662" s="1">
        <v>0.0403126326820897</v>
      </c>
      <c r="J662" s="1">
        <v>46.1333333333333</v>
      </c>
      <c r="K662" s="1" t="s">
        <v>371</v>
      </c>
    </row>
    <row r="663" spans="1:11">
      <c r="A663" s="1" t="s">
        <v>58540</v>
      </c>
      <c r="B663" s="1" t="s">
        <v>58541</v>
      </c>
      <c r="C663" s="1" t="s">
        <v>56837</v>
      </c>
      <c r="D663" s="1">
        <v>1</v>
      </c>
      <c r="E663" s="1">
        <v>45</v>
      </c>
      <c r="F663" s="1">
        <v>9</v>
      </c>
      <c r="G663" s="1">
        <v>18684</v>
      </c>
      <c r="H663" s="1">
        <v>0.0214731956753265</v>
      </c>
      <c r="I663" s="1">
        <v>0.0403126326820897</v>
      </c>
      <c r="J663" s="1">
        <v>46.1333333333333</v>
      </c>
      <c r="K663" s="1" t="s">
        <v>338</v>
      </c>
    </row>
    <row r="664" spans="1:11">
      <c r="A664" s="1" t="s">
        <v>58542</v>
      </c>
      <c r="B664" s="1" t="s">
        <v>58543</v>
      </c>
      <c r="C664" s="1" t="s">
        <v>56837</v>
      </c>
      <c r="D664" s="1">
        <v>1</v>
      </c>
      <c r="E664" s="1">
        <v>45</v>
      </c>
      <c r="F664" s="1">
        <v>9</v>
      </c>
      <c r="G664" s="1">
        <v>18684</v>
      </c>
      <c r="H664" s="1">
        <v>0.0214731956753265</v>
      </c>
      <c r="I664" s="1">
        <v>0.0403126326820897</v>
      </c>
      <c r="J664" s="1">
        <v>46.1333333333333</v>
      </c>
      <c r="K664" s="1" t="s">
        <v>289</v>
      </c>
    </row>
    <row r="665" spans="1:11">
      <c r="A665" s="1" t="s">
        <v>58544</v>
      </c>
      <c r="B665" s="1" t="s">
        <v>58545</v>
      </c>
      <c r="C665" s="1" t="s">
        <v>56837</v>
      </c>
      <c r="D665" s="1">
        <v>1</v>
      </c>
      <c r="E665" s="1">
        <v>45</v>
      </c>
      <c r="F665" s="1">
        <v>9</v>
      </c>
      <c r="G665" s="1">
        <v>18684</v>
      </c>
      <c r="H665" s="1">
        <v>0.0214731956753265</v>
      </c>
      <c r="I665" s="1">
        <v>0.0403126326820897</v>
      </c>
      <c r="J665" s="1">
        <v>46.1333333333333</v>
      </c>
      <c r="K665" s="1" t="s">
        <v>317</v>
      </c>
    </row>
    <row r="666" spans="1:11">
      <c r="A666" s="1" t="s">
        <v>58546</v>
      </c>
      <c r="B666" s="1" t="s">
        <v>58547</v>
      </c>
      <c r="C666" s="1" t="s">
        <v>56837</v>
      </c>
      <c r="D666" s="1">
        <v>1</v>
      </c>
      <c r="E666" s="1">
        <v>45</v>
      </c>
      <c r="F666" s="1">
        <v>9</v>
      </c>
      <c r="G666" s="1">
        <v>18684</v>
      </c>
      <c r="H666" s="1">
        <v>0.0214731956753265</v>
      </c>
      <c r="I666" s="1">
        <v>0.0403126326820897</v>
      </c>
      <c r="J666" s="1">
        <v>46.1333333333333</v>
      </c>
      <c r="K666" s="1" t="s">
        <v>321</v>
      </c>
    </row>
    <row r="667" spans="1:11">
      <c r="A667" s="1" t="s">
        <v>58548</v>
      </c>
      <c r="B667" s="1" t="s">
        <v>58549</v>
      </c>
      <c r="C667" s="1" t="s">
        <v>56837</v>
      </c>
      <c r="D667" s="1">
        <v>1</v>
      </c>
      <c r="E667" s="1">
        <v>45</v>
      </c>
      <c r="F667" s="1">
        <v>9</v>
      </c>
      <c r="G667" s="1">
        <v>18684</v>
      </c>
      <c r="H667" s="1">
        <v>0.0214731956753265</v>
      </c>
      <c r="I667" s="1">
        <v>0.0403126326820897</v>
      </c>
      <c r="J667" s="1">
        <v>46.1333333333333</v>
      </c>
      <c r="K667" s="1" t="s">
        <v>314</v>
      </c>
    </row>
    <row r="668" spans="1:11">
      <c r="A668" s="1" t="s">
        <v>58550</v>
      </c>
      <c r="B668" s="1" t="s">
        <v>58551</v>
      </c>
      <c r="C668" s="1" t="s">
        <v>56837</v>
      </c>
      <c r="D668" s="1">
        <v>2</v>
      </c>
      <c r="E668" s="1">
        <v>45</v>
      </c>
      <c r="F668" s="1">
        <v>96</v>
      </c>
      <c r="G668" s="1">
        <v>18684</v>
      </c>
      <c r="H668" s="1">
        <v>0.0224117119285112</v>
      </c>
      <c r="I668" s="1">
        <v>0.0419694979934667</v>
      </c>
      <c r="J668" s="1">
        <v>8.65</v>
      </c>
      <c r="K668" s="1" t="s">
        <v>57540</v>
      </c>
    </row>
    <row r="669" spans="1:11">
      <c r="A669" s="1" t="s">
        <v>58552</v>
      </c>
      <c r="B669" s="1" t="s">
        <v>58553</v>
      </c>
      <c r="C669" s="1" t="s">
        <v>56837</v>
      </c>
      <c r="D669" s="1">
        <v>2</v>
      </c>
      <c r="E669" s="1">
        <v>45</v>
      </c>
      <c r="F669" s="1">
        <v>97</v>
      </c>
      <c r="G669" s="1">
        <v>18684</v>
      </c>
      <c r="H669" s="1">
        <v>0.0228489394972539</v>
      </c>
      <c r="I669" s="1">
        <v>0.0426817051629898</v>
      </c>
      <c r="J669" s="1">
        <v>8.56082474226804</v>
      </c>
      <c r="K669" s="1" t="s">
        <v>57661</v>
      </c>
    </row>
    <row r="670" spans="1:11">
      <c r="A670" s="1" t="s">
        <v>58554</v>
      </c>
      <c r="B670" s="1" t="s">
        <v>58555</v>
      </c>
      <c r="C670" s="1" t="s">
        <v>56837</v>
      </c>
      <c r="D670" s="1">
        <v>2</v>
      </c>
      <c r="E670" s="1">
        <v>45</v>
      </c>
      <c r="F670" s="1">
        <v>99</v>
      </c>
      <c r="G670" s="1">
        <v>18684</v>
      </c>
      <c r="H670" s="1">
        <v>0.0237339731416076</v>
      </c>
      <c r="I670" s="1">
        <v>0.0427080494433013</v>
      </c>
      <c r="J670" s="1">
        <v>8.38787878787879</v>
      </c>
      <c r="K670" s="1" t="s">
        <v>57732</v>
      </c>
    </row>
    <row r="671" spans="1:11">
      <c r="A671" s="1" t="s">
        <v>58556</v>
      </c>
      <c r="B671" s="1" t="s">
        <v>58557</v>
      </c>
      <c r="C671" s="1" t="s">
        <v>56837</v>
      </c>
      <c r="D671" s="1">
        <v>1</v>
      </c>
      <c r="E671" s="1">
        <v>45</v>
      </c>
      <c r="F671" s="1">
        <v>10</v>
      </c>
      <c r="G671" s="1">
        <v>18684</v>
      </c>
      <c r="H671" s="1">
        <v>0.0238310915893621</v>
      </c>
      <c r="I671" s="1">
        <v>0.0427080494433013</v>
      </c>
      <c r="J671" s="1">
        <v>41.52</v>
      </c>
      <c r="K671" s="1" t="s">
        <v>333</v>
      </c>
    </row>
    <row r="672" spans="1:11">
      <c r="A672" s="1" t="s">
        <v>58558</v>
      </c>
      <c r="B672" s="1" t="s">
        <v>58559</v>
      </c>
      <c r="C672" s="1" t="s">
        <v>56837</v>
      </c>
      <c r="D672" s="1">
        <v>1</v>
      </c>
      <c r="E672" s="1">
        <v>45</v>
      </c>
      <c r="F672" s="1">
        <v>10</v>
      </c>
      <c r="G672" s="1">
        <v>18684</v>
      </c>
      <c r="H672" s="1">
        <v>0.0238310915893621</v>
      </c>
      <c r="I672" s="1">
        <v>0.0427080494433013</v>
      </c>
      <c r="J672" s="1">
        <v>41.52</v>
      </c>
      <c r="K672" s="1" t="s">
        <v>315</v>
      </c>
    </row>
    <row r="673" spans="1:11">
      <c r="A673" s="1" t="s">
        <v>58560</v>
      </c>
      <c r="B673" s="1" t="s">
        <v>58561</v>
      </c>
      <c r="C673" s="1" t="s">
        <v>56837</v>
      </c>
      <c r="D673" s="1">
        <v>1</v>
      </c>
      <c r="E673" s="1">
        <v>45</v>
      </c>
      <c r="F673" s="1">
        <v>10</v>
      </c>
      <c r="G673" s="1">
        <v>18684</v>
      </c>
      <c r="H673" s="1">
        <v>0.0238310915893621</v>
      </c>
      <c r="I673" s="1">
        <v>0.0427080494433013</v>
      </c>
      <c r="J673" s="1">
        <v>41.52</v>
      </c>
      <c r="K673" s="1" t="s">
        <v>336</v>
      </c>
    </row>
    <row r="674" spans="1:11">
      <c r="A674" s="1" t="s">
        <v>58562</v>
      </c>
      <c r="B674" s="1" t="s">
        <v>58563</v>
      </c>
      <c r="C674" s="1" t="s">
        <v>56837</v>
      </c>
      <c r="D674" s="1">
        <v>1</v>
      </c>
      <c r="E674" s="1">
        <v>45</v>
      </c>
      <c r="F674" s="1">
        <v>10</v>
      </c>
      <c r="G674" s="1">
        <v>18684</v>
      </c>
      <c r="H674" s="1">
        <v>0.0238310915893621</v>
      </c>
      <c r="I674" s="1">
        <v>0.0427080494433013</v>
      </c>
      <c r="J674" s="1">
        <v>41.52</v>
      </c>
      <c r="K674" s="1" t="s">
        <v>316</v>
      </c>
    </row>
    <row r="675" spans="1:11">
      <c r="A675" s="1" t="s">
        <v>58564</v>
      </c>
      <c r="B675" s="1" t="s">
        <v>58565</v>
      </c>
      <c r="C675" s="1" t="s">
        <v>56837</v>
      </c>
      <c r="D675" s="1">
        <v>1</v>
      </c>
      <c r="E675" s="1">
        <v>45</v>
      </c>
      <c r="F675" s="1">
        <v>10</v>
      </c>
      <c r="G675" s="1">
        <v>18684</v>
      </c>
      <c r="H675" s="1">
        <v>0.0238310915893621</v>
      </c>
      <c r="I675" s="1">
        <v>0.0427080494433013</v>
      </c>
      <c r="J675" s="1">
        <v>41.52</v>
      </c>
      <c r="K675" s="1" t="s">
        <v>316</v>
      </c>
    </row>
    <row r="676" spans="1:11">
      <c r="A676" s="1" t="s">
        <v>58566</v>
      </c>
      <c r="B676" s="1" t="s">
        <v>58567</v>
      </c>
      <c r="C676" s="1" t="s">
        <v>56837</v>
      </c>
      <c r="D676" s="1">
        <v>1</v>
      </c>
      <c r="E676" s="1">
        <v>45</v>
      </c>
      <c r="F676" s="1">
        <v>10</v>
      </c>
      <c r="G676" s="1">
        <v>18684</v>
      </c>
      <c r="H676" s="1">
        <v>0.0238310915893621</v>
      </c>
      <c r="I676" s="1">
        <v>0.0427080494433013</v>
      </c>
      <c r="J676" s="1">
        <v>41.52</v>
      </c>
      <c r="K676" s="1" t="s">
        <v>371</v>
      </c>
    </row>
    <row r="677" spans="1:11">
      <c r="A677" s="1" t="s">
        <v>58568</v>
      </c>
      <c r="B677" s="1" t="s">
        <v>58569</v>
      </c>
      <c r="C677" s="1" t="s">
        <v>56837</v>
      </c>
      <c r="D677" s="1">
        <v>1</v>
      </c>
      <c r="E677" s="1">
        <v>45</v>
      </c>
      <c r="F677" s="1">
        <v>10</v>
      </c>
      <c r="G677" s="1">
        <v>18684</v>
      </c>
      <c r="H677" s="1">
        <v>0.0238310915893621</v>
      </c>
      <c r="I677" s="1">
        <v>0.0427080494433013</v>
      </c>
      <c r="J677" s="1">
        <v>41.52</v>
      </c>
      <c r="K677" s="1" t="s">
        <v>396</v>
      </c>
    </row>
    <row r="678" spans="1:11">
      <c r="A678" s="1" t="s">
        <v>58570</v>
      </c>
      <c r="B678" s="1" t="s">
        <v>58571</v>
      </c>
      <c r="C678" s="1" t="s">
        <v>56837</v>
      </c>
      <c r="D678" s="1">
        <v>1</v>
      </c>
      <c r="E678" s="1">
        <v>45</v>
      </c>
      <c r="F678" s="1">
        <v>10</v>
      </c>
      <c r="G678" s="1">
        <v>18684</v>
      </c>
      <c r="H678" s="1">
        <v>0.0238310915893621</v>
      </c>
      <c r="I678" s="1">
        <v>0.0427080494433013</v>
      </c>
      <c r="J678" s="1">
        <v>41.52</v>
      </c>
      <c r="K678" s="1" t="s">
        <v>396</v>
      </c>
    </row>
    <row r="679" spans="1:11">
      <c r="A679" s="1" t="s">
        <v>58572</v>
      </c>
      <c r="B679" s="1" t="s">
        <v>58573</v>
      </c>
      <c r="C679" s="1" t="s">
        <v>56837</v>
      </c>
      <c r="D679" s="1">
        <v>1</v>
      </c>
      <c r="E679" s="1">
        <v>45</v>
      </c>
      <c r="F679" s="1">
        <v>10</v>
      </c>
      <c r="G679" s="1">
        <v>18684</v>
      </c>
      <c r="H679" s="1">
        <v>0.0238310915893621</v>
      </c>
      <c r="I679" s="1">
        <v>0.0427080494433013</v>
      </c>
      <c r="J679" s="1">
        <v>41.52</v>
      </c>
      <c r="K679" s="1" t="s">
        <v>293</v>
      </c>
    </row>
    <row r="680" spans="1:11">
      <c r="A680" s="1" t="s">
        <v>58574</v>
      </c>
      <c r="B680" s="1" t="s">
        <v>58575</v>
      </c>
      <c r="C680" s="1" t="s">
        <v>56837</v>
      </c>
      <c r="D680" s="1">
        <v>1</v>
      </c>
      <c r="E680" s="1">
        <v>45</v>
      </c>
      <c r="F680" s="1">
        <v>10</v>
      </c>
      <c r="G680" s="1">
        <v>18684</v>
      </c>
      <c r="H680" s="1">
        <v>0.0238310915893621</v>
      </c>
      <c r="I680" s="1">
        <v>0.0427080494433013</v>
      </c>
      <c r="J680" s="1">
        <v>41.52</v>
      </c>
      <c r="K680" s="1" t="s">
        <v>379</v>
      </c>
    </row>
    <row r="681" spans="1:11">
      <c r="A681" s="1" t="s">
        <v>58576</v>
      </c>
      <c r="B681" s="1" t="s">
        <v>58577</v>
      </c>
      <c r="C681" s="1" t="s">
        <v>56837</v>
      </c>
      <c r="D681" s="1">
        <v>1</v>
      </c>
      <c r="E681" s="1">
        <v>45</v>
      </c>
      <c r="F681" s="1">
        <v>10</v>
      </c>
      <c r="G681" s="1">
        <v>18684</v>
      </c>
      <c r="H681" s="1">
        <v>0.0238310915893621</v>
      </c>
      <c r="I681" s="1">
        <v>0.0427080494433013</v>
      </c>
      <c r="J681" s="1">
        <v>41.52</v>
      </c>
      <c r="K681" s="1" t="s">
        <v>329</v>
      </c>
    </row>
    <row r="682" spans="1:11">
      <c r="A682" s="1" t="s">
        <v>58578</v>
      </c>
      <c r="B682" s="1" t="s">
        <v>58579</v>
      </c>
      <c r="C682" s="1" t="s">
        <v>56837</v>
      </c>
      <c r="D682" s="1">
        <v>1</v>
      </c>
      <c r="E682" s="1">
        <v>45</v>
      </c>
      <c r="F682" s="1">
        <v>10</v>
      </c>
      <c r="G682" s="1">
        <v>18684</v>
      </c>
      <c r="H682" s="1">
        <v>0.0238310915893621</v>
      </c>
      <c r="I682" s="1">
        <v>0.0427080494433013</v>
      </c>
      <c r="J682" s="1">
        <v>41.52</v>
      </c>
      <c r="K682" s="1" t="s">
        <v>348</v>
      </c>
    </row>
    <row r="683" spans="1:11">
      <c r="A683" s="1" t="s">
        <v>58580</v>
      </c>
      <c r="B683" s="1" t="s">
        <v>58581</v>
      </c>
      <c r="C683" s="1" t="s">
        <v>56837</v>
      </c>
      <c r="D683" s="1">
        <v>1</v>
      </c>
      <c r="E683" s="1">
        <v>45</v>
      </c>
      <c r="F683" s="1">
        <v>10</v>
      </c>
      <c r="G683" s="1">
        <v>18684</v>
      </c>
      <c r="H683" s="1">
        <v>0.0238310915893621</v>
      </c>
      <c r="I683" s="1">
        <v>0.0427080494433013</v>
      </c>
      <c r="J683" s="1">
        <v>41.52</v>
      </c>
      <c r="K683" s="1" t="s">
        <v>450</v>
      </c>
    </row>
    <row r="684" spans="1:11">
      <c r="A684" s="1" t="s">
        <v>58582</v>
      </c>
      <c r="B684" s="1" t="s">
        <v>58583</v>
      </c>
      <c r="C684" s="1" t="s">
        <v>56837</v>
      </c>
      <c r="D684" s="1">
        <v>1</v>
      </c>
      <c r="E684" s="1">
        <v>45</v>
      </c>
      <c r="F684" s="1">
        <v>10</v>
      </c>
      <c r="G684" s="1">
        <v>18684</v>
      </c>
      <c r="H684" s="1">
        <v>0.0238310915893621</v>
      </c>
      <c r="I684" s="1">
        <v>0.0427080494433013</v>
      </c>
      <c r="J684" s="1">
        <v>41.52</v>
      </c>
      <c r="K684" s="1" t="s">
        <v>315</v>
      </c>
    </row>
    <row r="685" spans="1:11">
      <c r="A685" s="1" t="s">
        <v>58584</v>
      </c>
      <c r="B685" s="1" t="s">
        <v>58585</v>
      </c>
      <c r="C685" s="1" t="s">
        <v>56837</v>
      </c>
      <c r="D685" s="1">
        <v>1</v>
      </c>
      <c r="E685" s="1">
        <v>45</v>
      </c>
      <c r="F685" s="1">
        <v>10</v>
      </c>
      <c r="G685" s="1">
        <v>18684</v>
      </c>
      <c r="H685" s="1">
        <v>0.0238310915893621</v>
      </c>
      <c r="I685" s="1">
        <v>0.0427080494433013</v>
      </c>
      <c r="J685" s="1">
        <v>41.52</v>
      </c>
      <c r="K685" s="1" t="s">
        <v>316</v>
      </c>
    </row>
    <row r="686" spans="1:11">
      <c r="A686" s="1" t="s">
        <v>58586</v>
      </c>
      <c r="B686" s="1" t="s">
        <v>58587</v>
      </c>
      <c r="C686" s="1" t="s">
        <v>56837</v>
      </c>
      <c r="D686" s="1">
        <v>1</v>
      </c>
      <c r="E686" s="1">
        <v>45</v>
      </c>
      <c r="F686" s="1">
        <v>10</v>
      </c>
      <c r="G686" s="1">
        <v>18684</v>
      </c>
      <c r="H686" s="1">
        <v>0.0238310915893621</v>
      </c>
      <c r="I686" s="1">
        <v>0.0427080494433013</v>
      </c>
      <c r="J686" s="1">
        <v>41.52</v>
      </c>
      <c r="K686" s="1" t="s">
        <v>316</v>
      </c>
    </row>
    <row r="687" spans="1:11">
      <c r="A687" s="1" t="s">
        <v>58588</v>
      </c>
      <c r="B687" s="1" t="s">
        <v>58589</v>
      </c>
      <c r="C687" s="1" t="s">
        <v>56837</v>
      </c>
      <c r="D687" s="1">
        <v>1</v>
      </c>
      <c r="E687" s="1">
        <v>45</v>
      </c>
      <c r="F687" s="1">
        <v>10</v>
      </c>
      <c r="G687" s="1">
        <v>18684</v>
      </c>
      <c r="H687" s="1">
        <v>0.0238310915893621</v>
      </c>
      <c r="I687" s="1">
        <v>0.0427080494433013</v>
      </c>
      <c r="J687" s="1">
        <v>41.52</v>
      </c>
      <c r="K687" s="1" t="s">
        <v>315</v>
      </c>
    </row>
    <row r="688" spans="1:11">
      <c r="A688" s="1" t="s">
        <v>58590</v>
      </c>
      <c r="B688" s="1" t="s">
        <v>58591</v>
      </c>
      <c r="C688" s="1" t="s">
        <v>56837</v>
      </c>
      <c r="D688" s="1">
        <v>1</v>
      </c>
      <c r="E688" s="1">
        <v>45</v>
      </c>
      <c r="F688" s="1">
        <v>10</v>
      </c>
      <c r="G688" s="1">
        <v>18684</v>
      </c>
      <c r="H688" s="1">
        <v>0.0238310915893621</v>
      </c>
      <c r="I688" s="1">
        <v>0.0427080494433013</v>
      </c>
      <c r="J688" s="1">
        <v>41.52</v>
      </c>
      <c r="K688" s="1" t="s">
        <v>429</v>
      </c>
    </row>
    <row r="689" spans="1:11">
      <c r="A689" s="1" t="s">
        <v>58592</v>
      </c>
      <c r="B689" s="1" t="s">
        <v>58593</v>
      </c>
      <c r="C689" s="1" t="s">
        <v>56837</v>
      </c>
      <c r="D689" s="1">
        <v>1</v>
      </c>
      <c r="E689" s="1">
        <v>45</v>
      </c>
      <c r="F689" s="1">
        <v>10</v>
      </c>
      <c r="G689" s="1">
        <v>18684</v>
      </c>
      <c r="H689" s="1">
        <v>0.0238310915893621</v>
      </c>
      <c r="I689" s="1">
        <v>0.0427080494433013</v>
      </c>
      <c r="J689" s="1">
        <v>41.52</v>
      </c>
      <c r="K689" s="1" t="s">
        <v>317</v>
      </c>
    </row>
    <row r="690" spans="1:11">
      <c r="A690" s="1" t="s">
        <v>58594</v>
      </c>
      <c r="B690" s="1" t="s">
        <v>58595</v>
      </c>
      <c r="C690" s="1" t="s">
        <v>56837</v>
      </c>
      <c r="D690" s="1">
        <v>1</v>
      </c>
      <c r="E690" s="1">
        <v>45</v>
      </c>
      <c r="F690" s="1">
        <v>10</v>
      </c>
      <c r="G690" s="1">
        <v>18684</v>
      </c>
      <c r="H690" s="1">
        <v>0.0238310915893621</v>
      </c>
      <c r="I690" s="1">
        <v>0.0427080494433013</v>
      </c>
      <c r="J690" s="1">
        <v>41.52</v>
      </c>
      <c r="K690" s="1" t="s">
        <v>379</v>
      </c>
    </row>
    <row r="691" spans="1:11">
      <c r="A691" s="1" t="s">
        <v>58596</v>
      </c>
      <c r="B691" s="1" t="s">
        <v>58597</v>
      </c>
      <c r="C691" s="1" t="s">
        <v>56837</v>
      </c>
      <c r="D691" s="1">
        <v>1</v>
      </c>
      <c r="E691" s="1">
        <v>45</v>
      </c>
      <c r="F691" s="1">
        <v>10</v>
      </c>
      <c r="G691" s="1">
        <v>18684</v>
      </c>
      <c r="H691" s="1">
        <v>0.0238310915893621</v>
      </c>
      <c r="I691" s="1">
        <v>0.0427080494433013</v>
      </c>
      <c r="J691" s="1">
        <v>41.52</v>
      </c>
      <c r="K691" s="1" t="s">
        <v>292</v>
      </c>
    </row>
    <row r="692" spans="1:11">
      <c r="A692" s="1" t="s">
        <v>58598</v>
      </c>
      <c r="B692" s="1" t="s">
        <v>58599</v>
      </c>
      <c r="C692" s="1" t="s">
        <v>56837</v>
      </c>
      <c r="D692" s="1">
        <v>1</v>
      </c>
      <c r="E692" s="1">
        <v>45</v>
      </c>
      <c r="F692" s="1">
        <v>10</v>
      </c>
      <c r="G692" s="1">
        <v>18684</v>
      </c>
      <c r="H692" s="1">
        <v>0.0238310915893621</v>
      </c>
      <c r="I692" s="1">
        <v>0.0427080494433013</v>
      </c>
      <c r="J692" s="1">
        <v>41.52</v>
      </c>
      <c r="K692" s="1" t="s">
        <v>336</v>
      </c>
    </row>
    <row r="693" spans="1:11">
      <c r="A693" s="1" t="s">
        <v>58600</v>
      </c>
      <c r="B693" s="1" t="s">
        <v>58601</v>
      </c>
      <c r="C693" s="1" t="s">
        <v>56837</v>
      </c>
      <c r="D693" s="1">
        <v>1</v>
      </c>
      <c r="E693" s="1">
        <v>45</v>
      </c>
      <c r="F693" s="1">
        <v>10</v>
      </c>
      <c r="G693" s="1">
        <v>18684</v>
      </c>
      <c r="H693" s="1">
        <v>0.0238310915893621</v>
      </c>
      <c r="I693" s="1">
        <v>0.0427080494433013</v>
      </c>
      <c r="J693" s="1">
        <v>41.52</v>
      </c>
      <c r="K693" s="1" t="s">
        <v>316</v>
      </c>
    </row>
    <row r="694" spans="1:11">
      <c r="A694" s="1" t="s">
        <v>58602</v>
      </c>
      <c r="B694" s="1" t="s">
        <v>58603</v>
      </c>
      <c r="C694" s="1" t="s">
        <v>56837</v>
      </c>
      <c r="D694" s="1">
        <v>1</v>
      </c>
      <c r="E694" s="1">
        <v>45</v>
      </c>
      <c r="F694" s="1">
        <v>10</v>
      </c>
      <c r="G694" s="1">
        <v>18684</v>
      </c>
      <c r="H694" s="1">
        <v>0.0238310915893621</v>
      </c>
      <c r="I694" s="1">
        <v>0.0427080494433013</v>
      </c>
      <c r="J694" s="1">
        <v>41.52</v>
      </c>
      <c r="K694" s="1" t="s">
        <v>396</v>
      </c>
    </row>
    <row r="695" spans="1:11">
      <c r="A695" s="1" t="s">
        <v>58604</v>
      </c>
      <c r="B695" s="1" t="s">
        <v>58605</v>
      </c>
      <c r="C695" s="1" t="s">
        <v>56837</v>
      </c>
      <c r="D695" s="1">
        <v>1</v>
      </c>
      <c r="E695" s="1">
        <v>45</v>
      </c>
      <c r="F695" s="1">
        <v>10</v>
      </c>
      <c r="G695" s="1">
        <v>18684</v>
      </c>
      <c r="H695" s="1">
        <v>0.0238310915893621</v>
      </c>
      <c r="I695" s="1">
        <v>0.0427080494433013</v>
      </c>
      <c r="J695" s="1">
        <v>41.52</v>
      </c>
      <c r="K695" s="1" t="s">
        <v>332</v>
      </c>
    </row>
    <row r="696" spans="1:11">
      <c r="A696" s="1" t="s">
        <v>58606</v>
      </c>
      <c r="B696" s="1" t="s">
        <v>58607</v>
      </c>
      <c r="C696" s="1" t="s">
        <v>56837</v>
      </c>
      <c r="D696" s="1">
        <v>1</v>
      </c>
      <c r="E696" s="1">
        <v>45</v>
      </c>
      <c r="F696" s="1">
        <v>10</v>
      </c>
      <c r="G696" s="1">
        <v>18684</v>
      </c>
      <c r="H696" s="1">
        <v>0.0238310915893621</v>
      </c>
      <c r="I696" s="1">
        <v>0.0427080494433013</v>
      </c>
      <c r="J696" s="1">
        <v>41.52</v>
      </c>
      <c r="K696" s="1" t="s">
        <v>316</v>
      </c>
    </row>
    <row r="697" spans="1:11">
      <c r="A697" s="1" t="s">
        <v>58608</v>
      </c>
      <c r="B697" s="1" t="s">
        <v>58609</v>
      </c>
      <c r="C697" s="1" t="s">
        <v>56837</v>
      </c>
      <c r="D697" s="1">
        <v>1</v>
      </c>
      <c r="E697" s="1">
        <v>45</v>
      </c>
      <c r="F697" s="1">
        <v>10</v>
      </c>
      <c r="G697" s="1">
        <v>18684</v>
      </c>
      <c r="H697" s="1">
        <v>0.0238310915893621</v>
      </c>
      <c r="I697" s="1">
        <v>0.0427080494433013</v>
      </c>
      <c r="J697" s="1">
        <v>41.52</v>
      </c>
      <c r="K697" s="1" t="s">
        <v>356</v>
      </c>
    </row>
    <row r="698" spans="1:11">
      <c r="A698" s="1" t="s">
        <v>58610</v>
      </c>
      <c r="B698" s="1" t="s">
        <v>58611</v>
      </c>
      <c r="C698" s="1" t="s">
        <v>56837</v>
      </c>
      <c r="D698" s="1">
        <v>1</v>
      </c>
      <c r="E698" s="1">
        <v>45</v>
      </c>
      <c r="F698" s="1">
        <v>10</v>
      </c>
      <c r="G698" s="1">
        <v>18684</v>
      </c>
      <c r="H698" s="1">
        <v>0.0238310915893621</v>
      </c>
      <c r="I698" s="1">
        <v>0.0427080494433013</v>
      </c>
      <c r="J698" s="1">
        <v>41.52</v>
      </c>
      <c r="K698" s="1" t="s">
        <v>330</v>
      </c>
    </row>
    <row r="699" spans="1:11">
      <c r="A699" s="1" t="s">
        <v>58612</v>
      </c>
      <c r="B699" s="1" t="s">
        <v>58613</v>
      </c>
      <c r="C699" s="1" t="s">
        <v>56837</v>
      </c>
      <c r="D699" s="1">
        <v>1</v>
      </c>
      <c r="E699" s="1">
        <v>45</v>
      </c>
      <c r="F699" s="1">
        <v>10</v>
      </c>
      <c r="G699" s="1">
        <v>18684</v>
      </c>
      <c r="H699" s="1">
        <v>0.0238310915893621</v>
      </c>
      <c r="I699" s="1">
        <v>0.0427080494433013</v>
      </c>
      <c r="J699" s="1">
        <v>41.52</v>
      </c>
      <c r="K699" s="1" t="s">
        <v>317</v>
      </c>
    </row>
    <row r="700" spans="1:11">
      <c r="A700" s="1" t="s">
        <v>58614</v>
      </c>
      <c r="B700" s="1" t="s">
        <v>58615</v>
      </c>
      <c r="C700" s="1" t="s">
        <v>56837</v>
      </c>
      <c r="D700" s="1">
        <v>1</v>
      </c>
      <c r="E700" s="1">
        <v>45</v>
      </c>
      <c r="F700" s="1">
        <v>10</v>
      </c>
      <c r="G700" s="1">
        <v>18684</v>
      </c>
      <c r="H700" s="1">
        <v>0.0238310915893621</v>
      </c>
      <c r="I700" s="1">
        <v>0.0427080494433013</v>
      </c>
      <c r="J700" s="1">
        <v>41.52</v>
      </c>
      <c r="K700" s="1" t="s">
        <v>332</v>
      </c>
    </row>
    <row r="701" spans="1:11">
      <c r="A701" s="1" t="s">
        <v>58616</v>
      </c>
      <c r="B701" s="1" t="s">
        <v>58617</v>
      </c>
      <c r="C701" s="1" t="s">
        <v>56837</v>
      </c>
      <c r="D701" s="1">
        <v>2</v>
      </c>
      <c r="E701" s="1">
        <v>45</v>
      </c>
      <c r="F701" s="1">
        <v>102</v>
      </c>
      <c r="G701" s="1">
        <v>18684</v>
      </c>
      <c r="H701" s="1">
        <v>0.0250876897738795</v>
      </c>
      <c r="I701" s="1">
        <v>0.0449063659436984</v>
      </c>
      <c r="J701" s="1">
        <v>8.14117647058824</v>
      </c>
      <c r="K701" s="1" t="s">
        <v>58618</v>
      </c>
    </row>
    <row r="702" spans="1:11">
      <c r="A702" s="1" t="s">
        <v>58619</v>
      </c>
      <c r="B702" s="1" t="s">
        <v>58620</v>
      </c>
      <c r="C702" s="1" t="s">
        <v>56837</v>
      </c>
      <c r="D702" s="1">
        <v>1</v>
      </c>
      <c r="E702" s="1">
        <v>45</v>
      </c>
      <c r="F702" s="1">
        <v>11</v>
      </c>
      <c r="G702" s="1">
        <v>18684</v>
      </c>
      <c r="H702" s="1">
        <v>0.0261834317884879</v>
      </c>
      <c r="I702" s="1">
        <v>0.04504030697561</v>
      </c>
      <c r="J702" s="1">
        <v>37.7454545454545</v>
      </c>
      <c r="K702" s="1" t="s">
        <v>333</v>
      </c>
    </row>
    <row r="703" spans="1:11">
      <c r="A703" s="1" t="s">
        <v>58621</v>
      </c>
      <c r="B703" s="1" t="s">
        <v>58622</v>
      </c>
      <c r="C703" s="1" t="s">
        <v>56837</v>
      </c>
      <c r="D703" s="1">
        <v>1</v>
      </c>
      <c r="E703" s="1">
        <v>45</v>
      </c>
      <c r="F703" s="1">
        <v>11</v>
      </c>
      <c r="G703" s="1">
        <v>18684</v>
      </c>
      <c r="H703" s="1">
        <v>0.0261834317884879</v>
      </c>
      <c r="I703" s="1">
        <v>0.04504030697561</v>
      </c>
      <c r="J703" s="1">
        <v>37.7454545454545</v>
      </c>
      <c r="K703" s="1" t="s">
        <v>293</v>
      </c>
    </row>
    <row r="704" spans="1:11">
      <c r="A704" s="1" t="s">
        <v>58623</v>
      </c>
      <c r="B704" s="1" t="s">
        <v>58624</v>
      </c>
      <c r="C704" s="1" t="s">
        <v>56837</v>
      </c>
      <c r="D704" s="1">
        <v>1</v>
      </c>
      <c r="E704" s="1">
        <v>45</v>
      </c>
      <c r="F704" s="1">
        <v>11</v>
      </c>
      <c r="G704" s="1">
        <v>18684</v>
      </c>
      <c r="H704" s="1">
        <v>0.0261834317884879</v>
      </c>
      <c r="I704" s="1">
        <v>0.04504030697561</v>
      </c>
      <c r="J704" s="1">
        <v>37.7454545454545</v>
      </c>
      <c r="K704" s="1" t="s">
        <v>356</v>
      </c>
    </row>
    <row r="705" spans="1:11">
      <c r="A705" s="1" t="s">
        <v>58625</v>
      </c>
      <c r="B705" s="1" t="s">
        <v>58626</v>
      </c>
      <c r="C705" s="1" t="s">
        <v>56837</v>
      </c>
      <c r="D705" s="1">
        <v>1</v>
      </c>
      <c r="E705" s="1">
        <v>45</v>
      </c>
      <c r="F705" s="1">
        <v>11</v>
      </c>
      <c r="G705" s="1">
        <v>18684</v>
      </c>
      <c r="H705" s="1">
        <v>0.0261834317884879</v>
      </c>
      <c r="I705" s="1">
        <v>0.04504030697561</v>
      </c>
      <c r="J705" s="1">
        <v>37.7454545454545</v>
      </c>
      <c r="K705" s="1" t="s">
        <v>336</v>
      </c>
    </row>
    <row r="706" spans="1:11">
      <c r="A706" s="1" t="s">
        <v>58627</v>
      </c>
      <c r="B706" s="1" t="s">
        <v>58628</v>
      </c>
      <c r="C706" s="1" t="s">
        <v>56837</v>
      </c>
      <c r="D706" s="1">
        <v>1</v>
      </c>
      <c r="E706" s="1">
        <v>45</v>
      </c>
      <c r="F706" s="1">
        <v>11</v>
      </c>
      <c r="G706" s="1">
        <v>18684</v>
      </c>
      <c r="H706" s="1">
        <v>0.0261834317884879</v>
      </c>
      <c r="I706" s="1">
        <v>0.04504030697561</v>
      </c>
      <c r="J706" s="1">
        <v>37.7454545454545</v>
      </c>
      <c r="K706" s="1" t="s">
        <v>356</v>
      </c>
    </row>
    <row r="707" spans="1:11">
      <c r="A707" s="1" t="s">
        <v>58629</v>
      </c>
      <c r="B707" s="1" t="s">
        <v>58630</v>
      </c>
      <c r="C707" s="1" t="s">
        <v>56837</v>
      </c>
      <c r="D707" s="1">
        <v>1</v>
      </c>
      <c r="E707" s="1">
        <v>45</v>
      </c>
      <c r="F707" s="1">
        <v>11</v>
      </c>
      <c r="G707" s="1">
        <v>18684</v>
      </c>
      <c r="H707" s="1">
        <v>0.0261834317884879</v>
      </c>
      <c r="I707" s="1">
        <v>0.04504030697561</v>
      </c>
      <c r="J707" s="1">
        <v>37.7454545454545</v>
      </c>
      <c r="K707" s="1" t="s">
        <v>316</v>
      </c>
    </row>
    <row r="708" spans="1:11">
      <c r="A708" s="1" t="s">
        <v>58631</v>
      </c>
      <c r="B708" s="1" t="s">
        <v>58632</v>
      </c>
      <c r="C708" s="1" t="s">
        <v>56837</v>
      </c>
      <c r="D708" s="1">
        <v>1</v>
      </c>
      <c r="E708" s="1">
        <v>45</v>
      </c>
      <c r="F708" s="1">
        <v>11</v>
      </c>
      <c r="G708" s="1">
        <v>18684</v>
      </c>
      <c r="H708" s="1">
        <v>0.0261834317884879</v>
      </c>
      <c r="I708" s="1">
        <v>0.04504030697561</v>
      </c>
      <c r="J708" s="1">
        <v>37.7454545454545</v>
      </c>
      <c r="K708" s="1" t="s">
        <v>289</v>
      </c>
    </row>
    <row r="709" spans="1:11">
      <c r="A709" s="1" t="s">
        <v>58633</v>
      </c>
      <c r="B709" s="1" t="s">
        <v>58634</v>
      </c>
      <c r="C709" s="1" t="s">
        <v>56837</v>
      </c>
      <c r="D709" s="1">
        <v>1</v>
      </c>
      <c r="E709" s="1">
        <v>45</v>
      </c>
      <c r="F709" s="1">
        <v>11</v>
      </c>
      <c r="G709" s="1">
        <v>18684</v>
      </c>
      <c r="H709" s="1">
        <v>0.0261834317884879</v>
      </c>
      <c r="I709" s="1">
        <v>0.04504030697561</v>
      </c>
      <c r="J709" s="1">
        <v>37.7454545454545</v>
      </c>
      <c r="K709" s="1" t="s">
        <v>316</v>
      </c>
    </row>
    <row r="710" spans="1:11">
      <c r="A710" s="1" t="s">
        <v>58635</v>
      </c>
      <c r="B710" s="1" t="s">
        <v>58636</v>
      </c>
      <c r="C710" s="1" t="s">
        <v>56837</v>
      </c>
      <c r="D710" s="1">
        <v>1</v>
      </c>
      <c r="E710" s="1">
        <v>45</v>
      </c>
      <c r="F710" s="1">
        <v>11</v>
      </c>
      <c r="G710" s="1">
        <v>18684</v>
      </c>
      <c r="H710" s="1">
        <v>0.0261834317884879</v>
      </c>
      <c r="I710" s="1">
        <v>0.04504030697561</v>
      </c>
      <c r="J710" s="1">
        <v>37.7454545454545</v>
      </c>
      <c r="K710" s="1" t="s">
        <v>336</v>
      </c>
    </row>
    <row r="711" spans="1:11">
      <c r="A711" s="1" t="s">
        <v>58637</v>
      </c>
      <c r="B711" s="1" t="s">
        <v>58638</v>
      </c>
      <c r="C711" s="1" t="s">
        <v>56837</v>
      </c>
      <c r="D711" s="1">
        <v>1</v>
      </c>
      <c r="E711" s="1">
        <v>45</v>
      </c>
      <c r="F711" s="1">
        <v>11</v>
      </c>
      <c r="G711" s="1">
        <v>18684</v>
      </c>
      <c r="H711" s="1">
        <v>0.0261834317884879</v>
      </c>
      <c r="I711" s="1">
        <v>0.04504030697561</v>
      </c>
      <c r="J711" s="1">
        <v>37.7454545454545</v>
      </c>
      <c r="K711" s="1" t="s">
        <v>450</v>
      </c>
    </row>
    <row r="712" spans="1:11">
      <c r="A712" s="1" t="s">
        <v>58639</v>
      </c>
      <c r="B712" s="1" t="s">
        <v>58640</v>
      </c>
      <c r="C712" s="1" t="s">
        <v>56837</v>
      </c>
      <c r="D712" s="1">
        <v>1</v>
      </c>
      <c r="E712" s="1">
        <v>45</v>
      </c>
      <c r="F712" s="1">
        <v>11</v>
      </c>
      <c r="G712" s="1">
        <v>18684</v>
      </c>
      <c r="H712" s="1">
        <v>0.0261834317884879</v>
      </c>
      <c r="I712" s="1">
        <v>0.04504030697561</v>
      </c>
      <c r="J712" s="1">
        <v>37.7454545454545</v>
      </c>
      <c r="K712" s="1" t="s">
        <v>347</v>
      </c>
    </row>
    <row r="713" spans="1:11">
      <c r="A713" s="1" t="s">
        <v>58641</v>
      </c>
      <c r="B713" s="1" t="s">
        <v>58642</v>
      </c>
      <c r="C713" s="1" t="s">
        <v>56837</v>
      </c>
      <c r="D713" s="1">
        <v>1</v>
      </c>
      <c r="E713" s="1">
        <v>45</v>
      </c>
      <c r="F713" s="1">
        <v>11</v>
      </c>
      <c r="G713" s="1">
        <v>18684</v>
      </c>
      <c r="H713" s="1">
        <v>0.0261834317884879</v>
      </c>
      <c r="I713" s="1">
        <v>0.04504030697561</v>
      </c>
      <c r="J713" s="1">
        <v>37.7454545454545</v>
      </c>
      <c r="K713" s="1" t="s">
        <v>314</v>
      </c>
    </row>
    <row r="714" spans="1:11">
      <c r="A714" s="1" t="s">
        <v>58643</v>
      </c>
      <c r="B714" s="1" t="s">
        <v>58644</v>
      </c>
      <c r="C714" s="1" t="s">
        <v>56837</v>
      </c>
      <c r="D714" s="1">
        <v>1</v>
      </c>
      <c r="E714" s="1">
        <v>45</v>
      </c>
      <c r="F714" s="1">
        <v>11</v>
      </c>
      <c r="G714" s="1">
        <v>18684</v>
      </c>
      <c r="H714" s="1">
        <v>0.0261834317884879</v>
      </c>
      <c r="I714" s="1">
        <v>0.04504030697561</v>
      </c>
      <c r="J714" s="1">
        <v>37.7454545454545</v>
      </c>
      <c r="K714" s="1" t="s">
        <v>373</v>
      </c>
    </row>
    <row r="715" spans="1:11">
      <c r="A715" s="1" t="s">
        <v>58645</v>
      </c>
      <c r="B715" s="1" t="s">
        <v>58646</v>
      </c>
      <c r="C715" s="1" t="s">
        <v>56837</v>
      </c>
      <c r="D715" s="1">
        <v>1</v>
      </c>
      <c r="E715" s="1">
        <v>45</v>
      </c>
      <c r="F715" s="1">
        <v>11</v>
      </c>
      <c r="G715" s="1">
        <v>18684</v>
      </c>
      <c r="H715" s="1">
        <v>0.0261834317884879</v>
      </c>
      <c r="I715" s="1">
        <v>0.04504030697561</v>
      </c>
      <c r="J715" s="1">
        <v>37.7454545454545</v>
      </c>
      <c r="K715" s="1" t="s">
        <v>351</v>
      </c>
    </row>
    <row r="716" spans="1:11">
      <c r="A716" s="1" t="s">
        <v>58647</v>
      </c>
      <c r="B716" s="1" t="s">
        <v>58648</v>
      </c>
      <c r="C716" s="1" t="s">
        <v>56837</v>
      </c>
      <c r="D716" s="1">
        <v>1</v>
      </c>
      <c r="E716" s="1">
        <v>45</v>
      </c>
      <c r="F716" s="1">
        <v>11</v>
      </c>
      <c r="G716" s="1">
        <v>18684</v>
      </c>
      <c r="H716" s="1">
        <v>0.0261834317884879</v>
      </c>
      <c r="I716" s="1">
        <v>0.04504030697561</v>
      </c>
      <c r="J716" s="1">
        <v>37.7454545454545</v>
      </c>
      <c r="K716" s="1" t="s">
        <v>317</v>
      </c>
    </row>
    <row r="717" spans="1:11">
      <c r="A717" s="1" t="s">
        <v>58649</v>
      </c>
      <c r="B717" s="1" t="s">
        <v>58650</v>
      </c>
      <c r="C717" s="1" t="s">
        <v>56837</v>
      </c>
      <c r="D717" s="1">
        <v>1</v>
      </c>
      <c r="E717" s="1">
        <v>45</v>
      </c>
      <c r="F717" s="1">
        <v>11</v>
      </c>
      <c r="G717" s="1">
        <v>18684</v>
      </c>
      <c r="H717" s="1">
        <v>0.0261834317884879</v>
      </c>
      <c r="I717" s="1">
        <v>0.04504030697561</v>
      </c>
      <c r="J717" s="1">
        <v>37.7454545454545</v>
      </c>
      <c r="K717" s="1" t="s">
        <v>316</v>
      </c>
    </row>
    <row r="718" spans="1:11">
      <c r="A718" s="1" t="s">
        <v>58651</v>
      </c>
      <c r="B718" s="1" t="s">
        <v>58652</v>
      </c>
      <c r="C718" s="1" t="s">
        <v>56837</v>
      </c>
      <c r="D718" s="1">
        <v>1</v>
      </c>
      <c r="E718" s="1">
        <v>45</v>
      </c>
      <c r="F718" s="1">
        <v>11</v>
      </c>
      <c r="G718" s="1">
        <v>18684</v>
      </c>
      <c r="H718" s="1">
        <v>0.0261834317884879</v>
      </c>
      <c r="I718" s="1">
        <v>0.04504030697561</v>
      </c>
      <c r="J718" s="1">
        <v>37.7454545454545</v>
      </c>
      <c r="K718" s="1" t="s">
        <v>373</v>
      </c>
    </row>
    <row r="719" spans="1:11">
      <c r="A719" s="1" t="s">
        <v>58653</v>
      </c>
      <c r="B719" s="1" t="s">
        <v>58654</v>
      </c>
      <c r="C719" s="1" t="s">
        <v>56837</v>
      </c>
      <c r="D719" s="1">
        <v>1</v>
      </c>
      <c r="E719" s="1">
        <v>45</v>
      </c>
      <c r="F719" s="1">
        <v>11</v>
      </c>
      <c r="G719" s="1">
        <v>18684</v>
      </c>
      <c r="H719" s="1">
        <v>0.0261834317884879</v>
      </c>
      <c r="I719" s="1">
        <v>0.04504030697561</v>
      </c>
      <c r="J719" s="1">
        <v>37.7454545454545</v>
      </c>
      <c r="K719" s="1" t="s">
        <v>293</v>
      </c>
    </row>
    <row r="720" spans="1:11">
      <c r="A720" s="1" t="s">
        <v>58655</v>
      </c>
      <c r="B720" s="1" t="s">
        <v>58656</v>
      </c>
      <c r="C720" s="1" t="s">
        <v>56837</v>
      </c>
      <c r="D720" s="1">
        <v>1</v>
      </c>
      <c r="E720" s="1">
        <v>45</v>
      </c>
      <c r="F720" s="1">
        <v>11</v>
      </c>
      <c r="G720" s="1">
        <v>18684</v>
      </c>
      <c r="H720" s="1">
        <v>0.0261834317884879</v>
      </c>
      <c r="I720" s="1">
        <v>0.04504030697561</v>
      </c>
      <c r="J720" s="1">
        <v>37.7454545454545</v>
      </c>
      <c r="K720" s="1" t="s">
        <v>332</v>
      </c>
    </row>
    <row r="721" spans="1:11">
      <c r="A721" s="1" t="s">
        <v>58657</v>
      </c>
      <c r="B721" s="1" t="s">
        <v>58658</v>
      </c>
      <c r="C721" s="1" t="s">
        <v>56837</v>
      </c>
      <c r="D721" s="1">
        <v>1</v>
      </c>
      <c r="E721" s="1">
        <v>45</v>
      </c>
      <c r="F721" s="1">
        <v>11</v>
      </c>
      <c r="G721" s="1">
        <v>18684</v>
      </c>
      <c r="H721" s="1">
        <v>0.0261834317884879</v>
      </c>
      <c r="I721" s="1">
        <v>0.04504030697561</v>
      </c>
      <c r="J721" s="1">
        <v>37.7454545454545</v>
      </c>
      <c r="K721" s="1" t="s">
        <v>321</v>
      </c>
    </row>
    <row r="722" spans="1:11">
      <c r="A722" s="1" t="s">
        <v>58659</v>
      </c>
      <c r="B722" s="1" t="s">
        <v>58660</v>
      </c>
      <c r="C722" s="1" t="s">
        <v>56837</v>
      </c>
      <c r="D722" s="1">
        <v>1</v>
      </c>
      <c r="E722" s="1">
        <v>45</v>
      </c>
      <c r="F722" s="1">
        <v>11</v>
      </c>
      <c r="G722" s="1">
        <v>18684</v>
      </c>
      <c r="H722" s="1">
        <v>0.0261834317884879</v>
      </c>
      <c r="I722" s="1">
        <v>0.04504030697561</v>
      </c>
      <c r="J722" s="1">
        <v>37.7454545454545</v>
      </c>
      <c r="K722" s="1" t="s">
        <v>361</v>
      </c>
    </row>
    <row r="723" spans="1:11">
      <c r="A723" s="1" t="s">
        <v>58661</v>
      </c>
      <c r="B723" s="1" t="s">
        <v>58662</v>
      </c>
      <c r="C723" s="1" t="s">
        <v>56837</v>
      </c>
      <c r="D723" s="1">
        <v>1</v>
      </c>
      <c r="E723" s="1">
        <v>45</v>
      </c>
      <c r="F723" s="1">
        <v>11</v>
      </c>
      <c r="G723" s="1">
        <v>18684</v>
      </c>
      <c r="H723" s="1">
        <v>0.0261834317884879</v>
      </c>
      <c r="I723" s="1">
        <v>0.04504030697561</v>
      </c>
      <c r="J723" s="1">
        <v>37.7454545454545</v>
      </c>
      <c r="K723" s="1" t="s">
        <v>348</v>
      </c>
    </row>
    <row r="724" spans="1:11">
      <c r="A724" s="1" t="s">
        <v>58663</v>
      </c>
      <c r="B724" s="1" t="s">
        <v>58664</v>
      </c>
      <c r="C724" s="1" t="s">
        <v>56837</v>
      </c>
      <c r="D724" s="1">
        <v>1</v>
      </c>
      <c r="E724" s="1">
        <v>45</v>
      </c>
      <c r="F724" s="1">
        <v>11</v>
      </c>
      <c r="G724" s="1">
        <v>18684</v>
      </c>
      <c r="H724" s="1">
        <v>0.0261834317884879</v>
      </c>
      <c r="I724" s="1">
        <v>0.04504030697561</v>
      </c>
      <c r="J724" s="1">
        <v>37.7454545454545</v>
      </c>
      <c r="K724" s="1" t="s">
        <v>396</v>
      </c>
    </row>
    <row r="725" spans="1:11">
      <c r="A725" s="1" t="s">
        <v>58665</v>
      </c>
      <c r="B725" s="1" t="s">
        <v>58666</v>
      </c>
      <c r="C725" s="1" t="s">
        <v>56837</v>
      </c>
      <c r="D725" s="1">
        <v>1</v>
      </c>
      <c r="E725" s="1">
        <v>45</v>
      </c>
      <c r="F725" s="1">
        <v>11</v>
      </c>
      <c r="G725" s="1">
        <v>18684</v>
      </c>
      <c r="H725" s="1">
        <v>0.0261834317884879</v>
      </c>
      <c r="I725" s="1">
        <v>0.04504030697561</v>
      </c>
      <c r="J725" s="1">
        <v>37.7454545454545</v>
      </c>
      <c r="K725" s="1" t="s">
        <v>348</v>
      </c>
    </row>
    <row r="726" spans="1:11">
      <c r="A726" s="1" t="s">
        <v>58667</v>
      </c>
      <c r="B726" s="1" t="s">
        <v>58668</v>
      </c>
      <c r="C726" s="1" t="s">
        <v>56837</v>
      </c>
      <c r="D726" s="1">
        <v>1</v>
      </c>
      <c r="E726" s="1">
        <v>45</v>
      </c>
      <c r="F726" s="1">
        <v>11</v>
      </c>
      <c r="G726" s="1">
        <v>18684</v>
      </c>
      <c r="H726" s="1">
        <v>0.0261834317884879</v>
      </c>
      <c r="I726" s="1">
        <v>0.04504030697561</v>
      </c>
      <c r="J726" s="1">
        <v>37.7454545454545</v>
      </c>
      <c r="K726" s="1" t="s">
        <v>362</v>
      </c>
    </row>
    <row r="727" spans="1:11">
      <c r="A727" s="1" t="s">
        <v>58669</v>
      </c>
      <c r="B727" s="1" t="s">
        <v>58670</v>
      </c>
      <c r="C727" s="1" t="s">
        <v>56837</v>
      </c>
      <c r="D727" s="1">
        <v>1</v>
      </c>
      <c r="E727" s="1">
        <v>45</v>
      </c>
      <c r="F727" s="1">
        <v>11</v>
      </c>
      <c r="G727" s="1">
        <v>18684</v>
      </c>
      <c r="H727" s="1">
        <v>0.0261834317884879</v>
      </c>
      <c r="I727" s="1">
        <v>0.04504030697561</v>
      </c>
      <c r="J727" s="1">
        <v>37.7454545454545</v>
      </c>
      <c r="K727" s="1" t="s">
        <v>362</v>
      </c>
    </row>
    <row r="728" spans="1:11">
      <c r="A728" s="1" t="s">
        <v>58671</v>
      </c>
      <c r="B728" s="1" t="s">
        <v>58672</v>
      </c>
      <c r="C728" s="1" t="s">
        <v>56837</v>
      </c>
      <c r="D728" s="1">
        <v>1</v>
      </c>
      <c r="E728" s="1">
        <v>45</v>
      </c>
      <c r="F728" s="1">
        <v>11</v>
      </c>
      <c r="G728" s="1">
        <v>18684</v>
      </c>
      <c r="H728" s="1">
        <v>0.0261834317884879</v>
      </c>
      <c r="I728" s="1">
        <v>0.04504030697561</v>
      </c>
      <c r="J728" s="1">
        <v>37.7454545454545</v>
      </c>
      <c r="K728" s="1" t="s">
        <v>356</v>
      </c>
    </row>
    <row r="729" spans="1:11">
      <c r="A729" s="1" t="s">
        <v>58673</v>
      </c>
      <c r="B729" s="1" t="s">
        <v>58674</v>
      </c>
      <c r="C729" s="1" t="s">
        <v>56837</v>
      </c>
      <c r="D729" s="1">
        <v>1</v>
      </c>
      <c r="E729" s="1">
        <v>45</v>
      </c>
      <c r="F729" s="1">
        <v>11</v>
      </c>
      <c r="G729" s="1">
        <v>18684</v>
      </c>
      <c r="H729" s="1">
        <v>0.0261834317884879</v>
      </c>
      <c r="I729" s="1">
        <v>0.04504030697561</v>
      </c>
      <c r="J729" s="1">
        <v>37.7454545454545</v>
      </c>
      <c r="K729" s="1" t="s">
        <v>396</v>
      </c>
    </row>
    <row r="730" spans="1:11">
      <c r="A730" s="1" t="s">
        <v>58675</v>
      </c>
      <c r="B730" s="1" t="s">
        <v>58676</v>
      </c>
      <c r="C730" s="1" t="s">
        <v>56837</v>
      </c>
      <c r="D730" s="1">
        <v>1</v>
      </c>
      <c r="E730" s="1">
        <v>45</v>
      </c>
      <c r="F730" s="1">
        <v>11</v>
      </c>
      <c r="G730" s="1">
        <v>18684</v>
      </c>
      <c r="H730" s="1">
        <v>0.0261834317884879</v>
      </c>
      <c r="I730" s="1">
        <v>0.04504030697561</v>
      </c>
      <c r="J730" s="1">
        <v>37.7454545454545</v>
      </c>
      <c r="K730" s="1" t="s">
        <v>445</v>
      </c>
    </row>
    <row r="731" spans="1:11">
      <c r="A731" s="1" t="s">
        <v>58677</v>
      </c>
      <c r="B731" s="1" t="s">
        <v>58678</v>
      </c>
      <c r="C731" s="1" t="s">
        <v>56837</v>
      </c>
      <c r="D731" s="1">
        <v>1</v>
      </c>
      <c r="E731" s="1">
        <v>45</v>
      </c>
      <c r="F731" s="1">
        <v>11</v>
      </c>
      <c r="G731" s="1">
        <v>18684</v>
      </c>
      <c r="H731" s="1">
        <v>0.0261834317884879</v>
      </c>
      <c r="I731" s="1">
        <v>0.04504030697561</v>
      </c>
      <c r="J731" s="1">
        <v>37.7454545454545</v>
      </c>
      <c r="K731" s="1" t="s">
        <v>336</v>
      </c>
    </row>
    <row r="732" spans="1:11">
      <c r="A732" s="1" t="s">
        <v>58679</v>
      </c>
      <c r="B732" s="1" t="s">
        <v>58680</v>
      </c>
      <c r="C732" s="1" t="s">
        <v>56837</v>
      </c>
      <c r="D732" s="1">
        <v>1</v>
      </c>
      <c r="E732" s="1">
        <v>45</v>
      </c>
      <c r="F732" s="1">
        <v>11</v>
      </c>
      <c r="G732" s="1">
        <v>18684</v>
      </c>
      <c r="H732" s="1">
        <v>0.0261834317884879</v>
      </c>
      <c r="I732" s="1">
        <v>0.04504030697561</v>
      </c>
      <c r="J732" s="1">
        <v>37.7454545454545</v>
      </c>
      <c r="K732" s="1" t="s">
        <v>332</v>
      </c>
    </row>
    <row r="733" spans="1:11">
      <c r="A733" s="1" t="s">
        <v>58681</v>
      </c>
      <c r="B733" s="1" t="s">
        <v>58682</v>
      </c>
      <c r="C733" s="1" t="s">
        <v>56837</v>
      </c>
      <c r="D733" s="1">
        <v>1</v>
      </c>
      <c r="E733" s="1">
        <v>45</v>
      </c>
      <c r="F733" s="1">
        <v>12</v>
      </c>
      <c r="G733" s="1">
        <v>18684</v>
      </c>
      <c r="H733" s="1">
        <v>0.0285302290663499</v>
      </c>
      <c r="I733" s="1">
        <v>0.0473399818578815</v>
      </c>
      <c r="J733" s="1">
        <v>34.6</v>
      </c>
      <c r="K733" s="1" t="s">
        <v>332</v>
      </c>
    </row>
    <row r="734" spans="1:11">
      <c r="A734" s="1" t="s">
        <v>58683</v>
      </c>
      <c r="B734" s="1" t="s">
        <v>58684</v>
      </c>
      <c r="C734" s="1" t="s">
        <v>56837</v>
      </c>
      <c r="D734" s="1">
        <v>1</v>
      </c>
      <c r="E734" s="1">
        <v>45</v>
      </c>
      <c r="F734" s="1">
        <v>12</v>
      </c>
      <c r="G734" s="1">
        <v>18684</v>
      </c>
      <c r="H734" s="1">
        <v>0.0285302290663499</v>
      </c>
      <c r="I734" s="1">
        <v>0.0473399818578815</v>
      </c>
      <c r="J734" s="1">
        <v>34.6</v>
      </c>
      <c r="K734" s="1" t="s">
        <v>292</v>
      </c>
    </row>
    <row r="735" spans="1:11">
      <c r="A735" s="1" t="s">
        <v>58685</v>
      </c>
      <c r="B735" s="1" t="s">
        <v>58686</v>
      </c>
      <c r="C735" s="1" t="s">
        <v>56837</v>
      </c>
      <c r="D735" s="1">
        <v>1</v>
      </c>
      <c r="E735" s="1">
        <v>45</v>
      </c>
      <c r="F735" s="1">
        <v>12</v>
      </c>
      <c r="G735" s="1">
        <v>18684</v>
      </c>
      <c r="H735" s="1">
        <v>0.0285302290663499</v>
      </c>
      <c r="I735" s="1">
        <v>0.0473399818578815</v>
      </c>
      <c r="J735" s="1">
        <v>34.6</v>
      </c>
      <c r="K735" s="1" t="s">
        <v>317</v>
      </c>
    </row>
    <row r="736" spans="1:11">
      <c r="A736" s="1" t="s">
        <v>58687</v>
      </c>
      <c r="B736" s="1" t="s">
        <v>58688</v>
      </c>
      <c r="C736" s="1" t="s">
        <v>56837</v>
      </c>
      <c r="D736" s="1">
        <v>1</v>
      </c>
      <c r="E736" s="1">
        <v>45</v>
      </c>
      <c r="F736" s="1">
        <v>12</v>
      </c>
      <c r="G736" s="1">
        <v>18684</v>
      </c>
      <c r="H736" s="1">
        <v>0.0285302290663499</v>
      </c>
      <c r="I736" s="1">
        <v>0.0473399818578815</v>
      </c>
      <c r="J736" s="1">
        <v>34.6</v>
      </c>
      <c r="K736" s="1" t="s">
        <v>316</v>
      </c>
    </row>
    <row r="737" spans="1:11">
      <c r="A737" s="1" t="s">
        <v>58689</v>
      </c>
      <c r="B737" s="1" t="s">
        <v>58690</v>
      </c>
      <c r="C737" s="1" t="s">
        <v>56837</v>
      </c>
      <c r="D737" s="1">
        <v>1</v>
      </c>
      <c r="E737" s="1">
        <v>45</v>
      </c>
      <c r="F737" s="1">
        <v>12</v>
      </c>
      <c r="G737" s="1">
        <v>18684</v>
      </c>
      <c r="H737" s="1">
        <v>0.0285302290663499</v>
      </c>
      <c r="I737" s="1">
        <v>0.0473399818578815</v>
      </c>
      <c r="J737" s="1">
        <v>34.6</v>
      </c>
      <c r="K737" s="1" t="s">
        <v>428</v>
      </c>
    </row>
    <row r="738" spans="1:11">
      <c r="A738" s="1" t="s">
        <v>58691</v>
      </c>
      <c r="B738" s="1" t="s">
        <v>58692</v>
      </c>
      <c r="C738" s="1" t="s">
        <v>56837</v>
      </c>
      <c r="D738" s="1">
        <v>1</v>
      </c>
      <c r="E738" s="1">
        <v>45</v>
      </c>
      <c r="F738" s="1">
        <v>12</v>
      </c>
      <c r="G738" s="1">
        <v>18684</v>
      </c>
      <c r="H738" s="1">
        <v>0.0285302290663499</v>
      </c>
      <c r="I738" s="1">
        <v>0.0473399818578815</v>
      </c>
      <c r="J738" s="1">
        <v>34.6</v>
      </c>
      <c r="K738" s="1" t="s">
        <v>379</v>
      </c>
    </row>
    <row r="739" spans="1:11">
      <c r="A739" s="1" t="s">
        <v>58693</v>
      </c>
      <c r="B739" s="1" t="s">
        <v>58694</v>
      </c>
      <c r="C739" s="1" t="s">
        <v>56837</v>
      </c>
      <c r="D739" s="1">
        <v>1</v>
      </c>
      <c r="E739" s="1">
        <v>45</v>
      </c>
      <c r="F739" s="1">
        <v>12</v>
      </c>
      <c r="G739" s="1">
        <v>18684</v>
      </c>
      <c r="H739" s="1">
        <v>0.0285302290663499</v>
      </c>
      <c r="I739" s="1">
        <v>0.0473399818578815</v>
      </c>
      <c r="J739" s="1">
        <v>34.6</v>
      </c>
      <c r="K739" s="1" t="s">
        <v>329</v>
      </c>
    </row>
    <row r="740" spans="1:11">
      <c r="A740" s="1" t="s">
        <v>58695</v>
      </c>
      <c r="B740" s="1" t="s">
        <v>58696</v>
      </c>
      <c r="C740" s="1" t="s">
        <v>56837</v>
      </c>
      <c r="D740" s="1">
        <v>1</v>
      </c>
      <c r="E740" s="1">
        <v>45</v>
      </c>
      <c r="F740" s="1">
        <v>12</v>
      </c>
      <c r="G740" s="1">
        <v>18684</v>
      </c>
      <c r="H740" s="1">
        <v>0.0285302290663499</v>
      </c>
      <c r="I740" s="1">
        <v>0.0473399818578815</v>
      </c>
      <c r="J740" s="1">
        <v>34.6</v>
      </c>
      <c r="K740" s="1" t="s">
        <v>321</v>
      </c>
    </row>
    <row r="741" spans="1:11">
      <c r="A741" s="1" t="s">
        <v>58697</v>
      </c>
      <c r="B741" s="1" t="s">
        <v>58698</v>
      </c>
      <c r="C741" s="1" t="s">
        <v>56837</v>
      </c>
      <c r="D741" s="1">
        <v>1</v>
      </c>
      <c r="E741" s="1">
        <v>45</v>
      </c>
      <c r="F741" s="1">
        <v>12</v>
      </c>
      <c r="G741" s="1">
        <v>18684</v>
      </c>
      <c r="H741" s="1">
        <v>0.0285302290663499</v>
      </c>
      <c r="I741" s="1">
        <v>0.0473399818578815</v>
      </c>
      <c r="J741" s="1">
        <v>34.6</v>
      </c>
      <c r="K741" s="1" t="s">
        <v>318</v>
      </c>
    </row>
    <row r="742" spans="1:11">
      <c r="A742" s="1" t="s">
        <v>58699</v>
      </c>
      <c r="B742" s="1" t="s">
        <v>58700</v>
      </c>
      <c r="C742" s="1" t="s">
        <v>56837</v>
      </c>
      <c r="D742" s="1">
        <v>1</v>
      </c>
      <c r="E742" s="1">
        <v>45</v>
      </c>
      <c r="F742" s="1">
        <v>12</v>
      </c>
      <c r="G742" s="1">
        <v>18684</v>
      </c>
      <c r="H742" s="1">
        <v>0.0285302290663499</v>
      </c>
      <c r="I742" s="1">
        <v>0.0473399818578815</v>
      </c>
      <c r="J742" s="1">
        <v>34.6</v>
      </c>
      <c r="K742" s="1" t="s">
        <v>357</v>
      </c>
    </row>
    <row r="743" spans="1:11">
      <c r="A743" s="1" t="s">
        <v>58701</v>
      </c>
      <c r="B743" s="1" t="s">
        <v>58702</v>
      </c>
      <c r="C743" s="1" t="s">
        <v>56837</v>
      </c>
      <c r="D743" s="1">
        <v>1</v>
      </c>
      <c r="E743" s="1">
        <v>45</v>
      </c>
      <c r="F743" s="1">
        <v>12</v>
      </c>
      <c r="G743" s="1">
        <v>18684</v>
      </c>
      <c r="H743" s="1">
        <v>0.0285302290663499</v>
      </c>
      <c r="I743" s="1">
        <v>0.0473399818578815</v>
      </c>
      <c r="J743" s="1">
        <v>34.6</v>
      </c>
      <c r="K743" s="1" t="s">
        <v>342</v>
      </c>
    </row>
    <row r="744" spans="1:11">
      <c r="A744" s="1" t="s">
        <v>58703</v>
      </c>
      <c r="B744" s="1" t="s">
        <v>58704</v>
      </c>
      <c r="C744" s="1" t="s">
        <v>56837</v>
      </c>
      <c r="D744" s="1">
        <v>1</v>
      </c>
      <c r="E744" s="1">
        <v>45</v>
      </c>
      <c r="F744" s="1">
        <v>12</v>
      </c>
      <c r="G744" s="1">
        <v>18684</v>
      </c>
      <c r="H744" s="1">
        <v>0.0285302290663499</v>
      </c>
      <c r="I744" s="1">
        <v>0.0473399818578815</v>
      </c>
      <c r="J744" s="1">
        <v>34.6</v>
      </c>
      <c r="K744" s="1" t="s">
        <v>367</v>
      </c>
    </row>
    <row r="745" spans="1:11">
      <c r="A745" s="1" t="s">
        <v>58705</v>
      </c>
      <c r="B745" s="1" t="s">
        <v>58706</v>
      </c>
      <c r="C745" s="1" t="s">
        <v>56837</v>
      </c>
      <c r="D745" s="1">
        <v>1</v>
      </c>
      <c r="E745" s="1">
        <v>45</v>
      </c>
      <c r="F745" s="1">
        <v>12</v>
      </c>
      <c r="G745" s="1">
        <v>18684</v>
      </c>
      <c r="H745" s="1">
        <v>0.0285302290663499</v>
      </c>
      <c r="I745" s="1">
        <v>0.0473399818578815</v>
      </c>
      <c r="J745" s="1">
        <v>34.6</v>
      </c>
      <c r="K745" s="1" t="s">
        <v>342</v>
      </c>
    </row>
    <row r="746" spans="1:11">
      <c r="A746" s="1" t="s">
        <v>58707</v>
      </c>
      <c r="B746" s="1" t="s">
        <v>58708</v>
      </c>
      <c r="C746" s="1" t="s">
        <v>56837</v>
      </c>
      <c r="D746" s="1">
        <v>1</v>
      </c>
      <c r="E746" s="1">
        <v>45</v>
      </c>
      <c r="F746" s="1">
        <v>12</v>
      </c>
      <c r="G746" s="1">
        <v>18684</v>
      </c>
      <c r="H746" s="1">
        <v>0.0285302290663499</v>
      </c>
      <c r="I746" s="1">
        <v>0.0473399818578815</v>
      </c>
      <c r="J746" s="1">
        <v>34.6</v>
      </c>
      <c r="K746" s="1" t="s">
        <v>316</v>
      </c>
    </row>
    <row r="747" spans="1:11">
      <c r="A747" s="1" t="s">
        <v>58709</v>
      </c>
      <c r="B747" s="1" t="s">
        <v>58710</v>
      </c>
      <c r="C747" s="1" t="s">
        <v>56837</v>
      </c>
      <c r="D747" s="1">
        <v>1</v>
      </c>
      <c r="E747" s="1">
        <v>45</v>
      </c>
      <c r="F747" s="1">
        <v>12</v>
      </c>
      <c r="G747" s="1">
        <v>18684</v>
      </c>
      <c r="H747" s="1">
        <v>0.0285302290663499</v>
      </c>
      <c r="I747" s="1">
        <v>0.0473399818578815</v>
      </c>
      <c r="J747" s="1">
        <v>34.6</v>
      </c>
      <c r="K747" s="1" t="s">
        <v>347</v>
      </c>
    </row>
    <row r="748" spans="1:11">
      <c r="A748" s="1" t="s">
        <v>58711</v>
      </c>
      <c r="B748" s="1" t="s">
        <v>58712</v>
      </c>
      <c r="C748" s="1" t="s">
        <v>56837</v>
      </c>
      <c r="D748" s="1">
        <v>1</v>
      </c>
      <c r="E748" s="1">
        <v>45</v>
      </c>
      <c r="F748" s="1">
        <v>12</v>
      </c>
      <c r="G748" s="1">
        <v>18684</v>
      </c>
      <c r="H748" s="1">
        <v>0.0285302290663499</v>
      </c>
      <c r="I748" s="1">
        <v>0.0473399818578815</v>
      </c>
      <c r="J748" s="1">
        <v>34.6</v>
      </c>
      <c r="K748" s="1" t="s">
        <v>317</v>
      </c>
    </row>
    <row r="749" spans="1:11">
      <c r="A749" s="1" t="s">
        <v>58713</v>
      </c>
      <c r="B749" s="1" t="s">
        <v>58714</v>
      </c>
      <c r="C749" s="1" t="s">
        <v>56837</v>
      </c>
      <c r="D749" s="1">
        <v>1</v>
      </c>
      <c r="E749" s="1">
        <v>45</v>
      </c>
      <c r="F749" s="1">
        <v>12</v>
      </c>
      <c r="G749" s="1">
        <v>18684</v>
      </c>
      <c r="H749" s="1">
        <v>0.0285302290663499</v>
      </c>
      <c r="I749" s="1">
        <v>0.0473399818578815</v>
      </c>
      <c r="J749" s="1">
        <v>34.6</v>
      </c>
      <c r="K749" s="1" t="s">
        <v>357</v>
      </c>
    </row>
    <row r="750" spans="1:11">
      <c r="A750" s="1" t="s">
        <v>58715</v>
      </c>
      <c r="B750" s="1" t="s">
        <v>58716</v>
      </c>
      <c r="C750" s="1" t="s">
        <v>56837</v>
      </c>
      <c r="D750" s="1">
        <v>1</v>
      </c>
      <c r="E750" s="1">
        <v>45</v>
      </c>
      <c r="F750" s="1">
        <v>12</v>
      </c>
      <c r="G750" s="1">
        <v>18684</v>
      </c>
      <c r="H750" s="1">
        <v>0.0285302290663499</v>
      </c>
      <c r="I750" s="1">
        <v>0.0473399818578815</v>
      </c>
      <c r="J750" s="1">
        <v>34.6</v>
      </c>
      <c r="K750" s="1" t="s">
        <v>327</v>
      </c>
    </row>
    <row r="751" spans="1:11">
      <c r="A751" s="1" t="s">
        <v>58717</v>
      </c>
      <c r="B751" s="1" t="s">
        <v>58718</v>
      </c>
      <c r="C751" s="1" t="s">
        <v>56837</v>
      </c>
      <c r="D751" s="1">
        <v>1</v>
      </c>
      <c r="E751" s="1">
        <v>45</v>
      </c>
      <c r="F751" s="1">
        <v>12</v>
      </c>
      <c r="G751" s="1">
        <v>18684</v>
      </c>
      <c r="H751" s="1">
        <v>0.0285302290663499</v>
      </c>
      <c r="I751" s="1">
        <v>0.0473399818578815</v>
      </c>
      <c r="J751" s="1">
        <v>34.6</v>
      </c>
      <c r="K751" s="1" t="s">
        <v>292</v>
      </c>
    </row>
    <row r="752" spans="1:11">
      <c r="A752" s="1" t="s">
        <v>58719</v>
      </c>
      <c r="B752" s="1" t="s">
        <v>58720</v>
      </c>
      <c r="C752" s="1" t="s">
        <v>56837</v>
      </c>
      <c r="D752" s="1">
        <v>1</v>
      </c>
      <c r="E752" s="1">
        <v>45</v>
      </c>
      <c r="F752" s="1">
        <v>12</v>
      </c>
      <c r="G752" s="1">
        <v>18684</v>
      </c>
      <c r="H752" s="1">
        <v>0.0285302290663499</v>
      </c>
      <c r="I752" s="1">
        <v>0.0473399818578815</v>
      </c>
      <c r="J752" s="1">
        <v>34.6</v>
      </c>
      <c r="K752" s="1" t="s">
        <v>351</v>
      </c>
    </row>
    <row r="753" spans="1:11">
      <c r="A753" s="1" t="s">
        <v>58721</v>
      </c>
      <c r="B753" s="1" t="s">
        <v>58722</v>
      </c>
      <c r="C753" s="1" t="s">
        <v>56837</v>
      </c>
      <c r="D753" s="1">
        <v>1</v>
      </c>
      <c r="E753" s="1">
        <v>45</v>
      </c>
      <c r="F753" s="1">
        <v>12</v>
      </c>
      <c r="G753" s="1">
        <v>18684</v>
      </c>
      <c r="H753" s="1">
        <v>0.0285302290663499</v>
      </c>
      <c r="I753" s="1">
        <v>0.0473399818578815</v>
      </c>
      <c r="J753" s="1">
        <v>34.6</v>
      </c>
      <c r="K753" s="1" t="s">
        <v>328</v>
      </c>
    </row>
    <row r="754" spans="1:11">
      <c r="A754" s="1" t="s">
        <v>58723</v>
      </c>
      <c r="B754" s="1" t="s">
        <v>58724</v>
      </c>
      <c r="C754" s="1" t="s">
        <v>56837</v>
      </c>
      <c r="D754" s="1">
        <v>1</v>
      </c>
      <c r="E754" s="1">
        <v>45</v>
      </c>
      <c r="F754" s="1">
        <v>12</v>
      </c>
      <c r="G754" s="1">
        <v>18684</v>
      </c>
      <c r="H754" s="1">
        <v>0.0285302290663499</v>
      </c>
      <c r="I754" s="1">
        <v>0.0473399818578815</v>
      </c>
      <c r="J754" s="1">
        <v>34.6</v>
      </c>
      <c r="K754" s="1" t="s">
        <v>292</v>
      </c>
    </row>
    <row r="755" spans="1:11">
      <c r="A755" s="1" t="s">
        <v>58725</v>
      </c>
      <c r="B755" s="1" t="s">
        <v>58726</v>
      </c>
      <c r="C755" s="1" t="s">
        <v>56837</v>
      </c>
      <c r="D755" s="1">
        <v>1</v>
      </c>
      <c r="E755" s="1">
        <v>45</v>
      </c>
      <c r="F755" s="1">
        <v>12</v>
      </c>
      <c r="G755" s="1">
        <v>18684</v>
      </c>
      <c r="H755" s="1">
        <v>0.0285302290663499</v>
      </c>
      <c r="I755" s="1">
        <v>0.0473399818578815</v>
      </c>
      <c r="J755" s="1">
        <v>34.6</v>
      </c>
      <c r="K755" s="1" t="s">
        <v>317</v>
      </c>
    </row>
    <row r="756" spans="1:11">
      <c r="A756" s="1" t="s">
        <v>58727</v>
      </c>
      <c r="B756" s="1" t="s">
        <v>58728</v>
      </c>
      <c r="C756" s="1" t="s">
        <v>56837</v>
      </c>
      <c r="D756" s="1">
        <v>1</v>
      </c>
      <c r="E756" s="1">
        <v>45</v>
      </c>
      <c r="F756" s="1">
        <v>12</v>
      </c>
      <c r="G756" s="1">
        <v>18684</v>
      </c>
      <c r="H756" s="1">
        <v>0.0285302290663499</v>
      </c>
      <c r="I756" s="1">
        <v>0.0473399818578815</v>
      </c>
      <c r="J756" s="1">
        <v>34.6</v>
      </c>
      <c r="K756" s="1" t="s">
        <v>293</v>
      </c>
    </row>
    <row r="757" spans="1:11">
      <c r="A757" s="1" t="s">
        <v>58729</v>
      </c>
      <c r="B757" s="1" t="s">
        <v>58730</v>
      </c>
      <c r="C757" s="1" t="s">
        <v>56837</v>
      </c>
      <c r="D757" s="1">
        <v>1</v>
      </c>
      <c r="E757" s="1">
        <v>45</v>
      </c>
      <c r="F757" s="1">
        <v>12</v>
      </c>
      <c r="G757" s="1">
        <v>18684</v>
      </c>
      <c r="H757" s="1">
        <v>0.0285302290663499</v>
      </c>
      <c r="I757" s="1">
        <v>0.0473399818578815</v>
      </c>
      <c r="J757" s="1">
        <v>34.6</v>
      </c>
      <c r="K757" s="1" t="s">
        <v>336</v>
      </c>
    </row>
    <row r="758" spans="1:11">
      <c r="A758" s="1" t="s">
        <v>58731</v>
      </c>
      <c r="B758" s="1" t="s">
        <v>58732</v>
      </c>
      <c r="C758" s="1" t="s">
        <v>56837</v>
      </c>
      <c r="D758" s="1">
        <v>1</v>
      </c>
      <c r="E758" s="1">
        <v>45</v>
      </c>
      <c r="F758" s="1">
        <v>12</v>
      </c>
      <c r="G758" s="1">
        <v>18684</v>
      </c>
      <c r="H758" s="1">
        <v>0.0285302290663499</v>
      </c>
      <c r="I758" s="1">
        <v>0.0473399818578815</v>
      </c>
      <c r="J758" s="1">
        <v>34.6</v>
      </c>
      <c r="K758" s="1" t="s">
        <v>357</v>
      </c>
    </row>
    <row r="759" spans="1:11">
      <c r="A759" s="1" t="s">
        <v>58733</v>
      </c>
      <c r="B759" s="1" t="s">
        <v>58734</v>
      </c>
      <c r="C759" s="1" t="s">
        <v>56837</v>
      </c>
      <c r="D759" s="1">
        <v>4</v>
      </c>
      <c r="E759" s="1">
        <v>45</v>
      </c>
      <c r="F759" s="1">
        <v>485</v>
      </c>
      <c r="G759" s="1">
        <v>18684</v>
      </c>
      <c r="H759" s="1">
        <v>0.0289085375738673</v>
      </c>
      <c r="I759" s="1">
        <v>0.047861817175277</v>
      </c>
      <c r="J759" s="1">
        <v>3.42432989690722</v>
      </c>
      <c r="K759" s="1" t="s">
        <v>58735</v>
      </c>
    </row>
    <row r="760" spans="1:11">
      <c r="A760" s="1" t="s">
        <v>58736</v>
      </c>
      <c r="B760" s="1" t="s">
        <v>58737</v>
      </c>
      <c r="C760" s="1" t="s">
        <v>56837</v>
      </c>
      <c r="D760" s="1">
        <v>4</v>
      </c>
      <c r="E760" s="1">
        <v>45</v>
      </c>
      <c r="F760" s="1">
        <v>485</v>
      </c>
      <c r="G760" s="1">
        <v>18684</v>
      </c>
      <c r="H760" s="1">
        <v>0.0289085375738673</v>
      </c>
      <c r="I760" s="1">
        <v>0.047861817175277</v>
      </c>
      <c r="J760" s="1">
        <v>3.42432989690722</v>
      </c>
      <c r="K760" s="1" t="s">
        <v>58738</v>
      </c>
    </row>
    <row r="761" spans="1:11">
      <c r="A761" s="1" t="s">
        <v>58739</v>
      </c>
      <c r="B761" s="1" t="s">
        <v>58740</v>
      </c>
      <c r="C761" s="1" t="s">
        <v>56837</v>
      </c>
      <c r="D761" s="1">
        <v>2</v>
      </c>
      <c r="E761" s="1">
        <v>45</v>
      </c>
      <c r="F761" s="1">
        <v>113</v>
      </c>
      <c r="G761" s="1">
        <v>18684</v>
      </c>
      <c r="H761" s="1">
        <v>0.0303124025923975</v>
      </c>
      <c r="I761" s="1">
        <v>0.0495794906656574</v>
      </c>
      <c r="J761" s="1">
        <v>7.34867256637168</v>
      </c>
      <c r="K761" s="1" t="s">
        <v>58741</v>
      </c>
    </row>
    <row r="762" spans="1:11">
      <c r="A762" s="1" t="s">
        <v>58742</v>
      </c>
      <c r="B762" s="1" t="s">
        <v>58743</v>
      </c>
      <c r="C762" s="1" t="s">
        <v>56837</v>
      </c>
      <c r="D762" s="1">
        <v>1</v>
      </c>
      <c r="E762" s="1">
        <v>45</v>
      </c>
      <c r="F762" s="1">
        <v>13</v>
      </c>
      <c r="G762" s="1">
        <v>18684</v>
      </c>
      <c r="H762" s="1">
        <v>0.030871496187816</v>
      </c>
      <c r="I762" s="1">
        <v>0.0495794906656574</v>
      </c>
      <c r="J762" s="1">
        <v>31.9384615384615</v>
      </c>
      <c r="K762" s="1" t="s">
        <v>365</v>
      </c>
    </row>
    <row r="763" spans="1:11">
      <c r="A763" s="1" t="s">
        <v>58744</v>
      </c>
      <c r="B763" s="1" t="s">
        <v>58745</v>
      </c>
      <c r="C763" s="1" t="s">
        <v>56837</v>
      </c>
      <c r="D763" s="1">
        <v>1</v>
      </c>
      <c r="E763" s="1">
        <v>45</v>
      </c>
      <c r="F763" s="1">
        <v>13</v>
      </c>
      <c r="G763" s="1">
        <v>18684</v>
      </c>
      <c r="H763" s="1">
        <v>0.030871496187816</v>
      </c>
      <c r="I763" s="1">
        <v>0.0495794906656574</v>
      </c>
      <c r="J763" s="1">
        <v>31.9384615384615</v>
      </c>
      <c r="K763" s="1" t="s">
        <v>333</v>
      </c>
    </row>
    <row r="764" spans="1:11">
      <c r="A764" s="1" t="s">
        <v>58746</v>
      </c>
      <c r="B764" s="1" t="s">
        <v>58747</v>
      </c>
      <c r="C764" s="1" t="s">
        <v>56837</v>
      </c>
      <c r="D764" s="1">
        <v>1</v>
      </c>
      <c r="E764" s="1">
        <v>45</v>
      </c>
      <c r="F764" s="1">
        <v>13</v>
      </c>
      <c r="G764" s="1">
        <v>18684</v>
      </c>
      <c r="H764" s="1">
        <v>0.030871496187816</v>
      </c>
      <c r="I764" s="1">
        <v>0.0495794906656574</v>
      </c>
      <c r="J764" s="1">
        <v>31.9384615384615</v>
      </c>
      <c r="K764" s="1" t="s">
        <v>330</v>
      </c>
    </row>
    <row r="765" spans="1:11">
      <c r="A765" s="1" t="s">
        <v>58748</v>
      </c>
      <c r="B765" s="1" t="s">
        <v>58749</v>
      </c>
      <c r="C765" s="1" t="s">
        <v>56837</v>
      </c>
      <c r="D765" s="1">
        <v>1</v>
      </c>
      <c r="E765" s="1">
        <v>45</v>
      </c>
      <c r="F765" s="1">
        <v>13</v>
      </c>
      <c r="G765" s="1">
        <v>18684</v>
      </c>
      <c r="H765" s="1">
        <v>0.030871496187816</v>
      </c>
      <c r="I765" s="1">
        <v>0.0495794906656574</v>
      </c>
      <c r="J765" s="1">
        <v>31.9384615384615</v>
      </c>
      <c r="K765" s="1" t="s">
        <v>336</v>
      </c>
    </row>
    <row r="766" spans="1:11">
      <c r="A766" s="1" t="s">
        <v>58750</v>
      </c>
      <c r="B766" s="1" t="s">
        <v>58751</v>
      </c>
      <c r="C766" s="1" t="s">
        <v>56837</v>
      </c>
      <c r="D766" s="1">
        <v>1</v>
      </c>
      <c r="E766" s="1">
        <v>45</v>
      </c>
      <c r="F766" s="1">
        <v>13</v>
      </c>
      <c r="G766" s="1">
        <v>18684</v>
      </c>
      <c r="H766" s="1">
        <v>0.030871496187816</v>
      </c>
      <c r="I766" s="1">
        <v>0.0495794906656574</v>
      </c>
      <c r="J766" s="1">
        <v>31.9384615384615</v>
      </c>
      <c r="K766" s="1" t="s">
        <v>316</v>
      </c>
    </row>
    <row r="767" spans="1:11">
      <c r="A767" s="1" t="s">
        <v>58752</v>
      </c>
      <c r="B767" s="1" t="s">
        <v>58753</v>
      </c>
      <c r="C767" s="1" t="s">
        <v>56837</v>
      </c>
      <c r="D767" s="1">
        <v>1</v>
      </c>
      <c r="E767" s="1">
        <v>45</v>
      </c>
      <c r="F767" s="1">
        <v>13</v>
      </c>
      <c r="G767" s="1">
        <v>18684</v>
      </c>
      <c r="H767" s="1">
        <v>0.030871496187816</v>
      </c>
      <c r="I767" s="1">
        <v>0.0495794906656574</v>
      </c>
      <c r="J767" s="1">
        <v>31.9384615384615</v>
      </c>
      <c r="K767" s="1" t="s">
        <v>292</v>
      </c>
    </row>
    <row r="768" spans="1:11">
      <c r="A768" s="1" t="s">
        <v>58754</v>
      </c>
      <c r="B768" s="1" t="s">
        <v>58755</v>
      </c>
      <c r="C768" s="1" t="s">
        <v>56837</v>
      </c>
      <c r="D768" s="1">
        <v>1</v>
      </c>
      <c r="E768" s="1">
        <v>45</v>
      </c>
      <c r="F768" s="1">
        <v>13</v>
      </c>
      <c r="G768" s="1">
        <v>18684</v>
      </c>
      <c r="H768" s="1">
        <v>0.030871496187816</v>
      </c>
      <c r="I768" s="1">
        <v>0.0495794906656574</v>
      </c>
      <c r="J768" s="1">
        <v>31.9384615384615</v>
      </c>
      <c r="K768" s="1" t="s">
        <v>356</v>
      </c>
    </row>
    <row r="769" spans="1:11">
      <c r="A769" s="1" t="s">
        <v>58756</v>
      </c>
      <c r="B769" s="1" t="s">
        <v>58757</v>
      </c>
      <c r="C769" s="1" t="s">
        <v>56837</v>
      </c>
      <c r="D769" s="1">
        <v>1</v>
      </c>
      <c r="E769" s="1">
        <v>45</v>
      </c>
      <c r="F769" s="1">
        <v>13</v>
      </c>
      <c r="G769" s="1">
        <v>18684</v>
      </c>
      <c r="H769" s="1">
        <v>0.030871496187816</v>
      </c>
      <c r="I769" s="1">
        <v>0.0495794906656574</v>
      </c>
      <c r="J769" s="1">
        <v>31.9384615384615</v>
      </c>
      <c r="K769" s="1" t="s">
        <v>371</v>
      </c>
    </row>
    <row r="770" spans="1:11">
      <c r="A770" s="1" t="s">
        <v>58758</v>
      </c>
      <c r="B770" s="1" t="s">
        <v>58759</v>
      </c>
      <c r="C770" s="1" t="s">
        <v>56837</v>
      </c>
      <c r="D770" s="1">
        <v>1</v>
      </c>
      <c r="E770" s="1">
        <v>45</v>
      </c>
      <c r="F770" s="1">
        <v>13</v>
      </c>
      <c r="G770" s="1">
        <v>18684</v>
      </c>
      <c r="H770" s="1">
        <v>0.030871496187816</v>
      </c>
      <c r="I770" s="1">
        <v>0.0495794906656574</v>
      </c>
      <c r="J770" s="1">
        <v>31.9384615384615</v>
      </c>
      <c r="K770" s="1" t="s">
        <v>379</v>
      </c>
    </row>
    <row r="771" spans="1:11">
      <c r="A771" s="1" t="s">
        <v>58760</v>
      </c>
      <c r="B771" s="1" t="s">
        <v>58761</v>
      </c>
      <c r="C771" s="1" t="s">
        <v>56837</v>
      </c>
      <c r="D771" s="1">
        <v>1</v>
      </c>
      <c r="E771" s="1">
        <v>45</v>
      </c>
      <c r="F771" s="1">
        <v>13</v>
      </c>
      <c r="G771" s="1">
        <v>18684</v>
      </c>
      <c r="H771" s="1">
        <v>0.030871496187816</v>
      </c>
      <c r="I771" s="1">
        <v>0.0495794906656574</v>
      </c>
      <c r="J771" s="1">
        <v>31.9384615384615</v>
      </c>
      <c r="K771" s="1" t="s">
        <v>361</v>
      </c>
    </row>
    <row r="772" spans="1:11">
      <c r="A772" s="1" t="s">
        <v>58762</v>
      </c>
      <c r="B772" s="1" t="s">
        <v>58763</v>
      </c>
      <c r="C772" s="1" t="s">
        <v>56837</v>
      </c>
      <c r="D772" s="1">
        <v>1</v>
      </c>
      <c r="E772" s="1">
        <v>45</v>
      </c>
      <c r="F772" s="1">
        <v>13</v>
      </c>
      <c r="G772" s="1">
        <v>18684</v>
      </c>
      <c r="H772" s="1">
        <v>0.030871496187816</v>
      </c>
      <c r="I772" s="1">
        <v>0.0495794906656574</v>
      </c>
      <c r="J772" s="1">
        <v>31.9384615384615</v>
      </c>
      <c r="K772" s="1" t="s">
        <v>362</v>
      </c>
    </row>
    <row r="773" spans="1:11">
      <c r="A773" s="1" t="s">
        <v>58764</v>
      </c>
      <c r="B773" s="1" t="s">
        <v>58765</v>
      </c>
      <c r="C773" s="1" t="s">
        <v>56837</v>
      </c>
      <c r="D773" s="1">
        <v>1</v>
      </c>
      <c r="E773" s="1">
        <v>45</v>
      </c>
      <c r="F773" s="1">
        <v>13</v>
      </c>
      <c r="G773" s="1">
        <v>18684</v>
      </c>
      <c r="H773" s="1">
        <v>0.030871496187816</v>
      </c>
      <c r="I773" s="1">
        <v>0.0495794906656574</v>
      </c>
      <c r="J773" s="1">
        <v>31.9384615384615</v>
      </c>
      <c r="K773" s="1" t="s">
        <v>308</v>
      </c>
    </row>
    <row r="774" spans="1:11">
      <c r="A774" s="1" t="s">
        <v>58766</v>
      </c>
      <c r="B774" s="1" t="s">
        <v>58767</v>
      </c>
      <c r="C774" s="1" t="s">
        <v>56837</v>
      </c>
      <c r="D774" s="1">
        <v>1</v>
      </c>
      <c r="E774" s="1">
        <v>45</v>
      </c>
      <c r="F774" s="1">
        <v>13</v>
      </c>
      <c r="G774" s="1">
        <v>18684</v>
      </c>
      <c r="H774" s="1">
        <v>0.030871496187816</v>
      </c>
      <c r="I774" s="1">
        <v>0.0495794906656574</v>
      </c>
      <c r="J774" s="1">
        <v>31.9384615384615</v>
      </c>
      <c r="K774" s="1" t="s">
        <v>450</v>
      </c>
    </row>
    <row r="775" spans="1:11">
      <c r="A775" s="1" t="s">
        <v>58768</v>
      </c>
      <c r="B775" s="1" t="s">
        <v>58769</v>
      </c>
      <c r="C775" s="1" t="s">
        <v>56837</v>
      </c>
      <c r="D775" s="1">
        <v>1</v>
      </c>
      <c r="E775" s="1">
        <v>45</v>
      </c>
      <c r="F775" s="1">
        <v>13</v>
      </c>
      <c r="G775" s="1">
        <v>18684</v>
      </c>
      <c r="H775" s="1">
        <v>0.030871496187816</v>
      </c>
      <c r="I775" s="1">
        <v>0.0495794906656574</v>
      </c>
      <c r="J775" s="1">
        <v>31.9384615384615</v>
      </c>
      <c r="K775" s="1" t="s">
        <v>356</v>
      </c>
    </row>
    <row r="776" spans="1:11">
      <c r="A776" s="1" t="s">
        <v>58770</v>
      </c>
      <c r="B776" s="1" t="s">
        <v>58771</v>
      </c>
      <c r="C776" s="1" t="s">
        <v>56837</v>
      </c>
      <c r="D776" s="1">
        <v>1</v>
      </c>
      <c r="E776" s="1">
        <v>45</v>
      </c>
      <c r="F776" s="1">
        <v>13</v>
      </c>
      <c r="G776" s="1">
        <v>18684</v>
      </c>
      <c r="H776" s="1">
        <v>0.030871496187816</v>
      </c>
      <c r="I776" s="1">
        <v>0.0495794906656574</v>
      </c>
      <c r="J776" s="1">
        <v>31.9384615384615</v>
      </c>
      <c r="K776" s="1" t="s">
        <v>293</v>
      </c>
    </row>
    <row r="777" spans="1:11">
      <c r="A777" s="1" t="s">
        <v>58772</v>
      </c>
      <c r="B777" s="1" t="s">
        <v>58773</v>
      </c>
      <c r="C777" s="1" t="s">
        <v>56837</v>
      </c>
      <c r="D777" s="1">
        <v>1</v>
      </c>
      <c r="E777" s="1">
        <v>45</v>
      </c>
      <c r="F777" s="1">
        <v>13</v>
      </c>
      <c r="G777" s="1">
        <v>18684</v>
      </c>
      <c r="H777" s="1">
        <v>0.030871496187816</v>
      </c>
      <c r="I777" s="1">
        <v>0.0495794906656574</v>
      </c>
      <c r="J777" s="1">
        <v>31.9384615384615</v>
      </c>
      <c r="K777" s="1" t="s">
        <v>396</v>
      </c>
    </row>
    <row r="778" spans="1:11">
      <c r="A778" s="1" t="s">
        <v>58774</v>
      </c>
      <c r="B778" s="1" t="s">
        <v>58775</v>
      </c>
      <c r="C778" s="1" t="s">
        <v>56837</v>
      </c>
      <c r="D778" s="1">
        <v>1</v>
      </c>
      <c r="E778" s="1">
        <v>45</v>
      </c>
      <c r="F778" s="1">
        <v>13</v>
      </c>
      <c r="G778" s="1">
        <v>18684</v>
      </c>
      <c r="H778" s="1">
        <v>0.030871496187816</v>
      </c>
      <c r="I778" s="1">
        <v>0.0495794906656574</v>
      </c>
      <c r="J778" s="1">
        <v>31.9384615384615</v>
      </c>
      <c r="K778" s="1" t="s">
        <v>330</v>
      </c>
    </row>
    <row r="779" spans="1:11">
      <c r="A779" s="1" t="s">
        <v>58776</v>
      </c>
      <c r="B779" s="1" t="s">
        <v>58777</v>
      </c>
      <c r="C779" s="1" t="s">
        <v>56837</v>
      </c>
      <c r="D779" s="1">
        <v>1</v>
      </c>
      <c r="E779" s="1">
        <v>45</v>
      </c>
      <c r="F779" s="1">
        <v>13</v>
      </c>
      <c r="G779" s="1">
        <v>18684</v>
      </c>
      <c r="H779" s="1">
        <v>0.030871496187816</v>
      </c>
      <c r="I779" s="1">
        <v>0.0495794906656574</v>
      </c>
      <c r="J779" s="1">
        <v>31.9384615384615</v>
      </c>
      <c r="K779" s="1" t="s">
        <v>367</v>
      </c>
    </row>
    <row r="780" spans="1:11">
      <c r="A780" s="1" t="s">
        <v>58778</v>
      </c>
      <c r="B780" s="1" t="s">
        <v>58779</v>
      </c>
      <c r="C780" s="1" t="s">
        <v>56837</v>
      </c>
      <c r="D780" s="1">
        <v>1</v>
      </c>
      <c r="E780" s="1">
        <v>45</v>
      </c>
      <c r="F780" s="1">
        <v>13</v>
      </c>
      <c r="G780" s="1">
        <v>18684</v>
      </c>
      <c r="H780" s="1">
        <v>0.030871496187816</v>
      </c>
      <c r="I780" s="1">
        <v>0.0495794906656574</v>
      </c>
      <c r="J780" s="1">
        <v>31.9384615384615</v>
      </c>
      <c r="K780" s="1" t="s">
        <v>396</v>
      </c>
    </row>
    <row r="781" spans="1:11">
      <c r="A781" s="1" t="s">
        <v>58780</v>
      </c>
      <c r="B781" s="1" t="s">
        <v>58781</v>
      </c>
      <c r="C781" s="1" t="s">
        <v>56837</v>
      </c>
      <c r="D781" s="1">
        <v>1</v>
      </c>
      <c r="E781" s="1">
        <v>45</v>
      </c>
      <c r="F781" s="1">
        <v>13</v>
      </c>
      <c r="G781" s="1">
        <v>18684</v>
      </c>
      <c r="H781" s="1">
        <v>0.030871496187816</v>
      </c>
      <c r="I781" s="1">
        <v>0.0495794906656574</v>
      </c>
      <c r="J781" s="1">
        <v>31.9384615384615</v>
      </c>
      <c r="K781" s="1" t="s">
        <v>350</v>
      </c>
    </row>
    <row r="782" spans="1:11">
      <c r="A782" s="1" t="s">
        <v>58782</v>
      </c>
      <c r="B782" s="1" t="s">
        <v>58783</v>
      </c>
      <c r="C782" s="1" t="s">
        <v>56837</v>
      </c>
      <c r="D782" s="1">
        <v>1</v>
      </c>
      <c r="E782" s="1">
        <v>45</v>
      </c>
      <c r="F782" s="1">
        <v>13</v>
      </c>
      <c r="G782" s="1">
        <v>18684</v>
      </c>
      <c r="H782" s="1">
        <v>0.030871496187816</v>
      </c>
      <c r="I782" s="1">
        <v>0.0495794906656574</v>
      </c>
      <c r="J782" s="1">
        <v>31.9384615384615</v>
      </c>
      <c r="K782" s="1" t="s">
        <v>363</v>
      </c>
    </row>
    <row r="783" spans="1:11">
      <c r="A783" s="1" t="s">
        <v>58784</v>
      </c>
      <c r="B783" s="1" t="s">
        <v>58785</v>
      </c>
      <c r="C783" s="1" t="s">
        <v>56837</v>
      </c>
      <c r="D783" s="1">
        <v>1</v>
      </c>
      <c r="E783" s="1">
        <v>45</v>
      </c>
      <c r="F783" s="1">
        <v>13</v>
      </c>
      <c r="G783" s="1">
        <v>18684</v>
      </c>
      <c r="H783" s="1">
        <v>0.030871496187816</v>
      </c>
      <c r="I783" s="1">
        <v>0.0495794906656574</v>
      </c>
      <c r="J783" s="1">
        <v>31.9384615384615</v>
      </c>
      <c r="K783" s="1" t="s">
        <v>351</v>
      </c>
    </row>
    <row r="784" spans="1:11">
      <c r="A784" s="1" t="s">
        <v>58786</v>
      </c>
      <c r="B784" s="1" t="s">
        <v>58787</v>
      </c>
      <c r="C784" s="1" t="s">
        <v>56837</v>
      </c>
      <c r="D784" s="1">
        <v>1</v>
      </c>
      <c r="E784" s="1">
        <v>45</v>
      </c>
      <c r="F784" s="1">
        <v>13</v>
      </c>
      <c r="G784" s="1">
        <v>18684</v>
      </c>
      <c r="H784" s="1">
        <v>0.030871496187816</v>
      </c>
      <c r="I784" s="1">
        <v>0.0495794906656574</v>
      </c>
      <c r="J784" s="1">
        <v>31.9384615384615</v>
      </c>
      <c r="K784" s="1" t="s">
        <v>361</v>
      </c>
    </row>
    <row r="785" spans="1:11">
      <c r="A785" s="1" t="s">
        <v>58788</v>
      </c>
      <c r="B785" s="1" t="s">
        <v>58789</v>
      </c>
      <c r="C785" s="1" t="s">
        <v>56837</v>
      </c>
      <c r="D785" s="1">
        <v>1</v>
      </c>
      <c r="E785" s="1">
        <v>45</v>
      </c>
      <c r="F785" s="1">
        <v>13</v>
      </c>
      <c r="G785" s="1">
        <v>18684</v>
      </c>
      <c r="H785" s="1">
        <v>0.030871496187816</v>
      </c>
      <c r="I785" s="1">
        <v>0.0495794906656574</v>
      </c>
      <c r="J785" s="1">
        <v>31.9384615384615</v>
      </c>
      <c r="K785" s="1" t="s">
        <v>321</v>
      </c>
    </row>
    <row r="786" spans="1:11">
      <c r="A786" s="1" t="s">
        <v>58790</v>
      </c>
      <c r="B786" s="1" t="s">
        <v>58791</v>
      </c>
      <c r="C786" s="1" t="s">
        <v>56837</v>
      </c>
      <c r="D786" s="1">
        <v>1</v>
      </c>
      <c r="E786" s="1">
        <v>45</v>
      </c>
      <c r="F786" s="1">
        <v>13</v>
      </c>
      <c r="G786" s="1">
        <v>18684</v>
      </c>
      <c r="H786" s="1">
        <v>0.030871496187816</v>
      </c>
      <c r="I786" s="1">
        <v>0.0495794906656574</v>
      </c>
      <c r="J786" s="1">
        <v>31.9384615384615</v>
      </c>
      <c r="K786" s="1" t="s">
        <v>293</v>
      </c>
    </row>
    <row r="787" spans="1:11">
      <c r="A787" s="1" t="s">
        <v>58792</v>
      </c>
      <c r="B787" s="1" t="s">
        <v>58793</v>
      </c>
      <c r="C787" s="1" t="s">
        <v>56837</v>
      </c>
      <c r="D787" s="1">
        <v>1</v>
      </c>
      <c r="E787" s="1">
        <v>45</v>
      </c>
      <c r="F787" s="1">
        <v>13</v>
      </c>
      <c r="G787" s="1">
        <v>18684</v>
      </c>
      <c r="H787" s="1">
        <v>0.030871496187816</v>
      </c>
      <c r="I787" s="1">
        <v>0.0495794906656574</v>
      </c>
      <c r="J787" s="1">
        <v>31.9384615384615</v>
      </c>
      <c r="K787" s="1" t="s">
        <v>356</v>
      </c>
    </row>
    <row r="788" spans="1:11">
      <c r="A788" s="1" t="s">
        <v>58794</v>
      </c>
      <c r="B788" s="1" t="s">
        <v>58795</v>
      </c>
      <c r="C788" s="1" t="s">
        <v>56837</v>
      </c>
      <c r="D788" s="1">
        <v>3</v>
      </c>
      <c r="E788" s="1">
        <v>45</v>
      </c>
      <c r="F788" s="1">
        <v>291</v>
      </c>
      <c r="G788" s="1">
        <v>18684</v>
      </c>
      <c r="H788" s="1">
        <v>0.0328132318854822</v>
      </c>
      <c r="I788" s="1">
        <v>0.0522674384402517</v>
      </c>
      <c r="J788" s="1">
        <v>4.28041237113402</v>
      </c>
      <c r="K788" s="1" t="s">
        <v>58796</v>
      </c>
    </row>
    <row r="789" spans="1:11">
      <c r="A789" s="1" t="s">
        <v>58797</v>
      </c>
      <c r="B789" s="1" t="s">
        <v>58798</v>
      </c>
      <c r="C789" s="1" t="s">
        <v>56837</v>
      </c>
      <c r="D789" s="1">
        <v>1</v>
      </c>
      <c r="E789" s="1">
        <v>45</v>
      </c>
      <c r="F789" s="1">
        <v>14</v>
      </c>
      <c r="G789" s="1">
        <v>18684</v>
      </c>
      <c r="H789" s="1">
        <v>0.0332072458890399</v>
      </c>
      <c r="I789" s="1">
        <v>0.0522674384402517</v>
      </c>
      <c r="J789" s="1">
        <v>29.6571428571429</v>
      </c>
      <c r="K789" s="1" t="s">
        <v>380</v>
      </c>
    </row>
    <row r="790" spans="1:11">
      <c r="A790" s="1" t="s">
        <v>58799</v>
      </c>
      <c r="B790" s="1" t="s">
        <v>58800</v>
      </c>
      <c r="C790" s="1" t="s">
        <v>56837</v>
      </c>
      <c r="D790" s="1">
        <v>1</v>
      </c>
      <c r="E790" s="1">
        <v>45</v>
      </c>
      <c r="F790" s="1">
        <v>14</v>
      </c>
      <c r="G790" s="1">
        <v>18684</v>
      </c>
      <c r="H790" s="1">
        <v>0.0332072458890399</v>
      </c>
      <c r="I790" s="1">
        <v>0.0522674384402517</v>
      </c>
      <c r="J790" s="1">
        <v>29.6571428571429</v>
      </c>
      <c r="K790" s="1" t="s">
        <v>316</v>
      </c>
    </row>
    <row r="791" spans="1:11">
      <c r="A791" s="1" t="s">
        <v>58801</v>
      </c>
      <c r="B791" s="1" t="s">
        <v>58802</v>
      </c>
      <c r="C791" s="1" t="s">
        <v>56837</v>
      </c>
      <c r="D791" s="1">
        <v>1</v>
      </c>
      <c r="E791" s="1">
        <v>45</v>
      </c>
      <c r="F791" s="1">
        <v>14</v>
      </c>
      <c r="G791" s="1">
        <v>18684</v>
      </c>
      <c r="H791" s="1">
        <v>0.0332072458890399</v>
      </c>
      <c r="I791" s="1">
        <v>0.0522674384402517</v>
      </c>
      <c r="J791" s="1">
        <v>29.6571428571429</v>
      </c>
      <c r="K791" s="1" t="s">
        <v>293</v>
      </c>
    </row>
    <row r="792" spans="1:11">
      <c r="A792" s="1" t="s">
        <v>58803</v>
      </c>
      <c r="B792" s="1" t="s">
        <v>58804</v>
      </c>
      <c r="C792" s="1" t="s">
        <v>56837</v>
      </c>
      <c r="D792" s="1">
        <v>1</v>
      </c>
      <c r="E792" s="1">
        <v>45</v>
      </c>
      <c r="F792" s="1">
        <v>14</v>
      </c>
      <c r="G792" s="1">
        <v>18684</v>
      </c>
      <c r="H792" s="1">
        <v>0.0332072458890399</v>
      </c>
      <c r="I792" s="1">
        <v>0.0522674384402517</v>
      </c>
      <c r="J792" s="1">
        <v>29.6571428571429</v>
      </c>
      <c r="K792" s="1" t="s">
        <v>356</v>
      </c>
    </row>
    <row r="793" spans="1:11">
      <c r="A793" s="1" t="s">
        <v>58805</v>
      </c>
      <c r="B793" s="1" t="s">
        <v>58806</v>
      </c>
      <c r="C793" s="1" t="s">
        <v>56837</v>
      </c>
      <c r="D793" s="1">
        <v>1</v>
      </c>
      <c r="E793" s="1">
        <v>45</v>
      </c>
      <c r="F793" s="1">
        <v>14</v>
      </c>
      <c r="G793" s="1">
        <v>18684</v>
      </c>
      <c r="H793" s="1">
        <v>0.0332072458890399</v>
      </c>
      <c r="I793" s="1">
        <v>0.0522674384402517</v>
      </c>
      <c r="J793" s="1">
        <v>29.6571428571429</v>
      </c>
      <c r="K793" s="1" t="s">
        <v>363</v>
      </c>
    </row>
    <row r="794" spans="1:11">
      <c r="A794" s="1" t="s">
        <v>58807</v>
      </c>
      <c r="B794" s="1" t="s">
        <v>58808</v>
      </c>
      <c r="C794" s="1" t="s">
        <v>56837</v>
      </c>
      <c r="D794" s="1">
        <v>1</v>
      </c>
      <c r="E794" s="1">
        <v>45</v>
      </c>
      <c r="F794" s="1">
        <v>14</v>
      </c>
      <c r="G794" s="1">
        <v>18684</v>
      </c>
      <c r="H794" s="1">
        <v>0.0332072458890399</v>
      </c>
      <c r="I794" s="1">
        <v>0.0522674384402517</v>
      </c>
      <c r="J794" s="1">
        <v>29.6571428571429</v>
      </c>
      <c r="K794" s="1" t="s">
        <v>380</v>
      </c>
    </row>
    <row r="795" spans="1:11">
      <c r="A795" s="1" t="s">
        <v>58809</v>
      </c>
      <c r="B795" s="1" t="s">
        <v>58810</v>
      </c>
      <c r="C795" s="1" t="s">
        <v>56837</v>
      </c>
      <c r="D795" s="1">
        <v>1</v>
      </c>
      <c r="E795" s="1">
        <v>45</v>
      </c>
      <c r="F795" s="1">
        <v>14</v>
      </c>
      <c r="G795" s="1">
        <v>18684</v>
      </c>
      <c r="H795" s="1">
        <v>0.0332072458890399</v>
      </c>
      <c r="I795" s="1">
        <v>0.0522674384402517</v>
      </c>
      <c r="J795" s="1">
        <v>29.6571428571429</v>
      </c>
      <c r="K795" s="1" t="s">
        <v>289</v>
      </c>
    </row>
    <row r="796" spans="1:11">
      <c r="A796" s="1" t="s">
        <v>58811</v>
      </c>
      <c r="B796" s="1" t="s">
        <v>58812</v>
      </c>
      <c r="C796" s="1" t="s">
        <v>56837</v>
      </c>
      <c r="D796" s="1">
        <v>1</v>
      </c>
      <c r="E796" s="1">
        <v>45</v>
      </c>
      <c r="F796" s="1">
        <v>14</v>
      </c>
      <c r="G796" s="1">
        <v>18684</v>
      </c>
      <c r="H796" s="1">
        <v>0.0332072458890399</v>
      </c>
      <c r="I796" s="1">
        <v>0.0522674384402517</v>
      </c>
      <c r="J796" s="1">
        <v>29.6571428571429</v>
      </c>
      <c r="K796" s="1" t="s">
        <v>317</v>
      </c>
    </row>
    <row r="797" spans="1:11">
      <c r="A797" s="1" t="s">
        <v>58813</v>
      </c>
      <c r="B797" s="1" t="s">
        <v>58814</v>
      </c>
      <c r="C797" s="1" t="s">
        <v>56837</v>
      </c>
      <c r="D797" s="1">
        <v>1</v>
      </c>
      <c r="E797" s="1">
        <v>45</v>
      </c>
      <c r="F797" s="1">
        <v>14</v>
      </c>
      <c r="G797" s="1">
        <v>18684</v>
      </c>
      <c r="H797" s="1">
        <v>0.0332072458890399</v>
      </c>
      <c r="I797" s="1">
        <v>0.0522674384402517</v>
      </c>
      <c r="J797" s="1">
        <v>29.6571428571429</v>
      </c>
      <c r="K797" s="1" t="s">
        <v>332</v>
      </c>
    </row>
    <row r="798" spans="1:11">
      <c r="A798" s="1" t="s">
        <v>58815</v>
      </c>
      <c r="B798" s="1" t="s">
        <v>58816</v>
      </c>
      <c r="C798" s="1" t="s">
        <v>56837</v>
      </c>
      <c r="D798" s="1">
        <v>1</v>
      </c>
      <c r="E798" s="1">
        <v>45</v>
      </c>
      <c r="F798" s="1">
        <v>14</v>
      </c>
      <c r="G798" s="1">
        <v>18684</v>
      </c>
      <c r="H798" s="1">
        <v>0.0332072458890399</v>
      </c>
      <c r="I798" s="1">
        <v>0.0522674384402517</v>
      </c>
      <c r="J798" s="1">
        <v>29.6571428571429</v>
      </c>
      <c r="K798" s="1" t="s">
        <v>335</v>
      </c>
    </row>
    <row r="799" spans="1:11">
      <c r="A799" s="1" t="s">
        <v>58817</v>
      </c>
      <c r="B799" s="1" t="s">
        <v>58818</v>
      </c>
      <c r="C799" s="1" t="s">
        <v>56837</v>
      </c>
      <c r="D799" s="1">
        <v>1</v>
      </c>
      <c r="E799" s="1">
        <v>45</v>
      </c>
      <c r="F799" s="1">
        <v>14</v>
      </c>
      <c r="G799" s="1">
        <v>18684</v>
      </c>
      <c r="H799" s="1">
        <v>0.0332072458890399</v>
      </c>
      <c r="I799" s="1">
        <v>0.0522674384402517</v>
      </c>
      <c r="J799" s="1">
        <v>29.6571428571429</v>
      </c>
      <c r="K799" s="1" t="s">
        <v>314</v>
      </c>
    </row>
    <row r="800" spans="1:11">
      <c r="A800" s="1" t="s">
        <v>58819</v>
      </c>
      <c r="B800" s="1" t="s">
        <v>58820</v>
      </c>
      <c r="C800" s="1" t="s">
        <v>56837</v>
      </c>
      <c r="D800" s="1">
        <v>1</v>
      </c>
      <c r="E800" s="1">
        <v>45</v>
      </c>
      <c r="F800" s="1">
        <v>14</v>
      </c>
      <c r="G800" s="1">
        <v>18684</v>
      </c>
      <c r="H800" s="1">
        <v>0.0332072458890399</v>
      </c>
      <c r="I800" s="1">
        <v>0.0522674384402517</v>
      </c>
      <c r="J800" s="1">
        <v>29.6571428571429</v>
      </c>
      <c r="K800" s="1" t="s">
        <v>316</v>
      </c>
    </row>
    <row r="801" spans="1:11">
      <c r="A801" s="1" t="s">
        <v>58821</v>
      </c>
      <c r="B801" s="1" t="s">
        <v>58822</v>
      </c>
      <c r="C801" s="1" t="s">
        <v>56837</v>
      </c>
      <c r="D801" s="1">
        <v>1</v>
      </c>
      <c r="E801" s="1">
        <v>45</v>
      </c>
      <c r="F801" s="1">
        <v>14</v>
      </c>
      <c r="G801" s="1">
        <v>18684</v>
      </c>
      <c r="H801" s="1">
        <v>0.0332072458890399</v>
      </c>
      <c r="I801" s="1">
        <v>0.0522674384402517</v>
      </c>
      <c r="J801" s="1">
        <v>29.6571428571429</v>
      </c>
      <c r="K801" s="1" t="s">
        <v>450</v>
      </c>
    </row>
    <row r="802" spans="1:11">
      <c r="A802" s="1" t="s">
        <v>58823</v>
      </c>
      <c r="B802" s="1" t="s">
        <v>58824</v>
      </c>
      <c r="C802" s="1" t="s">
        <v>56837</v>
      </c>
      <c r="D802" s="1">
        <v>1</v>
      </c>
      <c r="E802" s="1">
        <v>45</v>
      </c>
      <c r="F802" s="1">
        <v>14</v>
      </c>
      <c r="G802" s="1">
        <v>18684</v>
      </c>
      <c r="H802" s="1">
        <v>0.0332072458890399</v>
      </c>
      <c r="I802" s="1">
        <v>0.0522674384402517</v>
      </c>
      <c r="J802" s="1">
        <v>29.6571428571429</v>
      </c>
      <c r="K802" s="1" t="s">
        <v>316</v>
      </c>
    </row>
    <row r="803" spans="1:11">
      <c r="A803" s="1" t="s">
        <v>58825</v>
      </c>
      <c r="B803" s="1" t="s">
        <v>58826</v>
      </c>
      <c r="C803" s="1" t="s">
        <v>56837</v>
      </c>
      <c r="D803" s="1">
        <v>1</v>
      </c>
      <c r="E803" s="1">
        <v>45</v>
      </c>
      <c r="F803" s="1">
        <v>14</v>
      </c>
      <c r="G803" s="1">
        <v>18684</v>
      </c>
      <c r="H803" s="1">
        <v>0.0332072458890399</v>
      </c>
      <c r="I803" s="1">
        <v>0.0522674384402517</v>
      </c>
      <c r="J803" s="1">
        <v>29.6571428571429</v>
      </c>
      <c r="K803" s="1" t="s">
        <v>321</v>
      </c>
    </row>
    <row r="804" spans="1:11">
      <c r="A804" s="1" t="s">
        <v>58827</v>
      </c>
      <c r="B804" s="1" t="s">
        <v>58828</v>
      </c>
      <c r="C804" s="1" t="s">
        <v>56837</v>
      </c>
      <c r="D804" s="1">
        <v>1</v>
      </c>
      <c r="E804" s="1">
        <v>45</v>
      </c>
      <c r="F804" s="1">
        <v>14</v>
      </c>
      <c r="G804" s="1">
        <v>18684</v>
      </c>
      <c r="H804" s="1">
        <v>0.0332072458890399</v>
      </c>
      <c r="I804" s="1">
        <v>0.0522674384402517</v>
      </c>
      <c r="J804" s="1">
        <v>29.6571428571429</v>
      </c>
      <c r="K804" s="1" t="s">
        <v>357</v>
      </c>
    </row>
    <row r="805" spans="1:11">
      <c r="A805" s="1" t="s">
        <v>58829</v>
      </c>
      <c r="B805" s="1" t="s">
        <v>58830</v>
      </c>
      <c r="C805" s="1" t="s">
        <v>56837</v>
      </c>
      <c r="D805" s="1">
        <v>2</v>
      </c>
      <c r="E805" s="1">
        <v>45</v>
      </c>
      <c r="F805" s="1">
        <v>123</v>
      </c>
      <c r="G805" s="1">
        <v>18684</v>
      </c>
      <c r="H805" s="1">
        <v>0.0354030672926457</v>
      </c>
      <c r="I805" s="1">
        <v>0.0542281142586833</v>
      </c>
      <c r="J805" s="1">
        <v>6.75121951219512</v>
      </c>
      <c r="K805" s="1" t="s">
        <v>58831</v>
      </c>
    </row>
    <row r="806" spans="1:11">
      <c r="A806" s="1" t="s">
        <v>58832</v>
      </c>
      <c r="B806" s="1" t="s">
        <v>58833</v>
      </c>
      <c r="C806" s="1" t="s">
        <v>56837</v>
      </c>
      <c r="D806" s="1">
        <v>2</v>
      </c>
      <c r="E806" s="1">
        <v>45</v>
      </c>
      <c r="F806" s="1">
        <v>123</v>
      </c>
      <c r="G806" s="1">
        <v>18684</v>
      </c>
      <c r="H806" s="1">
        <v>0.0354030672926457</v>
      </c>
      <c r="I806" s="1">
        <v>0.0542281142586833</v>
      </c>
      <c r="J806" s="1">
        <v>6.75121951219512</v>
      </c>
      <c r="K806" s="1" t="s">
        <v>58834</v>
      </c>
    </row>
    <row r="807" spans="1:11">
      <c r="A807" s="1" t="s">
        <v>58835</v>
      </c>
      <c r="B807" s="1" t="s">
        <v>58836</v>
      </c>
      <c r="C807" s="1" t="s">
        <v>56837</v>
      </c>
      <c r="D807" s="1">
        <v>1</v>
      </c>
      <c r="E807" s="1">
        <v>45</v>
      </c>
      <c r="F807" s="1">
        <v>15</v>
      </c>
      <c r="G807" s="1">
        <v>18684</v>
      </c>
      <c r="H807" s="1">
        <v>0.0355374908775238</v>
      </c>
      <c r="I807" s="1">
        <v>0.0542281142586833</v>
      </c>
      <c r="J807" s="1">
        <v>27.68</v>
      </c>
      <c r="K807" s="1" t="s">
        <v>347</v>
      </c>
    </row>
    <row r="808" spans="1:11">
      <c r="A808" s="1" t="s">
        <v>58837</v>
      </c>
      <c r="B808" s="1" t="s">
        <v>58838</v>
      </c>
      <c r="C808" s="1" t="s">
        <v>56837</v>
      </c>
      <c r="D808" s="1">
        <v>1</v>
      </c>
      <c r="E808" s="1">
        <v>45</v>
      </c>
      <c r="F808" s="1">
        <v>15</v>
      </c>
      <c r="G808" s="1">
        <v>18684</v>
      </c>
      <c r="H808" s="1">
        <v>0.0355374908775238</v>
      </c>
      <c r="I808" s="1">
        <v>0.0542281142586833</v>
      </c>
      <c r="J808" s="1">
        <v>27.68</v>
      </c>
      <c r="K808" s="1" t="s">
        <v>371</v>
      </c>
    </row>
    <row r="809" spans="1:11">
      <c r="A809" s="1" t="s">
        <v>58839</v>
      </c>
      <c r="B809" s="1" t="s">
        <v>58840</v>
      </c>
      <c r="C809" s="1" t="s">
        <v>56837</v>
      </c>
      <c r="D809" s="1">
        <v>1</v>
      </c>
      <c r="E809" s="1">
        <v>45</v>
      </c>
      <c r="F809" s="1">
        <v>15</v>
      </c>
      <c r="G809" s="1">
        <v>18684</v>
      </c>
      <c r="H809" s="1">
        <v>0.0355374908775238</v>
      </c>
      <c r="I809" s="1">
        <v>0.0542281142586833</v>
      </c>
      <c r="J809" s="1">
        <v>27.68</v>
      </c>
      <c r="K809" s="1" t="s">
        <v>357</v>
      </c>
    </row>
    <row r="810" spans="1:11">
      <c r="A810" s="1" t="s">
        <v>58841</v>
      </c>
      <c r="B810" s="1" t="s">
        <v>58842</v>
      </c>
      <c r="C810" s="1" t="s">
        <v>56837</v>
      </c>
      <c r="D810" s="1">
        <v>1</v>
      </c>
      <c r="E810" s="1">
        <v>45</v>
      </c>
      <c r="F810" s="1">
        <v>15</v>
      </c>
      <c r="G810" s="1">
        <v>18684</v>
      </c>
      <c r="H810" s="1">
        <v>0.0355374908775238</v>
      </c>
      <c r="I810" s="1">
        <v>0.0542281142586833</v>
      </c>
      <c r="J810" s="1">
        <v>27.68</v>
      </c>
      <c r="K810" s="1" t="s">
        <v>379</v>
      </c>
    </row>
    <row r="811" spans="1:11">
      <c r="A811" s="1" t="s">
        <v>58843</v>
      </c>
      <c r="B811" s="1" t="s">
        <v>58844</v>
      </c>
      <c r="C811" s="1" t="s">
        <v>56837</v>
      </c>
      <c r="D811" s="1">
        <v>1</v>
      </c>
      <c r="E811" s="1">
        <v>45</v>
      </c>
      <c r="F811" s="1">
        <v>15</v>
      </c>
      <c r="G811" s="1">
        <v>18684</v>
      </c>
      <c r="H811" s="1">
        <v>0.0355374908775238</v>
      </c>
      <c r="I811" s="1">
        <v>0.0542281142586833</v>
      </c>
      <c r="J811" s="1">
        <v>27.68</v>
      </c>
      <c r="K811" s="1" t="s">
        <v>357</v>
      </c>
    </row>
    <row r="812" spans="1:11">
      <c r="A812" s="1" t="s">
        <v>58845</v>
      </c>
      <c r="B812" s="1" t="s">
        <v>58846</v>
      </c>
      <c r="C812" s="1" t="s">
        <v>56837</v>
      </c>
      <c r="D812" s="1">
        <v>1</v>
      </c>
      <c r="E812" s="1">
        <v>45</v>
      </c>
      <c r="F812" s="1">
        <v>15</v>
      </c>
      <c r="G812" s="1">
        <v>18684</v>
      </c>
      <c r="H812" s="1">
        <v>0.0355374908775238</v>
      </c>
      <c r="I812" s="1">
        <v>0.0542281142586833</v>
      </c>
      <c r="J812" s="1">
        <v>27.68</v>
      </c>
      <c r="K812" s="1" t="s">
        <v>379</v>
      </c>
    </row>
    <row r="813" spans="1:11">
      <c r="A813" s="1" t="s">
        <v>58847</v>
      </c>
      <c r="B813" s="1" t="s">
        <v>58848</v>
      </c>
      <c r="C813" s="1" t="s">
        <v>56837</v>
      </c>
      <c r="D813" s="1">
        <v>1</v>
      </c>
      <c r="E813" s="1">
        <v>45</v>
      </c>
      <c r="F813" s="1">
        <v>15</v>
      </c>
      <c r="G813" s="1">
        <v>18684</v>
      </c>
      <c r="H813" s="1">
        <v>0.0355374908775238</v>
      </c>
      <c r="I813" s="1">
        <v>0.0542281142586833</v>
      </c>
      <c r="J813" s="1">
        <v>27.68</v>
      </c>
      <c r="K813" s="1" t="s">
        <v>336</v>
      </c>
    </row>
    <row r="814" spans="1:11">
      <c r="A814" s="1" t="s">
        <v>58849</v>
      </c>
      <c r="B814" s="1" t="s">
        <v>58850</v>
      </c>
      <c r="C814" s="1" t="s">
        <v>56837</v>
      </c>
      <c r="D814" s="1">
        <v>1</v>
      </c>
      <c r="E814" s="1">
        <v>45</v>
      </c>
      <c r="F814" s="1">
        <v>15</v>
      </c>
      <c r="G814" s="1">
        <v>18684</v>
      </c>
      <c r="H814" s="1">
        <v>0.0355374908775238</v>
      </c>
      <c r="I814" s="1">
        <v>0.0542281142586833</v>
      </c>
      <c r="J814" s="1">
        <v>27.68</v>
      </c>
      <c r="K814" s="1" t="s">
        <v>292</v>
      </c>
    </row>
    <row r="815" spans="1:11">
      <c r="A815" s="1" t="s">
        <v>58851</v>
      </c>
      <c r="B815" s="1" t="s">
        <v>58852</v>
      </c>
      <c r="C815" s="1" t="s">
        <v>56837</v>
      </c>
      <c r="D815" s="1">
        <v>1</v>
      </c>
      <c r="E815" s="1">
        <v>45</v>
      </c>
      <c r="F815" s="1">
        <v>15</v>
      </c>
      <c r="G815" s="1">
        <v>18684</v>
      </c>
      <c r="H815" s="1">
        <v>0.0355374908775238</v>
      </c>
      <c r="I815" s="1">
        <v>0.0542281142586833</v>
      </c>
      <c r="J815" s="1">
        <v>27.68</v>
      </c>
      <c r="K815" s="1" t="s">
        <v>317</v>
      </c>
    </row>
    <row r="816" spans="1:11">
      <c r="A816" s="1" t="s">
        <v>58853</v>
      </c>
      <c r="B816" s="1" t="s">
        <v>58854</v>
      </c>
      <c r="C816" s="1" t="s">
        <v>56837</v>
      </c>
      <c r="D816" s="1">
        <v>1</v>
      </c>
      <c r="E816" s="1">
        <v>45</v>
      </c>
      <c r="F816" s="1">
        <v>15</v>
      </c>
      <c r="G816" s="1">
        <v>18684</v>
      </c>
      <c r="H816" s="1">
        <v>0.0355374908775238</v>
      </c>
      <c r="I816" s="1">
        <v>0.0542281142586833</v>
      </c>
      <c r="J816" s="1">
        <v>27.68</v>
      </c>
      <c r="K816" s="1" t="s">
        <v>445</v>
      </c>
    </row>
    <row r="817" spans="1:11">
      <c r="A817" s="1" t="s">
        <v>58855</v>
      </c>
      <c r="B817" s="1" t="s">
        <v>58856</v>
      </c>
      <c r="C817" s="1" t="s">
        <v>56837</v>
      </c>
      <c r="D817" s="1">
        <v>1</v>
      </c>
      <c r="E817" s="1">
        <v>45</v>
      </c>
      <c r="F817" s="1">
        <v>15</v>
      </c>
      <c r="G817" s="1">
        <v>18684</v>
      </c>
      <c r="H817" s="1">
        <v>0.0355374908775238</v>
      </c>
      <c r="I817" s="1">
        <v>0.0542281142586833</v>
      </c>
      <c r="J817" s="1">
        <v>27.68</v>
      </c>
      <c r="K817" s="1" t="s">
        <v>356</v>
      </c>
    </row>
    <row r="818" spans="1:11">
      <c r="A818" s="1" t="s">
        <v>58857</v>
      </c>
      <c r="B818" s="1" t="s">
        <v>58858</v>
      </c>
      <c r="C818" s="1" t="s">
        <v>56837</v>
      </c>
      <c r="D818" s="1">
        <v>1</v>
      </c>
      <c r="E818" s="1">
        <v>45</v>
      </c>
      <c r="F818" s="1">
        <v>15</v>
      </c>
      <c r="G818" s="1">
        <v>18684</v>
      </c>
      <c r="H818" s="1">
        <v>0.0355374908775238</v>
      </c>
      <c r="I818" s="1">
        <v>0.0542281142586833</v>
      </c>
      <c r="J818" s="1">
        <v>27.68</v>
      </c>
      <c r="K818" s="1" t="s">
        <v>317</v>
      </c>
    </row>
    <row r="819" spans="1:11">
      <c r="A819" s="1" t="s">
        <v>58859</v>
      </c>
      <c r="B819" s="1" t="s">
        <v>58860</v>
      </c>
      <c r="C819" s="1" t="s">
        <v>56837</v>
      </c>
      <c r="D819" s="1">
        <v>1</v>
      </c>
      <c r="E819" s="1">
        <v>45</v>
      </c>
      <c r="F819" s="1">
        <v>15</v>
      </c>
      <c r="G819" s="1">
        <v>18684</v>
      </c>
      <c r="H819" s="1">
        <v>0.0355374908775238</v>
      </c>
      <c r="I819" s="1">
        <v>0.0542281142586833</v>
      </c>
      <c r="J819" s="1">
        <v>27.68</v>
      </c>
      <c r="K819" s="1" t="s">
        <v>332</v>
      </c>
    </row>
    <row r="820" spans="1:11">
      <c r="A820" s="1" t="s">
        <v>58861</v>
      </c>
      <c r="B820" s="1" t="s">
        <v>58862</v>
      </c>
      <c r="C820" s="1" t="s">
        <v>56837</v>
      </c>
      <c r="D820" s="1">
        <v>1</v>
      </c>
      <c r="E820" s="1">
        <v>45</v>
      </c>
      <c r="F820" s="1">
        <v>15</v>
      </c>
      <c r="G820" s="1">
        <v>18684</v>
      </c>
      <c r="H820" s="1">
        <v>0.0355374908775238</v>
      </c>
      <c r="I820" s="1">
        <v>0.0542281142586833</v>
      </c>
      <c r="J820" s="1">
        <v>27.68</v>
      </c>
      <c r="K820" s="1" t="s">
        <v>336</v>
      </c>
    </row>
    <row r="821" spans="1:11">
      <c r="A821" s="1" t="s">
        <v>58863</v>
      </c>
      <c r="B821" s="1" t="s">
        <v>58864</v>
      </c>
      <c r="C821" s="1" t="s">
        <v>56837</v>
      </c>
      <c r="D821" s="1">
        <v>1</v>
      </c>
      <c r="E821" s="1">
        <v>45</v>
      </c>
      <c r="F821" s="1">
        <v>15</v>
      </c>
      <c r="G821" s="1">
        <v>18684</v>
      </c>
      <c r="H821" s="1">
        <v>0.0355374908775238</v>
      </c>
      <c r="I821" s="1">
        <v>0.0542281142586833</v>
      </c>
      <c r="J821" s="1">
        <v>27.68</v>
      </c>
      <c r="K821" s="1" t="s">
        <v>328</v>
      </c>
    </row>
    <row r="822" spans="1:11">
      <c r="A822" s="1" t="s">
        <v>58865</v>
      </c>
      <c r="B822" s="1" t="s">
        <v>58866</v>
      </c>
      <c r="C822" s="1" t="s">
        <v>56837</v>
      </c>
      <c r="D822" s="1">
        <v>1</v>
      </c>
      <c r="E822" s="1">
        <v>45</v>
      </c>
      <c r="F822" s="1">
        <v>15</v>
      </c>
      <c r="G822" s="1">
        <v>18684</v>
      </c>
      <c r="H822" s="1">
        <v>0.0355374908775238</v>
      </c>
      <c r="I822" s="1">
        <v>0.0542281142586833</v>
      </c>
      <c r="J822" s="1">
        <v>27.68</v>
      </c>
      <c r="K822" s="1" t="s">
        <v>379</v>
      </c>
    </row>
    <row r="823" spans="1:11">
      <c r="A823" s="1" t="s">
        <v>58867</v>
      </c>
      <c r="B823" s="1" t="s">
        <v>58868</v>
      </c>
      <c r="C823" s="1" t="s">
        <v>56837</v>
      </c>
      <c r="D823" s="1">
        <v>1</v>
      </c>
      <c r="E823" s="1">
        <v>45</v>
      </c>
      <c r="F823" s="1">
        <v>15</v>
      </c>
      <c r="G823" s="1">
        <v>18684</v>
      </c>
      <c r="H823" s="1">
        <v>0.0355374908775238</v>
      </c>
      <c r="I823" s="1">
        <v>0.0542281142586833</v>
      </c>
      <c r="J823" s="1">
        <v>27.68</v>
      </c>
      <c r="K823" s="1" t="s">
        <v>356</v>
      </c>
    </row>
    <row r="824" spans="1:11">
      <c r="A824" s="1" t="s">
        <v>58869</v>
      </c>
      <c r="B824" s="1" t="s">
        <v>58870</v>
      </c>
      <c r="C824" s="1" t="s">
        <v>56837</v>
      </c>
      <c r="D824" s="1">
        <v>1</v>
      </c>
      <c r="E824" s="1">
        <v>45</v>
      </c>
      <c r="F824" s="1">
        <v>15</v>
      </c>
      <c r="G824" s="1">
        <v>18684</v>
      </c>
      <c r="H824" s="1">
        <v>0.0355374908775238</v>
      </c>
      <c r="I824" s="1">
        <v>0.0542281142586833</v>
      </c>
      <c r="J824" s="1">
        <v>27.68</v>
      </c>
      <c r="K824" s="1" t="s">
        <v>357</v>
      </c>
    </row>
    <row r="825" spans="1:11">
      <c r="A825" s="1" t="s">
        <v>58871</v>
      </c>
      <c r="B825" s="1" t="s">
        <v>58872</v>
      </c>
      <c r="C825" s="1" t="s">
        <v>56837</v>
      </c>
      <c r="D825" s="1">
        <v>1</v>
      </c>
      <c r="E825" s="1">
        <v>45</v>
      </c>
      <c r="F825" s="1">
        <v>15</v>
      </c>
      <c r="G825" s="1">
        <v>18684</v>
      </c>
      <c r="H825" s="1">
        <v>0.0355374908775238</v>
      </c>
      <c r="I825" s="1">
        <v>0.0542281142586833</v>
      </c>
      <c r="J825" s="1">
        <v>27.68</v>
      </c>
      <c r="K825" s="1" t="s">
        <v>332</v>
      </c>
    </row>
    <row r="826" spans="1:11">
      <c r="A826" s="1" t="s">
        <v>58873</v>
      </c>
      <c r="B826" s="1" t="s">
        <v>58874</v>
      </c>
      <c r="C826" s="1" t="s">
        <v>56837</v>
      </c>
      <c r="D826" s="1">
        <v>1</v>
      </c>
      <c r="E826" s="1">
        <v>45</v>
      </c>
      <c r="F826" s="1">
        <v>15</v>
      </c>
      <c r="G826" s="1">
        <v>18684</v>
      </c>
      <c r="H826" s="1">
        <v>0.0355374908775238</v>
      </c>
      <c r="I826" s="1">
        <v>0.0542281142586833</v>
      </c>
      <c r="J826" s="1">
        <v>27.68</v>
      </c>
      <c r="K826" s="1" t="s">
        <v>342</v>
      </c>
    </row>
    <row r="827" spans="1:11">
      <c r="A827" s="1" t="s">
        <v>58875</v>
      </c>
      <c r="B827" s="1" t="s">
        <v>58876</v>
      </c>
      <c r="C827" s="1" t="s">
        <v>56837</v>
      </c>
      <c r="D827" s="1">
        <v>1</v>
      </c>
      <c r="E827" s="1">
        <v>45</v>
      </c>
      <c r="F827" s="1">
        <v>15</v>
      </c>
      <c r="G827" s="1">
        <v>18684</v>
      </c>
      <c r="H827" s="1">
        <v>0.0355374908775238</v>
      </c>
      <c r="I827" s="1">
        <v>0.0542281142586833</v>
      </c>
      <c r="J827" s="1">
        <v>27.68</v>
      </c>
      <c r="K827" s="1" t="s">
        <v>320</v>
      </c>
    </row>
    <row r="828" spans="1:11">
      <c r="A828" s="1" t="s">
        <v>58877</v>
      </c>
      <c r="B828" s="1" t="s">
        <v>58878</v>
      </c>
      <c r="C828" s="1" t="s">
        <v>56837</v>
      </c>
      <c r="D828" s="1">
        <v>1</v>
      </c>
      <c r="E828" s="1">
        <v>45</v>
      </c>
      <c r="F828" s="1">
        <v>15</v>
      </c>
      <c r="G828" s="1">
        <v>18684</v>
      </c>
      <c r="H828" s="1">
        <v>0.0355374908775238</v>
      </c>
      <c r="I828" s="1">
        <v>0.0542281142586833</v>
      </c>
      <c r="J828" s="1">
        <v>27.68</v>
      </c>
      <c r="K828" s="1" t="s">
        <v>320</v>
      </c>
    </row>
    <row r="829" spans="1:11">
      <c r="A829" s="1" t="s">
        <v>58879</v>
      </c>
      <c r="B829" s="1" t="s">
        <v>58880</v>
      </c>
      <c r="C829" s="1" t="s">
        <v>56837</v>
      </c>
      <c r="D829" s="1">
        <v>1</v>
      </c>
      <c r="E829" s="1">
        <v>45</v>
      </c>
      <c r="F829" s="1">
        <v>15</v>
      </c>
      <c r="G829" s="1">
        <v>18684</v>
      </c>
      <c r="H829" s="1">
        <v>0.0355374908775238</v>
      </c>
      <c r="I829" s="1">
        <v>0.0542281142586833</v>
      </c>
      <c r="J829" s="1">
        <v>27.68</v>
      </c>
      <c r="K829" s="1" t="s">
        <v>328</v>
      </c>
    </row>
    <row r="830" spans="1:11">
      <c r="A830" s="1" t="s">
        <v>58881</v>
      </c>
      <c r="B830" s="1" t="s">
        <v>58882</v>
      </c>
      <c r="C830" s="1" t="s">
        <v>56837</v>
      </c>
      <c r="D830" s="1">
        <v>1</v>
      </c>
      <c r="E830" s="1">
        <v>45</v>
      </c>
      <c r="F830" s="1">
        <v>15</v>
      </c>
      <c r="G830" s="1">
        <v>18684</v>
      </c>
      <c r="H830" s="1">
        <v>0.0355374908775238</v>
      </c>
      <c r="I830" s="1">
        <v>0.0542281142586833</v>
      </c>
      <c r="J830" s="1">
        <v>27.68</v>
      </c>
      <c r="K830" s="1" t="s">
        <v>380</v>
      </c>
    </row>
    <row r="831" spans="1:11">
      <c r="A831" s="1" t="s">
        <v>58883</v>
      </c>
      <c r="B831" s="1" t="s">
        <v>58884</v>
      </c>
      <c r="C831" s="1" t="s">
        <v>56837</v>
      </c>
      <c r="D831" s="1">
        <v>1</v>
      </c>
      <c r="E831" s="1">
        <v>45</v>
      </c>
      <c r="F831" s="1">
        <v>16</v>
      </c>
      <c r="G831" s="1">
        <v>18684</v>
      </c>
      <c r="H831" s="1">
        <v>0.0378622438321816</v>
      </c>
      <c r="I831" s="1">
        <v>0.0565670973588371</v>
      </c>
      <c r="J831" s="1">
        <v>25.95</v>
      </c>
      <c r="K831" s="1" t="s">
        <v>289</v>
      </c>
    </row>
    <row r="832" spans="1:11">
      <c r="A832" s="1" t="s">
        <v>58885</v>
      </c>
      <c r="B832" s="1" t="s">
        <v>58886</v>
      </c>
      <c r="C832" s="1" t="s">
        <v>56837</v>
      </c>
      <c r="D832" s="1">
        <v>1</v>
      </c>
      <c r="E832" s="1">
        <v>45</v>
      </c>
      <c r="F832" s="1">
        <v>16</v>
      </c>
      <c r="G832" s="1">
        <v>18684</v>
      </c>
      <c r="H832" s="1">
        <v>0.0378622438321816</v>
      </c>
      <c r="I832" s="1">
        <v>0.0565670973588371</v>
      </c>
      <c r="J832" s="1">
        <v>25.95</v>
      </c>
      <c r="K832" s="1" t="s">
        <v>353</v>
      </c>
    </row>
    <row r="833" spans="1:11">
      <c r="A833" s="1" t="s">
        <v>58887</v>
      </c>
      <c r="B833" s="1" t="s">
        <v>58888</v>
      </c>
      <c r="C833" s="1" t="s">
        <v>56837</v>
      </c>
      <c r="D833" s="1">
        <v>1</v>
      </c>
      <c r="E833" s="1">
        <v>45</v>
      </c>
      <c r="F833" s="1">
        <v>16</v>
      </c>
      <c r="G833" s="1">
        <v>18684</v>
      </c>
      <c r="H833" s="1">
        <v>0.0378622438321816</v>
      </c>
      <c r="I833" s="1">
        <v>0.0565670973588371</v>
      </c>
      <c r="J833" s="1">
        <v>25.95</v>
      </c>
      <c r="K833" s="1" t="s">
        <v>335</v>
      </c>
    </row>
    <row r="834" spans="1:11">
      <c r="A834" s="1" t="s">
        <v>58889</v>
      </c>
      <c r="B834" s="1" t="s">
        <v>58890</v>
      </c>
      <c r="C834" s="1" t="s">
        <v>56837</v>
      </c>
      <c r="D834" s="1">
        <v>1</v>
      </c>
      <c r="E834" s="1">
        <v>45</v>
      </c>
      <c r="F834" s="1">
        <v>16</v>
      </c>
      <c r="G834" s="1">
        <v>18684</v>
      </c>
      <c r="H834" s="1">
        <v>0.0378622438321816</v>
      </c>
      <c r="I834" s="1">
        <v>0.0565670973588371</v>
      </c>
      <c r="J834" s="1">
        <v>25.95</v>
      </c>
      <c r="K834" s="1" t="s">
        <v>320</v>
      </c>
    </row>
    <row r="835" spans="1:11">
      <c r="A835" s="1" t="s">
        <v>58891</v>
      </c>
      <c r="B835" s="1" t="s">
        <v>58892</v>
      </c>
      <c r="C835" s="1" t="s">
        <v>56837</v>
      </c>
      <c r="D835" s="1">
        <v>1</v>
      </c>
      <c r="E835" s="1">
        <v>45</v>
      </c>
      <c r="F835" s="1">
        <v>16</v>
      </c>
      <c r="G835" s="1">
        <v>18684</v>
      </c>
      <c r="H835" s="1">
        <v>0.0378622438321816</v>
      </c>
      <c r="I835" s="1">
        <v>0.0565670973588371</v>
      </c>
      <c r="J835" s="1">
        <v>25.95</v>
      </c>
      <c r="K835" s="1" t="s">
        <v>335</v>
      </c>
    </row>
    <row r="836" spans="1:11">
      <c r="A836" s="1" t="s">
        <v>58893</v>
      </c>
      <c r="B836" s="1" t="s">
        <v>58894</v>
      </c>
      <c r="C836" s="1" t="s">
        <v>56837</v>
      </c>
      <c r="D836" s="1">
        <v>1</v>
      </c>
      <c r="E836" s="1">
        <v>45</v>
      </c>
      <c r="F836" s="1">
        <v>16</v>
      </c>
      <c r="G836" s="1">
        <v>18684</v>
      </c>
      <c r="H836" s="1">
        <v>0.0378622438321816</v>
      </c>
      <c r="I836" s="1">
        <v>0.0565670973588371</v>
      </c>
      <c r="J836" s="1">
        <v>25.95</v>
      </c>
      <c r="K836" s="1" t="s">
        <v>450</v>
      </c>
    </row>
    <row r="837" spans="1:11">
      <c r="A837" s="1" t="s">
        <v>58895</v>
      </c>
      <c r="B837" s="1" t="s">
        <v>58896</v>
      </c>
      <c r="C837" s="1" t="s">
        <v>56837</v>
      </c>
      <c r="D837" s="1">
        <v>1</v>
      </c>
      <c r="E837" s="1">
        <v>45</v>
      </c>
      <c r="F837" s="1">
        <v>16</v>
      </c>
      <c r="G837" s="1">
        <v>18684</v>
      </c>
      <c r="H837" s="1">
        <v>0.0378622438321816</v>
      </c>
      <c r="I837" s="1">
        <v>0.0565670973588371</v>
      </c>
      <c r="J837" s="1">
        <v>25.95</v>
      </c>
      <c r="K837" s="1" t="s">
        <v>316</v>
      </c>
    </row>
    <row r="838" spans="1:11">
      <c r="A838" s="1" t="s">
        <v>58897</v>
      </c>
      <c r="B838" s="1" t="s">
        <v>58898</v>
      </c>
      <c r="C838" s="1" t="s">
        <v>56837</v>
      </c>
      <c r="D838" s="1">
        <v>1</v>
      </c>
      <c r="E838" s="1">
        <v>45</v>
      </c>
      <c r="F838" s="1">
        <v>16</v>
      </c>
      <c r="G838" s="1">
        <v>18684</v>
      </c>
      <c r="H838" s="1">
        <v>0.0378622438321816</v>
      </c>
      <c r="I838" s="1">
        <v>0.0565670973588371</v>
      </c>
      <c r="J838" s="1">
        <v>25.95</v>
      </c>
      <c r="K838" s="1" t="s">
        <v>351</v>
      </c>
    </row>
    <row r="839" spans="1:11">
      <c r="A839" s="1" t="s">
        <v>58899</v>
      </c>
      <c r="B839" s="1" t="s">
        <v>58900</v>
      </c>
      <c r="C839" s="1" t="s">
        <v>56837</v>
      </c>
      <c r="D839" s="1">
        <v>1</v>
      </c>
      <c r="E839" s="1">
        <v>45</v>
      </c>
      <c r="F839" s="1">
        <v>16</v>
      </c>
      <c r="G839" s="1">
        <v>18684</v>
      </c>
      <c r="H839" s="1">
        <v>0.0378622438321816</v>
      </c>
      <c r="I839" s="1">
        <v>0.0565670973588371</v>
      </c>
      <c r="J839" s="1">
        <v>25.95</v>
      </c>
      <c r="K839" s="1" t="s">
        <v>289</v>
      </c>
    </row>
    <row r="840" spans="1:11">
      <c r="A840" s="1" t="s">
        <v>58901</v>
      </c>
      <c r="B840" s="1" t="s">
        <v>58902</v>
      </c>
      <c r="C840" s="1" t="s">
        <v>56837</v>
      </c>
      <c r="D840" s="1">
        <v>1</v>
      </c>
      <c r="E840" s="1">
        <v>45</v>
      </c>
      <c r="F840" s="1">
        <v>16</v>
      </c>
      <c r="G840" s="1">
        <v>18684</v>
      </c>
      <c r="H840" s="1">
        <v>0.0378622438321816</v>
      </c>
      <c r="I840" s="1">
        <v>0.0565670973588371</v>
      </c>
      <c r="J840" s="1">
        <v>25.95</v>
      </c>
      <c r="K840" s="1" t="s">
        <v>347</v>
      </c>
    </row>
    <row r="841" spans="1:11">
      <c r="A841" s="1" t="s">
        <v>58903</v>
      </c>
      <c r="B841" s="1" t="s">
        <v>58904</v>
      </c>
      <c r="C841" s="1" t="s">
        <v>56837</v>
      </c>
      <c r="D841" s="1">
        <v>1</v>
      </c>
      <c r="E841" s="1">
        <v>45</v>
      </c>
      <c r="F841" s="1">
        <v>16</v>
      </c>
      <c r="G841" s="1">
        <v>18684</v>
      </c>
      <c r="H841" s="1">
        <v>0.0378622438321816</v>
      </c>
      <c r="I841" s="1">
        <v>0.0565670973588371</v>
      </c>
      <c r="J841" s="1">
        <v>25.95</v>
      </c>
      <c r="K841" s="1" t="s">
        <v>316</v>
      </c>
    </row>
    <row r="842" spans="1:11">
      <c r="A842" s="1" t="s">
        <v>58905</v>
      </c>
      <c r="B842" s="1" t="s">
        <v>58906</v>
      </c>
      <c r="C842" s="1" t="s">
        <v>56837</v>
      </c>
      <c r="D842" s="1">
        <v>1</v>
      </c>
      <c r="E842" s="1">
        <v>45</v>
      </c>
      <c r="F842" s="1">
        <v>16</v>
      </c>
      <c r="G842" s="1">
        <v>18684</v>
      </c>
      <c r="H842" s="1">
        <v>0.0378622438321816</v>
      </c>
      <c r="I842" s="1">
        <v>0.0565670973588371</v>
      </c>
      <c r="J842" s="1">
        <v>25.95</v>
      </c>
      <c r="K842" s="1" t="s">
        <v>333</v>
      </c>
    </row>
    <row r="843" spans="1:11">
      <c r="A843" s="1" t="s">
        <v>58907</v>
      </c>
      <c r="B843" s="1" t="s">
        <v>58908</v>
      </c>
      <c r="C843" s="1" t="s">
        <v>56837</v>
      </c>
      <c r="D843" s="1">
        <v>1</v>
      </c>
      <c r="E843" s="1">
        <v>45</v>
      </c>
      <c r="F843" s="1">
        <v>16</v>
      </c>
      <c r="G843" s="1">
        <v>18684</v>
      </c>
      <c r="H843" s="1">
        <v>0.0378622438321816</v>
      </c>
      <c r="I843" s="1">
        <v>0.0565670973588371</v>
      </c>
      <c r="J843" s="1">
        <v>25.95</v>
      </c>
      <c r="K843" s="1" t="s">
        <v>315</v>
      </c>
    </row>
    <row r="844" spans="1:11">
      <c r="A844" s="1" t="s">
        <v>58909</v>
      </c>
      <c r="B844" s="1" t="s">
        <v>58910</v>
      </c>
      <c r="C844" s="1" t="s">
        <v>56837</v>
      </c>
      <c r="D844" s="1">
        <v>1</v>
      </c>
      <c r="E844" s="1">
        <v>45</v>
      </c>
      <c r="F844" s="1">
        <v>16</v>
      </c>
      <c r="G844" s="1">
        <v>18684</v>
      </c>
      <c r="H844" s="1">
        <v>0.0378622438321816</v>
      </c>
      <c r="I844" s="1">
        <v>0.0565670973588371</v>
      </c>
      <c r="J844" s="1">
        <v>25.95</v>
      </c>
      <c r="K844" s="1" t="s">
        <v>333</v>
      </c>
    </row>
    <row r="845" spans="1:11">
      <c r="A845" s="1" t="s">
        <v>58911</v>
      </c>
      <c r="B845" s="1" t="s">
        <v>58912</v>
      </c>
      <c r="C845" s="1" t="s">
        <v>56837</v>
      </c>
      <c r="D845" s="1">
        <v>1</v>
      </c>
      <c r="E845" s="1">
        <v>45</v>
      </c>
      <c r="F845" s="1">
        <v>16</v>
      </c>
      <c r="G845" s="1">
        <v>18684</v>
      </c>
      <c r="H845" s="1">
        <v>0.0378622438321816</v>
      </c>
      <c r="I845" s="1">
        <v>0.0565670973588371</v>
      </c>
      <c r="J845" s="1">
        <v>25.95</v>
      </c>
      <c r="K845" s="1" t="s">
        <v>356</v>
      </c>
    </row>
    <row r="846" spans="1:11">
      <c r="A846" s="1" t="s">
        <v>58913</v>
      </c>
      <c r="B846" s="1" t="s">
        <v>58914</v>
      </c>
      <c r="C846" s="1" t="s">
        <v>56837</v>
      </c>
      <c r="D846" s="1">
        <v>1</v>
      </c>
      <c r="E846" s="1">
        <v>45</v>
      </c>
      <c r="F846" s="1">
        <v>16</v>
      </c>
      <c r="G846" s="1">
        <v>18684</v>
      </c>
      <c r="H846" s="1">
        <v>0.0378622438321816</v>
      </c>
      <c r="I846" s="1">
        <v>0.0565670973588371</v>
      </c>
      <c r="J846" s="1">
        <v>25.95</v>
      </c>
      <c r="K846" s="1" t="s">
        <v>363</v>
      </c>
    </row>
    <row r="847" spans="1:11">
      <c r="A847" s="1" t="s">
        <v>58915</v>
      </c>
      <c r="B847" s="1" t="s">
        <v>58916</v>
      </c>
      <c r="C847" s="1" t="s">
        <v>56837</v>
      </c>
      <c r="D847" s="1">
        <v>1</v>
      </c>
      <c r="E847" s="1">
        <v>45</v>
      </c>
      <c r="F847" s="1">
        <v>16</v>
      </c>
      <c r="G847" s="1">
        <v>18684</v>
      </c>
      <c r="H847" s="1">
        <v>0.0378622438321816</v>
      </c>
      <c r="I847" s="1">
        <v>0.0565670973588371</v>
      </c>
      <c r="J847" s="1">
        <v>25.95</v>
      </c>
      <c r="K847" s="1" t="s">
        <v>361</v>
      </c>
    </row>
    <row r="848" spans="1:11">
      <c r="A848" s="1" t="s">
        <v>58917</v>
      </c>
      <c r="B848" s="1" t="s">
        <v>58918</v>
      </c>
      <c r="C848" s="1" t="s">
        <v>56837</v>
      </c>
      <c r="D848" s="1">
        <v>3</v>
      </c>
      <c r="E848" s="1">
        <v>45</v>
      </c>
      <c r="F848" s="1">
        <v>310</v>
      </c>
      <c r="G848" s="1">
        <v>18684</v>
      </c>
      <c r="H848" s="1">
        <v>0.0384710322710503</v>
      </c>
      <c r="I848" s="1">
        <v>0.0574194511508214</v>
      </c>
      <c r="J848" s="1">
        <v>4.01806451612903</v>
      </c>
      <c r="K848" s="1" t="s">
        <v>58919</v>
      </c>
    </row>
    <row r="849" spans="1:11">
      <c r="A849" s="1" t="s">
        <v>58920</v>
      </c>
      <c r="B849" s="1" t="s">
        <v>58921</v>
      </c>
      <c r="C849" s="1" t="s">
        <v>56837</v>
      </c>
      <c r="D849" s="1">
        <v>1</v>
      </c>
      <c r="E849" s="1">
        <v>45</v>
      </c>
      <c r="F849" s="1">
        <v>17</v>
      </c>
      <c r="G849" s="1">
        <v>18684</v>
      </c>
      <c r="H849" s="1">
        <v>0.0401815174034021</v>
      </c>
      <c r="I849" s="1">
        <v>0.0586877079893897</v>
      </c>
      <c r="J849" s="1">
        <v>24.4235294117647</v>
      </c>
      <c r="K849" s="1" t="s">
        <v>448</v>
      </c>
    </row>
    <row r="850" spans="1:11">
      <c r="A850" s="1" t="s">
        <v>58922</v>
      </c>
      <c r="B850" s="1" t="s">
        <v>58923</v>
      </c>
      <c r="C850" s="1" t="s">
        <v>56837</v>
      </c>
      <c r="D850" s="1">
        <v>1</v>
      </c>
      <c r="E850" s="1">
        <v>45</v>
      </c>
      <c r="F850" s="1">
        <v>17</v>
      </c>
      <c r="G850" s="1">
        <v>18684</v>
      </c>
      <c r="H850" s="1">
        <v>0.0401815174034021</v>
      </c>
      <c r="I850" s="1">
        <v>0.0586877079893897</v>
      </c>
      <c r="J850" s="1">
        <v>24.4235294117647</v>
      </c>
      <c r="K850" s="1" t="s">
        <v>347</v>
      </c>
    </row>
    <row r="851" spans="1:11">
      <c r="A851" s="1" t="s">
        <v>58924</v>
      </c>
      <c r="B851" s="1" t="s">
        <v>58925</v>
      </c>
      <c r="C851" s="1" t="s">
        <v>56837</v>
      </c>
      <c r="D851" s="1">
        <v>1</v>
      </c>
      <c r="E851" s="1">
        <v>45</v>
      </c>
      <c r="F851" s="1">
        <v>17</v>
      </c>
      <c r="G851" s="1">
        <v>18684</v>
      </c>
      <c r="H851" s="1">
        <v>0.0401815174034021</v>
      </c>
      <c r="I851" s="1">
        <v>0.0586877079893897</v>
      </c>
      <c r="J851" s="1">
        <v>24.4235294117647</v>
      </c>
      <c r="K851" s="1" t="s">
        <v>371</v>
      </c>
    </row>
    <row r="852" spans="1:11">
      <c r="A852" s="1" t="s">
        <v>58926</v>
      </c>
      <c r="B852" s="1" t="s">
        <v>58927</v>
      </c>
      <c r="C852" s="1" t="s">
        <v>56837</v>
      </c>
      <c r="D852" s="1">
        <v>1</v>
      </c>
      <c r="E852" s="1">
        <v>45</v>
      </c>
      <c r="F852" s="1">
        <v>17</v>
      </c>
      <c r="G852" s="1">
        <v>18684</v>
      </c>
      <c r="H852" s="1">
        <v>0.0401815174034021</v>
      </c>
      <c r="I852" s="1">
        <v>0.0586877079893897</v>
      </c>
      <c r="J852" s="1">
        <v>24.4235294117647</v>
      </c>
      <c r="K852" s="1" t="s">
        <v>292</v>
      </c>
    </row>
    <row r="853" spans="1:11">
      <c r="A853" s="1" t="s">
        <v>58928</v>
      </c>
      <c r="B853" s="1" t="s">
        <v>58929</v>
      </c>
      <c r="C853" s="1" t="s">
        <v>56837</v>
      </c>
      <c r="D853" s="1">
        <v>1</v>
      </c>
      <c r="E853" s="1">
        <v>45</v>
      </c>
      <c r="F853" s="1">
        <v>17</v>
      </c>
      <c r="G853" s="1">
        <v>18684</v>
      </c>
      <c r="H853" s="1">
        <v>0.0401815174034021</v>
      </c>
      <c r="I853" s="1">
        <v>0.0586877079893897</v>
      </c>
      <c r="J853" s="1">
        <v>24.4235294117647</v>
      </c>
      <c r="K853" s="1" t="s">
        <v>328</v>
      </c>
    </row>
    <row r="854" spans="1:11">
      <c r="A854" s="1" t="s">
        <v>58930</v>
      </c>
      <c r="B854" s="1" t="s">
        <v>58931</v>
      </c>
      <c r="C854" s="1" t="s">
        <v>56837</v>
      </c>
      <c r="D854" s="1">
        <v>1</v>
      </c>
      <c r="E854" s="1">
        <v>45</v>
      </c>
      <c r="F854" s="1">
        <v>17</v>
      </c>
      <c r="G854" s="1">
        <v>18684</v>
      </c>
      <c r="H854" s="1">
        <v>0.0401815174034021</v>
      </c>
      <c r="I854" s="1">
        <v>0.0586877079893897</v>
      </c>
      <c r="J854" s="1">
        <v>24.4235294117647</v>
      </c>
      <c r="K854" s="1" t="s">
        <v>293</v>
      </c>
    </row>
    <row r="855" spans="1:11">
      <c r="A855" s="1" t="s">
        <v>58932</v>
      </c>
      <c r="B855" s="1" t="s">
        <v>58933</v>
      </c>
      <c r="C855" s="1" t="s">
        <v>56837</v>
      </c>
      <c r="D855" s="1">
        <v>1</v>
      </c>
      <c r="E855" s="1">
        <v>45</v>
      </c>
      <c r="F855" s="1">
        <v>17</v>
      </c>
      <c r="G855" s="1">
        <v>18684</v>
      </c>
      <c r="H855" s="1">
        <v>0.0401815174034021</v>
      </c>
      <c r="I855" s="1">
        <v>0.0586877079893897</v>
      </c>
      <c r="J855" s="1">
        <v>24.4235294117647</v>
      </c>
      <c r="K855" s="1" t="s">
        <v>329</v>
      </c>
    </row>
    <row r="856" spans="1:11">
      <c r="A856" s="1" t="s">
        <v>58934</v>
      </c>
      <c r="B856" s="1" t="s">
        <v>58935</v>
      </c>
      <c r="C856" s="1" t="s">
        <v>56837</v>
      </c>
      <c r="D856" s="1">
        <v>1</v>
      </c>
      <c r="E856" s="1">
        <v>45</v>
      </c>
      <c r="F856" s="1">
        <v>17</v>
      </c>
      <c r="G856" s="1">
        <v>18684</v>
      </c>
      <c r="H856" s="1">
        <v>0.0401815174034021</v>
      </c>
      <c r="I856" s="1">
        <v>0.0586877079893897</v>
      </c>
      <c r="J856" s="1">
        <v>24.4235294117647</v>
      </c>
      <c r="K856" s="1" t="s">
        <v>362</v>
      </c>
    </row>
    <row r="857" spans="1:11">
      <c r="A857" s="1" t="s">
        <v>58936</v>
      </c>
      <c r="B857" s="1" t="s">
        <v>58937</v>
      </c>
      <c r="C857" s="1" t="s">
        <v>56837</v>
      </c>
      <c r="D857" s="1">
        <v>1</v>
      </c>
      <c r="E857" s="1">
        <v>45</v>
      </c>
      <c r="F857" s="1">
        <v>17</v>
      </c>
      <c r="G857" s="1">
        <v>18684</v>
      </c>
      <c r="H857" s="1">
        <v>0.0401815174034021</v>
      </c>
      <c r="I857" s="1">
        <v>0.0586877079893897</v>
      </c>
      <c r="J857" s="1">
        <v>24.4235294117647</v>
      </c>
      <c r="K857" s="1" t="s">
        <v>445</v>
      </c>
    </row>
    <row r="858" spans="1:11">
      <c r="A858" s="1" t="s">
        <v>58938</v>
      </c>
      <c r="B858" s="1" t="s">
        <v>58939</v>
      </c>
      <c r="C858" s="1" t="s">
        <v>56837</v>
      </c>
      <c r="D858" s="1">
        <v>1</v>
      </c>
      <c r="E858" s="1">
        <v>45</v>
      </c>
      <c r="F858" s="1">
        <v>17</v>
      </c>
      <c r="G858" s="1">
        <v>18684</v>
      </c>
      <c r="H858" s="1">
        <v>0.0401815174034021</v>
      </c>
      <c r="I858" s="1">
        <v>0.0586877079893897</v>
      </c>
      <c r="J858" s="1">
        <v>24.4235294117647</v>
      </c>
      <c r="K858" s="1" t="s">
        <v>356</v>
      </c>
    </row>
    <row r="859" spans="1:11">
      <c r="A859" s="1" t="s">
        <v>58940</v>
      </c>
      <c r="B859" s="1" t="s">
        <v>58941</v>
      </c>
      <c r="C859" s="1" t="s">
        <v>56837</v>
      </c>
      <c r="D859" s="1">
        <v>1</v>
      </c>
      <c r="E859" s="1">
        <v>45</v>
      </c>
      <c r="F859" s="1">
        <v>17</v>
      </c>
      <c r="G859" s="1">
        <v>18684</v>
      </c>
      <c r="H859" s="1">
        <v>0.0401815174034021</v>
      </c>
      <c r="I859" s="1">
        <v>0.0586877079893897</v>
      </c>
      <c r="J859" s="1">
        <v>24.4235294117647</v>
      </c>
      <c r="K859" s="1" t="s">
        <v>450</v>
      </c>
    </row>
    <row r="860" spans="1:11">
      <c r="A860" s="1" t="s">
        <v>58942</v>
      </c>
      <c r="B860" s="1" t="s">
        <v>58943</v>
      </c>
      <c r="C860" s="1" t="s">
        <v>56837</v>
      </c>
      <c r="D860" s="1">
        <v>1</v>
      </c>
      <c r="E860" s="1">
        <v>45</v>
      </c>
      <c r="F860" s="1">
        <v>17</v>
      </c>
      <c r="G860" s="1">
        <v>18684</v>
      </c>
      <c r="H860" s="1">
        <v>0.0401815174034021</v>
      </c>
      <c r="I860" s="1">
        <v>0.0586877079893897</v>
      </c>
      <c r="J860" s="1">
        <v>24.4235294117647</v>
      </c>
      <c r="K860" s="1" t="s">
        <v>363</v>
      </c>
    </row>
    <row r="861" spans="1:11">
      <c r="A861" s="1" t="s">
        <v>58944</v>
      </c>
      <c r="B861" s="1" t="s">
        <v>58945</v>
      </c>
      <c r="C861" s="1" t="s">
        <v>56837</v>
      </c>
      <c r="D861" s="1">
        <v>1</v>
      </c>
      <c r="E861" s="1">
        <v>45</v>
      </c>
      <c r="F861" s="1">
        <v>17</v>
      </c>
      <c r="G861" s="1">
        <v>18684</v>
      </c>
      <c r="H861" s="1">
        <v>0.0401815174034021</v>
      </c>
      <c r="I861" s="1">
        <v>0.0586877079893897</v>
      </c>
      <c r="J861" s="1">
        <v>24.4235294117647</v>
      </c>
      <c r="K861" s="1" t="s">
        <v>351</v>
      </c>
    </row>
    <row r="862" spans="1:11">
      <c r="A862" s="1" t="s">
        <v>58946</v>
      </c>
      <c r="B862" s="1" t="s">
        <v>58947</v>
      </c>
      <c r="C862" s="1" t="s">
        <v>56837</v>
      </c>
      <c r="D862" s="1">
        <v>1</v>
      </c>
      <c r="E862" s="1">
        <v>45</v>
      </c>
      <c r="F862" s="1">
        <v>17</v>
      </c>
      <c r="G862" s="1">
        <v>18684</v>
      </c>
      <c r="H862" s="1">
        <v>0.0401815174034021</v>
      </c>
      <c r="I862" s="1">
        <v>0.0586877079893897</v>
      </c>
      <c r="J862" s="1">
        <v>24.4235294117647</v>
      </c>
      <c r="K862" s="1" t="s">
        <v>363</v>
      </c>
    </row>
    <row r="863" spans="1:11">
      <c r="A863" s="1" t="s">
        <v>58948</v>
      </c>
      <c r="B863" s="1" t="s">
        <v>58949</v>
      </c>
      <c r="C863" s="1" t="s">
        <v>56837</v>
      </c>
      <c r="D863" s="1">
        <v>1</v>
      </c>
      <c r="E863" s="1">
        <v>45</v>
      </c>
      <c r="F863" s="1">
        <v>17</v>
      </c>
      <c r="G863" s="1">
        <v>18684</v>
      </c>
      <c r="H863" s="1">
        <v>0.0401815174034021</v>
      </c>
      <c r="I863" s="1">
        <v>0.0586877079893897</v>
      </c>
      <c r="J863" s="1">
        <v>24.4235294117647</v>
      </c>
      <c r="K863" s="1" t="s">
        <v>365</v>
      </c>
    </row>
    <row r="864" spans="1:11">
      <c r="A864" s="1" t="s">
        <v>58950</v>
      </c>
      <c r="B864" s="1" t="s">
        <v>58951</v>
      </c>
      <c r="C864" s="1" t="s">
        <v>56837</v>
      </c>
      <c r="D864" s="1">
        <v>1</v>
      </c>
      <c r="E864" s="1">
        <v>45</v>
      </c>
      <c r="F864" s="1">
        <v>17</v>
      </c>
      <c r="G864" s="1">
        <v>18684</v>
      </c>
      <c r="H864" s="1">
        <v>0.0401815174034021</v>
      </c>
      <c r="I864" s="1">
        <v>0.0586877079893897</v>
      </c>
      <c r="J864" s="1">
        <v>24.4235294117647</v>
      </c>
      <c r="K864" s="1" t="s">
        <v>351</v>
      </c>
    </row>
    <row r="865" spans="1:11">
      <c r="A865" s="1" t="s">
        <v>58952</v>
      </c>
      <c r="B865" s="1" t="s">
        <v>58953</v>
      </c>
      <c r="C865" s="1" t="s">
        <v>56837</v>
      </c>
      <c r="D865" s="1">
        <v>1</v>
      </c>
      <c r="E865" s="1">
        <v>45</v>
      </c>
      <c r="F865" s="1">
        <v>17</v>
      </c>
      <c r="G865" s="1">
        <v>18684</v>
      </c>
      <c r="H865" s="1">
        <v>0.0401815174034021</v>
      </c>
      <c r="I865" s="1">
        <v>0.0586877079893897</v>
      </c>
      <c r="J865" s="1">
        <v>24.4235294117647</v>
      </c>
      <c r="K865" s="1" t="s">
        <v>317</v>
      </c>
    </row>
    <row r="866" spans="1:11">
      <c r="A866" s="1" t="s">
        <v>58954</v>
      </c>
      <c r="B866" s="1" t="s">
        <v>58955</v>
      </c>
      <c r="C866" s="1" t="s">
        <v>56837</v>
      </c>
      <c r="D866" s="1">
        <v>1</v>
      </c>
      <c r="E866" s="1">
        <v>45</v>
      </c>
      <c r="F866" s="1">
        <v>17</v>
      </c>
      <c r="G866" s="1">
        <v>18684</v>
      </c>
      <c r="H866" s="1">
        <v>0.0401815174034021</v>
      </c>
      <c r="I866" s="1">
        <v>0.0586877079893897</v>
      </c>
      <c r="J866" s="1">
        <v>24.4235294117647</v>
      </c>
      <c r="K866" s="1" t="s">
        <v>342</v>
      </c>
    </row>
    <row r="867" spans="1:11">
      <c r="A867" s="1" t="s">
        <v>58956</v>
      </c>
      <c r="B867" s="1" t="s">
        <v>58957</v>
      </c>
      <c r="C867" s="1" t="s">
        <v>56837</v>
      </c>
      <c r="D867" s="1">
        <v>1</v>
      </c>
      <c r="E867" s="1">
        <v>45</v>
      </c>
      <c r="F867" s="1">
        <v>17</v>
      </c>
      <c r="G867" s="1">
        <v>18684</v>
      </c>
      <c r="H867" s="1">
        <v>0.0401815174034021</v>
      </c>
      <c r="I867" s="1">
        <v>0.0586877079893897</v>
      </c>
      <c r="J867" s="1">
        <v>24.4235294117647</v>
      </c>
      <c r="K867" s="1" t="s">
        <v>328</v>
      </c>
    </row>
    <row r="868" spans="1:11">
      <c r="A868" s="1" t="s">
        <v>58958</v>
      </c>
      <c r="B868" s="1" t="s">
        <v>58959</v>
      </c>
      <c r="C868" s="1" t="s">
        <v>56837</v>
      </c>
      <c r="D868" s="1">
        <v>1</v>
      </c>
      <c r="E868" s="1">
        <v>45</v>
      </c>
      <c r="F868" s="1">
        <v>17</v>
      </c>
      <c r="G868" s="1">
        <v>18684</v>
      </c>
      <c r="H868" s="1">
        <v>0.0401815174034021</v>
      </c>
      <c r="I868" s="1">
        <v>0.0586877079893897</v>
      </c>
      <c r="J868" s="1">
        <v>24.4235294117647</v>
      </c>
      <c r="K868" s="1" t="s">
        <v>363</v>
      </c>
    </row>
    <row r="869" spans="1:11">
      <c r="A869" s="1" t="s">
        <v>58960</v>
      </c>
      <c r="B869" s="1" t="s">
        <v>58961</v>
      </c>
      <c r="C869" s="1" t="s">
        <v>56837</v>
      </c>
      <c r="D869" s="1">
        <v>2</v>
      </c>
      <c r="E869" s="1">
        <v>45</v>
      </c>
      <c r="F869" s="1">
        <v>133</v>
      </c>
      <c r="G869" s="1">
        <v>18684</v>
      </c>
      <c r="H869" s="1">
        <v>0.0408004028872407</v>
      </c>
      <c r="I869" s="1">
        <v>0.0595336618004484</v>
      </c>
      <c r="J869" s="1">
        <v>6.24360902255639</v>
      </c>
      <c r="K869" s="1" t="s">
        <v>57831</v>
      </c>
    </row>
    <row r="870" spans="1:11">
      <c r="A870" s="1" t="s">
        <v>58962</v>
      </c>
      <c r="B870" s="1" t="s">
        <v>58963</v>
      </c>
      <c r="C870" s="1" t="s">
        <v>56837</v>
      </c>
      <c r="D870" s="1">
        <v>2</v>
      </c>
      <c r="E870" s="1">
        <v>45</v>
      </c>
      <c r="F870" s="1">
        <v>134</v>
      </c>
      <c r="G870" s="1">
        <v>18684</v>
      </c>
      <c r="H870" s="1">
        <v>0.0413563509774978</v>
      </c>
      <c r="I870" s="1">
        <v>0.0602862259147198</v>
      </c>
      <c r="J870" s="1">
        <v>6.19701492537313</v>
      </c>
      <c r="K870" s="1" t="s">
        <v>58964</v>
      </c>
    </row>
    <row r="871" spans="1:11">
      <c r="A871" s="1" t="s">
        <v>58965</v>
      </c>
      <c r="B871" s="1" t="s">
        <v>58966</v>
      </c>
      <c r="C871" s="1" t="s">
        <v>56837</v>
      </c>
      <c r="D871" s="1">
        <v>1</v>
      </c>
      <c r="E871" s="1">
        <v>45</v>
      </c>
      <c r="F871" s="1">
        <v>18</v>
      </c>
      <c r="G871" s="1">
        <v>18684</v>
      </c>
      <c r="H871" s="1">
        <v>0.042495324213112</v>
      </c>
      <c r="I871" s="1">
        <v>0.0604772166220759</v>
      </c>
      <c r="J871" s="1">
        <v>23.0666666666667</v>
      </c>
      <c r="K871" s="1" t="s">
        <v>348</v>
      </c>
    </row>
    <row r="872" spans="1:11">
      <c r="A872" s="1" t="s">
        <v>58967</v>
      </c>
      <c r="B872" s="1" t="s">
        <v>58968</v>
      </c>
      <c r="C872" s="1" t="s">
        <v>56837</v>
      </c>
      <c r="D872" s="1">
        <v>1</v>
      </c>
      <c r="E872" s="1">
        <v>45</v>
      </c>
      <c r="F872" s="1">
        <v>18</v>
      </c>
      <c r="G872" s="1">
        <v>18684</v>
      </c>
      <c r="H872" s="1">
        <v>0.042495324213112</v>
      </c>
      <c r="I872" s="1">
        <v>0.0604772166220759</v>
      </c>
      <c r="J872" s="1">
        <v>23.0666666666667</v>
      </c>
      <c r="K872" s="1" t="s">
        <v>371</v>
      </c>
    </row>
    <row r="873" spans="1:11">
      <c r="A873" s="1" t="s">
        <v>58969</v>
      </c>
      <c r="B873" s="1" t="s">
        <v>58970</v>
      </c>
      <c r="C873" s="1" t="s">
        <v>56837</v>
      </c>
      <c r="D873" s="1">
        <v>1</v>
      </c>
      <c r="E873" s="1">
        <v>45</v>
      </c>
      <c r="F873" s="1">
        <v>18</v>
      </c>
      <c r="G873" s="1">
        <v>18684</v>
      </c>
      <c r="H873" s="1">
        <v>0.042495324213112</v>
      </c>
      <c r="I873" s="1">
        <v>0.0604772166220759</v>
      </c>
      <c r="J873" s="1">
        <v>23.0666666666667</v>
      </c>
      <c r="K873" s="1" t="s">
        <v>336</v>
      </c>
    </row>
    <row r="874" spans="1:11">
      <c r="A874" s="1" t="s">
        <v>58971</v>
      </c>
      <c r="B874" s="1" t="s">
        <v>58972</v>
      </c>
      <c r="C874" s="1" t="s">
        <v>56837</v>
      </c>
      <c r="D874" s="1">
        <v>1</v>
      </c>
      <c r="E874" s="1">
        <v>45</v>
      </c>
      <c r="F874" s="1">
        <v>18</v>
      </c>
      <c r="G874" s="1">
        <v>18684</v>
      </c>
      <c r="H874" s="1">
        <v>0.042495324213112</v>
      </c>
      <c r="I874" s="1">
        <v>0.0604772166220759</v>
      </c>
      <c r="J874" s="1">
        <v>23.0666666666667</v>
      </c>
      <c r="K874" s="1" t="s">
        <v>316</v>
      </c>
    </row>
    <row r="875" spans="1:11">
      <c r="A875" s="1" t="s">
        <v>58973</v>
      </c>
      <c r="B875" s="1" t="s">
        <v>58974</v>
      </c>
      <c r="C875" s="1" t="s">
        <v>56837</v>
      </c>
      <c r="D875" s="1">
        <v>1</v>
      </c>
      <c r="E875" s="1">
        <v>45</v>
      </c>
      <c r="F875" s="1">
        <v>18</v>
      </c>
      <c r="G875" s="1">
        <v>18684</v>
      </c>
      <c r="H875" s="1">
        <v>0.042495324213112</v>
      </c>
      <c r="I875" s="1">
        <v>0.0604772166220759</v>
      </c>
      <c r="J875" s="1">
        <v>23.0666666666667</v>
      </c>
      <c r="K875" s="1" t="s">
        <v>329</v>
      </c>
    </row>
    <row r="876" spans="1:11">
      <c r="A876" s="1" t="s">
        <v>58975</v>
      </c>
      <c r="B876" s="1" t="s">
        <v>58976</v>
      </c>
      <c r="C876" s="1" t="s">
        <v>56837</v>
      </c>
      <c r="D876" s="1">
        <v>1</v>
      </c>
      <c r="E876" s="1">
        <v>45</v>
      </c>
      <c r="F876" s="1">
        <v>18</v>
      </c>
      <c r="G876" s="1">
        <v>18684</v>
      </c>
      <c r="H876" s="1">
        <v>0.042495324213112</v>
      </c>
      <c r="I876" s="1">
        <v>0.0604772166220759</v>
      </c>
      <c r="J876" s="1">
        <v>23.0666666666667</v>
      </c>
      <c r="K876" s="1" t="s">
        <v>315</v>
      </c>
    </row>
    <row r="877" spans="1:11">
      <c r="A877" s="1" t="s">
        <v>58977</v>
      </c>
      <c r="B877" s="1" t="s">
        <v>58978</v>
      </c>
      <c r="C877" s="1" t="s">
        <v>56837</v>
      </c>
      <c r="D877" s="1">
        <v>1</v>
      </c>
      <c r="E877" s="1">
        <v>45</v>
      </c>
      <c r="F877" s="1">
        <v>18</v>
      </c>
      <c r="G877" s="1">
        <v>18684</v>
      </c>
      <c r="H877" s="1">
        <v>0.042495324213112</v>
      </c>
      <c r="I877" s="1">
        <v>0.0604772166220759</v>
      </c>
      <c r="J877" s="1">
        <v>23.0666666666667</v>
      </c>
      <c r="K877" s="1" t="s">
        <v>351</v>
      </c>
    </row>
    <row r="878" spans="1:11">
      <c r="A878" s="1" t="s">
        <v>58979</v>
      </c>
      <c r="B878" s="1" t="s">
        <v>58980</v>
      </c>
      <c r="C878" s="1" t="s">
        <v>56837</v>
      </c>
      <c r="D878" s="1">
        <v>1</v>
      </c>
      <c r="E878" s="1">
        <v>45</v>
      </c>
      <c r="F878" s="1">
        <v>18</v>
      </c>
      <c r="G878" s="1">
        <v>18684</v>
      </c>
      <c r="H878" s="1">
        <v>0.042495324213112</v>
      </c>
      <c r="I878" s="1">
        <v>0.0604772166220759</v>
      </c>
      <c r="J878" s="1">
        <v>23.0666666666667</v>
      </c>
      <c r="K878" s="1" t="s">
        <v>347</v>
      </c>
    </row>
    <row r="879" spans="1:11">
      <c r="A879" s="1" t="s">
        <v>58981</v>
      </c>
      <c r="B879" s="1" t="s">
        <v>58982</v>
      </c>
      <c r="C879" s="1" t="s">
        <v>56837</v>
      </c>
      <c r="D879" s="1">
        <v>1</v>
      </c>
      <c r="E879" s="1">
        <v>45</v>
      </c>
      <c r="F879" s="1">
        <v>18</v>
      </c>
      <c r="G879" s="1">
        <v>18684</v>
      </c>
      <c r="H879" s="1">
        <v>0.042495324213112</v>
      </c>
      <c r="I879" s="1">
        <v>0.0604772166220759</v>
      </c>
      <c r="J879" s="1">
        <v>23.0666666666667</v>
      </c>
      <c r="K879" s="1" t="s">
        <v>321</v>
      </c>
    </row>
    <row r="880" spans="1:11">
      <c r="A880" s="1" t="s">
        <v>58983</v>
      </c>
      <c r="B880" s="1" t="s">
        <v>58984</v>
      </c>
      <c r="C880" s="1" t="s">
        <v>56837</v>
      </c>
      <c r="D880" s="1">
        <v>1</v>
      </c>
      <c r="E880" s="1">
        <v>45</v>
      </c>
      <c r="F880" s="1">
        <v>18</v>
      </c>
      <c r="G880" s="1">
        <v>18684</v>
      </c>
      <c r="H880" s="1">
        <v>0.042495324213112</v>
      </c>
      <c r="I880" s="1">
        <v>0.0604772166220759</v>
      </c>
      <c r="J880" s="1">
        <v>23.0666666666667</v>
      </c>
      <c r="K880" s="1" t="s">
        <v>450</v>
      </c>
    </row>
    <row r="881" spans="1:11">
      <c r="A881" s="1" t="s">
        <v>58985</v>
      </c>
      <c r="B881" s="1" t="s">
        <v>58986</v>
      </c>
      <c r="C881" s="1" t="s">
        <v>56837</v>
      </c>
      <c r="D881" s="1">
        <v>1</v>
      </c>
      <c r="E881" s="1">
        <v>45</v>
      </c>
      <c r="F881" s="1">
        <v>18</v>
      </c>
      <c r="G881" s="1">
        <v>18684</v>
      </c>
      <c r="H881" s="1">
        <v>0.042495324213112</v>
      </c>
      <c r="I881" s="1">
        <v>0.0604772166220759</v>
      </c>
      <c r="J881" s="1">
        <v>23.0666666666667</v>
      </c>
      <c r="K881" s="1" t="s">
        <v>329</v>
      </c>
    </row>
    <row r="882" spans="1:11">
      <c r="A882" s="1" t="s">
        <v>58987</v>
      </c>
      <c r="B882" s="1" t="s">
        <v>58988</v>
      </c>
      <c r="C882" s="1" t="s">
        <v>56837</v>
      </c>
      <c r="D882" s="1">
        <v>1</v>
      </c>
      <c r="E882" s="1">
        <v>45</v>
      </c>
      <c r="F882" s="1">
        <v>18</v>
      </c>
      <c r="G882" s="1">
        <v>18684</v>
      </c>
      <c r="H882" s="1">
        <v>0.042495324213112</v>
      </c>
      <c r="I882" s="1">
        <v>0.0604772166220759</v>
      </c>
      <c r="J882" s="1">
        <v>23.0666666666667</v>
      </c>
      <c r="K882" s="1" t="s">
        <v>338</v>
      </c>
    </row>
    <row r="883" spans="1:11">
      <c r="A883" s="1" t="s">
        <v>58989</v>
      </c>
      <c r="B883" s="1" t="s">
        <v>58990</v>
      </c>
      <c r="C883" s="1" t="s">
        <v>56837</v>
      </c>
      <c r="D883" s="1">
        <v>1</v>
      </c>
      <c r="E883" s="1">
        <v>45</v>
      </c>
      <c r="F883" s="1">
        <v>18</v>
      </c>
      <c r="G883" s="1">
        <v>18684</v>
      </c>
      <c r="H883" s="1">
        <v>0.042495324213112</v>
      </c>
      <c r="I883" s="1">
        <v>0.0604772166220759</v>
      </c>
      <c r="J883" s="1">
        <v>23.0666666666667</v>
      </c>
      <c r="K883" s="1" t="s">
        <v>347</v>
      </c>
    </row>
    <row r="884" spans="1:11">
      <c r="A884" s="1" t="s">
        <v>58991</v>
      </c>
      <c r="B884" s="1" t="s">
        <v>58992</v>
      </c>
      <c r="C884" s="1" t="s">
        <v>56837</v>
      </c>
      <c r="D884" s="1">
        <v>1</v>
      </c>
      <c r="E884" s="1">
        <v>45</v>
      </c>
      <c r="F884" s="1">
        <v>18</v>
      </c>
      <c r="G884" s="1">
        <v>18684</v>
      </c>
      <c r="H884" s="1">
        <v>0.042495324213112</v>
      </c>
      <c r="I884" s="1">
        <v>0.0604772166220759</v>
      </c>
      <c r="J884" s="1">
        <v>23.0666666666667</v>
      </c>
      <c r="K884" s="1" t="s">
        <v>315</v>
      </c>
    </row>
    <row r="885" spans="1:11">
      <c r="A885" s="1" t="s">
        <v>58993</v>
      </c>
      <c r="B885" s="1" t="s">
        <v>58994</v>
      </c>
      <c r="C885" s="1" t="s">
        <v>56837</v>
      </c>
      <c r="D885" s="1">
        <v>1</v>
      </c>
      <c r="E885" s="1">
        <v>45</v>
      </c>
      <c r="F885" s="1">
        <v>18</v>
      </c>
      <c r="G885" s="1">
        <v>18684</v>
      </c>
      <c r="H885" s="1">
        <v>0.042495324213112</v>
      </c>
      <c r="I885" s="1">
        <v>0.0604772166220759</v>
      </c>
      <c r="J885" s="1">
        <v>23.0666666666667</v>
      </c>
      <c r="K885" s="1" t="s">
        <v>361</v>
      </c>
    </row>
    <row r="886" spans="1:11">
      <c r="A886" s="1" t="s">
        <v>58995</v>
      </c>
      <c r="B886" s="1" t="s">
        <v>58996</v>
      </c>
      <c r="C886" s="1" t="s">
        <v>56837</v>
      </c>
      <c r="D886" s="1">
        <v>1</v>
      </c>
      <c r="E886" s="1">
        <v>45</v>
      </c>
      <c r="F886" s="1">
        <v>18</v>
      </c>
      <c r="G886" s="1">
        <v>18684</v>
      </c>
      <c r="H886" s="1">
        <v>0.042495324213112</v>
      </c>
      <c r="I886" s="1">
        <v>0.0604772166220759</v>
      </c>
      <c r="J886" s="1">
        <v>23.0666666666667</v>
      </c>
      <c r="K886" s="1" t="s">
        <v>342</v>
      </c>
    </row>
    <row r="887" spans="1:11">
      <c r="A887" s="1" t="s">
        <v>58997</v>
      </c>
      <c r="B887" s="1" t="s">
        <v>58998</v>
      </c>
      <c r="C887" s="1" t="s">
        <v>56837</v>
      </c>
      <c r="D887" s="1">
        <v>1</v>
      </c>
      <c r="E887" s="1">
        <v>45</v>
      </c>
      <c r="F887" s="1">
        <v>18</v>
      </c>
      <c r="G887" s="1">
        <v>18684</v>
      </c>
      <c r="H887" s="1">
        <v>0.042495324213112</v>
      </c>
      <c r="I887" s="1">
        <v>0.0604772166220759</v>
      </c>
      <c r="J887" s="1">
        <v>23.0666666666667</v>
      </c>
      <c r="K887" s="1" t="s">
        <v>356</v>
      </c>
    </row>
    <row r="888" spans="1:11">
      <c r="A888" s="1" t="s">
        <v>58999</v>
      </c>
      <c r="B888" s="1" t="s">
        <v>59000</v>
      </c>
      <c r="C888" s="1" t="s">
        <v>56837</v>
      </c>
      <c r="D888" s="1">
        <v>1</v>
      </c>
      <c r="E888" s="1">
        <v>45</v>
      </c>
      <c r="F888" s="1">
        <v>18</v>
      </c>
      <c r="G888" s="1">
        <v>18684</v>
      </c>
      <c r="H888" s="1">
        <v>0.042495324213112</v>
      </c>
      <c r="I888" s="1">
        <v>0.0604772166220759</v>
      </c>
      <c r="J888" s="1">
        <v>23.0666666666667</v>
      </c>
      <c r="K888" s="1" t="s">
        <v>320</v>
      </c>
    </row>
    <row r="889" spans="1:11">
      <c r="A889" s="1" t="s">
        <v>59001</v>
      </c>
      <c r="B889" s="1" t="s">
        <v>59002</v>
      </c>
      <c r="C889" s="1" t="s">
        <v>56837</v>
      </c>
      <c r="D889" s="1">
        <v>1</v>
      </c>
      <c r="E889" s="1">
        <v>45</v>
      </c>
      <c r="F889" s="1">
        <v>18</v>
      </c>
      <c r="G889" s="1">
        <v>18684</v>
      </c>
      <c r="H889" s="1">
        <v>0.042495324213112</v>
      </c>
      <c r="I889" s="1">
        <v>0.0604772166220759</v>
      </c>
      <c r="J889" s="1">
        <v>23.0666666666667</v>
      </c>
      <c r="K889" s="1" t="s">
        <v>320</v>
      </c>
    </row>
    <row r="890" spans="1:11">
      <c r="A890" s="1" t="s">
        <v>59003</v>
      </c>
      <c r="B890" s="1" t="s">
        <v>59004</v>
      </c>
      <c r="C890" s="1" t="s">
        <v>56837</v>
      </c>
      <c r="D890" s="1">
        <v>1</v>
      </c>
      <c r="E890" s="1">
        <v>45</v>
      </c>
      <c r="F890" s="1">
        <v>18</v>
      </c>
      <c r="G890" s="1">
        <v>18684</v>
      </c>
      <c r="H890" s="1">
        <v>0.042495324213112</v>
      </c>
      <c r="I890" s="1">
        <v>0.0604772166220759</v>
      </c>
      <c r="J890" s="1">
        <v>23.0666666666667</v>
      </c>
      <c r="K890" s="1" t="s">
        <v>330</v>
      </c>
    </row>
    <row r="891" spans="1:11">
      <c r="A891" s="1" t="s">
        <v>59005</v>
      </c>
      <c r="B891" s="1" t="s">
        <v>59006</v>
      </c>
      <c r="C891" s="1" t="s">
        <v>56837</v>
      </c>
      <c r="D891" s="1">
        <v>2</v>
      </c>
      <c r="E891" s="1">
        <v>45</v>
      </c>
      <c r="F891" s="1">
        <v>139</v>
      </c>
      <c r="G891" s="1">
        <v>18684</v>
      </c>
      <c r="H891" s="1">
        <v>0.0441789887272145</v>
      </c>
      <c r="I891" s="1">
        <v>0.0628137280481722</v>
      </c>
      <c r="J891" s="1">
        <v>5.97410071942446</v>
      </c>
      <c r="K891" s="1" t="s">
        <v>59007</v>
      </c>
    </row>
    <row r="892" spans="1:11">
      <c r="A892" s="1" t="s">
        <v>59008</v>
      </c>
      <c r="B892" s="1" t="s">
        <v>59009</v>
      </c>
      <c r="C892" s="1" t="s">
        <v>56837</v>
      </c>
      <c r="D892" s="1">
        <v>1</v>
      </c>
      <c r="E892" s="1">
        <v>45</v>
      </c>
      <c r="F892" s="1">
        <v>19</v>
      </c>
      <c r="G892" s="1">
        <v>18684</v>
      </c>
      <c r="H892" s="1">
        <v>0.0448036768548354</v>
      </c>
      <c r="I892" s="1">
        <v>0.0629265124365666</v>
      </c>
      <c r="J892" s="1">
        <v>21.8526315789474</v>
      </c>
      <c r="K892" s="1" t="s">
        <v>316</v>
      </c>
    </row>
    <row r="893" spans="1:11">
      <c r="A893" s="1" t="s">
        <v>59010</v>
      </c>
      <c r="B893" s="1" t="s">
        <v>59011</v>
      </c>
      <c r="C893" s="1" t="s">
        <v>56837</v>
      </c>
      <c r="D893" s="1">
        <v>1</v>
      </c>
      <c r="E893" s="1">
        <v>45</v>
      </c>
      <c r="F893" s="1">
        <v>19</v>
      </c>
      <c r="G893" s="1">
        <v>18684</v>
      </c>
      <c r="H893" s="1">
        <v>0.0448036768548354</v>
      </c>
      <c r="I893" s="1">
        <v>0.0629265124365666</v>
      </c>
      <c r="J893" s="1">
        <v>21.8526315789474</v>
      </c>
      <c r="K893" s="1" t="s">
        <v>315</v>
      </c>
    </row>
    <row r="894" spans="1:11">
      <c r="A894" s="1" t="s">
        <v>59012</v>
      </c>
      <c r="B894" s="1" t="s">
        <v>59013</v>
      </c>
      <c r="C894" s="1" t="s">
        <v>56837</v>
      </c>
      <c r="D894" s="1">
        <v>1</v>
      </c>
      <c r="E894" s="1">
        <v>45</v>
      </c>
      <c r="F894" s="1">
        <v>19</v>
      </c>
      <c r="G894" s="1">
        <v>18684</v>
      </c>
      <c r="H894" s="1">
        <v>0.0448036768548354</v>
      </c>
      <c r="I894" s="1">
        <v>0.0629265124365666</v>
      </c>
      <c r="J894" s="1">
        <v>21.8526315789474</v>
      </c>
      <c r="K894" s="1" t="s">
        <v>336</v>
      </c>
    </row>
    <row r="895" spans="1:11">
      <c r="A895" s="1" t="s">
        <v>59014</v>
      </c>
      <c r="B895" s="1" t="s">
        <v>59015</v>
      </c>
      <c r="C895" s="1" t="s">
        <v>56837</v>
      </c>
      <c r="D895" s="1">
        <v>1</v>
      </c>
      <c r="E895" s="1">
        <v>45</v>
      </c>
      <c r="F895" s="1">
        <v>19</v>
      </c>
      <c r="G895" s="1">
        <v>18684</v>
      </c>
      <c r="H895" s="1">
        <v>0.0448036768548354</v>
      </c>
      <c r="I895" s="1">
        <v>0.0629265124365666</v>
      </c>
      <c r="J895" s="1">
        <v>21.8526315789474</v>
      </c>
      <c r="K895" s="1" t="s">
        <v>356</v>
      </c>
    </row>
    <row r="896" spans="1:11">
      <c r="A896" s="1" t="s">
        <v>59016</v>
      </c>
      <c r="B896" s="1" t="s">
        <v>59017</v>
      </c>
      <c r="C896" s="1" t="s">
        <v>56837</v>
      </c>
      <c r="D896" s="1">
        <v>1</v>
      </c>
      <c r="E896" s="1">
        <v>45</v>
      </c>
      <c r="F896" s="1">
        <v>19</v>
      </c>
      <c r="G896" s="1">
        <v>18684</v>
      </c>
      <c r="H896" s="1">
        <v>0.0448036768548354</v>
      </c>
      <c r="I896" s="1">
        <v>0.0629265124365666</v>
      </c>
      <c r="J896" s="1">
        <v>21.8526315789474</v>
      </c>
      <c r="K896" s="1" t="s">
        <v>316</v>
      </c>
    </row>
    <row r="897" spans="1:11">
      <c r="A897" s="1" t="s">
        <v>59018</v>
      </c>
      <c r="B897" s="1" t="s">
        <v>59019</v>
      </c>
      <c r="C897" s="1" t="s">
        <v>56837</v>
      </c>
      <c r="D897" s="1">
        <v>1</v>
      </c>
      <c r="E897" s="1">
        <v>45</v>
      </c>
      <c r="F897" s="1">
        <v>19</v>
      </c>
      <c r="G897" s="1">
        <v>18684</v>
      </c>
      <c r="H897" s="1">
        <v>0.0448036768548354</v>
      </c>
      <c r="I897" s="1">
        <v>0.0629265124365666</v>
      </c>
      <c r="J897" s="1">
        <v>21.8526315789474</v>
      </c>
      <c r="K897" s="1" t="s">
        <v>317</v>
      </c>
    </row>
    <row r="898" spans="1:11">
      <c r="A898" s="1" t="s">
        <v>59020</v>
      </c>
      <c r="B898" s="1" t="s">
        <v>59021</v>
      </c>
      <c r="C898" s="1" t="s">
        <v>56837</v>
      </c>
      <c r="D898" s="1">
        <v>1</v>
      </c>
      <c r="E898" s="1">
        <v>45</v>
      </c>
      <c r="F898" s="1">
        <v>19</v>
      </c>
      <c r="G898" s="1">
        <v>18684</v>
      </c>
      <c r="H898" s="1">
        <v>0.0448036768548354</v>
      </c>
      <c r="I898" s="1">
        <v>0.0629265124365666</v>
      </c>
      <c r="J898" s="1">
        <v>21.8526315789474</v>
      </c>
      <c r="K898" s="1" t="s">
        <v>338</v>
      </c>
    </row>
    <row r="899" spans="1:11">
      <c r="A899" s="1" t="s">
        <v>59022</v>
      </c>
      <c r="B899" s="1" t="s">
        <v>59023</v>
      </c>
      <c r="C899" s="1" t="s">
        <v>56837</v>
      </c>
      <c r="D899" s="1">
        <v>1</v>
      </c>
      <c r="E899" s="1">
        <v>45</v>
      </c>
      <c r="F899" s="1">
        <v>19</v>
      </c>
      <c r="G899" s="1">
        <v>18684</v>
      </c>
      <c r="H899" s="1">
        <v>0.0448036768548354</v>
      </c>
      <c r="I899" s="1">
        <v>0.0629265124365666</v>
      </c>
      <c r="J899" s="1">
        <v>21.8526315789474</v>
      </c>
      <c r="K899" s="1" t="s">
        <v>379</v>
      </c>
    </row>
    <row r="900" spans="1:11">
      <c r="A900" s="1" t="s">
        <v>59024</v>
      </c>
      <c r="B900" s="1" t="s">
        <v>59025</v>
      </c>
      <c r="C900" s="1" t="s">
        <v>56837</v>
      </c>
      <c r="D900" s="1">
        <v>1</v>
      </c>
      <c r="E900" s="1">
        <v>45</v>
      </c>
      <c r="F900" s="1">
        <v>19</v>
      </c>
      <c r="G900" s="1">
        <v>18684</v>
      </c>
      <c r="H900" s="1">
        <v>0.0448036768548354</v>
      </c>
      <c r="I900" s="1">
        <v>0.0629265124365666</v>
      </c>
      <c r="J900" s="1">
        <v>21.8526315789474</v>
      </c>
      <c r="K900" s="1" t="s">
        <v>308</v>
      </c>
    </row>
    <row r="901" spans="1:11">
      <c r="A901" s="1" t="s">
        <v>59026</v>
      </c>
      <c r="B901" s="1" t="s">
        <v>59027</v>
      </c>
      <c r="C901" s="1" t="s">
        <v>56837</v>
      </c>
      <c r="D901" s="1">
        <v>1</v>
      </c>
      <c r="E901" s="1">
        <v>45</v>
      </c>
      <c r="F901" s="1">
        <v>19</v>
      </c>
      <c r="G901" s="1">
        <v>18684</v>
      </c>
      <c r="H901" s="1">
        <v>0.0448036768548354</v>
      </c>
      <c r="I901" s="1">
        <v>0.0629265124365666</v>
      </c>
      <c r="J901" s="1">
        <v>21.8526315789474</v>
      </c>
      <c r="K901" s="1" t="s">
        <v>315</v>
      </c>
    </row>
    <row r="902" spans="1:11">
      <c r="A902" s="1" t="s">
        <v>59028</v>
      </c>
      <c r="B902" s="1" t="s">
        <v>59029</v>
      </c>
      <c r="C902" s="1" t="s">
        <v>56837</v>
      </c>
      <c r="D902" s="1">
        <v>1</v>
      </c>
      <c r="E902" s="1">
        <v>45</v>
      </c>
      <c r="F902" s="1">
        <v>19</v>
      </c>
      <c r="G902" s="1">
        <v>18684</v>
      </c>
      <c r="H902" s="1">
        <v>0.0448036768548354</v>
      </c>
      <c r="I902" s="1">
        <v>0.0629265124365666</v>
      </c>
      <c r="J902" s="1">
        <v>21.8526315789474</v>
      </c>
      <c r="K902" s="1" t="s">
        <v>308</v>
      </c>
    </row>
    <row r="903" spans="1:11">
      <c r="A903" s="1" t="s">
        <v>59030</v>
      </c>
      <c r="B903" s="1" t="s">
        <v>59031</v>
      </c>
      <c r="C903" s="1" t="s">
        <v>56837</v>
      </c>
      <c r="D903" s="1">
        <v>1</v>
      </c>
      <c r="E903" s="1">
        <v>45</v>
      </c>
      <c r="F903" s="1">
        <v>19</v>
      </c>
      <c r="G903" s="1">
        <v>18684</v>
      </c>
      <c r="H903" s="1">
        <v>0.0448036768548354</v>
      </c>
      <c r="I903" s="1">
        <v>0.0629265124365666</v>
      </c>
      <c r="J903" s="1">
        <v>21.8526315789474</v>
      </c>
      <c r="K903" s="1" t="s">
        <v>396</v>
      </c>
    </row>
    <row r="904" spans="1:11">
      <c r="A904" s="1" t="s">
        <v>59032</v>
      </c>
      <c r="B904" s="1" t="s">
        <v>59033</v>
      </c>
      <c r="C904" s="1" t="s">
        <v>56837</v>
      </c>
      <c r="D904" s="1">
        <v>1</v>
      </c>
      <c r="E904" s="1">
        <v>45</v>
      </c>
      <c r="F904" s="1">
        <v>19</v>
      </c>
      <c r="G904" s="1">
        <v>18684</v>
      </c>
      <c r="H904" s="1">
        <v>0.0448036768548354</v>
      </c>
      <c r="I904" s="1">
        <v>0.0629265124365666</v>
      </c>
      <c r="J904" s="1">
        <v>21.8526315789474</v>
      </c>
      <c r="K904" s="1" t="s">
        <v>293</v>
      </c>
    </row>
    <row r="905" spans="1:11">
      <c r="A905" s="1" t="s">
        <v>59034</v>
      </c>
      <c r="B905" s="1" t="s">
        <v>59035</v>
      </c>
      <c r="C905" s="1" t="s">
        <v>56837</v>
      </c>
      <c r="D905" s="1">
        <v>2</v>
      </c>
      <c r="E905" s="1">
        <v>45</v>
      </c>
      <c r="F905" s="1">
        <v>143</v>
      </c>
      <c r="G905" s="1">
        <v>18684</v>
      </c>
      <c r="H905" s="1">
        <v>0.0464876003734081</v>
      </c>
      <c r="I905" s="1">
        <v>0.0651695332337496</v>
      </c>
      <c r="J905" s="1">
        <v>5.80699300699301</v>
      </c>
      <c r="K905" s="1" t="s">
        <v>59036</v>
      </c>
    </row>
    <row r="906" spans="1:11">
      <c r="A906" s="1" t="s">
        <v>59037</v>
      </c>
      <c r="B906" s="1" t="s">
        <v>59038</v>
      </c>
      <c r="C906" s="1" t="s">
        <v>56837</v>
      </c>
      <c r="D906" s="1">
        <v>1</v>
      </c>
      <c r="E906" s="1">
        <v>45</v>
      </c>
      <c r="F906" s="1">
        <v>20</v>
      </c>
      <c r="G906" s="1">
        <v>18684</v>
      </c>
      <c r="H906" s="1">
        <v>0.0471065878937603</v>
      </c>
      <c r="I906" s="1">
        <v>0.0653048815532722</v>
      </c>
      <c r="J906" s="1">
        <v>20.76</v>
      </c>
      <c r="K906" s="1" t="s">
        <v>308</v>
      </c>
    </row>
    <row r="907" spans="1:11">
      <c r="A907" s="1" t="s">
        <v>59039</v>
      </c>
      <c r="B907" s="1" t="s">
        <v>59040</v>
      </c>
      <c r="C907" s="1" t="s">
        <v>56837</v>
      </c>
      <c r="D907" s="1">
        <v>1</v>
      </c>
      <c r="E907" s="1">
        <v>45</v>
      </c>
      <c r="F907" s="1">
        <v>20</v>
      </c>
      <c r="G907" s="1">
        <v>18684</v>
      </c>
      <c r="H907" s="1">
        <v>0.0471065878937603</v>
      </c>
      <c r="I907" s="1">
        <v>0.0653048815532722</v>
      </c>
      <c r="J907" s="1">
        <v>20.76</v>
      </c>
      <c r="K907" s="1" t="s">
        <v>428</v>
      </c>
    </row>
    <row r="908" spans="1:11">
      <c r="A908" s="1" t="s">
        <v>59041</v>
      </c>
      <c r="B908" s="1" t="s">
        <v>59042</v>
      </c>
      <c r="C908" s="1" t="s">
        <v>56837</v>
      </c>
      <c r="D908" s="1">
        <v>1</v>
      </c>
      <c r="E908" s="1">
        <v>45</v>
      </c>
      <c r="F908" s="1">
        <v>20</v>
      </c>
      <c r="G908" s="1">
        <v>18684</v>
      </c>
      <c r="H908" s="1">
        <v>0.0471065878937603</v>
      </c>
      <c r="I908" s="1">
        <v>0.0653048815532722</v>
      </c>
      <c r="J908" s="1">
        <v>20.76</v>
      </c>
      <c r="K908" s="1" t="s">
        <v>380</v>
      </c>
    </row>
    <row r="909" spans="1:11">
      <c r="A909" s="1" t="s">
        <v>59043</v>
      </c>
      <c r="B909" s="1" t="s">
        <v>59044</v>
      </c>
      <c r="C909" s="1" t="s">
        <v>56837</v>
      </c>
      <c r="D909" s="1">
        <v>1</v>
      </c>
      <c r="E909" s="1">
        <v>45</v>
      </c>
      <c r="F909" s="1">
        <v>20</v>
      </c>
      <c r="G909" s="1">
        <v>18684</v>
      </c>
      <c r="H909" s="1">
        <v>0.0471065878937603</v>
      </c>
      <c r="I909" s="1">
        <v>0.0653048815532722</v>
      </c>
      <c r="J909" s="1">
        <v>20.76</v>
      </c>
      <c r="K909" s="1" t="s">
        <v>396</v>
      </c>
    </row>
    <row r="910" spans="1:11">
      <c r="A910" s="1" t="s">
        <v>59045</v>
      </c>
      <c r="B910" s="1" t="s">
        <v>59046</v>
      </c>
      <c r="C910" s="1" t="s">
        <v>56837</v>
      </c>
      <c r="D910" s="1">
        <v>1</v>
      </c>
      <c r="E910" s="1">
        <v>45</v>
      </c>
      <c r="F910" s="1">
        <v>20</v>
      </c>
      <c r="G910" s="1">
        <v>18684</v>
      </c>
      <c r="H910" s="1">
        <v>0.0471065878937603</v>
      </c>
      <c r="I910" s="1">
        <v>0.0653048815532722</v>
      </c>
      <c r="J910" s="1">
        <v>20.76</v>
      </c>
      <c r="K910" s="1" t="s">
        <v>342</v>
      </c>
    </row>
    <row r="911" spans="1:11">
      <c r="A911" s="1" t="s">
        <v>59047</v>
      </c>
      <c r="B911" s="1" t="s">
        <v>59048</v>
      </c>
      <c r="C911" s="1" t="s">
        <v>56837</v>
      </c>
      <c r="D911" s="1">
        <v>1</v>
      </c>
      <c r="E911" s="1">
        <v>45</v>
      </c>
      <c r="F911" s="1">
        <v>20</v>
      </c>
      <c r="G911" s="1">
        <v>18684</v>
      </c>
      <c r="H911" s="1">
        <v>0.0471065878937603</v>
      </c>
      <c r="I911" s="1">
        <v>0.0653048815532722</v>
      </c>
      <c r="J911" s="1">
        <v>20.76</v>
      </c>
      <c r="K911" s="1" t="s">
        <v>328</v>
      </c>
    </row>
    <row r="912" spans="1:11">
      <c r="A912" s="1" t="s">
        <v>59049</v>
      </c>
      <c r="B912" s="1" t="s">
        <v>59050</v>
      </c>
      <c r="C912" s="1" t="s">
        <v>56837</v>
      </c>
      <c r="D912" s="1">
        <v>1</v>
      </c>
      <c r="E912" s="1">
        <v>45</v>
      </c>
      <c r="F912" s="1">
        <v>20</v>
      </c>
      <c r="G912" s="1">
        <v>18684</v>
      </c>
      <c r="H912" s="1">
        <v>0.0471065878937603</v>
      </c>
      <c r="I912" s="1">
        <v>0.0653048815532722</v>
      </c>
      <c r="J912" s="1">
        <v>20.76</v>
      </c>
      <c r="K912" s="1" t="s">
        <v>347</v>
      </c>
    </row>
    <row r="913" spans="1:11">
      <c r="A913" s="1" t="s">
        <v>59051</v>
      </c>
      <c r="B913" s="1" t="s">
        <v>59052</v>
      </c>
      <c r="C913" s="1" t="s">
        <v>56837</v>
      </c>
      <c r="D913" s="1">
        <v>1</v>
      </c>
      <c r="E913" s="1">
        <v>45</v>
      </c>
      <c r="F913" s="1">
        <v>20</v>
      </c>
      <c r="G913" s="1">
        <v>18684</v>
      </c>
      <c r="H913" s="1">
        <v>0.0471065878937603</v>
      </c>
      <c r="I913" s="1">
        <v>0.0653048815532722</v>
      </c>
      <c r="J913" s="1">
        <v>20.76</v>
      </c>
      <c r="K913" s="1" t="s">
        <v>335</v>
      </c>
    </row>
    <row r="914" spans="1:11">
      <c r="A914" s="1" t="s">
        <v>59053</v>
      </c>
      <c r="B914" s="1" t="s">
        <v>59054</v>
      </c>
      <c r="C914" s="1" t="s">
        <v>56837</v>
      </c>
      <c r="D914" s="1">
        <v>1</v>
      </c>
      <c r="E914" s="1">
        <v>45</v>
      </c>
      <c r="F914" s="1">
        <v>20</v>
      </c>
      <c r="G914" s="1">
        <v>18684</v>
      </c>
      <c r="H914" s="1">
        <v>0.0471065878937603</v>
      </c>
      <c r="I914" s="1">
        <v>0.0653048815532722</v>
      </c>
      <c r="J914" s="1">
        <v>20.76</v>
      </c>
      <c r="K914" s="1" t="s">
        <v>336</v>
      </c>
    </row>
    <row r="915" spans="1:11">
      <c r="A915" s="1" t="s">
        <v>59055</v>
      </c>
      <c r="B915" s="1" t="s">
        <v>59056</v>
      </c>
      <c r="C915" s="1" t="s">
        <v>56837</v>
      </c>
      <c r="D915" s="1">
        <v>1</v>
      </c>
      <c r="E915" s="1">
        <v>45</v>
      </c>
      <c r="F915" s="1">
        <v>20</v>
      </c>
      <c r="G915" s="1">
        <v>18684</v>
      </c>
      <c r="H915" s="1">
        <v>0.0471065878937603</v>
      </c>
      <c r="I915" s="1">
        <v>0.0653048815532722</v>
      </c>
      <c r="J915" s="1">
        <v>20.76</v>
      </c>
      <c r="K915" s="1" t="s">
        <v>379</v>
      </c>
    </row>
    <row r="916" spans="1:11">
      <c r="A916" s="1" t="s">
        <v>59057</v>
      </c>
      <c r="B916" s="1" t="s">
        <v>59058</v>
      </c>
      <c r="C916" s="1" t="s">
        <v>56837</v>
      </c>
      <c r="D916" s="1">
        <v>1</v>
      </c>
      <c r="E916" s="1">
        <v>45</v>
      </c>
      <c r="F916" s="1">
        <v>20</v>
      </c>
      <c r="G916" s="1">
        <v>18684</v>
      </c>
      <c r="H916" s="1">
        <v>0.0471065878937603</v>
      </c>
      <c r="I916" s="1">
        <v>0.0653048815532722</v>
      </c>
      <c r="J916" s="1">
        <v>20.76</v>
      </c>
      <c r="K916" s="1" t="s">
        <v>371</v>
      </c>
    </row>
    <row r="917" spans="1:11">
      <c r="A917" s="1" t="s">
        <v>59059</v>
      </c>
      <c r="B917" s="1" t="s">
        <v>59060</v>
      </c>
      <c r="C917" s="1" t="s">
        <v>56837</v>
      </c>
      <c r="D917" s="1">
        <v>2</v>
      </c>
      <c r="E917" s="1">
        <v>45</v>
      </c>
      <c r="F917" s="1">
        <v>145</v>
      </c>
      <c r="G917" s="1">
        <v>18684</v>
      </c>
      <c r="H917" s="1">
        <v>0.0476583862616546</v>
      </c>
      <c r="I917" s="1">
        <v>0.0660088452377488</v>
      </c>
      <c r="J917" s="1">
        <v>5.72689655172414</v>
      </c>
      <c r="K917" s="1" t="s">
        <v>59061</v>
      </c>
    </row>
    <row r="918" spans="1:11">
      <c r="A918" s="1" t="s">
        <v>59062</v>
      </c>
      <c r="B918" s="1" t="s">
        <v>59063</v>
      </c>
      <c r="C918" s="1" t="s">
        <v>56837</v>
      </c>
      <c r="D918" s="1">
        <v>2</v>
      </c>
      <c r="E918" s="1">
        <v>45</v>
      </c>
      <c r="F918" s="1">
        <v>146</v>
      </c>
      <c r="G918" s="1">
        <v>18684</v>
      </c>
      <c r="H918" s="1">
        <v>0.0482478435534818</v>
      </c>
      <c r="I918" s="1">
        <v>0.066763621153342</v>
      </c>
      <c r="J918" s="1">
        <v>5.68767123287671</v>
      </c>
      <c r="K918" s="1" t="s">
        <v>59064</v>
      </c>
    </row>
    <row r="919" spans="1:11">
      <c r="A919" s="1" t="s">
        <v>59065</v>
      </c>
      <c r="B919" s="1" t="s">
        <v>59066</v>
      </c>
      <c r="C919" s="1" t="s">
        <v>56837</v>
      </c>
      <c r="D919" s="1">
        <v>1</v>
      </c>
      <c r="E919" s="1">
        <v>45</v>
      </c>
      <c r="F919" s="1">
        <v>21</v>
      </c>
      <c r="G919" s="1">
        <v>18684</v>
      </c>
      <c r="H919" s="1">
        <v>0.049404069866798</v>
      </c>
      <c r="I919" s="1">
        <v>0.0675954529907262</v>
      </c>
      <c r="J919" s="1">
        <v>19.7714285714286</v>
      </c>
      <c r="K919" s="1" t="s">
        <v>335</v>
      </c>
    </row>
    <row r="920" spans="1:11">
      <c r="A920" s="1" t="s">
        <v>59067</v>
      </c>
      <c r="B920" s="1" t="s">
        <v>59068</v>
      </c>
      <c r="C920" s="1" t="s">
        <v>56837</v>
      </c>
      <c r="D920" s="1">
        <v>1</v>
      </c>
      <c r="E920" s="1">
        <v>45</v>
      </c>
      <c r="F920" s="1">
        <v>21</v>
      </c>
      <c r="G920" s="1">
        <v>18684</v>
      </c>
      <c r="H920" s="1">
        <v>0.049404069866798</v>
      </c>
      <c r="I920" s="1">
        <v>0.0675954529907262</v>
      </c>
      <c r="J920" s="1">
        <v>19.7714285714286</v>
      </c>
      <c r="K920" s="1" t="s">
        <v>321</v>
      </c>
    </row>
    <row r="921" spans="1:11">
      <c r="A921" s="1" t="s">
        <v>59069</v>
      </c>
      <c r="B921" s="1" t="s">
        <v>59070</v>
      </c>
      <c r="C921" s="1" t="s">
        <v>56837</v>
      </c>
      <c r="D921" s="1">
        <v>1</v>
      </c>
      <c r="E921" s="1">
        <v>45</v>
      </c>
      <c r="F921" s="1">
        <v>21</v>
      </c>
      <c r="G921" s="1">
        <v>18684</v>
      </c>
      <c r="H921" s="1">
        <v>0.049404069866798</v>
      </c>
      <c r="I921" s="1">
        <v>0.0675954529907262</v>
      </c>
      <c r="J921" s="1">
        <v>19.7714285714286</v>
      </c>
      <c r="K921" s="1" t="s">
        <v>347</v>
      </c>
    </row>
    <row r="922" spans="1:11">
      <c r="A922" s="1" t="s">
        <v>59071</v>
      </c>
      <c r="B922" s="1" t="s">
        <v>59072</v>
      </c>
      <c r="C922" s="1" t="s">
        <v>56837</v>
      </c>
      <c r="D922" s="1">
        <v>1</v>
      </c>
      <c r="E922" s="1">
        <v>45</v>
      </c>
      <c r="F922" s="1">
        <v>21</v>
      </c>
      <c r="G922" s="1">
        <v>18684</v>
      </c>
      <c r="H922" s="1">
        <v>0.049404069866798</v>
      </c>
      <c r="I922" s="1">
        <v>0.0675954529907262</v>
      </c>
      <c r="J922" s="1">
        <v>19.7714285714286</v>
      </c>
      <c r="K922" s="1" t="s">
        <v>292</v>
      </c>
    </row>
    <row r="923" spans="1:11">
      <c r="A923" s="1" t="s">
        <v>59073</v>
      </c>
      <c r="B923" s="1" t="s">
        <v>59074</v>
      </c>
      <c r="C923" s="1" t="s">
        <v>56837</v>
      </c>
      <c r="D923" s="1">
        <v>1</v>
      </c>
      <c r="E923" s="1">
        <v>45</v>
      </c>
      <c r="F923" s="1">
        <v>21</v>
      </c>
      <c r="G923" s="1">
        <v>18684</v>
      </c>
      <c r="H923" s="1">
        <v>0.049404069866798</v>
      </c>
      <c r="I923" s="1">
        <v>0.0675954529907262</v>
      </c>
      <c r="J923" s="1">
        <v>19.7714285714286</v>
      </c>
      <c r="K923" s="1" t="s">
        <v>356</v>
      </c>
    </row>
    <row r="924" spans="1:11">
      <c r="A924" s="1" t="s">
        <v>59075</v>
      </c>
      <c r="B924" s="1" t="s">
        <v>59076</v>
      </c>
      <c r="C924" s="1" t="s">
        <v>56837</v>
      </c>
      <c r="D924" s="1">
        <v>1</v>
      </c>
      <c r="E924" s="1">
        <v>45</v>
      </c>
      <c r="F924" s="1">
        <v>21</v>
      </c>
      <c r="G924" s="1">
        <v>18684</v>
      </c>
      <c r="H924" s="1">
        <v>0.049404069866798</v>
      </c>
      <c r="I924" s="1">
        <v>0.0675954529907262</v>
      </c>
      <c r="J924" s="1">
        <v>19.7714285714286</v>
      </c>
      <c r="K924" s="1" t="s">
        <v>314</v>
      </c>
    </row>
    <row r="925" spans="1:11">
      <c r="A925" s="1" t="s">
        <v>59077</v>
      </c>
      <c r="B925" s="1" t="s">
        <v>59078</v>
      </c>
      <c r="C925" s="1" t="s">
        <v>56837</v>
      </c>
      <c r="D925" s="1">
        <v>1</v>
      </c>
      <c r="E925" s="1">
        <v>45</v>
      </c>
      <c r="F925" s="1">
        <v>21</v>
      </c>
      <c r="G925" s="1">
        <v>18684</v>
      </c>
      <c r="H925" s="1">
        <v>0.049404069866798</v>
      </c>
      <c r="I925" s="1">
        <v>0.0675954529907262</v>
      </c>
      <c r="J925" s="1">
        <v>19.7714285714286</v>
      </c>
      <c r="K925" s="1" t="s">
        <v>316</v>
      </c>
    </row>
    <row r="926" spans="1:11">
      <c r="A926" s="1" t="s">
        <v>59079</v>
      </c>
      <c r="B926" s="1" t="s">
        <v>59080</v>
      </c>
      <c r="C926" s="1" t="s">
        <v>56837</v>
      </c>
      <c r="D926" s="1">
        <v>1</v>
      </c>
      <c r="E926" s="1">
        <v>45</v>
      </c>
      <c r="F926" s="1">
        <v>21</v>
      </c>
      <c r="G926" s="1">
        <v>18684</v>
      </c>
      <c r="H926" s="1">
        <v>0.049404069866798</v>
      </c>
      <c r="I926" s="1">
        <v>0.0675954529907262</v>
      </c>
      <c r="J926" s="1">
        <v>19.7714285714286</v>
      </c>
      <c r="K926" s="1" t="s">
        <v>317</v>
      </c>
    </row>
    <row r="927" spans="1:11">
      <c r="A927" s="1" t="s">
        <v>59081</v>
      </c>
      <c r="B927" s="1" t="s">
        <v>59082</v>
      </c>
      <c r="C927" s="1" t="s">
        <v>56837</v>
      </c>
      <c r="D927" s="1">
        <v>1</v>
      </c>
      <c r="E927" s="1">
        <v>45</v>
      </c>
      <c r="F927" s="1">
        <v>21</v>
      </c>
      <c r="G927" s="1">
        <v>18684</v>
      </c>
      <c r="H927" s="1">
        <v>0.049404069866798</v>
      </c>
      <c r="I927" s="1">
        <v>0.0675954529907262</v>
      </c>
      <c r="J927" s="1">
        <v>19.7714285714286</v>
      </c>
      <c r="K927" s="1" t="s">
        <v>356</v>
      </c>
    </row>
    <row r="928" spans="1:11">
      <c r="A928" s="1" t="s">
        <v>59083</v>
      </c>
      <c r="B928" s="1" t="s">
        <v>59084</v>
      </c>
      <c r="C928" s="1" t="s">
        <v>56837</v>
      </c>
      <c r="D928" s="1">
        <v>1</v>
      </c>
      <c r="E928" s="1">
        <v>45</v>
      </c>
      <c r="F928" s="1">
        <v>21</v>
      </c>
      <c r="G928" s="1">
        <v>18684</v>
      </c>
      <c r="H928" s="1">
        <v>0.049404069866798</v>
      </c>
      <c r="I928" s="1">
        <v>0.0675954529907262</v>
      </c>
      <c r="J928" s="1">
        <v>19.7714285714286</v>
      </c>
      <c r="K928" s="1" t="s">
        <v>336</v>
      </c>
    </row>
    <row r="929" spans="1:11">
      <c r="A929" s="1" t="s">
        <v>59085</v>
      </c>
      <c r="B929" s="1" t="s">
        <v>59086</v>
      </c>
      <c r="C929" s="1" t="s">
        <v>56837</v>
      </c>
      <c r="D929" s="1">
        <v>1</v>
      </c>
      <c r="E929" s="1">
        <v>45</v>
      </c>
      <c r="F929" s="1">
        <v>21</v>
      </c>
      <c r="G929" s="1">
        <v>18684</v>
      </c>
      <c r="H929" s="1">
        <v>0.049404069866798</v>
      </c>
      <c r="I929" s="1">
        <v>0.0675954529907262</v>
      </c>
      <c r="J929" s="1">
        <v>19.7714285714286</v>
      </c>
      <c r="K929" s="1" t="s">
        <v>356</v>
      </c>
    </row>
    <row r="930" spans="1:11">
      <c r="A930" s="1" t="s">
        <v>59087</v>
      </c>
      <c r="B930" s="1" t="s">
        <v>59088</v>
      </c>
      <c r="C930" s="1" t="s">
        <v>56837</v>
      </c>
      <c r="D930" s="1">
        <v>2</v>
      </c>
      <c r="E930" s="1">
        <v>45</v>
      </c>
      <c r="F930" s="1">
        <v>148</v>
      </c>
      <c r="G930" s="1">
        <v>18684</v>
      </c>
      <c r="H930" s="1">
        <v>0.0494348079538845</v>
      </c>
      <c r="I930" s="1">
        <v>0.0675954529907262</v>
      </c>
      <c r="J930" s="1">
        <v>5.61081081081081</v>
      </c>
      <c r="K930" s="1" t="s">
        <v>57313</v>
      </c>
    </row>
    <row r="931" spans="1:11">
      <c r="A931" s="1" t="s">
        <v>59089</v>
      </c>
      <c r="B931" s="1" t="s">
        <v>59090</v>
      </c>
      <c r="C931" s="1" t="s">
        <v>56837</v>
      </c>
      <c r="D931" s="1">
        <v>1</v>
      </c>
      <c r="E931" s="1">
        <v>45</v>
      </c>
      <c r="F931" s="1">
        <v>22</v>
      </c>
      <c r="G931" s="1">
        <v>18684</v>
      </c>
      <c r="H931" s="1">
        <v>0.0516961352826473</v>
      </c>
      <c r="I931" s="1">
        <v>0.0697967623078046</v>
      </c>
      <c r="J931" s="1">
        <v>18.8727272727273</v>
      </c>
      <c r="K931" s="1" t="s">
        <v>328</v>
      </c>
    </row>
    <row r="932" spans="1:11">
      <c r="A932" s="1" t="s">
        <v>59091</v>
      </c>
      <c r="B932" s="1" t="s">
        <v>59092</v>
      </c>
      <c r="C932" s="1" t="s">
        <v>56837</v>
      </c>
      <c r="D932" s="1">
        <v>1</v>
      </c>
      <c r="E932" s="1">
        <v>45</v>
      </c>
      <c r="F932" s="1">
        <v>22</v>
      </c>
      <c r="G932" s="1">
        <v>18684</v>
      </c>
      <c r="H932" s="1">
        <v>0.0516961352826473</v>
      </c>
      <c r="I932" s="1">
        <v>0.0697967623078046</v>
      </c>
      <c r="J932" s="1">
        <v>18.8727272727273</v>
      </c>
      <c r="K932" s="1" t="s">
        <v>348</v>
      </c>
    </row>
    <row r="933" spans="1:11">
      <c r="A933" s="1" t="s">
        <v>59093</v>
      </c>
      <c r="B933" s="1" t="s">
        <v>59094</v>
      </c>
      <c r="C933" s="1" t="s">
        <v>56837</v>
      </c>
      <c r="D933" s="1">
        <v>1</v>
      </c>
      <c r="E933" s="1">
        <v>45</v>
      </c>
      <c r="F933" s="1">
        <v>22</v>
      </c>
      <c r="G933" s="1">
        <v>18684</v>
      </c>
      <c r="H933" s="1">
        <v>0.0516961352826473</v>
      </c>
      <c r="I933" s="1">
        <v>0.0697967623078046</v>
      </c>
      <c r="J933" s="1">
        <v>18.8727272727273</v>
      </c>
      <c r="K933" s="1" t="s">
        <v>361</v>
      </c>
    </row>
    <row r="934" spans="1:11">
      <c r="A934" s="1" t="s">
        <v>59095</v>
      </c>
      <c r="B934" s="1" t="s">
        <v>59096</v>
      </c>
      <c r="C934" s="1" t="s">
        <v>56837</v>
      </c>
      <c r="D934" s="1">
        <v>1</v>
      </c>
      <c r="E934" s="1">
        <v>45</v>
      </c>
      <c r="F934" s="1">
        <v>22</v>
      </c>
      <c r="G934" s="1">
        <v>18684</v>
      </c>
      <c r="H934" s="1">
        <v>0.0516961352826473</v>
      </c>
      <c r="I934" s="1">
        <v>0.0697967623078046</v>
      </c>
      <c r="J934" s="1">
        <v>18.8727272727273</v>
      </c>
      <c r="K934" s="1" t="s">
        <v>348</v>
      </c>
    </row>
    <row r="935" spans="1:11">
      <c r="A935" s="1" t="s">
        <v>59097</v>
      </c>
      <c r="B935" s="1" t="s">
        <v>59098</v>
      </c>
      <c r="C935" s="1" t="s">
        <v>56837</v>
      </c>
      <c r="D935" s="1">
        <v>1</v>
      </c>
      <c r="E935" s="1">
        <v>45</v>
      </c>
      <c r="F935" s="1">
        <v>22</v>
      </c>
      <c r="G935" s="1">
        <v>18684</v>
      </c>
      <c r="H935" s="1">
        <v>0.0516961352826473</v>
      </c>
      <c r="I935" s="1">
        <v>0.0697967623078046</v>
      </c>
      <c r="J935" s="1">
        <v>18.8727272727273</v>
      </c>
      <c r="K935" s="1" t="s">
        <v>365</v>
      </c>
    </row>
    <row r="936" spans="1:11">
      <c r="A936" s="1" t="s">
        <v>59099</v>
      </c>
      <c r="B936" s="1" t="s">
        <v>59100</v>
      </c>
      <c r="C936" s="1" t="s">
        <v>56837</v>
      </c>
      <c r="D936" s="1">
        <v>1</v>
      </c>
      <c r="E936" s="1">
        <v>45</v>
      </c>
      <c r="F936" s="1">
        <v>22</v>
      </c>
      <c r="G936" s="1">
        <v>18684</v>
      </c>
      <c r="H936" s="1">
        <v>0.0516961352826473</v>
      </c>
      <c r="I936" s="1">
        <v>0.0697967623078046</v>
      </c>
      <c r="J936" s="1">
        <v>18.8727272727273</v>
      </c>
      <c r="K936" s="1" t="s">
        <v>321</v>
      </c>
    </row>
    <row r="937" spans="1:11">
      <c r="A937" s="1" t="s">
        <v>59101</v>
      </c>
      <c r="B937" s="1" t="s">
        <v>59102</v>
      </c>
      <c r="C937" s="1" t="s">
        <v>56837</v>
      </c>
      <c r="D937" s="1">
        <v>1</v>
      </c>
      <c r="E937" s="1">
        <v>45</v>
      </c>
      <c r="F937" s="1">
        <v>22</v>
      </c>
      <c r="G937" s="1">
        <v>18684</v>
      </c>
      <c r="H937" s="1">
        <v>0.0516961352826473</v>
      </c>
      <c r="I937" s="1">
        <v>0.0697967623078046</v>
      </c>
      <c r="J937" s="1">
        <v>18.8727272727273</v>
      </c>
      <c r="K937" s="1" t="s">
        <v>396</v>
      </c>
    </row>
    <row r="938" spans="1:11">
      <c r="A938" s="1" t="s">
        <v>59103</v>
      </c>
      <c r="B938" s="1" t="s">
        <v>59104</v>
      </c>
      <c r="C938" s="1" t="s">
        <v>56837</v>
      </c>
      <c r="D938" s="1">
        <v>1</v>
      </c>
      <c r="E938" s="1">
        <v>45</v>
      </c>
      <c r="F938" s="1">
        <v>22</v>
      </c>
      <c r="G938" s="1">
        <v>18684</v>
      </c>
      <c r="H938" s="1">
        <v>0.0516961352826473</v>
      </c>
      <c r="I938" s="1">
        <v>0.0697967623078046</v>
      </c>
      <c r="J938" s="1">
        <v>18.8727272727273</v>
      </c>
      <c r="K938" s="1" t="s">
        <v>356</v>
      </c>
    </row>
    <row r="939" spans="1:11">
      <c r="A939" s="1" t="s">
        <v>59105</v>
      </c>
      <c r="B939" s="1" t="s">
        <v>59106</v>
      </c>
      <c r="C939" s="1" t="s">
        <v>56837</v>
      </c>
      <c r="D939" s="1">
        <v>1</v>
      </c>
      <c r="E939" s="1">
        <v>45</v>
      </c>
      <c r="F939" s="1">
        <v>22</v>
      </c>
      <c r="G939" s="1">
        <v>18684</v>
      </c>
      <c r="H939" s="1">
        <v>0.0516961352826473</v>
      </c>
      <c r="I939" s="1">
        <v>0.0697967623078046</v>
      </c>
      <c r="J939" s="1">
        <v>18.8727272727273</v>
      </c>
      <c r="K939" s="1" t="s">
        <v>351</v>
      </c>
    </row>
    <row r="940" spans="1:11">
      <c r="A940" s="1" t="s">
        <v>59107</v>
      </c>
      <c r="B940" s="1" t="s">
        <v>59108</v>
      </c>
      <c r="C940" s="1" t="s">
        <v>56837</v>
      </c>
      <c r="D940" s="1">
        <v>1</v>
      </c>
      <c r="E940" s="1">
        <v>45</v>
      </c>
      <c r="F940" s="1">
        <v>22</v>
      </c>
      <c r="G940" s="1">
        <v>18684</v>
      </c>
      <c r="H940" s="1">
        <v>0.0516961352826473</v>
      </c>
      <c r="I940" s="1">
        <v>0.0697967623078046</v>
      </c>
      <c r="J940" s="1">
        <v>18.8727272727273</v>
      </c>
      <c r="K940" s="1" t="s">
        <v>356</v>
      </c>
    </row>
    <row r="941" spans="1:11">
      <c r="A941" s="1" t="s">
        <v>59109</v>
      </c>
      <c r="B941" s="1" t="s">
        <v>59110</v>
      </c>
      <c r="C941" s="1" t="s">
        <v>56837</v>
      </c>
      <c r="D941" s="1">
        <v>1</v>
      </c>
      <c r="E941" s="1">
        <v>45</v>
      </c>
      <c r="F941" s="1">
        <v>22</v>
      </c>
      <c r="G941" s="1">
        <v>18684</v>
      </c>
      <c r="H941" s="1">
        <v>0.0516961352826473</v>
      </c>
      <c r="I941" s="1">
        <v>0.0697967623078046</v>
      </c>
      <c r="J941" s="1">
        <v>18.8727272727273</v>
      </c>
      <c r="K941" s="1" t="s">
        <v>342</v>
      </c>
    </row>
    <row r="942" spans="1:11">
      <c r="A942" s="1" t="s">
        <v>59111</v>
      </c>
      <c r="B942" s="1" t="s">
        <v>59112</v>
      </c>
      <c r="C942" s="1" t="s">
        <v>56837</v>
      </c>
      <c r="D942" s="1">
        <v>1</v>
      </c>
      <c r="E942" s="1">
        <v>45</v>
      </c>
      <c r="F942" s="1">
        <v>22</v>
      </c>
      <c r="G942" s="1">
        <v>18684</v>
      </c>
      <c r="H942" s="1">
        <v>0.0516961352826473</v>
      </c>
      <c r="I942" s="1">
        <v>0.0697967623078046</v>
      </c>
      <c r="J942" s="1">
        <v>18.8727272727273</v>
      </c>
      <c r="K942" s="1" t="s">
        <v>316</v>
      </c>
    </row>
    <row r="943" spans="1:11">
      <c r="A943" s="1" t="s">
        <v>59113</v>
      </c>
      <c r="B943" s="1" t="s">
        <v>59114</v>
      </c>
      <c r="C943" s="1" t="s">
        <v>56837</v>
      </c>
      <c r="D943" s="1">
        <v>1</v>
      </c>
      <c r="E943" s="1">
        <v>45</v>
      </c>
      <c r="F943" s="1">
        <v>23</v>
      </c>
      <c r="G943" s="1">
        <v>18684</v>
      </c>
      <c r="H943" s="1">
        <v>0.0539827966218542</v>
      </c>
      <c r="I943" s="1">
        <v>0.0722983883328405</v>
      </c>
      <c r="J943" s="1">
        <v>18.0521739130435</v>
      </c>
      <c r="K943" s="1" t="s">
        <v>336</v>
      </c>
    </row>
    <row r="944" spans="1:11">
      <c r="A944" s="1" t="s">
        <v>59115</v>
      </c>
      <c r="B944" s="1" t="s">
        <v>59116</v>
      </c>
      <c r="C944" s="1" t="s">
        <v>56837</v>
      </c>
      <c r="D944" s="1">
        <v>1</v>
      </c>
      <c r="E944" s="1">
        <v>45</v>
      </c>
      <c r="F944" s="1">
        <v>23</v>
      </c>
      <c r="G944" s="1">
        <v>18684</v>
      </c>
      <c r="H944" s="1">
        <v>0.0539827966218542</v>
      </c>
      <c r="I944" s="1">
        <v>0.0722983883328405</v>
      </c>
      <c r="J944" s="1">
        <v>18.0521739130435</v>
      </c>
      <c r="K944" s="1" t="s">
        <v>316</v>
      </c>
    </row>
    <row r="945" spans="1:11">
      <c r="A945" s="1" t="s">
        <v>59117</v>
      </c>
      <c r="B945" s="1" t="s">
        <v>59118</v>
      </c>
      <c r="C945" s="1" t="s">
        <v>56837</v>
      </c>
      <c r="D945" s="1">
        <v>1</v>
      </c>
      <c r="E945" s="1">
        <v>45</v>
      </c>
      <c r="F945" s="1">
        <v>23</v>
      </c>
      <c r="G945" s="1">
        <v>18684</v>
      </c>
      <c r="H945" s="1">
        <v>0.0539827966218542</v>
      </c>
      <c r="I945" s="1">
        <v>0.0722983883328405</v>
      </c>
      <c r="J945" s="1">
        <v>18.0521739130435</v>
      </c>
      <c r="K945" s="1" t="s">
        <v>351</v>
      </c>
    </row>
    <row r="946" spans="1:11">
      <c r="A946" s="1" t="s">
        <v>59119</v>
      </c>
      <c r="B946" s="1" t="s">
        <v>59120</v>
      </c>
      <c r="C946" s="1" t="s">
        <v>56837</v>
      </c>
      <c r="D946" s="1">
        <v>1</v>
      </c>
      <c r="E946" s="1">
        <v>45</v>
      </c>
      <c r="F946" s="1">
        <v>23</v>
      </c>
      <c r="G946" s="1">
        <v>18684</v>
      </c>
      <c r="H946" s="1">
        <v>0.0539827966218542</v>
      </c>
      <c r="I946" s="1">
        <v>0.0722983883328405</v>
      </c>
      <c r="J946" s="1">
        <v>18.0521739130435</v>
      </c>
      <c r="K946" s="1" t="s">
        <v>318</v>
      </c>
    </row>
    <row r="947" spans="1:11">
      <c r="A947" s="1" t="s">
        <v>59121</v>
      </c>
      <c r="B947" s="1" t="s">
        <v>59122</v>
      </c>
      <c r="C947" s="1" t="s">
        <v>56837</v>
      </c>
      <c r="D947" s="1">
        <v>1</v>
      </c>
      <c r="E947" s="1">
        <v>45</v>
      </c>
      <c r="F947" s="1">
        <v>23</v>
      </c>
      <c r="G947" s="1">
        <v>18684</v>
      </c>
      <c r="H947" s="1">
        <v>0.0539827966218542</v>
      </c>
      <c r="I947" s="1">
        <v>0.0722983883328405</v>
      </c>
      <c r="J947" s="1">
        <v>18.0521739130435</v>
      </c>
      <c r="K947" s="1" t="s">
        <v>332</v>
      </c>
    </row>
    <row r="948" spans="1:11">
      <c r="A948" s="1" t="s">
        <v>59123</v>
      </c>
      <c r="B948" s="1" t="s">
        <v>59124</v>
      </c>
      <c r="C948" s="1" t="s">
        <v>56837</v>
      </c>
      <c r="D948" s="1">
        <v>1</v>
      </c>
      <c r="E948" s="1">
        <v>45</v>
      </c>
      <c r="F948" s="1">
        <v>23</v>
      </c>
      <c r="G948" s="1">
        <v>18684</v>
      </c>
      <c r="H948" s="1">
        <v>0.0539827966218542</v>
      </c>
      <c r="I948" s="1">
        <v>0.0722983883328405</v>
      </c>
      <c r="J948" s="1">
        <v>18.0521739130435</v>
      </c>
      <c r="K948" s="1" t="s">
        <v>450</v>
      </c>
    </row>
    <row r="949" spans="1:11">
      <c r="A949" s="1" t="s">
        <v>59125</v>
      </c>
      <c r="B949" s="1" t="s">
        <v>59126</v>
      </c>
      <c r="C949" s="1" t="s">
        <v>56837</v>
      </c>
      <c r="D949" s="1">
        <v>1</v>
      </c>
      <c r="E949" s="1">
        <v>45</v>
      </c>
      <c r="F949" s="1">
        <v>23</v>
      </c>
      <c r="G949" s="1">
        <v>18684</v>
      </c>
      <c r="H949" s="1">
        <v>0.0539827966218542</v>
      </c>
      <c r="I949" s="1">
        <v>0.0722983883328405</v>
      </c>
      <c r="J949" s="1">
        <v>18.0521739130435</v>
      </c>
      <c r="K949" s="1" t="s">
        <v>373</v>
      </c>
    </row>
    <row r="950" spans="1:11">
      <c r="A950" s="1" t="s">
        <v>59127</v>
      </c>
      <c r="B950" s="1" t="s">
        <v>59128</v>
      </c>
      <c r="C950" s="1" t="s">
        <v>56837</v>
      </c>
      <c r="D950" s="1">
        <v>2</v>
      </c>
      <c r="E950" s="1">
        <v>45</v>
      </c>
      <c r="F950" s="1">
        <v>159</v>
      </c>
      <c r="G950" s="1">
        <v>18684</v>
      </c>
      <c r="H950" s="1">
        <v>0.0561497782193902</v>
      </c>
      <c r="I950" s="1">
        <v>0.0744890551679733</v>
      </c>
      <c r="J950" s="1">
        <v>5.22264150943396</v>
      </c>
      <c r="K950" s="1" t="s">
        <v>59129</v>
      </c>
    </row>
    <row r="951" spans="1:11">
      <c r="A951" s="1" t="s">
        <v>59130</v>
      </c>
      <c r="B951" s="1" t="s">
        <v>59131</v>
      </c>
      <c r="C951" s="1" t="s">
        <v>56837</v>
      </c>
      <c r="D951" s="1">
        <v>1</v>
      </c>
      <c r="E951" s="1">
        <v>45</v>
      </c>
      <c r="F951" s="1">
        <v>24</v>
      </c>
      <c r="G951" s="1">
        <v>18684</v>
      </c>
      <c r="H951" s="1">
        <v>0.0562640663368759</v>
      </c>
      <c r="I951" s="1">
        <v>0.0744890551679733</v>
      </c>
      <c r="J951" s="1">
        <v>17.3</v>
      </c>
      <c r="K951" s="1" t="s">
        <v>356</v>
      </c>
    </row>
    <row r="952" spans="1:11">
      <c r="A952" s="1" t="s">
        <v>59132</v>
      </c>
      <c r="B952" s="1" t="s">
        <v>59133</v>
      </c>
      <c r="C952" s="1" t="s">
        <v>56837</v>
      </c>
      <c r="D952" s="1">
        <v>1</v>
      </c>
      <c r="E952" s="1">
        <v>45</v>
      </c>
      <c r="F952" s="1">
        <v>24</v>
      </c>
      <c r="G952" s="1">
        <v>18684</v>
      </c>
      <c r="H952" s="1">
        <v>0.0562640663368759</v>
      </c>
      <c r="I952" s="1">
        <v>0.0744890551679733</v>
      </c>
      <c r="J952" s="1">
        <v>17.3</v>
      </c>
      <c r="K952" s="1" t="s">
        <v>317</v>
      </c>
    </row>
    <row r="953" spans="1:11">
      <c r="A953" s="1" t="s">
        <v>59134</v>
      </c>
      <c r="B953" s="1" t="s">
        <v>59135</v>
      </c>
      <c r="C953" s="1" t="s">
        <v>56837</v>
      </c>
      <c r="D953" s="1">
        <v>1</v>
      </c>
      <c r="E953" s="1">
        <v>45</v>
      </c>
      <c r="F953" s="1">
        <v>24</v>
      </c>
      <c r="G953" s="1">
        <v>18684</v>
      </c>
      <c r="H953" s="1">
        <v>0.0562640663368759</v>
      </c>
      <c r="I953" s="1">
        <v>0.0744890551679733</v>
      </c>
      <c r="J953" s="1">
        <v>17.3</v>
      </c>
      <c r="K953" s="1" t="s">
        <v>353</v>
      </c>
    </row>
    <row r="954" spans="1:11">
      <c r="A954" s="1" t="s">
        <v>59136</v>
      </c>
      <c r="B954" s="1" t="s">
        <v>59137</v>
      </c>
      <c r="C954" s="1" t="s">
        <v>56837</v>
      </c>
      <c r="D954" s="1">
        <v>1</v>
      </c>
      <c r="E954" s="1">
        <v>45</v>
      </c>
      <c r="F954" s="1">
        <v>24</v>
      </c>
      <c r="G954" s="1">
        <v>18684</v>
      </c>
      <c r="H954" s="1">
        <v>0.0562640663368759</v>
      </c>
      <c r="I954" s="1">
        <v>0.0744890551679733</v>
      </c>
      <c r="J954" s="1">
        <v>17.3</v>
      </c>
      <c r="K954" s="1" t="s">
        <v>373</v>
      </c>
    </row>
    <row r="955" spans="1:11">
      <c r="A955" s="1" t="s">
        <v>59138</v>
      </c>
      <c r="B955" s="1" t="s">
        <v>59139</v>
      </c>
      <c r="C955" s="1" t="s">
        <v>56837</v>
      </c>
      <c r="D955" s="1">
        <v>1</v>
      </c>
      <c r="E955" s="1">
        <v>45</v>
      </c>
      <c r="F955" s="1">
        <v>24</v>
      </c>
      <c r="G955" s="1">
        <v>18684</v>
      </c>
      <c r="H955" s="1">
        <v>0.0562640663368759</v>
      </c>
      <c r="I955" s="1">
        <v>0.0744890551679733</v>
      </c>
      <c r="J955" s="1">
        <v>17.3</v>
      </c>
      <c r="K955" s="1" t="s">
        <v>371</v>
      </c>
    </row>
    <row r="956" spans="1:11">
      <c r="A956" s="1" t="s">
        <v>59140</v>
      </c>
      <c r="B956" s="1" t="s">
        <v>59141</v>
      </c>
      <c r="C956" s="1" t="s">
        <v>56837</v>
      </c>
      <c r="D956" s="1">
        <v>1</v>
      </c>
      <c r="E956" s="1">
        <v>45</v>
      </c>
      <c r="F956" s="1">
        <v>24</v>
      </c>
      <c r="G956" s="1">
        <v>18684</v>
      </c>
      <c r="H956" s="1">
        <v>0.0562640663368759</v>
      </c>
      <c r="I956" s="1">
        <v>0.0744890551679733</v>
      </c>
      <c r="J956" s="1">
        <v>17.3</v>
      </c>
      <c r="K956" s="1" t="s">
        <v>329</v>
      </c>
    </row>
    <row r="957" spans="1:11">
      <c r="A957" s="1" t="s">
        <v>59142</v>
      </c>
      <c r="B957" s="1" t="s">
        <v>59143</v>
      </c>
      <c r="C957" s="1" t="s">
        <v>56837</v>
      </c>
      <c r="D957" s="1">
        <v>1</v>
      </c>
      <c r="E957" s="1">
        <v>45</v>
      </c>
      <c r="F957" s="1">
        <v>24</v>
      </c>
      <c r="G957" s="1">
        <v>18684</v>
      </c>
      <c r="H957" s="1">
        <v>0.0562640663368759</v>
      </c>
      <c r="I957" s="1">
        <v>0.0744890551679733</v>
      </c>
      <c r="J957" s="1">
        <v>17.3</v>
      </c>
      <c r="K957" s="1" t="s">
        <v>350</v>
      </c>
    </row>
    <row r="958" spans="1:11">
      <c r="A958" s="1" t="s">
        <v>59144</v>
      </c>
      <c r="B958" s="1" t="s">
        <v>59145</v>
      </c>
      <c r="C958" s="1" t="s">
        <v>56837</v>
      </c>
      <c r="D958" s="1">
        <v>1</v>
      </c>
      <c r="E958" s="1">
        <v>45</v>
      </c>
      <c r="F958" s="1">
        <v>24</v>
      </c>
      <c r="G958" s="1">
        <v>18684</v>
      </c>
      <c r="H958" s="1">
        <v>0.0562640663368759</v>
      </c>
      <c r="I958" s="1">
        <v>0.0744890551679733</v>
      </c>
      <c r="J958" s="1">
        <v>17.3</v>
      </c>
      <c r="K958" s="1" t="s">
        <v>336</v>
      </c>
    </row>
    <row r="959" spans="1:11">
      <c r="A959" s="1" t="s">
        <v>59146</v>
      </c>
      <c r="B959" s="1" t="s">
        <v>59147</v>
      </c>
      <c r="C959" s="1" t="s">
        <v>56837</v>
      </c>
      <c r="D959" s="1">
        <v>1</v>
      </c>
      <c r="E959" s="1">
        <v>45</v>
      </c>
      <c r="F959" s="1">
        <v>24</v>
      </c>
      <c r="G959" s="1">
        <v>18684</v>
      </c>
      <c r="H959" s="1">
        <v>0.0562640663368759</v>
      </c>
      <c r="I959" s="1">
        <v>0.0744890551679733</v>
      </c>
      <c r="J959" s="1">
        <v>17.3</v>
      </c>
      <c r="K959" s="1" t="s">
        <v>367</v>
      </c>
    </row>
    <row r="960" spans="1:11">
      <c r="A960" s="1" t="s">
        <v>59148</v>
      </c>
      <c r="B960" s="1" t="s">
        <v>59149</v>
      </c>
      <c r="C960" s="1" t="s">
        <v>56837</v>
      </c>
      <c r="D960" s="1">
        <v>1</v>
      </c>
      <c r="E960" s="1">
        <v>45</v>
      </c>
      <c r="F960" s="1">
        <v>24</v>
      </c>
      <c r="G960" s="1">
        <v>18684</v>
      </c>
      <c r="H960" s="1">
        <v>0.0562640663368759</v>
      </c>
      <c r="I960" s="1">
        <v>0.0744890551679733</v>
      </c>
      <c r="J960" s="1">
        <v>17.3</v>
      </c>
      <c r="K960" s="1" t="s">
        <v>321</v>
      </c>
    </row>
    <row r="961" spans="1:11">
      <c r="A961" s="1" t="s">
        <v>59150</v>
      </c>
      <c r="B961" s="1" t="s">
        <v>59151</v>
      </c>
      <c r="C961" s="1" t="s">
        <v>56837</v>
      </c>
      <c r="D961" s="1">
        <v>1</v>
      </c>
      <c r="E961" s="1">
        <v>45</v>
      </c>
      <c r="F961" s="1">
        <v>25</v>
      </c>
      <c r="G961" s="1">
        <v>18684</v>
      </c>
      <c r="H961" s="1">
        <v>0.0585399568521406</v>
      </c>
      <c r="I961" s="1">
        <v>0.0766229801729589</v>
      </c>
      <c r="J961" s="1">
        <v>16.608</v>
      </c>
      <c r="K961" s="1" t="s">
        <v>356</v>
      </c>
    </row>
    <row r="962" spans="1:11">
      <c r="A962" s="1" t="s">
        <v>59152</v>
      </c>
      <c r="B962" s="1" t="s">
        <v>59153</v>
      </c>
      <c r="C962" s="1" t="s">
        <v>56837</v>
      </c>
      <c r="D962" s="1">
        <v>1</v>
      </c>
      <c r="E962" s="1">
        <v>45</v>
      </c>
      <c r="F962" s="1">
        <v>25</v>
      </c>
      <c r="G962" s="1">
        <v>18684</v>
      </c>
      <c r="H962" s="1">
        <v>0.0585399568521406</v>
      </c>
      <c r="I962" s="1">
        <v>0.0766229801729589</v>
      </c>
      <c r="J962" s="1">
        <v>16.608</v>
      </c>
      <c r="K962" s="1" t="s">
        <v>316</v>
      </c>
    </row>
    <row r="963" spans="1:11">
      <c r="A963" s="1" t="s">
        <v>59154</v>
      </c>
      <c r="B963" s="1" t="s">
        <v>59155</v>
      </c>
      <c r="C963" s="1" t="s">
        <v>56837</v>
      </c>
      <c r="D963" s="1">
        <v>1</v>
      </c>
      <c r="E963" s="1">
        <v>45</v>
      </c>
      <c r="F963" s="1">
        <v>25</v>
      </c>
      <c r="G963" s="1">
        <v>18684</v>
      </c>
      <c r="H963" s="1">
        <v>0.0585399568521406</v>
      </c>
      <c r="I963" s="1">
        <v>0.0766229801729589</v>
      </c>
      <c r="J963" s="1">
        <v>16.608</v>
      </c>
      <c r="K963" s="1" t="s">
        <v>356</v>
      </c>
    </row>
    <row r="964" spans="1:11">
      <c r="A964" s="1" t="s">
        <v>59156</v>
      </c>
      <c r="B964" s="1" t="s">
        <v>59157</v>
      </c>
      <c r="C964" s="1" t="s">
        <v>56837</v>
      </c>
      <c r="D964" s="1">
        <v>1</v>
      </c>
      <c r="E964" s="1">
        <v>45</v>
      </c>
      <c r="F964" s="1">
        <v>25</v>
      </c>
      <c r="G964" s="1">
        <v>18684</v>
      </c>
      <c r="H964" s="1">
        <v>0.0585399568521406</v>
      </c>
      <c r="I964" s="1">
        <v>0.0766229801729589</v>
      </c>
      <c r="J964" s="1">
        <v>16.608</v>
      </c>
      <c r="K964" s="1" t="s">
        <v>289</v>
      </c>
    </row>
    <row r="965" spans="1:11">
      <c r="A965" s="1" t="s">
        <v>59158</v>
      </c>
      <c r="B965" s="1" t="s">
        <v>59159</v>
      </c>
      <c r="C965" s="1" t="s">
        <v>56837</v>
      </c>
      <c r="D965" s="1">
        <v>1</v>
      </c>
      <c r="E965" s="1">
        <v>45</v>
      </c>
      <c r="F965" s="1">
        <v>25</v>
      </c>
      <c r="G965" s="1">
        <v>18684</v>
      </c>
      <c r="H965" s="1">
        <v>0.0585399568521406</v>
      </c>
      <c r="I965" s="1">
        <v>0.0766229801729589</v>
      </c>
      <c r="J965" s="1">
        <v>16.608</v>
      </c>
      <c r="K965" s="1" t="s">
        <v>335</v>
      </c>
    </row>
    <row r="966" spans="1:11">
      <c r="A966" s="1" t="s">
        <v>59160</v>
      </c>
      <c r="B966" s="1" t="s">
        <v>59161</v>
      </c>
      <c r="C966" s="1" t="s">
        <v>56837</v>
      </c>
      <c r="D966" s="1">
        <v>1</v>
      </c>
      <c r="E966" s="1">
        <v>45</v>
      </c>
      <c r="F966" s="1">
        <v>25</v>
      </c>
      <c r="G966" s="1">
        <v>18684</v>
      </c>
      <c r="H966" s="1">
        <v>0.0585399568521406</v>
      </c>
      <c r="I966" s="1">
        <v>0.0766229801729589</v>
      </c>
      <c r="J966" s="1">
        <v>16.608</v>
      </c>
      <c r="K966" s="1" t="s">
        <v>314</v>
      </c>
    </row>
    <row r="967" spans="1:11">
      <c r="A967" s="1" t="s">
        <v>59162</v>
      </c>
      <c r="B967" s="1" t="s">
        <v>59163</v>
      </c>
      <c r="C967" s="1" t="s">
        <v>56837</v>
      </c>
      <c r="D967" s="1">
        <v>1</v>
      </c>
      <c r="E967" s="1">
        <v>45</v>
      </c>
      <c r="F967" s="1">
        <v>25</v>
      </c>
      <c r="G967" s="1">
        <v>18684</v>
      </c>
      <c r="H967" s="1">
        <v>0.0585399568521406</v>
      </c>
      <c r="I967" s="1">
        <v>0.0766229801729589</v>
      </c>
      <c r="J967" s="1">
        <v>16.608</v>
      </c>
      <c r="K967" s="1" t="s">
        <v>371</v>
      </c>
    </row>
    <row r="968" spans="1:11">
      <c r="A968" s="1" t="s">
        <v>59164</v>
      </c>
      <c r="B968" s="1" t="s">
        <v>59165</v>
      </c>
      <c r="C968" s="1" t="s">
        <v>56837</v>
      </c>
      <c r="D968" s="1">
        <v>1</v>
      </c>
      <c r="E968" s="1">
        <v>45</v>
      </c>
      <c r="F968" s="1">
        <v>25</v>
      </c>
      <c r="G968" s="1">
        <v>18684</v>
      </c>
      <c r="H968" s="1">
        <v>0.0585399568521406</v>
      </c>
      <c r="I968" s="1">
        <v>0.0766229801729589</v>
      </c>
      <c r="J968" s="1">
        <v>16.608</v>
      </c>
      <c r="K968" s="1" t="s">
        <v>308</v>
      </c>
    </row>
    <row r="969" spans="1:11">
      <c r="A969" s="1" t="s">
        <v>59166</v>
      </c>
      <c r="B969" s="1" t="s">
        <v>59167</v>
      </c>
      <c r="C969" s="1" t="s">
        <v>56837</v>
      </c>
      <c r="D969" s="1">
        <v>1</v>
      </c>
      <c r="E969" s="1">
        <v>45</v>
      </c>
      <c r="F969" s="1">
        <v>25</v>
      </c>
      <c r="G969" s="1">
        <v>18684</v>
      </c>
      <c r="H969" s="1">
        <v>0.0585399568521406</v>
      </c>
      <c r="I969" s="1">
        <v>0.0766229801729589</v>
      </c>
      <c r="J969" s="1">
        <v>16.608</v>
      </c>
      <c r="K969" s="1" t="s">
        <v>317</v>
      </c>
    </row>
    <row r="970" spans="1:11">
      <c r="A970" s="1" t="s">
        <v>59168</v>
      </c>
      <c r="B970" s="1" t="s">
        <v>59169</v>
      </c>
      <c r="C970" s="1" t="s">
        <v>56837</v>
      </c>
      <c r="D970" s="1">
        <v>1</v>
      </c>
      <c r="E970" s="1">
        <v>45</v>
      </c>
      <c r="F970" s="1">
        <v>25</v>
      </c>
      <c r="G970" s="1">
        <v>18684</v>
      </c>
      <c r="H970" s="1">
        <v>0.0585399568521406</v>
      </c>
      <c r="I970" s="1">
        <v>0.0766229801729589</v>
      </c>
      <c r="J970" s="1">
        <v>16.608</v>
      </c>
      <c r="K970" s="1" t="s">
        <v>336</v>
      </c>
    </row>
    <row r="971" spans="1:11">
      <c r="A971" s="1" t="s">
        <v>59170</v>
      </c>
      <c r="B971" s="1" t="s">
        <v>59171</v>
      </c>
      <c r="C971" s="1" t="s">
        <v>56837</v>
      </c>
      <c r="D971" s="1">
        <v>1</v>
      </c>
      <c r="E971" s="1">
        <v>45</v>
      </c>
      <c r="F971" s="1">
        <v>25</v>
      </c>
      <c r="G971" s="1">
        <v>18684</v>
      </c>
      <c r="H971" s="1">
        <v>0.0585399568521406</v>
      </c>
      <c r="I971" s="1">
        <v>0.0766229801729589</v>
      </c>
      <c r="J971" s="1">
        <v>16.608</v>
      </c>
      <c r="K971" s="1" t="s">
        <v>314</v>
      </c>
    </row>
    <row r="972" spans="1:11">
      <c r="A972" s="1" t="s">
        <v>59172</v>
      </c>
      <c r="B972" s="1" t="s">
        <v>59173</v>
      </c>
      <c r="C972" s="1" t="s">
        <v>56837</v>
      </c>
      <c r="D972" s="1">
        <v>1</v>
      </c>
      <c r="E972" s="1">
        <v>45</v>
      </c>
      <c r="F972" s="1">
        <v>26</v>
      </c>
      <c r="G972" s="1">
        <v>18684</v>
      </c>
      <c r="H972" s="1">
        <v>0.0608104805641109</v>
      </c>
      <c r="I972" s="1">
        <v>0.0787020887369856</v>
      </c>
      <c r="J972" s="1">
        <v>15.9692307692308</v>
      </c>
      <c r="K972" s="1" t="s">
        <v>356</v>
      </c>
    </row>
    <row r="973" spans="1:11">
      <c r="A973" s="1" t="s">
        <v>59174</v>
      </c>
      <c r="B973" s="1" t="s">
        <v>59175</v>
      </c>
      <c r="C973" s="1" t="s">
        <v>56837</v>
      </c>
      <c r="D973" s="1">
        <v>1</v>
      </c>
      <c r="E973" s="1">
        <v>45</v>
      </c>
      <c r="F973" s="1">
        <v>26</v>
      </c>
      <c r="G973" s="1">
        <v>18684</v>
      </c>
      <c r="H973" s="1">
        <v>0.0608104805641109</v>
      </c>
      <c r="I973" s="1">
        <v>0.0787020887369856</v>
      </c>
      <c r="J973" s="1">
        <v>15.9692307692308</v>
      </c>
      <c r="K973" s="1" t="s">
        <v>350</v>
      </c>
    </row>
    <row r="974" spans="1:11">
      <c r="A974" s="1" t="s">
        <v>59176</v>
      </c>
      <c r="B974" s="1" t="s">
        <v>59177</v>
      </c>
      <c r="C974" s="1" t="s">
        <v>56837</v>
      </c>
      <c r="D974" s="1">
        <v>1</v>
      </c>
      <c r="E974" s="1">
        <v>45</v>
      </c>
      <c r="F974" s="1">
        <v>26</v>
      </c>
      <c r="G974" s="1">
        <v>18684</v>
      </c>
      <c r="H974" s="1">
        <v>0.0608104805641109</v>
      </c>
      <c r="I974" s="1">
        <v>0.0787020887369856</v>
      </c>
      <c r="J974" s="1">
        <v>15.9692307692308</v>
      </c>
      <c r="K974" s="1" t="s">
        <v>317</v>
      </c>
    </row>
    <row r="975" spans="1:11">
      <c r="A975" s="1" t="s">
        <v>59178</v>
      </c>
      <c r="B975" s="1" t="s">
        <v>59179</v>
      </c>
      <c r="C975" s="1" t="s">
        <v>56837</v>
      </c>
      <c r="D975" s="1">
        <v>1</v>
      </c>
      <c r="E975" s="1">
        <v>45</v>
      </c>
      <c r="F975" s="1">
        <v>26</v>
      </c>
      <c r="G975" s="1">
        <v>18684</v>
      </c>
      <c r="H975" s="1">
        <v>0.0608104805641109</v>
      </c>
      <c r="I975" s="1">
        <v>0.0787020887369856</v>
      </c>
      <c r="J975" s="1">
        <v>15.9692307692308</v>
      </c>
      <c r="K975" s="1" t="s">
        <v>350</v>
      </c>
    </row>
    <row r="976" spans="1:11">
      <c r="A976" s="1" t="s">
        <v>59180</v>
      </c>
      <c r="B976" s="1" t="s">
        <v>59181</v>
      </c>
      <c r="C976" s="1" t="s">
        <v>56837</v>
      </c>
      <c r="D976" s="1">
        <v>1</v>
      </c>
      <c r="E976" s="1">
        <v>45</v>
      </c>
      <c r="F976" s="1">
        <v>26</v>
      </c>
      <c r="G976" s="1">
        <v>18684</v>
      </c>
      <c r="H976" s="1">
        <v>0.0608104805641109</v>
      </c>
      <c r="I976" s="1">
        <v>0.0787020887369856</v>
      </c>
      <c r="J976" s="1">
        <v>15.9692307692308</v>
      </c>
      <c r="K976" s="1" t="s">
        <v>314</v>
      </c>
    </row>
    <row r="977" spans="1:11">
      <c r="A977" s="1" t="s">
        <v>59182</v>
      </c>
      <c r="B977" s="1" t="s">
        <v>59183</v>
      </c>
      <c r="C977" s="1" t="s">
        <v>56837</v>
      </c>
      <c r="D977" s="1">
        <v>1</v>
      </c>
      <c r="E977" s="1">
        <v>45</v>
      </c>
      <c r="F977" s="1">
        <v>26</v>
      </c>
      <c r="G977" s="1">
        <v>18684</v>
      </c>
      <c r="H977" s="1">
        <v>0.0608104805641109</v>
      </c>
      <c r="I977" s="1">
        <v>0.0787020887369856</v>
      </c>
      <c r="J977" s="1">
        <v>15.9692307692308</v>
      </c>
      <c r="K977" s="1" t="s">
        <v>373</v>
      </c>
    </row>
    <row r="978" spans="1:11">
      <c r="A978" s="1" t="s">
        <v>59184</v>
      </c>
      <c r="B978" s="1" t="s">
        <v>59185</v>
      </c>
      <c r="C978" s="1" t="s">
        <v>56837</v>
      </c>
      <c r="D978" s="1">
        <v>1</v>
      </c>
      <c r="E978" s="1">
        <v>45</v>
      </c>
      <c r="F978" s="1">
        <v>26</v>
      </c>
      <c r="G978" s="1">
        <v>18684</v>
      </c>
      <c r="H978" s="1">
        <v>0.0608104805641109</v>
      </c>
      <c r="I978" s="1">
        <v>0.0787020887369856</v>
      </c>
      <c r="J978" s="1">
        <v>15.9692307692308</v>
      </c>
      <c r="K978" s="1" t="s">
        <v>316</v>
      </c>
    </row>
    <row r="979" spans="1:11">
      <c r="A979" s="1" t="s">
        <v>59186</v>
      </c>
      <c r="B979" s="1" t="s">
        <v>59187</v>
      </c>
      <c r="C979" s="1" t="s">
        <v>56837</v>
      </c>
      <c r="D979" s="1">
        <v>1</v>
      </c>
      <c r="E979" s="1">
        <v>45</v>
      </c>
      <c r="F979" s="1">
        <v>26</v>
      </c>
      <c r="G979" s="1">
        <v>18684</v>
      </c>
      <c r="H979" s="1">
        <v>0.0608104805641109</v>
      </c>
      <c r="I979" s="1">
        <v>0.0787020887369856</v>
      </c>
      <c r="J979" s="1">
        <v>15.9692307692308</v>
      </c>
      <c r="K979" s="1" t="s">
        <v>328</v>
      </c>
    </row>
    <row r="980" spans="1:11">
      <c r="A980" s="1" t="s">
        <v>59188</v>
      </c>
      <c r="B980" s="1" t="s">
        <v>59189</v>
      </c>
      <c r="C980" s="1" t="s">
        <v>56837</v>
      </c>
      <c r="D980" s="1">
        <v>1</v>
      </c>
      <c r="E980" s="1">
        <v>45</v>
      </c>
      <c r="F980" s="1">
        <v>26</v>
      </c>
      <c r="G980" s="1">
        <v>18684</v>
      </c>
      <c r="H980" s="1">
        <v>0.0608104805641109</v>
      </c>
      <c r="I980" s="1">
        <v>0.0787020887369856</v>
      </c>
      <c r="J980" s="1">
        <v>15.9692307692308</v>
      </c>
      <c r="K980" s="1" t="s">
        <v>332</v>
      </c>
    </row>
    <row r="981" spans="1:11">
      <c r="A981" s="1" t="s">
        <v>59190</v>
      </c>
      <c r="B981" s="1" t="s">
        <v>59191</v>
      </c>
      <c r="C981" s="1" t="s">
        <v>56837</v>
      </c>
      <c r="D981" s="1">
        <v>2</v>
      </c>
      <c r="E981" s="1">
        <v>45</v>
      </c>
      <c r="F981" s="1">
        <v>168</v>
      </c>
      <c r="G981" s="1">
        <v>18684</v>
      </c>
      <c r="H981" s="1">
        <v>0.0618687599373789</v>
      </c>
      <c r="I981" s="1">
        <v>0.0800027068155762</v>
      </c>
      <c r="J981" s="1">
        <v>4.94285714285714</v>
      </c>
      <c r="K981" s="1" t="s">
        <v>59192</v>
      </c>
    </row>
    <row r="982" spans="1:11">
      <c r="A982" s="1" t="s">
        <v>59193</v>
      </c>
      <c r="B982" s="1" t="s">
        <v>59194</v>
      </c>
      <c r="C982" s="1" t="s">
        <v>56837</v>
      </c>
      <c r="D982" s="1">
        <v>1</v>
      </c>
      <c r="E982" s="1">
        <v>45</v>
      </c>
      <c r="F982" s="1">
        <v>27</v>
      </c>
      <c r="G982" s="1">
        <v>18684</v>
      </c>
      <c r="H982" s="1">
        <v>0.0630756498413441</v>
      </c>
      <c r="I982" s="1">
        <v>0.0811436318713689</v>
      </c>
      <c r="J982" s="1">
        <v>15.3777777777778</v>
      </c>
      <c r="K982" s="1" t="s">
        <v>450</v>
      </c>
    </row>
    <row r="983" spans="1:11">
      <c r="A983" s="1" t="s">
        <v>59195</v>
      </c>
      <c r="B983" s="1" t="s">
        <v>59196</v>
      </c>
      <c r="C983" s="1" t="s">
        <v>56837</v>
      </c>
      <c r="D983" s="1">
        <v>1</v>
      </c>
      <c r="E983" s="1">
        <v>45</v>
      </c>
      <c r="F983" s="1">
        <v>27</v>
      </c>
      <c r="G983" s="1">
        <v>18684</v>
      </c>
      <c r="H983" s="1">
        <v>0.0630756498413441</v>
      </c>
      <c r="I983" s="1">
        <v>0.0811436318713689</v>
      </c>
      <c r="J983" s="1">
        <v>15.3777777777778</v>
      </c>
      <c r="K983" s="1" t="s">
        <v>318</v>
      </c>
    </row>
    <row r="984" spans="1:11">
      <c r="A984" s="1" t="s">
        <v>59197</v>
      </c>
      <c r="B984" s="1" t="s">
        <v>59198</v>
      </c>
      <c r="C984" s="1" t="s">
        <v>56837</v>
      </c>
      <c r="D984" s="1">
        <v>1</v>
      </c>
      <c r="E984" s="1">
        <v>45</v>
      </c>
      <c r="F984" s="1">
        <v>27</v>
      </c>
      <c r="G984" s="1">
        <v>18684</v>
      </c>
      <c r="H984" s="1">
        <v>0.0630756498413441</v>
      </c>
      <c r="I984" s="1">
        <v>0.0811436318713689</v>
      </c>
      <c r="J984" s="1">
        <v>15.3777777777778</v>
      </c>
      <c r="K984" s="1" t="s">
        <v>365</v>
      </c>
    </row>
    <row r="985" spans="1:11">
      <c r="A985" s="1" t="s">
        <v>59199</v>
      </c>
      <c r="B985" s="1" t="s">
        <v>59200</v>
      </c>
      <c r="C985" s="1" t="s">
        <v>56837</v>
      </c>
      <c r="D985" s="1">
        <v>1</v>
      </c>
      <c r="E985" s="1">
        <v>45</v>
      </c>
      <c r="F985" s="1">
        <v>27</v>
      </c>
      <c r="G985" s="1">
        <v>18684</v>
      </c>
      <c r="H985" s="1">
        <v>0.0630756498413441</v>
      </c>
      <c r="I985" s="1">
        <v>0.0811436318713689</v>
      </c>
      <c r="J985" s="1">
        <v>15.3777777777778</v>
      </c>
      <c r="K985" s="1" t="s">
        <v>335</v>
      </c>
    </row>
    <row r="986" spans="1:11">
      <c r="A986" s="1" t="s">
        <v>59201</v>
      </c>
      <c r="B986" s="1" t="s">
        <v>59202</v>
      </c>
      <c r="C986" s="1" t="s">
        <v>56837</v>
      </c>
      <c r="D986" s="1">
        <v>2</v>
      </c>
      <c r="E986" s="1">
        <v>45</v>
      </c>
      <c r="F986" s="1">
        <v>173</v>
      </c>
      <c r="G986" s="1">
        <v>18684</v>
      </c>
      <c r="H986" s="1">
        <v>0.06512910653973</v>
      </c>
      <c r="I986" s="1">
        <v>0.0831945802519785</v>
      </c>
      <c r="J986" s="1">
        <v>4.8</v>
      </c>
      <c r="K986" s="1" t="s">
        <v>57995</v>
      </c>
    </row>
    <row r="987" spans="1:11">
      <c r="A987" s="1" t="s">
        <v>59203</v>
      </c>
      <c r="B987" s="1" t="s">
        <v>59204</v>
      </c>
      <c r="C987" s="1" t="s">
        <v>56837</v>
      </c>
      <c r="D987" s="1">
        <v>1</v>
      </c>
      <c r="E987" s="1">
        <v>45</v>
      </c>
      <c r="F987" s="1">
        <v>28</v>
      </c>
      <c r="G987" s="1">
        <v>18684</v>
      </c>
      <c r="H987" s="1">
        <v>0.0653354770245538</v>
      </c>
      <c r="I987" s="1">
        <v>0.0831945802519785</v>
      </c>
      <c r="J987" s="1">
        <v>14.8285714285714</v>
      </c>
      <c r="K987" s="1" t="s">
        <v>317</v>
      </c>
    </row>
    <row r="988" spans="1:11">
      <c r="A988" s="1" t="s">
        <v>59205</v>
      </c>
      <c r="B988" s="1" t="s">
        <v>59206</v>
      </c>
      <c r="C988" s="1" t="s">
        <v>56837</v>
      </c>
      <c r="D988" s="1">
        <v>1</v>
      </c>
      <c r="E988" s="1">
        <v>45</v>
      </c>
      <c r="F988" s="1">
        <v>28</v>
      </c>
      <c r="G988" s="1">
        <v>18684</v>
      </c>
      <c r="H988" s="1">
        <v>0.0653354770245538</v>
      </c>
      <c r="I988" s="1">
        <v>0.0831945802519785</v>
      </c>
      <c r="J988" s="1">
        <v>14.8285714285714</v>
      </c>
      <c r="K988" s="1" t="s">
        <v>373</v>
      </c>
    </row>
    <row r="989" spans="1:11">
      <c r="A989" s="1" t="s">
        <v>59207</v>
      </c>
      <c r="B989" s="1" t="s">
        <v>59208</v>
      </c>
      <c r="C989" s="1" t="s">
        <v>56837</v>
      </c>
      <c r="D989" s="1">
        <v>1</v>
      </c>
      <c r="E989" s="1">
        <v>45</v>
      </c>
      <c r="F989" s="1">
        <v>28</v>
      </c>
      <c r="G989" s="1">
        <v>18684</v>
      </c>
      <c r="H989" s="1">
        <v>0.0653354770245538</v>
      </c>
      <c r="I989" s="1">
        <v>0.0831945802519785</v>
      </c>
      <c r="J989" s="1">
        <v>14.8285714285714</v>
      </c>
      <c r="K989" s="1" t="s">
        <v>356</v>
      </c>
    </row>
    <row r="990" spans="1:11">
      <c r="A990" s="1" t="s">
        <v>59209</v>
      </c>
      <c r="B990" s="1" t="s">
        <v>59210</v>
      </c>
      <c r="C990" s="1" t="s">
        <v>56837</v>
      </c>
      <c r="D990" s="1">
        <v>1</v>
      </c>
      <c r="E990" s="1">
        <v>45</v>
      </c>
      <c r="F990" s="1">
        <v>28</v>
      </c>
      <c r="G990" s="1">
        <v>18684</v>
      </c>
      <c r="H990" s="1">
        <v>0.0653354770245538</v>
      </c>
      <c r="I990" s="1">
        <v>0.0831945802519785</v>
      </c>
      <c r="J990" s="1">
        <v>14.8285714285714</v>
      </c>
      <c r="K990" s="1" t="s">
        <v>336</v>
      </c>
    </row>
    <row r="991" spans="1:11">
      <c r="A991" s="1" t="s">
        <v>59211</v>
      </c>
      <c r="B991" s="1" t="s">
        <v>59212</v>
      </c>
      <c r="C991" s="1" t="s">
        <v>56837</v>
      </c>
      <c r="D991" s="1">
        <v>1</v>
      </c>
      <c r="E991" s="1">
        <v>45</v>
      </c>
      <c r="F991" s="1">
        <v>28</v>
      </c>
      <c r="G991" s="1">
        <v>18684</v>
      </c>
      <c r="H991" s="1">
        <v>0.0653354770245538</v>
      </c>
      <c r="I991" s="1">
        <v>0.0831945802519785</v>
      </c>
      <c r="J991" s="1">
        <v>14.8285714285714</v>
      </c>
      <c r="K991" s="1" t="s">
        <v>445</v>
      </c>
    </row>
    <row r="992" spans="1:11">
      <c r="A992" s="1" t="s">
        <v>59213</v>
      </c>
      <c r="B992" s="1" t="s">
        <v>59214</v>
      </c>
      <c r="C992" s="1" t="s">
        <v>56837</v>
      </c>
      <c r="D992" s="1">
        <v>1</v>
      </c>
      <c r="E992" s="1">
        <v>45</v>
      </c>
      <c r="F992" s="1">
        <v>29</v>
      </c>
      <c r="G992" s="1">
        <v>18684</v>
      </c>
      <c r="H992" s="1">
        <v>0.0675899744266708</v>
      </c>
      <c r="I992" s="1">
        <v>0.0852691014634199</v>
      </c>
      <c r="J992" s="1">
        <v>14.3172413793103</v>
      </c>
      <c r="K992" s="1" t="s">
        <v>347</v>
      </c>
    </row>
    <row r="993" spans="1:11">
      <c r="A993" s="1" t="s">
        <v>59215</v>
      </c>
      <c r="B993" s="1" t="s">
        <v>59216</v>
      </c>
      <c r="C993" s="1" t="s">
        <v>56837</v>
      </c>
      <c r="D993" s="1">
        <v>1</v>
      </c>
      <c r="E993" s="1">
        <v>45</v>
      </c>
      <c r="F993" s="1">
        <v>29</v>
      </c>
      <c r="G993" s="1">
        <v>18684</v>
      </c>
      <c r="H993" s="1">
        <v>0.0675899744266708</v>
      </c>
      <c r="I993" s="1">
        <v>0.0852691014634199</v>
      </c>
      <c r="J993" s="1">
        <v>14.3172413793103</v>
      </c>
      <c r="K993" s="1" t="s">
        <v>396</v>
      </c>
    </row>
    <row r="994" spans="1:11">
      <c r="A994" s="1" t="s">
        <v>59217</v>
      </c>
      <c r="B994" s="1" t="s">
        <v>59218</v>
      </c>
      <c r="C994" s="1" t="s">
        <v>56837</v>
      </c>
      <c r="D994" s="1">
        <v>1</v>
      </c>
      <c r="E994" s="1">
        <v>45</v>
      </c>
      <c r="F994" s="1">
        <v>29</v>
      </c>
      <c r="G994" s="1">
        <v>18684</v>
      </c>
      <c r="H994" s="1">
        <v>0.0675899744266708</v>
      </c>
      <c r="I994" s="1">
        <v>0.0852691014634199</v>
      </c>
      <c r="J994" s="1">
        <v>14.3172413793103</v>
      </c>
      <c r="K994" s="1" t="s">
        <v>336</v>
      </c>
    </row>
    <row r="995" spans="1:11">
      <c r="A995" s="1" t="s">
        <v>59219</v>
      </c>
      <c r="B995" s="1" t="s">
        <v>59220</v>
      </c>
      <c r="C995" s="1" t="s">
        <v>56837</v>
      </c>
      <c r="D995" s="1">
        <v>1</v>
      </c>
      <c r="E995" s="1">
        <v>45</v>
      </c>
      <c r="F995" s="1">
        <v>29</v>
      </c>
      <c r="G995" s="1">
        <v>18684</v>
      </c>
      <c r="H995" s="1">
        <v>0.0675899744266708</v>
      </c>
      <c r="I995" s="1">
        <v>0.0852691014634199</v>
      </c>
      <c r="J995" s="1">
        <v>14.3172413793103</v>
      </c>
      <c r="K995" s="1" t="s">
        <v>320</v>
      </c>
    </row>
    <row r="996" spans="1:11">
      <c r="A996" s="1" t="s">
        <v>59221</v>
      </c>
      <c r="B996" s="1" t="s">
        <v>59222</v>
      </c>
      <c r="C996" s="1" t="s">
        <v>56837</v>
      </c>
      <c r="D996" s="1">
        <v>1</v>
      </c>
      <c r="E996" s="1">
        <v>45</v>
      </c>
      <c r="F996" s="1">
        <v>29</v>
      </c>
      <c r="G996" s="1">
        <v>18684</v>
      </c>
      <c r="H996" s="1">
        <v>0.0675899744266708</v>
      </c>
      <c r="I996" s="1">
        <v>0.0852691014634199</v>
      </c>
      <c r="J996" s="1">
        <v>14.3172413793103</v>
      </c>
      <c r="K996" s="1" t="s">
        <v>332</v>
      </c>
    </row>
    <row r="997" spans="1:11">
      <c r="A997" s="1" t="s">
        <v>59223</v>
      </c>
      <c r="B997" s="1" t="s">
        <v>59224</v>
      </c>
      <c r="C997" s="1" t="s">
        <v>56837</v>
      </c>
      <c r="D997" s="1">
        <v>1</v>
      </c>
      <c r="E997" s="1">
        <v>45</v>
      </c>
      <c r="F997" s="1">
        <v>29</v>
      </c>
      <c r="G997" s="1">
        <v>18684</v>
      </c>
      <c r="H997" s="1">
        <v>0.0675899744266708</v>
      </c>
      <c r="I997" s="1">
        <v>0.0852691014634199</v>
      </c>
      <c r="J997" s="1">
        <v>14.3172413793103</v>
      </c>
      <c r="K997" s="1" t="s">
        <v>353</v>
      </c>
    </row>
    <row r="998" spans="1:11">
      <c r="A998" s="1" t="s">
        <v>59225</v>
      </c>
      <c r="B998" s="1" t="s">
        <v>59226</v>
      </c>
      <c r="C998" s="1" t="s">
        <v>56837</v>
      </c>
      <c r="D998" s="1">
        <v>1</v>
      </c>
      <c r="E998" s="1">
        <v>45</v>
      </c>
      <c r="F998" s="1">
        <v>29</v>
      </c>
      <c r="G998" s="1">
        <v>18684</v>
      </c>
      <c r="H998" s="1">
        <v>0.0675899744266708</v>
      </c>
      <c r="I998" s="1">
        <v>0.0852691014634199</v>
      </c>
      <c r="J998" s="1">
        <v>14.3172413793103</v>
      </c>
      <c r="K998" s="1" t="s">
        <v>326</v>
      </c>
    </row>
    <row r="999" spans="1:11">
      <c r="A999" s="1" t="s">
        <v>59227</v>
      </c>
      <c r="B999" s="1" t="s">
        <v>59228</v>
      </c>
      <c r="C999" s="1" t="s">
        <v>56837</v>
      </c>
      <c r="D999" s="1">
        <v>1</v>
      </c>
      <c r="E999" s="1">
        <v>45</v>
      </c>
      <c r="F999" s="1">
        <v>29</v>
      </c>
      <c r="G999" s="1">
        <v>18684</v>
      </c>
      <c r="H999" s="1">
        <v>0.0675899744266708</v>
      </c>
      <c r="I999" s="1">
        <v>0.0852691014634199</v>
      </c>
      <c r="J999" s="1">
        <v>14.3172413793103</v>
      </c>
      <c r="K999" s="1" t="s">
        <v>357</v>
      </c>
    </row>
    <row r="1000" spans="1:11">
      <c r="A1000" s="1" t="s">
        <v>59229</v>
      </c>
      <c r="B1000" s="1" t="s">
        <v>59230</v>
      </c>
      <c r="C1000" s="1" t="s">
        <v>56837</v>
      </c>
      <c r="D1000" s="1">
        <v>2</v>
      </c>
      <c r="E1000" s="1">
        <v>45</v>
      </c>
      <c r="F1000" s="1">
        <v>178</v>
      </c>
      <c r="G1000" s="1">
        <v>18684</v>
      </c>
      <c r="H1000" s="1">
        <v>0.0684465471891779</v>
      </c>
      <c r="I1000" s="1">
        <v>0.0862771603224931</v>
      </c>
      <c r="J1000" s="1">
        <v>4.66516853932584</v>
      </c>
      <c r="K1000" s="1" t="s">
        <v>57650</v>
      </c>
    </row>
    <row r="1001" spans="1:11">
      <c r="A1001" s="1" t="s">
        <v>59231</v>
      </c>
      <c r="B1001" s="1" t="s">
        <v>59232</v>
      </c>
      <c r="C1001" s="1" t="s">
        <v>56837</v>
      </c>
      <c r="D1001" s="1">
        <v>1</v>
      </c>
      <c r="E1001" s="1">
        <v>45</v>
      </c>
      <c r="F1001" s="1">
        <v>30</v>
      </c>
      <c r="G1001" s="1">
        <v>18684</v>
      </c>
      <c r="H1001" s="1">
        <v>0.0698391543329048</v>
      </c>
      <c r="I1001" s="1">
        <v>0.087226254370822</v>
      </c>
      <c r="J1001" s="1">
        <v>13.84</v>
      </c>
      <c r="K1001" s="1" t="s">
        <v>329</v>
      </c>
    </row>
    <row r="1002" spans="1:11">
      <c r="A1002" s="1" t="s">
        <v>59233</v>
      </c>
      <c r="B1002" s="1" t="s">
        <v>59234</v>
      </c>
      <c r="C1002" s="1" t="s">
        <v>56837</v>
      </c>
      <c r="D1002" s="1">
        <v>1</v>
      </c>
      <c r="E1002" s="1">
        <v>45</v>
      </c>
      <c r="F1002" s="1">
        <v>30</v>
      </c>
      <c r="G1002" s="1">
        <v>18684</v>
      </c>
      <c r="H1002" s="1">
        <v>0.0698391543329048</v>
      </c>
      <c r="I1002" s="1">
        <v>0.087226254370822</v>
      </c>
      <c r="J1002" s="1">
        <v>13.84</v>
      </c>
      <c r="K1002" s="1" t="s">
        <v>361</v>
      </c>
    </row>
    <row r="1003" spans="1:11">
      <c r="A1003" s="1" t="s">
        <v>59235</v>
      </c>
      <c r="B1003" s="1" t="s">
        <v>59236</v>
      </c>
      <c r="C1003" s="1" t="s">
        <v>56837</v>
      </c>
      <c r="D1003" s="1">
        <v>1</v>
      </c>
      <c r="E1003" s="1">
        <v>45</v>
      </c>
      <c r="F1003" s="1">
        <v>30</v>
      </c>
      <c r="G1003" s="1">
        <v>18684</v>
      </c>
      <c r="H1003" s="1">
        <v>0.0698391543329048</v>
      </c>
      <c r="I1003" s="1">
        <v>0.087226254370822</v>
      </c>
      <c r="J1003" s="1">
        <v>13.84</v>
      </c>
      <c r="K1003" s="1" t="s">
        <v>356</v>
      </c>
    </row>
    <row r="1004" spans="1:11">
      <c r="A1004" s="1" t="s">
        <v>59237</v>
      </c>
      <c r="B1004" s="1" t="s">
        <v>59238</v>
      </c>
      <c r="C1004" s="1" t="s">
        <v>56837</v>
      </c>
      <c r="D1004" s="1">
        <v>1</v>
      </c>
      <c r="E1004" s="1">
        <v>45</v>
      </c>
      <c r="F1004" s="1">
        <v>30</v>
      </c>
      <c r="G1004" s="1">
        <v>18684</v>
      </c>
      <c r="H1004" s="1">
        <v>0.0698391543329048</v>
      </c>
      <c r="I1004" s="1">
        <v>0.087226254370822</v>
      </c>
      <c r="J1004" s="1">
        <v>13.84</v>
      </c>
      <c r="K1004" s="1" t="s">
        <v>316</v>
      </c>
    </row>
    <row r="1005" spans="1:11">
      <c r="A1005" s="1" t="s">
        <v>59239</v>
      </c>
      <c r="B1005" s="1" t="s">
        <v>59240</v>
      </c>
      <c r="C1005" s="1" t="s">
        <v>56837</v>
      </c>
      <c r="D1005" s="1">
        <v>1</v>
      </c>
      <c r="E1005" s="1">
        <v>45</v>
      </c>
      <c r="F1005" s="1">
        <v>30</v>
      </c>
      <c r="G1005" s="1">
        <v>18684</v>
      </c>
      <c r="H1005" s="1">
        <v>0.0698391543329048</v>
      </c>
      <c r="I1005" s="1">
        <v>0.087226254370822</v>
      </c>
      <c r="J1005" s="1">
        <v>13.84</v>
      </c>
      <c r="K1005" s="1" t="s">
        <v>362</v>
      </c>
    </row>
    <row r="1006" spans="1:11">
      <c r="A1006" s="1" t="s">
        <v>59241</v>
      </c>
      <c r="B1006" s="1" t="s">
        <v>59242</v>
      </c>
      <c r="C1006" s="1" t="s">
        <v>56837</v>
      </c>
      <c r="D1006" s="1">
        <v>1</v>
      </c>
      <c r="E1006" s="1">
        <v>45</v>
      </c>
      <c r="F1006" s="1">
        <v>30</v>
      </c>
      <c r="G1006" s="1">
        <v>18684</v>
      </c>
      <c r="H1006" s="1">
        <v>0.0698391543329048</v>
      </c>
      <c r="I1006" s="1">
        <v>0.087226254370822</v>
      </c>
      <c r="J1006" s="1">
        <v>13.84</v>
      </c>
      <c r="K1006" s="1" t="s">
        <v>336</v>
      </c>
    </row>
    <row r="1007" spans="1:11">
      <c r="A1007" s="1" t="s">
        <v>59243</v>
      </c>
      <c r="B1007" s="1" t="s">
        <v>59244</v>
      </c>
      <c r="C1007" s="1" t="s">
        <v>56837</v>
      </c>
      <c r="D1007" s="1">
        <v>1</v>
      </c>
      <c r="E1007" s="1">
        <v>45</v>
      </c>
      <c r="F1007" s="1">
        <v>30</v>
      </c>
      <c r="G1007" s="1">
        <v>18684</v>
      </c>
      <c r="H1007" s="1">
        <v>0.0698391543329048</v>
      </c>
      <c r="I1007" s="1">
        <v>0.087226254370822</v>
      </c>
      <c r="J1007" s="1">
        <v>13.84</v>
      </c>
      <c r="K1007" s="1" t="s">
        <v>333</v>
      </c>
    </row>
    <row r="1008" spans="1:11">
      <c r="A1008" s="1" t="s">
        <v>59245</v>
      </c>
      <c r="B1008" s="1" t="s">
        <v>59246</v>
      </c>
      <c r="C1008" s="1" t="s">
        <v>56837</v>
      </c>
      <c r="D1008" s="1">
        <v>1</v>
      </c>
      <c r="E1008" s="1">
        <v>45</v>
      </c>
      <c r="F1008" s="1">
        <v>30</v>
      </c>
      <c r="G1008" s="1">
        <v>18684</v>
      </c>
      <c r="H1008" s="1">
        <v>0.0698391543329048</v>
      </c>
      <c r="I1008" s="1">
        <v>0.087226254370822</v>
      </c>
      <c r="J1008" s="1">
        <v>13.84</v>
      </c>
      <c r="K1008" s="1" t="s">
        <v>292</v>
      </c>
    </row>
    <row r="1009" spans="1:11">
      <c r="A1009" s="1" t="s">
        <v>59247</v>
      </c>
      <c r="B1009" s="1" t="s">
        <v>59248</v>
      </c>
      <c r="C1009" s="1" t="s">
        <v>56837</v>
      </c>
      <c r="D1009" s="1">
        <v>1</v>
      </c>
      <c r="E1009" s="1">
        <v>45</v>
      </c>
      <c r="F1009" s="1">
        <v>30</v>
      </c>
      <c r="G1009" s="1">
        <v>18684</v>
      </c>
      <c r="H1009" s="1">
        <v>0.0698391543329048</v>
      </c>
      <c r="I1009" s="1">
        <v>0.087226254370822</v>
      </c>
      <c r="J1009" s="1">
        <v>13.84</v>
      </c>
      <c r="K1009" s="1" t="s">
        <v>380</v>
      </c>
    </row>
    <row r="1010" spans="1:11">
      <c r="A1010" s="1" t="s">
        <v>59249</v>
      </c>
      <c r="B1010" s="1" t="s">
        <v>59250</v>
      </c>
      <c r="C1010" s="1" t="s">
        <v>56837</v>
      </c>
      <c r="D1010" s="1">
        <v>1</v>
      </c>
      <c r="E1010" s="1">
        <v>45</v>
      </c>
      <c r="F1010" s="1">
        <v>30</v>
      </c>
      <c r="G1010" s="1">
        <v>18684</v>
      </c>
      <c r="H1010" s="1">
        <v>0.0698391543329048</v>
      </c>
      <c r="I1010" s="1">
        <v>0.087226254370822</v>
      </c>
      <c r="J1010" s="1">
        <v>13.84</v>
      </c>
      <c r="K1010" s="1" t="s">
        <v>350</v>
      </c>
    </row>
    <row r="1011" spans="1:11">
      <c r="A1011" s="1" t="s">
        <v>59251</v>
      </c>
      <c r="B1011" s="1" t="s">
        <v>59252</v>
      </c>
      <c r="C1011" s="1" t="s">
        <v>56837</v>
      </c>
      <c r="D1011" s="1">
        <v>1</v>
      </c>
      <c r="E1011" s="1">
        <v>45</v>
      </c>
      <c r="F1011" s="1">
        <v>31</v>
      </c>
      <c r="G1011" s="1">
        <v>18684</v>
      </c>
      <c r="H1011" s="1">
        <v>0.0720830290008054</v>
      </c>
      <c r="I1011" s="1">
        <v>0.0892116695554523</v>
      </c>
      <c r="J1011" s="1">
        <v>13.3935483870968</v>
      </c>
      <c r="K1011" s="1" t="s">
        <v>308</v>
      </c>
    </row>
    <row r="1012" spans="1:11">
      <c r="A1012" s="1" t="s">
        <v>59253</v>
      </c>
      <c r="B1012" s="1" t="s">
        <v>59254</v>
      </c>
      <c r="C1012" s="1" t="s">
        <v>56837</v>
      </c>
      <c r="D1012" s="1">
        <v>1</v>
      </c>
      <c r="E1012" s="1">
        <v>45</v>
      </c>
      <c r="F1012" s="1">
        <v>31</v>
      </c>
      <c r="G1012" s="1">
        <v>18684</v>
      </c>
      <c r="H1012" s="1">
        <v>0.0720830290008054</v>
      </c>
      <c r="I1012" s="1">
        <v>0.0892116695554523</v>
      </c>
      <c r="J1012" s="1">
        <v>13.3935483870968</v>
      </c>
      <c r="K1012" s="1" t="s">
        <v>371</v>
      </c>
    </row>
    <row r="1013" spans="1:11">
      <c r="A1013" s="1" t="s">
        <v>59255</v>
      </c>
      <c r="B1013" s="1" t="s">
        <v>59256</v>
      </c>
      <c r="C1013" s="1" t="s">
        <v>56837</v>
      </c>
      <c r="D1013" s="1">
        <v>1</v>
      </c>
      <c r="E1013" s="1">
        <v>45</v>
      </c>
      <c r="F1013" s="1">
        <v>31</v>
      </c>
      <c r="G1013" s="1">
        <v>18684</v>
      </c>
      <c r="H1013" s="1">
        <v>0.0720830290008054</v>
      </c>
      <c r="I1013" s="1">
        <v>0.0892116695554523</v>
      </c>
      <c r="J1013" s="1">
        <v>13.3935483870968</v>
      </c>
      <c r="K1013" s="1" t="s">
        <v>316</v>
      </c>
    </row>
    <row r="1014" spans="1:11">
      <c r="A1014" s="1" t="s">
        <v>59257</v>
      </c>
      <c r="B1014" s="1" t="s">
        <v>59258</v>
      </c>
      <c r="C1014" s="1" t="s">
        <v>56837</v>
      </c>
      <c r="D1014" s="1">
        <v>1</v>
      </c>
      <c r="E1014" s="1">
        <v>45</v>
      </c>
      <c r="F1014" s="1">
        <v>31</v>
      </c>
      <c r="G1014" s="1">
        <v>18684</v>
      </c>
      <c r="H1014" s="1">
        <v>0.0720830290008054</v>
      </c>
      <c r="I1014" s="1">
        <v>0.0892116695554523</v>
      </c>
      <c r="J1014" s="1">
        <v>13.3935483870968</v>
      </c>
      <c r="K1014" s="1" t="s">
        <v>350</v>
      </c>
    </row>
    <row r="1015" spans="1:11">
      <c r="A1015" s="1" t="s">
        <v>59259</v>
      </c>
      <c r="B1015" s="1" t="s">
        <v>59260</v>
      </c>
      <c r="C1015" s="1" t="s">
        <v>56837</v>
      </c>
      <c r="D1015" s="1">
        <v>1</v>
      </c>
      <c r="E1015" s="1">
        <v>45</v>
      </c>
      <c r="F1015" s="1">
        <v>31</v>
      </c>
      <c r="G1015" s="1">
        <v>18684</v>
      </c>
      <c r="H1015" s="1">
        <v>0.0720830290008054</v>
      </c>
      <c r="I1015" s="1">
        <v>0.0892116695554523</v>
      </c>
      <c r="J1015" s="1">
        <v>13.3935483870968</v>
      </c>
      <c r="K1015" s="1" t="s">
        <v>353</v>
      </c>
    </row>
    <row r="1016" spans="1:11">
      <c r="A1016" s="1" t="s">
        <v>59261</v>
      </c>
      <c r="B1016" s="1" t="s">
        <v>59262</v>
      </c>
      <c r="C1016" s="1" t="s">
        <v>56837</v>
      </c>
      <c r="D1016" s="1">
        <v>1</v>
      </c>
      <c r="E1016" s="1">
        <v>45</v>
      </c>
      <c r="F1016" s="1">
        <v>31</v>
      </c>
      <c r="G1016" s="1">
        <v>18684</v>
      </c>
      <c r="H1016" s="1">
        <v>0.0720830290008054</v>
      </c>
      <c r="I1016" s="1">
        <v>0.0892116695554523</v>
      </c>
      <c r="J1016" s="1">
        <v>13.3935483870968</v>
      </c>
      <c r="K1016" s="1" t="s">
        <v>332</v>
      </c>
    </row>
    <row r="1017" spans="1:11">
      <c r="A1017" s="1" t="s">
        <v>59263</v>
      </c>
      <c r="B1017" s="1" t="s">
        <v>59264</v>
      </c>
      <c r="C1017" s="1" t="s">
        <v>56837</v>
      </c>
      <c r="D1017" s="1">
        <v>1</v>
      </c>
      <c r="E1017" s="1">
        <v>45</v>
      </c>
      <c r="F1017" s="1">
        <v>31</v>
      </c>
      <c r="G1017" s="1">
        <v>18684</v>
      </c>
      <c r="H1017" s="1">
        <v>0.0720830290008054</v>
      </c>
      <c r="I1017" s="1">
        <v>0.0892116695554523</v>
      </c>
      <c r="J1017" s="1">
        <v>13.3935483870968</v>
      </c>
      <c r="K1017" s="1" t="s">
        <v>315</v>
      </c>
    </row>
    <row r="1018" spans="1:11">
      <c r="A1018" s="1" t="s">
        <v>59265</v>
      </c>
      <c r="B1018" s="1" t="s">
        <v>59266</v>
      </c>
      <c r="C1018" s="1" t="s">
        <v>56837</v>
      </c>
      <c r="D1018" s="1">
        <v>2</v>
      </c>
      <c r="E1018" s="1">
        <v>45</v>
      </c>
      <c r="F1018" s="1">
        <v>185</v>
      </c>
      <c r="G1018" s="1">
        <v>18684</v>
      </c>
      <c r="H1018" s="1">
        <v>0.0731835249082339</v>
      </c>
      <c r="I1018" s="1">
        <v>0.0903500307509061</v>
      </c>
      <c r="J1018" s="1">
        <v>4.48864864864865</v>
      </c>
      <c r="K1018" s="1" t="s">
        <v>57609</v>
      </c>
    </row>
    <row r="1019" spans="1:11">
      <c r="A1019" s="1" t="s">
        <v>59267</v>
      </c>
      <c r="B1019" s="1" t="s">
        <v>59268</v>
      </c>
      <c r="C1019" s="1" t="s">
        <v>56837</v>
      </c>
      <c r="D1019" s="1">
        <v>1</v>
      </c>
      <c r="E1019" s="1">
        <v>45</v>
      </c>
      <c r="F1019" s="1">
        <v>32</v>
      </c>
      <c r="G1019" s="1">
        <v>18684</v>
      </c>
      <c r="H1019" s="1">
        <v>0.0743216106603219</v>
      </c>
      <c r="I1019" s="1">
        <v>0.0912294729873019</v>
      </c>
      <c r="J1019" s="1">
        <v>12.975</v>
      </c>
      <c r="K1019" s="1" t="s">
        <v>317</v>
      </c>
    </row>
    <row r="1020" spans="1:11">
      <c r="A1020" s="1" t="s">
        <v>59269</v>
      </c>
      <c r="B1020" s="1" t="s">
        <v>59270</v>
      </c>
      <c r="C1020" s="1" t="s">
        <v>56837</v>
      </c>
      <c r="D1020" s="1">
        <v>1</v>
      </c>
      <c r="E1020" s="1">
        <v>45</v>
      </c>
      <c r="F1020" s="1">
        <v>32</v>
      </c>
      <c r="G1020" s="1">
        <v>18684</v>
      </c>
      <c r="H1020" s="1">
        <v>0.0743216106603219</v>
      </c>
      <c r="I1020" s="1">
        <v>0.0912294729873019</v>
      </c>
      <c r="J1020" s="1">
        <v>12.975</v>
      </c>
      <c r="K1020" s="1" t="s">
        <v>315</v>
      </c>
    </row>
    <row r="1021" spans="1:11">
      <c r="A1021" s="1" t="s">
        <v>59271</v>
      </c>
      <c r="B1021" s="1" t="s">
        <v>59272</v>
      </c>
      <c r="C1021" s="1" t="s">
        <v>56837</v>
      </c>
      <c r="D1021" s="1">
        <v>1</v>
      </c>
      <c r="E1021" s="1">
        <v>45</v>
      </c>
      <c r="F1021" s="1">
        <v>32</v>
      </c>
      <c r="G1021" s="1">
        <v>18684</v>
      </c>
      <c r="H1021" s="1">
        <v>0.0743216106603219</v>
      </c>
      <c r="I1021" s="1">
        <v>0.0912294729873019</v>
      </c>
      <c r="J1021" s="1">
        <v>12.975</v>
      </c>
      <c r="K1021" s="1" t="s">
        <v>365</v>
      </c>
    </row>
    <row r="1022" spans="1:11">
      <c r="A1022" s="1" t="s">
        <v>59273</v>
      </c>
      <c r="B1022" s="1" t="s">
        <v>59274</v>
      </c>
      <c r="C1022" s="1" t="s">
        <v>56837</v>
      </c>
      <c r="D1022" s="1">
        <v>1</v>
      </c>
      <c r="E1022" s="1">
        <v>45</v>
      </c>
      <c r="F1022" s="1">
        <v>32</v>
      </c>
      <c r="G1022" s="1">
        <v>18684</v>
      </c>
      <c r="H1022" s="1">
        <v>0.0743216106603219</v>
      </c>
      <c r="I1022" s="1">
        <v>0.0912294729873019</v>
      </c>
      <c r="J1022" s="1">
        <v>12.975</v>
      </c>
      <c r="K1022" s="1" t="s">
        <v>316</v>
      </c>
    </row>
    <row r="1023" spans="1:11">
      <c r="A1023" s="1" t="s">
        <v>59275</v>
      </c>
      <c r="B1023" s="1" t="s">
        <v>59276</v>
      </c>
      <c r="C1023" s="1" t="s">
        <v>56837</v>
      </c>
      <c r="D1023" s="1">
        <v>1</v>
      </c>
      <c r="E1023" s="1">
        <v>45</v>
      </c>
      <c r="F1023" s="1">
        <v>32</v>
      </c>
      <c r="G1023" s="1">
        <v>18684</v>
      </c>
      <c r="H1023" s="1">
        <v>0.0743216106603219</v>
      </c>
      <c r="I1023" s="1">
        <v>0.0912294729873019</v>
      </c>
      <c r="J1023" s="1">
        <v>12.975</v>
      </c>
      <c r="K1023" s="1" t="s">
        <v>373</v>
      </c>
    </row>
    <row r="1024" spans="1:11">
      <c r="A1024" s="1" t="s">
        <v>59277</v>
      </c>
      <c r="B1024" s="1" t="s">
        <v>59278</v>
      </c>
      <c r="C1024" s="1" t="s">
        <v>56837</v>
      </c>
      <c r="D1024" s="1">
        <v>1</v>
      </c>
      <c r="E1024" s="1">
        <v>45</v>
      </c>
      <c r="F1024" s="1">
        <v>32</v>
      </c>
      <c r="G1024" s="1">
        <v>18684</v>
      </c>
      <c r="H1024" s="1">
        <v>0.0743216106603219</v>
      </c>
      <c r="I1024" s="1">
        <v>0.0912294729873019</v>
      </c>
      <c r="J1024" s="1">
        <v>12.975</v>
      </c>
      <c r="K1024" s="1" t="s">
        <v>445</v>
      </c>
    </row>
    <row r="1025" spans="1:11">
      <c r="A1025" s="1" t="s">
        <v>59279</v>
      </c>
      <c r="B1025" s="1" t="s">
        <v>59280</v>
      </c>
      <c r="C1025" s="1" t="s">
        <v>56837</v>
      </c>
      <c r="D1025" s="1">
        <v>1</v>
      </c>
      <c r="E1025" s="1">
        <v>45</v>
      </c>
      <c r="F1025" s="1">
        <v>32</v>
      </c>
      <c r="G1025" s="1">
        <v>18684</v>
      </c>
      <c r="H1025" s="1">
        <v>0.0743216106603219</v>
      </c>
      <c r="I1025" s="1">
        <v>0.0912294729873019</v>
      </c>
      <c r="J1025" s="1">
        <v>12.975</v>
      </c>
      <c r="K1025" s="1" t="s">
        <v>342</v>
      </c>
    </row>
    <row r="1026" spans="1:11">
      <c r="A1026" s="1" t="s">
        <v>59281</v>
      </c>
      <c r="B1026" s="1" t="s">
        <v>59282</v>
      </c>
      <c r="C1026" s="1" t="s">
        <v>56837</v>
      </c>
      <c r="D1026" s="1">
        <v>1</v>
      </c>
      <c r="E1026" s="1">
        <v>45</v>
      </c>
      <c r="F1026" s="1">
        <v>33</v>
      </c>
      <c r="G1026" s="1">
        <v>18684</v>
      </c>
      <c r="H1026" s="1">
        <v>0.0765549115138652</v>
      </c>
      <c r="I1026" s="1">
        <v>0.0931324957589601</v>
      </c>
      <c r="J1026" s="1">
        <v>12.5818181818182</v>
      </c>
      <c r="K1026" s="1" t="s">
        <v>316</v>
      </c>
    </row>
    <row r="1027" spans="1:11">
      <c r="A1027" s="1" t="s">
        <v>59283</v>
      </c>
      <c r="B1027" s="1" t="s">
        <v>59284</v>
      </c>
      <c r="C1027" s="1" t="s">
        <v>56837</v>
      </c>
      <c r="D1027" s="1">
        <v>1</v>
      </c>
      <c r="E1027" s="1">
        <v>45</v>
      </c>
      <c r="F1027" s="1">
        <v>33</v>
      </c>
      <c r="G1027" s="1">
        <v>18684</v>
      </c>
      <c r="H1027" s="1">
        <v>0.0765549115138652</v>
      </c>
      <c r="I1027" s="1">
        <v>0.0931324957589601</v>
      </c>
      <c r="J1027" s="1">
        <v>12.5818181818182</v>
      </c>
      <c r="K1027" s="1" t="s">
        <v>328</v>
      </c>
    </row>
    <row r="1028" spans="1:11">
      <c r="A1028" s="1" t="s">
        <v>59285</v>
      </c>
      <c r="B1028" s="1" t="s">
        <v>59286</v>
      </c>
      <c r="C1028" s="1" t="s">
        <v>56837</v>
      </c>
      <c r="D1028" s="1">
        <v>1</v>
      </c>
      <c r="E1028" s="1">
        <v>45</v>
      </c>
      <c r="F1028" s="1">
        <v>33</v>
      </c>
      <c r="G1028" s="1">
        <v>18684</v>
      </c>
      <c r="H1028" s="1">
        <v>0.0765549115138652</v>
      </c>
      <c r="I1028" s="1">
        <v>0.0931324957589601</v>
      </c>
      <c r="J1028" s="1">
        <v>12.5818181818182</v>
      </c>
      <c r="K1028" s="1" t="s">
        <v>363</v>
      </c>
    </row>
    <row r="1029" spans="1:11">
      <c r="A1029" s="1" t="s">
        <v>59287</v>
      </c>
      <c r="B1029" s="1" t="s">
        <v>59288</v>
      </c>
      <c r="C1029" s="1" t="s">
        <v>56837</v>
      </c>
      <c r="D1029" s="1">
        <v>1</v>
      </c>
      <c r="E1029" s="1">
        <v>45</v>
      </c>
      <c r="F1029" s="1">
        <v>33</v>
      </c>
      <c r="G1029" s="1">
        <v>18684</v>
      </c>
      <c r="H1029" s="1">
        <v>0.0765549115138652</v>
      </c>
      <c r="I1029" s="1">
        <v>0.0931324957589601</v>
      </c>
      <c r="J1029" s="1">
        <v>12.5818181818182</v>
      </c>
      <c r="K1029" s="1" t="s">
        <v>336</v>
      </c>
    </row>
    <row r="1030" spans="1:11">
      <c r="A1030" s="1" t="s">
        <v>59289</v>
      </c>
      <c r="B1030" s="1" t="s">
        <v>59290</v>
      </c>
      <c r="C1030" s="1" t="s">
        <v>56837</v>
      </c>
      <c r="D1030" s="1">
        <v>1</v>
      </c>
      <c r="E1030" s="1">
        <v>45</v>
      </c>
      <c r="F1030" s="1">
        <v>33</v>
      </c>
      <c r="G1030" s="1">
        <v>18684</v>
      </c>
      <c r="H1030" s="1">
        <v>0.0765549115138652</v>
      </c>
      <c r="I1030" s="1">
        <v>0.0931324957589601</v>
      </c>
      <c r="J1030" s="1">
        <v>12.5818181818182</v>
      </c>
      <c r="K1030" s="1" t="s">
        <v>316</v>
      </c>
    </row>
    <row r="1031" spans="1:11">
      <c r="A1031" s="1" t="s">
        <v>59291</v>
      </c>
      <c r="B1031" s="1" t="s">
        <v>59292</v>
      </c>
      <c r="C1031" s="1" t="s">
        <v>56837</v>
      </c>
      <c r="D1031" s="1">
        <v>1</v>
      </c>
      <c r="E1031" s="1">
        <v>45</v>
      </c>
      <c r="F1031" s="1">
        <v>34</v>
      </c>
      <c r="G1031" s="1">
        <v>18684</v>
      </c>
      <c r="H1031" s="1">
        <v>0.0787829437363666</v>
      </c>
      <c r="I1031" s="1">
        <v>0.0953019480681854</v>
      </c>
      <c r="J1031" s="1">
        <v>12.2117647058824</v>
      </c>
      <c r="K1031" s="1" t="s">
        <v>371</v>
      </c>
    </row>
    <row r="1032" spans="1:11">
      <c r="A1032" s="1" t="s">
        <v>59293</v>
      </c>
      <c r="B1032" s="1" t="s">
        <v>59294</v>
      </c>
      <c r="C1032" s="1" t="s">
        <v>56837</v>
      </c>
      <c r="D1032" s="1">
        <v>1</v>
      </c>
      <c r="E1032" s="1">
        <v>45</v>
      </c>
      <c r="F1032" s="1">
        <v>34</v>
      </c>
      <c r="G1032" s="1">
        <v>18684</v>
      </c>
      <c r="H1032" s="1">
        <v>0.0787829437363666</v>
      </c>
      <c r="I1032" s="1">
        <v>0.0953019480681854</v>
      </c>
      <c r="J1032" s="1">
        <v>12.2117647058824</v>
      </c>
      <c r="K1032" s="1" t="s">
        <v>348</v>
      </c>
    </row>
    <row r="1033" spans="1:11">
      <c r="A1033" s="1" t="s">
        <v>59295</v>
      </c>
      <c r="B1033" s="1" t="s">
        <v>59296</v>
      </c>
      <c r="C1033" s="1" t="s">
        <v>56837</v>
      </c>
      <c r="D1033" s="1">
        <v>1</v>
      </c>
      <c r="E1033" s="1">
        <v>45</v>
      </c>
      <c r="F1033" s="1">
        <v>34</v>
      </c>
      <c r="G1033" s="1">
        <v>18684</v>
      </c>
      <c r="H1033" s="1">
        <v>0.0787829437363666</v>
      </c>
      <c r="I1033" s="1">
        <v>0.0953019480681854</v>
      </c>
      <c r="J1033" s="1">
        <v>12.2117647058824</v>
      </c>
      <c r="K1033" s="1" t="s">
        <v>329</v>
      </c>
    </row>
    <row r="1034" spans="1:11">
      <c r="A1034" s="1" t="s">
        <v>59297</v>
      </c>
      <c r="B1034" s="1" t="s">
        <v>59298</v>
      </c>
      <c r="C1034" s="1" t="s">
        <v>56837</v>
      </c>
      <c r="D1034" s="1">
        <v>1</v>
      </c>
      <c r="E1034" s="1">
        <v>45</v>
      </c>
      <c r="F1034" s="1">
        <v>34</v>
      </c>
      <c r="G1034" s="1">
        <v>18684</v>
      </c>
      <c r="H1034" s="1">
        <v>0.0787829437363666</v>
      </c>
      <c r="I1034" s="1">
        <v>0.0953019480681854</v>
      </c>
      <c r="J1034" s="1">
        <v>12.2117647058824</v>
      </c>
      <c r="K1034" s="1" t="s">
        <v>293</v>
      </c>
    </row>
    <row r="1035" spans="1:11">
      <c r="A1035" s="1" t="s">
        <v>59299</v>
      </c>
      <c r="B1035" s="1" t="s">
        <v>59300</v>
      </c>
      <c r="C1035" s="1" t="s">
        <v>56837</v>
      </c>
      <c r="D1035" s="1">
        <v>1</v>
      </c>
      <c r="E1035" s="1">
        <v>45</v>
      </c>
      <c r="F1035" s="1">
        <v>34</v>
      </c>
      <c r="G1035" s="1">
        <v>18684</v>
      </c>
      <c r="H1035" s="1">
        <v>0.0787829437363666</v>
      </c>
      <c r="I1035" s="1">
        <v>0.0953019480681854</v>
      </c>
      <c r="J1035" s="1">
        <v>12.2117647058824</v>
      </c>
      <c r="K1035" s="1" t="s">
        <v>362</v>
      </c>
    </row>
    <row r="1036" spans="1:11">
      <c r="A1036" s="1" t="s">
        <v>59301</v>
      </c>
      <c r="B1036" s="1" t="s">
        <v>59302</v>
      </c>
      <c r="C1036" s="1" t="s">
        <v>56837</v>
      </c>
      <c r="D1036" s="1">
        <v>1</v>
      </c>
      <c r="E1036" s="1">
        <v>45</v>
      </c>
      <c r="F1036" s="1">
        <v>34</v>
      </c>
      <c r="G1036" s="1">
        <v>18684</v>
      </c>
      <c r="H1036" s="1">
        <v>0.0787829437363666</v>
      </c>
      <c r="I1036" s="1">
        <v>0.0953019480681854</v>
      </c>
      <c r="J1036" s="1">
        <v>12.2117647058824</v>
      </c>
      <c r="K1036" s="1" t="s">
        <v>316</v>
      </c>
    </row>
    <row r="1037" spans="1:11">
      <c r="A1037" s="1" t="s">
        <v>59303</v>
      </c>
      <c r="B1037" s="1" t="s">
        <v>59304</v>
      </c>
      <c r="C1037" s="1" t="s">
        <v>56837</v>
      </c>
      <c r="D1037" s="1">
        <v>1</v>
      </c>
      <c r="E1037" s="1">
        <v>45</v>
      </c>
      <c r="F1037" s="1">
        <v>35</v>
      </c>
      <c r="G1037" s="1">
        <v>18684</v>
      </c>
      <c r="H1037" s="1">
        <v>0.0810057194753405</v>
      </c>
      <c r="I1037" s="1">
        <v>0.0976757067628704</v>
      </c>
      <c r="J1037" s="1">
        <v>11.8628571428571</v>
      </c>
      <c r="K1037" s="1" t="s">
        <v>353</v>
      </c>
    </row>
    <row r="1038" spans="1:11">
      <c r="A1038" s="1" t="s">
        <v>59305</v>
      </c>
      <c r="B1038" s="1" t="s">
        <v>59306</v>
      </c>
      <c r="C1038" s="1" t="s">
        <v>56837</v>
      </c>
      <c r="D1038" s="1">
        <v>1</v>
      </c>
      <c r="E1038" s="1">
        <v>45</v>
      </c>
      <c r="F1038" s="1">
        <v>35</v>
      </c>
      <c r="G1038" s="1">
        <v>18684</v>
      </c>
      <c r="H1038" s="1">
        <v>0.0810057194753405</v>
      </c>
      <c r="I1038" s="1">
        <v>0.0976757067628704</v>
      </c>
      <c r="J1038" s="1">
        <v>11.8628571428571</v>
      </c>
      <c r="K1038" s="1" t="s">
        <v>347</v>
      </c>
    </row>
    <row r="1039" spans="1:11">
      <c r="A1039" s="1" t="s">
        <v>59307</v>
      </c>
      <c r="B1039" s="1" t="s">
        <v>59308</v>
      </c>
      <c r="C1039" s="1" t="s">
        <v>56837</v>
      </c>
      <c r="D1039" s="1">
        <v>1</v>
      </c>
      <c r="E1039" s="1">
        <v>45</v>
      </c>
      <c r="F1039" s="1">
        <v>35</v>
      </c>
      <c r="G1039" s="1">
        <v>18684</v>
      </c>
      <c r="H1039" s="1">
        <v>0.0810057194753405</v>
      </c>
      <c r="I1039" s="1">
        <v>0.0976757067628704</v>
      </c>
      <c r="J1039" s="1">
        <v>11.8628571428571</v>
      </c>
      <c r="K1039" s="1" t="s">
        <v>315</v>
      </c>
    </row>
    <row r="1040" spans="1:11">
      <c r="A1040" s="1" t="s">
        <v>59309</v>
      </c>
      <c r="B1040" s="1" t="s">
        <v>59310</v>
      </c>
      <c r="C1040" s="1" t="s">
        <v>56837</v>
      </c>
      <c r="D1040" s="1">
        <v>1</v>
      </c>
      <c r="E1040" s="1">
        <v>45</v>
      </c>
      <c r="F1040" s="1">
        <v>36</v>
      </c>
      <c r="G1040" s="1">
        <v>18684</v>
      </c>
      <c r="H1040" s="1">
        <v>0.0832232508509428</v>
      </c>
      <c r="I1040" s="1">
        <v>0.100188504234682</v>
      </c>
      <c r="J1040" s="1">
        <v>11.5333333333333</v>
      </c>
      <c r="K1040" s="1" t="s">
        <v>333</v>
      </c>
    </row>
    <row r="1041" spans="1:11">
      <c r="A1041" s="1" t="s">
        <v>59311</v>
      </c>
      <c r="B1041" s="1" t="s">
        <v>59312</v>
      </c>
      <c r="C1041" s="1" t="s">
        <v>56837</v>
      </c>
      <c r="D1041" s="1">
        <v>1</v>
      </c>
      <c r="E1041" s="1">
        <v>45</v>
      </c>
      <c r="F1041" s="1">
        <v>37</v>
      </c>
      <c r="G1041" s="1">
        <v>18684</v>
      </c>
      <c r="H1041" s="1">
        <v>0.0854355499560328</v>
      </c>
      <c r="I1041" s="1">
        <v>0.102604743742233</v>
      </c>
      <c r="J1041" s="1">
        <v>11.2216216216216</v>
      </c>
      <c r="K1041" s="1" t="s">
        <v>357</v>
      </c>
    </row>
    <row r="1042" spans="1:11">
      <c r="A1042" s="1" t="s">
        <v>59313</v>
      </c>
      <c r="B1042" s="1" t="s">
        <v>59314</v>
      </c>
      <c r="C1042" s="1" t="s">
        <v>56837</v>
      </c>
      <c r="D1042" s="1">
        <v>1</v>
      </c>
      <c r="E1042" s="1">
        <v>45</v>
      </c>
      <c r="F1042" s="1">
        <v>37</v>
      </c>
      <c r="G1042" s="1">
        <v>18684</v>
      </c>
      <c r="H1042" s="1">
        <v>0.0854355499560328</v>
      </c>
      <c r="I1042" s="1">
        <v>0.102604743742233</v>
      </c>
      <c r="J1042" s="1">
        <v>11.2216216216216</v>
      </c>
      <c r="K1042" s="1" t="s">
        <v>336</v>
      </c>
    </row>
    <row r="1043" spans="1:11">
      <c r="A1043" s="1" t="s">
        <v>59315</v>
      </c>
      <c r="B1043" s="1" t="s">
        <v>59316</v>
      </c>
      <c r="C1043" s="1" t="s">
        <v>56837</v>
      </c>
      <c r="D1043" s="1">
        <v>1</v>
      </c>
      <c r="E1043" s="1">
        <v>45</v>
      </c>
      <c r="F1043" s="1">
        <v>37</v>
      </c>
      <c r="G1043" s="1">
        <v>18684</v>
      </c>
      <c r="H1043" s="1">
        <v>0.0854355499560328</v>
      </c>
      <c r="I1043" s="1">
        <v>0.102604743742233</v>
      </c>
      <c r="J1043" s="1">
        <v>11.2216216216216</v>
      </c>
      <c r="K1043" s="1" t="s">
        <v>351</v>
      </c>
    </row>
    <row r="1044" spans="1:11">
      <c r="A1044" s="1" t="s">
        <v>59317</v>
      </c>
      <c r="B1044" s="1" t="s">
        <v>59318</v>
      </c>
      <c r="C1044" s="1" t="s">
        <v>56837</v>
      </c>
      <c r="D1044" s="1">
        <v>1</v>
      </c>
      <c r="E1044" s="1">
        <v>45</v>
      </c>
      <c r="F1044" s="1">
        <v>38</v>
      </c>
      <c r="G1044" s="1">
        <v>18684</v>
      </c>
      <c r="H1044" s="1">
        <v>0.0876426288562301</v>
      </c>
      <c r="I1044" s="1">
        <v>0.104919348191816</v>
      </c>
      <c r="J1044" s="1">
        <v>10.9263157894737</v>
      </c>
      <c r="K1044" s="1" t="s">
        <v>308</v>
      </c>
    </row>
    <row r="1045" spans="1:11">
      <c r="A1045" s="1" t="s">
        <v>59319</v>
      </c>
      <c r="B1045" s="1" t="s">
        <v>59320</v>
      </c>
      <c r="C1045" s="1" t="s">
        <v>56837</v>
      </c>
      <c r="D1045" s="1">
        <v>1</v>
      </c>
      <c r="E1045" s="1">
        <v>45</v>
      </c>
      <c r="F1045" s="1">
        <v>38</v>
      </c>
      <c r="G1045" s="1">
        <v>18684</v>
      </c>
      <c r="H1045" s="1">
        <v>0.0876426288562301</v>
      </c>
      <c r="I1045" s="1">
        <v>0.104919348191816</v>
      </c>
      <c r="J1045" s="1">
        <v>10.9263157894737</v>
      </c>
      <c r="K1045" s="1" t="s">
        <v>445</v>
      </c>
    </row>
    <row r="1046" spans="1:11">
      <c r="A1046" s="1" t="s">
        <v>59321</v>
      </c>
      <c r="B1046" s="1" t="s">
        <v>59322</v>
      </c>
      <c r="C1046" s="1" t="s">
        <v>56837</v>
      </c>
      <c r="D1046" s="1">
        <v>1</v>
      </c>
      <c r="E1046" s="1">
        <v>45</v>
      </c>
      <c r="F1046" s="1">
        <v>38</v>
      </c>
      <c r="G1046" s="1">
        <v>18684</v>
      </c>
      <c r="H1046" s="1">
        <v>0.0876426288562301</v>
      </c>
      <c r="I1046" s="1">
        <v>0.104919348191816</v>
      </c>
      <c r="J1046" s="1">
        <v>10.9263157894737</v>
      </c>
      <c r="K1046" s="1" t="s">
        <v>328</v>
      </c>
    </row>
    <row r="1047" spans="1:11">
      <c r="A1047" s="1" t="s">
        <v>59323</v>
      </c>
      <c r="B1047" s="1" t="s">
        <v>59324</v>
      </c>
      <c r="C1047" s="1" t="s">
        <v>56837</v>
      </c>
      <c r="D1047" s="1">
        <v>1</v>
      </c>
      <c r="E1047" s="1">
        <v>45</v>
      </c>
      <c r="F1047" s="1">
        <v>39</v>
      </c>
      <c r="G1047" s="1">
        <v>18684</v>
      </c>
      <c r="H1047" s="1">
        <v>0.089844499589978</v>
      </c>
      <c r="I1047" s="1">
        <v>0.106957737607117</v>
      </c>
      <c r="J1047" s="1">
        <v>10.6461538461538</v>
      </c>
      <c r="K1047" s="1" t="s">
        <v>317</v>
      </c>
    </row>
    <row r="1048" spans="1:11">
      <c r="A1048" s="1" t="s">
        <v>59325</v>
      </c>
      <c r="B1048" s="1" t="s">
        <v>59326</v>
      </c>
      <c r="C1048" s="1" t="s">
        <v>56837</v>
      </c>
      <c r="D1048" s="1">
        <v>1</v>
      </c>
      <c r="E1048" s="1">
        <v>45</v>
      </c>
      <c r="F1048" s="1">
        <v>39</v>
      </c>
      <c r="G1048" s="1">
        <v>18684</v>
      </c>
      <c r="H1048" s="1">
        <v>0.089844499589978</v>
      </c>
      <c r="I1048" s="1">
        <v>0.106957737607117</v>
      </c>
      <c r="J1048" s="1">
        <v>10.6461538461538</v>
      </c>
      <c r="K1048" s="1" t="s">
        <v>316</v>
      </c>
    </row>
    <row r="1049" spans="1:11">
      <c r="A1049" s="1" t="s">
        <v>59327</v>
      </c>
      <c r="B1049" s="1" t="s">
        <v>59328</v>
      </c>
      <c r="C1049" s="1" t="s">
        <v>56837</v>
      </c>
      <c r="D1049" s="1">
        <v>1</v>
      </c>
      <c r="E1049" s="1">
        <v>45</v>
      </c>
      <c r="F1049" s="1">
        <v>39</v>
      </c>
      <c r="G1049" s="1">
        <v>18684</v>
      </c>
      <c r="H1049" s="1">
        <v>0.089844499589978</v>
      </c>
      <c r="I1049" s="1">
        <v>0.106957737607117</v>
      </c>
      <c r="J1049" s="1">
        <v>10.6461538461538</v>
      </c>
      <c r="K1049" s="1" t="s">
        <v>329</v>
      </c>
    </row>
    <row r="1050" spans="1:11">
      <c r="A1050" s="1" t="s">
        <v>59329</v>
      </c>
      <c r="B1050" s="1" t="s">
        <v>59330</v>
      </c>
      <c r="C1050" s="1" t="s">
        <v>56837</v>
      </c>
      <c r="D1050" s="1">
        <v>1</v>
      </c>
      <c r="E1050" s="1">
        <v>45</v>
      </c>
      <c r="F1050" s="1">
        <v>39</v>
      </c>
      <c r="G1050" s="1">
        <v>18684</v>
      </c>
      <c r="H1050" s="1">
        <v>0.089844499589978</v>
      </c>
      <c r="I1050" s="1">
        <v>0.106957737607117</v>
      </c>
      <c r="J1050" s="1">
        <v>10.6461538461538</v>
      </c>
      <c r="K1050" s="1" t="s">
        <v>362</v>
      </c>
    </row>
    <row r="1051" spans="1:11">
      <c r="A1051" s="1" t="s">
        <v>59331</v>
      </c>
      <c r="B1051" s="1" t="s">
        <v>59332</v>
      </c>
      <c r="C1051" s="1" t="s">
        <v>56837</v>
      </c>
      <c r="D1051" s="1">
        <v>1</v>
      </c>
      <c r="E1051" s="1">
        <v>45</v>
      </c>
      <c r="F1051" s="1">
        <v>39</v>
      </c>
      <c r="G1051" s="1">
        <v>18684</v>
      </c>
      <c r="H1051" s="1">
        <v>0.089844499589978</v>
      </c>
      <c r="I1051" s="1">
        <v>0.106957737607117</v>
      </c>
      <c r="J1051" s="1">
        <v>10.6461538461538</v>
      </c>
      <c r="K1051" s="1" t="s">
        <v>356</v>
      </c>
    </row>
    <row r="1052" spans="1:11">
      <c r="A1052" s="1" t="s">
        <v>59333</v>
      </c>
      <c r="B1052" s="1" t="s">
        <v>59334</v>
      </c>
      <c r="C1052" s="1" t="s">
        <v>56837</v>
      </c>
      <c r="D1052" s="1">
        <v>1</v>
      </c>
      <c r="E1052" s="1">
        <v>45</v>
      </c>
      <c r="F1052" s="1">
        <v>41</v>
      </c>
      <c r="G1052" s="1">
        <v>18684</v>
      </c>
      <c r="H1052" s="1">
        <v>0.0942326645763693</v>
      </c>
      <c r="I1052" s="1">
        <v>0.111473972290658</v>
      </c>
      <c r="J1052" s="1">
        <v>10.1268292682927</v>
      </c>
      <c r="K1052" s="1" t="s">
        <v>371</v>
      </c>
    </row>
    <row r="1053" spans="1:11">
      <c r="A1053" s="1" t="s">
        <v>59335</v>
      </c>
      <c r="B1053" s="1" t="s">
        <v>59336</v>
      </c>
      <c r="C1053" s="1" t="s">
        <v>56837</v>
      </c>
      <c r="D1053" s="1">
        <v>1</v>
      </c>
      <c r="E1053" s="1">
        <v>45</v>
      </c>
      <c r="F1053" s="1">
        <v>41</v>
      </c>
      <c r="G1053" s="1">
        <v>18684</v>
      </c>
      <c r="H1053" s="1">
        <v>0.0942326645763693</v>
      </c>
      <c r="I1053" s="1">
        <v>0.111473972290658</v>
      </c>
      <c r="J1053" s="1">
        <v>10.1268292682927</v>
      </c>
      <c r="K1053" s="1" t="s">
        <v>336</v>
      </c>
    </row>
    <row r="1054" spans="1:11">
      <c r="A1054" s="1" t="s">
        <v>59337</v>
      </c>
      <c r="B1054" s="1" t="s">
        <v>59338</v>
      </c>
      <c r="C1054" s="1" t="s">
        <v>56837</v>
      </c>
      <c r="D1054" s="1">
        <v>1</v>
      </c>
      <c r="E1054" s="1">
        <v>45</v>
      </c>
      <c r="F1054" s="1">
        <v>41</v>
      </c>
      <c r="G1054" s="1">
        <v>18684</v>
      </c>
      <c r="H1054" s="1">
        <v>0.0942326645763693</v>
      </c>
      <c r="I1054" s="1">
        <v>0.111473972290658</v>
      </c>
      <c r="J1054" s="1">
        <v>10.1268292682927</v>
      </c>
      <c r="K1054" s="1" t="s">
        <v>329</v>
      </c>
    </row>
    <row r="1055" spans="1:11">
      <c r="A1055" s="1" t="s">
        <v>59339</v>
      </c>
      <c r="B1055" s="1" t="s">
        <v>59340</v>
      </c>
      <c r="C1055" s="1" t="s">
        <v>56837</v>
      </c>
      <c r="D1055" s="1">
        <v>1</v>
      </c>
      <c r="E1055" s="1">
        <v>45</v>
      </c>
      <c r="F1055" s="1">
        <v>41</v>
      </c>
      <c r="G1055" s="1">
        <v>18684</v>
      </c>
      <c r="H1055" s="1">
        <v>0.0942326645763693</v>
      </c>
      <c r="I1055" s="1">
        <v>0.111473972290658</v>
      </c>
      <c r="J1055" s="1">
        <v>10.1268292682927</v>
      </c>
      <c r="K1055" s="1" t="s">
        <v>332</v>
      </c>
    </row>
    <row r="1056" spans="1:11">
      <c r="A1056" s="1" t="s">
        <v>59341</v>
      </c>
      <c r="B1056" s="1" t="s">
        <v>59342</v>
      </c>
      <c r="C1056" s="1" t="s">
        <v>56837</v>
      </c>
      <c r="D1056" s="1">
        <v>1</v>
      </c>
      <c r="E1056" s="1">
        <v>45</v>
      </c>
      <c r="F1056" s="1">
        <v>41</v>
      </c>
      <c r="G1056" s="1">
        <v>18684</v>
      </c>
      <c r="H1056" s="1">
        <v>0.0942326645763693</v>
      </c>
      <c r="I1056" s="1">
        <v>0.111473972290658</v>
      </c>
      <c r="J1056" s="1">
        <v>10.1268292682927</v>
      </c>
      <c r="K1056" s="1" t="s">
        <v>356</v>
      </c>
    </row>
    <row r="1057" spans="1:11">
      <c r="A1057" s="1" t="s">
        <v>59343</v>
      </c>
      <c r="B1057" s="1" t="s">
        <v>59344</v>
      </c>
      <c r="C1057" s="1" t="s">
        <v>56837</v>
      </c>
      <c r="D1057" s="1">
        <v>1</v>
      </c>
      <c r="E1057" s="1">
        <v>45</v>
      </c>
      <c r="F1057" s="1">
        <v>42</v>
      </c>
      <c r="G1057" s="1">
        <v>18684</v>
      </c>
      <c r="H1057" s="1">
        <v>0.0964189827705479</v>
      </c>
      <c r="I1057" s="1">
        <v>0.113701630625646</v>
      </c>
      <c r="J1057" s="1">
        <v>9.88571428571429</v>
      </c>
      <c r="K1057" s="1" t="s">
        <v>336</v>
      </c>
    </row>
    <row r="1058" spans="1:11">
      <c r="A1058" s="1" t="s">
        <v>59345</v>
      </c>
      <c r="B1058" s="1" t="s">
        <v>59346</v>
      </c>
      <c r="C1058" s="1" t="s">
        <v>56837</v>
      </c>
      <c r="D1058" s="1">
        <v>1</v>
      </c>
      <c r="E1058" s="1">
        <v>45</v>
      </c>
      <c r="F1058" s="1">
        <v>42</v>
      </c>
      <c r="G1058" s="1">
        <v>18684</v>
      </c>
      <c r="H1058" s="1">
        <v>0.0964189827705479</v>
      </c>
      <c r="I1058" s="1">
        <v>0.113701630625646</v>
      </c>
      <c r="J1058" s="1">
        <v>9.88571428571429</v>
      </c>
      <c r="K1058" s="1" t="s">
        <v>347</v>
      </c>
    </row>
    <row r="1059" spans="1:11">
      <c r="A1059" s="1" t="s">
        <v>59347</v>
      </c>
      <c r="B1059" s="1" t="s">
        <v>59348</v>
      </c>
      <c r="C1059" s="1" t="s">
        <v>56837</v>
      </c>
      <c r="D1059" s="1">
        <v>1</v>
      </c>
      <c r="E1059" s="1">
        <v>45</v>
      </c>
      <c r="F1059" s="1">
        <v>42</v>
      </c>
      <c r="G1059" s="1">
        <v>18684</v>
      </c>
      <c r="H1059" s="1">
        <v>0.0964189827705479</v>
      </c>
      <c r="I1059" s="1">
        <v>0.113701630625646</v>
      </c>
      <c r="J1059" s="1">
        <v>9.88571428571429</v>
      </c>
      <c r="K1059" s="1" t="s">
        <v>320</v>
      </c>
    </row>
    <row r="1060" spans="1:11">
      <c r="A1060" s="1" t="s">
        <v>59349</v>
      </c>
      <c r="B1060" s="1" t="s">
        <v>59350</v>
      </c>
      <c r="C1060" s="1" t="s">
        <v>56837</v>
      </c>
      <c r="D1060" s="1">
        <v>1</v>
      </c>
      <c r="E1060" s="1">
        <v>45</v>
      </c>
      <c r="F1060" s="1">
        <v>42</v>
      </c>
      <c r="G1060" s="1">
        <v>18684</v>
      </c>
      <c r="H1060" s="1">
        <v>0.0964189827705479</v>
      </c>
      <c r="I1060" s="1">
        <v>0.113701630625646</v>
      </c>
      <c r="J1060" s="1">
        <v>9.88571428571429</v>
      </c>
      <c r="K1060" s="1" t="s">
        <v>328</v>
      </c>
    </row>
    <row r="1061" spans="1:11">
      <c r="A1061" s="1" t="s">
        <v>59351</v>
      </c>
      <c r="B1061" s="1" t="s">
        <v>59352</v>
      </c>
      <c r="C1061" s="1" t="s">
        <v>56837</v>
      </c>
      <c r="D1061" s="1">
        <v>1</v>
      </c>
      <c r="E1061" s="1">
        <v>45</v>
      </c>
      <c r="F1061" s="1">
        <v>43</v>
      </c>
      <c r="G1061" s="1">
        <v>18684</v>
      </c>
      <c r="H1061" s="1">
        <v>0.0986001406814658</v>
      </c>
      <c r="I1061" s="1">
        <v>0.115818489445731</v>
      </c>
      <c r="J1061" s="1">
        <v>9.65581395348837</v>
      </c>
      <c r="K1061" s="1" t="s">
        <v>347</v>
      </c>
    </row>
    <row r="1062" spans="1:11">
      <c r="A1062" s="1" t="s">
        <v>59353</v>
      </c>
      <c r="B1062" s="1" t="s">
        <v>59354</v>
      </c>
      <c r="C1062" s="1" t="s">
        <v>56837</v>
      </c>
      <c r="D1062" s="1">
        <v>1</v>
      </c>
      <c r="E1062" s="1">
        <v>45</v>
      </c>
      <c r="F1062" s="1">
        <v>43</v>
      </c>
      <c r="G1062" s="1">
        <v>18684</v>
      </c>
      <c r="H1062" s="1">
        <v>0.0986001406814658</v>
      </c>
      <c r="I1062" s="1">
        <v>0.115818489445731</v>
      </c>
      <c r="J1062" s="1">
        <v>9.65581395348837</v>
      </c>
      <c r="K1062" s="1" t="s">
        <v>347</v>
      </c>
    </row>
    <row r="1063" spans="1:11">
      <c r="A1063" s="1" t="s">
        <v>59355</v>
      </c>
      <c r="B1063" s="1" t="s">
        <v>59356</v>
      </c>
      <c r="C1063" s="1" t="s">
        <v>56837</v>
      </c>
      <c r="D1063" s="1">
        <v>1</v>
      </c>
      <c r="E1063" s="1">
        <v>45</v>
      </c>
      <c r="F1063" s="1">
        <v>43</v>
      </c>
      <c r="G1063" s="1">
        <v>18684</v>
      </c>
      <c r="H1063" s="1">
        <v>0.0986001406814658</v>
      </c>
      <c r="I1063" s="1">
        <v>0.115818489445731</v>
      </c>
      <c r="J1063" s="1">
        <v>9.65581395348837</v>
      </c>
      <c r="K1063" s="1" t="s">
        <v>371</v>
      </c>
    </row>
    <row r="1064" spans="1:11">
      <c r="A1064" s="1" t="s">
        <v>59357</v>
      </c>
      <c r="B1064" s="1" t="s">
        <v>59358</v>
      </c>
      <c r="C1064" s="1" t="s">
        <v>56837</v>
      </c>
      <c r="D1064" s="1">
        <v>1</v>
      </c>
      <c r="E1064" s="1">
        <v>45</v>
      </c>
      <c r="F1064" s="1">
        <v>43</v>
      </c>
      <c r="G1064" s="1">
        <v>18684</v>
      </c>
      <c r="H1064" s="1">
        <v>0.0986001406814658</v>
      </c>
      <c r="I1064" s="1">
        <v>0.115818489445731</v>
      </c>
      <c r="J1064" s="1">
        <v>9.65581395348837</v>
      </c>
      <c r="K1064" s="1" t="s">
        <v>328</v>
      </c>
    </row>
    <row r="1065" spans="1:11">
      <c r="A1065" s="1" t="s">
        <v>59359</v>
      </c>
      <c r="B1065" s="1" t="s">
        <v>59360</v>
      </c>
      <c r="C1065" s="1" t="s">
        <v>56837</v>
      </c>
      <c r="D1065" s="1">
        <v>1</v>
      </c>
      <c r="E1065" s="1">
        <v>45</v>
      </c>
      <c r="F1065" s="1">
        <v>43</v>
      </c>
      <c r="G1065" s="1">
        <v>18684</v>
      </c>
      <c r="H1065" s="1">
        <v>0.0986001406814658</v>
      </c>
      <c r="I1065" s="1">
        <v>0.115818489445731</v>
      </c>
      <c r="J1065" s="1">
        <v>9.65581395348837</v>
      </c>
      <c r="K1065" s="1" t="s">
        <v>328</v>
      </c>
    </row>
    <row r="1066" spans="1:11">
      <c r="A1066" s="1" t="s">
        <v>59361</v>
      </c>
      <c r="B1066" s="1" t="s">
        <v>59362</v>
      </c>
      <c r="C1066" s="1" t="s">
        <v>56837</v>
      </c>
      <c r="D1066" s="1">
        <v>2</v>
      </c>
      <c r="E1066" s="1">
        <v>45</v>
      </c>
      <c r="F1066" s="1">
        <v>221</v>
      </c>
      <c r="G1066" s="1">
        <v>18684</v>
      </c>
      <c r="H1066" s="1">
        <v>0.099084542549361</v>
      </c>
      <c r="I1066" s="1">
        <v>0.116296411442912</v>
      </c>
      <c r="J1066" s="1">
        <v>3.75746606334842</v>
      </c>
      <c r="K1066" s="1" t="s">
        <v>59363</v>
      </c>
    </row>
    <row r="1067" spans="1:11">
      <c r="A1067" s="1" t="s">
        <v>59364</v>
      </c>
      <c r="B1067" s="1" t="s">
        <v>59365</v>
      </c>
      <c r="C1067" s="1" t="s">
        <v>56837</v>
      </c>
      <c r="D1067" s="1">
        <v>1</v>
      </c>
      <c r="E1067" s="1">
        <v>45</v>
      </c>
      <c r="F1067" s="1">
        <v>44</v>
      </c>
      <c r="G1067" s="1">
        <v>18684</v>
      </c>
      <c r="H1067" s="1">
        <v>0.10077615021257</v>
      </c>
      <c r="I1067" s="1">
        <v>0.117912812261198</v>
      </c>
      <c r="J1067" s="1">
        <v>9.43636363636364</v>
      </c>
      <c r="K1067" s="1" t="s">
        <v>347</v>
      </c>
    </row>
    <row r="1068" spans="1:11">
      <c r="A1068" s="1" t="s">
        <v>59366</v>
      </c>
      <c r="B1068" s="1" t="s">
        <v>59367</v>
      </c>
      <c r="C1068" s="1" t="s">
        <v>56837</v>
      </c>
      <c r="D1068" s="1">
        <v>1</v>
      </c>
      <c r="E1068" s="1">
        <v>45</v>
      </c>
      <c r="F1068" s="1">
        <v>44</v>
      </c>
      <c r="G1068" s="1">
        <v>18684</v>
      </c>
      <c r="H1068" s="1">
        <v>0.10077615021257</v>
      </c>
      <c r="I1068" s="1">
        <v>0.117912812261198</v>
      </c>
      <c r="J1068" s="1">
        <v>9.43636363636364</v>
      </c>
      <c r="K1068" s="1" t="s">
        <v>350</v>
      </c>
    </row>
    <row r="1069" spans="1:11">
      <c r="A1069" s="1" t="s">
        <v>59368</v>
      </c>
      <c r="B1069" s="1" t="s">
        <v>59369</v>
      </c>
      <c r="C1069" s="1" t="s">
        <v>56837</v>
      </c>
      <c r="D1069" s="1">
        <v>1</v>
      </c>
      <c r="E1069" s="1">
        <v>45</v>
      </c>
      <c r="F1069" s="1">
        <v>45</v>
      </c>
      <c r="G1069" s="1">
        <v>18684</v>
      </c>
      <c r="H1069" s="1">
        <v>0.102947023240491</v>
      </c>
      <c r="I1069" s="1">
        <v>0.120078176408038</v>
      </c>
      <c r="J1069" s="1">
        <v>9.22666666666667</v>
      </c>
      <c r="K1069" s="1" t="s">
        <v>317</v>
      </c>
    </row>
    <row r="1070" spans="1:11">
      <c r="A1070" s="1" t="s">
        <v>59370</v>
      </c>
      <c r="B1070" s="1" t="s">
        <v>59371</v>
      </c>
      <c r="C1070" s="1" t="s">
        <v>56837</v>
      </c>
      <c r="D1070" s="1">
        <v>1</v>
      </c>
      <c r="E1070" s="1">
        <v>45</v>
      </c>
      <c r="F1070" s="1">
        <v>45</v>
      </c>
      <c r="G1070" s="1">
        <v>18684</v>
      </c>
      <c r="H1070" s="1">
        <v>0.102947023240491</v>
      </c>
      <c r="I1070" s="1">
        <v>0.120078176408038</v>
      </c>
      <c r="J1070" s="1">
        <v>9.22666666666667</v>
      </c>
      <c r="K1070" s="1" t="s">
        <v>351</v>
      </c>
    </row>
    <row r="1071" spans="1:11">
      <c r="A1071" s="1" t="s">
        <v>59372</v>
      </c>
      <c r="B1071" s="1" t="s">
        <v>59373</v>
      </c>
      <c r="C1071" s="1" t="s">
        <v>56837</v>
      </c>
      <c r="D1071" s="1">
        <v>3</v>
      </c>
      <c r="E1071" s="1">
        <v>45</v>
      </c>
      <c r="F1071" s="1">
        <v>470</v>
      </c>
      <c r="G1071" s="1">
        <v>18684</v>
      </c>
      <c r="H1071" s="1">
        <v>0.103574585005492</v>
      </c>
      <c r="I1071" s="1">
        <v>0.1207162995402</v>
      </c>
      <c r="J1071" s="1">
        <v>2.65021276595745</v>
      </c>
      <c r="K1071" s="1" t="s">
        <v>59374</v>
      </c>
    </row>
    <row r="1072" spans="1:11">
      <c r="A1072" s="1" t="s">
        <v>59375</v>
      </c>
      <c r="B1072" s="1" t="s">
        <v>59376</v>
      </c>
      <c r="C1072" s="1" t="s">
        <v>56837</v>
      </c>
      <c r="D1072" s="1">
        <v>1</v>
      </c>
      <c r="E1072" s="1">
        <v>45</v>
      </c>
      <c r="F1072" s="1">
        <v>46</v>
      </c>
      <c r="G1072" s="1">
        <v>18684</v>
      </c>
      <c r="H1072" s="1">
        <v>0.105112771615091</v>
      </c>
      <c r="I1072" s="1">
        <v>0.122318973950843</v>
      </c>
      <c r="J1072" s="1">
        <v>9.02608695652174</v>
      </c>
      <c r="K1072" s="1" t="s">
        <v>445</v>
      </c>
    </row>
    <row r="1073" spans="1:11">
      <c r="A1073" s="1" t="s">
        <v>59377</v>
      </c>
      <c r="B1073" s="1" t="s">
        <v>59378</v>
      </c>
      <c r="C1073" s="1" t="s">
        <v>56837</v>
      </c>
      <c r="D1073" s="1">
        <v>1</v>
      </c>
      <c r="E1073" s="1">
        <v>45</v>
      </c>
      <c r="F1073" s="1">
        <v>46</v>
      </c>
      <c r="G1073" s="1">
        <v>18684</v>
      </c>
      <c r="H1073" s="1">
        <v>0.105112771615091</v>
      </c>
      <c r="I1073" s="1">
        <v>0.122318973950843</v>
      </c>
      <c r="J1073" s="1">
        <v>9.02608695652174</v>
      </c>
      <c r="K1073" s="1" t="s">
        <v>348</v>
      </c>
    </row>
    <row r="1074" spans="1:11">
      <c r="A1074" s="1" t="s">
        <v>59379</v>
      </c>
      <c r="B1074" s="1" t="s">
        <v>59380</v>
      </c>
      <c r="C1074" s="1" t="s">
        <v>56837</v>
      </c>
      <c r="D1074" s="1">
        <v>1</v>
      </c>
      <c r="E1074" s="1">
        <v>45</v>
      </c>
      <c r="F1074" s="1">
        <v>47</v>
      </c>
      <c r="G1074" s="1">
        <v>18684</v>
      </c>
      <c r="H1074" s="1">
        <v>0.107273407159534</v>
      </c>
      <c r="I1074" s="1">
        <v>0.124639899875524</v>
      </c>
      <c r="J1074" s="1">
        <v>8.83404255319149</v>
      </c>
      <c r="K1074" s="1" t="s">
        <v>335</v>
      </c>
    </row>
    <row r="1075" spans="1:11">
      <c r="A1075" s="1" t="s">
        <v>59381</v>
      </c>
      <c r="B1075" s="1" t="s">
        <v>59382</v>
      </c>
      <c r="C1075" s="1" t="s">
        <v>56837</v>
      </c>
      <c r="D1075" s="1">
        <v>1</v>
      </c>
      <c r="E1075" s="1">
        <v>45</v>
      </c>
      <c r="F1075" s="1">
        <v>47</v>
      </c>
      <c r="G1075" s="1">
        <v>18684</v>
      </c>
      <c r="H1075" s="1">
        <v>0.107273407159534</v>
      </c>
      <c r="I1075" s="1">
        <v>0.124639899875524</v>
      </c>
      <c r="J1075" s="1">
        <v>8.83404255319149</v>
      </c>
      <c r="K1075" s="1" t="s">
        <v>351</v>
      </c>
    </row>
    <row r="1076" spans="1:11">
      <c r="A1076" s="1" t="s">
        <v>59383</v>
      </c>
      <c r="B1076" s="1" t="s">
        <v>59384</v>
      </c>
      <c r="C1076" s="1" t="s">
        <v>56837</v>
      </c>
      <c r="D1076" s="1">
        <v>3</v>
      </c>
      <c r="E1076" s="1">
        <v>45</v>
      </c>
      <c r="F1076" s="1">
        <v>481</v>
      </c>
      <c r="G1076" s="1">
        <v>18684</v>
      </c>
      <c r="H1076" s="1">
        <v>0.109073857328333</v>
      </c>
      <c r="I1076" s="1">
        <v>0.126633735288312</v>
      </c>
      <c r="J1076" s="1">
        <v>2.58960498960499</v>
      </c>
      <c r="K1076" s="1" t="s">
        <v>59385</v>
      </c>
    </row>
    <row r="1077" spans="1:11">
      <c r="A1077" s="1" t="s">
        <v>59386</v>
      </c>
      <c r="B1077" s="1" t="s">
        <v>59387</v>
      </c>
      <c r="C1077" s="1" t="s">
        <v>56837</v>
      </c>
      <c r="D1077" s="1">
        <v>1</v>
      </c>
      <c r="E1077" s="1">
        <v>45</v>
      </c>
      <c r="F1077" s="1">
        <v>48</v>
      </c>
      <c r="G1077" s="1">
        <v>18684</v>
      </c>
      <c r="H1077" s="1">
        <v>0.109428941670337</v>
      </c>
      <c r="I1077" s="1">
        <v>0.126653867674001</v>
      </c>
      <c r="J1077" s="1">
        <v>8.65</v>
      </c>
      <c r="K1077" s="1" t="s">
        <v>361</v>
      </c>
    </row>
    <row r="1078" spans="1:11">
      <c r="A1078" s="1" t="s">
        <v>59388</v>
      </c>
      <c r="B1078" s="1" t="s">
        <v>59389</v>
      </c>
      <c r="C1078" s="1" t="s">
        <v>56837</v>
      </c>
      <c r="D1078" s="1">
        <v>1</v>
      </c>
      <c r="E1078" s="1">
        <v>45</v>
      </c>
      <c r="F1078" s="1">
        <v>48</v>
      </c>
      <c r="G1078" s="1">
        <v>18684</v>
      </c>
      <c r="H1078" s="1">
        <v>0.109428941670337</v>
      </c>
      <c r="I1078" s="1">
        <v>0.126653867674001</v>
      </c>
      <c r="J1078" s="1">
        <v>8.65</v>
      </c>
      <c r="K1078" s="1" t="s">
        <v>318</v>
      </c>
    </row>
    <row r="1079" spans="1:11">
      <c r="A1079" s="1" t="s">
        <v>59390</v>
      </c>
      <c r="B1079" s="1" t="s">
        <v>59391</v>
      </c>
      <c r="C1079" s="1" t="s">
        <v>56837</v>
      </c>
      <c r="D1079" s="1">
        <v>1</v>
      </c>
      <c r="E1079" s="1">
        <v>45</v>
      </c>
      <c r="F1079" s="1">
        <v>48</v>
      </c>
      <c r="G1079" s="1">
        <v>18684</v>
      </c>
      <c r="H1079" s="1">
        <v>0.109428941670337</v>
      </c>
      <c r="I1079" s="1">
        <v>0.126653867674001</v>
      </c>
      <c r="J1079" s="1">
        <v>8.65</v>
      </c>
      <c r="K1079" s="1" t="s">
        <v>336</v>
      </c>
    </row>
    <row r="1080" spans="1:11">
      <c r="A1080" s="1" t="s">
        <v>59392</v>
      </c>
      <c r="B1080" s="1" t="s">
        <v>59393</v>
      </c>
      <c r="C1080" s="1" t="s">
        <v>56837</v>
      </c>
      <c r="D1080" s="1">
        <v>3</v>
      </c>
      <c r="E1080" s="1">
        <v>45</v>
      </c>
      <c r="F1080" s="1">
        <v>483</v>
      </c>
      <c r="G1080" s="1">
        <v>18684</v>
      </c>
      <c r="H1080" s="1">
        <v>0.110086022977966</v>
      </c>
      <c r="I1080" s="1">
        <v>0.127316140683847</v>
      </c>
      <c r="J1080" s="1">
        <v>2.57888198757764</v>
      </c>
      <c r="K1080" s="1" t="s">
        <v>59394</v>
      </c>
    </row>
    <row r="1081" spans="1:11">
      <c r="A1081" s="1" t="s">
        <v>59395</v>
      </c>
      <c r="B1081" s="1" t="s">
        <v>59396</v>
      </c>
      <c r="C1081" s="1" t="s">
        <v>56837</v>
      </c>
      <c r="D1081" s="1">
        <v>1</v>
      </c>
      <c r="E1081" s="1">
        <v>45</v>
      </c>
      <c r="F1081" s="1">
        <v>49</v>
      </c>
      <c r="G1081" s="1">
        <v>18684</v>
      </c>
      <c r="H1081" s="1">
        <v>0.11157938691743</v>
      </c>
      <c r="I1081" s="1">
        <v>0.12894382155327</v>
      </c>
      <c r="J1081" s="1">
        <v>8.4734693877551</v>
      </c>
      <c r="K1081" s="1" t="s">
        <v>332</v>
      </c>
    </row>
    <row r="1082" spans="1:11">
      <c r="A1082" s="1" t="s">
        <v>59397</v>
      </c>
      <c r="B1082" s="1" t="s">
        <v>59398</v>
      </c>
      <c r="C1082" s="1" t="s">
        <v>56837</v>
      </c>
      <c r="D1082" s="1">
        <v>1</v>
      </c>
      <c r="E1082" s="1">
        <v>45</v>
      </c>
      <c r="F1082" s="1">
        <v>50</v>
      </c>
      <c r="G1082" s="1">
        <v>18684</v>
      </c>
      <c r="H1082" s="1">
        <v>0.113724754644219</v>
      </c>
      <c r="I1082" s="1">
        <v>0.131019302585506</v>
      </c>
      <c r="J1082" s="1">
        <v>8.304</v>
      </c>
      <c r="K1082" s="1" t="s">
        <v>367</v>
      </c>
    </row>
    <row r="1083" spans="1:11">
      <c r="A1083" s="1" t="s">
        <v>59399</v>
      </c>
      <c r="B1083" s="1" t="s">
        <v>59400</v>
      </c>
      <c r="C1083" s="1" t="s">
        <v>56837</v>
      </c>
      <c r="D1083" s="1">
        <v>1</v>
      </c>
      <c r="E1083" s="1">
        <v>45</v>
      </c>
      <c r="F1083" s="1">
        <v>50</v>
      </c>
      <c r="G1083" s="1">
        <v>18684</v>
      </c>
      <c r="H1083" s="1">
        <v>0.113724754644219</v>
      </c>
      <c r="I1083" s="1">
        <v>0.131019302585506</v>
      </c>
      <c r="J1083" s="1">
        <v>8.304</v>
      </c>
      <c r="K1083" s="1" t="s">
        <v>380</v>
      </c>
    </row>
    <row r="1084" spans="1:11">
      <c r="A1084" s="1" t="s">
        <v>59401</v>
      </c>
      <c r="B1084" s="1" t="s">
        <v>59402</v>
      </c>
      <c r="C1084" s="1" t="s">
        <v>56837</v>
      </c>
      <c r="D1084" s="1">
        <v>3</v>
      </c>
      <c r="E1084" s="1">
        <v>45</v>
      </c>
      <c r="F1084" s="1">
        <v>494</v>
      </c>
      <c r="G1084" s="1">
        <v>18684</v>
      </c>
      <c r="H1084" s="1">
        <v>0.115719022322445</v>
      </c>
      <c r="I1084" s="1">
        <v>0.133112372303426</v>
      </c>
      <c r="J1084" s="1">
        <v>2.52145748987854</v>
      </c>
      <c r="K1084" s="1" t="s">
        <v>59403</v>
      </c>
    </row>
    <row r="1085" spans="1:11">
      <c r="A1085" s="1" t="s">
        <v>59404</v>
      </c>
      <c r="B1085" s="1" t="s">
        <v>59405</v>
      </c>
      <c r="C1085" s="1" t="s">
        <v>56837</v>
      </c>
      <c r="D1085" s="1">
        <v>1</v>
      </c>
      <c r="E1085" s="1">
        <v>45</v>
      </c>
      <c r="F1085" s="1">
        <v>52</v>
      </c>
      <c r="G1085" s="1">
        <v>18684</v>
      </c>
      <c r="H1085" s="1">
        <v>0.118000304378215</v>
      </c>
      <c r="I1085" s="1">
        <v>0.135011789906425</v>
      </c>
      <c r="J1085" s="1">
        <v>7.98461538461538</v>
      </c>
      <c r="K1085" s="1" t="s">
        <v>336</v>
      </c>
    </row>
    <row r="1086" spans="1:11">
      <c r="A1086" s="1" t="s">
        <v>59406</v>
      </c>
      <c r="B1086" s="1" t="s">
        <v>59407</v>
      </c>
      <c r="C1086" s="1" t="s">
        <v>56837</v>
      </c>
      <c r="D1086" s="1">
        <v>1</v>
      </c>
      <c r="E1086" s="1">
        <v>45</v>
      </c>
      <c r="F1086" s="1">
        <v>52</v>
      </c>
      <c r="G1086" s="1">
        <v>18684</v>
      </c>
      <c r="H1086" s="1">
        <v>0.118000304378215</v>
      </c>
      <c r="I1086" s="1">
        <v>0.135011789906425</v>
      </c>
      <c r="J1086" s="1">
        <v>7.98461538461538</v>
      </c>
      <c r="K1086" s="1" t="s">
        <v>314</v>
      </c>
    </row>
    <row r="1087" spans="1:11">
      <c r="A1087" s="1" t="s">
        <v>59408</v>
      </c>
      <c r="B1087" s="1" t="s">
        <v>59409</v>
      </c>
      <c r="C1087" s="1" t="s">
        <v>56837</v>
      </c>
      <c r="D1087" s="1">
        <v>1</v>
      </c>
      <c r="E1087" s="1">
        <v>45</v>
      </c>
      <c r="F1087" s="1">
        <v>52</v>
      </c>
      <c r="G1087" s="1">
        <v>18684</v>
      </c>
      <c r="H1087" s="1">
        <v>0.118000304378215</v>
      </c>
      <c r="I1087" s="1">
        <v>0.135011789906425</v>
      </c>
      <c r="J1087" s="1">
        <v>7.98461538461538</v>
      </c>
      <c r="K1087" s="1" t="s">
        <v>314</v>
      </c>
    </row>
    <row r="1088" spans="1:11">
      <c r="A1088" s="1" t="s">
        <v>59410</v>
      </c>
      <c r="B1088" s="1" t="s">
        <v>59411</v>
      </c>
      <c r="C1088" s="1" t="s">
        <v>56837</v>
      </c>
      <c r="D1088" s="1">
        <v>1</v>
      </c>
      <c r="E1088" s="1">
        <v>45</v>
      </c>
      <c r="F1088" s="1">
        <v>52</v>
      </c>
      <c r="G1088" s="1">
        <v>18684</v>
      </c>
      <c r="H1088" s="1">
        <v>0.118000304378215</v>
      </c>
      <c r="I1088" s="1">
        <v>0.135011789906425</v>
      </c>
      <c r="J1088" s="1">
        <v>7.98461538461538</v>
      </c>
      <c r="K1088" s="1" t="s">
        <v>371</v>
      </c>
    </row>
    <row r="1089" spans="1:11">
      <c r="A1089" s="1" t="s">
        <v>59412</v>
      </c>
      <c r="B1089" s="1" t="s">
        <v>59413</v>
      </c>
      <c r="C1089" s="1" t="s">
        <v>56837</v>
      </c>
      <c r="D1089" s="1">
        <v>1</v>
      </c>
      <c r="E1089" s="1">
        <v>45</v>
      </c>
      <c r="F1089" s="1">
        <v>53</v>
      </c>
      <c r="G1089" s="1">
        <v>18684</v>
      </c>
      <c r="H1089" s="1">
        <v>0.120130509740118</v>
      </c>
      <c r="I1089" s="1">
        <v>0.136822904032025</v>
      </c>
      <c r="J1089" s="1">
        <v>7.83396226415094</v>
      </c>
      <c r="K1089" s="1" t="s">
        <v>329</v>
      </c>
    </row>
    <row r="1090" spans="1:11">
      <c r="A1090" s="1" t="s">
        <v>59414</v>
      </c>
      <c r="B1090" s="1" t="s">
        <v>59415</v>
      </c>
      <c r="C1090" s="1" t="s">
        <v>56837</v>
      </c>
      <c r="D1090" s="1">
        <v>1</v>
      </c>
      <c r="E1090" s="1">
        <v>45</v>
      </c>
      <c r="F1090" s="1">
        <v>53</v>
      </c>
      <c r="G1090" s="1">
        <v>18684</v>
      </c>
      <c r="H1090" s="1">
        <v>0.120130509740118</v>
      </c>
      <c r="I1090" s="1">
        <v>0.136822904032025</v>
      </c>
      <c r="J1090" s="1">
        <v>7.83396226415094</v>
      </c>
      <c r="K1090" s="1" t="s">
        <v>335</v>
      </c>
    </row>
    <row r="1091" spans="1:11">
      <c r="A1091" s="1" t="s">
        <v>59416</v>
      </c>
      <c r="B1091" s="1" t="s">
        <v>59417</v>
      </c>
      <c r="C1091" s="1" t="s">
        <v>56837</v>
      </c>
      <c r="D1091" s="1">
        <v>1</v>
      </c>
      <c r="E1091" s="1">
        <v>45</v>
      </c>
      <c r="F1091" s="1">
        <v>53</v>
      </c>
      <c r="G1091" s="1">
        <v>18684</v>
      </c>
      <c r="H1091" s="1">
        <v>0.120130509740118</v>
      </c>
      <c r="I1091" s="1">
        <v>0.136822904032025</v>
      </c>
      <c r="J1091" s="1">
        <v>7.83396226415094</v>
      </c>
      <c r="K1091" s="1" t="s">
        <v>429</v>
      </c>
    </row>
    <row r="1092" spans="1:11">
      <c r="A1092" s="1" t="s">
        <v>59418</v>
      </c>
      <c r="B1092" s="1" t="s">
        <v>59419</v>
      </c>
      <c r="C1092" s="1" t="s">
        <v>56837</v>
      </c>
      <c r="D1092" s="1">
        <v>1</v>
      </c>
      <c r="E1092" s="1">
        <v>45</v>
      </c>
      <c r="F1092" s="1">
        <v>54</v>
      </c>
      <c r="G1092" s="1">
        <v>18684</v>
      </c>
      <c r="H1092" s="1">
        <v>0.122255684291226</v>
      </c>
      <c r="I1092" s="1">
        <v>0.139032241422926</v>
      </c>
      <c r="J1092" s="1">
        <v>7.68888888888889</v>
      </c>
      <c r="K1092" s="1" t="s">
        <v>356</v>
      </c>
    </row>
    <row r="1093" spans="1:11">
      <c r="A1093" s="1" t="s">
        <v>59420</v>
      </c>
      <c r="B1093" s="1" t="s">
        <v>59421</v>
      </c>
      <c r="C1093" s="1" t="s">
        <v>56837</v>
      </c>
      <c r="D1093" s="1">
        <v>1</v>
      </c>
      <c r="E1093" s="1">
        <v>45</v>
      </c>
      <c r="F1093" s="1">
        <v>55</v>
      </c>
      <c r="G1093" s="1">
        <v>18684</v>
      </c>
      <c r="H1093" s="1">
        <v>0.124375839643179</v>
      </c>
      <c r="I1093" s="1">
        <v>0.14112235965565</v>
      </c>
      <c r="J1093" s="1">
        <v>7.54909090909091</v>
      </c>
      <c r="K1093" s="1" t="s">
        <v>361</v>
      </c>
    </row>
    <row r="1094" spans="1:11">
      <c r="A1094" s="1" t="s">
        <v>59422</v>
      </c>
      <c r="B1094" s="1" t="s">
        <v>59423</v>
      </c>
      <c r="C1094" s="1" t="s">
        <v>56837</v>
      </c>
      <c r="D1094" s="1">
        <v>1</v>
      </c>
      <c r="E1094" s="1">
        <v>45</v>
      </c>
      <c r="F1094" s="1">
        <v>55</v>
      </c>
      <c r="G1094" s="1">
        <v>18684</v>
      </c>
      <c r="H1094" s="1">
        <v>0.124375839643179</v>
      </c>
      <c r="I1094" s="1">
        <v>0.14112235965565</v>
      </c>
      <c r="J1094" s="1">
        <v>7.54909090909091</v>
      </c>
      <c r="K1094" s="1" t="s">
        <v>350</v>
      </c>
    </row>
    <row r="1095" spans="1:11">
      <c r="A1095" s="1" t="s">
        <v>59424</v>
      </c>
      <c r="B1095" s="1" t="s">
        <v>59425</v>
      </c>
      <c r="C1095" s="1" t="s">
        <v>56837</v>
      </c>
      <c r="D1095" s="1">
        <v>1</v>
      </c>
      <c r="E1095" s="1">
        <v>45</v>
      </c>
      <c r="F1095" s="1">
        <v>57</v>
      </c>
      <c r="G1095" s="1">
        <v>18684</v>
      </c>
      <c r="H1095" s="1">
        <v>0.128601139065348</v>
      </c>
      <c r="I1095" s="1">
        <v>0.145696154530228</v>
      </c>
      <c r="J1095" s="1">
        <v>7.28421052631579</v>
      </c>
      <c r="K1095" s="1" t="s">
        <v>293</v>
      </c>
    </row>
    <row r="1096" spans="1:11">
      <c r="A1096" s="1" t="s">
        <v>59426</v>
      </c>
      <c r="B1096" s="1" t="s">
        <v>59427</v>
      </c>
      <c r="C1096" s="1" t="s">
        <v>56837</v>
      </c>
      <c r="D1096" s="1">
        <v>1</v>
      </c>
      <c r="E1096" s="1">
        <v>45</v>
      </c>
      <c r="F1096" s="1">
        <v>57</v>
      </c>
      <c r="G1096" s="1">
        <v>18684</v>
      </c>
      <c r="H1096" s="1">
        <v>0.128601139065348</v>
      </c>
      <c r="I1096" s="1">
        <v>0.145696154530228</v>
      </c>
      <c r="J1096" s="1">
        <v>7.28421052631579</v>
      </c>
      <c r="K1096" s="1" t="s">
        <v>347</v>
      </c>
    </row>
    <row r="1097" spans="1:11">
      <c r="A1097" s="1" t="s">
        <v>59428</v>
      </c>
      <c r="B1097" s="1" t="s">
        <v>59429</v>
      </c>
      <c r="C1097" s="1" t="s">
        <v>56837</v>
      </c>
      <c r="D1097" s="1">
        <v>1</v>
      </c>
      <c r="E1097" s="1">
        <v>45</v>
      </c>
      <c r="F1097" s="1">
        <v>58</v>
      </c>
      <c r="G1097" s="1">
        <v>18684</v>
      </c>
      <c r="H1097" s="1">
        <v>0.130706306228179</v>
      </c>
      <c r="I1097" s="1">
        <v>0.147413127325014</v>
      </c>
      <c r="J1097" s="1">
        <v>7.15862068965517</v>
      </c>
      <c r="K1097" s="1" t="s">
        <v>335</v>
      </c>
    </row>
    <row r="1098" spans="1:11">
      <c r="A1098" s="1" t="s">
        <v>59430</v>
      </c>
      <c r="B1098" s="1" t="s">
        <v>59431</v>
      </c>
      <c r="C1098" s="1" t="s">
        <v>56837</v>
      </c>
      <c r="D1098" s="1">
        <v>1</v>
      </c>
      <c r="E1098" s="1">
        <v>45</v>
      </c>
      <c r="F1098" s="1">
        <v>58</v>
      </c>
      <c r="G1098" s="1">
        <v>18684</v>
      </c>
      <c r="H1098" s="1">
        <v>0.130706306228179</v>
      </c>
      <c r="I1098" s="1">
        <v>0.147413127325014</v>
      </c>
      <c r="J1098" s="1">
        <v>7.15862068965517</v>
      </c>
      <c r="K1098" s="1" t="s">
        <v>380</v>
      </c>
    </row>
    <row r="1099" spans="1:11">
      <c r="A1099" s="1" t="s">
        <v>59432</v>
      </c>
      <c r="B1099" s="1" t="s">
        <v>59433</v>
      </c>
      <c r="C1099" s="1" t="s">
        <v>56837</v>
      </c>
      <c r="D1099" s="1">
        <v>1</v>
      </c>
      <c r="E1099" s="1">
        <v>45</v>
      </c>
      <c r="F1099" s="1">
        <v>58</v>
      </c>
      <c r="G1099" s="1">
        <v>18684</v>
      </c>
      <c r="H1099" s="1">
        <v>0.130706306228179</v>
      </c>
      <c r="I1099" s="1">
        <v>0.147413127325014</v>
      </c>
      <c r="J1099" s="1">
        <v>7.15862068965517</v>
      </c>
      <c r="K1099" s="1" t="s">
        <v>315</v>
      </c>
    </row>
    <row r="1100" spans="1:11">
      <c r="A1100" s="1" t="s">
        <v>59434</v>
      </c>
      <c r="B1100" s="1" t="s">
        <v>59435</v>
      </c>
      <c r="C1100" s="1" t="s">
        <v>56837</v>
      </c>
      <c r="D1100" s="1">
        <v>3</v>
      </c>
      <c r="E1100" s="1">
        <v>45</v>
      </c>
      <c r="F1100" s="1">
        <v>523</v>
      </c>
      <c r="G1100" s="1">
        <v>18684</v>
      </c>
      <c r="H1100" s="1">
        <v>0.131083444352581</v>
      </c>
      <c r="I1100" s="1">
        <v>0.147727397842879</v>
      </c>
      <c r="J1100" s="1">
        <v>2.38164435946463</v>
      </c>
      <c r="K1100" s="1" t="s">
        <v>59436</v>
      </c>
    </row>
    <row r="1101" spans="1:11">
      <c r="A1101" s="1" t="s">
        <v>59437</v>
      </c>
      <c r="B1101" s="1" t="s">
        <v>59438</v>
      </c>
      <c r="C1101" s="1" t="s">
        <v>56837</v>
      </c>
      <c r="D1101" s="1">
        <v>1</v>
      </c>
      <c r="E1101" s="1">
        <v>45</v>
      </c>
      <c r="F1101" s="1">
        <v>59</v>
      </c>
      <c r="G1101" s="1">
        <v>18684</v>
      </c>
      <c r="H1101" s="1">
        <v>0.132806500377204</v>
      </c>
      <c r="I1101" s="1">
        <v>0.149332646601054</v>
      </c>
      <c r="J1101" s="1">
        <v>7.03728813559322</v>
      </c>
      <c r="K1101" s="1" t="s">
        <v>380</v>
      </c>
    </row>
    <row r="1102" spans="1:11">
      <c r="A1102" s="1" t="s">
        <v>59439</v>
      </c>
      <c r="B1102" s="1" t="s">
        <v>59440</v>
      </c>
      <c r="C1102" s="1" t="s">
        <v>56837</v>
      </c>
      <c r="D1102" s="1">
        <v>1</v>
      </c>
      <c r="E1102" s="1">
        <v>45</v>
      </c>
      <c r="F1102" s="1">
        <v>59</v>
      </c>
      <c r="G1102" s="1">
        <v>18684</v>
      </c>
      <c r="H1102" s="1">
        <v>0.132806500377204</v>
      </c>
      <c r="I1102" s="1">
        <v>0.149332646601054</v>
      </c>
      <c r="J1102" s="1">
        <v>7.03728813559322</v>
      </c>
      <c r="K1102" s="1" t="s">
        <v>333</v>
      </c>
    </row>
    <row r="1103" spans="1:11">
      <c r="A1103" s="1" t="s">
        <v>59441</v>
      </c>
      <c r="B1103" s="1" t="s">
        <v>59442</v>
      </c>
      <c r="C1103" s="1" t="s">
        <v>56837</v>
      </c>
      <c r="D1103" s="1">
        <v>1</v>
      </c>
      <c r="E1103" s="1">
        <v>45</v>
      </c>
      <c r="F1103" s="1">
        <v>59</v>
      </c>
      <c r="G1103" s="1">
        <v>18684</v>
      </c>
      <c r="H1103" s="1">
        <v>0.132806500377204</v>
      </c>
      <c r="I1103" s="1">
        <v>0.149332646601054</v>
      </c>
      <c r="J1103" s="1">
        <v>7.03728813559322</v>
      </c>
      <c r="K1103" s="1" t="s">
        <v>316</v>
      </c>
    </row>
    <row r="1104" spans="1:11">
      <c r="A1104" s="1" t="s">
        <v>59443</v>
      </c>
      <c r="B1104" s="1" t="s">
        <v>59444</v>
      </c>
      <c r="C1104" s="1" t="s">
        <v>56837</v>
      </c>
      <c r="D1104" s="1">
        <v>1</v>
      </c>
      <c r="E1104" s="1">
        <v>45</v>
      </c>
      <c r="F1104" s="1">
        <v>60</v>
      </c>
      <c r="G1104" s="1">
        <v>18684</v>
      </c>
      <c r="H1104" s="1">
        <v>0.134901732993742</v>
      </c>
      <c r="I1104" s="1">
        <v>0.151122180351466</v>
      </c>
      <c r="J1104" s="1">
        <v>6.92</v>
      </c>
      <c r="K1104" s="1" t="s">
        <v>336</v>
      </c>
    </row>
    <row r="1105" spans="1:11">
      <c r="A1105" s="1" t="s">
        <v>59445</v>
      </c>
      <c r="B1105" s="1" t="s">
        <v>59446</v>
      </c>
      <c r="C1105" s="1" t="s">
        <v>56837</v>
      </c>
      <c r="D1105" s="1">
        <v>1</v>
      </c>
      <c r="E1105" s="1">
        <v>45</v>
      </c>
      <c r="F1105" s="1">
        <v>60</v>
      </c>
      <c r="G1105" s="1">
        <v>18684</v>
      </c>
      <c r="H1105" s="1">
        <v>0.134901732993742</v>
      </c>
      <c r="I1105" s="1">
        <v>0.151122180351466</v>
      </c>
      <c r="J1105" s="1">
        <v>6.92</v>
      </c>
      <c r="K1105" s="1" t="s">
        <v>292</v>
      </c>
    </row>
    <row r="1106" spans="1:11">
      <c r="A1106" s="1" t="s">
        <v>59447</v>
      </c>
      <c r="B1106" s="1" t="s">
        <v>59448</v>
      </c>
      <c r="C1106" s="1" t="s">
        <v>56837</v>
      </c>
      <c r="D1106" s="1">
        <v>1</v>
      </c>
      <c r="E1106" s="1">
        <v>45</v>
      </c>
      <c r="F1106" s="1">
        <v>60</v>
      </c>
      <c r="G1106" s="1">
        <v>18684</v>
      </c>
      <c r="H1106" s="1">
        <v>0.134901732993742</v>
      </c>
      <c r="I1106" s="1">
        <v>0.151122180351466</v>
      </c>
      <c r="J1106" s="1">
        <v>6.92</v>
      </c>
      <c r="K1106" s="1" t="s">
        <v>293</v>
      </c>
    </row>
    <row r="1107" spans="1:11">
      <c r="A1107" s="1" t="s">
        <v>59449</v>
      </c>
      <c r="B1107" s="1" t="s">
        <v>59450</v>
      </c>
      <c r="C1107" s="1" t="s">
        <v>56837</v>
      </c>
      <c r="D1107" s="1">
        <v>1</v>
      </c>
      <c r="E1107" s="1">
        <v>45</v>
      </c>
      <c r="F1107" s="1">
        <v>60</v>
      </c>
      <c r="G1107" s="1">
        <v>18684</v>
      </c>
      <c r="H1107" s="1">
        <v>0.134901732993742</v>
      </c>
      <c r="I1107" s="1">
        <v>0.151122180351466</v>
      </c>
      <c r="J1107" s="1">
        <v>6.92</v>
      </c>
      <c r="K1107" s="1" t="s">
        <v>429</v>
      </c>
    </row>
    <row r="1108" spans="1:11">
      <c r="A1108" s="1" t="s">
        <v>59451</v>
      </c>
      <c r="B1108" s="1" t="s">
        <v>59452</v>
      </c>
      <c r="C1108" s="1" t="s">
        <v>56837</v>
      </c>
      <c r="D1108" s="1">
        <v>1</v>
      </c>
      <c r="E1108" s="1">
        <v>45</v>
      </c>
      <c r="F1108" s="1">
        <v>62</v>
      </c>
      <c r="G1108" s="1">
        <v>18684</v>
      </c>
      <c r="H1108" s="1">
        <v>0.139077359425238</v>
      </c>
      <c r="I1108" s="1">
        <v>0.155220267215668</v>
      </c>
      <c r="J1108" s="1">
        <v>6.69677419354839</v>
      </c>
      <c r="K1108" s="1" t="s">
        <v>347</v>
      </c>
    </row>
    <row r="1109" spans="1:11">
      <c r="A1109" s="1" t="s">
        <v>59453</v>
      </c>
      <c r="B1109" s="1" t="s">
        <v>59454</v>
      </c>
      <c r="C1109" s="1" t="s">
        <v>56837</v>
      </c>
      <c r="D1109" s="1">
        <v>1</v>
      </c>
      <c r="E1109" s="1">
        <v>45</v>
      </c>
      <c r="F1109" s="1">
        <v>62</v>
      </c>
      <c r="G1109" s="1">
        <v>18684</v>
      </c>
      <c r="H1109" s="1">
        <v>0.139077359425238</v>
      </c>
      <c r="I1109" s="1">
        <v>0.155220267215668</v>
      </c>
      <c r="J1109" s="1">
        <v>6.69677419354839</v>
      </c>
      <c r="K1109" s="1" t="s">
        <v>335</v>
      </c>
    </row>
    <row r="1110" spans="1:11">
      <c r="A1110" s="1" t="s">
        <v>59455</v>
      </c>
      <c r="B1110" s="1" t="s">
        <v>59456</v>
      </c>
      <c r="C1110" s="1" t="s">
        <v>56837</v>
      </c>
      <c r="D1110" s="1">
        <v>1</v>
      </c>
      <c r="E1110" s="1">
        <v>45</v>
      </c>
      <c r="F1110" s="1">
        <v>62</v>
      </c>
      <c r="G1110" s="1">
        <v>18684</v>
      </c>
      <c r="H1110" s="1">
        <v>0.139077359425238</v>
      </c>
      <c r="I1110" s="1">
        <v>0.155220267215668</v>
      </c>
      <c r="J1110" s="1">
        <v>6.69677419354839</v>
      </c>
      <c r="K1110" s="1" t="s">
        <v>445</v>
      </c>
    </row>
    <row r="1111" spans="1:11">
      <c r="A1111" s="1" t="s">
        <v>59457</v>
      </c>
      <c r="B1111" s="1" t="s">
        <v>59458</v>
      </c>
      <c r="C1111" s="1" t="s">
        <v>56837</v>
      </c>
      <c r="D1111" s="1">
        <v>1</v>
      </c>
      <c r="E1111" s="1">
        <v>45</v>
      </c>
      <c r="F1111" s="1">
        <v>62</v>
      </c>
      <c r="G1111" s="1">
        <v>18684</v>
      </c>
      <c r="H1111" s="1">
        <v>0.139077359425238</v>
      </c>
      <c r="I1111" s="1">
        <v>0.155220267215668</v>
      </c>
      <c r="J1111" s="1">
        <v>6.69677419354839</v>
      </c>
      <c r="K1111" s="1" t="s">
        <v>318</v>
      </c>
    </row>
    <row r="1112" spans="1:11">
      <c r="A1112" s="1" t="s">
        <v>59459</v>
      </c>
      <c r="B1112" s="1" t="s">
        <v>59460</v>
      </c>
      <c r="C1112" s="1" t="s">
        <v>56837</v>
      </c>
      <c r="D1112" s="1">
        <v>1</v>
      </c>
      <c r="E1112" s="1">
        <v>45</v>
      </c>
      <c r="F1112" s="1">
        <v>63</v>
      </c>
      <c r="G1112" s="1">
        <v>18684</v>
      </c>
      <c r="H1112" s="1">
        <v>0.141157776073604</v>
      </c>
      <c r="I1112" s="1">
        <v>0.157308071404462</v>
      </c>
      <c r="J1112" s="1">
        <v>6.59047619047619</v>
      </c>
      <c r="K1112" s="1" t="s">
        <v>316</v>
      </c>
    </row>
    <row r="1113" spans="1:11">
      <c r="A1113" s="1" t="s">
        <v>59461</v>
      </c>
      <c r="B1113" s="1" t="s">
        <v>59462</v>
      </c>
      <c r="C1113" s="1" t="s">
        <v>56837</v>
      </c>
      <c r="D1113" s="1">
        <v>1</v>
      </c>
      <c r="E1113" s="1">
        <v>45</v>
      </c>
      <c r="F1113" s="1">
        <v>63</v>
      </c>
      <c r="G1113" s="1">
        <v>18684</v>
      </c>
      <c r="H1113" s="1">
        <v>0.141157776073604</v>
      </c>
      <c r="I1113" s="1">
        <v>0.157308071404462</v>
      </c>
      <c r="J1113" s="1">
        <v>6.59047619047619</v>
      </c>
      <c r="K1113" s="1" t="s">
        <v>363</v>
      </c>
    </row>
    <row r="1114" spans="1:11">
      <c r="A1114" s="1" t="s">
        <v>59463</v>
      </c>
      <c r="B1114" s="1" t="s">
        <v>59464</v>
      </c>
      <c r="C1114" s="1" t="s">
        <v>56837</v>
      </c>
      <c r="D1114" s="1">
        <v>1</v>
      </c>
      <c r="E1114" s="1">
        <v>45</v>
      </c>
      <c r="F1114" s="1">
        <v>64</v>
      </c>
      <c r="G1114" s="1">
        <v>18684</v>
      </c>
      <c r="H1114" s="1">
        <v>0.143233276856413</v>
      </c>
      <c r="I1114" s="1">
        <v>0.159148085396014</v>
      </c>
      <c r="J1114" s="1">
        <v>6.4875</v>
      </c>
      <c r="K1114" s="1" t="s">
        <v>347</v>
      </c>
    </row>
    <row r="1115" spans="1:11">
      <c r="A1115" s="1" t="s">
        <v>59465</v>
      </c>
      <c r="B1115" s="1" t="s">
        <v>59466</v>
      </c>
      <c r="C1115" s="1" t="s">
        <v>56837</v>
      </c>
      <c r="D1115" s="1">
        <v>1</v>
      </c>
      <c r="E1115" s="1">
        <v>45</v>
      </c>
      <c r="F1115" s="1">
        <v>64</v>
      </c>
      <c r="G1115" s="1">
        <v>18684</v>
      </c>
      <c r="H1115" s="1">
        <v>0.143233276856413</v>
      </c>
      <c r="I1115" s="1">
        <v>0.159148085396014</v>
      </c>
      <c r="J1115" s="1">
        <v>6.4875</v>
      </c>
      <c r="K1115" s="1" t="s">
        <v>317</v>
      </c>
    </row>
    <row r="1116" spans="1:11">
      <c r="A1116" s="1" t="s">
        <v>59467</v>
      </c>
      <c r="B1116" s="1" t="s">
        <v>59468</v>
      </c>
      <c r="C1116" s="1" t="s">
        <v>56837</v>
      </c>
      <c r="D1116" s="1">
        <v>1</v>
      </c>
      <c r="E1116" s="1">
        <v>45</v>
      </c>
      <c r="F1116" s="1">
        <v>64</v>
      </c>
      <c r="G1116" s="1">
        <v>18684</v>
      </c>
      <c r="H1116" s="1">
        <v>0.143233276856413</v>
      </c>
      <c r="I1116" s="1">
        <v>0.159148085396014</v>
      </c>
      <c r="J1116" s="1">
        <v>6.4875</v>
      </c>
      <c r="K1116" s="1" t="s">
        <v>351</v>
      </c>
    </row>
    <row r="1117" spans="1:11">
      <c r="A1117" s="1" t="s">
        <v>59469</v>
      </c>
      <c r="B1117" s="1" t="s">
        <v>59470</v>
      </c>
      <c r="C1117" s="1" t="s">
        <v>56837</v>
      </c>
      <c r="D1117" s="1">
        <v>1</v>
      </c>
      <c r="E1117" s="1">
        <v>45</v>
      </c>
      <c r="F1117" s="1">
        <v>66</v>
      </c>
      <c r="G1117" s="1">
        <v>18684</v>
      </c>
      <c r="H1117" s="1">
        <v>0.147369576209467</v>
      </c>
      <c r="I1117" s="1">
        <v>0.163019442709587</v>
      </c>
      <c r="J1117" s="1">
        <v>6.29090909090909</v>
      </c>
      <c r="K1117" s="1" t="s">
        <v>335</v>
      </c>
    </row>
    <row r="1118" spans="1:11">
      <c r="A1118" s="1" t="s">
        <v>59471</v>
      </c>
      <c r="B1118" s="1" t="s">
        <v>59472</v>
      </c>
      <c r="C1118" s="1" t="s">
        <v>56837</v>
      </c>
      <c r="D1118" s="1">
        <v>1</v>
      </c>
      <c r="E1118" s="1">
        <v>45</v>
      </c>
      <c r="F1118" s="1">
        <v>66</v>
      </c>
      <c r="G1118" s="1">
        <v>18684</v>
      </c>
      <c r="H1118" s="1">
        <v>0.147369576209467</v>
      </c>
      <c r="I1118" s="1">
        <v>0.163019442709587</v>
      </c>
      <c r="J1118" s="1">
        <v>6.29090909090909</v>
      </c>
      <c r="K1118" s="1" t="s">
        <v>348</v>
      </c>
    </row>
    <row r="1119" spans="1:11">
      <c r="A1119" s="1" t="s">
        <v>59473</v>
      </c>
      <c r="B1119" s="1" t="s">
        <v>59474</v>
      </c>
      <c r="C1119" s="1" t="s">
        <v>56837</v>
      </c>
      <c r="D1119" s="1">
        <v>1</v>
      </c>
      <c r="E1119" s="1">
        <v>45</v>
      </c>
      <c r="F1119" s="1">
        <v>67</v>
      </c>
      <c r="G1119" s="1">
        <v>18684</v>
      </c>
      <c r="H1119" s="1">
        <v>0.1494303974078</v>
      </c>
      <c r="I1119" s="1">
        <v>0.165055667239838</v>
      </c>
      <c r="J1119" s="1">
        <v>6.19701492537313</v>
      </c>
      <c r="K1119" s="1" t="s">
        <v>396</v>
      </c>
    </row>
    <row r="1120" spans="1:11">
      <c r="A1120" s="1" t="s">
        <v>59475</v>
      </c>
      <c r="B1120" s="1" t="s">
        <v>59476</v>
      </c>
      <c r="C1120" s="1" t="s">
        <v>56837</v>
      </c>
      <c r="D1120" s="1">
        <v>1</v>
      </c>
      <c r="E1120" s="1">
        <v>45</v>
      </c>
      <c r="F1120" s="1">
        <v>67</v>
      </c>
      <c r="G1120" s="1">
        <v>18684</v>
      </c>
      <c r="H1120" s="1">
        <v>0.1494303974078</v>
      </c>
      <c r="I1120" s="1">
        <v>0.165055667239838</v>
      </c>
      <c r="J1120" s="1">
        <v>6.19701492537313</v>
      </c>
      <c r="K1120" s="1" t="s">
        <v>445</v>
      </c>
    </row>
    <row r="1121" spans="1:11">
      <c r="A1121" s="1" t="s">
        <v>59477</v>
      </c>
      <c r="B1121" s="1" t="s">
        <v>59478</v>
      </c>
      <c r="C1121" s="1" t="s">
        <v>56837</v>
      </c>
      <c r="D1121" s="1">
        <v>1</v>
      </c>
      <c r="E1121" s="1">
        <v>45</v>
      </c>
      <c r="F1121" s="1">
        <v>69</v>
      </c>
      <c r="G1121" s="1">
        <v>18684</v>
      </c>
      <c r="H1121" s="1">
        <v>0.153537439226999</v>
      </c>
      <c r="I1121" s="1">
        <v>0.168846157507697</v>
      </c>
      <c r="J1121" s="1">
        <v>6.01739130434783</v>
      </c>
      <c r="K1121" s="1" t="s">
        <v>396</v>
      </c>
    </row>
    <row r="1122" spans="1:11">
      <c r="A1122" s="1" t="s">
        <v>59479</v>
      </c>
      <c r="B1122" s="1" t="s">
        <v>59480</v>
      </c>
      <c r="C1122" s="1" t="s">
        <v>56837</v>
      </c>
      <c r="D1122" s="1">
        <v>1</v>
      </c>
      <c r="E1122" s="1">
        <v>45</v>
      </c>
      <c r="F1122" s="1">
        <v>69</v>
      </c>
      <c r="G1122" s="1">
        <v>18684</v>
      </c>
      <c r="H1122" s="1">
        <v>0.153537439226999</v>
      </c>
      <c r="I1122" s="1">
        <v>0.168846157507697</v>
      </c>
      <c r="J1122" s="1">
        <v>6.01739130434783</v>
      </c>
      <c r="K1122" s="1" t="s">
        <v>356</v>
      </c>
    </row>
    <row r="1123" spans="1:11">
      <c r="A1123" s="1" t="s">
        <v>59481</v>
      </c>
      <c r="B1123" s="1" t="s">
        <v>59482</v>
      </c>
      <c r="C1123" s="1" t="s">
        <v>56837</v>
      </c>
      <c r="D1123" s="1">
        <v>1</v>
      </c>
      <c r="E1123" s="1">
        <v>45</v>
      </c>
      <c r="F1123" s="1">
        <v>69</v>
      </c>
      <c r="G1123" s="1">
        <v>18684</v>
      </c>
      <c r="H1123" s="1">
        <v>0.153537439226999</v>
      </c>
      <c r="I1123" s="1">
        <v>0.168846157507697</v>
      </c>
      <c r="J1123" s="1">
        <v>6.01739130434783</v>
      </c>
      <c r="K1123" s="1" t="s">
        <v>367</v>
      </c>
    </row>
    <row r="1124" spans="1:11">
      <c r="A1124" s="1" t="s">
        <v>59483</v>
      </c>
      <c r="B1124" s="1" t="s">
        <v>59484</v>
      </c>
      <c r="C1124" s="1" t="s">
        <v>56837</v>
      </c>
      <c r="D1124" s="1">
        <v>1</v>
      </c>
      <c r="E1124" s="1">
        <v>45</v>
      </c>
      <c r="F1124" s="1">
        <v>70</v>
      </c>
      <c r="G1124" s="1">
        <v>18684</v>
      </c>
      <c r="H1124" s="1">
        <v>0.155583682323147</v>
      </c>
      <c r="I1124" s="1">
        <v>0.170845917631567</v>
      </c>
      <c r="J1124" s="1">
        <v>5.93142857142857</v>
      </c>
      <c r="K1124" s="1" t="s">
        <v>365</v>
      </c>
    </row>
    <row r="1125" spans="1:11">
      <c r="A1125" s="1" t="s">
        <v>59485</v>
      </c>
      <c r="B1125" s="1" t="s">
        <v>59486</v>
      </c>
      <c r="C1125" s="1" t="s">
        <v>56837</v>
      </c>
      <c r="D1125" s="1">
        <v>1</v>
      </c>
      <c r="E1125" s="1">
        <v>45</v>
      </c>
      <c r="F1125" s="1">
        <v>71</v>
      </c>
      <c r="G1125" s="1">
        <v>18684</v>
      </c>
      <c r="H1125" s="1">
        <v>0.157625088484931</v>
      </c>
      <c r="I1125" s="1">
        <v>0.172708278106207</v>
      </c>
      <c r="J1125" s="1">
        <v>5.84788732394366</v>
      </c>
      <c r="K1125" s="1" t="s">
        <v>356</v>
      </c>
    </row>
    <row r="1126" spans="1:11">
      <c r="A1126" s="1" t="s">
        <v>59487</v>
      </c>
      <c r="B1126" s="1" t="s">
        <v>59488</v>
      </c>
      <c r="C1126" s="1" t="s">
        <v>56837</v>
      </c>
      <c r="D1126" s="1">
        <v>1</v>
      </c>
      <c r="E1126" s="1">
        <v>45</v>
      </c>
      <c r="F1126" s="1">
        <v>71</v>
      </c>
      <c r="G1126" s="1">
        <v>18684</v>
      </c>
      <c r="H1126" s="1">
        <v>0.157625088484931</v>
      </c>
      <c r="I1126" s="1">
        <v>0.172708278106207</v>
      </c>
      <c r="J1126" s="1">
        <v>5.84788732394366</v>
      </c>
      <c r="K1126" s="1" t="s">
        <v>328</v>
      </c>
    </row>
    <row r="1127" spans="1:11">
      <c r="A1127" s="1" t="s">
        <v>59489</v>
      </c>
      <c r="B1127" s="1" t="s">
        <v>59490</v>
      </c>
      <c r="C1127" s="1" t="s">
        <v>56837</v>
      </c>
      <c r="D1127" s="1">
        <v>1</v>
      </c>
      <c r="E1127" s="1">
        <v>45</v>
      </c>
      <c r="F1127" s="1">
        <v>72</v>
      </c>
      <c r="G1127" s="1">
        <v>18684</v>
      </c>
      <c r="H1127" s="1">
        <v>0.159661668886703</v>
      </c>
      <c r="I1127" s="1">
        <v>0.174557218170593</v>
      </c>
      <c r="J1127" s="1">
        <v>5.76666666666667</v>
      </c>
      <c r="K1127" s="1" t="s">
        <v>348</v>
      </c>
    </row>
    <row r="1128" spans="1:11">
      <c r="A1128" s="1" t="s">
        <v>59491</v>
      </c>
      <c r="B1128" s="1" t="s">
        <v>59492</v>
      </c>
      <c r="C1128" s="1" t="s">
        <v>56837</v>
      </c>
      <c r="D1128" s="1">
        <v>1</v>
      </c>
      <c r="E1128" s="1">
        <v>45</v>
      </c>
      <c r="F1128" s="1">
        <v>72</v>
      </c>
      <c r="G1128" s="1">
        <v>18684</v>
      </c>
      <c r="H1128" s="1">
        <v>0.159661668886703</v>
      </c>
      <c r="I1128" s="1">
        <v>0.174557218170593</v>
      </c>
      <c r="J1128" s="1">
        <v>5.76666666666667</v>
      </c>
      <c r="K1128" s="1" t="s">
        <v>332</v>
      </c>
    </row>
    <row r="1129" spans="1:11">
      <c r="A1129" s="1" t="s">
        <v>59493</v>
      </c>
      <c r="B1129" s="1" t="s">
        <v>59494</v>
      </c>
      <c r="C1129" s="1" t="s">
        <v>56837</v>
      </c>
      <c r="D1129" s="1">
        <v>1</v>
      </c>
      <c r="E1129" s="1">
        <v>45</v>
      </c>
      <c r="F1129" s="1">
        <v>73</v>
      </c>
      <c r="G1129" s="1">
        <v>18684</v>
      </c>
      <c r="H1129" s="1">
        <v>0.161693434677596</v>
      </c>
      <c r="I1129" s="1">
        <v>0.176264645360751</v>
      </c>
      <c r="J1129" s="1">
        <v>5.68767123287671</v>
      </c>
      <c r="K1129" s="1" t="s">
        <v>314</v>
      </c>
    </row>
    <row r="1130" spans="1:11">
      <c r="A1130" s="1" t="s">
        <v>59495</v>
      </c>
      <c r="B1130" s="1" t="s">
        <v>59496</v>
      </c>
      <c r="C1130" s="1" t="s">
        <v>56837</v>
      </c>
      <c r="D1130" s="1">
        <v>1</v>
      </c>
      <c r="E1130" s="1">
        <v>45</v>
      </c>
      <c r="F1130" s="1">
        <v>73</v>
      </c>
      <c r="G1130" s="1">
        <v>18684</v>
      </c>
      <c r="H1130" s="1">
        <v>0.161693434677596</v>
      </c>
      <c r="I1130" s="1">
        <v>0.176264645360751</v>
      </c>
      <c r="J1130" s="1">
        <v>5.68767123287671</v>
      </c>
      <c r="K1130" s="1" t="s">
        <v>373</v>
      </c>
    </row>
    <row r="1131" spans="1:11">
      <c r="A1131" s="1" t="s">
        <v>59497</v>
      </c>
      <c r="B1131" s="1" t="s">
        <v>59498</v>
      </c>
      <c r="C1131" s="1" t="s">
        <v>56837</v>
      </c>
      <c r="D1131" s="1">
        <v>1</v>
      </c>
      <c r="E1131" s="1">
        <v>45</v>
      </c>
      <c r="F1131" s="1">
        <v>73</v>
      </c>
      <c r="G1131" s="1">
        <v>18684</v>
      </c>
      <c r="H1131" s="1">
        <v>0.161693434677596</v>
      </c>
      <c r="I1131" s="1">
        <v>0.176264645360751</v>
      </c>
      <c r="J1131" s="1">
        <v>5.68767123287671</v>
      </c>
      <c r="K1131" s="1" t="s">
        <v>428</v>
      </c>
    </row>
    <row r="1132" spans="1:11">
      <c r="A1132" s="1" t="s">
        <v>59499</v>
      </c>
      <c r="B1132" s="1" t="s">
        <v>59500</v>
      </c>
      <c r="C1132" s="1" t="s">
        <v>56837</v>
      </c>
      <c r="D1132" s="1">
        <v>1</v>
      </c>
      <c r="E1132" s="1">
        <v>45</v>
      </c>
      <c r="F1132" s="1">
        <v>74</v>
      </c>
      <c r="G1132" s="1">
        <v>18684</v>
      </c>
      <c r="H1132" s="1">
        <v>0.163720396981583</v>
      </c>
      <c r="I1132" s="1">
        <v>0.178215236191854</v>
      </c>
      <c r="J1132" s="1">
        <v>5.61081081081081</v>
      </c>
      <c r="K1132" s="1" t="s">
        <v>367</v>
      </c>
    </row>
    <row r="1133" spans="1:11">
      <c r="A1133" s="1" t="s">
        <v>59501</v>
      </c>
      <c r="B1133" s="1" t="s">
        <v>59502</v>
      </c>
      <c r="C1133" s="1" t="s">
        <v>56837</v>
      </c>
      <c r="D1133" s="1">
        <v>1</v>
      </c>
      <c r="E1133" s="1">
        <v>45</v>
      </c>
      <c r="F1133" s="1">
        <v>75</v>
      </c>
      <c r="G1133" s="1">
        <v>18684</v>
      </c>
      <c r="H1133" s="1">
        <v>0.165742566897533</v>
      </c>
      <c r="I1133" s="1">
        <v>0.179894247718017</v>
      </c>
      <c r="J1133" s="1">
        <v>5.536</v>
      </c>
      <c r="K1133" s="1" t="s">
        <v>356</v>
      </c>
    </row>
    <row r="1134" spans="1:11">
      <c r="A1134" s="1" t="s">
        <v>59503</v>
      </c>
      <c r="B1134" s="1" t="s">
        <v>59504</v>
      </c>
      <c r="C1134" s="1" t="s">
        <v>56837</v>
      </c>
      <c r="D1134" s="1">
        <v>1</v>
      </c>
      <c r="E1134" s="1">
        <v>45</v>
      </c>
      <c r="F1134" s="1">
        <v>75</v>
      </c>
      <c r="G1134" s="1">
        <v>18684</v>
      </c>
      <c r="H1134" s="1">
        <v>0.165742566897533</v>
      </c>
      <c r="I1134" s="1">
        <v>0.179894247718017</v>
      </c>
      <c r="J1134" s="1">
        <v>5.536</v>
      </c>
      <c r="K1134" s="1" t="s">
        <v>450</v>
      </c>
    </row>
    <row r="1135" spans="1:11">
      <c r="A1135" s="1" t="s">
        <v>59505</v>
      </c>
      <c r="B1135" s="1" t="s">
        <v>59506</v>
      </c>
      <c r="C1135" s="1" t="s">
        <v>56837</v>
      </c>
      <c r="D1135" s="1">
        <v>1</v>
      </c>
      <c r="E1135" s="1">
        <v>45</v>
      </c>
      <c r="F1135" s="1">
        <v>76</v>
      </c>
      <c r="G1135" s="1">
        <v>18684</v>
      </c>
      <c r="H1135" s="1">
        <v>0.167759955499264</v>
      </c>
      <c r="I1135" s="1">
        <v>0.181952229391826</v>
      </c>
      <c r="J1135" s="1">
        <v>5.46315789473684</v>
      </c>
      <c r="K1135" s="1" t="s">
        <v>316</v>
      </c>
    </row>
    <row r="1136" spans="1:11">
      <c r="A1136" s="1" t="s">
        <v>59507</v>
      </c>
      <c r="B1136" s="1" t="s">
        <v>59508</v>
      </c>
      <c r="C1136" s="1" t="s">
        <v>56837</v>
      </c>
      <c r="D1136" s="1">
        <v>1</v>
      </c>
      <c r="E1136" s="1">
        <v>45</v>
      </c>
      <c r="F1136" s="1">
        <v>77</v>
      </c>
      <c r="G1136" s="1">
        <v>18684</v>
      </c>
      <c r="H1136" s="1">
        <v>0.1697725738356</v>
      </c>
      <c r="I1136" s="1">
        <v>0.183604081293006</v>
      </c>
      <c r="J1136" s="1">
        <v>5.39220779220779</v>
      </c>
      <c r="K1136" s="1" t="s">
        <v>308</v>
      </c>
    </row>
    <row r="1137" spans="1:11">
      <c r="A1137" s="1" t="s">
        <v>59509</v>
      </c>
      <c r="B1137" s="1" t="s">
        <v>59510</v>
      </c>
      <c r="C1137" s="1" t="s">
        <v>56837</v>
      </c>
      <c r="D1137" s="1">
        <v>1</v>
      </c>
      <c r="E1137" s="1">
        <v>45</v>
      </c>
      <c r="F1137" s="1">
        <v>77</v>
      </c>
      <c r="G1137" s="1">
        <v>18684</v>
      </c>
      <c r="H1137" s="1">
        <v>0.1697725738356</v>
      </c>
      <c r="I1137" s="1">
        <v>0.183604081293006</v>
      </c>
      <c r="J1137" s="1">
        <v>5.39220779220779</v>
      </c>
      <c r="K1137" s="1" t="s">
        <v>396</v>
      </c>
    </row>
    <row r="1138" spans="1:11">
      <c r="A1138" s="1" t="s">
        <v>59511</v>
      </c>
      <c r="B1138" s="1" t="s">
        <v>59512</v>
      </c>
      <c r="C1138" s="1" t="s">
        <v>56837</v>
      </c>
      <c r="D1138" s="1">
        <v>1</v>
      </c>
      <c r="E1138" s="1">
        <v>45</v>
      </c>
      <c r="F1138" s="1">
        <v>77</v>
      </c>
      <c r="G1138" s="1">
        <v>18684</v>
      </c>
      <c r="H1138" s="1">
        <v>0.1697725738356</v>
      </c>
      <c r="I1138" s="1">
        <v>0.183604081293006</v>
      </c>
      <c r="J1138" s="1">
        <v>5.39220779220779</v>
      </c>
      <c r="K1138" s="1" t="s">
        <v>367</v>
      </c>
    </row>
    <row r="1139" spans="1:11">
      <c r="A1139" s="1" t="s">
        <v>59513</v>
      </c>
      <c r="B1139" s="1" t="s">
        <v>59514</v>
      </c>
      <c r="C1139" s="1" t="s">
        <v>56837</v>
      </c>
      <c r="D1139" s="1">
        <v>1</v>
      </c>
      <c r="E1139" s="1">
        <v>45</v>
      </c>
      <c r="F1139" s="1">
        <v>77</v>
      </c>
      <c r="G1139" s="1">
        <v>18684</v>
      </c>
      <c r="H1139" s="1">
        <v>0.1697725738356</v>
      </c>
      <c r="I1139" s="1">
        <v>0.183604081293006</v>
      </c>
      <c r="J1139" s="1">
        <v>5.39220779220779</v>
      </c>
      <c r="K1139" s="1" t="s">
        <v>328</v>
      </c>
    </row>
    <row r="1140" spans="1:11">
      <c r="A1140" s="1" t="s">
        <v>59515</v>
      </c>
      <c r="B1140" s="1" t="s">
        <v>59516</v>
      </c>
      <c r="C1140" s="1" t="s">
        <v>56837</v>
      </c>
      <c r="D1140" s="1">
        <v>1</v>
      </c>
      <c r="E1140" s="1">
        <v>45</v>
      </c>
      <c r="F1140" s="1">
        <v>79</v>
      </c>
      <c r="G1140" s="1">
        <v>18684</v>
      </c>
      <c r="H1140" s="1">
        <v>0.173783543782737</v>
      </c>
      <c r="I1140" s="1">
        <v>0.187536198326695</v>
      </c>
      <c r="J1140" s="1">
        <v>5.25569620253165</v>
      </c>
      <c r="K1140" s="1" t="s">
        <v>356</v>
      </c>
    </row>
    <row r="1141" spans="1:11">
      <c r="A1141" s="1" t="s">
        <v>59517</v>
      </c>
      <c r="B1141" s="1" t="s">
        <v>59518</v>
      </c>
      <c r="C1141" s="1" t="s">
        <v>56837</v>
      </c>
      <c r="D1141" s="1">
        <v>1</v>
      </c>
      <c r="E1141" s="1">
        <v>45</v>
      </c>
      <c r="F1141" s="1">
        <v>79</v>
      </c>
      <c r="G1141" s="1">
        <v>18684</v>
      </c>
      <c r="H1141" s="1">
        <v>0.173783543782737</v>
      </c>
      <c r="I1141" s="1">
        <v>0.187536198326695</v>
      </c>
      <c r="J1141" s="1">
        <v>5.25569620253165</v>
      </c>
      <c r="K1141" s="1" t="s">
        <v>289</v>
      </c>
    </row>
    <row r="1142" spans="1:11">
      <c r="A1142" s="1" t="s">
        <v>59519</v>
      </c>
      <c r="B1142" s="1" t="s">
        <v>59520</v>
      </c>
      <c r="C1142" s="1" t="s">
        <v>56837</v>
      </c>
      <c r="D1142" s="1">
        <v>1</v>
      </c>
      <c r="E1142" s="1">
        <v>45</v>
      </c>
      <c r="F1142" s="1">
        <v>79</v>
      </c>
      <c r="G1142" s="1">
        <v>18684</v>
      </c>
      <c r="H1142" s="1">
        <v>0.173783543782737</v>
      </c>
      <c r="I1142" s="1">
        <v>0.187536198326695</v>
      </c>
      <c r="J1142" s="1">
        <v>5.25569620253165</v>
      </c>
      <c r="K1142" s="1" t="s">
        <v>361</v>
      </c>
    </row>
    <row r="1143" spans="1:11">
      <c r="A1143" s="1" t="s">
        <v>59521</v>
      </c>
      <c r="B1143" s="1" t="s">
        <v>59522</v>
      </c>
      <c r="C1143" s="1" t="s">
        <v>56837</v>
      </c>
      <c r="D1143" s="1">
        <v>1</v>
      </c>
      <c r="E1143" s="1">
        <v>45</v>
      </c>
      <c r="F1143" s="1">
        <v>80</v>
      </c>
      <c r="G1143" s="1">
        <v>18684</v>
      </c>
      <c r="H1143" s="1">
        <v>0.175781917366708</v>
      </c>
      <c r="I1143" s="1">
        <v>0.189420169576194</v>
      </c>
      <c r="J1143" s="1">
        <v>5.19</v>
      </c>
      <c r="K1143" s="1" t="s">
        <v>328</v>
      </c>
    </row>
    <row r="1144" spans="1:11">
      <c r="A1144" s="1" t="s">
        <v>59523</v>
      </c>
      <c r="B1144" s="1" t="s">
        <v>59524</v>
      </c>
      <c r="C1144" s="1" t="s">
        <v>56837</v>
      </c>
      <c r="D1144" s="1">
        <v>1</v>
      </c>
      <c r="E1144" s="1">
        <v>45</v>
      </c>
      <c r="F1144" s="1">
        <v>80</v>
      </c>
      <c r="G1144" s="1">
        <v>18684</v>
      </c>
      <c r="H1144" s="1">
        <v>0.175781917366708</v>
      </c>
      <c r="I1144" s="1">
        <v>0.189420169576194</v>
      </c>
      <c r="J1144" s="1">
        <v>5.19</v>
      </c>
      <c r="K1144" s="1" t="s">
        <v>338</v>
      </c>
    </row>
    <row r="1145" spans="1:11">
      <c r="A1145" s="1" t="s">
        <v>59525</v>
      </c>
      <c r="B1145" s="1" t="s">
        <v>59526</v>
      </c>
      <c r="C1145" s="1" t="s">
        <v>56837</v>
      </c>
      <c r="D1145" s="1">
        <v>1</v>
      </c>
      <c r="E1145" s="1">
        <v>45</v>
      </c>
      <c r="F1145" s="1">
        <v>83</v>
      </c>
      <c r="G1145" s="1">
        <v>18684</v>
      </c>
      <c r="H1145" s="1">
        <v>0.181748723878968</v>
      </c>
      <c r="I1145" s="1">
        <v>0.19528874342296</v>
      </c>
      <c r="J1145" s="1">
        <v>5.00240963855422</v>
      </c>
      <c r="K1145" s="1" t="s">
        <v>316</v>
      </c>
    </row>
    <row r="1146" spans="1:11">
      <c r="A1146" s="1" t="s">
        <v>59527</v>
      </c>
      <c r="B1146" s="1" t="s">
        <v>59528</v>
      </c>
      <c r="C1146" s="1" t="s">
        <v>56837</v>
      </c>
      <c r="D1146" s="1">
        <v>1</v>
      </c>
      <c r="E1146" s="1">
        <v>45</v>
      </c>
      <c r="F1146" s="1">
        <v>87</v>
      </c>
      <c r="G1146" s="1">
        <v>18684</v>
      </c>
      <c r="H1146" s="1">
        <v>0.189638805582161</v>
      </c>
      <c r="I1146" s="1">
        <v>0.203039406404883</v>
      </c>
      <c r="J1146" s="1">
        <v>4.77241379310345</v>
      </c>
      <c r="K1146" s="1" t="s">
        <v>314</v>
      </c>
    </row>
    <row r="1147" spans="1:11">
      <c r="A1147" s="1" t="s">
        <v>59529</v>
      </c>
      <c r="B1147" s="1" t="s">
        <v>59530</v>
      </c>
      <c r="C1147" s="1" t="s">
        <v>56837</v>
      </c>
      <c r="D1147" s="1">
        <v>1</v>
      </c>
      <c r="E1147" s="1">
        <v>45</v>
      </c>
      <c r="F1147" s="1">
        <v>87</v>
      </c>
      <c r="G1147" s="1">
        <v>18684</v>
      </c>
      <c r="H1147" s="1">
        <v>0.189638805582161</v>
      </c>
      <c r="I1147" s="1">
        <v>0.203039406404883</v>
      </c>
      <c r="J1147" s="1">
        <v>4.77241379310345</v>
      </c>
      <c r="K1147" s="1" t="s">
        <v>371</v>
      </c>
    </row>
    <row r="1148" spans="1:11">
      <c r="A1148" s="1" t="s">
        <v>59531</v>
      </c>
      <c r="B1148" s="1" t="s">
        <v>59532</v>
      </c>
      <c r="C1148" s="1" t="s">
        <v>56837</v>
      </c>
      <c r="D1148" s="1">
        <v>2</v>
      </c>
      <c r="E1148" s="1">
        <v>45</v>
      </c>
      <c r="F1148" s="1">
        <v>342</v>
      </c>
      <c r="G1148" s="1">
        <v>18684</v>
      </c>
      <c r="H1148" s="1">
        <v>0.199061412387922</v>
      </c>
      <c r="I1148" s="1">
        <v>0.212369927867626</v>
      </c>
      <c r="J1148" s="1">
        <v>2.4280701754386</v>
      </c>
      <c r="K1148" s="1" t="s">
        <v>59533</v>
      </c>
    </row>
    <row r="1149" spans="1:11">
      <c r="A1149" s="1" t="s">
        <v>59534</v>
      </c>
      <c r="B1149" s="1" t="s">
        <v>59535</v>
      </c>
      <c r="C1149" s="1" t="s">
        <v>56837</v>
      </c>
      <c r="D1149" s="1">
        <v>1</v>
      </c>
      <c r="E1149" s="1">
        <v>45</v>
      </c>
      <c r="F1149" s="1">
        <v>92</v>
      </c>
      <c r="G1149" s="1">
        <v>18684</v>
      </c>
      <c r="H1149" s="1">
        <v>0.199396854386907</v>
      </c>
      <c r="I1149" s="1">
        <v>0.212576603823995</v>
      </c>
      <c r="J1149" s="1">
        <v>4.51304347826087</v>
      </c>
      <c r="K1149" s="1" t="s">
        <v>365</v>
      </c>
    </row>
    <row r="1150" spans="1:11">
      <c r="A1150" s="1" t="s">
        <v>59536</v>
      </c>
      <c r="B1150" s="1" t="s">
        <v>59537</v>
      </c>
      <c r="C1150" s="1" t="s">
        <v>56837</v>
      </c>
      <c r="D1150" s="1">
        <v>1</v>
      </c>
      <c r="E1150" s="1">
        <v>45</v>
      </c>
      <c r="F1150" s="1">
        <v>93</v>
      </c>
      <c r="G1150" s="1">
        <v>18684</v>
      </c>
      <c r="H1150" s="1">
        <v>0.201334630933411</v>
      </c>
      <c r="I1150" s="1">
        <v>0.214337790205902</v>
      </c>
      <c r="J1150" s="1">
        <v>4.46451612903226</v>
      </c>
      <c r="K1150" s="1" t="s">
        <v>353</v>
      </c>
    </row>
    <row r="1151" spans="1:11">
      <c r="A1151" s="1" t="s">
        <v>59538</v>
      </c>
      <c r="B1151" s="1" t="s">
        <v>59539</v>
      </c>
      <c r="C1151" s="1" t="s">
        <v>56837</v>
      </c>
      <c r="D1151" s="1">
        <v>1</v>
      </c>
      <c r="E1151" s="1">
        <v>45</v>
      </c>
      <c r="F1151" s="1">
        <v>96</v>
      </c>
      <c r="G1151" s="1">
        <v>18684</v>
      </c>
      <c r="H1151" s="1">
        <v>0.207120485741879</v>
      </c>
      <c r="I1151" s="1">
        <v>0.219873127114521</v>
      </c>
      <c r="J1151" s="1">
        <v>4.325</v>
      </c>
      <c r="K1151" s="1" t="s">
        <v>356</v>
      </c>
    </row>
    <row r="1152" spans="1:11">
      <c r="A1152" s="1" t="s">
        <v>59540</v>
      </c>
      <c r="B1152" s="1" t="s">
        <v>59541</v>
      </c>
      <c r="C1152" s="1" t="s">
        <v>56837</v>
      </c>
      <c r="D1152" s="1">
        <v>1</v>
      </c>
      <c r="E1152" s="1">
        <v>45</v>
      </c>
      <c r="F1152" s="1">
        <v>96</v>
      </c>
      <c r="G1152" s="1">
        <v>18684</v>
      </c>
      <c r="H1152" s="1">
        <v>0.207120485741879</v>
      </c>
      <c r="I1152" s="1">
        <v>0.219873127114521</v>
      </c>
      <c r="J1152" s="1">
        <v>4.325</v>
      </c>
      <c r="K1152" s="1" t="s">
        <v>316</v>
      </c>
    </row>
    <row r="1153" spans="1:11">
      <c r="A1153" s="1" t="s">
        <v>59542</v>
      </c>
      <c r="B1153" s="1" t="s">
        <v>59543</v>
      </c>
      <c r="C1153" s="1" t="s">
        <v>56837</v>
      </c>
      <c r="D1153" s="1">
        <v>1</v>
      </c>
      <c r="E1153" s="1">
        <v>45</v>
      </c>
      <c r="F1153" s="1">
        <v>98</v>
      </c>
      <c r="G1153" s="1">
        <v>18684</v>
      </c>
      <c r="H1153" s="1">
        <v>0.210954932371279</v>
      </c>
      <c r="I1153" s="1">
        <v>0.223469208020422</v>
      </c>
      <c r="J1153" s="1">
        <v>4.23673469387755</v>
      </c>
      <c r="K1153" s="1" t="s">
        <v>316</v>
      </c>
    </row>
    <row r="1154" spans="1:11">
      <c r="A1154" s="1" t="s">
        <v>59544</v>
      </c>
      <c r="B1154" s="1" t="s">
        <v>59545</v>
      </c>
      <c r="C1154" s="1" t="s">
        <v>56837</v>
      </c>
      <c r="D1154" s="1">
        <v>1</v>
      </c>
      <c r="E1154" s="1">
        <v>45</v>
      </c>
      <c r="F1154" s="1">
        <v>100</v>
      </c>
      <c r="G1154" s="1">
        <v>18684</v>
      </c>
      <c r="H1154" s="1">
        <v>0.214771245358141</v>
      </c>
      <c r="I1154" s="1">
        <v>0.2271910211828</v>
      </c>
      <c r="J1154" s="1">
        <v>4.152</v>
      </c>
      <c r="K1154" s="1" t="s">
        <v>336</v>
      </c>
    </row>
    <row r="1155" spans="1:11">
      <c r="A1155" s="1" t="s">
        <v>59546</v>
      </c>
      <c r="B1155" s="1" t="s">
        <v>59547</v>
      </c>
      <c r="C1155" s="1" t="s">
        <v>56837</v>
      </c>
      <c r="D1155" s="1">
        <v>1</v>
      </c>
      <c r="E1155" s="1">
        <v>45</v>
      </c>
      <c r="F1155" s="1">
        <v>101</v>
      </c>
      <c r="G1155" s="1">
        <v>18684</v>
      </c>
      <c r="H1155" s="1">
        <v>0.2166726279431</v>
      </c>
      <c r="I1155" s="1">
        <v>0.228879536559613</v>
      </c>
      <c r="J1155" s="1">
        <v>4.11089108910891</v>
      </c>
      <c r="K1155" s="1" t="s">
        <v>316</v>
      </c>
    </row>
    <row r="1156" spans="1:11">
      <c r="A1156" s="1" t="s">
        <v>59548</v>
      </c>
      <c r="B1156" s="1" t="s">
        <v>59549</v>
      </c>
      <c r="C1156" s="1" t="s">
        <v>56837</v>
      </c>
      <c r="D1156" s="1">
        <v>1</v>
      </c>
      <c r="E1156" s="1">
        <v>45</v>
      </c>
      <c r="F1156" s="1">
        <v>102</v>
      </c>
      <c r="G1156" s="1">
        <v>18684</v>
      </c>
      <c r="H1156" s="1">
        <v>0.218569508519032</v>
      </c>
      <c r="I1156" s="1">
        <v>0.230720804207283</v>
      </c>
      <c r="J1156" s="1">
        <v>4.07058823529412</v>
      </c>
      <c r="K1156" s="1" t="s">
        <v>357</v>
      </c>
    </row>
    <row r="1157" spans="1:11">
      <c r="A1157" s="1" t="s">
        <v>59550</v>
      </c>
      <c r="B1157" s="1" t="s">
        <v>59551</v>
      </c>
      <c r="C1157" s="1" t="s">
        <v>56837</v>
      </c>
      <c r="D1157" s="1">
        <v>1</v>
      </c>
      <c r="E1157" s="1">
        <v>45</v>
      </c>
      <c r="F1157" s="1">
        <v>105</v>
      </c>
      <c r="G1157" s="1">
        <v>18684</v>
      </c>
      <c r="H1157" s="1">
        <v>0.224233242254504</v>
      </c>
      <c r="I1157" s="1">
        <v>0.236366734632296</v>
      </c>
      <c r="J1157" s="1">
        <v>3.95428571428571</v>
      </c>
      <c r="K1157" s="1" t="s">
        <v>317</v>
      </c>
    </row>
    <row r="1158" spans="1:11">
      <c r="A1158" s="1" t="s">
        <v>59552</v>
      </c>
      <c r="B1158" s="1" t="s">
        <v>59553</v>
      </c>
      <c r="C1158" s="1" t="s">
        <v>56837</v>
      </c>
      <c r="D1158" s="1">
        <v>1</v>
      </c>
      <c r="E1158" s="1">
        <v>45</v>
      </c>
      <c r="F1158" s="1">
        <v>113</v>
      </c>
      <c r="G1158" s="1">
        <v>18684</v>
      </c>
      <c r="H1158" s="1">
        <v>0.239141025022419</v>
      </c>
      <c r="I1158" s="1">
        <v>0.251550867835644</v>
      </c>
      <c r="J1158" s="1">
        <v>3.67433628318584</v>
      </c>
      <c r="K1158" s="1" t="s">
        <v>316</v>
      </c>
    </row>
    <row r="1159" spans="1:11">
      <c r="A1159" s="1" t="s">
        <v>59554</v>
      </c>
      <c r="B1159" s="1" t="s">
        <v>59555</v>
      </c>
      <c r="C1159" s="1" t="s">
        <v>56837</v>
      </c>
      <c r="D1159" s="1">
        <v>1</v>
      </c>
      <c r="E1159" s="1">
        <v>45</v>
      </c>
      <c r="F1159" s="1">
        <v>114</v>
      </c>
      <c r="G1159" s="1">
        <v>18684</v>
      </c>
      <c r="H1159" s="1">
        <v>0.240984687392458</v>
      </c>
      <c r="I1159" s="1">
        <v>0.252958034351775</v>
      </c>
      <c r="J1159" s="1">
        <v>3.64210526315789</v>
      </c>
      <c r="K1159" s="1" t="s">
        <v>333</v>
      </c>
    </row>
    <row r="1160" spans="1:11">
      <c r="A1160" s="1" t="s">
        <v>59556</v>
      </c>
      <c r="B1160" s="1" t="s">
        <v>59557</v>
      </c>
      <c r="C1160" s="1" t="s">
        <v>56837</v>
      </c>
      <c r="D1160" s="1">
        <v>1</v>
      </c>
      <c r="E1160" s="1">
        <v>45</v>
      </c>
      <c r="F1160" s="1">
        <v>116</v>
      </c>
      <c r="G1160" s="1">
        <v>18684</v>
      </c>
      <c r="H1160" s="1">
        <v>0.244658917055442</v>
      </c>
      <c r="I1160" s="1">
        <v>0.256097959234587</v>
      </c>
      <c r="J1160" s="1">
        <v>3.57931034482759</v>
      </c>
      <c r="K1160" s="1" t="s">
        <v>379</v>
      </c>
    </row>
    <row r="1161" spans="1:11">
      <c r="A1161" s="1" t="s">
        <v>59558</v>
      </c>
      <c r="B1161" s="1" t="s">
        <v>59559</v>
      </c>
      <c r="C1161" s="1" t="s">
        <v>56837</v>
      </c>
      <c r="D1161" s="1">
        <v>1</v>
      </c>
      <c r="E1161" s="1">
        <v>45</v>
      </c>
      <c r="F1161" s="1">
        <v>123</v>
      </c>
      <c r="G1161" s="1">
        <v>18684</v>
      </c>
      <c r="H1161" s="1">
        <v>0.257382279937549</v>
      </c>
      <c r="I1161" s="1">
        <v>0.268853356480726</v>
      </c>
      <c r="J1161" s="1">
        <v>3.37560975609756</v>
      </c>
      <c r="K1161" s="1" t="s">
        <v>329</v>
      </c>
    </row>
    <row r="1162" spans="1:11">
      <c r="A1162" s="1" t="s">
        <v>59560</v>
      </c>
      <c r="B1162" s="1" t="s">
        <v>59561</v>
      </c>
      <c r="C1162" s="1" t="s">
        <v>56837</v>
      </c>
      <c r="D1162" s="1">
        <v>1</v>
      </c>
      <c r="E1162" s="1">
        <v>45</v>
      </c>
      <c r="F1162" s="1">
        <v>126</v>
      </c>
      <c r="G1162" s="1">
        <v>18684</v>
      </c>
      <c r="H1162" s="1">
        <v>0.262770777652311</v>
      </c>
      <c r="I1162" s="1">
        <v>0.273909775176141</v>
      </c>
      <c r="J1162" s="1">
        <v>3.2952380952381</v>
      </c>
      <c r="K1162" s="1" t="s">
        <v>327</v>
      </c>
    </row>
    <row r="1163" spans="1:11">
      <c r="A1163" s="1" t="s">
        <v>59562</v>
      </c>
      <c r="B1163" s="1" t="s">
        <v>59563</v>
      </c>
      <c r="C1163" s="1" t="s">
        <v>56837</v>
      </c>
      <c r="D1163" s="1">
        <v>1</v>
      </c>
      <c r="E1163" s="1">
        <v>45</v>
      </c>
      <c r="F1163" s="1">
        <v>128</v>
      </c>
      <c r="G1163" s="1">
        <v>18684</v>
      </c>
      <c r="H1163" s="1">
        <v>0.266341850446825</v>
      </c>
      <c r="I1163" s="1">
        <v>0.277054629452315</v>
      </c>
      <c r="J1163" s="1">
        <v>3.24375</v>
      </c>
      <c r="K1163" s="1" t="s">
        <v>336</v>
      </c>
    </row>
    <row r="1164" spans="1:11">
      <c r="A1164" s="1" t="s">
        <v>59564</v>
      </c>
      <c r="B1164" s="1" t="s">
        <v>59565</v>
      </c>
      <c r="C1164" s="1" t="s">
        <v>56837</v>
      </c>
      <c r="D1164" s="1">
        <v>1</v>
      </c>
      <c r="E1164" s="1">
        <v>45</v>
      </c>
      <c r="F1164" s="1">
        <v>130</v>
      </c>
      <c r="G1164" s="1">
        <v>18684</v>
      </c>
      <c r="H1164" s="1">
        <v>0.269896007859995</v>
      </c>
      <c r="I1164" s="1">
        <v>0.280557180727645</v>
      </c>
      <c r="J1164" s="1">
        <v>3.19384615384615</v>
      </c>
      <c r="K1164" s="1" t="s">
        <v>316</v>
      </c>
    </row>
    <row r="1165" spans="1:11">
      <c r="A1165" s="1" t="s">
        <v>59566</v>
      </c>
      <c r="B1165" s="1" t="s">
        <v>59567</v>
      </c>
      <c r="C1165" s="1" t="s">
        <v>56837</v>
      </c>
      <c r="D1165" s="1">
        <v>1</v>
      </c>
      <c r="E1165" s="1">
        <v>45</v>
      </c>
      <c r="F1165" s="1">
        <v>131</v>
      </c>
      <c r="G1165" s="1">
        <v>18684</v>
      </c>
      <c r="H1165" s="1">
        <v>0.271666767784879</v>
      </c>
      <c r="I1165" s="1">
        <v>0.282202321106176</v>
      </c>
      <c r="J1165" s="1">
        <v>3.16946564885496</v>
      </c>
      <c r="K1165" s="1" t="s">
        <v>314</v>
      </c>
    </row>
    <row r="1166" spans="1:11">
      <c r="A1166" s="1" t="s">
        <v>59568</v>
      </c>
      <c r="B1166" s="1" t="s">
        <v>59569</v>
      </c>
      <c r="C1166" s="1" t="s">
        <v>56837</v>
      </c>
      <c r="D1166" s="1">
        <v>4</v>
      </c>
      <c r="E1166" s="1">
        <v>45</v>
      </c>
      <c r="F1166" s="1">
        <v>1102</v>
      </c>
      <c r="G1166" s="1">
        <v>18684</v>
      </c>
      <c r="H1166" s="1">
        <v>0.273298246808957</v>
      </c>
      <c r="I1166" s="1">
        <v>0.283700602223831</v>
      </c>
      <c r="J1166" s="1">
        <v>1.5070780399274</v>
      </c>
      <c r="K1166" s="1" t="s">
        <v>59570</v>
      </c>
    </row>
    <row r="1167" spans="1:11">
      <c r="A1167" s="1" t="s">
        <v>59571</v>
      </c>
      <c r="B1167" s="1" t="s">
        <v>59572</v>
      </c>
      <c r="C1167" s="1" t="s">
        <v>56837</v>
      </c>
      <c r="D1167" s="1">
        <v>1</v>
      </c>
      <c r="E1167" s="1">
        <v>45</v>
      </c>
      <c r="F1167" s="1">
        <v>133</v>
      </c>
      <c r="G1167" s="1">
        <v>18684</v>
      </c>
      <c r="H1167" s="1">
        <v>0.275195698849999</v>
      </c>
      <c r="I1167" s="1">
        <v>0.285472716649376</v>
      </c>
      <c r="J1167" s="1">
        <v>3.1218045112782</v>
      </c>
      <c r="K1167" s="1" t="s">
        <v>321</v>
      </c>
    </row>
    <row r="1168" spans="1:11">
      <c r="A1168" s="1" t="s">
        <v>59573</v>
      </c>
      <c r="B1168" s="1" t="s">
        <v>59574</v>
      </c>
      <c r="C1168" s="1" t="s">
        <v>56837</v>
      </c>
      <c r="D1168" s="1">
        <v>1</v>
      </c>
      <c r="E1168" s="1">
        <v>45</v>
      </c>
      <c r="F1168" s="1">
        <v>135</v>
      </c>
      <c r="G1168" s="1">
        <v>18684</v>
      </c>
      <c r="H1168" s="1">
        <v>0.278707909649814</v>
      </c>
      <c r="I1168" s="1">
        <v>0.288916285055094</v>
      </c>
      <c r="J1168" s="1">
        <v>3.07555555555556</v>
      </c>
      <c r="K1168" s="1" t="s">
        <v>351</v>
      </c>
    </row>
    <row r="1169" spans="1:11">
      <c r="A1169" s="1" t="s">
        <v>59575</v>
      </c>
      <c r="B1169" s="1" t="s">
        <v>59576</v>
      </c>
      <c r="C1169" s="1" t="s">
        <v>56837</v>
      </c>
      <c r="D1169" s="1">
        <v>1</v>
      </c>
      <c r="E1169" s="1">
        <v>45</v>
      </c>
      <c r="F1169" s="1">
        <v>138</v>
      </c>
      <c r="G1169" s="1">
        <v>18684</v>
      </c>
      <c r="H1169" s="1">
        <v>0.283945044633015</v>
      </c>
      <c r="I1169" s="1">
        <v>0.293736253068636</v>
      </c>
      <c r="J1169" s="1">
        <v>3.00869565217391</v>
      </c>
      <c r="K1169" s="1" t="s">
        <v>363</v>
      </c>
    </row>
    <row r="1170" spans="1:11">
      <c r="A1170" s="1" t="s">
        <v>59577</v>
      </c>
      <c r="B1170" s="1" t="s">
        <v>59578</v>
      </c>
      <c r="C1170" s="1" t="s">
        <v>56837</v>
      </c>
      <c r="D1170" s="1">
        <v>1</v>
      </c>
      <c r="E1170" s="1">
        <v>45</v>
      </c>
      <c r="F1170" s="1">
        <v>148</v>
      </c>
      <c r="G1170" s="1">
        <v>18684</v>
      </c>
      <c r="H1170" s="1">
        <v>0.301135037718004</v>
      </c>
      <c r="I1170" s="1">
        <v>0.311089914997938</v>
      </c>
      <c r="J1170" s="1">
        <v>2.80540540540541</v>
      </c>
      <c r="K1170" s="1" t="s">
        <v>315</v>
      </c>
    </row>
    <row r="1171" spans="1:11">
      <c r="A1171" s="1" t="s">
        <v>59579</v>
      </c>
      <c r="B1171" s="1" t="s">
        <v>59580</v>
      </c>
      <c r="C1171" s="1" t="s">
        <v>56837</v>
      </c>
      <c r="D1171" s="1">
        <v>1</v>
      </c>
      <c r="E1171" s="1">
        <v>45</v>
      </c>
      <c r="F1171" s="1">
        <v>174</v>
      </c>
      <c r="G1171" s="1">
        <v>18684</v>
      </c>
      <c r="H1171" s="1">
        <v>0.343962684888016</v>
      </c>
      <c r="I1171" s="1">
        <v>0.353144440336772</v>
      </c>
      <c r="J1171" s="1">
        <v>2.38620689655172</v>
      </c>
      <c r="K1171" s="1" t="s">
        <v>445</v>
      </c>
    </row>
    <row r="1172" spans="1:11">
      <c r="A1172" s="1" t="s">
        <v>59581</v>
      </c>
      <c r="B1172" s="1" t="s">
        <v>59582</v>
      </c>
      <c r="C1172" s="1" t="s">
        <v>56837</v>
      </c>
      <c r="D1172" s="1">
        <v>1</v>
      </c>
      <c r="E1172" s="1">
        <v>45</v>
      </c>
      <c r="F1172" s="1">
        <v>184</v>
      </c>
      <c r="G1172" s="1">
        <v>18684</v>
      </c>
      <c r="H1172" s="1">
        <v>0.359742166198743</v>
      </c>
      <c r="I1172" s="1">
        <v>0.367834525765586</v>
      </c>
      <c r="J1172" s="1">
        <v>2.25652173913043</v>
      </c>
      <c r="K1172" s="1" t="s">
        <v>320</v>
      </c>
    </row>
    <row r="1173" spans="1:11">
      <c r="A1173" s="1" t="s">
        <v>59583</v>
      </c>
      <c r="B1173" s="1" t="s">
        <v>59584</v>
      </c>
      <c r="C1173" s="1" t="s">
        <v>56837</v>
      </c>
      <c r="D1173" s="1">
        <v>1</v>
      </c>
      <c r="E1173" s="1">
        <v>45</v>
      </c>
      <c r="F1173" s="1">
        <v>188</v>
      </c>
      <c r="G1173" s="1">
        <v>18684</v>
      </c>
      <c r="H1173" s="1">
        <v>0.365949510811811</v>
      </c>
      <c r="I1173" s="1">
        <v>0.373926611864929</v>
      </c>
      <c r="J1173" s="1">
        <v>2.20851063829787</v>
      </c>
      <c r="K1173" s="1" t="s">
        <v>318</v>
      </c>
    </row>
    <row r="1174" spans="1:11">
      <c r="A1174" s="1" t="s">
        <v>59585</v>
      </c>
      <c r="B1174" s="1" t="s">
        <v>59586</v>
      </c>
      <c r="C1174" s="1" t="s">
        <v>56837</v>
      </c>
      <c r="D1174" s="1">
        <v>1</v>
      </c>
      <c r="E1174" s="1">
        <v>45</v>
      </c>
      <c r="F1174" s="1">
        <v>217</v>
      </c>
      <c r="G1174" s="1">
        <v>18684</v>
      </c>
      <c r="H1174" s="1">
        <v>0.40922618303791</v>
      </c>
      <c r="I1174" s="1">
        <v>0.416162220038552</v>
      </c>
      <c r="J1174" s="1">
        <v>1.91336405529954</v>
      </c>
      <c r="K1174" s="1" t="s">
        <v>328</v>
      </c>
    </row>
    <row r="1175" spans="1:11">
      <c r="A1175" s="1" t="s">
        <v>59587</v>
      </c>
      <c r="B1175" s="1" t="s">
        <v>59588</v>
      </c>
      <c r="C1175" s="1" t="s">
        <v>56837</v>
      </c>
      <c r="D1175" s="1">
        <v>1</v>
      </c>
      <c r="E1175" s="1">
        <v>45</v>
      </c>
      <c r="F1175" s="1">
        <v>242</v>
      </c>
      <c r="G1175" s="1">
        <v>18684</v>
      </c>
      <c r="H1175" s="1">
        <v>0.444204905378618</v>
      </c>
      <c r="I1175" s="1">
        <v>0.450816886378841</v>
      </c>
      <c r="J1175" s="1">
        <v>1.71570247933884</v>
      </c>
      <c r="K1175" s="1" t="s">
        <v>328</v>
      </c>
    </row>
    <row r="1176" spans="1:11">
      <c r="A1176" s="1" t="s">
        <v>59589</v>
      </c>
      <c r="B1176" s="1" t="s">
        <v>59590</v>
      </c>
      <c r="C1176" s="1" t="s">
        <v>56837</v>
      </c>
      <c r="D1176" s="1">
        <v>1</v>
      </c>
      <c r="E1176" s="1">
        <v>45</v>
      </c>
      <c r="F1176" s="1">
        <v>245</v>
      </c>
      <c r="G1176" s="1">
        <v>18684</v>
      </c>
      <c r="H1176" s="1">
        <v>0.448263762915319</v>
      </c>
      <c r="I1176" s="1">
        <v>0.454321381333093</v>
      </c>
      <c r="J1176" s="1">
        <v>1.69469387755102</v>
      </c>
      <c r="K1176" s="1" t="s">
        <v>328</v>
      </c>
    </row>
    <row r="1177" spans="1:11">
      <c r="A1177" s="1" t="s">
        <v>59591</v>
      </c>
      <c r="B1177" s="1" t="s">
        <v>59592</v>
      </c>
      <c r="C1177" s="1" t="s">
        <v>56837</v>
      </c>
      <c r="D1177" s="1">
        <v>1</v>
      </c>
      <c r="E1177" s="1">
        <v>45</v>
      </c>
      <c r="F1177" s="1">
        <v>266</v>
      </c>
      <c r="G1177" s="1">
        <v>18684</v>
      </c>
      <c r="H1177" s="1">
        <v>0.475875364240449</v>
      </c>
      <c r="I1177" s="1">
        <v>0.481980449939685</v>
      </c>
      <c r="J1177" s="1">
        <v>1.5609022556391</v>
      </c>
      <c r="K1177" s="1" t="s">
        <v>445</v>
      </c>
    </row>
    <row r="1178" spans="1:11">
      <c r="A1178" s="1" t="s">
        <v>59593</v>
      </c>
      <c r="B1178" s="1" t="s">
        <v>59594</v>
      </c>
      <c r="C1178" s="1" t="s">
        <v>56837</v>
      </c>
      <c r="D1178" s="1">
        <v>1</v>
      </c>
      <c r="E1178" s="1">
        <v>45</v>
      </c>
      <c r="F1178" s="1">
        <v>268</v>
      </c>
      <c r="G1178" s="1">
        <v>18684</v>
      </c>
      <c r="H1178" s="1">
        <v>0.478433452464517</v>
      </c>
      <c r="I1178" s="1">
        <v>0.484244385085543</v>
      </c>
      <c r="J1178" s="1">
        <v>1.54925373134328</v>
      </c>
      <c r="K1178" s="1" t="s">
        <v>445</v>
      </c>
    </row>
    <row r="1179" spans="1:11">
      <c r="A1179" s="1" t="s">
        <v>59595</v>
      </c>
      <c r="B1179" s="1" t="s">
        <v>59596</v>
      </c>
      <c r="C1179" s="1" t="s">
        <v>56837</v>
      </c>
      <c r="D1179" s="1">
        <v>1</v>
      </c>
      <c r="E1179" s="1">
        <v>45</v>
      </c>
      <c r="F1179" s="1">
        <v>321</v>
      </c>
      <c r="G1179" s="1">
        <v>18684</v>
      </c>
      <c r="H1179" s="1">
        <v>0.541945670112018</v>
      </c>
      <c r="I1179" s="1">
        <v>0.546683594598538</v>
      </c>
      <c r="J1179" s="1">
        <v>1.29345794392523</v>
      </c>
      <c r="K1179" s="1" t="s">
        <v>317</v>
      </c>
    </row>
    <row r="1180" spans="1:11">
      <c r="A1180" s="1" t="s">
        <v>59597</v>
      </c>
      <c r="B1180" s="1" t="s">
        <v>59598</v>
      </c>
      <c r="C1180" s="1" t="s">
        <v>56837</v>
      </c>
      <c r="D1180" s="1">
        <v>1</v>
      </c>
      <c r="E1180" s="1">
        <v>45</v>
      </c>
      <c r="F1180" s="1">
        <v>325</v>
      </c>
      <c r="G1180" s="1">
        <v>18684</v>
      </c>
      <c r="H1180" s="1">
        <v>0.54641955161268</v>
      </c>
      <c r="I1180" s="1">
        <v>0.550826160899879</v>
      </c>
      <c r="J1180" s="1">
        <v>1.27753846153846</v>
      </c>
      <c r="K1180" s="1" t="s">
        <v>356</v>
      </c>
    </row>
    <row r="1181" spans="1:11">
      <c r="A1181" s="1" t="s">
        <v>59599</v>
      </c>
      <c r="B1181" s="1" t="s">
        <v>59600</v>
      </c>
      <c r="C1181" s="1" t="s">
        <v>56837</v>
      </c>
      <c r="D1181" s="1">
        <v>1</v>
      </c>
      <c r="E1181" s="1">
        <v>45</v>
      </c>
      <c r="F1181" s="1">
        <v>327</v>
      </c>
      <c r="G1181" s="1">
        <v>18684</v>
      </c>
      <c r="H1181" s="1">
        <v>0.54864044161144</v>
      </c>
      <c r="I1181" s="1">
        <v>0.552693527479624</v>
      </c>
      <c r="J1181" s="1">
        <v>1.2697247706422</v>
      </c>
      <c r="K1181" s="1" t="s">
        <v>445</v>
      </c>
    </row>
    <row r="1182" spans="1:11">
      <c r="A1182" s="1" t="s">
        <v>59601</v>
      </c>
      <c r="B1182" s="1" t="s">
        <v>59602</v>
      </c>
      <c r="C1182" s="1" t="s">
        <v>56837</v>
      </c>
      <c r="D1182" s="1">
        <v>1</v>
      </c>
      <c r="E1182" s="1">
        <v>45</v>
      </c>
      <c r="F1182" s="1">
        <v>349</v>
      </c>
      <c r="G1182" s="1">
        <v>18684</v>
      </c>
      <c r="H1182" s="1">
        <v>0.572379239020279</v>
      </c>
      <c r="I1182" s="1">
        <v>0.575834244487202</v>
      </c>
      <c r="J1182" s="1">
        <v>1.18968481375358</v>
      </c>
      <c r="K1182" s="1" t="s">
        <v>318</v>
      </c>
    </row>
    <row r="1183" spans="1:11">
      <c r="A1183" s="1" t="s">
        <v>59603</v>
      </c>
      <c r="B1183" s="1" t="s">
        <v>59604</v>
      </c>
      <c r="C1183" s="1" t="s">
        <v>56837</v>
      </c>
      <c r="D1183" s="1">
        <v>1</v>
      </c>
      <c r="E1183" s="1">
        <v>45</v>
      </c>
      <c r="F1183" s="1">
        <v>404</v>
      </c>
      <c r="G1183" s="1">
        <v>18684</v>
      </c>
      <c r="H1183" s="1">
        <v>0.626512920358386</v>
      </c>
      <c r="I1183" s="1">
        <v>0.628608281296039</v>
      </c>
      <c r="J1183" s="1">
        <v>1.02772277227723</v>
      </c>
      <c r="K1183" s="1" t="s">
        <v>293</v>
      </c>
    </row>
    <row r="1184" spans="1:11">
      <c r="A1184" s="1" t="s">
        <v>59605</v>
      </c>
      <c r="B1184" s="1" t="s">
        <v>59606</v>
      </c>
      <c r="C1184" s="1" t="s">
        <v>59607</v>
      </c>
      <c r="D1184" s="1">
        <v>14</v>
      </c>
      <c r="E1184" s="1">
        <v>45</v>
      </c>
      <c r="F1184" s="1">
        <v>635</v>
      </c>
      <c r="G1184" s="1">
        <v>18684</v>
      </c>
      <c r="H1184" s="2">
        <v>1.50011181273512e-10</v>
      </c>
      <c r="I1184" s="2">
        <v>1.40635482443918e-8</v>
      </c>
      <c r="J1184" s="1">
        <v>9.1540157480315</v>
      </c>
      <c r="K1184" s="1" t="s">
        <v>59608</v>
      </c>
    </row>
    <row r="1185" spans="1:11">
      <c r="A1185" s="1" t="s">
        <v>59609</v>
      </c>
      <c r="B1185" s="1" t="s">
        <v>59610</v>
      </c>
      <c r="C1185" s="1" t="s">
        <v>59607</v>
      </c>
      <c r="D1185" s="1">
        <v>18</v>
      </c>
      <c r="E1185" s="1">
        <v>45</v>
      </c>
      <c r="F1185" s="1">
        <v>1487</v>
      </c>
      <c r="G1185" s="1">
        <v>18684</v>
      </c>
      <c r="H1185" s="2">
        <v>3.17739247330875e-9</v>
      </c>
      <c r="I1185" s="2">
        <v>1.6911255860487e-7</v>
      </c>
      <c r="J1185" s="1">
        <v>5.02595830531271</v>
      </c>
      <c r="K1185" s="1" t="s">
        <v>59611</v>
      </c>
    </row>
    <row r="1186" spans="1:11">
      <c r="A1186" s="1" t="s">
        <v>59612</v>
      </c>
      <c r="B1186" s="1" t="s">
        <v>59613</v>
      </c>
      <c r="C1186" s="1" t="s">
        <v>59607</v>
      </c>
      <c r="D1186" s="1">
        <v>7</v>
      </c>
      <c r="E1186" s="1">
        <v>45</v>
      </c>
      <c r="F1186" s="1">
        <v>233</v>
      </c>
      <c r="G1186" s="1">
        <v>18684</v>
      </c>
      <c r="H1186" s="2">
        <v>1.29953526741168e-6</v>
      </c>
      <c r="I1186" s="2">
        <v>2.21511693308809e-5</v>
      </c>
      <c r="J1186" s="1">
        <v>12.4738197424893</v>
      </c>
      <c r="K1186" s="1" t="s">
        <v>59614</v>
      </c>
    </row>
    <row r="1187" spans="1:11">
      <c r="A1187" s="1" t="s">
        <v>59615</v>
      </c>
      <c r="B1187" s="1" t="s">
        <v>59616</v>
      </c>
      <c r="C1187" s="1" t="s">
        <v>59607</v>
      </c>
      <c r="D1187" s="1">
        <v>16</v>
      </c>
      <c r="E1187" s="1">
        <v>45</v>
      </c>
      <c r="F1187" s="1">
        <v>1777</v>
      </c>
      <c r="G1187" s="1">
        <v>18684</v>
      </c>
      <c r="H1187" s="2">
        <v>1.86227054894572e-6</v>
      </c>
      <c r="I1187" s="2">
        <v>3.00366217571891e-5</v>
      </c>
      <c r="J1187" s="1">
        <v>3.73843556555993</v>
      </c>
      <c r="K1187" s="1" t="s">
        <v>59617</v>
      </c>
    </row>
    <row r="1188" spans="1:11">
      <c r="A1188" s="1" t="s">
        <v>59618</v>
      </c>
      <c r="B1188" s="1" t="s">
        <v>59619</v>
      </c>
      <c r="C1188" s="1" t="s">
        <v>59607</v>
      </c>
      <c r="D1188" s="1">
        <v>4</v>
      </c>
      <c r="E1188" s="1">
        <v>45</v>
      </c>
      <c r="F1188" s="1">
        <v>75</v>
      </c>
      <c r="G1188" s="1">
        <v>18684</v>
      </c>
      <c r="H1188" s="2">
        <v>3.14953233357485e-5</v>
      </c>
      <c r="I1188" s="1">
        <v>0.00030877767976224</v>
      </c>
      <c r="J1188" s="1">
        <v>22.144</v>
      </c>
      <c r="K1188" s="1" t="s">
        <v>59620</v>
      </c>
    </row>
    <row r="1189" spans="1:11">
      <c r="A1189" s="1" t="s">
        <v>59621</v>
      </c>
      <c r="B1189" s="1" t="s">
        <v>59622</v>
      </c>
      <c r="C1189" s="1" t="s">
        <v>59607</v>
      </c>
      <c r="D1189" s="1">
        <v>25</v>
      </c>
      <c r="E1189" s="1">
        <v>45</v>
      </c>
      <c r="F1189" s="1">
        <v>5198</v>
      </c>
      <c r="G1189" s="1">
        <v>18684</v>
      </c>
      <c r="H1189" s="2">
        <v>8.25239103774758e-5</v>
      </c>
      <c r="I1189" s="1">
        <v>0.000584526822165478</v>
      </c>
      <c r="J1189" s="1">
        <v>1.99692189303578</v>
      </c>
      <c r="K1189" s="1" t="s">
        <v>59623</v>
      </c>
    </row>
    <row r="1190" spans="1:11">
      <c r="A1190" s="1" t="s">
        <v>59624</v>
      </c>
      <c r="B1190" s="1" t="s">
        <v>59625</v>
      </c>
      <c r="C1190" s="1" t="s">
        <v>59607</v>
      </c>
      <c r="D1190" s="1">
        <v>2</v>
      </c>
      <c r="E1190" s="1">
        <v>45</v>
      </c>
      <c r="F1190" s="1">
        <v>6</v>
      </c>
      <c r="G1190" s="1">
        <v>18684</v>
      </c>
      <c r="H1190" s="2">
        <v>8.45615469399391e-5</v>
      </c>
      <c r="I1190" s="1">
        <v>0.000584526822165478</v>
      </c>
      <c r="J1190" s="1">
        <v>138.4</v>
      </c>
      <c r="K1190" s="1" t="s">
        <v>59626</v>
      </c>
    </row>
    <row r="1191" spans="1:11">
      <c r="A1191" s="1" t="s">
        <v>59627</v>
      </c>
      <c r="B1191" s="1" t="s">
        <v>59628</v>
      </c>
      <c r="C1191" s="1" t="s">
        <v>59607</v>
      </c>
      <c r="D1191" s="1">
        <v>25</v>
      </c>
      <c r="E1191" s="1">
        <v>45</v>
      </c>
      <c r="F1191" s="1">
        <v>5302</v>
      </c>
      <c r="G1191" s="1">
        <v>18684</v>
      </c>
      <c r="H1191" s="1">
        <v>0.00011737193451834</v>
      </c>
      <c r="I1191" s="1">
        <v>0.000757721911198406</v>
      </c>
      <c r="J1191" s="1">
        <v>1.95775179177669</v>
      </c>
      <c r="K1191" s="1" t="s">
        <v>59629</v>
      </c>
    </row>
    <row r="1192" spans="1:11">
      <c r="A1192" s="1" t="s">
        <v>59630</v>
      </c>
      <c r="B1192" s="1" t="s">
        <v>59631</v>
      </c>
      <c r="C1192" s="1" t="s">
        <v>59607</v>
      </c>
      <c r="D1192" s="1">
        <v>2</v>
      </c>
      <c r="E1192" s="1">
        <v>45</v>
      </c>
      <c r="F1192" s="1">
        <v>7</v>
      </c>
      <c r="G1192" s="1">
        <v>18684</v>
      </c>
      <c r="H1192" s="1">
        <v>0.000118204618146951</v>
      </c>
      <c r="I1192" s="1">
        <v>0.000757721911198406</v>
      </c>
      <c r="J1192" s="1">
        <v>118.628571428571</v>
      </c>
      <c r="K1192" s="1" t="s">
        <v>57310</v>
      </c>
    </row>
    <row r="1193" spans="1:11">
      <c r="A1193" s="1" t="s">
        <v>59632</v>
      </c>
      <c r="B1193" s="1" t="s">
        <v>59633</v>
      </c>
      <c r="C1193" s="1" t="s">
        <v>59607</v>
      </c>
      <c r="D1193" s="1">
        <v>23</v>
      </c>
      <c r="E1193" s="1">
        <v>45</v>
      </c>
      <c r="F1193" s="1">
        <v>4631</v>
      </c>
      <c r="G1193" s="1">
        <v>18684</v>
      </c>
      <c r="H1193" s="1">
        <v>0.000126335383393806</v>
      </c>
      <c r="I1193" s="1">
        <v>0.000792899895777023</v>
      </c>
      <c r="J1193" s="1">
        <v>2.06210321744764</v>
      </c>
      <c r="K1193" s="1" t="s">
        <v>59634</v>
      </c>
    </row>
    <row r="1194" spans="1:11">
      <c r="A1194" s="1" t="s">
        <v>59635</v>
      </c>
      <c r="B1194" s="1" t="s">
        <v>59636</v>
      </c>
      <c r="C1194" s="1" t="s">
        <v>59607</v>
      </c>
      <c r="D1194" s="1">
        <v>20</v>
      </c>
      <c r="E1194" s="1">
        <v>45</v>
      </c>
      <c r="F1194" s="1">
        <v>3787</v>
      </c>
      <c r="G1194" s="1">
        <v>18684</v>
      </c>
      <c r="H1194" s="1">
        <v>0.000209208505757362</v>
      </c>
      <c r="I1194" s="1">
        <v>0.0011501055247153</v>
      </c>
      <c r="J1194" s="1">
        <v>2.19276472141537</v>
      </c>
      <c r="K1194" s="1" t="s">
        <v>59637</v>
      </c>
    </row>
    <row r="1195" spans="1:11">
      <c r="A1195" s="1" t="s">
        <v>59638</v>
      </c>
      <c r="B1195" s="1" t="s">
        <v>59639</v>
      </c>
      <c r="C1195" s="1" t="s">
        <v>59607</v>
      </c>
      <c r="D1195" s="1">
        <v>9</v>
      </c>
      <c r="E1195" s="1">
        <v>45</v>
      </c>
      <c r="F1195" s="1">
        <v>943</v>
      </c>
      <c r="G1195" s="1">
        <v>18684</v>
      </c>
      <c r="H1195" s="1">
        <v>0.000350810027920649</v>
      </c>
      <c r="I1195" s="1">
        <v>0.00178377980298635</v>
      </c>
      <c r="J1195" s="1">
        <v>3.9626723223754</v>
      </c>
      <c r="K1195" s="1" t="s">
        <v>59640</v>
      </c>
    </row>
    <row r="1196" spans="1:11">
      <c r="A1196" s="1" t="s">
        <v>59641</v>
      </c>
      <c r="B1196" s="1" t="s">
        <v>59642</v>
      </c>
      <c r="C1196" s="1" t="s">
        <v>59607</v>
      </c>
      <c r="D1196" s="1">
        <v>3</v>
      </c>
      <c r="E1196" s="1">
        <v>45</v>
      </c>
      <c r="F1196" s="1">
        <v>67</v>
      </c>
      <c r="G1196" s="1">
        <v>18684</v>
      </c>
      <c r="H1196" s="1">
        <v>0.000561529296760544</v>
      </c>
      <c r="I1196" s="1">
        <v>0.0025996726701877</v>
      </c>
      <c r="J1196" s="1">
        <v>18.5910447761194</v>
      </c>
      <c r="K1196" s="1" t="s">
        <v>57916</v>
      </c>
    </row>
    <row r="1197" spans="1:11">
      <c r="A1197" s="1" t="s">
        <v>59643</v>
      </c>
      <c r="B1197" s="1" t="s">
        <v>59644</v>
      </c>
      <c r="C1197" s="1" t="s">
        <v>59607</v>
      </c>
      <c r="D1197" s="1">
        <v>3</v>
      </c>
      <c r="E1197" s="1">
        <v>45</v>
      </c>
      <c r="F1197" s="1">
        <v>68</v>
      </c>
      <c r="G1197" s="1">
        <v>18684</v>
      </c>
      <c r="H1197" s="1">
        <v>0.000586460029766706</v>
      </c>
      <c r="I1197" s="1">
        <v>0.00261035621557881</v>
      </c>
      <c r="J1197" s="1">
        <v>18.3176470588235</v>
      </c>
      <c r="K1197" s="1" t="s">
        <v>59645</v>
      </c>
    </row>
    <row r="1198" spans="1:11">
      <c r="A1198" s="1" t="s">
        <v>59646</v>
      </c>
      <c r="B1198" s="1" t="s">
        <v>59647</v>
      </c>
      <c r="C1198" s="1" t="s">
        <v>59607</v>
      </c>
      <c r="D1198" s="1">
        <v>7</v>
      </c>
      <c r="E1198" s="1">
        <v>45</v>
      </c>
      <c r="F1198" s="1">
        <v>692</v>
      </c>
      <c r="G1198" s="1">
        <v>18684</v>
      </c>
      <c r="H1198" s="1">
        <v>0.00123460571946689</v>
      </c>
      <c r="I1198" s="1">
        <v>0.00487344362947457</v>
      </c>
      <c r="J1198" s="1">
        <v>4.2</v>
      </c>
      <c r="K1198" s="1" t="s">
        <v>59648</v>
      </c>
    </row>
    <row r="1199" spans="1:11">
      <c r="A1199" s="1" t="s">
        <v>59649</v>
      </c>
      <c r="B1199" s="1" t="s">
        <v>59650</v>
      </c>
      <c r="C1199" s="1" t="s">
        <v>59607</v>
      </c>
      <c r="D1199" s="1">
        <v>2</v>
      </c>
      <c r="E1199" s="1">
        <v>45</v>
      </c>
      <c r="F1199" s="1">
        <v>30</v>
      </c>
      <c r="G1199" s="1">
        <v>18684</v>
      </c>
      <c r="H1199" s="1">
        <v>0.00236375714587719</v>
      </c>
      <c r="I1199" s="1">
        <v>0.00822653299029185</v>
      </c>
      <c r="J1199" s="1">
        <v>27.68</v>
      </c>
      <c r="K1199" s="1" t="s">
        <v>57615</v>
      </c>
    </row>
    <row r="1200" spans="1:11">
      <c r="A1200" s="1" t="s">
        <v>59651</v>
      </c>
      <c r="B1200" s="1" t="s">
        <v>59652</v>
      </c>
      <c r="C1200" s="1" t="s">
        <v>59607</v>
      </c>
      <c r="D1200" s="1">
        <v>9</v>
      </c>
      <c r="E1200" s="1">
        <v>45</v>
      </c>
      <c r="F1200" s="1">
        <v>1281</v>
      </c>
      <c r="G1200" s="1">
        <v>18684</v>
      </c>
      <c r="H1200" s="1">
        <v>0.0030488759287825</v>
      </c>
      <c r="I1200" s="1">
        <v>0.0103002565161571</v>
      </c>
      <c r="J1200" s="1">
        <v>2.91709601873536</v>
      </c>
      <c r="K1200" s="1" t="s">
        <v>59653</v>
      </c>
    </row>
    <row r="1201" spans="1:11">
      <c r="A1201" s="1" t="s">
        <v>59654</v>
      </c>
      <c r="B1201" s="1" t="s">
        <v>59655</v>
      </c>
      <c r="C1201" s="1" t="s">
        <v>59607</v>
      </c>
      <c r="D1201" s="1">
        <v>3</v>
      </c>
      <c r="E1201" s="1">
        <v>45</v>
      </c>
      <c r="F1201" s="1">
        <v>124</v>
      </c>
      <c r="G1201" s="1">
        <v>18684</v>
      </c>
      <c r="H1201" s="1">
        <v>0.00330392356445649</v>
      </c>
      <c r="I1201" s="1">
        <v>0.0109401442531672</v>
      </c>
      <c r="J1201" s="1">
        <v>10.0451612903226</v>
      </c>
      <c r="K1201" s="1" t="s">
        <v>59394</v>
      </c>
    </row>
    <row r="1202" spans="1:11">
      <c r="A1202" s="1" t="s">
        <v>59656</v>
      </c>
      <c r="B1202" s="1" t="s">
        <v>59657</v>
      </c>
      <c r="C1202" s="1" t="s">
        <v>59607</v>
      </c>
      <c r="D1202" s="1">
        <v>7</v>
      </c>
      <c r="E1202" s="1">
        <v>45</v>
      </c>
      <c r="F1202" s="1">
        <v>847</v>
      </c>
      <c r="G1202" s="1">
        <v>18684</v>
      </c>
      <c r="H1202" s="1">
        <v>0.00386510459934267</v>
      </c>
      <c r="I1202" s="1">
        <v>0.0124680793527183</v>
      </c>
      <c r="J1202" s="1">
        <v>3.43140495867769</v>
      </c>
      <c r="K1202" s="1" t="s">
        <v>59658</v>
      </c>
    </row>
    <row r="1203" spans="1:11">
      <c r="A1203" s="1" t="s">
        <v>59659</v>
      </c>
      <c r="B1203" s="1" t="s">
        <v>59660</v>
      </c>
      <c r="C1203" s="1" t="s">
        <v>59607</v>
      </c>
      <c r="D1203" s="1">
        <v>2</v>
      </c>
      <c r="E1203" s="1">
        <v>45</v>
      </c>
      <c r="F1203" s="1">
        <v>50</v>
      </c>
      <c r="G1203" s="1">
        <v>18684</v>
      </c>
      <c r="H1203" s="1">
        <v>0.00645636830476148</v>
      </c>
      <c r="I1203" s="1">
        <v>0.0191394317334827</v>
      </c>
      <c r="J1203" s="1">
        <v>16.608</v>
      </c>
      <c r="K1203" s="1" t="s">
        <v>58831</v>
      </c>
    </row>
    <row r="1204" spans="1:11">
      <c r="A1204" s="1" t="s">
        <v>59661</v>
      </c>
      <c r="B1204" s="1" t="s">
        <v>59662</v>
      </c>
      <c r="C1204" s="1" t="s">
        <v>59607</v>
      </c>
      <c r="D1204" s="1">
        <v>4</v>
      </c>
      <c r="E1204" s="1">
        <v>45</v>
      </c>
      <c r="F1204" s="1">
        <v>321</v>
      </c>
      <c r="G1204" s="1">
        <v>18684</v>
      </c>
      <c r="H1204" s="1">
        <v>0.00732188705829317</v>
      </c>
      <c r="I1204" s="1">
        <v>0.0213673746837349</v>
      </c>
      <c r="J1204" s="1">
        <v>5.17383177570094</v>
      </c>
      <c r="K1204" s="1" t="s">
        <v>59663</v>
      </c>
    </row>
    <row r="1205" spans="1:11">
      <c r="A1205" s="1" t="s">
        <v>59664</v>
      </c>
      <c r="B1205" s="1" t="s">
        <v>59665</v>
      </c>
      <c r="C1205" s="1" t="s">
        <v>59607</v>
      </c>
      <c r="D1205" s="1">
        <v>3</v>
      </c>
      <c r="E1205" s="1">
        <v>45</v>
      </c>
      <c r="F1205" s="1">
        <v>169</v>
      </c>
      <c r="G1205" s="1">
        <v>18684</v>
      </c>
      <c r="H1205" s="1">
        <v>0.00780953209850439</v>
      </c>
      <c r="I1205" s="1">
        <v>0.0225709020187988</v>
      </c>
      <c r="J1205" s="1">
        <v>7.37041420118343</v>
      </c>
      <c r="K1205" s="1" t="s">
        <v>59666</v>
      </c>
    </row>
    <row r="1206" spans="1:11">
      <c r="A1206" s="1" t="s">
        <v>59667</v>
      </c>
      <c r="B1206" s="1" t="s">
        <v>59668</v>
      </c>
      <c r="C1206" s="1" t="s">
        <v>59607</v>
      </c>
      <c r="D1206" s="1">
        <v>2</v>
      </c>
      <c r="E1206" s="1">
        <v>45</v>
      </c>
      <c r="F1206" s="1">
        <v>56</v>
      </c>
      <c r="G1206" s="1">
        <v>18684</v>
      </c>
      <c r="H1206" s="1">
        <v>0.00804271403884557</v>
      </c>
      <c r="I1206" s="1">
        <v>0.0230670574727884</v>
      </c>
      <c r="J1206" s="1">
        <v>14.8285714285714</v>
      </c>
      <c r="K1206" s="1" t="s">
        <v>57831</v>
      </c>
    </row>
    <row r="1207" spans="1:11">
      <c r="A1207" s="1" t="s">
        <v>59669</v>
      </c>
      <c r="B1207" s="1" t="s">
        <v>59670</v>
      </c>
      <c r="C1207" s="1" t="s">
        <v>59607</v>
      </c>
      <c r="D1207" s="1">
        <v>3</v>
      </c>
      <c r="E1207" s="1">
        <v>45</v>
      </c>
      <c r="F1207" s="1">
        <v>193</v>
      </c>
      <c r="G1207" s="1">
        <v>18684</v>
      </c>
      <c r="H1207" s="1">
        <v>0.0112008223501841</v>
      </c>
      <c r="I1207" s="1">
        <v>0.030248830634631</v>
      </c>
      <c r="J1207" s="1">
        <v>6.45388601036269</v>
      </c>
      <c r="K1207" s="1" t="s">
        <v>59671</v>
      </c>
    </row>
    <row r="1208" spans="1:11">
      <c r="A1208" s="1" t="s">
        <v>59672</v>
      </c>
      <c r="B1208" s="1" t="s">
        <v>59673</v>
      </c>
      <c r="C1208" s="1" t="s">
        <v>59607</v>
      </c>
      <c r="D1208" s="1">
        <v>2</v>
      </c>
      <c r="E1208" s="1">
        <v>45</v>
      </c>
      <c r="F1208" s="1">
        <v>67</v>
      </c>
      <c r="G1208" s="1">
        <v>18684</v>
      </c>
      <c r="H1208" s="1">
        <v>0.0113553771194525</v>
      </c>
      <c r="I1208" s="1">
        <v>0.030248830634631</v>
      </c>
      <c r="J1208" s="1">
        <v>12.3940298507463</v>
      </c>
      <c r="K1208" s="1" t="s">
        <v>59674</v>
      </c>
    </row>
    <row r="1209" spans="1:11">
      <c r="A1209" s="1" t="s">
        <v>59675</v>
      </c>
      <c r="B1209" s="1" t="s">
        <v>59676</v>
      </c>
      <c r="C1209" s="1" t="s">
        <v>59607</v>
      </c>
      <c r="D1209" s="1">
        <v>5</v>
      </c>
      <c r="E1209" s="1">
        <v>45</v>
      </c>
      <c r="F1209" s="1">
        <v>572</v>
      </c>
      <c r="G1209" s="1">
        <v>18684</v>
      </c>
      <c r="H1209" s="1">
        <v>0.0117687145056174</v>
      </c>
      <c r="I1209" s="1">
        <v>0.030248830634631</v>
      </c>
      <c r="J1209" s="1">
        <v>3.62937062937063</v>
      </c>
      <c r="K1209" s="1" t="s">
        <v>59677</v>
      </c>
    </row>
    <row r="1210" spans="1:11">
      <c r="A1210" s="1" t="s">
        <v>59678</v>
      </c>
      <c r="B1210" s="1" t="s">
        <v>59679</v>
      </c>
      <c r="C1210" s="1" t="s">
        <v>59607</v>
      </c>
      <c r="D1210" s="1">
        <v>4</v>
      </c>
      <c r="E1210" s="1">
        <v>45</v>
      </c>
      <c r="F1210" s="1">
        <v>375</v>
      </c>
      <c r="G1210" s="1">
        <v>18684</v>
      </c>
      <c r="H1210" s="1">
        <v>0.012450882466418</v>
      </c>
      <c r="I1210" s="1">
        <v>0.0312836242874825</v>
      </c>
      <c r="J1210" s="1">
        <v>4.4288</v>
      </c>
      <c r="K1210" s="1" t="s">
        <v>59680</v>
      </c>
    </row>
    <row r="1211" spans="1:11">
      <c r="A1211" s="1" t="s">
        <v>59681</v>
      </c>
      <c r="B1211" s="1" t="s">
        <v>59682</v>
      </c>
      <c r="C1211" s="1" t="s">
        <v>59607</v>
      </c>
      <c r="D1211" s="1">
        <v>3</v>
      </c>
      <c r="E1211" s="1">
        <v>45</v>
      </c>
      <c r="F1211" s="1">
        <v>209</v>
      </c>
      <c r="G1211" s="1">
        <v>18684</v>
      </c>
      <c r="H1211" s="1">
        <v>0.0138671581070359</v>
      </c>
      <c r="I1211" s="1">
        <v>0.0330001039991967</v>
      </c>
      <c r="J1211" s="1">
        <v>5.95980861244019</v>
      </c>
      <c r="K1211" s="1" t="s">
        <v>59683</v>
      </c>
    </row>
    <row r="1212" spans="1:11">
      <c r="A1212" s="1" t="s">
        <v>59684</v>
      </c>
      <c r="B1212" s="1" t="s">
        <v>59685</v>
      </c>
      <c r="C1212" s="1" t="s">
        <v>59607</v>
      </c>
      <c r="D1212" s="1">
        <v>1</v>
      </c>
      <c r="E1212" s="1">
        <v>45</v>
      </c>
      <c r="F1212" s="1">
        <v>6</v>
      </c>
      <c r="G1212" s="1">
        <v>18684</v>
      </c>
      <c r="H1212" s="1">
        <v>0.014366045274317</v>
      </c>
      <c r="I1212" s="1">
        <v>0.0330001039991967</v>
      </c>
      <c r="J1212" s="1">
        <v>69.2</v>
      </c>
      <c r="K1212" s="1" t="s">
        <v>342</v>
      </c>
    </row>
    <row r="1213" spans="1:11">
      <c r="A1213" s="1" t="s">
        <v>59686</v>
      </c>
      <c r="B1213" s="1" t="s">
        <v>59687</v>
      </c>
      <c r="C1213" s="1" t="s">
        <v>59607</v>
      </c>
      <c r="D1213" s="1">
        <v>1</v>
      </c>
      <c r="E1213" s="1">
        <v>45</v>
      </c>
      <c r="F1213" s="1">
        <v>6</v>
      </c>
      <c r="G1213" s="1">
        <v>18684</v>
      </c>
      <c r="H1213" s="1">
        <v>0.014366045274317</v>
      </c>
      <c r="I1213" s="1">
        <v>0.0330001039991967</v>
      </c>
      <c r="J1213" s="1">
        <v>69.2</v>
      </c>
      <c r="K1213" s="1" t="s">
        <v>342</v>
      </c>
    </row>
    <row r="1214" spans="1:11">
      <c r="A1214" s="1" t="s">
        <v>59688</v>
      </c>
      <c r="B1214" s="1" t="s">
        <v>59689</v>
      </c>
      <c r="C1214" s="1" t="s">
        <v>59607</v>
      </c>
      <c r="D1214" s="1">
        <v>1</v>
      </c>
      <c r="E1214" s="1">
        <v>45</v>
      </c>
      <c r="F1214" s="1">
        <v>7</v>
      </c>
      <c r="G1214" s="1">
        <v>18684</v>
      </c>
      <c r="H1214" s="1">
        <v>0.0167406853836781</v>
      </c>
      <c r="I1214" s="1">
        <v>0.0353676451767848</v>
      </c>
      <c r="J1214" s="1">
        <v>59.3142857142857</v>
      </c>
      <c r="K1214" s="1" t="s">
        <v>429</v>
      </c>
    </row>
    <row r="1215" spans="1:11">
      <c r="A1215" s="1" t="s">
        <v>59690</v>
      </c>
      <c r="B1215" s="1" t="s">
        <v>59691</v>
      </c>
      <c r="C1215" s="1" t="s">
        <v>59607</v>
      </c>
      <c r="D1215" s="1">
        <v>4</v>
      </c>
      <c r="E1215" s="1">
        <v>45</v>
      </c>
      <c r="F1215" s="1">
        <v>419</v>
      </c>
      <c r="G1215" s="1">
        <v>18684</v>
      </c>
      <c r="H1215" s="1">
        <v>0.0180124276371723</v>
      </c>
      <c r="I1215" s="1">
        <v>0.037568278946059</v>
      </c>
      <c r="J1215" s="1">
        <v>3.963723150358</v>
      </c>
      <c r="K1215" s="1" t="s">
        <v>59692</v>
      </c>
    </row>
    <row r="1216" spans="1:11">
      <c r="A1216" s="1" t="s">
        <v>59693</v>
      </c>
      <c r="B1216" s="1" t="s">
        <v>59694</v>
      </c>
      <c r="C1216" s="1" t="s">
        <v>59607</v>
      </c>
      <c r="D1216" s="1">
        <v>3</v>
      </c>
      <c r="E1216" s="1">
        <v>45</v>
      </c>
      <c r="F1216" s="1">
        <v>233</v>
      </c>
      <c r="G1216" s="1">
        <v>18684</v>
      </c>
      <c r="H1216" s="1">
        <v>0.0184912778803137</v>
      </c>
      <c r="I1216" s="1">
        <v>0.037568278946059</v>
      </c>
      <c r="J1216" s="1">
        <v>5.34592274678112</v>
      </c>
      <c r="K1216" s="1" t="s">
        <v>59695</v>
      </c>
    </row>
    <row r="1217" spans="1:11">
      <c r="A1217" s="1" t="s">
        <v>59696</v>
      </c>
      <c r="B1217" s="1" t="s">
        <v>59697</v>
      </c>
      <c r="C1217" s="1" t="s">
        <v>59607</v>
      </c>
      <c r="D1217" s="1">
        <v>1</v>
      </c>
      <c r="E1217" s="1">
        <v>45</v>
      </c>
      <c r="F1217" s="1">
        <v>9</v>
      </c>
      <c r="G1217" s="1">
        <v>18684</v>
      </c>
      <c r="H1217" s="1">
        <v>0.0214731956753265</v>
      </c>
      <c r="I1217" s="1">
        <v>0.0403126326820897</v>
      </c>
      <c r="J1217" s="1">
        <v>46.1333333333333</v>
      </c>
      <c r="K1217" s="1" t="s">
        <v>428</v>
      </c>
    </row>
    <row r="1218" spans="1:11">
      <c r="A1218" s="1" t="s">
        <v>59698</v>
      </c>
      <c r="B1218" s="1" t="s">
        <v>59699</v>
      </c>
      <c r="C1218" s="1" t="s">
        <v>59607</v>
      </c>
      <c r="D1218" s="1">
        <v>2</v>
      </c>
      <c r="E1218" s="1">
        <v>45</v>
      </c>
      <c r="F1218" s="1">
        <v>97</v>
      </c>
      <c r="G1218" s="1">
        <v>18684</v>
      </c>
      <c r="H1218" s="1">
        <v>0.0228489394972539</v>
      </c>
      <c r="I1218" s="1">
        <v>0.0426817051629898</v>
      </c>
      <c r="J1218" s="1">
        <v>8.56082474226804</v>
      </c>
      <c r="K1218" s="1" t="s">
        <v>59700</v>
      </c>
    </row>
    <row r="1219" spans="1:11">
      <c r="A1219" s="1" t="s">
        <v>59701</v>
      </c>
      <c r="B1219" s="1" t="s">
        <v>59702</v>
      </c>
      <c r="C1219" s="1" t="s">
        <v>59607</v>
      </c>
      <c r="D1219" s="1">
        <v>1</v>
      </c>
      <c r="E1219" s="1">
        <v>45</v>
      </c>
      <c r="F1219" s="1">
        <v>10</v>
      </c>
      <c r="G1219" s="1">
        <v>18684</v>
      </c>
      <c r="H1219" s="1">
        <v>0.0238310915893621</v>
      </c>
      <c r="I1219" s="1">
        <v>0.0427080494433013</v>
      </c>
      <c r="J1219" s="1">
        <v>41.52</v>
      </c>
      <c r="K1219" s="1" t="s">
        <v>292</v>
      </c>
    </row>
    <row r="1220" spans="1:11">
      <c r="A1220" s="1" t="s">
        <v>59703</v>
      </c>
      <c r="B1220" s="1" t="s">
        <v>59704</v>
      </c>
      <c r="C1220" s="1" t="s">
        <v>59607</v>
      </c>
      <c r="D1220" s="1">
        <v>1</v>
      </c>
      <c r="E1220" s="1">
        <v>45</v>
      </c>
      <c r="F1220" s="1">
        <v>11</v>
      </c>
      <c r="G1220" s="1">
        <v>18684</v>
      </c>
      <c r="H1220" s="1">
        <v>0.0261834317884879</v>
      </c>
      <c r="I1220" s="1">
        <v>0.04504030697561</v>
      </c>
      <c r="J1220" s="1">
        <v>37.7454545454545</v>
      </c>
      <c r="K1220" s="1" t="s">
        <v>428</v>
      </c>
    </row>
    <row r="1221" spans="1:11">
      <c r="A1221" s="1" t="s">
        <v>59705</v>
      </c>
      <c r="B1221" s="1" t="s">
        <v>59706</v>
      </c>
      <c r="C1221" s="1" t="s">
        <v>59607</v>
      </c>
      <c r="D1221" s="1">
        <v>3</v>
      </c>
      <c r="E1221" s="1">
        <v>45</v>
      </c>
      <c r="F1221" s="1">
        <v>269</v>
      </c>
      <c r="G1221" s="1">
        <v>18684</v>
      </c>
      <c r="H1221" s="1">
        <v>0.0268554187368844</v>
      </c>
      <c r="I1221" s="1">
        <v>0.0461433311630316</v>
      </c>
      <c r="J1221" s="1">
        <v>4.63048327137546</v>
      </c>
      <c r="K1221" s="1" t="s">
        <v>59707</v>
      </c>
    </row>
    <row r="1222" spans="1:11">
      <c r="A1222" s="1" t="s">
        <v>59708</v>
      </c>
      <c r="B1222" s="1" t="s">
        <v>59709</v>
      </c>
      <c r="C1222" s="1" t="s">
        <v>59607</v>
      </c>
      <c r="D1222" s="1">
        <v>3</v>
      </c>
      <c r="E1222" s="1">
        <v>45</v>
      </c>
      <c r="F1222" s="1">
        <v>283</v>
      </c>
      <c r="G1222" s="1">
        <v>18684</v>
      </c>
      <c r="H1222" s="1">
        <v>0.0305727300214618</v>
      </c>
      <c r="I1222" s="1">
        <v>0.0495794906656574</v>
      </c>
      <c r="J1222" s="1">
        <v>4.40141342756184</v>
      </c>
      <c r="K1222" s="1" t="s">
        <v>59710</v>
      </c>
    </row>
    <row r="1223" spans="1:11">
      <c r="A1223" s="1" t="s">
        <v>59711</v>
      </c>
      <c r="B1223" s="1" t="s">
        <v>59712</v>
      </c>
      <c r="C1223" s="1" t="s">
        <v>59607</v>
      </c>
      <c r="D1223" s="1">
        <v>3</v>
      </c>
      <c r="E1223" s="1">
        <v>45</v>
      </c>
      <c r="F1223" s="1">
        <v>301</v>
      </c>
      <c r="G1223" s="1">
        <v>18684</v>
      </c>
      <c r="H1223" s="1">
        <v>0.0357321984993341</v>
      </c>
      <c r="I1223" s="1">
        <v>0.0544698147855703</v>
      </c>
      <c r="J1223" s="1">
        <v>4.13820598006645</v>
      </c>
      <c r="K1223" s="1" t="s">
        <v>59713</v>
      </c>
    </row>
    <row r="1224" spans="1:11">
      <c r="A1224" s="1" t="s">
        <v>59714</v>
      </c>
      <c r="B1224" s="1" t="s">
        <v>59715</v>
      </c>
      <c r="C1224" s="1" t="s">
        <v>59607</v>
      </c>
      <c r="D1224" s="1">
        <v>1</v>
      </c>
      <c r="E1224" s="1">
        <v>45</v>
      </c>
      <c r="F1224" s="1">
        <v>18</v>
      </c>
      <c r="G1224" s="1">
        <v>18684</v>
      </c>
      <c r="H1224" s="1">
        <v>0.042495324213112</v>
      </c>
      <c r="I1224" s="1">
        <v>0.0604772166220759</v>
      </c>
      <c r="J1224" s="1">
        <v>23.0666666666667</v>
      </c>
      <c r="K1224" s="1" t="s">
        <v>328</v>
      </c>
    </row>
    <row r="1225" spans="1:11">
      <c r="A1225" s="1" t="s">
        <v>59716</v>
      </c>
      <c r="B1225" s="1" t="s">
        <v>59717</v>
      </c>
      <c r="C1225" s="1" t="s">
        <v>59607</v>
      </c>
      <c r="D1225" s="1">
        <v>1</v>
      </c>
      <c r="E1225" s="1">
        <v>45</v>
      </c>
      <c r="F1225" s="1">
        <v>20</v>
      </c>
      <c r="G1225" s="1">
        <v>18684</v>
      </c>
      <c r="H1225" s="1">
        <v>0.0471065878937603</v>
      </c>
      <c r="I1225" s="1">
        <v>0.0653048815532722</v>
      </c>
      <c r="J1225" s="1">
        <v>20.76</v>
      </c>
      <c r="K1225" s="1" t="s">
        <v>356</v>
      </c>
    </row>
    <row r="1226" spans="1:11">
      <c r="A1226" s="1" t="s">
        <v>59718</v>
      </c>
      <c r="B1226" s="1" t="s">
        <v>59719</v>
      </c>
      <c r="C1226" s="1" t="s">
        <v>59607</v>
      </c>
      <c r="D1226" s="1">
        <v>16</v>
      </c>
      <c r="E1226" s="1">
        <v>45</v>
      </c>
      <c r="F1226" s="1">
        <v>4445</v>
      </c>
      <c r="G1226" s="1">
        <v>18684</v>
      </c>
      <c r="H1226" s="1">
        <v>0.0507951947097019</v>
      </c>
      <c r="I1226" s="1">
        <v>0.0693923424995928</v>
      </c>
      <c r="J1226" s="1">
        <v>1.49453318335208</v>
      </c>
      <c r="K1226" s="1" t="s">
        <v>59720</v>
      </c>
    </row>
    <row r="1227" spans="1:11">
      <c r="A1227" s="1" t="s">
        <v>59721</v>
      </c>
      <c r="B1227" s="1" t="s">
        <v>59722</v>
      </c>
      <c r="C1227" s="1" t="s">
        <v>59607</v>
      </c>
      <c r="D1227" s="1">
        <v>1</v>
      </c>
      <c r="E1227" s="1">
        <v>45</v>
      </c>
      <c r="F1227" s="1">
        <v>23</v>
      </c>
      <c r="G1227" s="1">
        <v>18684</v>
      </c>
      <c r="H1227" s="1">
        <v>0.0539827966218542</v>
      </c>
      <c r="I1227" s="1">
        <v>0.0722983883328405</v>
      </c>
      <c r="J1227" s="1">
        <v>18.0521739130435</v>
      </c>
      <c r="K1227" s="1" t="s">
        <v>292</v>
      </c>
    </row>
    <row r="1228" spans="1:11">
      <c r="A1228" s="1" t="s">
        <v>59723</v>
      </c>
      <c r="B1228" s="1" t="s">
        <v>59724</v>
      </c>
      <c r="C1228" s="1" t="s">
        <v>59607</v>
      </c>
      <c r="D1228" s="1">
        <v>2</v>
      </c>
      <c r="E1228" s="1">
        <v>45</v>
      </c>
      <c r="F1228" s="1">
        <v>157</v>
      </c>
      <c r="G1228" s="1">
        <v>18684</v>
      </c>
      <c r="H1228" s="1">
        <v>0.0549058856119501</v>
      </c>
      <c r="I1228" s="1">
        <v>0.0734690708456068</v>
      </c>
      <c r="J1228" s="1">
        <v>5.28917197452229</v>
      </c>
      <c r="K1228" s="1" t="s">
        <v>59725</v>
      </c>
    </row>
    <row r="1229" spans="1:11">
      <c r="A1229" s="1" t="s">
        <v>59726</v>
      </c>
      <c r="B1229" s="1" t="s">
        <v>59727</v>
      </c>
      <c r="C1229" s="1" t="s">
        <v>59607</v>
      </c>
      <c r="D1229" s="1">
        <v>1</v>
      </c>
      <c r="E1229" s="1">
        <v>45</v>
      </c>
      <c r="F1229" s="1">
        <v>26</v>
      </c>
      <c r="G1229" s="1">
        <v>18684</v>
      </c>
      <c r="H1229" s="1">
        <v>0.0608104805641109</v>
      </c>
      <c r="I1229" s="1">
        <v>0.0787020887369856</v>
      </c>
      <c r="J1229" s="1">
        <v>15.9692307692308</v>
      </c>
      <c r="K1229" s="1" t="s">
        <v>289</v>
      </c>
    </row>
    <row r="1230" spans="1:11">
      <c r="A1230" s="1" t="s">
        <v>59728</v>
      </c>
      <c r="B1230" s="1" t="s">
        <v>59729</v>
      </c>
      <c r="C1230" s="1" t="s">
        <v>59607</v>
      </c>
      <c r="D1230" s="1">
        <v>1</v>
      </c>
      <c r="E1230" s="1">
        <v>45</v>
      </c>
      <c r="F1230" s="1">
        <v>26</v>
      </c>
      <c r="G1230" s="1">
        <v>18684</v>
      </c>
      <c r="H1230" s="1">
        <v>0.0608104805641109</v>
      </c>
      <c r="I1230" s="1">
        <v>0.0787020887369856</v>
      </c>
      <c r="J1230" s="1">
        <v>15.9692307692308</v>
      </c>
      <c r="K1230" s="1" t="s">
        <v>336</v>
      </c>
    </row>
    <row r="1231" spans="1:11">
      <c r="A1231" s="1" t="s">
        <v>59730</v>
      </c>
      <c r="B1231" s="1" t="s">
        <v>59731</v>
      </c>
      <c r="C1231" s="1" t="s">
        <v>59607</v>
      </c>
      <c r="D1231" s="1">
        <v>1</v>
      </c>
      <c r="E1231" s="1">
        <v>45</v>
      </c>
      <c r="F1231" s="1">
        <v>27</v>
      </c>
      <c r="G1231" s="1">
        <v>18684</v>
      </c>
      <c r="H1231" s="1">
        <v>0.0630756498413441</v>
      </c>
      <c r="I1231" s="1">
        <v>0.0811436318713689</v>
      </c>
      <c r="J1231" s="1">
        <v>15.3777777777778</v>
      </c>
      <c r="K1231" s="1" t="s">
        <v>332</v>
      </c>
    </row>
    <row r="1232" spans="1:11">
      <c r="A1232" s="1" t="s">
        <v>59732</v>
      </c>
      <c r="B1232" s="1" t="s">
        <v>59733</v>
      </c>
      <c r="C1232" s="1" t="s">
        <v>59607</v>
      </c>
      <c r="D1232" s="1">
        <v>1</v>
      </c>
      <c r="E1232" s="1">
        <v>45</v>
      </c>
      <c r="F1232" s="1">
        <v>27</v>
      </c>
      <c r="G1232" s="1">
        <v>18684</v>
      </c>
      <c r="H1232" s="1">
        <v>0.0630756498413441</v>
      </c>
      <c r="I1232" s="1">
        <v>0.0811436318713689</v>
      </c>
      <c r="J1232" s="1">
        <v>15.3777777777778</v>
      </c>
      <c r="K1232" s="1" t="s">
        <v>365</v>
      </c>
    </row>
    <row r="1233" spans="1:11">
      <c r="A1233" s="1" t="s">
        <v>59734</v>
      </c>
      <c r="B1233" s="1" t="s">
        <v>59735</v>
      </c>
      <c r="C1233" s="1" t="s">
        <v>59607</v>
      </c>
      <c r="D1233" s="1">
        <v>1</v>
      </c>
      <c r="E1233" s="1">
        <v>45</v>
      </c>
      <c r="F1233" s="1">
        <v>28</v>
      </c>
      <c r="G1233" s="1">
        <v>18684</v>
      </c>
      <c r="H1233" s="1">
        <v>0.0653354770245538</v>
      </c>
      <c r="I1233" s="1">
        <v>0.0831945802519785</v>
      </c>
      <c r="J1233" s="1">
        <v>14.8285714285714</v>
      </c>
      <c r="K1233" s="1" t="s">
        <v>350</v>
      </c>
    </row>
    <row r="1234" spans="1:11">
      <c r="A1234" s="1" t="s">
        <v>59736</v>
      </c>
      <c r="B1234" s="1" t="s">
        <v>59737</v>
      </c>
      <c r="C1234" s="1" t="s">
        <v>59607</v>
      </c>
      <c r="D1234" s="1">
        <v>1</v>
      </c>
      <c r="E1234" s="1">
        <v>45</v>
      </c>
      <c r="F1234" s="1">
        <v>29</v>
      </c>
      <c r="G1234" s="1">
        <v>18684</v>
      </c>
      <c r="H1234" s="1">
        <v>0.0675899744266708</v>
      </c>
      <c r="I1234" s="1">
        <v>0.0852691014634199</v>
      </c>
      <c r="J1234" s="1">
        <v>14.3172413793103</v>
      </c>
      <c r="K1234" s="1" t="s">
        <v>371</v>
      </c>
    </row>
    <row r="1235" spans="1:11">
      <c r="A1235" s="1" t="s">
        <v>59738</v>
      </c>
      <c r="B1235" s="1" t="s">
        <v>59739</v>
      </c>
      <c r="C1235" s="1" t="s">
        <v>59607</v>
      </c>
      <c r="D1235" s="1">
        <v>1</v>
      </c>
      <c r="E1235" s="1">
        <v>45</v>
      </c>
      <c r="F1235" s="1">
        <v>31</v>
      </c>
      <c r="G1235" s="1">
        <v>18684</v>
      </c>
      <c r="H1235" s="1">
        <v>0.0720830290008054</v>
      </c>
      <c r="I1235" s="1">
        <v>0.0892116695554523</v>
      </c>
      <c r="J1235" s="1">
        <v>13.3935483870968</v>
      </c>
      <c r="K1235" s="1" t="s">
        <v>328</v>
      </c>
    </row>
    <row r="1236" spans="1:11">
      <c r="A1236" s="1" t="s">
        <v>59740</v>
      </c>
      <c r="B1236" s="1" t="s">
        <v>59741</v>
      </c>
      <c r="C1236" s="1" t="s">
        <v>59607</v>
      </c>
      <c r="D1236" s="1">
        <v>3</v>
      </c>
      <c r="E1236" s="1">
        <v>45</v>
      </c>
      <c r="F1236" s="1">
        <v>403</v>
      </c>
      <c r="G1236" s="1">
        <v>18684</v>
      </c>
      <c r="H1236" s="1">
        <v>0.0727332436897735</v>
      </c>
      <c r="I1236" s="1">
        <v>0.0899421809848807</v>
      </c>
      <c r="J1236" s="1">
        <v>3.09081885856079</v>
      </c>
      <c r="K1236" s="1" t="s">
        <v>59742</v>
      </c>
    </row>
    <row r="1237" spans="1:11">
      <c r="A1237" s="1" t="s">
        <v>59743</v>
      </c>
      <c r="B1237" s="1" t="s">
        <v>59744</v>
      </c>
      <c r="C1237" s="1" t="s">
        <v>59607</v>
      </c>
      <c r="D1237" s="1">
        <v>3</v>
      </c>
      <c r="E1237" s="1">
        <v>45</v>
      </c>
      <c r="F1237" s="1">
        <v>410</v>
      </c>
      <c r="G1237" s="1">
        <v>18684</v>
      </c>
      <c r="H1237" s="1">
        <v>0.0757296201282251</v>
      </c>
      <c r="I1237" s="1">
        <v>0.0928817908359262</v>
      </c>
      <c r="J1237" s="1">
        <v>3.0380487804878</v>
      </c>
      <c r="K1237" s="1" t="s">
        <v>59745</v>
      </c>
    </row>
    <row r="1238" spans="1:11">
      <c r="A1238" s="1" t="s">
        <v>59746</v>
      </c>
      <c r="B1238" s="1" t="s">
        <v>59747</v>
      </c>
      <c r="C1238" s="1" t="s">
        <v>59607</v>
      </c>
      <c r="D1238" s="1">
        <v>1</v>
      </c>
      <c r="E1238" s="1">
        <v>45</v>
      </c>
      <c r="F1238" s="1">
        <v>33</v>
      </c>
      <c r="G1238" s="1">
        <v>18684</v>
      </c>
      <c r="H1238" s="1">
        <v>0.0765549115138652</v>
      </c>
      <c r="I1238" s="1">
        <v>0.0931324957589601</v>
      </c>
      <c r="J1238" s="1">
        <v>12.5818181818182</v>
      </c>
      <c r="K1238" s="1" t="s">
        <v>336</v>
      </c>
    </row>
    <row r="1239" spans="1:11">
      <c r="A1239" s="1" t="s">
        <v>59748</v>
      </c>
      <c r="B1239" s="1" t="s">
        <v>59749</v>
      </c>
      <c r="C1239" s="1" t="s">
        <v>59607</v>
      </c>
      <c r="D1239" s="1">
        <v>5</v>
      </c>
      <c r="E1239" s="1">
        <v>45</v>
      </c>
      <c r="F1239" s="1">
        <v>990</v>
      </c>
      <c r="G1239" s="1">
        <v>18684</v>
      </c>
      <c r="H1239" s="1">
        <v>0.088160557874966</v>
      </c>
      <c r="I1239" s="1">
        <v>0.105455212769098</v>
      </c>
      <c r="J1239" s="1">
        <v>2.0969696969697</v>
      </c>
      <c r="K1239" s="1" t="s">
        <v>59750</v>
      </c>
    </row>
    <row r="1240" spans="1:11">
      <c r="A1240" s="1" t="s">
        <v>59751</v>
      </c>
      <c r="B1240" s="1" t="s">
        <v>59752</v>
      </c>
      <c r="C1240" s="1" t="s">
        <v>59607</v>
      </c>
      <c r="D1240" s="1">
        <v>2</v>
      </c>
      <c r="E1240" s="1">
        <v>45</v>
      </c>
      <c r="F1240" s="1">
        <v>212</v>
      </c>
      <c r="G1240" s="1">
        <v>18684</v>
      </c>
      <c r="H1240" s="1">
        <v>0.092385467409597</v>
      </c>
      <c r="I1240" s="1">
        <v>0.109808400249125</v>
      </c>
      <c r="J1240" s="1">
        <v>3.91698113207547</v>
      </c>
      <c r="K1240" s="1" t="s">
        <v>58831</v>
      </c>
    </row>
    <row r="1241" spans="1:11">
      <c r="A1241" s="1" t="s">
        <v>59753</v>
      </c>
      <c r="B1241" s="1" t="s">
        <v>59754</v>
      </c>
      <c r="C1241" s="1" t="s">
        <v>59607</v>
      </c>
      <c r="D1241" s="1">
        <v>1</v>
      </c>
      <c r="E1241" s="1">
        <v>45</v>
      </c>
      <c r="F1241" s="1">
        <v>41</v>
      </c>
      <c r="G1241" s="1">
        <v>18684</v>
      </c>
      <c r="H1241" s="1">
        <v>0.0942326645763693</v>
      </c>
      <c r="I1241" s="1">
        <v>0.111473972290658</v>
      </c>
      <c r="J1241" s="1">
        <v>10.1268292682927</v>
      </c>
      <c r="K1241" s="1" t="s">
        <v>361</v>
      </c>
    </row>
    <row r="1242" spans="1:11">
      <c r="A1242" s="1" t="s">
        <v>59755</v>
      </c>
      <c r="B1242" s="1" t="s">
        <v>59756</v>
      </c>
      <c r="C1242" s="1" t="s">
        <v>59607</v>
      </c>
      <c r="D1242" s="1">
        <v>1</v>
      </c>
      <c r="E1242" s="1">
        <v>45</v>
      </c>
      <c r="F1242" s="1">
        <v>44</v>
      </c>
      <c r="G1242" s="1">
        <v>18684</v>
      </c>
      <c r="H1242" s="1">
        <v>0.10077615021257</v>
      </c>
      <c r="I1242" s="1">
        <v>0.117912812261198</v>
      </c>
      <c r="J1242" s="1">
        <v>9.43636363636364</v>
      </c>
      <c r="K1242" s="1" t="s">
        <v>326</v>
      </c>
    </row>
    <row r="1243" spans="1:11">
      <c r="A1243" s="1" t="s">
        <v>59757</v>
      </c>
      <c r="B1243" s="1" t="s">
        <v>59758</v>
      </c>
      <c r="C1243" s="1" t="s">
        <v>59607</v>
      </c>
      <c r="D1243" s="1">
        <v>5</v>
      </c>
      <c r="E1243" s="1">
        <v>45</v>
      </c>
      <c r="F1243" s="1">
        <v>1032</v>
      </c>
      <c r="G1243" s="1">
        <v>18684</v>
      </c>
      <c r="H1243" s="1">
        <v>0.100876676659204</v>
      </c>
      <c r="I1243" s="1">
        <v>0.117938437247705</v>
      </c>
      <c r="J1243" s="1">
        <v>2.01162790697674</v>
      </c>
      <c r="K1243" s="1" t="s">
        <v>59759</v>
      </c>
    </row>
    <row r="1244" spans="1:11">
      <c r="A1244" s="1" t="s">
        <v>59760</v>
      </c>
      <c r="B1244" s="1" t="s">
        <v>59761</v>
      </c>
      <c r="C1244" s="1" t="s">
        <v>59607</v>
      </c>
      <c r="D1244" s="1">
        <v>2</v>
      </c>
      <c r="E1244" s="1">
        <v>45</v>
      </c>
      <c r="F1244" s="1">
        <v>226</v>
      </c>
      <c r="G1244" s="1">
        <v>18684</v>
      </c>
      <c r="H1244" s="1">
        <v>0.102864806465416</v>
      </c>
      <c r="I1244" s="1">
        <v>0.120078176408038</v>
      </c>
      <c r="J1244" s="1">
        <v>3.67433628318584</v>
      </c>
      <c r="K1244" s="1" t="s">
        <v>58831</v>
      </c>
    </row>
    <row r="1245" spans="1:11">
      <c r="A1245" s="1" t="s">
        <v>59762</v>
      </c>
      <c r="B1245" s="1" t="s">
        <v>59763</v>
      </c>
      <c r="C1245" s="1" t="s">
        <v>59607</v>
      </c>
      <c r="D1245" s="1">
        <v>1</v>
      </c>
      <c r="E1245" s="1">
        <v>45</v>
      </c>
      <c r="F1245" s="1">
        <v>48</v>
      </c>
      <c r="G1245" s="1">
        <v>18684</v>
      </c>
      <c r="H1245" s="1">
        <v>0.109428941670337</v>
      </c>
      <c r="I1245" s="1">
        <v>0.126653867674001</v>
      </c>
      <c r="J1245" s="1">
        <v>8.65</v>
      </c>
      <c r="K1245" s="1" t="s">
        <v>289</v>
      </c>
    </row>
    <row r="1246" spans="1:11">
      <c r="A1246" s="1" t="s">
        <v>59764</v>
      </c>
      <c r="B1246" s="1" t="s">
        <v>59765</v>
      </c>
      <c r="C1246" s="1" t="s">
        <v>59607</v>
      </c>
      <c r="D1246" s="1">
        <v>6</v>
      </c>
      <c r="E1246" s="1">
        <v>45</v>
      </c>
      <c r="F1246" s="1">
        <v>1392</v>
      </c>
      <c r="G1246" s="1">
        <v>18684</v>
      </c>
      <c r="H1246" s="1">
        <v>0.115263404507737</v>
      </c>
      <c r="I1246" s="1">
        <v>0.132690028213051</v>
      </c>
      <c r="J1246" s="1">
        <v>1.78965517241379</v>
      </c>
      <c r="K1246" s="1" t="s">
        <v>59766</v>
      </c>
    </row>
    <row r="1247" spans="1:11">
      <c r="A1247" s="1" t="s">
        <v>59767</v>
      </c>
      <c r="B1247" s="1" t="s">
        <v>59768</v>
      </c>
      <c r="C1247" s="1" t="s">
        <v>59607</v>
      </c>
      <c r="D1247" s="1">
        <v>1</v>
      </c>
      <c r="E1247" s="1">
        <v>45</v>
      </c>
      <c r="F1247" s="1">
        <v>52</v>
      </c>
      <c r="G1247" s="1">
        <v>18684</v>
      </c>
      <c r="H1247" s="1">
        <v>0.118000304378215</v>
      </c>
      <c r="I1247" s="1">
        <v>0.135011789906425</v>
      </c>
      <c r="J1247" s="1">
        <v>7.98461538461538</v>
      </c>
      <c r="K1247" s="1" t="s">
        <v>318</v>
      </c>
    </row>
    <row r="1248" spans="1:11">
      <c r="A1248" s="1" t="s">
        <v>59769</v>
      </c>
      <c r="B1248" s="1" t="s">
        <v>59770</v>
      </c>
      <c r="C1248" s="1" t="s">
        <v>59607</v>
      </c>
      <c r="D1248" s="1">
        <v>1</v>
      </c>
      <c r="E1248" s="1">
        <v>45</v>
      </c>
      <c r="F1248" s="1">
        <v>53</v>
      </c>
      <c r="G1248" s="1">
        <v>18684</v>
      </c>
      <c r="H1248" s="1">
        <v>0.120130509740118</v>
      </c>
      <c r="I1248" s="1">
        <v>0.136822904032025</v>
      </c>
      <c r="J1248" s="1">
        <v>7.83396226415094</v>
      </c>
      <c r="K1248" s="1" t="s">
        <v>428</v>
      </c>
    </row>
    <row r="1249" spans="1:11">
      <c r="A1249" s="1" t="s">
        <v>59771</v>
      </c>
      <c r="B1249" s="1" t="s">
        <v>59772</v>
      </c>
      <c r="C1249" s="1" t="s">
        <v>59607</v>
      </c>
      <c r="D1249" s="1">
        <v>1</v>
      </c>
      <c r="E1249" s="1">
        <v>45</v>
      </c>
      <c r="F1249" s="1">
        <v>55</v>
      </c>
      <c r="G1249" s="1">
        <v>18684</v>
      </c>
      <c r="H1249" s="1">
        <v>0.124375839643179</v>
      </c>
      <c r="I1249" s="1">
        <v>0.14112235965565</v>
      </c>
      <c r="J1249" s="1">
        <v>7.54909090909091</v>
      </c>
      <c r="K1249" s="1" t="s">
        <v>327</v>
      </c>
    </row>
    <row r="1250" spans="1:11">
      <c r="A1250" s="1" t="s">
        <v>59773</v>
      </c>
      <c r="B1250" s="1" t="s">
        <v>59774</v>
      </c>
      <c r="C1250" s="1" t="s">
        <v>59607</v>
      </c>
      <c r="D1250" s="1">
        <v>1</v>
      </c>
      <c r="E1250" s="1">
        <v>45</v>
      </c>
      <c r="F1250" s="1">
        <v>58</v>
      </c>
      <c r="G1250" s="1">
        <v>18684</v>
      </c>
      <c r="H1250" s="1">
        <v>0.130706306228179</v>
      </c>
      <c r="I1250" s="1">
        <v>0.147413127325014</v>
      </c>
      <c r="J1250" s="1">
        <v>7.15862068965517</v>
      </c>
      <c r="K1250" s="1" t="s">
        <v>347</v>
      </c>
    </row>
    <row r="1251" spans="1:11">
      <c r="A1251" s="1" t="s">
        <v>59775</v>
      </c>
      <c r="B1251" s="1" t="s">
        <v>59776</v>
      </c>
      <c r="C1251" s="1" t="s">
        <v>59607</v>
      </c>
      <c r="D1251" s="1">
        <v>1</v>
      </c>
      <c r="E1251" s="1">
        <v>45</v>
      </c>
      <c r="F1251" s="1">
        <v>62</v>
      </c>
      <c r="G1251" s="1">
        <v>18684</v>
      </c>
      <c r="H1251" s="1">
        <v>0.139077359425238</v>
      </c>
      <c r="I1251" s="1">
        <v>0.155220267215668</v>
      </c>
      <c r="J1251" s="1">
        <v>6.69677419354839</v>
      </c>
      <c r="K1251" s="1" t="s">
        <v>315</v>
      </c>
    </row>
    <row r="1252" spans="1:11">
      <c r="A1252" s="1" t="s">
        <v>59777</v>
      </c>
      <c r="B1252" s="1" t="s">
        <v>59778</v>
      </c>
      <c r="C1252" s="1" t="s">
        <v>59607</v>
      </c>
      <c r="D1252" s="1">
        <v>1</v>
      </c>
      <c r="E1252" s="1">
        <v>45</v>
      </c>
      <c r="F1252" s="1">
        <v>64</v>
      </c>
      <c r="G1252" s="1">
        <v>18684</v>
      </c>
      <c r="H1252" s="1">
        <v>0.143233276856413</v>
      </c>
      <c r="I1252" s="1">
        <v>0.159148085396014</v>
      </c>
      <c r="J1252" s="1">
        <v>6.4875</v>
      </c>
      <c r="K1252" s="1" t="s">
        <v>365</v>
      </c>
    </row>
    <row r="1253" spans="1:11">
      <c r="A1253" s="1" t="s">
        <v>59779</v>
      </c>
      <c r="B1253" s="1" t="s">
        <v>59780</v>
      </c>
      <c r="C1253" s="1" t="s">
        <v>59607</v>
      </c>
      <c r="D1253" s="1">
        <v>1</v>
      </c>
      <c r="E1253" s="1">
        <v>45</v>
      </c>
      <c r="F1253" s="1">
        <v>66</v>
      </c>
      <c r="G1253" s="1">
        <v>18684</v>
      </c>
      <c r="H1253" s="1">
        <v>0.147369576209467</v>
      </c>
      <c r="I1253" s="1">
        <v>0.163019442709587</v>
      </c>
      <c r="J1253" s="1">
        <v>6.29090909090909</v>
      </c>
      <c r="K1253" s="1" t="s">
        <v>316</v>
      </c>
    </row>
    <row r="1254" spans="1:11">
      <c r="A1254" s="1" t="s">
        <v>59781</v>
      </c>
      <c r="B1254" s="1" t="s">
        <v>59782</v>
      </c>
      <c r="C1254" s="1" t="s">
        <v>59607</v>
      </c>
      <c r="D1254" s="1">
        <v>1</v>
      </c>
      <c r="E1254" s="1">
        <v>45</v>
      </c>
      <c r="F1254" s="1">
        <v>68</v>
      </c>
      <c r="G1254" s="1">
        <v>18684</v>
      </c>
      <c r="H1254" s="1">
        <v>0.151486347996867</v>
      </c>
      <c r="I1254" s="1">
        <v>0.167080530878897</v>
      </c>
      <c r="J1254" s="1">
        <v>6.10588235294118</v>
      </c>
      <c r="K1254" s="1" t="s">
        <v>365</v>
      </c>
    </row>
    <row r="1255" spans="1:11">
      <c r="A1255" s="1" t="s">
        <v>59783</v>
      </c>
      <c r="B1255" s="1" t="s">
        <v>59784</v>
      </c>
      <c r="C1255" s="1" t="s">
        <v>59607</v>
      </c>
      <c r="D1255" s="1">
        <v>1</v>
      </c>
      <c r="E1255" s="1">
        <v>45</v>
      </c>
      <c r="F1255" s="1">
        <v>68</v>
      </c>
      <c r="G1255" s="1">
        <v>18684</v>
      </c>
      <c r="H1255" s="1">
        <v>0.151486347996867</v>
      </c>
      <c r="I1255" s="1">
        <v>0.167080530878897</v>
      </c>
      <c r="J1255" s="1">
        <v>6.10588235294118</v>
      </c>
      <c r="K1255" s="1" t="s">
        <v>336</v>
      </c>
    </row>
    <row r="1256" spans="1:11">
      <c r="A1256" s="1" t="s">
        <v>59785</v>
      </c>
      <c r="B1256" s="1" t="s">
        <v>59786</v>
      </c>
      <c r="C1256" s="1" t="s">
        <v>59607</v>
      </c>
      <c r="D1256" s="1">
        <v>2</v>
      </c>
      <c r="E1256" s="1">
        <v>45</v>
      </c>
      <c r="F1256" s="1">
        <v>289</v>
      </c>
      <c r="G1256" s="1">
        <v>18684</v>
      </c>
      <c r="H1256" s="1">
        <v>0.153463247161847</v>
      </c>
      <c r="I1256" s="1">
        <v>0.168846157507697</v>
      </c>
      <c r="J1256" s="1">
        <v>2.87335640138408</v>
      </c>
      <c r="K1256" s="1" t="s">
        <v>59725</v>
      </c>
    </row>
    <row r="1257" spans="1:11">
      <c r="A1257" s="1" t="s">
        <v>59787</v>
      </c>
      <c r="B1257" s="1" t="s">
        <v>59788</v>
      </c>
      <c r="C1257" s="1" t="s">
        <v>59607</v>
      </c>
      <c r="D1257" s="1">
        <v>1</v>
      </c>
      <c r="E1257" s="1">
        <v>45</v>
      </c>
      <c r="F1257" s="1">
        <v>70</v>
      </c>
      <c r="G1257" s="1">
        <v>18684</v>
      </c>
      <c r="H1257" s="1">
        <v>0.155583682323147</v>
      </c>
      <c r="I1257" s="1">
        <v>0.170845917631567</v>
      </c>
      <c r="J1257" s="1">
        <v>5.93142857142857</v>
      </c>
      <c r="K1257" s="1" t="s">
        <v>365</v>
      </c>
    </row>
    <row r="1258" spans="1:11">
      <c r="A1258" s="1" t="s">
        <v>59789</v>
      </c>
      <c r="B1258" s="1" t="s">
        <v>59790</v>
      </c>
      <c r="C1258" s="1" t="s">
        <v>59607</v>
      </c>
      <c r="D1258" s="1">
        <v>1</v>
      </c>
      <c r="E1258" s="1">
        <v>45</v>
      </c>
      <c r="F1258" s="1">
        <v>71</v>
      </c>
      <c r="G1258" s="1">
        <v>18684</v>
      </c>
      <c r="H1258" s="1">
        <v>0.157625088484931</v>
      </c>
      <c r="I1258" s="1">
        <v>0.172708278106207</v>
      </c>
      <c r="J1258" s="1">
        <v>5.84788732394366</v>
      </c>
      <c r="K1258" s="1" t="s">
        <v>320</v>
      </c>
    </row>
    <row r="1259" spans="1:11">
      <c r="A1259" s="1" t="s">
        <v>59791</v>
      </c>
      <c r="B1259" s="1" t="s">
        <v>59792</v>
      </c>
      <c r="C1259" s="1" t="s">
        <v>59607</v>
      </c>
      <c r="D1259" s="1">
        <v>2</v>
      </c>
      <c r="E1259" s="1">
        <v>45</v>
      </c>
      <c r="F1259" s="1">
        <v>299</v>
      </c>
      <c r="G1259" s="1">
        <v>18684</v>
      </c>
      <c r="H1259" s="1">
        <v>0.16190252392781</v>
      </c>
      <c r="I1259" s="1">
        <v>0.17636440515012</v>
      </c>
      <c r="J1259" s="1">
        <v>2.77725752508361</v>
      </c>
      <c r="K1259" s="1" t="s">
        <v>59793</v>
      </c>
    </row>
    <row r="1260" spans="1:11">
      <c r="A1260" s="1" t="s">
        <v>59794</v>
      </c>
      <c r="B1260" s="1" t="s">
        <v>59795</v>
      </c>
      <c r="C1260" s="1" t="s">
        <v>59607</v>
      </c>
      <c r="D1260" s="1">
        <v>2</v>
      </c>
      <c r="E1260" s="1">
        <v>45</v>
      </c>
      <c r="F1260" s="1">
        <v>303</v>
      </c>
      <c r="G1260" s="1">
        <v>18684</v>
      </c>
      <c r="H1260" s="1">
        <v>0.165302687185273</v>
      </c>
      <c r="I1260" s="1">
        <v>0.179807128917991</v>
      </c>
      <c r="J1260" s="1">
        <v>2.74059405940594</v>
      </c>
      <c r="K1260" s="1" t="s">
        <v>57522</v>
      </c>
    </row>
    <row r="1261" spans="1:11">
      <c r="A1261" s="1" t="s">
        <v>59796</v>
      </c>
      <c r="B1261" s="1" t="s">
        <v>59797</v>
      </c>
      <c r="C1261" s="1" t="s">
        <v>59607</v>
      </c>
      <c r="D1261" s="1">
        <v>1</v>
      </c>
      <c r="E1261" s="1">
        <v>45</v>
      </c>
      <c r="F1261" s="1">
        <v>75</v>
      </c>
      <c r="G1261" s="1">
        <v>18684</v>
      </c>
      <c r="H1261" s="1">
        <v>0.165742566897533</v>
      </c>
      <c r="I1261" s="1">
        <v>0.179894247718017</v>
      </c>
      <c r="J1261" s="1">
        <v>5.536</v>
      </c>
      <c r="K1261" s="1" t="s">
        <v>342</v>
      </c>
    </row>
    <row r="1262" spans="1:11">
      <c r="A1262" s="1" t="s">
        <v>59798</v>
      </c>
      <c r="B1262" s="1" t="s">
        <v>59799</v>
      </c>
      <c r="C1262" s="1" t="s">
        <v>59607</v>
      </c>
      <c r="D1262" s="1">
        <v>2</v>
      </c>
      <c r="E1262" s="1">
        <v>45</v>
      </c>
      <c r="F1262" s="1">
        <v>318</v>
      </c>
      <c r="G1262" s="1">
        <v>18684</v>
      </c>
      <c r="H1262" s="1">
        <v>0.178165826090049</v>
      </c>
      <c r="I1262" s="1">
        <v>0.19171358618011</v>
      </c>
      <c r="J1262" s="1">
        <v>2.61132075471698</v>
      </c>
      <c r="K1262" s="1" t="s">
        <v>59800</v>
      </c>
    </row>
    <row r="1263" spans="1:11">
      <c r="A1263" s="1" t="s">
        <v>59801</v>
      </c>
      <c r="B1263" s="1" t="s">
        <v>59802</v>
      </c>
      <c r="C1263" s="1" t="s">
        <v>59607</v>
      </c>
      <c r="D1263" s="1">
        <v>1</v>
      </c>
      <c r="E1263" s="1">
        <v>45</v>
      </c>
      <c r="F1263" s="1">
        <v>83</v>
      </c>
      <c r="G1263" s="1">
        <v>18684</v>
      </c>
      <c r="H1263" s="1">
        <v>0.181748723878968</v>
      </c>
      <c r="I1263" s="1">
        <v>0.19528874342296</v>
      </c>
      <c r="J1263" s="1">
        <v>5.00240963855422</v>
      </c>
      <c r="K1263" s="1" t="s">
        <v>317</v>
      </c>
    </row>
    <row r="1264" spans="1:11">
      <c r="A1264" s="1" t="s">
        <v>59803</v>
      </c>
      <c r="B1264" s="1" t="s">
        <v>59804</v>
      </c>
      <c r="C1264" s="1" t="s">
        <v>59607</v>
      </c>
      <c r="D1264" s="1">
        <v>3</v>
      </c>
      <c r="E1264" s="1">
        <v>45</v>
      </c>
      <c r="F1264" s="1">
        <v>622</v>
      </c>
      <c r="G1264" s="1">
        <v>18684</v>
      </c>
      <c r="H1264" s="1">
        <v>0.188325466813916</v>
      </c>
      <c r="I1264" s="1">
        <v>0.202065951517077</v>
      </c>
      <c r="J1264" s="1">
        <v>2.00257234726688</v>
      </c>
      <c r="K1264" s="1" t="s">
        <v>59805</v>
      </c>
    </row>
    <row r="1265" spans="1:11">
      <c r="A1265" s="1" t="s">
        <v>59806</v>
      </c>
      <c r="B1265" s="1" t="s">
        <v>59807</v>
      </c>
      <c r="C1265" s="1" t="s">
        <v>59607</v>
      </c>
      <c r="D1265" s="1">
        <v>1</v>
      </c>
      <c r="E1265" s="1">
        <v>45</v>
      </c>
      <c r="F1265" s="1">
        <v>89</v>
      </c>
      <c r="G1265" s="1">
        <v>18684</v>
      </c>
      <c r="H1265" s="1">
        <v>0.193555901064549</v>
      </c>
      <c r="I1265" s="1">
        <v>0.206937884245776</v>
      </c>
      <c r="J1265" s="1">
        <v>4.66516853932584</v>
      </c>
      <c r="K1265" s="1" t="s">
        <v>316</v>
      </c>
    </row>
    <row r="1266" spans="1:11">
      <c r="A1266" s="1" t="s">
        <v>59808</v>
      </c>
      <c r="B1266" s="1" t="s">
        <v>59809</v>
      </c>
      <c r="C1266" s="1" t="s">
        <v>59607</v>
      </c>
      <c r="D1266" s="1">
        <v>1</v>
      </c>
      <c r="E1266" s="1">
        <v>45</v>
      </c>
      <c r="F1266" s="1">
        <v>91</v>
      </c>
      <c r="G1266" s="1">
        <v>18684</v>
      </c>
      <c r="H1266" s="1">
        <v>0.197454481001497</v>
      </c>
      <c r="I1266" s="1">
        <v>0.210955642095616</v>
      </c>
      <c r="J1266" s="1">
        <v>4.56263736263736</v>
      </c>
      <c r="K1266" s="1" t="s">
        <v>328</v>
      </c>
    </row>
    <row r="1267" spans="1:11">
      <c r="A1267" s="1" t="s">
        <v>59810</v>
      </c>
      <c r="B1267" s="1" t="s">
        <v>59811</v>
      </c>
      <c r="C1267" s="1" t="s">
        <v>59607</v>
      </c>
      <c r="D1267" s="1">
        <v>4</v>
      </c>
      <c r="E1267" s="1">
        <v>45</v>
      </c>
      <c r="F1267" s="1">
        <v>958</v>
      </c>
      <c r="G1267" s="1">
        <v>18684</v>
      </c>
      <c r="H1267" s="1">
        <v>0.198138238425887</v>
      </c>
      <c r="I1267" s="1">
        <v>0.211535485863936</v>
      </c>
      <c r="J1267" s="1">
        <v>1.73361169102296</v>
      </c>
      <c r="K1267" s="1" t="s">
        <v>59812</v>
      </c>
    </row>
    <row r="1268" spans="1:11">
      <c r="A1268" s="1" t="s">
        <v>59813</v>
      </c>
      <c r="B1268" s="1" t="s">
        <v>59814</v>
      </c>
      <c r="C1268" s="1" t="s">
        <v>59607</v>
      </c>
      <c r="D1268" s="1">
        <v>2</v>
      </c>
      <c r="E1268" s="1">
        <v>45</v>
      </c>
      <c r="F1268" s="1">
        <v>344</v>
      </c>
      <c r="G1268" s="1">
        <v>18684</v>
      </c>
      <c r="H1268" s="1">
        <v>0.20081740596498</v>
      </c>
      <c r="I1268" s="1">
        <v>0.21393899783201</v>
      </c>
      <c r="J1268" s="1">
        <v>2.41395348837209</v>
      </c>
      <c r="K1268" s="1" t="s">
        <v>58831</v>
      </c>
    </row>
    <row r="1269" spans="1:11">
      <c r="A1269" s="1" t="s">
        <v>59815</v>
      </c>
      <c r="B1269" s="1" t="s">
        <v>59816</v>
      </c>
      <c r="C1269" s="1" t="s">
        <v>59607</v>
      </c>
      <c r="D1269" s="1">
        <v>1</v>
      </c>
      <c r="E1269" s="1">
        <v>45</v>
      </c>
      <c r="F1269" s="1">
        <v>95</v>
      </c>
      <c r="G1269" s="1">
        <v>18684</v>
      </c>
      <c r="H1269" s="1">
        <v>0.205196436014656</v>
      </c>
      <c r="I1269" s="1">
        <v>0.218139372092122</v>
      </c>
      <c r="J1269" s="1">
        <v>4.37052631578947</v>
      </c>
      <c r="K1269" s="1" t="s">
        <v>356</v>
      </c>
    </row>
    <row r="1270" spans="1:11">
      <c r="A1270" s="1" t="s">
        <v>59817</v>
      </c>
      <c r="B1270" s="1" t="s">
        <v>59818</v>
      </c>
      <c r="C1270" s="1" t="s">
        <v>59607</v>
      </c>
      <c r="D1270" s="1">
        <v>1</v>
      </c>
      <c r="E1270" s="1">
        <v>45</v>
      </c>
      <c r="F1270" s="1">
        <v>97</v>
      </c>
      <c r="G1270" s="1">
        <v>18684</v>
      </c>
      <c r="H1270" s="1">
        <v>0.20903998101526</v>
      </c>
      <c r="I1270" s="1">
        <v>0.22159715301971</v>
      </c>
      <c r="J1270" s="1">
        <v>4.28041237113402</v>
      </c>
      <c r="K1270" s="1" t="s">
        <v>328</v>
      </c>
    </row>
    <row r="1271" spans="1:11">
      <c r="A1271" s="1" t="s">
        <v>59819</v>
      </c>
      <c r="B1271" s="1" t="s">
        <v>59820</v>
      </c>
      <c r="C1271" s="1" t="s">
        <v>59607</v>
      </c>
      <c r="D1271" s="1">
        <v>1</v>
      </c>
      <c r="E1271" s="1">
        <v>45</v>
      </c>
      <c r="F1271" s="1">
        <v>101</v>
      </c>
      <c r="G1271" s="1">
        <v>18684</v>
      </c>
      <c r="H1271" s="1">
        <v>0.2166726279431</v>
      </c>
      <c r="I1271" s="1">
        <v>0.228879536559613</v>
      </c>
      <c r="J1271" s="1">
        <v>4.11089108910891</v>
      </c>
      <c r="K1271" s="1" t="s">
        <v>347</v>
      </c>
    </row>
    <row r="1272" spans="1:11">
      <c r="A1272" s="1" t="s">
        <v>59821</v>
      </c>
      <c r="B1272" s="1" t="s">
        <v>59822</v>
      </c>
      <c r="C1272" s="1" t="s">
        <v>59607</v>
      </c>
      <c r="D1272" s="1">
        <v>1</v>
      </c>
      <c r="E1272" s="1">
        <v>45</v>
      </c>
      <c r="F1272" s="1">
        <v>103</v>
      </c>
      <c r="G1272" s="1">
        <v>18684</v>
      </c>
      <c r="H1272" s="1">
        <v>0.220461897503891</v>
      </c>
      <c r="I1272" s="1">
        <v>0.232554744202417</v>
      </c>
      <c r="J1272" s="1">
        <v>4.03106796116505</v>
      </c>
      <c r="K1272" s="1" t="s">
        <v>336</v>
      </c>
    </row>
    <row r="1273" spans="1:11">
      <c r="A1273" s="1" t="s">
        <v>59823</v>
      </c>
      <c r="B1273" s="1" t="s">
        <v>59824</v>
      </c>
      <c r="C1273" s="1" t="s">
        <v>59607</v>
      </c>
      <c r="D1273" s="1">
        <v>2</v>
      </c>
      <c r="E1273" s="1">
        <v>45</v>
      </c>
      <c r="F1273" s="1">
        <v>373</v>
      </c>
      <c r="G1273" s="1">
        <v>18684</v>
      </c>
      <c r="H1273" s="1">
        <v>0.22647341176398</v>
      </c>
      <c r="I1273" s="1">
        <v>0.238560475874979</v>
      </c>
      <c r="J1273" s="1">
        <v>2.22627345844504</v>
      </c>
      <c r="K1273" s="1" t="s">
        <v>57760</v>
      </c>
    </row>
    <row r="1274" spans="1:11">
      <c r="A1274" s="1" t="s">
        <v>59825</v>
      </c>
      <c r="B1274" s="1" t="s">
        <v>59826</v>
      </c>
      <c r="C1274" s="1" t="s">
        <v>59607</v>
      </c>
      <c r="D1274" s="1">
        <v>1</v>
      </c>
      <c r="E1274" s="1">
        <v>45</v>
      </c>
      <c r="F1274" s="1">
        <v>109</v>
      </c>
      <c r="G1274" s="1">
        <v>18684</v>
      </c>
      <c r="H1274" s="1">
        <v>0.231722488445241</v>
      </c>
      <c r="I1274" s="1">
        <v>0.243918408889727</v>
      </c>
      <c r="J1274" s="1">
        <v>3.80917431192661</v>
      </c>
      <c r="K1274" s="1" t="s">
        <v>336</v>
      </c>
    </row>
    <row r="1275" spans="1:11">
      <c r="A1275" s="1" t="s">
        <v>59827</v>
      </c>
      <c r="B1275" s="1" t="s">
        <v>59828</v>
      </c>
      <c r="C1275" s="1" t="s">
        <v>59607</v>
      </c>
      <c r="D1275" s="1">
        <v>7</v>
      </c>
      <c r="E1275" s="1">
        <v>45</v>
      </c>
      <c r="F1275" s="1">
        <v>2109</v>
      </c>
      <c r="G1275" s="1">
        <v>18684</v>
      </c>
      <c r="H1275" s="1">
        <v>0.240720072899294</v>
      </c>
      <c r="I1275" s="1">
        <v>0.252958034351775</v>
      </c>
      <c r="J1275" s="1">
        <v>1.37809388335704</v>
      </c>
      <c r="K1275" s="1" t="s">
        <v>59829</v>
      </c>
    </row>
    <row r="1276" spans="1:11">
      <c r="A1276" s="1" t="s">
        <v>59830</v>
      </c>
      <c r="B1276" s="1" t="s">
        <v>59831</v>
      </c>
      <c r="C1276" s="1" t="s">
        <v>59607</v>
      </c>
      <c r="D1276" s="1">
        <v>1</v>
      </c>
      <c r="E1276" s="1">
        <v>45</v>
      </c>
      <c r="F1276" s="1">
        <v>114</v>
      </c>
      <c r="G1276" s="1">
        <v>18684</v>
      </c>
      <c r="H1276" s="1">
        <v>0.240984687392458</v>
      </c>
      <c r="I1276" s="1">
        <v>0.252958034351775</v>
      </c>
      <c r="J1276" s="1">
        <v>3.64210526315789</v>
      </c>
      <c r="K1276" s="1" t="s">
        <v>328</v>
      </c>
    </row>
    <row r="1277" spans="1:11">
      <c r="A1277" s="1" t="s">
        <v>59832</v>
      </c>
      <c r="B1277" s="1" t="s">
        <v>59833</v>
      </c>
      <c r="C1277" s="1" t="s">
        <v>59607</v>
      </c>
      <c r="D1277" s="1">
        <v>1</v>
      </c>
      <c r="E1277" s="1">
        <v>45</v>
      </c>
      <c r="F1277" s="1">
        <v>115</v>
      </c>
      <c r="G1277" s="1">
        <v>18684</v>
      </c>
      <c r="H1277" s="1">
        <v>0.242823981364851</v>
      </c>
      <c r="I1277" s="1">
        <v>0.254532475225211</v>
      </c>
      <c r="J1277" s="1">
        <v>3.6104347826087</v>
      </c>
      <c r="K1277" s="1" t="s">
        <v>308</v>
      </c>
    </row>
    <row r="1278" spans="1:11">
      <c r="A1278" s="1" t="s">
        <v>59834</v>
      </c>
      <c r="B1278" s="1" t="s">
        <v>59835</v>
      </c>
      <c r="C1278" s="1" t="s">
        <v>59607</v>
      </c>
      <c r="D1278" s="1">
        <v>2</v>
      </c>
      <c r="E1278" s="1">
        <v>45</v>
      </c>
      <c r="F1278" s="1">
        <v>392</v>
      </c>
      <c r="G1278" s="1">
        <v>18684</v>
      </c>
      <c r="H1278" s="1">
        <v>0.24342832053802</v>
      </c>
      <c r="I1278" s="1">
        <v>0.254987765926697</v>
      </c>
      <c r="J1278" s="1">
        <v>2.11836734693878</v>
      </c>
      <c r="K1278" s="1" t="s">
        <v>59836</v>
      </c>
    </row>
    <row r="1279" spans="1:11">
      <c r="A1279" s="1" t="s">
        <v>59837</v>
      </c>
      <c r="B1279" s="1" t="s">
        <v>59838</v>
      </c>
      <c r="C1279" s="1" t="s">
        <v>59607</v>
      </c>
      <c r="D1279" s="1">
        <v>1</v>
      </c>
      <c r="E1279" s="1">
        <v>45</v>
      </c>
      <c r="F1279" s="1">
        <v>117</v>
      </c>
      <c r="G1279" s="1">
        <v>18684</v>
      </c>
      <c r="H1279" s="1">
        <v>0.246489504557192</v>
      </c>
      <c r="I1279" s="1">
        <v>0.257834209787858</v>
      </c>
      <c r="J1279" s="1">
        <v>3.54871794871795</v>
      </c>
      <c r="K1279" s="1" t="s">
        <v>318</v>
      </c>
    </row>
    <row r="1280" spans="1:11">
      <c r="A1280" s="1" t="s">
        <v>59839</v>
      </c>
      <c r="B1280" s="1" t="s">
        <v>59840</v>
      </c>
      <c r="C1280" s="1" t="s">
        <v>59607</v>
      </c>
      <c r="D1280" s="1">
        <v>1</v>
      </c>
      <c r="E1280" s="1">
        <v>45</v>
      </c>
      <c r="F1280" s="1">
        <v>120</v>
      </c>
      <c r="G1280" s="1">
        <v>18684</v>
      </c>
      <c r="H1280" s="1">
        <v>0.251955278516858</v>
      </c>
      <c r="I1280" s="1">
        <v>0.26336788695142</v>
      </c>
      <c r="J1280" s="1">
        <v>3.46</v>
      </c>
      <c r="K1280" s="1" t="s">
        <v>308</v>
      </c>
    </row>
    <row r="1281" spans="1:11">
      <c r="A1281" s="1" t="s">
        <v>59841</v>
      </c>
      <c r="B1281" s="1" t="s">
        <v>59842</v>
      </c>
      <c r="C1281" s="1" t="s">
        <v>59607</v>
      </c>
      <c r="D1281" s="1">
        <v>1</v>
      </c>
      <c r="E1281" s="1">
        <v>45</v>
      </c>
      <c r="F1281" s="1">
        <v>125</v>
      </c>
      <c r="G1281" s="1">
        <v>18684</v>
      </c>
      <c r="H1281" s="1">
        <v>0.260978873417373</v>
      </c>
      <c r="I1281" s="1">
        <v>0.272231091881822</v>
      </c>
      <c r="J1281" s="1">
        <v>3.3216</v>
      </c>
      <c r="K1281" s="1" t="s">
        <v>316</v>
      </c>
    </row>
    <row r="1282" spans="1:11">
      <c r="A1282" s="1" t="s">
        <v>59843</v>
      </c>
      <c r="B1282" s="1" t="s">
        <v>59844</v>
      </c>
      <c r="C1282" s="1" t="s">
        <v>59607</v>
      </c>
      <c r="D1282" s="1">
        <v>1</v>
      </c>
      <c r="E1282" s="1">
        <v>45</v>
      </c>
      <c r="F1282" s="1">
        <v>125</v>
      </c>
      <c r="G1282" s="1">
        <v>18684</v>
      </c>
      <c r="H1282" s="1">
        <v>0.260978873417373</v>
      </c>
      <c r="I1282" s="1">
        <v>0.272231091881822</v>
      </c>
      <c r="J1282" s="1">
        <v>3.3216</v>
      </c>
      <c r="K1282" s="1" t="s">
        <v>332</v>
      </c>
    </row>
    <row r="1283" spans="1:11">
      <c r="A1283" s="1" t="s">
        <v>59845</v>
      </c>
      <c r="B1283" s="1" t="s">
        <v>59846</v>
      </c>
      <c r="C1283" s="1" t="s">
        <v>59607</v>
      </c>
      <c r="D1283" s="1">
        <v>1</v>
      </c>
      <c r="E1283" s="1">
        <v>45</v>
      </c>
      <c r="F1283" s="1">
        <v>136</v>
      </c>
      <c r="G1283" s="1">
        <v>18684</v>
      </c>
      <c r="H1283" s="1">
        <v>0.28045776916061</v>
      </c>
      <c r="I1283" s="1">
        <v>0.290529457003394</v>
      </c>
      <c r="J1283" s="1">
        <v>3.05294117647059</v>
      </c>
      <c r="K1283" s="1" t="s">
        <v>328</v>
      </c>
    </row>
    <row r="1284" spans="1:11">
      <c r="A1284" s="1" t="s">
        <v>59847</v>
      </c>
      <c r="B1284" s="1" t="s">
        <v>59848</v>
      </c>
      <c r="C1284" s="1" t="s">
        <v>59607</v>
      </c>
      <c r="D1284" s="1">
        <v>1</v>
      </c>
      <c r="E1284" s="1">
        <v>45</v>
      </c>
      <c r="F1284" s="1">
        <v>145</v>
      </c>
      <c r="G1284" s="1">
        <v>18684</v>
      </c>
      <c r="H1284" s="1">
        <v>0.296020857470396</v>
      </c>
      <c r="I1284" s="1">
        <v>0.306017426744034</v>
      </c>
      <c r="J1284" s="1">
        <v>2.86344827586207</v>
      </c>
      <c r="K1284" s="1" t="s">
        <v>356</v>
      </c>
    </row>
    <row r="1285" spans="1:11">
      <c r="A1285" s="1" t="s">
        <v>59849</v>
      </c>
      <c r="B1285" s="1" t="s">
        <v>59850</v>
      </c>
      <c r="C1285" s="1" t="s">
        <v>59607</v>
      </c>
      <c r="D1285" s="1">
        <v>1</v>
      </c>
      <c r="E1285" s="1">
        <v>45</v>
      </c>
      <c r="F1285" s="1">
        <v>151</v>
      </c>
      <c r="G1285" s="1">
        <v>18684</v>
      </c>
      <c r="H1285" s="1">
        <v>0.306212884854479</v>
      </c>
      <c r="I1285" s="1">
        <v>0.31611791278852</v>
      </c>
      <c r="J1285" s="1">
        <v>2.74966887417219</v>
      </c>
      <c r="K1285" s="1" t="s">
        <v>328</v>
      </c>
    </row>
    <row r="1286" spans="1:11">
      <c r="A1286" s="1" t="s">
        <v>59851</v>
      </c>
      <c r="B1286" s="1" t="s">
        <v>59852</v>
      </c>
      <c r="C1286" s="1" t="s">
        <v>59607</v>
      </c>
      <c r="D1286" s="1">
        <v>1</v>
      </c>
      <c r="E1286" s="1">
        <v>45</v>
      </c>
      <c r="F1286" s="1">
        <v>153</v>
      </c>
      <c r="G1286" s="1">
        <v>18684</v>
      </c>
      <c r="H1286" s="1">
        <v>0.309578055879586</v>
      </c>
      <c r="I1286" s="1">
        <v>0.319372134676326</v>
      </c>
      <c r="J1286" s="1">
        <v>2.71372549019608</v>
      </c>
      <c r="K1286" s="1" t="s">
        <v>316</v>
      </c>
    </row>
    <row r="1287" spans="1:11">
      <c r="A1287" s="1" t="s">
        <v>59853</v>
      </c>
      <c r="B1287" s="1" t="s">
        <v>59854</v>
      </c>
      <c r="C1287" s="1" t="s">
        <v>59607</v>
      </c>
      <c r="D1287" s="1">
        <v>1</v>
      </c>
      <c r="E1287" s="1">
        <v>45</v>
      </c>
      <c r="F1287" s="1">
        <v>157</v>
      </c>
      <c r="G1287" s="1">
        <v>18684</v>
      </c>
      <c r="H1287" s="1">
        <v>0.316260587277504</v>
      </c>
      <c r="I1287" s="1">
        <v>0.326041842554128</v>
      </c>
      <c r="J1287" s="1">
        <v>2.64458598726115</v>
      </c>
      <c r="K1287" s="1" t="s">
        <v>316</v>
      </c>
    </row>
    <row r="1288" spans="1:11">
      <c r="A1288" s="1" t="s">
        <v>59855</v>
      </c>
      <c r="B1288" s="1" t="s">
        <v>59856</v>
      </c>
      <c r="C1288" s="1" t="s">
        <v>59607</v>
      </c>
      <c r="D1288" s="1">
        <v>1</v>
      </c>
      <c r="E1288" s="1">
        <v>45</v>
      </c>
      <c r="F1288" s="1">
        <v>163</v>
      </c>
      <c r="G1288" s="1">
        <v>18684</v>
      </c>
      <c r="H1288" s="1">
        <v>0.32616596265929</v>
      </c>
      <c r="I1288" s="1">
        <v>0.335791999992405</v>
      </c>
      <c r="J1288" s="1">
        <v>2.54723926380368</v>
      </c>
      <c r="K1288" s="1" t="s">
        <v>317</v>
      </c>
    </row>
    <row r="1289" spans="1:11">
      <c r="A1289" s="1" t="s">
        <v>59857</v>
      </c>
      <c r="B1289" s="1" t="s">
        <v>59858</v>
      </c>
      <c r="C1289" s="1" t="s">
        <v>59607</v>
      </c>
      <c r="D1289" s="1">
        <v>1</v>
      </c>
      <c r="E1289" s="1">
        <v>45</v>
      </c>
      <c r="F1289" s="1">
        <v>165</v>
      </c>
      <c r="G1289" s="1">
        <v>18684</v>
      </c>
      <c r="H1289" s="1">
        <v>0.329436467642208</v>
      </c>
      <c r="I1289" s="1">
        <v>0.33846212428994</v>
      </c>
      <c r="J1289" s="1">
        <v>2.51636363636364</v>
      </c>
      <c r="K1289" s="1" t="s">
        <v>316</v>
      </c>
    </row>
    <row r="1290" spans="1:11">
      <c r="A1290" s="1" t="s">
        <v>59859</v>
      </c>
      <c r="B1290" s="1" t="s">
        <v>59860</v>
      </c>
      <c r="C1290" s="1" t="s">
        <v>59607</v>
      </c>
      <c r="D1290" s="1">
        <v>1</v>
      </c>
      <c r="E1290" s="1">
        <v>45</v>
      </c>
      <c r="F1290" s="1">
        <v>175</v>
      </c>
      <c r="G1290" s="1">
        <v>18684</v>
      </c>
      <c r="H1290" s="1">
        <v>0.345557589219731</v>
      </c>
      <c r="I1290" s="1">
        <v>0.354296913075596</v>
      </c>
      <c r="J1290" s="1">
        <v>2.37257142857143</v>
      </c>
      <c r="K1290" s="1" t="s">
        <v>316</v>
      </c>
    </row>
    <row r="1291" spans="1:11">
      <c r="A1291" s="1" t="s">
        <v>59861</v>
      </c>
      <c r="B1291" s="1" t="s">
        <v>59862</v>
      </c>
      <c r="C1291" s="1" t="s">
        <v>59607</v>
      </c>
      <c r="D1291" s="1">
        <v>1</v>
      </c>
      <c r="E1291" s="1">
        <v>45</v>
      </c>
      <c r="F1291" s="1">
        <v>179</v>
      </c>
      <c r="G1291" s="1">
        <v>18684</v>
      </c>
      <c r="H1291" s="1">
        <v>0.351899380119055</v>
      </c>
      <c r="I1291" s="1">
        <v>0.360552643564606</v>
      </c>
      <c r="J1291" s="1">
        <v>2.3195530726257</v>
      </c>
      <c r="K1291" s="1" t="s">
        <v>316</v>
      </c>
    </row>
    <row r="1292" spans="1:11">
      <c r="A1292" s="1" t="s">
        <v>59863</v>
      </c>
      <c r="B1292" s="1" t="s">
        <v>59864</v>
      </c>
      <c r="C1292" s="1" t="s">
        <v>59607</v>
      </c>
      <c r="D1292" s="1">
        <v>2</v>
      </c>
      <c r="E1292" s="1">
        <v>45</v>
      </c>
      <c r="F1292" s="1">
        <v>520</v>
      </c>
      <c r="G1292" s="1">
        <v>18684</v>
      </c>
      <c r="H1292" s="1">
        <v>0.357589154191366</v>
      </c>
      <c r="I1292" s="1">
        <v>0.366132239786382</v>
      </c>
      <c r="J1292" s="1">
        <v>1.59692307692308</v>
      </c>
      <c r="K1292" s="1" t="s">
        <v>57760</v>
      </c>
    </row>
    <row r="1293" spans="1:11">
      <c r="A1293" s="1" t="s">
        <v>59865</v>
      </c>
      <c r="B1293" s="1" t="s">
        <v>59866</v>
      </c>
      <c r="C1293" s="1" t="s">
        <v>59607</v>
      </c>
      <c r="D1293" s="1">
        <v>1</v>
      </c>
      <c r="E1293" s="1">
        <v>45</v>
      </c>
      <c r="F1293" s="1">
        <v>195</v>
      </c>
      <c r="G1293" s="1">
        <v>18684</v>
      </c>
      <c r="H1293" s="1">
        <v>0.37667107000417</v>
      </c>
      <c r="I1293" s="1">
        <v>0.384358234698133</v>
      </c>
      <c r="J1293" s="1">
        <v>2.12923076923077</v>
      </c>
      <c r="K1293" s="1" t="s">
        <v>315</v>
      </c>
    </row>
    <row r="1294" spans="1:11">
      <c r="A1294" s="1" t="s">
        <v>59867</v>
      </c>
      <c r="B1294" s="1" t="s">
        <v>59868</v>
      </c>
      <c r="C1294" s="1" t="s">
        <v>59607</v>
      </c>
      <c r="D1294" s="1">
        <v>1</v>
      </c>
      <c r="E1294" s="1">
        <v>45</v>
      </c>
      <c r="F1294" s="1">
        <v>209</v>
      </c>
      <c r="G1294" s="1">
        <v>18684</v>
      </c>
      <c r="H1294" s="1">
        <v>0.39758504946481</v>
      </c>
      <c r="I1294" s="1">
        <v>0.404872759129134</v>
      </c>
      <c r="J1294" s="1">
        <v>1.9866028708134</v>
      </c>
      <c r="K1294" s="1" t="s">
        <v>356</v>
      </c>
    </row>
    <row r="1295" spans="1:11">
      <c r="A1295" s="1" t="s">
        <v>59869</v>
      </c>
      <c r="B1295" s="1" t="s">
        <v>59870</v>
      </c>
      <c r="C1295" s="1" t="s">
        <v>59607</v>
      </c>
      <c r="D1295" s="1">
        <v>1</v>
      </c>
      <c r="E1295" s="1">
        <v>45</v>
      </c>
      <c r="F1295" s="1">
        <v>236</v>
      </c>
      <c r="G1295" s="1">
        <v>18684</v>
      </c>
      <c r="H1295" s="1">
        <v>0.43599941291103</v>
      </c>
      <c r="I1295" s="1">
        <v>0.44278884181892</v>
      </c>
      <c r="J1295" s="1">
        <v>1.75932203389831</v>
      </c>
      <c r="K1295" s="1" t="s">
        <v>328</v>
      </c>
    </row>
    <row r="1296" spans="1:11">
      <c r="A1296" s="1" t="s">
        <v>59871</v>
      </c>
      <c r="B1296" s="1" t="s">
        <v>59872</v>
      </c>
      <c r="C1296" s="1" t="s">
        <v>59607</v>
      </c>
      <c r="D1296" s="1">
        <v>1</v>
      </c>
      <c r="E1296" s="1">
        <v>45</v>
      </c>
      <c r="F1296" s="1">
        <v>244</v>
      </c>
      <c r="G1296" s="1">
        <v>18684</v>
      </c>
      <c r="H1296" s="1">
        <v>0.446914041215465</v>
      </c>
      <c r="I1296" s="1">
        <v>0.453259676689113</v>
      </c>
      <c r="J1296" s="1">
        <v>1.7016393442623</v>
      </c>
      <c r="K1296" s="1" t="s">
        <v>317</v>
      </c>
    </row>
    <row r="1297" spans="1:11">
      <c r="A1297" s="1" t="s">
        <v>59873</v>
      </c>
      <c r="B1297" s="1" t="s">
        <v>59874</v>
      </c>
      <c r="C1297" s="1" t="s">
        <v>59607</v>
      </c>
      <c r="D1297" s="1">
        <v>1</v>
      </c>
      <c r="E1297" s="1">
        <v>45</v>
      </c>
      <c r="F1297" s="1">
        <v>269</v>
      </c>
      <c r="G1297" s="1">
        <v>18684</v>
      </c>
      <c r="H1297" s="1">
        <v>0.479707914597395</v>
      </c>
      <c r="I1297" s="1">
        <v>0.485206926430272</v>
      </c>
      <c r="J1297" s="1">
        <v>1.54349442379182</v>
      </c>
      <c r="K1297" s="1" t="s">
        <v>362</v>
      </c>
    </row>
    <row r="1298" spans="1:11">
      <c r="A1298" s="1" t="s">
        <v>59875</v>
      </c>
      <c r="B1298" s="1" t="s">
        <v>59876</v>
      </c>
      <c r="C1298" s="1" t="s">
        <v>59607</v>
      </c>
      <c r="D1298" s="1">
        <v>1</v>
      </c>
      <c r="E1298" s="1">
        <v>45</v>
      </c>
      <c r="F1298" s="1">
        <v>283</v>
      </c>
      <c r="G1298" s="1">
        <v>18684</v>
      </c>
      <c r="H1298" s="1">
        <v>0.497233857751539</v>
      </c>
      <c r="I1298" s="1">
        <v>0.502594869694952</v>
      </c>
      <c r="J1298" s="1">
        <v>1.46713780918728</v>
      </c>
      <c r="K1298" s="1" t="s">
        <v>356</v>
      </c>
    </row>
    <row r="1299" spans="1:11">
      <c r="A1299" s="1" t="s">
        <v>59877</v>
      </c>
      <c r="B1299" s="1" t="s">
        <v>59878</v>
      </c>
      <c r="C1299" s="1" t="s">
        <v>59607</v>
      </c>
      <c r="D1299" s="1">
        <v>1</v>
      </c>
      <c r="E1299" s="1">
        <v>45</v>
      </c>
      <c r="F1299" s="1">
        <v>318</v>
      </c>
      <c r="G1299" s="1">
        <v>18684</v>
      </c>
      <c r="H1299" s="1">
        <v>0.538561971856517</v>
      </c>
      <c r="I1299" s="1">
        <v>0.543635906988409</v>
      </c>
      <c r="J1299" s="1">
        <v>1.30566037735849</v>
      </c>
      <c r="K1299" s="1" t="s">
        <v>330</v>
      </c>
    </row>
    <row r="1300" spans="1:11">
      <c r="A1300" s="1" t="s">
        <v>59879</v>
      </c>
      <c r="B1300" s="1" t="s">
        <v>59880</v>
      </c>
      <c r="C1300" s="1" t="s">
        <v>59607</v>
      </c>
      <c r="D1300" s="1">
        <v>1</v>
      </c>
      <c r="E1300" s="1">
        <v>45</v>
      </c>
      <c r="F1300" s="1">
        <v>328</v>
      </c>
      <c r="G1300" s="1">
        <v>18684</v>
      </c>
      <c r="H1300" s="1">
        <v>0.549746895832036</v>
      </c>
      <c r="I1300" s="1">
        <v>0.553436472314131</v>
      </c>
      <c r="J1300" s="1">
        <v>1.26585365853659</v>
      </c>
      <c r="K1300" s="1" t="s">
        <v>335</v>
      </c>
    </row>
    <row r="1301" spans="1:11">
      <c r="A1301" s="1" t="s">
        <v>59881</v>
      </c>
      <c r="B1301" s="1" t="s">
        <v>59882</v>
      </c>
      <c r="C1301" s="1" t="s">
        <v>59607</v>
      </c>
      <c r="D1301" s="1">
        <v>5</v>
      </c>
      <c r="E1301" s="1">
        <v>45</v>
      </c>
      <c r="F1301" s="1">
        <v>2094</v>
      </c>
      <c r="G1301" s="1">
        <v>18684</v>
      </c>
      <c r="H1301" s="1">
        <v>0.578142943019509</v>
      </c>
      <c r="I1301" s="1">
        <v>0.581242905180472</v>
      </c>
      <c r="J1301" s="1">
        <v>0.991404011461318</v>
      </c>
      <c r="K1301" s="1" t="s">
        <v>59883</v>
      </c>
    </row>
    <row r="1302" spans="1:11">
      <c r="A1302" s="1" t="s">
        <v>59884</v>
      </c>
      <c r="B1302" s="1" t="s">
        <v>59885</v>
      </c>
      <c r="C1302" s="1" t="s">
        <v>59607</v>
      </c>
      <c r="D1302" s="1">
        <v>1</v>
      </c>
      <c r="E1302" s="1">
        <v>45</v>
      </c>
      <c r="F1302" s="1">
        <v>382</v>
      </c>
      <c r="G1302" s="1">
        <v>18684</v>
      </c>
      <c r="H1302" s="1">
        <v>0.605715155592516</v>
      </c>
      <c r="I1302" s="1">
        <v>0.608555079295896</v>
      </c>
      <c r="J1302" s="1">
        <v>1.0869109947644</v>
      </c>
      <c r="K1302" s="1" t="s">
        <v>320</v>
      </c>
    </row>
    <row r="1303" spans="1:11">
      <c r="A1303" s="1" t="s">
        <v>59886</v>
      </c>
      <c r="B1303" s="1" t="s">
        <v>59887</v>
      </c>
      <c r="C1303" s="1" t="s">
        <v>59607</v>
      </c>
      <c r="D1303" s="1">
        <v>1</v>
      </c>
      <c r="E1303" s="1">
        <v>45</v>
      </c>
      <c r="F1303" s="1">
        <v>402</v>
      </c>
      <c r="G1303" s="1">
        <v>18684</v>
      </c>
      <c r="H1303" s="1">
        <v>0.62466742864735</v>
      </c>
      <c r="I1303" s="1">
        <v>0.62717613318007</v>
      </c>
      <c r="J1303" s="1">
        <v>1.03283582089552</v>
      </c>
      <c r="K1303" s="1" t="s">
        <v>348</v>
      </c>
    </row>
    <row r="1304" spans="1:11">
      <c r="A1304" s="1" t="s">
        <v>59888</v>
      </c>
      <c r="B1304" s="1" t="s">
        <v>59889</v>
      </c>
      <c r="C1304" s="1" t="s">
        <v>59607</v>
      </c>
      <c r="D1304" s="1">
        <v>1</v>
      </c>
      <c r="E1304" s="1">
        <v>45</v>
      </c>
      <c r="F1304" s="1">
        <v>868</v>
      </c>
      <c r="G1304" s="1">
        <v>18684</v>
      </c>
      <c r="H1304" s="1">
        <v>0.882728473490122</v>
      </c>
      <c r="I1304" s="1">
        <v>0.88390701617836</v>
      </c>
      <c r="J1304" s="1">
        <v>0.478341013824885</v>
      </c>
      <c r="K1304" s="1" t="s">
        <v>351</v>
      </c>
    </row>
    <row r="1305" spans="1:11">
      <c r="A1305" s="1" t="s">
        <v>59890</v>
      </c>
      <c r="B1305" s="1" t="s">
        <v>59891</v>
      </c>
      <c r="C1305" s="1" t="s">
        <v>59607</v>
      </c>
      <c r="D1305" s="1">
        <v>5</v>
      </c>
      <c r="E1305" s="1">
        <v>45</v>
      </c>
      <c r="F1305" s="1">
        <v>3533</v>
      </c>
      <c r="G1305" s="1">
        <v>18684</v>
      </c>
      <c r="H1305" s="1">
        <v>0.94526452057341</v>
      </c>
      <c r="I1305" s="1">
        <v>0.94526452057341</v>
      </c>
      <c r="J1305" s="1">
        <v>0.587602604019247</v>
      </c>
      <c r="K1305" s="1" t="s">
        <v>59892</v>
      </c>
    </row>
    <row r="1306" spans="1:11">
      <c r="A1306" s="1" t="s">
        <v>59893</v>
      </c>
      <c r="B1306" s="1" t="s">
        <v>59894</v>
      </c>
      <c r="C1306" s="1" t="s">
        <v>59895</v>
      </c>
      <c r="D1306" s="1">
        <v>17</v>
      </c>
      <c r="E1306" s="1">
        <v>45</v>
      </c>
      <c r="F1306" s="1">
        <v>360</v>
      </c>
      <c r="G1306" s="1">
        <v>18684</v>
      </c>
      <c r="H1306" s="2">
        <v>3.22419732528388e-18</v>
      </c>
      <c r="I1306" s="2">
        <v>1.61209866264194e-15</v>
      </c>
      <c r="J1306" s="1">
        <v>19.6066666666667</v>
      </c>
      <c r="K1306" s="1" t="s">
        <v>59896</v>
      </c>
    </row>
    <row r="1307" spans="1:11">
      <c r="A1307" s="1" t="s">
        <v>59897</v>
      </c>
      <c r="B1307" s="1" t="s">
        <v>59898</v>
      </c>
      <c r="C1307" s="1" t="s">
        <v>59895</v>
      </c>
      <c r="D1307" s="1">
        <v>11</v>
      </c>
      <c r="E1307" s="1">
        <v>45</v>
      </c>
      <c r="F1307" s="1">
        <v>285</v>
      </c>
      <c r="G1307" s="1">
        <v>18684</v>
      </c>
      <c r="H1307" s="2">
        <v>5.49835179942396e-11</v>
      </c>
      <c r="I1307" s="2">
        <v>6.34425207625842e-9</v>
      </c>
      <c r="J1307" s="1">
        <v>16.0252631578947</v>
      </c>
      <c r="K1307" s="1" t="s">
        <v>59899</v>
      </c>
    </row>
    <row r="1308" spans="1:11">
      <c r="A1308" s="1" t="s">
        <v>59900</v>
      </c>
      <c r="B1308" s="1" t="s">
        <v>59901</v>
      </c>
      <c r="C1308" s="1" t="s">
        <v>59895</v>
      </c>
      <c r="D1308" s="1">
        <v>19</v>
      </c>
      <c r="E1308" s="1">
        <v>45</v>
      </c>
      <c r="F1308" s="1">
        <v>1459</v>
      </c>
      <c r="G1308" s="1">
        <v>18684</v>
      </c>
      <c r="H1308" s="2">
        <v>2.76293061121598e-10</v>
      </c>
      <c r="I1308" s="2">
        <v>2.18126100885472e-8</v>
      </c>
      <c r="J1308" s="1">
        <v>5.40699108978753</v>
      </c>
      <c r="K1308" s="1" t="s">
        <v>59902</v>
      </c>
    </row>
    <row r="1309" spans="1:11">
      <c r="A1309" s="1" t="s">
        <v>59903</v>
      </c>
      <c r="B1309" s="1" t="s">
        <v>59904</v>
      </c>
      <c r="C1309" s="1" t="s">
        <v>59895</v>
      </c>
      <c r="D1309" s="1">
        <v>11</v>
      </c>
      <c r="E1309" s="1">
        <v>45</v>
      </c>
      <c r="F1309" s="1">
        <v>453</v>
      </c>
      <c r="G1309" s="1">
        <v>18684</v>
      </c>
      <c r="H1309" s="2">
        <v>7.28150597065269e-9</v>
      </c>
      <c r="I1309" s="2">
        <v>3.21242910469972e-7</v>
      </c>
      <c r="J1309" s="1">
        <v>10.082119205298</v>
      </c>
      <c r="K1309" s="1" t="s">
        <v>59905</v>
      </c>
    </row>
    <row r="1310" spans="1:11">
      <c r="A1310" s="1" t="s">
        <v>59906</v>
      </c>
      <c r="B1310" s="1" t="s">
        <v>59907</v>
      </c>
      <c r="C1310" s="1" t="s">
        <v>59895</v>
      </c>
      <c r="D1310" s="1">
        <v>8</v>
      </c>
      <c r="E1310" s="1">
        <v>45</v>
      </c>
      <c r="F1310" s="1">
        <v>187</v>
      </c>
      <c r="G1310" s="1">
        <v>18684</v>
      </c>
      <c r="H1310" s="2">
        <v>1.36122602654744e-8</v>
      </c>
      <c r="I1310" s="2">
        <v>4.980095219076e-7</v>
      </c>
      <c r="J1310" s="1">
        <v>17.7625668449198</v>
      </c>
      <c r="K1310" s="1" t="s">
        <v>59908</v>
      </c>
    </row>
    <row r="1311" spans="1:11">
      <c r="A1311" s="1" t="s">
        <v>59909</v>
      </c>
      <c r="B1311" s="1" t="s">
        <v>59910</v>
      </c>
      <c r="C1311" s="1" t="s">
        <v>59895</v>
      </c>
      <c r="D1311" s="1">
        <v>44</v>
      </c>
      <c r="E1311" s="1">
        <v>45</v>
      </c>
      <c r="F1311" s="1">
        <v>12317</v>
      </c>
      <c r="G1311" s="1">
        <v>18684</v>
      </c>
      <c r="H1311" s="2">
        <v>1.70244035677369e-7</v>
      </c>
      <c r="I1311" s="2">
        <v>4.48010620203601e-6</v>
      </c>
      <c r="J1311" s="1">
        <v>1.48321831614841</v>
      </c>
      <c r="K1311" s="1" t="s">
        <v>59911</v>
      </c>
    </row>
    <row r="1312" spans="1:11">
      <c r="A1312" s="1" t="s">
        <v>59912</v>
      </c>
      <c r="B1312" s="1" t="s">
        <v>59913</v>
      </c>
      <c r="C1312" s="1" t="s">
        <v>59895</v>
      </c>
      <c r="D1312" s="1">
        <v>8</v>
      </c>
      <c r="E1312" s="1">
        <v>45</v>
      </c>
      <c r="F1312" s="1">
        <v>290</v>
      </c>
      <c r="G1312" s="1">
        <v>18684</v>
      </c>
      <c r="H1312" s="2">
        <v>4.00586635327779e-7</v>
      </c>
      <c r="I1312" s="2">
        <v>9.2443069691026e-6</v>
      </c>
      <c r="J1312" s="1">
        <v>11.4537931034483</v>
      </c>
      <c r="K1312" s="1" t="s">
        <v>59914</v>
      </c>
    </row>
    <row r="1313" spans="1:11">
      <c r="A1313" s="1" t="s">
        <v>59915</v>
      </c>
      <c r="B1313" s="1" t="s">
        <v>59916</v>
      </c>
      <c r="C1313" s="1" t="s">
        <v>59895</v>
      </c>
      <c r="D1313" s="1">
        <v>3</v>
      </c>
      <c r="E1313" s="1">
        <v>45</v>
      </c>
      <c r="F1313" s="1">
        <v>8</v>
      </c>
      <c r="G1313" s="1">
        <v>18684</v>
      </c>
      <c r="H1313" s="2">
        <v>7.24966112357292e-7</v>
      </c>
      <c r="I1313" s="2">
        <v>1.43085416912623e-5</v>
      </c>
      <c r="J1313" s="1">
        <v>155.7</v>
      </c>
      <c r="K1313" s="1" t="s">
        <v>59917</v>
      </c>
    </row>
    <row r="1314" spans="1:11">
      <c r="A1314" s="1" t="s">
        <v>59918</v>
      </c>
      <c r="B1314" s="1" t="s">
        <v>59919</v>
      </c>
      <c r="C1314" s="1" t="s">
        <v>59895</v>
      </c>
      <c r="D1314" s="1">
        <v>9</v>
      </c>
      <c r="E1314" s="1">
        <v>45</v>
      </c>
      <c r="F1314" s="1">
        <v>447</v>
      </c>
      <c r="G1314" s="1">
        <v>18684</v>
      </c>
      <c r="H1314" s="2">
        <v>9.77652072966305e-7</v>
      </c>
      <c r="I1314" s="2">
        <v>1.81046680178945e-5</v>
      </c>
      <c r="J1314" s="1">
        <v>8.35973154362416</v>
      </c>
      <c r="K1314" s="1" t="s">
        <v>59640</v>
      </c>
    </row>
    <row r="1315" spans="1:11">
      <c r="A1315" s="1" t="s">
        <v>59920</v>
      </c>
      <c r="B1315" s="1" t="s">
        <v>59921</v>
      </c>
      <c r="C1315" s="1" t="s">
        <v>59895</v>
      </c>
      <c r="D1315" s="1">
        <v>3</v>
      </c>
      <c r="E1315" s="1">
        <v>45</v>
      </c>
      <c r="F1315" s="1">
        <v>9</v>
      </c>
      <c r="G1315" s="1">
        <v>18684</v>
      </c>
      <c r="H1315" s="2">
        <v>1.08561614716043e-6</v>
      </c>
      <c r="I1315" s="2">
        <v>1.92644710036179e-5</v>
      </c>
      <c r="J1315" s="1">
        <v>138.4</v>
      </c>
      <c r="K1315" s="1" t="s">
        <v>59922</v>
      </c>
    </row>
    <row r="1316" spans="1:11">
      <c r="A1316" s="1" t="s">
        <v>59923</v>
      </c>
      <c r="B1316" s="1" t="s">
        <v>59924</v>
      </c>
      <c r="C1316" s="1" t="s">
        <v>59895</v>
      </c>
      <c r="D1316" s="1">
        <v>8</v>
      </c>
      <c r="E1316" s="1">
        <v>45</v>
      </c>
      <c r="F1316" s="1">
        <v>340</v>
      </c>
      <c r="G1316" s="1">
        <v>18684</v>
      </c>
      <c r="H1316" s="2">
        <v>1.32752930342658e-6</v>
      </c>
      <c r="I1316" s="2">
        <v>2.2374089383594e-5</v>
      </c>
      <c r="J1316" s="1">
        <v>9.76941176470588</v>
      </c>
      <c r="K1316" s="1" t="s">
        <v>59925</v>
      </c>
    </row>
    <row r="1317" spans="1:11">
      <c r="A1317" s="1" t="s">
        <v>59926</v>
      </c>
      <c r="B1317" s="1" t="s">
        <v>59927</v>
      </c>
      <c r="C1317" s="1" t="s">
        <v>59895</v>
      </c>
      <c r="D1317" s="1">
        <v>5</v>
      </c>
      <c r="E1317" s="1">
        <v>45</v>
      </c>
      <c r="F1317" s="1">
        <v>86</v>
      </c>
      <c r="G1317" s="1">
        <v>18684</v>
      </c>
      <c r="H1317" s="2">
        <v>1.94151153815918e-6</v>
      </c>
      <c r="I1317" s="2">
        <v>3.09815670982849e-5</v>
      </c>
      <c r="J1317" s="1">
        <v>24.1395348837209</v>
      </c>
      <c r="K1317" s="1" t="s">
        <v>59928</v>
      </c>
    </row>
    <row r="1318" spans="1:11">
      <c r="A1318" s="1" t="s">
        <v>59929</v>
      </c>
      <c r="B1318" s="1" t="s">
        <v>59930</v>
      </c>
      <c r="C1318" s="1" t="s">
        <v>59895</v>
      </c>
      <c r="D1318" s="1">
        <v>6</v>
      </c>
      <c r="E1318" s="1">
        <v>45</v>
      </c>
      <c r="F1318" s="1">
        <v>161</v>
      </c>
      <c r="G1318" s="1">
        <v>18684</v>
      </c>
      <c r="H1318" s="2">
        <v>2.30029577646353e-6</v>
      </c>
      <c r="I1318" s="2">
        <v>3.41628085613396e-5</v>
      </c>
      <c r="J1318" s="1">
        <v>15.4732919254658</v>
      </c>
      <c r="K1318" s="1" t="s">
        <v>59931</v>
      </c>
    </row>
    <row r="1319" spans="1:11">
      <c r="A1319" s="1" t="s">
        <v>59932</v>
      </c>
      <c r="B1319" s="1" t="s">
        <v>59933</v>
      </c>
      <c r="C1319" s="1" t="s">
        <v>59895</v>
      </c>
      <c r="D1319" s="1">
        <v>3</v>
      </c>
      <c r="E1319" s="1">
        <v>45</v>
      </c>
      <c r="F1319" s="1">
        <v>12</v>
      </c>
      <c r="G1319" s="1">
        <v>18684</v>
      </c>
      <c r="H1319" s="2">
        <v>2.82892858490859e-6</v>
      </c>
      <c r="I1319" s="2">
        <v>4.04132654986942e-5</v>
      </c>
      <c r="J1319" s="1">
        <v>103.8</v>
      </c>
      <c r="K1319" s="1" t="s">
        <v>59922</v>
      </c>
    </row>
    <row r="1320" spans="1:11">
      <c r="A1320" s="1" t="s">
        <v>59934</v>
      </c>
      <c r="B1320" s="1" t="s">
        <v>59935</v>
      </c>
      <c r="C1320" s="1" t="s">
        <v>59895</v>
      </c>
      <c r="D1320" s="1">
        <v>3</v>
      </c>
      <c r="E1320" s="1">
        <v>45</v>
      </c>
      <c r="F1320" s="1">
        <v>13</v>
      </c>
      <c r="G1320" s="1">
        <v>18684</v>
      </c>
      <c r="H1320" s="2">
        <v>3.67140986956265e-6</v>
      </c>
      <c r="I1320" s="2">
        <v>4.91706678959284e-5</v>
      </c>
      <c r="J1320" s="1">
        <v>95.8153846153846</v>
      </c>
      <c r="K1320" s="1" t="s">
        <v>59922</v>
      </c>
    </row>
    <row r="1321" spans="1:11">
      <c r="A1321" s="1" t="s">
        <v>59936</v>
      </c>
      <c r="B1321" s="1" t="s">
        <v>59937</v>
      </c>
      <c r="C1321" s="1" t="s">
        <v>59895</v>
      </c>
      <c r="D1321" s="1">
        <v>4</v>
      </c>
      <c r="E1321" s="1">
        <v>45</v>
      </c>
      <c r="F1321" s="1">
        <v>52</v>
      </c>
      <c r="G1321" s="1">
        <v>18684</v>
      </c>
      <c r="H1321" s="2">
        <v>7.30400289381648e-6</v>
      </c>
      <c r="I1321" s="2">
        <v>8.90732060221521e-5</v>
      </c>
      <c r="J1321" s="1">
        <v>31.9384615384615</v>
      </c>
      <c r="K1321" s="1" t="s">
        <v>59938</v>
      </c>
    </row>
    <row r="1322" spans="1:11">
      <c r="A1322" s="1" t="s">
        <v>59939</v>
      </c>
      <c r="B1322" s="1" t="s">
        <v>59940</v>
      </c>
      <c r="C1322" s="1" t="s">
        <v>59895</v>
      </c>
      <c r="D1322" s="1">
        <v>5</v>
      </c>
      <c r="E1322" s="1">
        <v>45</v>
      </c>
      <c r="F1322" s="1">
        <v>114</v>
      </c>
      <c r="G1322" s="1">
        <v>18684</v>
      </c>
      <c r="H1322" s="2">
        <v>7.78505809346491e-6</v>
      </c>
      <c r="I1322" s="2">
        <v>9.41740898403014e-5</v>
      </c>
      <c r="J1322" s="1">
        <v>18.2105263157895</v>
      </c>
      <c r="K1322" s="1" t="s">
        <v>59941</v>
      </c>
    </row>
    <row r="1323" spans="1:11">
      <c r="A1323" s="1" t="s">
        <v>59942</v>
      </c>
      <c r="B1323" s="1" t="s">
        <v>59943</v>
      </c>
      <c r="C1323" s="1" t="s">
        <v>59895</v>
      </c>
      <c r="D1323" s="1">
        <v>8</v>
      </c>
      <c r="E1323" s="1">
        <v>45</v>
      </c>
      <c r="F1323" s="1">
        <v>441</v>
      </c>
      <c r="G1323" s="1">
        <v>18684</v>
      </c>
      <c r="H1323" s="2">
        <v>9.05693132597011e-6</v>
      </c>
      <c r="I1323" s="1">
        <v>0.000106971629834293</v>
      </c>
      <c r="J1323" s="1">
        <v>7.53197278911565</v>
      </c>
      <c r="K1323" s="1" t="s">
        <v>59944</v>
      </c>
    </row>
    <row r="1324" spans="1:11">
      <c r="A1324" s="1" t="s">
        <v>59945</v>
      </c>
      <c r="B1324" s="1" t="s">
        <v>59946</v>
      </c>
      <c r="C1324" s="1" t="s">
        <v>59895</v>
      </c>
      <c r="D1324" s="1">
        <v>7</v>
      </c>
      <c r="E1324" s="1">
        <v>45</v>
      </c>
      <c r="F1324" s="1">
        <v>321</v>
      </c>
      <c r="G1324" s="1">
        <v>18684</v>
      </c>
      <c r="H1324" s="2">
        <v>1.07229755161959e-5</v>
      </c>
      <c r="I1324" s="1">
        <v>0.000123726640571491</v>
      </c>
      <c r="J1324" s="1">
        <v>9.05420560747664</v>
      </c>
      <c r="K1324" s="1" t="s">
        <v>59947</v>
      </c>
    </row>
    <row r="1325" spans="1:11">
      <c r="A1325" s="1" t="s">
        <v>59948</v>
      </c>
      <c r="B1325" s="1" t="s">
        <v>59949</v>
      </c>
      <c r="C1325" s="1" t="s">
        <v>59895</v>
      </c>
      <c r="D1325" s="1">
        <v>3</v>
      </c>
      <c r="E1325" s="1">
        <v>45</v>
      </c>
      <c r="F1325" s="1">
        <v>20</v>
      </c>
      <c r="G1325" s="1">
        <v>18684</v>
      </c>
      <c r="H1325" s="2">
        <v>1.44625835291869e-5</v>
      </c>
      <c r="I1325" s="1">
        <v>0.000156150018217438</v>
      </c>
      <c r="J1325" s="1">
        <v>62.28</v>
      </c>
      <c r="K1325" s="1" t="s">
        <v>59950</v>
      </c>
    </row>
    <row r="1326" spans="1:11">
      <c r="A1326" s="1" t="s">
        <v>59951</v>
      </c>
      <c r="B1326" s="1" t="s">
        <v>59952</v>
      </c>
      <c r="C1326" s="1" t="s">
        <v>59895</v>
      </c>
      <c r="D1326" s="1">
        <v>3</v>
      </c>
      <c r="E1326" s="1">
        <v>45</v>
      </c>
      <c r="F1326" s="1">
        <v>27</v>
      </c>
      <c r="G1326" s="1">
        <v>18684</v>
      </c>
      <c r="H1326" s="2">
        <v>3.66727632928255e-5</v>
      </c>
      <c r="I1326" s="1">
        <v>0.000340446916347004</v>
      </c>
      <c r="J1326" s="1">
        <v>46.1333333333333</v>
      </c>
      <c r="K1326" s="1" t="s">
        <v>59953</v>
      </c>
    </row>
    <row r="1327" spans="1:11">
      <c r="A1327" s="1" t="s">
        <v>59954</v>
      </c>
      <c r="B1327" s="1" t="s">
        <v>59955</v>
      </c>
      <c r="C1327" s="1" t="s">
        <v>59895</v>
      </c>
      <c r="D1327" s="1">
        <v>4</v>
      </c>
      <c r="E1327" s="1">
        <v>45</v>
      </c>
      <c r="F1327" s="1">
        <v>85</v>
      </c>
      <c r="G1327" s="1">
        <v>18684</v>
      </c>
      <c r="H1327" s="2">
        <v>5.15552488883904e-5</v>
      </c>
      <c r="I1327" s="1">
        <v>0.000423581713106829</v>
      </c>
      <c r="J1327" s="1">
        <v>19.5388235294118</v>
      </c>
      <c r="K1327" s="1" t="s">
        <v>59956</v>
      </c>
    </row>
    <row r="1328" spans="1:11">
      <c r="A1328" s="1" t="s">
        <v>59957</v>
      </c>
      <c r="B1328" s="1" t="s">
        <v>59958</v>
      </c>
      <c r="C1328" s="1" t="s">
        <v>59895</v>
      </c>
      <c r="D1328" s="1">
        <v>3</v>
      </c>
      <c r="E1328" s="1">
        <v>45</v>
      </c>
      <c r="F1328" s="1">
        <v>31</v>
      </c>
      <c r="G1328" s="1">
        <v>18684</v>
      </c>
      <c r="H1328" s="2">
        <v>5.59784707767621e-5</v>
      </c>
      <c r="I1328" s="1">
        <v>0.000423581713106829</v>
      </c>
      <c r="J1328" s="1">
        <v>40.1806451612903</v>
      </c>
      <c r="K1328" s="1" t="s">
        <v>59959</v>
      </c>
    </row>
    <row r="1329" spans="1:11">
      <c r="A1329" s="1" t="s">
        <v>59960</v>
      </c>
      <c r="B1329" s="1" t="s">
        <v>59961</v>
      </c>
      <c r="C1329" s="1" t="s">
        <v>59895</v>
      </c>
      <c r="D1329" s="1">
        <v>3</v>
      </c>
      <c r="E1329" s="1">
        <v>45</v>
      </c>
      <c r="F1329" s="1">
        <v>31</v>
      </c>
      <c r="G1329" s="1">
        <v>18684</v>
      </c>
      <c r="H1329" s="2">
        <v>5.59784707767621e-5</v>
      </c>
      <c r="I1329" s="1">
        <v>0.000423581713106829</v>
      </c>
      <c r="J1329" s="1">
        <v>40.1806451612903</v>
      </c>
      <c r="K1329" s="1" t="s">
        <v>59962</v>
      </c>
    </row>
    <row r="1330" spans="1:11">
      <c r="A1330" s="1" t="s">
        <v>59963</v>
      </c>
      <c r="B1330" s="1" t="s">
        <v>59964</v>
      </c>
      <c r="C1330" s="1" t="s">
        <v>59895</v>
      </c>
      <c r="D1330" s="1">
        <v>2</v>
      </c>
      <c r="E1330" s="1">
        <v>45</v>
      </c>
      <c r="F1330" s="1">
        <v>5</v>
      </c>
      <c r="G1330" s="1">
        <v>18684</v>
      </c>
      <c r="H1330" s="2">
        <v>5.64609618400121e-5</v>
      </c>
      <c r="I1330" s="1">
        <v>0.000423581713106829</v>
      </c>
      <c r="J1330" s="1">
        <v>166.08</v>
      </c>
      <c r="K1330" s="1" t="s">
        <v>59965</v>
      </c>
    </row>
    <row r="1331" spans="1:11">
      <c r="A1331" s="1" t="s">
        <v>59966</v>
      </c>
      <c r="B1331" s="1" t="s">
        <v>59967</v>
      </c>
      <c r="C1331" s="1" t="s">
        <v>59895</v>
      </c>
      <c r="D1331" s="1">
        <v>4</v>
      </c>
      <c r="E1331" s="1">
        <v>45</v>
      </c>
      <c r="F1331" s="1">
        <v>87</v>
      </c>
      <c r="G1331" s="1">
        <v>18684</v>
      </c>
      <c r="H1331" s="2">
        <v>5.64775617475772e-5</v>
      </c>
      <c r="I1331" s="1">
        <v>0.000423581713106829</v>
      </c>
      <c r="J1331" s="1">
        <v>19.0896551724138</v>
      </c>
      <c r="K1331" s="1" t="s">
        <v>59968</v>
      </c>
    </row>
    <row r="1332" spans="1:11">
      <c r="A1332" s="1" t="s">
        <v>59969</v>
      </c>
      <c r="B1332" s="1" t="s">
        <v>59970</v>
      </c>
      <c r="C1332" s="1" t="s">
        <v>59895</v>
      </c>
      <c r="D1332" s="1">
        <v>2</v>
      </c>
      <c r="E1332" s="1">
        <v>45</v>
      </c>
      <c r="F1332" s="1">
        <v>6</v>
      </c>
      <c r="G1332" s="1">
        <v>18684</v>
      </c>
      <c r="H1332" s="2">
        <v>8.45615469399391e-5</v>
      </c>
      <c r="I1332" s="1">
        <v>0.000584526822165478</v>
      </c>
      <c r="J1332" s="1">
        <v>138.4</v>
      </c>
      <c r="K1332" s="1" t="s">
        <v>59971</v>
      </c>
    </row>
    <row r="1333" spans="1:11">
      <c r="A1333" s="1" t="s">
        <v>59972</v>
      </c>
      <c r="B1333" s="1" t="s">
        <v>59973</v>
      </c>
      <c r="C1333" s="1" t="s">
        <v>59895</v>
      </c>
      <c r="D1333" s="1">
        <v>2</v>
      </c>
      <c r="E1333" s="1">
        <v>45</v>
      </c>
      <c r="F1333" s="1">
        <v>6</v>
      </c>
      <c r="G1333" s="1">
        <v>18684</v>
      </c>
      <c r="H1333" s="2">
        <v>8.45615469399391e-5</v>
      </c>
      <c r="I1333" s="1">
        <v>0.000584526822165478</v>
      </c>
      <c r="J1333" s="1">
        <v>138.4</v>
      </c>
      <c r="K1333" s="1" t="s">
        <v>59626</v>
      </c>
    </row>
    <row r="1334" spans="1:11">
      <c r="A1334" s="1" t="s">
        <v>59974</v>
      </c>
      <c r="B1334" s="1" t="s">
        <v>59975</v>
      </c>
      <c r="C1334" s="1" t="s">
        <v>59895</v>
      </c>
      <c r="D1334" s="1">
        <v>4</v>
      </c>
      <c r="E1334" s="1">
        <v>45</v>
      </c>
      <c r="F1334" s="1">
        <v>99</v>
      </c>
      <c r="G1334" s="1">
        <v>18684</v>
      </c>
      <c r="H1334" s="2">
        <v>9.35255091348192e-5</v>
      </c>
      <c r="I1334" s="1">
        <v>0.000634788523539497</v>
      </c>
      <c r="J1334" s="1">
        <v>16.7757575757576</v>
      </c>
      <c r="K1334" s="1" t="s">
        <v>59976</v>
      </c>
    </row>
    <row r="1335" spans="1:11">
      <c r="A1335" s="1" t="s">
        <v>59977</v>
      </c>
      <c r="B1335" s="1" t="s">
        <v>59978</v>
      </c>
      <c r="C1335" s="1" t="s">
        <v>59895</v>
      </c>
      <c r="D1335" s="1">
        <v>4</v>
      </c>
      <c r="E1335" s="1">
        <v>45</v>
      </c>
      <c r="F1335" s="1">
        <v>99</v>
      </c>
      <c r="G1335" s="1">
        <v>18684</v>
      </c>
      <c r="H1335" s="2">
        <v>9.35255091348192e-5</v>
      </c>
      <c r="I1335" s="1">
        <v>0.000634788523539497</v>
      </c>
      <c r="J1335" s="1">
        <v>16.7757575757576</v>
      </c>
      <c r="K1335" s="1" t="s">
        <v>59979</v>
      </c>
    </row>
    <row r="1336" spans="1:11">
      <c r="A1336" s="1" t="s">
        <v>59980</v>
      </c>
      <c r="B1336" s="1" t="s">
        <v>59981</v>
      </c>
      <c r="C1336" s="1" t="s">
        <v>59895</v>
      </c>
      <c r="D1336" s="1">
        <v>3</v>
      </c>
      <c r="E1336" s="1">
        <v>45</v>
      </c>
      <c r="F1336" s="1">
        <v>40</v>
      </c>
      <c r="G1336" s="1">
        <v>18684</v>
      </c>
      <c r="H1336" s="1">
        <v>0.000121190026994173</v>
      </c>
      <c r="I1336" s="1">
        <v>0.000767025487304895</v>
      </c>
      <c r="J1336" s="1">
        <v>31.14</v>
      </c>
      <c r="K1336" s="1" t="s">
        <v>59982</v>
      </c>
    </row>
    <row r="1337" spans="1:11">
      <c r="A1337" s="1" t="s">
        <v>59983</v>
      </c>
      <c r="B1337" s="1" t="s">
        <v>59984</v>
      </c>
      <c r="C1337" s="1" t="s">
        <v>59895</v>
      </c>
      <c r="D1337" s="1">
        <v>5</v>
      </c>
      <c r="E1337" s="1">
        <v>45</v>
      </c>
      <c r="F1337" s="1">
        <v>203</v>
      </c>
      <c r="G1337" s="1">
        <v>18684</v>
      </c>
      <c r="H1337" s="1">
        <v>0.00012368327800058</v>
      </c>
      <c r="I1337" s="1">
        <v>0.000779516457986849</v>
      </c>
      <c r="J1337" s="1">
        <v>10.2266009852217</v>
      </c>
      <c r="K1337" s="1" t="s">
        <v>59985</v>
      </c>
    </row>
    <row r="1338" spans="1:11">
      <c r="A1338" s="1" t="s">
        <v>59986</v>
      </c>
      <c r="B1338" s="1" t="s">
        <v>59987</v>
      </c>
      <c r="C1338" s="1" t="s">
        <v>59895</v>
      </c>
      <c r="D1338" s="1">
        <v>2</v>
      </c>
      <c r="E1338" s="1">
        <v>45</v>
      </c>
      <c r="F1338" s="1">
        <v>8</v>
      </c>
      <c r="G1338" s="1">
        <v>18684</v>
      </c>
      <c r="H1338" s="1">
        <v>0.000157364502158482</v>
      </c>
      <c r="I1338" s="1">
        <v>0.00091846985695612</v>
      </c>
      <c r="J1338" s="1">
        <v>103.8</v>
      </c>
      <c r="K1338" s="1" t="s">
        <v>59988</v>
      </c>
    </row>
    <row r="1339" spans="1:11">
      <c r="A1339" s="1" t="s">
        <v>59989</v>
      </c>
      <c r="B1339" s="1" t="s">
        <v>59990</v>
      </c>
      <c r="C1339" s="1" t="s">
        <v>59895</v>
      </c>
      <c r="D1339" s="1">
        <v>8</v>
      </c>
      <c r="E1339" s="1">
        <v>45</v>
      </c>
      <c r="F1339" s="1">
        <v>666</v>
      </c>
      <c r="G1339" s="1">
        <v>18684</v>
      </c>
      <c r="H1339" s="1">
        <v>0.000167572432610476</v>
      </c>
      <c r="I1339" s="1">
        <v>0.000970496713960288</v>
      </c>
      <c r="J1339" s="1">
        <v>4.98738738738739</v>
      </c>
      <c r="K1339" s="1" t="s">
        <v>59991</v>
      </c>
    </row>
    <row r="1340" spans="1:11">
      <c r="A1340" s="1" t="s">
        <v>59992</v>
      </c>
      <c r="B1340" s="1" t="s">
        <v>59993</v>
      </c>
      <c r="C1340" s="1" t="s">
        <v>59895</v>
      </c>
      <c r="D1340" s="1">
        <v>3</v>
      </c>
      <c r="E1340" s="1">
        <v>45</v>
      </c>
      <c r="F1340" s="1">
        <v>47</v>
      </c>
      <c r="G1340" s="1">
        <v>18684</v>
      </c>
      <c r="H1340" s="1">
        <v>0.000196567170072507</v>
      </c>
      <c r="I1340" s="1">
        <v>0.0011181675965725</v>
      </c>
      <c r="J1340" s="1">
        <v>26.5021276595745</v>
      </c>
      <c r="K1340" s="1" t="s">
        <v>59994</v>
      </c>
    </row>
    <row r="1341" spans="1:11">
      <c r="A1341" s="1" t="s">
        <v>59995</v>
      </c>
      <c r="B1341" s="1" t="s">
        <v>59996</v>
      </c>
      <c r="C1341" s="1" t="s">
        <v>59895</v>
      </c>
      <c r="D1341" s="1">
        <v>4</v>
      </c>
      <c r="E1341" s="1">
        <v>45</v>
      </c>
      <c r="F1341" s="1">
        <v>140</v>
      </c>
      <c r="G1341" s="1">
        <v>18684</v>
      </c>
      <c r="H1341" s="1">
        <v>0.000354476350825879</v>
      </c>
      <c r="I1341" s="1">
        <v>0.00179633285891493</v>
      </c>
      <c r="J1341" s="1">
        <v>11.8628571428571</v>
      </c>
      <c r="K1341" s="1" t="s">
        <v>59997</v>
      </c>
    </row>
    <row r="1342" spans="1:11">
      <c r="A1342" s="1" t="s">
        <v>59998</v>
      </c>
      <c r="B1342" s="1" t="s">
        <v>59999</v>
      </c>
      <c r="C1342" s="1" t="s">
        <v>59895</v>
      </c>
      <c r="D1342" s="1">
        <v>2</v>
      </c>
      <c r="E1342" s="1">
        <v>45</v>
      </c>
      <c r="F1342" s="1">
        <v>12</v>
      </c>
      <c r="G1342" s="1">
        <v>18684</v>
      </c>
      <c r="H1342" s="1">
        <v>0.000368661732004919</v>
      </c>
      <c r="I1342" s="1">
        <v>0.00183718471098797</v>
      </c>
      <c r="J1342" s="1">
        <v>69.2</v>
      </c>
      <c r="K1342" s="1" t="s">
        <v>57846</v>
      </c>
    </row>
    <row r="1343" spans="1:11">
      <c r="A1343" s="1" t="s">
        <v>60000</v>
      </c>
      <c r="B1343" s="1" t="s">
        <v>60001</v>
      </c>
      <c r="C1343" s="1" t="s">
        <v>59895</v>
      </c>
      <c r="D1343" s="1">
        <v>6</v>
      </c>
      <c r="E1343" s="1">
        <v>45</v>
      </c>
      <c r="F1343" s="1">
        <v>406</v>
      </c>
      <c r="G1343" s="1">
        <v>18684</v>
      </c>
      <c r="H1343" s="1">
        <v>0.000403494953483219</v>
      </c>
      <c r="I1343" s="1">
        <v>0.00199749976971891</v>
      </c>
      <c r="J1343" s="1">
        <v>6.135960591133</v>
      </c>
      <c r="K1343" s="1" t="s">
        <v>60002</v>
      </c>
    </row>
    <row r="1344" spans="1:11">
      <c r="A1344" s="1" t="s">
        <v>60003</v>
      </c>
      <c r="B1344" s="1" t="s">
        <v>60004</v>
      </c>
      <c r="C1344" s="1" t="s">
        <v>59895</v>
      </c>
      <c r="D1344" s="1">
        <v>3</v>
      </c>
      <c r="E1344" s="1">
        <v>45</v>
      </c>
      <c r="F1344" s="1">
        <v>66</v>
      </c>
      <c r="G1344" s="1">
        <v>18684</v>
      </c>
      <c r="H1344" s="1">
        <v>0.000537288076484193</v>
      </c>
      <c r="I1344" s="1">
        <v>0.00249514586602567</v>
      </c>
      <c r="J1344" s="1">
        <v>18.8727272727273</v>
      </c>
      <c r="K1344" s="1" t="s">
        <v>60005</v>
      </c>
    </row>
    <row r="1345" spans="1:11">
      <c r="A1345" s="1" t="s">
        <v>60006</v>
      </c>
      <c r="B1345" s="1" t="s">
        <v>60007</v>
      </c>
      <c r="C1345" s="1" t="s">
        <v>59895</v>
      </c>
      <c r="D1345" s="1">
        <v>8</v>
      </c>
      <c r="E1345" s="1">
        <v>45</v>
      </c>
      <c r="F1345" s="1">
        <v>812</v>
      </c>
      <c r="G1345" s="1">
        <v>18684</v>
      </c>
      <c r="H1345" s="1">
        <v>0.000634647894739081</v>
      </c>
      <c r="I1345" s="1">
        <v>0.00281648473996634</v>
      </c>
      <c r="J1345" s="1">
        <v>4.09064039408867</v>
      </c>
      <c r="K1345" s="1" t="s">
        <v>60008</v>
      </c>
    </row>
    <row r="1346" spans="1:11">
      <c r="A1346" s="1" t="s">
        <v>60009</v>
      </c>
      <c r="B1346" s="1" t="s">
        <v>60010</v>
      </c>
      <c r="C1346" s="1" t="s">
        <v>59895</v>
      </c>
      <c r="D1346" s="1">
        <v>2</v>
      </c>
      <c r="E1346" s="1">
        <v>45</v>
      </c>
      <c r="F1346" s="1">
        <v>16</v>
      </c>
      <c r="G1346" s="1">
        <v>18684</v>
      </c>
      <c r="H1346" s="1">
        <v>0.000666196557652141</v>
      </c>
      <c r="I1346" s="1">
        <v>0.00288813536554396</v>
      </c>
      <c r="J1346" s="1">
        <v>51.9</v>
      </c>
      <c r="K1346" s="1" t="s">
        <v>57310</v>
      </c>
    </row>
    <row r="1347" spans="1:11">
      <c r="A1347" s="1" t="s">
        <v>60011</v>
      </c>
      <c r="B1347" s="1" t="s">
        <v>60012</v>
      </c>
      <c r="C1347" s="1" t="s">
        <v>59895</v>
      </c>
      <c r="D1347" s="1">
        <v>2</v>
      </c>
      <c r="E1347" s="1">
        <v>45</v>
      </c>
      <c r="F1347" s="1">
        <v>17</v>
      </c>
      <c r="G1347" s="1">
        <v>18684</v>
      </c>
      <c r="H1347" s="1">
        <v>0.000753866692646745</v>
      </c>
      <c r="I1347" s="1">
        <v>0.0032033995438247</v>
      </c>
      <c r="J1347" s="1">
        <v>48.8470588235294</v>
      </c>
      <c r="K1347" s="1" t="s">
        <v>57808</v>
      </c>
    </row>
    <row r="1348" spans="1:11">
      <c r="A1348" s="1" t="s">
        <v>60013</v>
      </c>
      <c r="B1348" s="1" t="s">
        <v>60014</v>
      </c>
      <c r="C1348" s="1" t="s">
        <v>59895</v>
      </c>
      <c r="D1348" s="1">
        <v>2</v>
      </c>
      <c r="E1348" s="1">
        <v>45</v>
      </c>
      <c r="F1348" s="1">
        <v>18</v>
      </c>
      <c r="G1348" s="1">
        <v>18684</v>
      </c>
      <c r="H1348" s="1">
        <v>0.000846801638340924</v>
      </c>
      <c r="I1348" s="1">
        <v>0.00351856636429747</v>
      </c>
      <c r="J1348" s="1">
        <v>46.1333333333333</v>
      </c>
      <c r="K1348" s="1" t="s">
        <v>57949</v>
      </c>
    </row>
    <row r="1349" spans="1:11">
      <c r="A1349" s="1" t="s">
        <v>60015</v>
      </c>
      <c r="B1349" s="1" t="s">
        <v>60016</v>
      </c>
      <c r="C1349" s="1" t="s">
        <v>59895</v>
      </c>
      <c r="D1349" s="1">
        <v>2</v>
      </c>
      <c r="E1349" s="1">
        <v>45</v>
      </c>
      <c r="F1349" s="1">
        <v>18</v>
      </c>
      <c r="G1349" s="1">
        <v>18684</v>
      </c>
      <c r="H1349" s="1">
        <v>0.000846801638340924</v>
      </c>
      <c r="I1349" s="1">
        <v>0.00351856636429747</v>
      </c>
      <c r="J1349" s="1">
        <v>46.1333333333333</v>
      </c>
      <c r="K1349" s="1" t="s">
        <v>57571</v>
      </c>
    </row>
    <row r="1350" spans="1:11">
      <c r="A1350" s="1" t="s">
        <v>60017</v>
      </c>
      <c r="B1350" s="1" t="s">
        <v>60018</v>
      </c>
      <c r="C1350" s="1" t="s">
        <v>59895</v>
      </c>
      <c r="D1350" s="1">
        <v>5</v>
      </c>
      <c r="E1350" s="1">
        <v>45</v>
      </c>
      <c r="F1350" s="1">
        <v>310</v>
      </c>
      <c r="G1350" s="1">
        <v>18684</v>
      </c>
      <c r="H1350" s="1">
        <v>0.000863567359741678</v>
      </c>
      <c r="I1350" s="1">
        <v>0.00357831778898485</v>
      </c>
      <c r="J1350" s="1">
        <v>6.69677419354839</v>
      </c>
      <c r="K1350" s="1" t="s">
        <v>57263</v>
      </c>
    </row>
    <row r="1351" spans="1:11">
      <c r="A1351" s="1" t="s">
        <v>60019</v>
      </c>
      <c r="B1351" s="1" t="s">
        <v>60020</v>
      </c>
      <c r="C1351" s="1" t="s">
        <v>59895</v>
      </c>
      <c r="D1351" s="1">
        <v>2</v>
      </c>
      <c r="E1351" s="1">
        <v>45</v>
      </c>
      <c r="F1351" s="1">
        <v>20</v>
      </c>
      <c r="G1351" s="1">
        <v>18684</v>
      </c>
      <c r="H1351" s="1">
        <v>0.00104836711526281</v>
      </c>
      <c r="I1351" s="1">
        <v>0.00426165494009272</v>
      </c>
      <c r="J1351" s="1">
        <v>41.52</v>
      </c>
      <c r="K1351" s="1" t="s">
        <v>60021</v>
      </c>
    </row>
    <row r="1352" spans="1:11">
      <c r="A1352" s="1" t="s">
        <v>60022</v>
      </c>
      <c r="B1352" s="1" t="s">
        <v>60023</v>
      </c>
      <c r="C1352" s="1" t="s">
        <v>59895</v>
      </c>
      <c r="D1352" s="1">
        <v>3</v>
      </c>
      <c r="E1352" s="1">
        <v>45</v>
      </c>
      <c r="F1352" s="1">
        <v>87</v>
      </c>
      <c r="G1352" s="1">
        <v>18684</v>
      </c>
      <c r="H1352" s="1">
        <v>0.00120142356495824</v>
      </c>
      <c r="I1352" s="1">
        <v>0.00475497453149699</v>
      </c>
      <c r="J1352" s="1">
        <v>14.3172413793103</v>
      </c>
      <c r="K1352" s="1" t="s">
        <v>57629</v>
      </c>
    </row>
    <row r="1353" spans="1:11">
      <c r="A1353" s="1" t="s">
        <v>60024</v>
      </c>
      <c r="B1353" s="1" t="s">
        <v>60025</v>
      </c>
      <c r="C1353" s="1" t="s">
        <v>59895</v>
      </c>
      <c r="D1353" s="1">
        <v>3</v>
      </c>
      <c r="E1353" s="1">
        <v>45</v>
      </c>
      <c r="F1353" s="1">
        <v>90</v>
      </c>
      <c r="G1353" s="1">
        <v>18684</v>
      </c>
      <c r="H1353" s="1">
        <v>0.0013249194444199</v>
      </c>
      <c r="I1353" s="1">
        <v>0.00514865069075091</v>
      </c>
      <c r="J1353" s="1">
        <v>13.84</v>
      </c>
      <c r="K1353" s="1" t="s">
        <v>59922</v>
      </c>
    </row>
    <row r="1354" spans="1:11">
      <c r="A1354" s="1" t="s">
        <v>60026</v>
      </c>
      <c r="B1354" s="1" t="s">
        <v>60027</v>
      </c>
      <c r="C1354" s="1" t="s">
        <v>59895</v>
      </c>
      <c r="D1354" s="1">
        <v>2</v>
      </c>
      <c r="E1354" s="1">
        <v>45</v>
      </c>
      <c r="F1354" s="1">
        <v>25</v>
      </c>
      <c r="G1354" s="1">
        <v>18684</v>
      </c>
      <c r="H1354" s="1">
        <v>0.00164269397052116</v>
      </c>
      <c r="I1354" s="1">
        <v>0.00619372768807503</v>
      </c>
      <c r="J1354" s="1">
        <v>33.216</v>
      </c>
      <c r="K1354" s="1" t="s">
        <v>60028</v>
      </c>
    </row>
    <row r="1355" spans="1:11">
      <c r="A1355" s="1" t="s">
        <v>60029</v>
      </c>
      <c r="B1355" s="1" t="s">
        <v>60030</v>
      </c>
      <c r="C1355" s="1" t="s">
        <v>59895</v>
      </c>
      <c r="D1355" s="1">
        <v>4</v>
      </c>
      <c r="E1355" s="1">
        <v>45</v>
      </c>
      <c r="F1355" s="1">
        <v>216</v>
      </c>
      <c r="G1355" s="1">
        <v>18684</v>
      </c>
      <c r="H1355" s="1">
        <v>0.00178586916808367</v>
      </c>
      <c r="I1355" s="1">
        <v>0.00663070235674631</v>
      </c>
      <c r="J1355" s="1">
        <v>7.68888888888889</v>
      </c>
      <c r="K1355" s="1" t="s">
        <v>60031</v>
      </c>
    </row>
    <row r="1356" spans="1:11">
      <c r="A1356" s="1" t="s">
        <v>60032</v>
      </c>
      <c r="B1356" s="1" t="s">
        <v>60033</v>
      </c>
      <c r="C1356" s="1" t="s">
        <v>59895</v>
      </c>
      <c r="D1356" s="1">
        <v>3</v>
      </c>
      <c r="E1356" s="1">
        <v>45</v>
      </c>
      <c r="F1356" s="1">
        <v>103</v>
      </c>
      <c r="G1356" s="1">
        <v>18684</v>
      </c>
      <c r="H1356" s="1">
        <v>0.00195150415060277</v>
      </c>
      <c r="I1356" s="1">
        <v>0.00719227573932223</v>
      </c>
      <c r="J1356" s="1">
        <v>12.0932038834951</v>
      </c>
      <c r="K1356" s="1" t="s">
        <v>60034</v>
      </c>
    </row>
    <row r="1357" spans="1:11">
      <c r="A1357" s="1" t="s">
        <v>60035</v>
      </c>
      <c r="B1357" s="1" t="s">
        <v>60036</v>
      </c>
      <c r="C1357" s="1" t="s">
        <v>59895</v>
      </c>
      <c r="D1357" s="1">
        <v>2</v>
      </c>
      <c r="E1357" s="1">
        <v>45</v>
      </c>
      <c r="F1357" s="1">
        <v>30</v>
      </c>
      <c r="G1357" s="1">
        <v>18684</v>
      </c>
      <c r="H1357" s="1">
        <v>0.00236375714587719</v>
      </c>
      <c r="I1357" s="1">
        <v>0.00822653299029185</v>
      </c>
      <c r="J1357" s="1">
        <v>27.68</v>
      </c>
      <c r="K1357" s="1" t="s">
        <v>57540</v>
      </c>
    </row>
    <row r="1358" spans="1:11">
      <c r="A1358" s="1" t="s">
        <v>60037</v>
      </c>
      <c r="B1358" s="1" t="s">
        <v>60038</v>
      </c>
      <c r="C1358" s="1" t="s">
        <v>59895</v>
      </c>
      <c r="D1358" s="1">
        <v>2</v>
      </c>
      <c r="E1358" s="1">
        <v>45</v>
      </c>
      <c r="F1358" s="1">
        <v>30</v>
      </c>
      <c r="G1358" s="1">
        <v>18684</v>
      </c>
      <c r="H1358" s="1">
        <v>0.00236375714587719</v>
      </c>
      <c r="I1358" s="1">
        <v>0.00822653299029185</v>
      </c>
      <c r="J1358" s="1">
        <v>27.68</v>
      </c>
      <c r="K1358" s="1" t="s">
        <v>57459</v>
      </c>
    </row>
    <row r="1359" spans="1:11">
      <c r="A1359" s="1" t="s">
        <v>60039</v>
      </c>
      <c r="B1359" s="1" t="s">
        <v>60040</v>
      </c>
      <c r="C1359" s="1" t="s">
        <v>59895</v>
      </c>
      <c r="D1359" s="1">
        <v>2</v>
      </c>
      <c r="E1359" s="1">
        <v>45</v>
      </c>
      <c r="F1359" s="1">
        <v>30</v>
      </c>
      <c r="G1359" s="1">
        <v>18684</v>
      </c>
      <c r="H1359" s="1">
        <v>0.00236375714587719</v>
      </c>
      <c r="I1359" s="1">
        <v>0.00822653299029185</v>
      </c>
      <c r="J1359" s="1">
        <v>27.68</v>
      </c>
      <c r="K1359" s="1" t="s">
        <v>58834</v>
      </c>
    </row>
    <row r="1360" spans="1:11">
      <c r="A1360" s="1" t="s">
        <v>60041</v>
      </c>
      <c r="B1360" s="1" t="s">
        <v>60042</v>
      </c>
      <c r="C1360" s="1" t="s">
        <v>59895</v>
      </c>
      <c r="D1360" s="1">
        <v>9</v>
      </c>
      <c r="E1360" s="1">
        <v>45</v>
      </c>
      <c r="F1360" s="1">
        <v>1245</v>
      </c>
      <c r="G1360" s="1">
        <v>18684</v>
      </c>
      <c r="H1360" s="1">
        <v>0.00251441009760024</v>
      </c>
      <c r="I1360" s="1">
        <v>0.00871974987056723</v>
      </c>
      <c r="J1360" s="1">
        <v>3.00144578313253</v>
      </c>
      <c r="K1360" s="1" t="s">
        <v>59640</v>
      </c>
    </row>
    <row r="1361" spans="1:11">
      <c r="A1361" s="1" t="s">
        <v>60043</v>
      </c>
      <c r="B1361" s="1" t="s">
        <v>60044</v>
      </c>
      <c r="C1361" s="1" t="s">
        <v>59895</v>
      </c>
      <c r="D1361" s="1">
        <v>2</v>
      </c>
      <c r="E1361" s="1">
        <v>45</v>
      </c>
      <c r="F1361" s="1">
        <v>31</v>
      </c>
      <c r="G1361" s="1">
        <v>18684</v>
      </c>
      <c r="H1361" s="1">
        <v>0.00252291429588412</v>
      </c>
      <c r="I1361" s="1">
        <v>0.00871974987056723</v>
      </c>
      <c r="J1361" s="1">
        <v>26.7870967741935</v>
      </c>
      <c r="K1361" s="1" t="s">
        <v>57766</v>
      </c>
    </row>
    <row r="1362" spans="1:11">
      <c r="A1362" s="1" t="s">
        <v>60045</v>
      </c>
      <c r="B1362" s="1" t="s">
        <v>60046</v>
      </c>
      <c r="C1362" s="1" t="s">
        <v>59895</v>
      </c>
      <c r="D1362" s="1">
        <v>4</v>
      </c>
      <c r="E1362" s="1">
        <v>45</v>
      </c>
      <c r="F1362" s="1">
        <v>242</v>
      </c>
      <c r="G1362" s="1">
        <v>18684</v>
      </c>
      <c r="H1362" s="1">
        <v>0.0026971812237602</v>
      </c>
      <c r="I1362" s="1">
        <v>0.00927929320100986</v>
      </c>
      <c r="J1362" s="1">
        <v>6.86280991735537</v>
      </c>
      <c r="K1362" s="1" t="s">
        <v>60047</v>
      </c>
    </row>
    <row r="1363" spans="1:11">
      <c r="A1363" s="1" t="s">
        <v>60048</v>
      </c>
      <c r="B1363" s="1" t="s">
        <v>60049</v>
      </c>
      <c r="C1363" s="1" t="s">
        <v>59895</v>
      </c>
      <c r="D1363" s="1">
        <v>2</v>
      </c>
      <c r="E1363" s="1">
        <v>45</v>
      </c>
      <c r="F1363" s="1">
        <v>35</v>
      </c>
      <c r="G1363" s="1">
        <v>18684</v>
      </c>
      <c r="H1363" s="1">
        <v>0.00320856861125337</v>
      </c>
      <c r="I1363" s="1">
        <v>0.0107190488126504</v>
      </c>
      <c r="J1363" s="1">
        <v>23.7257142857143</v>
      </c>
      <c r="K1363" s="1" t="s">
        <v>57304</v>
      </c>
    </row>
    <row r="1364" spans="1:11">
      <c r="A1364" s="1" t="s">
        <v>60050</v>
      </c>
      <c r="B1364" s="1" t="s">
        <v>60051</v>
      </c>
      <c r="C1364" s="1" t="s">
        <v>59895</v>
      </c>
      <c r="D1364" s="1">
        <v>3</v>
      </c>
      <c r="E1364" s="1">
        <v>45</v>
      </c>
      <c r="F1364" s="1">
        <v>136</v>
      </c>
      <c r="G1364" s="1">
        <v>18684</v>
      </c>
      <c r="H1364" s="1">
        <v>0.00428161745937577</v>
      </c>
      <c r="I1364" s="1">
        <v>0.0137231328826147</v>
      </c>
      <c r="J1364" s="1">
        <v>9.15882352941177</v>
      </c>
      <c r="K1364" s="1" t="s">
        <v>60052</v>
      </c>
    </row>
    <row r="1365" spans="1:11">
      <c r="A1365" s="1" t="s">
        <v>60053</v>
      </c>
      <c r="B1365" s="1" t="s">
        <v>60054</v>
      </c>
      <c r="C1365" s="1" t="s">
        <v>59895</v>
      </c>
      <c r="D1365" s="1">
        <v>2</v>
      </c>
      <c r="E1365" s="1">
        <v>45</v>
      </c>
      <c r="F1365" s="1">
        <v>41</v>
      </c>
      <c r="G1365" s="1">
        <v>18684</v>
      </c>
      <c r="H1365" s="1">
        <v>0.00438155785791145</v>
      </c>
      <c r="I1365" s="1">
        <v>0.0138950037777319</v>
      </c>
      <c r="J1365" s="1">
        <v>20.2536585365854</v>
      </c>
      <c r="K1365" s="1" t="s">
        <v>60055</v>
      </c>
    </row>
    <row r="1366" spans="1:11">
      <c r="A1366" s="1" t="s">
        <v>60056</v>
      </c>
      <c r="B1366" s="1" t="s">
        <v>60057</v>
      </c>
      <c r="C1366" s="1" t="s">
        <v>59895</v>
      </c>
      <c r="D1366" s="1">
        <v>2</v>
      </c>
      <c r="E1366" s="1">
        <v>45</v>
      </c>
      <c r="F1366" s="1">
        <v>48</v>
      </c>
      <c r="G1366" s="1">
        <v>18684</v>
      </c>
      <c r="H1366" s="1">
        <v>0.00596328515182937</v>
      </c>
      <c r="I1366" s="1">
        <v>0.0179257068692266</v>
      </c>
      <c r="J1366" s="1">
        <v>17.3</v>
      </c>
      <c r="K1366" s="1" t="s">
        <v>60058</v>
      </c>
    </row>
    <row r="1367" spans="1:11">
      <c r="A1367" s="1" t="s">
        <v>60059</v>
      </c>
      <c r="B1367" s="1" t="s">
        <v>60060</v>
      </c>
      <c r="C1367" s="1" t="s">
        <v>59895</v>
      </c>
      <c r="D1367" s="1">
        <v>4</v>
      </c>
      <c r="E1367" s="1">
        <v>45</v>
      </c>
      <c r="F1367" s="1">
        <v>305</v>
      </c>
      <c r="G1367" s="1">
        <v>18684</v>
      </c>
      <c r="H1367" s="1">
        <v>0.00612988436863891</v>
      </c>
      <c r="I1367" s="1">
        <v>0.0183896531059167</v>
      </c>
      <c r="J1367" s="1">
        <v>5.44524590163934</v>
      </c>
      <c r="K1367" s="1" t="s">
        <v>60061</v>
      </c>
    </row>
    <row r="1368" spans="1:11">
      <c r="A1368" s="1" t="s">
        <v>60062</v>
      </c>
      <c r="B1368" s="1" t="s">
        <v>60063</v>
      </c>
      <c r="C1368" s="1" t="s">
        <v>59895</v>
      </c>
      <c r="D1368" s="1">
        <v>2</v>
      </c>
      <c r="E1368" s="1">
        <v>45</v>
      </c>
      <c r="F1368" s="1">
        <v>49</v>
      </c>
      <c r="G1368" s="1">
        <v>18684</v>
      </c>
      <c r="H1368" s="1">
        <v>0.00620756980984688</v>
      </c>
      <c r="I1368" s="1">
        <v>0.0185485153680684</v>
      </c>
      <c r="J1368" s="1">
        <v>16.9469387755102</v>
      </c>
      <c r="K1368" s="1" t="s">
        <v>57589</v>
      </c>
    </row>
    <row r="1369" spans="1:11">
      <c r="A1369" s="1" t="s">
        <v>60064</v>
      </c>
      <c r="B1369" s="1" t="s">
        <v>60065</v>
      </c>
      <c r="C1369" s="1" t="s">
        <v>59895</v>
      </c>
      <c r="D1369" s="1">
        <v>3</v>
      </c>
      <c r="E1369" s="1">
        <v>45</v>
      </c>
      <c r="F1369" s="1">
        <v>157</v>
      </c>
      <c r="G1369" s="1">
        <v>18684</v>
      </c>
      <c r="H1369" s="1">
        <v>0.00637908751001435</v>
      </c>
      <c r="I1369" s="1">
        <v>0.0190231237873191</v>
      </c>
      <c r="J1369" s="1">
        <v>7.93375796178344</v>
      </c>
      <c r="K1369" s="1" t="s">
        <v>60066</v>
      </c>
    </row>
    <row r="1370" spans="1:11">
      <c r="A1370" s="1" t="s">
        <v>60067</v>
      </c>
      <c r="B1370" s="1" t="s">
        <v>60068</v>
      </c>
      <c r="C1370" s="1" t="s">
        <v>59895</v>
      </c>
      <c r="D1370" s="1">
        <v>8</v>
      </c>
      <c r="E1370" s="1">
        <v>45</v>
      </c>
      <c r="F1370" s="1">
        <v>1179</v>
      </c>
      <c r="G1370" s="1">
        <v>18684</v>
      </c>
      <c r="H1370" s="1">
        <v>0.00654666542670242</v>
      </c>
      <c r="I1370" s="1">
        <v>0.0193688326233799</v>
      </c>
      <c r="J1370" s="1">
        <v>2.81730279898219</v>
      </c>
      <c r="K1370" s="1" t="s">
        <v>60069</v>
      </c>
    </row>
    <row r="1371" spans="1:11">
      <c r="A1371" s="1" t="s">
        <v>60070</v>
      </c>
      <c r="B1371" s="1" t="s">
        <v>60071</v>
      </c>
      <c r="C1371" s="1" t="s">
        <v>59895</v>
      </c>
      <c r="D1371" s="1">
        <v>2</v>
      </c>
      <c r="E1371" s="1">
        <v>45</v>
      </c>
      <c r="F1371" s="1">
        <v>53</v>
      </c>
      <c r="G1371" s="1">
        <v>18684</v>
      </c>
      <c r="H1371" s="1">
        <v>0.00722962555924817</v>
      </c>
      <c r="I1371" s="1">
        <v>0.0211392560211935</v>
      </c>
      <c r="J1371" s="1">
        <v>15.6679245283019</v>
      </c>
      <c r="K1371" s="1" t="s">
        <v>58197</v>
      </c>
    </row>
    <row r="1372" spans="1:11">
      <c r="A1372" s="1" t="s">
        <v>60072</v>
      </c>
      <c r="B1372" s="1" t="s">
        <v>60073</v>
      </c>
      <c r="C1372" s="1" t="s">
        <v>59895</v>
      </c>
      <c r="D1372" s="1">
        <v>2</v>
      </c>
      <c r="E1372" s="1">
        <v>45</v>
      </c>
      <c r="F1372" s="1">
        <v>54</v>
      </c>
      <c r="G1372" s="1">
        <v>18684</v>
      </c>
      <c r="H1372" s="1">
        <v>0.00749625853138912</v>
      </c>
      <c r="I1372" s="1">
        <v>0.0218337627127839</v>
      </c>
      <c r="J1372" s="1">
        <v>15.3777777777778</v>
      </c>
      <c r="K1372" s="1" t="s">
        <v>58831</v>
      </c>
    </row>
    <row r="1373" spans="1:11">
      <c r="A1373" s="1" t="s">
        <v>60074</v>
      </c>
      <c r="B1373" s="1" t="s">
        <v>60075</v>
      </c>
      <c r="C1373" s="1" t="s">
        <v>59895</v>
      </c>
      <c r="D1373" s="1">
        <v>2</v>
      </c>
      <c r="E1373" s="1">
        <v>45</v>
      </c>
      <c r="F1373" s="1">
        <v>56</v>
      </c>
      <c r="G1373" s="1">
        <v>18684</v>
      </c>
      <c r="H1373" s="1">
        <v>0.00804271403884557</v>
      </c>
      <c r="I1373" s="1">
        <v>0.0230670574727884</v>
      </c>
      <c r="J1373" s="1">
        <v>14.8285714285714</v>
      </c>
      <c r="K1373" s="1" t="s">
        <v>57548</v>
      </c>
    </row>
    <row r="1374" spans="1:11">
      <c r="A1374" s="1" t="s">
        <v>60076</v>
      </c>
      <c r="B1374" s="1" t="s">
        <v>60077</v>
      </c>
      <c r="C1374" s="1" t="s">
        <v>59895</v>
      </c>
      <c r="D1374" s="1">
        <v>2</v>
      </c>
      <c r="E1374" s="1">
        <v>45</v>
      </c>
      <c r="F1374" s="1">
        <v>58</v>
      </c>
      <c r="G1374" s="1">
        <v>18684</v>
      </c>
      <c r="H1374" s="1">
        <v>0.00860661078396134</v>
      </c>
      <c r="I1374" s="1">
        <v>0.0245435668744145</v>
      </c>
      <c r="J1374" s="1">
        <v>14.3172413793103</v>
      </c>
      <c r="K1374" s="1" t="s">
        <v>57867</v>
      </c>
    </row>
    <row r="1375" spans="1:11">
      <c r="A1375" s="1" t="s">
        <v>60078</v>
      </c>
      <c r="B1375" s="1" t="s">
        <v>60079</v>
      </c>
      <c r="C1375" s="1" t="s">
        <v>59895</v>
      </c>
      <c r="D1375" s="1">
        <v>2</v>
      </c>
      <c r="E1375" s="1">
        <v>45</v>
      </c>
      <c r="F1375" s="1">
        <v>58</v>
      </c>
      <c r="G1375" s="1">
        <v>18684</v>
      </c>
      <c r="H1375" s="1">
        <v>0.00860661078396134</v>
      </c>
      <c r="I1375" s="1">
        <v>0.0245435668744145</v>
      </c>
      <c r="J1375" s="1">
        <v>14.3172413793103</v>
      </c>
      <c r="K1375" s="1" t="s">
        <v>60080</v>
      </c>
    </row>
    <row r="1376" spans="1:11">
      <c r="A1376" s="1" t="s">
        <v>60081</v>
      </c>
      <c r="B1376" s="1" t="s">
        <v>60082</v>
      </c>
      <c r="C1376" s="1" t="s">
        <v>59895</v>
      </c>
      <c r="D1376" s="1">
        <v>2</v>
      </c>
      <c r="E1376" s="1">
        <v>45</v>
      </c>
      <c r="F1376" s="1">
        <v>59</v>
      </c>
      <c r="G1376" s="1">
        <v>18684</v>
      </c>
      <c r="H1376" s="1">
        <v>0.008895045584753</v>
      </c>
      <c r="I1376" s="1">
        <v>0.0252700158657756</v>
      </c>
      <c r="J1376" s="1">
        <v>14.0745762711864</v>
      </c>
      <c r="K1376" s="1" t="s">
        <v>60083</v>
      </c>
    </row>
    <row r="1377" spans="1:11">
      <c r="A1377" s="1" t="s">
        <v>60084</v>
      </c>
      <c r="B1377" s="1" t="s">
        <v>60085</v>
      </c>
      <c r="C1377" s="1" t="s">
        <v>59895</v>
      </c>
      <c r="D1377" s="1">
        <v>4</v>
      </c>
      <c r="E1377" s="1">
        <v>45</v>
      </c>
      <c r="F1377" s="1">
        <v>350</v>
      </c>
      <c r="G1377" s="1">
        <v>18684</v>
      </c>
      <c r="H1377" s="1">
        <v>0.00985553811001462</v>
      </c>
      <c r="I1377" s="1">
        <v>0.0278405031356345</v>
      </c>
      <c r="J1377" s="1">
        <v>4.74514285714286</v>
      </c>
      <c r="K1377" s="1" t="s">
        <v>60086</v>
      </c>
    </row>
    <row r="1378" spans="1:11">
      <c r="A1378" s="1" t="s">
        <v>60087</v>
      </c>
      <c r="B1378" s="1" t="s">
        <v>60088</v>
      </c>
      <c r="C1378" s="1" t="s">
        <v>59895</v>
      </c>
      <c r="D1378" s="1">
        <v>2</v>
      </c>
      <c r="E1378" s="1">
        <v>45</v>
      </c>
      <c r="F1378" s="1">
        <v>63</v>
      </c>
      <c r="G1378" s="1">
        <v>18684</v>
      </c>
      <c r="H1378" s="1">
        <v>0.0100915272265702</v>
      </c>
      <c r="I1378" s="1">
        <v>0.0284535542102544</v>
      </c>
      <c r="J1378" s="1">
        <v>13.1809523809524</v>
      </c>
      <c r="K1378" s="1" t="s">
        <v>57551</v>
      </c>
    </row>
    <row r="1379" spans="1:11">
      <c r="A1379" s="1" t="s">
        <v>60089</v>
      </c>
      <c r="B1379" s="1" t="s">
        <v>60090</v>
      </c>
      <c r="C1379" s="1" t="s">
        <v>59895</v>
      </c>
      <c r="D1379" s="1">
        <v>1</v>
      </c>
      <c r="E1379" s="1">
        <v>45</v>
      </c>
      <c r="F1379" s="1">
        <v>5</v>
      </c>
      <c r="G1379" s="1">
        <v>18684</v>
      </c>
      <c r="H1379" s="1">
        <v>0.0119857979864211</v>
      </c>
      <c r="I1379" s="1">
        <v>0.030248830634631</v>
      </c>
      <c r="J1379" s="1">
        <v>83.04</v>
      </c>
      <c r="K1379" s="1" t="s">
        <v>373</v>
      </c>
    </row>
    <row r="1380" spans="1:11">
      <c r="A1380" s="1" t="s">
        <v>60091</v>
      </c>
      <c r="B1380" s="1" t="s">
        <v>60092</v>
      </c>
      <c r="C1380" s="1" t="s">
        <v>59895</v>
      </c>
      <c r="D1380" s="1">
        <v>1</v>
      </c>
      <c r="E1380" s="1">
        <v>45</v>
      </c>
      <c r="F1380" s="1">
        <v>5</v>
      </c>
      <c r="G1380" s="1">
        <v>18684</v>
      </c>
      <c r="H1380" s="1">
        <v>0.0119857979864211</v>
      </c>
      <c r="I1380" s="1">
        <v>0.030248830634631</v>
      </c>
      <c r="J1380" s="1">
        <v>83.04</v>
      </c>
      <c r="K1380" s="1" t="s">
        <v>292</v>
      </c>
    </row>
    <row r="1381" spans="1:11">
      <c r="A1381" s="1" t="s">
        <v>60093</v>
      </c>
      <c r="B1381" s="1" t="s">
        <v>60094</v>
      </c>
      <c r="C1381" s="1" t="s">
        <v>59895</v>
      </c>
      <c r="D1381" s="1">
        <v>1</v>
      </c>
      <c r="E1381" s="1">
        <v>45</v>
      </c>
      <c r="F1381" s="1">
        <v>5</v>
      </c>
      <c r="G1381" s="1">
        <v>18684</v>
      </c>
      <c r="H1381" s="1">
        <v>0.0119857979864211</v>
      </c>
      <c r="I1381" s="1">
        <v>0.030248830634631</v>
      </c>
      <c r="J1381" s="1">
        <v>83.04</v>
      </c>
      <c r="K1381" s="1" t="s">
        <v>350</v>
      </c>
    </row>
    <row r="1382" spans="1:11">
      <c r="A1382" s="1" t="s">
        <v>60095</v>
      </c>
      <c r="B1382" s="1" t="s">
        <v>60096</v>
      </c>
      <c r="C1382" s="1" t="s">
        <v>59895</v>
      </c>
      <c r="D1382" s="1">
        <v>1</v>
      </c>
      <c r="E1382" s="1">
        <v>45</v>
      </c>
      <c r="F1382" s="1">
        <v>5</v>
      </c>
      <c r="G1382" s="1">
        <v>18684</v>
      </c>
      <c r="H1382" s="1">
        <v>0.0119857979864211</v>
      </c>
      <c r="I1382" s="1">
        <v>0.030248830634631</v>
      </c>
      <c r="J1382" s="1">
        <v>83.04</v>
      </c>
      <c r="K1382" s="1" t="s">
        <v>373</v>
      </c>
    </row>
    <row r="1383" spans="1:11">
      <c r="A1383" s="1" t="s">
        <v>60097</v>
      </c>
      <c r="B1383" s="1" t="s">
        <v>60098</v>
      </c>
      <c r="C1383" s="1" t="s">
        <v>59895</v>
      </c>
      <c r="D1383" s="1">
        <v>1</v>
      </c>
      <c r="E1383" s="1">
        <v>45</v>
      </c>
      <c r="F1383" s="1">
        <v>5</v>
      </c>
      <c r="G1383" s="1">
        <v>18684</v>
      </c>
      <c r="H1383" s="1">
        <v>0.0119857979864211</v>
      </c>
      <c r="I1383" s="1">
        <v>0.030248830634631</v>
      </c>
      <c r="J1383" s="1">
        <v>83.04</v>
      </c>
      <c r="K1383" s="1" t="s">
        <v>371</v>
      </c>
    </row>
    <row r="1384" spans="1:11">
      <c r="A1384" s="1" t="s">
        <v>60099</v>
      </c>
      <c r="B1384" s="1" t="s">
        <v>60100</v>
      </c>
      <c r="C1384" s="1" t="s">
        <v>59895</v>
      </c>
      <c r="D1384" s="1">
        <v>1</v>
      </c>
      <c r="E1384" s="1">
        <v>45</v>
      </c>
      <c r="F1384" s="1">
        <v>5</v>
      </c>
      <c r="G1384" s="1">
        <v>18684</v>
      </c>
      <c r="H1384" s="1">
        <v>0.0119857979864211</v>
      </c>
      <c r="I1384" s="1">
        <v>0.030248830634631</v>
      </c>
      <c r="J1384" s="1">
        <v>83.04</v>
      </c>
      <c r="K1384" s="1" t="s">
        <v>308</v>
      </c>
    </row>
    <row r="1385" spans="1:11">
      <c r="A1385" s="1" t="s">
        <v>60101</v>
      </c>
      <c r="B1385" s="1" t="s">
        <v>60102</v>
      </c>
      <c r="C1385" s="1" t="s">
        <v>59895</v>
      </c>
      <c r="D1385" s="1">
        <v>1</v>
      </c>
      <c r="E1385" s="1">
        <v>45</v>
      </c>
      <c r="F1385" s="1">
        <v>5</v>
      </c>
      <c r="G1385" s="1">
        <v>18684</v>
      </c>
      <c r="H1385" s="1">
        <v>0.0119857979864211</v>
      </c>
      <c r="I1385" s="1">
        <v>0.030248830634631</v>
      </c>
      <c r="J1385" s="1">
        <v>83.04</v>
      </c>
      <c r="K1385" s="1" t="s">
        <v>314</v>
      </c>
    </row>
    <row r="1386" spans="1:11">
      <c r="A1386" s="1" t="s">
        <v>60103</v>
      </c>
      <c r="B1386" s="1" t="s">
        <v>60104</v>
      </c>
      <c r="C1386" s="1" t="s">
        <v>59895</v>
      </c>
      <c r="D1386" s="1">
        <v>3</v>
      </c>
      <c r="E1386" s="1">
        <v>45</v>
      </c>
      <c r="F1386" s="1">
        <v>198</v>
      </c>
      <c r="G1386" s="1">
        <v>18684</v>
      </c>
      <c r="H1386" s="1">
        <v>0.0119987028184036</v>
      </c>
      <c r="I1386" s="1">
        <v>0.030248830634631</v>
      </c>
      <c r="J1386" s="1">
        <v>6.29090909090909</v>
      </c>
      <c r="K1386" s="1" t="s">
        <v>60105</v>
      </c>
    </row>
    <row r="1387" spans="1:11">
      <c r="A1387" s="1" t="s">
        <v>60106</v>
      </c>
      <c r="B1387" s="1" t="s">
        <v>60107</v>
      </c>
      <c r="C1387" s="1" t="s">
        <v>59895</v>
      </c>
      <c r="D1387" s="1">
        <v>1</v>
      </c>
      <c r="E1387" s="1">
        <v>45</v>
      </c>
      <c r="F1387" s="1">
        <v>6</v>
      </c>
      <c r="G1387" s="1">
        <v>18684</v>
      </c>
      <c r="H1387" s="1">
        <v>0.014366045274317</v>
      </c>
      <c r="I1387" s="1">
        <v>0.0330001039991967</v>
      </c>
      <c r="J1387" s="1">
        <v>69.2</v>
      </c>
      <c r="K1387" s="1" t="s">
        <v>317</v>
      </c>
    </row>
    <row r="1388" spans="1:11">
      <c r="A1388" s="1" t="s">
        <v>60108</v>
      </c>
      <c r="B1388" s="1" t="s">
        <v>60109</v>
      </c>
      <c r="C1388" s="1" t="s">
        <v>59895</v>
      </c>
      <c r="D1388" s="1">
        <v>1</v>
      </c>
      <c r="E1388" s="1">
        <v>45</v>
      </c>
      <c r="F1388" s="1">
        <v>6</v>
      </c>
      <c r="G1388" s="1">
        <v>18684</v>
      </c>
      <c r="H1388" s="1">
        <v>0.014366045274317</v>
      </c>
      <c r="I1388" s="1">
        <v>0.0330001039991967</v>
      </c>
      <c r="J1388" s="1">
        <v>69.2</v>
      </c>
      <c r="K1388" s="1" t="s">
        <v>365</v>
      </c>
    </row>
    <row r="1389" spans="1:11">
      <c r="A1389" s="1" t="s">
        <v>60110</v>
      </c>
      <c r="B1389" s="1" t="s">
        <v>60111</v>
      </c>
      <c r="C1389" s="1" t="s">
        <v>59895</v>
      </c>
      <c r="D1389" s="1">
        <v>1</v>
      </c>
      <c r="E1389" s="1">
        <v>45</v>
      </c>
      <c r="F1389" s="1">
        <v>6</v>
      </c>
      <c r="G1389" s="1">
        <v>18684</v>
      </c>
      <c r="H1389" s="1">
        <v>0.014366045274317</v>
      </c>
      <c r="I1389" s="1">
        <v>0.0330001039991967</v>
      </c>
      <c r="J1389" s="1">
        <v>69.2</v>
      </c>
      <c r="K1389" s="1" t="s">
        <v>373</v>
      </c>
    </row>
    <row r="1390" spans="1:11">
      <c r="A1390" s="1" t="s">
        <v>60112</v>
      </c>
      <c r="B1390" s="1" t="s">
        <v>60113</v>
      </c>
      <c r="C1390" s="1" t="s">
        <v>59895</v>
      </c>
      <c r="D1390" s="1">
        <v>1</v>
      </c>
      <c r="E1390" s="1">
        <v>45</v>
      </c>
      <c r="F1390" s="1">
        <v>6</v>
      </c>
      <c r="G1390" s="1">
        <v>18684</v>
      </c>
      <c r="H1390" s="1">
        <v>0.014366045274317</v>
      </c>
      <c r="I1390" s="1">
        <v>0.0330001039991967</v>
      </c>
      <c r="J1390" s="1">
        <v>69.2</v>
      </c>
      <c r="K1390" s="1" t="s">
        <v>363</v>
      </c>
    </row>
    <row r="1391" spans="1:11">
      <c r="A1391" s="1" t="s">
        <v>60114</v>
      </c>
      <c r="B1391" s="1" t="s">
        <v>60115</v>
      </c>
      <c r="C1391" s="1" t="s">
        <v>59895</v>
      </c>
      <c r="D1391" s="1">
        <v>1</v>
      </c>
      <c r="E1391" s="1">
        <v>45</v>
      </c>
      <c r="F1391" s="1">
        <v>6</v>
      </c>
      <c r="G1391" s="1">
        <v>18684</v>
      </c>
      <c r="H1391" s="1">
        <v>0.014366045274317</v>
      </c>
      <c r="I1391" s="1">
        <v>0.0330001039991967</v>
      </c>
      <c r="J1391" s="1">
        <v>69.2</v>
      </c>
      <c r="K1391" s="1" t="s">
        <v>351</v>
      </c>
    </row>
    <row r="1392" spans="1:11">
      <c r="A1392" s="1" t="s">
        <v>60116</v>
      </c>
      <c r="B1392" s="1" t="s">
        <v>60117</v>
      </c>
      <c r="C1392" s="1" t="s">
        <v>59895</v>
      </c>
      <c r="D1392" s="1">
        <v>2</v>
      </c>
      <c r="E1392" s="1">
        <v>45</v>
      </c>
      <c r="F1392" s="1">
        <v>78</v>
      </c>
      <c r="G1392" s="1">
        <v>18684</v>
      </c>
      <c r="H1392" s="1">
        <v>0.0151674235341189</v>
      </c>
      <c r="I1392" s="1">
        <v>0.0346288208541527</v>
      </c>
      <c r="J1392" s="1">
        <v>10.6461538461538</v>
      </c>
      <c r="K1392" s="1" t="s">
        <v>57854</v>
      </c>
    </row>
    <row r="1393" spans="1:11">
      <c r="A1393" s="1" t="s">
        <v>60118</v>
      </c>
      <c r="B1393" s="1" t="s">
        <v>60119</v>
      </c>
      <c r="C1393" s="1" t="s">
        <v>59895</v>
      </c>
      <c r="D1393" s="1">
        <v>2</v>
      </c>
      <c r="E1393" s="1">
        <v>45</v>
      </c>
      <c r="F1393" s="1">
        <v>79</v>
      </c>
      <c r="G1393" s="1">
        <v>18684</v>
      </c>
      <c r="H1393" s="1">
        <v>0.0155377864500298</v>
      </c>
      <c r="I1393" s="1">
        <v>0.0353667369879281</v>
      </c>
      <c r="J1393" s="1">
        <v>10.5113924050633</v>
      </c>
      <c r="K1393" s="1" t="s">
        <v>57551</v>
      </c>
    </row>
    <row r="1394" spans="1:11">
      <c r="A1394" s="1" t="s">
        <v>60120</v>
      </c>
      <c r="B1394" s="1" t="s">
        <v>60121</v>
      </c>
      <c r="C1394" s="1" t="s">
        <v>59895</v>
      </c>
      <c r="D1394" s="1">
        <v>1</v>
      </c>
      <c r="E1394" s="1">
        <v>45</v>
      </c>
      <c r="F1394" s="1">
        <v>7</v>
      </c>
      <c r="G1394" s="1">
        <v>18684</v>
      </c>
      <c r="H1394" s="1">
        <v>0.0167406853836781</v>
      </c>
      <c r="I1394" s="1">
        <v>0.0353676451767848</v>
      </c>
      <c r="J1394" s="1">
        <v>59.3142857142857</v>
      </c>
      <c r="K1394" s="1" t="s">
        <v>353</v>
      </c>
    </row>
    <row r="1395" spans="1:11">
      <c r="A1395" s="1" t="s">
        <v>60122</v>
      </c>
      <c r="B1395" s="1" t="s">
        <v>60123</v>
      </c>
      <c r="C1395" s="1" t="s">
        <v>59895</v>
      </c>
      <c r="D1395" s="1">
        <v>1</v>
      </c>
      <c r="E1395" s="1">
        <v>45</v>
      </c>
      <c r="F1395" s="1">
        <v>7</v>
      </c>
      <c r="G1395" s="1">
        <v>18684</v>
      </c>
      <c r="H1395" s="1">
        <v>0.0167406853836781</v>
      </c>
      <c r="I1395" s="1">
        <v>0.0353676451767848</v>
      </c>
      <c r="J1395" s="1">
        <v>59.3142857142857</v>
      </c>
      <c r="K1395" s="1" t="s">
        <v>333</v>
      </c>
    </row>
    <row r="1396" spans="1:11">
      <c r="A1396" s="1" t="s">
        <v>60124</v>
      </c>
      <c r="B1396" s="1" t="s">
        <v>60125</v>
      </c>
      <c r="C1396" s="1" t="s">
        <v>59895</v>
      </c>
      <c r="D1396" s="1">
        <v>1</v>
      </c>
      <c r="E1396" s="1">
        <v>45</v>
      </c>
      <c r="F1396" s="1">
        <v>7</v>
      </c>
      <c r="G1396" s="1">
        <v>18684</v>
      </c>
      <c r="H1396" s="1">
        <v>0.0167406853836781</v>
      </c>
      <c r="I1396" s="1">
        <v>0.0353676451767848</v>
      </c>
      <c r="J1396" s="1">
        <v>59.3142857142857</v>
      </c>
      <c r="K1396" s="1" t="s">
        <v>330</v>
      </c>
    </row>
    <row r="1397" spans="1:11">
      <c r="A1397" s="1" t="s">
        <v>60126</v>
      </c>
      <c r="B1397" s="1" t="s">
        <v>60127</v>
      </c>
      <c r="C1397" s="1" t="s">
        <v>59895</v>
      </c>
      <c r="D1397" s="1">
        <v>1</v>
      </c>
      <c r="E1397" s="1">
        <v>45</v>
      </c>
      <c r="F1397" s="1">
        <v>7</v>
      </c>
      <c r="G1397" s="1">
        <v>18684</v>
      </c>
      <c r="H1397" s="1">
        <v>0.0167406853836781</v>
      </c>
      <c r="I1397" s="1">
        <v>0.0353676451767848</v>
      </c>
      <c r="J1397" s="1">
        <v>59.3142857142857</v>
      </c>
      <c r="K1397" s="1" t="s">
        <v>351</v>
      </c>
    </row>
    <row r="1398" spans="1:11">
      <c r="A1398" s="1" t="s">
        <v>60128</v>
      </c>
      <c r="B1398" s="1" t="s">
        <v>60129</v>
      </c>
      <c r="C1398" s="1" t="s">
        <v>59895</v>
      </c>
      <c r="D1398" s="1">
        <v>2</v>
      </c>
      <c r="E1398" s="1">
        <v>45</v>
      </c>
      <c r="F1398" s="1">
        <v>85</v>
      </c>
      <c r="G1398" s="1">
        <v>18684</v>
      </c>
      <c r="H1398" s="1">
        <v>0.0178407745111167</v>
      </c>
      <c r="I1398" s="1">
        <v>0.03742819827507</v>
      </c>
      <c r="J1398" s="1">
        <v>9.76941176470588</v>
      </c>
      <c r="K1398" s="1" t="s">
        <v>57540</v>
      </c>
    </row>
    <row r="1399" spans="1:11">
      <c r="A1399" s="1" t="s">
        <v>60130</v>
      </c>
      <c r="B1399" s="1" t="s">
        <v>60131</v>
      </c>
      <c r="C1399" s="1" t="s">
        <v>59895</v>
      </c>
      <c r="D1399" s="1">
        <v>1</v>
      </c>
      <c r="E1399" s="1">
        <v>45</v>
      </c>
      <c r="F1399" s="1">
        <v>8</v>
      </c>
      <c r="G1399" s="1">
        <v>18684</v>
      </c>
      <c r="H1399" s="1">
        <v>0.0191097312238954</v>
      </c>
      <c r="I1399" s="1">
        <v>0.037568278946059</v>
      </c>
      <c r="J1399" s="1">
        <v>51.9</v>
      </c>
      <c r="K1399" s="1" t="s">
        <v>356</v>
      </c>
    </row>
    <row r="1400" spans="1:11">
      <c r="A1400" s="1" t="s">
        <v>60132</v>
      </c>
      <c r="B1400" s="1" t="s">
        <v>60133</v>
      </c>
      <c r="C1400" s="1" t="s">
        <v>59895</v>
      </c>
      <c r="D1400" s="1">
        <v>1</v>
      </c>
      <c r="E1400" s="1">
        <v>45</v>
      </c>
      <c r="F1400" s="1">
        <v>8</v>
      </c>
      <c r="G1400" s="1">
        <v>18684</v>
      </c>
      <c r="H1400" s="1">
        <v>0.0191097312238954</v>
      </c>
      <c r="I1400" s="1">
        <v>0.037568278946059</v>
      </c>
      <c r="J1400" s="1">
        <v>51.9</v>
      </c>
      <c r="K1400" s="1" t="s">
        <v>445</v>
      </c>
    </row>
    <row r="1401" spans="1:11">
      <c r="A1401" s="1" t="s">
        <v>60134</v>
      </c>
      <c r="B1401" s="1" t="s">
        <v>60135</v>
      </c>
      <c r="C1401" s="1" t="s">
        <v>59895</v>
      </c>
      <c r="D1401" s="1">
        <v>2</v>
      </c>
      <c r="E1401" s="1">
        <v>45</v>
      </c>
      <c r="F1401" s="1">
        <v>89</v>
      </c>
      <c r="G1401" s="1">
        <v>18684</v>
      </c>
      <c r="H1401" s="1">
        <v>0.0194516147060521</v>
      </c>
      <c r="I1401" s="1">
        <v>0.0381903430092645</v>
      </c>
      <c r="J1401" s="1">
        <v>9.33033707865169</v>
      </c>
      <c r="K1401" s="1" t="s">
        <v>58831</v>
      </c>
    </row>
    <row r="1402" spans="1:11">
      <c r="A1402" s="1" t="s">
        <v>60136</v>
      </c>
      <c r="B1402" s="1" t="s">
        <v>60137</v>
      </c>
      <c r="C1402" s="1" t="s">
        <v>59895</v>
      </c>
      <c r="D1402" s="1">
        <v>3</v>
      </c>
      <c r="E1402" s="1">
        <v>45</v>
      </c>
      <c r="F1402" s="1">
        <v>246</v>
      </c>
      <c r="G1402" s="1">
        <v>18684</v>
      </c>
      <c r="H1402" s="1">
        <v>0.0213131688178749</v>
      </c>
      <c r="I1402" s="1">
        <v>0.0403126326820897</v>
      </c>
      <c r="J1402" s="1">
        <v>5.06341463414634</v>
      </c>
      <c r="K1402" s="1" t="s">
        <v>60138</v>
      </c>
    </row>
    <row r="1403" spans="1:11">
      <c r="A1403" s="1" t="s">
        <v>60139</v>
      </c>
      <c r="B1403" s="1" t="s">
        <v>60140</v>
      </c>
      <c r="C1403" s="1" t="s">
        <v>59895</v>
      </c>
      <c r="D1403" s="1">
        <v>1</v>
      </c>
      <c r="E1403" s="1">
        <v>45</v>
      </c>
      <c r="F1403" s="1">
        <v>9</v>
      </c>
      <c r="G1403" s="1">
        <v>18684</v>
      </c>
      <c r="H1403" s="1">
        <v>0.0214731956753265</v>
      </c>
      <c r="I1403" s="1">
        <v>0.0403126326820897</v>
      </c>
      <c r="J1403" s="1">
        <v>46.1333333333333</v>
      </c>
      <c r="K1403" s="1" t="s">
        <v>371</v>
      </c>
    </row>
    <row r="1404" spans="1:11">
      <c r="A1404" s="1" t="s">
        <v>60141</v>
      </c>
      <c r="B1404" s="1" t="s">
        <v>60142</v>
      </c>
      <c r="C1404" s="1" t="s">
        <v>59895</v>
      </c>
      <c r="D1404" s="1">
        <v>1</v>
      </c>
      <c r="E1404" s="1">
        <v>45</v>
      </c>
      <c r="F1404" s="1">
        <v>9</v>
      </c>
      <c r="G1404" s="1">
        <v>18684</v>
      </c>
      <c r="H1404" s="1">
        <v>0.0214731956753265</v>
      </c>
      <c r="I1404" s="1">
        <v>0.0403126326820897</v>
      </c>
      <c r="J1404" s="1">
        <v>46.1333333333333</v>
      </c>
      <c r="K1404" s="1" t="s">
        <v>317</v>
      </c>
    </row>
    <row r="1405" spans="1:11">
      <c r="A1405" s="1" t="s">
        <v>60143</v>
      </c>
      <c r="B1405" s="1" t="s">
        <v>60144</v>
      </c>
      <c r="C1405" s="1" t="s">
        <v>59895</v>
      </c>
      <c r="D1405" s="1">
        <v>8</v>
      </c>
      <c r="E1405" s="1">
        <v>45</v>
      </c>
      <c r="F1405" s="1">
        <v>1459</v>
      </c>
      <c r="G1405" s="1">
        <v>18684</v>
      </c>
      <c r="H1405" s="1">
        <v>0.021805984893865</v>
      </c>
      <c r="I1405" s="1">
        <v>0.0408862216759968</v>
      </c>
      <c r="J1405" s="1">
        <v>2.27662782727896</v>
      </c>
      <c r="K1405" s="1" t="s">
        <v>60145</v>
      </c>
    </row>
    <row r="1406" spans="1:11">
      <c r="A1406" s="1" t="s">
        <v>60146</v>
      </c>
      <c r="B1406" s="1" t="s">
        <v>60147</v>
      </c>
      <c r="C1406" s="1" t="s">
        <v>59895</v>
      </c>
      <c r="D1406" s="1">
        <v>1</v>
      </c>
      <c r="E1406" s="1">
        <v>45</v>
      </c>
      <c r="F1406" s="1">
        <v>10</v>
      </c>
      <c r="G1406" s="1">
        <v>18684</v>
      </c>
      <c r="H1406" s="1">
        <v>0.0238310915893621</v>
      </c>
      <c r="I1406" s="1">
        <v>0.0427080494433013</v>
      </c>
      <c r="J1406" s="1">
        <v>41.52</v>
      </c>
      <c r="K1406" s="1" t="s">
        <v>336</v>
      </c>
    </row>
    <row r="1407" spans="1:11">
      <c r="A1407" s="1" t="s">
        <v>60148</v>
      </c>
      <c r="B1407" s="1" t="s">
        <v>60149</v>
      </c>
      <c r="C1407" s="1" t="s">
        <v>59895</v>
      </c>
      <c r="D1407" s="1">
        <v>1</v>
      </c>
      <c r="E1407" s="1">
        <v>45</v>
      </c>
      <c r="F1407" s="1">
        <v>10</v>
      </c>
      <c r="G1407" s="1">
        <v>18684</v>
      </c>
      <c r="H1407" s="1">
        <v>0.0238310915893621</v>
      </c>
      <c r="I1407" s="1">
        <v>0.0427080494433013</v>
      </c>
      <c r="J1407" s="1">
        <v>41.52</v>
      </c>
      <c r="K1407" s="1" t="s">
        <v>356</v>
      </c>
    </row>
    <row r="1408" spans="1:11">
      <c r="A1408" s="1" t="s">
        <v>60150</v>
      </c>
      <c r="B1408" s="1" t="s">
        <v>60151</v>
      </c>
      <c r="C1408" s="1" t="s">
        <v>59895</v>
      </c>
      <c r="D1408" s="1">
        <v>1</v>
      </c>
      <c r="E1408" s="1">
        <v>45</v>
      </c>
      <c r="F1408" s="1">
        <v>11</v>
      </c>
      <c r="G1408" s="1">
        <v>18684</v>
      </c>
      <c r="H1408" s="1">
        <v>0.0261834317884879</v>
      </c>
      <c r="I1408" s="1">
        <v>0.04504030697561</v>
      </c>
      <c r="J1408" s="1">
        <v>37.7454545454545</v>
      </c>
      <c r="K1408" s="1" t="s">
        <v>445</v>
      </c>
    </row>
    <row r="1409" spans="1:11">
      <c r="A1409" s="1" t="s">
        <v>60152</v>
      </c>
      <c r="B1409" s="1" t="s">
        <v>60153</v>
      </c>
      <c r="C1409" s="1" t="s">
        <v>59895</v>
      </c>
      <c r="D1409" s="1">
        <v>1</v>
      </c>
      <c r="E1409" s="1">
        <v>45</v>
      </c>
      <c r="F1409" s="1">
        <v>11</v>
      </c>
      <c r="G1409" s="1">
        <v>18684</v>
      </c>
      <c r="H1409" s="1">
        <v>0.0261834317884879</v>
      </c>
      <c r="I1409" s="1">
        <v>0.04504030697561</v>
      </c>
      <c r="J1409" s="1">
        <v>37.7454545454545</v>
      </c>
      <c r="K1409" s="1" t="s">
        <v>428</v>
      </c>
    </row>
    <row r="1410" spans="1:11">
      <c r="A1410" s="1" t="s">
        <v>60154</v>
      </c>
      <c r="B1410" s="1" t="s">
        <v>60155</v>
      </c>
      <c r="C1410" s="1" t="s">
        <v>59895</v>
      </c>
      <c r="D1410" s="1">
        <v>2</v>
      </c>
      <c r="E1410" s="1">
        <v>45</v>
      </c>
      <c r="F1410" s="1">
        <v>107</v>
      </c>
      <c r="G1410" s="1">
        <v>18684</v>
      </c>
      <c r="H1410" s="1">
        <v>0.027412427769916</v>
      </c>
      <c r="I1410" s="1">
        <v>0.0470465007492837</v>
      </c>
      <c r="J1410" s="1">
        <v>7.7607476635514</v>
      </c>
      <c r="K1410" s="1" t="s">
        <v>57551</v>
      </c>
    </row>
    <row r="1411" spans="1:11">
      <c r="A1411" s="1" t="s">
        <v>60156</v>
      </c>
      <c r="B1411" s="1" t="s">
        <v>60157</v>
      </c>
      <c r="C1411" s="1" t="s">
        <v>59895</v>
      </c>
      <c r="D1411" s="1">
        <v>1</v>
      </c>
      <c r="E1411" s="1">
        <v>45</v>
      </c>
      <c r="F1411" s="1">
        <v>12</v>
      </c>
      <c r="G1411" s="1">
        <v>18684</v>
      </c>
      <c r="H1411" s="1">
        <v>0.0285302290663499</v>
      </c>
      <c r="I1411" s="1">
        <v>0.0473399818578815</v>
      </c>
      <c r="J1411" s="1">
        <v>34.6</v>
      </c>
      <c r="K1411" s="1" t="s">
        <v>336</v>
      </c>
    </row>
    <row r="1412" spans="1:11">
      <c r="A1412" s="1" t="s">
        <v>60158</v>
      </c>
      <c r="B1412" s="1" t="s">
        <v>60159</v>
      </c>
      <c r="C1412" s="1" t="s">
        <v>59895</v>
      </c>
      <c r="D1412" s="1">
        <v>1</v>
      </c>
      <c r="E1412" s="1">
        <v>45</v>
      </c>
      <c r="F1412" s="1">
        <v>12</v>
      </c>
      <c r="G1412" s="1">
        <v>18684</v>
      </c>
      <c r="H1412" s="1">
        <v>0.0285302290663499</v>
      </c>
      <c r="I1412" s="1">
        <v>0.0473399818578815</v>
      </c>
      <c r="J1412" s="1">
        <v>34.6</v>
      </c>
      <c r="K1412" s="1" t="s">
        <v>328</v>
      </c>
    </row>
    <row r="1413" spans="1:11">
      <c r="A1413" s="1" t="s">
        <v>60160</v>
      </c>
      <c r="B1413" s="1" t="s">
        <v>60161</v>
      </c>
      <c r="C1413" s="1" t="s">
        <v>59895</v>
      </c>
      <c r="D1413" s="1">
        <v>1</v>
      </c>
      <c r="E1413" s="1">
        <v>45</v>
      </c>
      <c r="F1413" s="1">
        <v>12</v>
      </c>
      <c r="G1413" s="1">
        <v>18684</v>
      </c>
      <c r="H1413" s="1">
        <v>0.0285302290663499</v>
      </c>
      <c r="I1413" s="1">
        <v>0.0473399818578815</v>
      </c>
      <c r="J1413" s="1">
        <v>34.6</v>
      </c>
      <c r="K1413" s="1" t="s">
        <v>314</v>
      </c>
    </row>
    <row r="1414" spans="1:11">
      <c r="A1414" s="1" t="s">
        <v>60162</v>
      </c>
      <c r="B1414" s="1" t="s">
        <v>60163</v>
      </c>
      <c r="C1414" s="1" t="s">
        <v>59895</v>
      </c>
      <c r="D1414" s="1">
        <v>1</v>
      </c>
      <c r="E1414" s="1">
        <v>45</v>
      </c>
      <c r="F1414" s="1">
        <v>12</v>
      </c>
      <c r="G1414" s="1">
        <v>18684</v>
      </c>
      <c r="H1414" s="1">
        <v>0.0285302290663499</v>
      </c>
      <c r="I1414" s="1">
        <v>0.0473399818578815</v>
      </c>
      <c r="J1414" s="1">
        <v>34.6</v>
      </c>
      <c r="K1414" s="1" t="s">
        <v>314</v>
      </c>
    </row>
    <row r="1415" spans="1:11">
      <c r="A1415" s="1" t="s">
        <v>60164</v>
      </c>
      <c r="B1415" s="1" t="s">
        <v>60165</v>
      </c>
      <c r="C1415" s="1" t="s">
        <v>59895</v>
      </c>
      <c r="D1415" s="1">
        <v>1</v>
      </c>
      <c r="E1415" s="1">
        <v>45</v>
      </c>
      <c r="F1415" s="1">
        <v>14</v>
      </c>
      <c r="G1415" s="1">
        <v>18684</v>
      </c>
      <c r="H1415" s="1">
        <v>0.0332072458890399</v>
      </c>
      <c r="I1415" s="1">
        <v>0.0522674384402517</v>
      </c>
      <c r="J1415" s="1">
        <v>29.6571428571429</v>
      </c>
      <c r="K1415" s="1" t="s">
        <v>362</v>
      </c>
    </row>
    <row r="1416" spans="1:11">
      <c r="A1416" s="1" t="s">
        <v>60166</v>
      </c>
      <c r="B1416" s="1" t="s">
        <v>60167</v>
      </c>
      <c r="C1416" s="1" t="s">
        <v>59895</v>
      </c>
      <c r="D1416" s="1">
        <v>1</v>
      </c>
      <c r="E1416" s="1">
        <v>45</v>
      </c>
      <c r="F1416" s="1">
        <v>14</v>
      </c>
      <c r="G1416" s="1">
        <v>18684</v>
      </c>
      <c r="H1416" s="1">
        <v>0.0332072458890399</v>
      </c>
      <c r="I1416" s="1">
        <v>0.0522674384402517</v>
      </c>
      <c r="J1416" s="1">
        <v>29.6571428571429</v>
      </c>
      <c r="K1416" s="1" t="s">
        <v>356</v>
      </c>
    </row>
    <row r="1417" spans="1:11">
      <c r="A1417" s="1" t="s">
        <v>60168</v>
      </c>
      <c r="B1417" s="1" t="s">
        <v>60169</v>
      </c>
      <c r="C1417" s="1" t="s">
        <v>59895</v>
      </c>
      <c r="D1417" s="1">
        <v>1</v>
      </c>
      <c r="E1417" s="1">
        <v>45</v>
      </c>
      <c r="F1417" s="1">
        <v>15</v>
      </c>
      <c r="G1417" s="1">
        <v>18684</v>
      </c>
      <c r="H1417" s="1">
        <v>0.0355374908775238</v>
      </c>
      <c r="I1417" s="1">
        <v>0.0542281142586833</v>
      </c>
      <c r="J1417" s="1">
        <v>27.68</v>
      </c>
      <c r="K1417" s="1" t="s">
        <v>317</v>
      </c>
    </row>
    <row r="1418" spans="1:11">
      <c r="A1418" s="1" t="s">
        <v>60170</v>
      </c>
      <c r="B1418" s="1" t="s">
        <v>60171</v>
      </c>
      <c r="C1418" s="1" t="s">
        <v>59895</v>
      </c>
      <c r="D1418" s="1">
        <v>1</v>
      </c>
      <c r="E1418" s="1">
        <v>45</v>
      </c>
      <c r="F1418" s="1">
        <v>15</v>
      </c>
      <c r="G1418" s="1">
        <v>18684</v>
      </c>
      <c r="H1418" s="1">
        <v>0.0355374908775238</v>
      </c>
      <c r="I1418" s="1">
        <v>0.0542281142586833</v>
      </c>
      <c r="J1418" s="1">
        <v>27.68</v>
      </c>
      <c r="K1418" s="1" t="s">
        <v>316</v>
      </c>
    </row>
    <row r="1419" spans="1:11">
      <c r="A1419" s="1" t="s">
        <v>60172</v>
      </c>
      <c r="B1419" s="1" t="s">
        <v>60173</v>
      </c>
      <c r="C1419" s="1" t="s">
        <v>59895</v>
      </c>
      <c r="D1419" s="1">
        <v>1</v>
      </c>
      <c r="E1419" s="1">
        <v>45</v>
      </c>
      <c r="F1419" s="1">
        <v>15</v>
      </c>
      <c r="G1419" s="1">
        <v>18684</v>
      </c>
      <c r="H1419" s="1">
        <v>0.0355374908775238</v>
      </c>
      <c r="I1419" s="1">
        <v>0.0542281142586833</v>
      </c>
      <c r="J1419" s="1">
        <v>27.68</v>
      </c>
      <c r="K1419" s="1" t="s">
        <v>367</v>
      </c>
    </row>
    <row r="1420" spans="1:11">
      <c r="A1420" s="1" t="s">
        <v>60174</v>
      </c>
      <c r="B1420" s="1" t="s">
        <v>60175</v>
      </c>
      <c r="C1420" s="1" t="s">
        <v>59895</v>
      </c>
      <c r="D1420" s="1">
        <v>1</v>
      </c>
      <c r="E1420" s="1">
        <v>45</v>
      </c>
      <c r="F1420" s="1">
        <v>15</v>
      </c>
      <c r="G1420" s="1">
        <v>18684</v>
      </c>
      <c r="H1420" s="1">
        <v>0.0355374908775238</v>
      </c>
      <c r="I1420" s="1">
        <v>0.0542281142586833</v>
      </c>
      <c r="J1420" s="1">
        <v>27.68</v>
      </c>
      <c r="K1420" s="1" t="s">
        <v>351</v>
      </c>
    </row>
    <row r="1421" spans="1:11">
      <c r="A1421" s="1" t="s">
        <v>60176</v>
      </c>
      <c r="B1421" s="1" t="s">
        <v>60177</v>
      </c>
      <c r="C1421" s="1" t="s">
        <v>59895</v>
      </c>
      <c r="D1421" s="1">
        <v>1</v>
      </c>
      <c r="E1421" s="1">
        <v>45</v>
      </c>
      <c r="F1421" s="1">
        <v>16</v>
      </c>
      <c r="G1421" s="1">
        <v>18684</v>
      </c>
      <c r="H1421" s="1">
        <v>0.0378622438321816</v>
      </c>
      <c r="I1421" s="1">
        <v>0.0565670973588371</v>
      </c>
      <c r="J1421" s="1">
        <v>25.95</v>
      </c>
      <c r="K1421" s="1" t="s">
        <v>371</v>
      </c>
    </row>
    <row r="1422" spans="1:11">
      <c r="A1422" s="1" t="s">
        <v>60178</v>
      </c>
      <c r="B1422" s="1" t="s">
        <v>60179</v>
      </c>
      <c r="C1422" s="1" t="s">
        <v>59895</v>
      </c>
      <c r="D1422" s="1">
        <v>1</v>
      </c>
      <c r="E1422" s="1">
        <v>45</v>
      </c>
      <c r="F1422" s="1">
        <v>16</v>
      </c>
      <c r="G1422" s="1">
        <v>18684</v>
      </c>
      <c r="H1422" s="1">
        <v>0.0378622438321816</v>
      </c>
      <c r="I1422" s="1">
        <v>0.0565670973588371</v>
      </c>
      <c r="J1422" s="1">
        <v>25.95</v>
      </c>
      <c r="K1422" s="1" t="s">
        <v>371</v>
      </c>
    </row>
    <row r="1423" spans="1:11">
      <c r="A1423" s="1" t="s">
        <v>60180</v>
      </c>
      <c r="B1423" s="1" t="s">
        <v>60181</v>
      </c>
      <c r="C1423" s="1" t="s">
        <v>59895</v>
      </c>
      <c r="D1423" s="1">
        <v>1</v>
      </c>
      <c r="E1423" s="1">
        <v>45</v>
      </c>
      <c r="F1423" s="1">
        <v>16</v>
      </c>
      <c r="G1423" s="1">
        <v>18684</v>
      </c>
      <c r="H1423" s="1">
        <v>0.0378622438321816</v>
      </c>
      <c r="I1423" s="1">
        <v>0.0565670973588371</v>
      </c>
      <c r="J1423" s="1">
        <v>25.95</v>
      </c>
      <c r="K1423" s="1" t="s">
        <v>445</v>
      </c>
    </row>
    <row r="1424" spans="1:11">
      <c r="A1424" s="1" t="s">
        <v>60182</v>
      </c>
      <c r="B1424" s="1" t="s">
        <v>60183</v>
      </c>
      <c r="C1424" s="1" t="s">
        <v>59895</v>
      </c>
      <c r="D1424" s="1">
        <v>1</v>
      </c>
      <c r="E1424" s="1">
        <v>45</v>
      </c>
      <c r="F1424" s="1">
        <v>17</v>
      </c>
      <c r="G1424" s="1">
        <v>18684</v>
      </c>
      <c r="H1424" s="1">
        <v>0.0401815174034021</v>
      </c>
      <c r="I1424" s="1">
        <v>0.0586877079893897</v>
      </c>
      <c r="J1424" s="1">
        <v>24.4235294117647</v>
      </c>
      <c r="K1424" s="1" t="s">
        <v>351</v>
      </c>
    </row>
    <row r="1425" spans="1:11">
      <c r="A1425" s="1" t="s">
        <v>60184</v>
      </c>
      <c r="B1425" s="1" t="s">
        <v>60185</v>
      </c>
      <c r="C1425" s="1" t="s">
        <v>59895</v>
      </c>
      <c r="D1425" s="1">
        <v>1</v>
      </c>
      <c r="E1425" s="1">
        <v>45</v>
      </c>
      <c r="F1425" s="1">
        <v>17</v>
      </c>
      <c r="G1425" s="1">
        <v>18684</v>
      </c>
      <c r="H1425" s="1">
        <v>0.0401815174034021</v>
      </c>
      <c r="I1425" s="1">
        <v>0.0586877079893897</v>
      </c>
      <c r="J1425" s="1">
        <v>24.4235294117647</v>
      </c>
      <c r="K1425" s="1" t="s">
        <v>318</v>
      </c>
    </row>
    <row r="1426" spans="1:11">
      <c r="A1426" s="1" t="s">
        <v>60186</v>
      </c>
      <c r="B1426" s="1" t="s">
        <v>60187</v>
      </c>
      <c r="C1426" s="1" t="s">
        <v>59895</v>
      </c>
      <c r="D1426" s="1">
        <v>1</v>
      </c>
      <c r="E1426" s="1">
        <v>45</v>
      </c>
      <c r="F1426" s="1">
        <v>18</v>
      </c>
      <c r="G1426" s="1">
        <v>18684</v>
      </c>
      <c r="H1426" s="1">
        <v>0.042495324213112</v>
      </c>
      <c r="I1426" s="1">
        <v>0.0604772166220759</v>
      </c>
      <c r="J1426" s="1">
        <v>23.0666666666667</v>
      </c>
      <c r="K1426" s="1" t="s">
        <v>292</v>
      </c>
    </row>
    <row r="1427" spans="1:11">
      <c r="A1427" s="1" t="s">
        <v>60188</v>
      </c>
      <c r="B1427" s="1" t="s">
        <v>60189</v>
      </c>
      <c r="C1427" s="1" t="s">
        <v>59895</v>
      </c>
      <c r="D1427" s="1">
        <v>1</v>
      </c>
      <c r="E1427" s="1">
        <v>45</v>
      </c>
      <c r="F1427" s="1">
        <v>18</v>
      </c>
      <c r="G1427" s="1">
        <v>18684</v>
      </c>
      <c r="H1427" s="1">
        <v>0.042495324213112</v>
      </c>
      <c r="I1427" s="1">
        <v>0.0604772166220759</v>
      </c>
      <c r="J1427" s="1">
        <v>23.0666666666667</v>
      </c>
      <c r="K1427" s="1" t="s">
        <v>335</v>
      </c>
    </row>
    <row r="1428" spans="1:11">
      <c r="A1428" s="1" t="s">
        <v>60190</v>
      </c>
      <c r="B1428" s="1" t="s">
        <v>60191</v>
      </c>
      <c r="C1428" s="1" t="s">
        <v>59895</v>
      </c>
      <c r="D1428" s="1">
        <v>1</v>
      </c>
      <c r="E1428" s="1">
        <v>45</v>
      </c>
      <c r="F1428" s="1">
        <v>18</v>
      </c>
      <c r="G1428" s="1">
        <v>18684</v>
      </c>
      <c r="H1428" s="1">
        <v>0.042495324213112</v>
      </c>
      <c r="I1428" s="1">
        <v>0.0604772166220759</v>
      </c>
      <c r="J1428" s="1">
        <v>23.0666666666667</v>
      </c>
      <c r="K1428" s="1" t="s">
        <v>315</v>
      </c>
    </row>
    <row r="1429" spans="1:11">
      <c r="A1429" s="1" t="s">
        <v>60192</v>
      </c>
      <c r="B1429" s="1" t="s">
        <v>60193</v>
      </c>
      <c r="C1429" s="1" t="s">
        <v>59895</v>
      </c>
      <c r="D1429" s="1">
        <v>1</v>
      </c>
      <c r="E1429" s="1">
        <v>45</v>
      </c>
      <c r="F1429" s="1">
        <v>18</v>
      </c>
      <c r="G1429" s="1">
        <v>18684</v>
      </c>
      <c r="H1429" s="1">
        <v>0.042495324213112</v>
      </c>
      <c r="I1429" s="1">
        <v>0.0604772166220759</v>
      </c>
      <c r="J1429" s="1">
        <v>23.0666666666667</v>
      </c>
      <c r="K1429" s="1" t="s">
        <v>328</v>
      </c>
    </row>
    <row r="1430" spans="1:11">
      <c r="A1430" s="1" t="s">
        <v>60194</v>
      </c>
      <c r="B1430" s="1" t="s">
        <v>60195</v>
      </c>
      <c r="C1430" s="1" t="s">
        <v>59895</v>
      </c>
      <c r="D1430" s="1">
        <v>2</v>
      </c>
      <c r="E1430" s="1">
        <v>45</v>
      </c>
      <c r="F1430" s="1">
        <v>142</v>
      </c>
      <c r="G1430" s="1">
        <v>18684</v>
      </c>
      <c r="H1430" s="1">
        <v>0.0459063035009067</v>
      </c>
      <c r="I1430" s="1">
        <v>0.0644148318534706</v>
      </c>
      <c r="J1430" s="1">
        <v>5.84788732394366</v>
      </c>
      <c r="K1430" s="1" t="s">
        <v>60196</v>
      </c>
    </row>
    <row r="1431" spans="1:11">
      <c r="A1431" s="1" t="s">
        <v>60197</v>
      </c>
      <c r="B1431" s="1" t="s">
        <v>60198</v>
      </c>
      <c r="C1431" s="1" t="s">
        <v>59895</v>
      </c>
      <c r="D1431" s="1">
        <v>1</v>
      </c>
      <c r="E1431" s="1">
        <v>45</v>
      </c>
      <c r="F1431" s="1">
        <v>21</v>
      </c>
      <c r="G1431" s="1">
        <v>18684</v>
      </c>
      <c r="H1431" s="1">
        <v>0.049404069866798</v>
      </c>
      <c r="I1431" s="1">
        <v>0.0675954529907262</v>
      </c>
      <c r="J1431" s="1">
        <v>19.7714285714286</v>
      </c>
      <c r="K1431" s="1" t="s">
        <v>448</v>
      </c>
    </row>
    <row r="1432" spans="1:11">
      <c r="A1432" s="1" t="s">
        <v>60199</v>
      </c>
      <c r="B1432" s="1" t="s">
        <v>60200</v>
      </c>
      <c r="C1432" s="1" t="s">
        <v>59895</v>
      </c>
      <c r="D1432" s="1">
        <v>1</v>
      </c>
      <c r="E1432" s="1">
        <v>45</v>
      </c>
      <c r="F1432" s="1">
        <v>22</v>
      </c>
      <c r="G1432" s="1">
        <v>18684</v>
      </c>
      <c r="H1432" s="1">
        <v>0.0516961352826473</v>
      </c>
      <c r="I1432" s="1">
        <v>0.0697967623078046</v>
      </c>
      <c r="J1432" s="1">
        <v>18.8727272727273</v>
      </c>
      <c r="K1432" s="1" t="s">
        <v>396</v>
      </c>
    </row>
    <row r="1433" spans="1:11">
      <c r="A1433" s="1" t="s">
        <v>60201</v>
      </c>
      <c r="B1433" s="1" t="s">
        <v>60202</v>
      </c>
      <c r="C1433" s="1" t="s">
        <v>59895</v>
      </c>
      <c r="D1433" s="1">
        <v>1</v>
      </c>
      <c r="E1433" s="1">
        <v>45</v>
      </c>
      <c r="F1433" s="1">
        <v>23</v>
      </c>
      <c r="G1433" s="1">
        <v>18684</v>
      </c>
      <c r="H1433" s="1">
        <v>0.0539827966218542</v>
      </c>
      <c r="I1433" s="1">
        <v>0.0722983883328405</v>
      </c>
      <c r="J1433" s="1">
        <v>18.0521739130435</v>
      </c>
      <c r="K1433" s="1" t="s">
        <v>348</v>
      </c>
    </row>
    <row r="1434" spans="1:11">
      <c r="A1434" s="1" t="s">
        <v>60203</v>
      </c>
      <c r="B1434" s="1" t="s">
        <v>60204</v>
      </c>
      <c r="C1434" s="1" t="s">
        <v>59895</v>
      </c>
      <c r="D1434" s="1">
        <v>1</v>
      </c>
      <c r="E1434" s="1">
        <v>45</v>
      </c>
      <c r="F1434" s="1">
        <v>24</v>
      </c>
      <c r="G1434" s="1">
        <v>18684</v>
      </c>
      <c r="H1434" s="1">
        <v>0.0562640663368759</v>
      </c>
      <c r="I1434" s="1">
        <v>0.0744890551679733</v>
      </c>
      <c r="J1434" s="1">
        <v>17.3</v>
      </c>
      <c r="K1434" s="1" t="s">
        <v>289</v>
      </c>
    </row>
    <row r="1435" spans="1:11">
      <c r="A1435" s="1" t="s">
        <v>60205</v>
      </c>
      <c r="B1435" s="1" t="s">
        <v>60206</v>
      </c>
      <c r="C1435" s="1" t="s">
        <v>59895</v>
      </c>
      <c r="D1435" s="1">
        <v>2</v>
      </c>
      <c r="E1435" s="1">
        <v>45</v>
      </c>
      <c r="F1435" s="1">
        <v>162</v>
      </c>
      <c r="G1435" s="1">
        <v>18684</v>
      </c>
      <c r="H1435" s="1">
        <v>0.0580342441193693</v>
      </c>
      <c r="I1435" s="1">
        <v>0.0766229801729589</v>
      </c>
      <c r="J1435" s="1">
        <v>5.12592592592593</v>
      </c>
      <c r="K1435" s="1" t="s">
        <v>57551</v>
      </c>
    </row>
    <row r="1436" spans="1:11">
      <c r="A1436" s="1" t="s">
        <v>60207</v>
      </c>
      <c r="B1436" s="1" t="s">
        <v>60208</v>
      </c>
      <c r="C1436" s="1" t="s">
        <v>59895</v>
      </c>
      <c r="D1436" s="1">
        <v>1</v>
      </c>
      <c r="E1436" s="1">
        <v>45</v>
      </c>
      <c r="F1436" s="1">
        <v>25</v>
      </c>
      <c r="G1436" s="1">
        <v>18684</v>
      </c>
      <c r="H1436" s="1">
        <v>0.0585399568521406</v>
      </c>
      <c r="I1436" s="1">
        <v>0.0766229801729589</v>
      </c>
      <c r="J1436" s="1">
        <v>16.608</v>
      </c>
      <c r="K1436" s="1" t="s">
        <v>396</v>
      </c>
    </row>
    <row r="1437" spans="1:11">
      <c r="A1437" s="1" t="s">
        <v>60209</v>
      </c>
      <c r="B1437" s="1" t="s">
        <v>60210</v>
      </c>
      <c r="C1437" s="1" t="s">
        <v>59895</v>
      </c>
      <c r="D1437" s="1">
        <v>1</v>
      </c>
      <c r="E1437" s="1">
        <v>45</v>
      </c>
      <c r="F1437" s="1">
        <v>26</v>
      </c>
      <c r="G1437" s="1">
        <v>18684</v>
      </c>
      <c r="H1437" s="1">
        <v>0.0608104805641109</v>
      </c>
      <c r="I1437" s="1">
        <v>0.0787020887369856</v>
      </c>
      <c r="J1437" s="1">
        <v>15.9692307692308</v>
      </c>
      <c r="K1437" s="1" t="s">
        <v>338</v>
      </c>
    </row>
    <row r="1438" spans="1:11">
      <c r="A1438" s="1" t="s">
        <v>60211</v>
      </c>
      <c r="B1438" s="1" t="s">
        <v>60212</v>
      </c>
      <c r="C1438" s="1" t="s">
        <v>59895</v>
      </c>
      <c r="D1438" s="1">
        <v>1</v>
      </c>
      <c r="E1438" s="1">
        <v>45</v>
      </c>
      <c r="F1438" s="1">
        <v>26</v>
      </c>
      <c r="G1438" s="1">
        <v>18684</v>
      </c>
      <c r="H1438" s="1">
        <v>0.0608104805641109</v>
      </c>
      <c r="I1438" s="1">
        <v>0.0787020887369856</v>
      </c>
      <c r="J1438" s="1">
        <v>15.9692307692308</v>
      </c>
      <c r="K1438" s="1" t="s">
        <v>292</v>
      </c>
    </row>
    <row r="1439" spans="1:11">
      <c r="A1439" s="1" t="s">
        <v>60213</v>
      </c>
      <c r="B1439" s="1" t="s">
        <v>60214</v>
      </c>
      <c r="C1439" s="1" t="s">
        <v>59895</v>
      </c>
      <c r="D1439" s="1">
        <v>5</v>
      </c>
      <c r="E1439" s="1">
        <v>45</v>
      </c>
      <c r="F1439" s="1">
        <v>905</v>
      </c>
      <c r="G1439" s="1">
        <v>18684</v>
      </c>
      <c r="H1439" s="1">
        <v>0.0652557518453879</v>
      </c>
      <c r="I1439" s="1">
        <v>0.0831945802519785</v>
      </c>
      <c r="J1439" s="1">
        <v>2.2939226519337</v>
      </c>
      <c r="K1439" s="1" t="s">
        <v>60215</v>
      </c>
    </row>
    <row r="1440" spans="1:11">
      <c r="A1440" s="1" t="s">
        <v>60216</v>
      </c>
      <c r="B1440" s="1" t="s">
        <v>60217</v>
      </c>
      <c r="C1440" s="1" t="s">
        <v>59895</v>
      </c>
      <c r="D1440" s="1">
        <v>1</v>
      </c>
      <c r="E1440" s="1">
        <v>45</v>
      </c>
      <c r="F1440" s="1">
        <v>28</v>
      </c>
      <c r="G1440" s="1">
        <v>18684</v>
      </c>
      <c r="H1440" s="1">
        <v>0.0653354770245538</v>
      </c>
      <c r="I1440" s="1">
        <v>0.0831945802519785</v>
      </c>
      <c r="J1440" s="1">
        <v>14.8285714285714</v>
      </c>
      <c r="K1440" s="1" t="s">
        <v>317</v>
      </c>
    </row>
    <row r="1441" spans="1:11">
      <c r="A1441" s="1" t="s">
        <v>60218</v>
      </c>
      <c r="B1441" s="1" t="s">
        <v>60219</v>
      </c>
      <c r="C1441" s="1" t="s">
        <v>59895</v>
      </c>
      <c r="D1441" s="1">
        <v>1</v>
      </c>
      <c r="E1441" s="1">
        <v>45</v>
      </c>
      <c r="F1441" s="1">
        <v>28</v>
      </c>
      <c r="G1441" s="1">
        <v>18684</v>
      </c>
      <c r="H1441" s="1">
        <v>0.0653354770245538</v>
      </c>
      <c r="I1441" s="1">
        <v>0.0831945802519785</v>
      </c>
      <c r="J1441" s="1">
        <v>14.8285714285714</v>
      </c>
      <c r="K1441" s="1" t="s">
        <v>371</v>
      </c>
    </row>
    <row r="1442" spans="1:11">
      <c r="A1442" s="1" t="s">
        <v>60220</v>
      </c>
      <c r="B1442" s="1" t="s">
        <v>60221</v>
      </c>
      <c r="C1442" s="1" t="s">
        <v>59895</v>
      </c>
      <c r="D1442" s="1">
        <v>1</v>
      </c>
      <c r="E1442" s="1">
        <v>45</v>
      </c>
      <c r="F1442" s="1">
        <v>28</v>
      </c>
      <c r="G1442" s="1">
        <v>18684</v>
      </c>
      <c r="H1442" s="1">
        <v>0.0653354770245538</v>
      </c>
      <c r="I1442" s="1">
        <v>0.0831945802519785</v>
      </c>
      <c r="J1442" s="1">
        <v>14.8285714285714</v>
      </c>
      <c r="K1442" s="1" t="s">
        <v>316</v>
      </c>
    </row>
    <row r="1443" spans="1:11">
      <c r="A1443" s="1" t="s">
        <v>60222</v>
      </c>
      <c r="B1443" s="1" t="s">
        <v>60223</v>
      </c>
      <c r="C1443" s="1" t="s">
        <v>59895</v>
      </c>
      <c r="D1443" s="1">
        <v>1</v>
      </c>
      <c r="E1443" s="1">
        <v>45</v>
      </c>
      <c r="F1443" s="1">
        <v>28</v>
      </c>
      <c r="G1443" s="1">
        <v>18684</v>
      </c>
      <c r="H1443" s="1">
        <v>0.0653354770245538</v>
      </c>
      <c r="I1443" s="1">
        <v>0.0831945802519785</v>
      </c>
      <c r="J1443" s="1">
        <v>14.8285714285714</v>
      </c>
      <c r="K1443" s="1" t="s">
        <v>317</v>
      </c>
    </row>
    <row r="1444" spans="1:11">
      <c r="A1444" s="1" t="s">
        <v>60224</v>
      </c>
      <c r="B1444" s="1" t="s">
        <v>60225</v>
      </c>
      <c r="C1444" s="1" t="s">
        <v>59895</v>
      </c>
      <c r="D1444" s="1">
        <v>1</v>
      </c>
      <c r="E1444" s="1">
        <v>45</v>
      </c>
      <c r="F1444" s="1">
        <v>29</v>
      </c>
      <c r="G1444" s="1">
        <v>18684</v>
      </c>
      <c r="H1444" s="1">
        <v>0.0675899744266708</v>
      </c>
      <c r="I1444" s="1">
        <v>0.0852691014634199</v>
      </c>
      <c r="J1444" s="1">
        <v>14.3172413793103</v>
      </c>
      <c r="K1444" s="1" t="s">
        <v>316</v>
      </c>
    </row>
    <row r="1445" spans="1:11">
      <c r="A1445" s="1" t="s">
        <v>60226</v>
      </c>
      <c r="B1445" s="1" t="s">
        <v>60227</v>
      </c>
      <c r="C1445" s="1" t="s">
        <v>59895</v>
      </c>
      <c r="D1445" s="1">
        <v>1</v>
      </c>
      <c r="E1445" s="1">
        <v>45</v>
      </c>
      <c r="F1445" s="1">
        <v>29</v>
      </c>
      <c r="G1445" s="1">
        <v>18684</v>
      </c>
      <c r="H1445" s="1">
        <v>0.0675899744266708</v>
      </c>
      <c r="I1445" s="1">
        <v>0.0852691014634199</v>
      </c>
      <c r="J1445" s="1">
        <v>14.3172413793103</v>
      </c>
      <c r="K1445" s="1" t="s">
        <v>363</v>
      </c>
    </row>
    <row r="1446" spans="1:11">
      <c r="A1446" s="1" t="s">
        <v>60228</v>
      </c>
      <c r="B1446" s="1" t="s">
        <v>60229</v>
      </c>
      <c r="C1446" s="1" t="s">
        <v>59895</v>
      </c>
      <c r="D1446" s="1">
        <v>1</v>
      </c>
      <c r="E1446" s="1">
        <v>45</v>
      </c>
      <c r="F1446" s="1">
        <v>30</v>
      </c>
      <c r="G1446" s="1">
        <v>18684</v>
      </c>
      <c r="H1446" s="1">
        <v>0.0698391543329048</v>
      </c>
      <c r="I1446" s="1">
        <v>0.087226254370822</v>
      </c>
      <c r="J1446" s="1">
        <v>13.84</v>
      </c>
      <c r="K1446" s="1" t="s">
        <v>321</v>
      </c>
    </row>
    <row r="1447" spans="1:11">
      <c r="A1447" s="1" t="s">
        <v>60230</v>
      </c>
      <c r="B1447" s="1" t="s">
        <v>60231</v>
      </c>
      <c r="C1447" s="1" t="s">
        <v>59895</v>
      </c>
      <c r="D1447" s="1">
        <v>1</v>
      </c>
      <c r="E1447" s="1">
        <v>45</v>
      </c>
      <c r="F1447" s="1">
        <v>31</v>
      </c>
      <c r="G1447" s="1">
        <v>18684</v>
      </c>
      <c r="H1447" s="1">
        <v>0.0720830290008054</v>
      </c>
      <c r="I1447" s="1">
        <v>0.0892116695554523</v>
      </c>
      <c r="J1447" s="1">
        <v>13.3935483870968</v>
      </c>
      <c r="K1447" s="1" t="s">
        <v>318</v>
      </c>
    </row>
    <row r="1448" spans="1:11">
      <c r="A1448" s="1" t="s">
        <v>60232</v>
      </c>
      <c r="B1448" s="1" t="s">
        <v>60233</v>
      </c>
      <c r="C1448" s="1" t="s">
        <v>59895</v>
      </c>
      <c r="D1448" s="1">
        <v>1</v>
      </c>
      <c r="E1448" s="1">
        <v>45</v>
      </c>
      <c r="F1448" s="1">
        <v>31</v>
      </c>
      <c r="G1448" s="1">
        <v>18684</v>
      </c>
      <c r="H1448" s="1">
        <v>0.0720830290008054</v>
      </c>
      <c r="I1448" s="1">
        <v>0.0892116695554523</v>
      </c>
      <c r="J1448" s="1">
        <v>13.3935483870968</v>
      </c>
      <c r="K1448" s="1" t="s">
        <v>350</v>
      </c>
    </row>
    <row r="1449" spans="1:11">
      <c r="A1449" s="1" t="s">
        <v>60234</v>
      </c>
      <c r="B1449" s="1" t="s">
        <v>60235</v>
      </c>
      <c r="C1449" s="1" t="s">
        <v>59895</v>
      </c>
      <c r="D1449" s="1">
        <v>1</v>
      </c>
      <c r="E1449" s="1">
        <v>45</v>
      </c>
      <c r="F1449" s="1">
        <v>31</v>
      </c>
      <c r="G1449" s="1">
        <v>18684</v>
      </c>
      <c r="H1449" s="1">
        <v>0.0720830290008054</v>
      </c>
      <c r="I1449" s="1">
        <v>0.0892116695554523</v>
      </c>
      <c r="J1449" s="1">
        <v>13.3935483870968</v>
      </c>
      <c r="K1449" s="1" t="s">
        <v>316</v>
      </c>
    </row>
    <row r="1450" spans="1:11">
      <c r="A1450" s="1" t="s">
        <v>60236</v>
      </c>
      <c r="B1450" s="1" t="s">
        <v>60237</v>
      </c>
      <c r="C1450" s="1" t="s">
        <v>59895</v>
      </c>
      <c r="D1450" s="1">
        <v>2</v>
      </c>
      <c r="E1450" s="1">
        <v>45</v>
      </c>
      <c r="F1450" s="1">
        <v>185</v>
      </c>
      <c r="G1450" s="1">
        <v>18684</v>
      </c>
      <c r="H1450" s="1">
        <v>0.0731835249082339</v>
      </c>
      <c r="I1450" s="1">
        <v>0.0903500307509061</v>
      </c>
      <c r="J1450" s="1">
        <v>4.48864864864865</v>
      </c>
      <c r="K1450" s="1" t="s">
        <v>60238</v>
      </c>
    </row>
    <row r="1451" spans="1:11">
      <c r="A1451" s="1" t="s">
        <v>60239</v>
      </c>
      <c r="B1451" s="1" t="s">
        <v>60240</v>
      </c>
      <c r="C1451" s="1" t="s">
        <v>59895</v>
      </c>
      <c r="D1451" s="1">
        <v>1</v>
      </c>
      <c r="E1451" s="1">
        <v>45</v>
      </c>
      <c r="F1451" s="1">
        <v>33</v>
      </c>
      <c r="G1451" s="1">
        <v>18684</v>
      </c>
      <c r="H1451" s="1">
        <v>0.0765549115138652</v>
      </c>
      <c r="I1451" s="1">
        <v>0.0931324957589601</v>
      </c>
      <c r="J1451" s="1">
        <v>12.5818181818182</v>
      </c>
      <c r="K1451" s="1" t="s">
        <v>289</v>
      </c>
    </row>
    <row r="1452" spans="1:11">
      <c r="A1452" s="1" t="s">
        <v>60241</v>
      </c>
      <c r="B1452" s="1" t="s">
        <v>60242</v>
      </c>
      <c r="C1452" s="1" t="s">
        <v>59895</v>
      </c>
      <c r="D1452" s="1">
        <v>1</v>
      </c>
      <c r="E1452" s="1">
        <v>45</v>
      </c>
      <c r="F1452" s="1">
        <v>33</v>
      </c>
      <c r="G1452" s="1">
        <v>18684</v>
      </c>
      <c r="H1452" s="1">
        <v>0.0765549115138652</v>
      </c>
      <c r="I1452" s="1">
        <v>0.0931324957589601</v>
      </c>
      <c r="J1452" s="1">
        <v>12.5818181818182</v>
      </c>
      <c r="K1452" s="1" t="s">
        <v>330</v>
      </c>
    </row>
    <row r="1453" spans="1:11">
      <c r="A1453" s="1" t="s">
        <v>60243</v>
      </c>
      <c r="B1453" s="1" t="s">
        <v>60244</v>
      </c>
      <c r="C1453" s="1" t="s">
        <v>59895</v>
      </c>
      <c r="D1453" s="1">
        <v>1</v>
      </c>
      <c r="E1453" s="1">
        <v>45</v>
      </c>
      <c r="F1453" s="1">
        <v>33</v>
      </c>
      <c r="G1453" s="1">
        <v>18684</v>
      </c>
      <c r="H1453" s="1">
        <v>0.0765549115138652</v>
      </c>
      <c r="I1453" s="1">
        <v>0.0931324957589601</v>
      </c>
      <c r="J1453" s="1">
        <v>12.5818181818182</v>
      </c>
      <c r="K1453" s="1" t="s">
        <v>396</v>
      </c>
    </row>
    <row r="1454" spans="1:11">
      <c r="A1454" s="1" t="s">
        <v>60245</v>
      </c>
      <c r="B1454" s="1" t="s">
        <v>60246</v>
      </c>
      <c r="C1454" s="1" t="s">
        <v>59895</v>
      </c>
      <c r="D1454" s="1">
        <v>1</v>
      </c>
      <c r="E1454" s="1">
        <v>45</v>
      </c>
      <c r="F1454" s="1">
        <v>33</v>
      </c>
      <c r="G1454" s="1">
        <v>18684</v>
      </c>
      <c r="H1454" s="1">
        <v>0.0765549115138652</v>
      </c>
      <c r="I1454" s="1">
        <v>0.0931324957589601</v>
      </c>
      <c r="J1454" s="1">
        <v>12.5818181818182</v>
      </c>
      <c r="K1454" s="1" t="s">
        <v>445</v>
      </c>
    </row>
    <row r="1455" spans="1:11">
      <c r="A1455" s="1" t="s">
        <v>60247</v>
      </c>
      <c r="B1455" s="1" t="s">
        <v>60248</v>
      </c>
      <c r="C1455" s="1" t="s">
        <v>59895</v>
      </c>
      <c r="D1455" s="1">
        <v>1</v>
      </c>
      <c r="E1455" s="1">
        <v>45</v>
      </c>
      <c r="F1455" s="1">
        <v>34</v>
      </c>
      <c r="G1455" s="1">
        <v>18684</v>
      </c>
      <c r="H1455" s="1">
        <v>0.0787829437363666</v>
      </c>
      <c r="I1455" s="1">
        <v>0.0953019480681854</v>
      </c>
      <c r="J1455" s="1">
        <v>12.2117647058824</v>
      </c>
      <c r="K1455" s="1" t="s">
        <v>321</v>
      </c>
    </row>
    <row r="1456" spans="1:11">
      <c r="A1456" s="1" t="s">
        <v>60249</v>
      </c>
      <c r="B1456" s="1" t="s">
        <v>60250</v>
      </c>
      <c r="C1456" s="1" t="s">
        <v>59895</v>
      </c>
      <c r="D1456" s="1">
        <v>1</v>
      </c>
      <c r="E1456" s="1">
        <v>45</v>
      </c>
      <c r="F1456" s="1">
        <v>35</v>
      </c>
      <c r="G1456" s="1">
        <v>18684</v>
      </c>
      <c r="H1456" s="1">
        <v>0.0810057194753405</v>
      </c>
      <c r="I1456" s="1">
        <v>0.0976757067628704</v>
      </c>
      <c r="J1456" s="1">
        <v>11.8628571428571</v>
      </c>
      <c r="K1456" s="1" t="s">
        <v>317</v>
      </c>
    </row>
    <row r="1457" spans="1:11">
      <c r="A1457" s="1" t="s">
        <v>60251</v>
      </c>
      <c r="B1457" s="1" t="s">
        <v>60252</v>
      </c>
      <c r="C1457" s="1" t="s">
        <v>59895</v>
      </c>
      <c r="D1457" s="1">
        <v>1</v>
      </c>
      <c r="E1457" s="1">
        <v>45</v>
      </c>
      <c r="F1457" s="1">
        <v>36</v>
      </c>
      <c r="G1457" s="1">
        <v>18684</v>
      </c>
      <c r="H1457" s="1">
        <v>0.0832232508509428</v>
      </c>
      <c r="I1457" s="1">
        <v>0.100188504234682</v>
      </c>
      <c r="J1457" s="1">
        <v>11.5333333333333</v>
      </c>
      <c r="K1457" s="1" t="s">
        <v>317</v>
      </c>
    </row>
    <row r="1458" spans="1:11">
      <c r="A1458" s="1" t="s">
        <v>60253</v>
      </c>
      <c r="B1458" s="1" t="s">
        <v>60254</v>
      </c>
      <c r="C1458" s="1" t="s">
        <v>59895</v>
      </c>
      <c r="D1458" s="1">
        <v>1</v>
      </c>
      <c r="E1458" s="1">
        <v>45</v>
      </c>
      <c r="F1458" s="1">
        <v>38</v>
      </c>
      <c r="G1458" s="1">
        <v>18684</v>
      </c>
      <c r="H1458" s="1">
        <v>0.0876426288562301</v>
      </c>
      <c r="I1458" s="1">
        <v>0.104919348191816</v>
      </c>
      <c r="J1458" s="1">
        <v>10.9263157894737</v>
      </c>
      <c r="K1458" s="1" t="s">
        <v>371</v>
      </c>
    </row>
    <row r="1459" spans="1:11">
      <c r="A1459" s="1" t="s">
        <v>60255</v>
      </c>
      <c r="B1459" s="1" t="s">
        <v>60256</v>
      </c>
      <c r="C1459" s="1" t="s">
        <v>59895</v>
      </c>
      <c r="D1459" s="1">
        <v>1</v>
      </c>
      <c r="E1459" s="1">
        <v>45</v>
      </c>
      <c r="F1459" s="1">
        <v>39</v>
      </c>
      <c r="G1459" s="1">
        <v>18684</v>
      </c>
      <c r="H1459" s="1">
        <v>0.089844499589978</v>
      </c>
      <c r="I1459" s="1">
        <v>0.106957737607117</v>
      </c>
      <c r="J1459" s="1">
        <v>10.6461538461538</v>
      </c>
      <c r="K1459" s="1" t="s">
        <v>316</v>
      </c>
    </row>
    <row r="1460" spans="1:11">
      <c r="A1460" s="1" t="s">
        <v>60257</v>
      </c>
      <c r="B1460" s="1" t="s">
        <v>60258</v>
      </c>
      <c r="C1460" s="1" t="s">
        <v>59895</v>
      </c>
      <c r="D1460" s="1">
        <v>1</v>
      </c>
      <c r="E1460" s="1">
        <v>45</v>
      </c>
      <c r="F1460" s="1">
        <v>40</v>
      </c>
      <c r="G1460" s="1">
        <v>18684</v>
      </c>
      <c r="H1460" s="1">
        <v>0.0920411741686024</v>
      </c>
      <c r="I1460" s="1">
        <v>0.109485932793738</v>
      </c>
      <c r="J1460" s="1">
        <v>10.38</v>
      </c>
      <c r="K1460" s="1" t="s">
        <v>347</v>
      </c>
    </row>
    <row r="1461" spans="1:11">
      <c r="A1461" s="1" t="s">
        <v>60259</v>
      </c>
      <c r="B1461" s="1" t="s">
        <v>60260</v>
      </c>
      <c r="C1461" s="1" t="s">
        <v>59895</v>
      </c>
      <c r="D1461" s="1">
        <v>1</v>
      </c>
      <c r="E1461" s="1">
        <v>45</v>
      </c>
      <c r="F1461" s="1">
        <v>44</v>
      </c>
      <c r="G1461" s="1">
        <v>18684</v>
      </c>
      <c r="H1461" s="1">
        <v>0.10077615021257</v>
      </c>
      <c r="I1461" s="1">
        <v>0.117912812261198</v>
      </c>
      <c r="J1461" s="1">
        <v>9.43636363636364</v>
      </c>
      <c r="K1461" s="1" t="s">
        <v>328</v>
      </c>
    </row>
    <row r="1462" spans="1:11">
      <c r="A1462" s="1" t="s">
        <v>60261</v>
      </c>
      <c r="B1462" s="1" t="s">
        <v>60262</v>
      </c>
      <c r="C1462" s="1" t="s">
        <v>59895</v>
      </c>
      <c r="D1462" s="1">
        <v>1</v>
      </c>
      <c r="E1462" s="1">
        <v>45</v>
      </c>
      <c r="F1462" s="1">
        <v>50</v>
      </c>
      <c r="G1462" s="1">
        <v>18684</v>
      </c>
      <c r="H1462" s="1">
        <v>0.113724754644219</v>
      </c>
      <c r="I1462" s="1">
        <v>0.131019302585506</v>
      </c>
      <c r="J1462" s="1">
        <v>8.304</v>
      </c>
      <c r="K1462" s="1" t="s">
        <v>336</v>
      </c>
    </row>
    <row r="1463" spans="1:11">
      <c r="A1463" s="1" t="s">
        <v>60263</v>
      </c>
      <c r="B1463" s="1" t="s">
        <v>60264</v>
      </c>
      <c r="C1463" s="1" t="s">
        <v>59895</v>
      </c>
      <c r="D1463" s="1">
        <v>1</v>
      </c>
      <c r="E1463" s="1">
        <v>45</v>
      </c>
      <c r="F1463" s="1">
        <v>50</v>
      </c>
      <c r="G1463" s="1">
        <v>18684</v>
      </c>
      <c r="H1463" s="1">
        <v>0.113724754644219</v>
      </c>
      <c r="I1463" s="1">
        <v>0.131019302585506</v>
      </c>
      <c r="J1463" s="1">
        <v>8.304</v>
      </c>
      <c r="K1463" s="1" t="s">
        <v>356</v>
      </c>
    </row>
    <row r="1464" spans="1:11">
      <c r="A1464" s="1" t="s">
        <v>60265</v>
      </c>
      <c r="B1464" s="1" t="s">
        <v>60266</v>
      </c>
      <c r="C1464" s="1" t="s">
        <v>59895</v>
      </c>
      <c r="D1464" s="1">
        <v>1</v>
      </c>
      <c r="E1464" s="1">
        <v>45</v>
      </c>
      <c r="F1464" s="1">
        <v>52</v>
      </c>
      <c r="G1464" s="1">
        <v>18684</v>
      </c>
      <c r="H1464" s="1">
        <v>0.118000304378215</v>
      </c>
      <c r="I1464" s="1">
        <v>0.135011789906425</v>
      </c>
      <c r="J1464" s="1">
        <v>7.98461538461538</v>
      </c>
      <c r="K1464" s="1" t="s">
        <v>336</v>
      </c>
    </row>
    <row r="1465" spans="1:11">
      <c r="A1465" s="1" t="s">
        <v>60267</v>
      </c>
      <c r="B1465" s="1" t="s">
        <v>60268</v>
      </c>
      <c r="C1465" s="1" t="s">
        <v>59895</v>
      </c>
      <c r="D1465" s="1">
        <v>1</v>
      </c>
      <c r="E1465" s="1">
        <v>45</v>
      </c>
      <c r="F1465" s="1">
        <v>52</v>
      </c>
      <c r="G1465" s="1">
        <v>18684</v>
      </c>
      <c r="H1465" s="1">
        <v>0.118000304378215</v>
      </c>
      <c r="I1465" s="1">
        <v>0.135011789906425</v>
      </c>
      <c r="J1465" s="1">
        <v>7.98461538461538</v>
      </c>
      <c r="K1465" s="1" t="s">
        <v>324</v>
      </c>
    </row>
    <row r="1466" spans="1:11">
      <c r="A1466" s="1" t="s">
        <v>60269</v>
      </c>
      <c r="B1466" s="1" t="s">
        <v>60270</v>
      </c>
      <c r="C1466" s="1" t="s">
        <v>59895</v>
      </c>
      <c r="D1466" s="1">
        <v>2</v>
      </c>
      <c r="E1466" s="1">
        <v>45</v>
      </c>
      <c r="F1466" s="1">
        <v>247</v>
      </c>
      <c r="G1466" s="1">
        <v>18684</v>
      </c>
      <c r="H1466" s="1">
        <v>0.119161496126507</v>
      </c>
      <c r="I1466" s="1">
        <v>0.136236466608049</v>
      </c>
      <c r="J1466" s="1">
        <v>3.36194331983806</v>
      </c>
      <c r="K1466" s="1" t="s">
        <v>60271</v>
      </c>
    </row>
    <row r="1467" spans="1:11">
      <c r="A1467" s="1" t="s">
        <v>60272</v>
      </c>
      <c r="B1467" s="1" t="s">
        <v>60273</v>
      </c>
      <c r="C1467" s="1" t="s">
        <v>59895</v>
      </c>
      <c r="D1467" s="1">
        <v>2</v>
      </c>
      <c r="E1467" s="1">
        <v>45</v>
      </c>
      <c r="F1467" s="1">
        <v>248</v>
      </c>
      <c r="G1467" s="1">
        <v>18684</v>
      </c>
      <c r="H1467" s="1">
        <v>0.119953319657304</v>
      </c>
      <c r="I1467" s="1">
        <v>0.136822904032025</v>
      </c>
      <c r="J1467" s="1">
        <v>3.34838709677419</v>
      </c>
      <c r="K1467" s="1" t="s">
        <v>60271</v>
      </c>
    </row>
    <row r="1468" spans="1:11">
      <c r="A1468" s="1" t="s">
        <v>60274</v>
      </c>
      <c r="B1468" s="1" t="s">
        <v>60275</v>
      </c>
      <c r="C1468" s="1" t="s">
        <v>59895</v>
      </c>
      <c r="D1468" s="1">
        <v>1</v>
      </c>
      <c r="E1468" s="1">
        <v>45</v>
      </c>
      <c r="F1468" s="1">
        <v>54</v>
      </c>
      <c r="G1468" s="1">
        <v>18684</v>
      </c>
      <c r="H1468" s="1">
        <v>0.122255684291226</v>
      </c>
      <c r="I1468" s="1">
        <v>0.139032241422926</v>
      </c>
      <c r="J1468" s="1">
        <v>7.68888888888889</v>
      </c>
      <c r="K1468" s="1" t="s">
        <v>316</v>
      </c>
    </row>
    <row r="1469" spans="1:11">
      <c r="A1469" s="1" t="s">
        <v>60276</v>
      </c>
      <c r="B1469" s="1" t="s">
        <v>60277</v>
      </c>
      <c r="C1469" s="1" t="s">
        <v>59895</v>
      </c>
      <c r="D1469" s="1">
        <v>1</v>
      </c>
      <c r="E1469" s="1">
        <v>45</v>
      </c>
      <c r="F1469" s="1">
        <v>58</v>
      </c>
      <c r="G1469" s="1">
        <v>18684</v>
      </c>
      <c r="H1469" s="1">
        <v>0.130706306228179</v>
      </c>
      <c r="I1469" s="1">
        <v>0.147413127325014</v>
      </c>
      <c r="J1469" s="1">
        <v>7.15862068965517</v>
      </c>
      <c r="K1469" s="1" t="s">
        <v>342</v>
      </c>
    </row>
    <row r="1470" spans="1:11">
      <c r="A1470" s="1" t="s">
        <v>60278</v>
      </c>
      <c r="B1470" s="1" t="s">
        <v>60279</v>
      </c>
      <c r="C1470" s="1" t="s">
        <v>59895</v>
      </c>
      <c r="D1470" s="1">
        <v>1</v>
      </c>
      <c r="E1470" s="1">
        <v>45</v>
      </c>
      <c r="F1470" s="1">
        <v>58</v>
      </c>
      <c r="G1470" s="1">
        <v>18684</v>
      </c>
      <c r="H1470" s="1">
        <v>0.130706306228179</v>
      </c>
      <c r="I1470" s="1">
        <v>0.147413127325014</v>
      </c>
      <c r="J1470" s="1">
        <v>7.15862068965517</v>
      </c>
      <c r="K1470" s="1" t="s">
        <v>371</v>
      </c>
    </row>
    <row r="1471" spans="1:11">
      <c r="A1471" s="1" t="s">
        <v>60280</v>
      </c>
      <c r="B1471" s="1" t="s">
        <v>60281</v>
      </c>
      <c r="C1471" s="1" t="s">
        <v>59895</v>
      </c>
      <c r="D1471" s="1">
        <v>1</v>
      </c>
      <c r="E1471" s="1">
        <v>45</v>
      </c>
      <c r="F1471" s="1">
        <v>60</v>
      </c>
      <c r="G1471" s="1">
        <v>18684</v>
      </c>
      <c r="H1471" s="1">
        <v>0.134901732993742</v>
      </c>
      <c r="I1471" s="1">
        <v>0.151122180351466</v>
      </c>
      <c r="J1471" s="1">
        <v>6.92</v>
      </c>
      <c r="K1471" s="1" t="s">
        <v>336</v>
      </c>
    </row>
    <row r="1472" spans="1:11">
      <c r="A1472" s="1" t="s">
        <v>60282</v>
      </c>
      <c r="B1472" s="1" t="s">
        <v>60283</v>
      </c>
      <c r="C1472" s="1" t="s">
        <v>59895</v>
      </c>
      <c r="D1472" s="1">
        <v>1</v>
      </c>
      <c r="E1472" s="1">
        <v>45</v>
      </c>
      <c r="F1472" s="1">
        <v>65</v>
      </c>
      <c r="G1472" s="1">
        <v>18684</v>
      </c>
      <c r="H1472" s="1">
        <v>0.145303873126093</v>
      </c>
      <c r="I1472" s="1">
        <v>0.161329244773605</v>
      </c>
      <c r="J1472" s="1">
        <v>6.38769230769231</v>
      </c>
      <c r="K1472" s="1" t="s">
        <v>327</v>
      </c>
    </row>
    <row r="1473" spans="1:11">
      <c r="A1473" s="1" t="s">
        <v>60284</v>
      </c>
      <c r="B1473" s="1" t="s">
        <v>60285</v>
      </c>
      <c r="C1473" s="1" t="s">
        <v>59895</v>
      </c>
      <c r="D1473" s="1">
        <v>1</v>
      </c>
      <c r="E1473" s="1">
        <v>45</v>
      </c>
      <c r="F1473" s="1">
        <v>66</v>
      </c>
      <c r="G1473" s="1">
        <v>18684</v>
      </c>
      <c r="H1473" s="1">
        <v>0.147369576209467</v>
      </c>
      <c r="I1473" s="1">
        <v>0.163019442709587</v>
      </c>
      <c r="J1473" s="1">
        <v>6.29090909090909</v>
      </c>
      <c r="K1473" s="1" t="s">
        <v>314</v>
      </c>
    </row>
    <row r="1474" spans="1:11">
      <c r="A1474" s="1" t="s">
        <v>60286</v>
      </c>
      <c r="B1474" s="1" t="s">
        <v>60287</v>
      </c>
      <c r="C1474" s="1" t="s">
        <v>59895</v>
      </c>
      <c r="D1474" s="1">
        <v>1</v>
      </c>
      <c r="E1474" s="1">
        <v>45</v>
      </c>
      <c r="F1474" s="1">
        <v>66</v>
      </c>
      <c r="G1474" s="1">
        <v>18684</v>
      </c>
      <c r="H1474" s="1">
        <v>0.147369576209467</v>
      </c>
      <c r="I1474" s="1">
        <v>0.163019442709587</v>
      </c>
      <c r="J1474" s="1">
        <v>6.29090909090909</v>
      </c>
      <c r="K1474" s="1" t="s">
        <v>365</v>
      </c>
    </row>
    <row r="1475" spans="1:11">
      <c r="A1475" s="1" t="s">
        <v>60288</v>
      </c>
      <c r="B1475" s="1" t="s">
        <v>60289</v>
      </c>
      <c r="C1475" s="1" t="s">
        <v>59895</v>
      </c>
      <c r="D1475" s="1">
        <v>1</v>
      </c>
      <c r="E1475" s="1">
        <v>45</v>
      </c>
      <c r="F1475" s="1">
        <v>72</v>
      </c>
      <c r="G1475" s="1">
        <v>18684</v>
      </c>
      <c r="H1475" s="1">
        <v>0.159661668886703</v>
      </c>
      <c r="I1475" s="1">
        <v>0.174557218170593</v>
      </c>
      <c r="J1475" s="1">
        <v>5.76666666666667</v>
      </c>
      <c r="K1475" s="1" t="s">
        <v>356</v>
      </c>
    </row>
    <row r="1476" spans="1:11">
      <c r="A1476" s="1" t="s">
        <v>60290</v>
      </c>
      <c r="B1476" s="1" t="s">
        <v>60291</v>
      </c>
      <c r="C1476" s="1" t="s">
        <v>59895</v>
      </c>
      <c r="D1476" s="1">
        <v>1</v>
      </c>
      <c r="E1476" s="1">
        <v>45</v>
      </c>
      <c r="F1476" s="1">
        <v>73</v>
      </c>
      <c r="G1476" s="1">
        <v>18684</v>
      </c>
      <c r="H1476" s="1">
        <v>0.161693434677596</v>
      </c>
      <c r="I1476" s="1">
        <v>0.176264645360751</v>
      </c>
      <c r="J1476" s="1">
        <v>5.68767123287671</v>
      </c>
      <c r="K1476" s="1" t="s">
        <v>336</v>
      </c>
    </row>
    <row r="1477" spans="1:11">
      <c r="A1477" s="1" t="s">
        <v>60292</v>
      </c>
      <c r="B1477" s="1" t="s">
        <v>60293</v>
      </c>
      <c r="C1477" s="1" t="s">
        <v>59895</v>
      </c>
      <c r="D1477" s="1">
        <v>2</v>
      </c>
      <c r="E1477" s="1">
        <v>45</v>
      </c>
      <c r="F1477" s="1">
        <v>316</v>
      </c>
      <c r="G1477" s="1">
        <v>18684</v>
      </c>
      <c r="H1477" s="1">
        <v>0.176441095411823</v>
      </c>
      <c r="I1477" s="1">
        <v>0.189994000802394</v>
      </c>
      <c r="J1477" s="1">
        <v>2.62784810126582</v>
      </c>
      <c r="K1477" s="1" t="s">
        <v>60294</v>
      </c>
    </row>
    <row r="1478" spans="1:11">
      <c r="A1478" s="1" t="s">
        <v>60295</v>
      </c>
      <c r="B1478" s="1" t="s">
        <v>60296</v>
      </c>
      <c r="C1478" s="1" t="s">
        <v>59895</v>
      </c>
      <c r="D1478" s="1">
        <v>1</v>
      </c>
      <c r="E1478" s="1">
        <v>45</v>
      </c>
      <c r="F1478" s="1">
        <v>86</v>
      </c>
      <c r="G1478" s="1">
        <v>18684</v>
      </c>
      <c r="H1478" s="1">
        <v>0.18767328767407</v>
      </c>
      <c r="I1478" s="1">
        <v>0.201510330358701</v>
      </c>
      <c r="J1478" s="1">
        <v>4.82790697674419</v>
      </c>
      <c r="K1478" s="1" t="s">
        <v>445</v>
      </c>
    </row>
    <row r="1479" spans="1:11">
      <c r="A1479" s="1" t="s">
        <v>60297</v>
      </c>
      <c r="B1479" s="1" t="s">
        <v>60298</v>
      </c>
      <c r="C1479" s="1" t="s">
        <v>59895</v>
      </c>
      <c r="D1479" s="1">
        <v>2</v>
      </c>
      <c r="E1479" s="1">
        <v>45</v>
      </c>
      <c r="F1479" s="1">
        <v>331</v>
      </c>
      <c r="G1479" s="1">
        <v>18684</v>
      </c>
      <c r="H1479" s="1">
        <v>0.189441503506008</v>
      </c>
      <c r="I1479" s="1">
        <v>0.203039406404883</v>
      </c>
      <c r="J1479" s="1">
        <v>2.50876132930514</v>
      </c>
      <c r="K1479" s="1" t="s">
        <v>60299</v>
      </c>
    </row>
    <row r="1480" spans="1:11">
      <c r="A1480" s="1" t="s">
        <v>60300</v>
      </c>
      <c r="B1480" s="1" t="s">
        <v>60301</v>
      </c>
      <c r="C1480" s="1" t="s">
        <v>59895</v>
      </c>
      <c r="D1480" s="1">
        <v>1</v>
      </c>
      <c r="E1480" s="1">
        <v>45</v>
      </c>
      <c r="F1480" s="1">
        <v>89</v>
      </c>
      <c r="G1480" s="1">
        <v>18684</v>
      </c>
      <c r="H1480" s="1">
        <v>0.193555901064549</v>
      </c>
      <c r="I1480" s="1">
        <v>0.206937884245776</v>
      </c>
      <c r="J1480" s="1">
        <v>4.66516853932584</v>
      </c>
      <c r="K1480" s="1" t="s">
        <v>356</v>
      </c>
    </row>
    <row r="1481" spans="1:11">
      <c r="A1481" s="1" t="s">
        <v>60302</v>
      </c>
      <c r="B1481" s="1" t="s">
        <v>60303</v>
      </c>
      <c r="C1481" s="1" t="s">
        <v>59895</v>
      </c>
      <c r="D1481" s="1">
        <v>1</v>
      </c>
      <c r="E1481" s="1">
        <v>45</v>
      </c>
      <c r="F1481" s="1">
        <v>95</v>
      </c>
      <c r="G1481" s="1">
        <v>18684</v>
      </c>
      <c r="H1481" s="1">
        <v>0.205196436014656</v>
      </c>
      <c r="I1481" s="1">
        <v>0.218139372092122</v>
      </c>
      <c r="J1481" s="1">
        <v>4.37052631578947</v>
      </c>
      <c r="K1481" s="1" t="s">
        <v>379</v>
      </c>
    </row>
    <row r="1482" spans="1:11">
      <c r="A1482" s="1" t="s">
        <v>60304</v>
      </c>
      <c r="B1482" s="1" t="s">
        <v>60305</v>
      </c>
      <c r="C1482" s="1" t="s">
        <v>59895</v>
      </c>
      <c r="D1482" s="1">
        <v>1</v>
      </c>
      <c r="E1482" s="1">
        <v>45</v>
      </c>
      <c r="F1482" s="1">
        <v>97</v>
      </c>
      <c r="G1482" s="1">
        <v>18684</v>
      </c>
      <c r="H1482" s="1">
        <v>0.20903998101526</v>
      </c>
      <c r="I1482" s="1">
        <v>0.22159715301971</v>
      </c>
      <c r="J1482" s="1">
        <v>4.28041237113402</v>
      </c>
      <c r="K1482" s="1" t="s">
        <v>315</v>
      </c>
    </row>
    <row r="1483" spans="1:11">
      <c r="A1483" s="1" t="s">
        <v>60306</v>
      </c>
      <c r="B1483" s="1" t="s">
        <v>60307</v>
      </c>
      <c r="C1483" s="1" t="s">
        <v>59895</v>
      </c>
      <c r="D1483" s="1">
        <v>1</v>
      </c>
      <c r="E1483" s="1">
        <v>45</v>
      </c>
      <c r="F1483" s="1">
        <v>100</v>
      </c>
      <c r="G1483" s="1">
        <v>18684</v>
      </c>
      <c r="H1483" s="1">
        <v>0.214771245358141</v>
      </c>
      <c r="I1483" s="1">
        <v>0.2271910211828</v>
      </c>
      <c r="J1483" s="1">
        <v>4.152</v>
      </c>
      <c r="K1483" s="1" t="s">
        <v>336</v>
      </c>
    </row>
    <row r="1484" spans="1:11">
      <c r="A1484" s="1" t="s">
        <v>60308</v>
      </c>
      <c r="B1484" s="1" t="s">
        <v>60309</v>
      </c>
      <c r="C1484" s="1" t="s">
        <v>59895</v>
      </c>
      <c r="D1484" s="1">
        <v>1</v>
      </c>
      <c r="E1484" s="1">
        <v>45</v>
      </c>
      <c r="F1484" s="1">
        <v>115</v>
      </c>
      <c r="G1484" s="1">
        <v>18684</v>
      </c>
      <c r="H1484" s="1">
        <v>0.242823981364851</v>
      </c>
      <c r="I1484" s="1">
        <v>0.254532475225211</v>
      </c>
      <c r="J1484" s="1">
        <v>3.6104347826087</v>
      </c>
      <c r="K1484" s="1" t="s">
        <v>371</v>
      </c>
    </row>
    <row r="1485" spans="1:11">
      <c r="A1485" s="1" t="s">
        <v>60310</v>
      </c>
      <c r="B1485" s="1" t="s">
        <v>60311</v>
      </c>
      <c r="C1485" s="1" t="s">
        <v>59895</v>
      </c>
      <c r="D1485" s="1">
        <v>1</v>
      </c>
      <c r="E1485" s="1">
        <v>45</v>
      </c>
      <c r="F1485" s="1">
        <v>127</v>
      </c>
      <c r="G1485" s="1">
        <v>18684</v>
      </c>
      <c r="H1485" s="1">
        <v>0.264558433380604</v>
      </c>
      <c r="I1485" s="1">
        <v>0.275581701438129</v>
      </c>
      <c r="J1485" s="1">
        <v>3.26929133858268</v>
      </c>
      <c r="K1485" s="1" t="s">
        <v>324</v>
      </c>
    </row>
    <row r="1486" spans="1:11">
      <c r="A1486" s="1" t="s">
        <v>60312</v>
      </c>
      <c r="B1486" s="1" t="s">
        <v>60313</v>
      </c>
      <c r="C1486" s="1" t="s">
        <v>59895</v>
      </c>
      <c r="D1486" s="1">
        <v>1</v>
      </c>
      <c r="E1486" s="1">
        <v>45</v>
      </c>
      <c r="F1486" s="1">
        <v>128</v>
      </c>
      <c r="G1486" s="1">
        <v>18684</v>
      </c>
      <c r="H1486" s="1">
        <v>0.266341850446825</v>
      </c>
      <c r="I1486" s="1">
        <v>0.277054629452315</v>
      </c>
      <c r="J1486" s="1">
        <v>3.24375</v>
      </c>
      <c r="K1486" s="1" t="s">
        <v>356</v>
      </c>
    </row>
    <row r="1487" spans="1:11">
      <c r="A1487" s="1" t="s">
        <v>60314</v>
      </c>
      <c r="B1487" s="1" t="s">
        <v>60315</v>
      </c>
      <c r="C1487" s="1" t="s">
        <v>59895</v>
      </c>
      <c r="D1487" s="1">
        <v>1</v>
      </c>
      <c r="E1487" s="1">
        <v>45</v>
      </c>
      <c r="F1487" s="1">
        <v>138</v>
      </c>
      <c r="G1487" s="1">
        <v>18684</v>
      </c>
      <c r="H1487" s="1">
        <v>0.283945044633015</v>
      </c>
      <c r="I1487" s="1">
        <v>0.293736253068636</v>
      </c>
      <c r="J1487" s="1">
        <v>3.00869565217391</v>
      </c>
      <c r="K1487" s="1" t="s">
        <v>396</v>
      </c>
    </row>
    <row r="1488" spans="1:11">
      <c r="A1488" s="1" t="s">
        <v>60316</v>
      </c>
      <c r="B1488" s="1" t="s">
        <v>60317</v>
      </c>
      <c r="C1488" s="1" t="s">
        <v>59895</v>
      </c>
      <c r="D1488" s="1">
        <v>1</v>
      </c>
      <c r="E1488" s="1">
        <v>45</v>
      </c>
      <c r="F1488" s="1">
        <v>159</v>
      </c>
      <c r="G1488" s="1">
        <v>18684</v>
      </c>
      <c r="H1488" s="1">
        <v>0.31957809530631</v>
      </c>
      <c r="I1488" s="1">
        <v>0.329235675109523</v>
      </c>
      <c r="J1488" s="1">
        <v>2.61132075471698</v>
      </c>
      <c r="K1488" s="1" t="s">
        <v>353</v>
      </c>
    </row>
    <row r="1489" spans="1:11">
      <c r="A1489" s="1" t="s">
        <v>60318</v>
      </c>
      <c r="B1489" s="1" t="s">
        <v>60319</v>
      </c>
      <c r="C1489" s="1" t="s">
        <v>59895</v>
      </c>
      <c r="D1489" s="1">
        <v>1</v>
      </c>
      <c r="E1489" s="1">
        <v>45</v>
      </c>
      <c r="F1489" s="1">
        <v>164</v>
      </c>
      <c r="G1489" s="1">
        <v>18684</v>
      </c>
      <c r="H1489" s="1">
        <v>0.327803159985586</v>
      </c>
      <c r="I1489" s="1">
        <v>0.337014900602042</v>
      </c>
      <c r="J1489" s="1">
        <v>2.53170731707317</v>
      </c>
      <c r="K1489" s="1" t="s">
        <v>317</v>
      </c>
    </row>
    <row r="1490" spans="1:11">
      <c r="A1490" s="1" t="s">
        <v>60320</v>
      </c>
      <c r="B1490" s="1" t="s">
        <v>60321</v>
      </c>
      <c r="C1490" s="1" t="s">
        <v>59895</v>
      </c>
      <c r="D1490" s="1">
        <v>1</v>
      </c>
      <c r="E1490" s="1">
        <v>45</v>
      </c>
      <c r="F1490" s="1">
        <v>164</v>
      </c>
      <c r="G1490" s="1">
        <v>18684</v>
      </c>
      <c r="H1490" s="1">
        <v>0.327803159985586</v>
      </c>
      <c r="I1490" s="1">
        <v>0.337014900602042</v>
      </c>
      <c r="J1490" s="1">
        <v>2.53170731707317</v>
      </c>
      <c r="K1490" s="1" t="s">
        <v>348</v>
      </c>
    </row>
    <row r="1491" spans="1:11">
      <c r="A1491" s="1" t="s">
        <v>60322</v>
      </c>
      <c r="B1491" s="1" t="s">
        <v>60323</v>
      </c>
      <c r="C1491" s="1" t="s">
        <v>59895</v>
      </c>
      <c r="D1491" s="1">
        <v>1</v>
      </c>
      <c r="E1491" s="1">
        <v>45</v>
      </c>
      <c r="F1491" s="1">
        <v>175</v>
      </c>
      <c r="G1491" s="1">
        <v>18684</v>
      </c>
      <c r="H1491" s="1">
        <v>0.345557589219731</v>
      </c>
      <c r="I1491" s="1">
        <v>0.354296913075596</v>
      </c>
      <c r="J1491" s="1">
        <v>2.37257142857143</v>
      </c>
      <c r="K1491" s="1" t="s">
        <v>373</v>
      </c>
    </row>
    <row r="1492" spans="1:11">
      <c r="A1492" s="1" t="s">
        <v>60324</v>
      </c>
      <c r="B1492" s="1" t="s">
        <v>60325</v>
      </c>
      <c r="C1492" s="1" t="s">
        <v>59895</v>
      </c>
      <c r="D1492" s="1">
        <v>1</v>
      </c>
      <c r="E1492" s="1">
        <v>45</v>
      </c>
      <c r="F1492" s="1">
        <v>183</v>
      </c>
      <c r="G1492" s="1">
        <v>18684</v>
      </c>
      <c r="H1492" s="1">
        <v>0.358181069399813</v>
      </c>
      <c r="I1492" s="1">
        <v>0.366488133765156</v>
      </c>
      <c r="J1492" s="1">
        <v>2.26885245901639</v>
      </c>
      <c r="K1492" s="1" t="s">
        <v>318</v>
      </c>
    </row>
    <row r="1493" spans="1:11">
      <c r="A1493" s="1" t="s">
        <v>60326</v>
      </c>
      <c r="B1493" s="1" t="s">
        <v>60327</v>
      </c>
      <c r="C1493" s="1" t="s">
        <v>59895</v>
      </c>
      <c r="D1493" s="1">
        <v>1</v>
      </c>
      <c r="E1493" s="1">
        <v>45</v>
      </c>
      <c r="F1493" s="1">
        <v>190</v>
      </c>
      <c r="G1493" s="1">
        <v>18684</v>
      </c>
      <c r="H1493" s="1">
        <v>0.3690310779151</v>
      </c>
      <c r="I1493" s="1">
        <v>0.376818663630123</v>
      </c>
      <c r="J1493" s="1">
        <v>2.18526315789474</v>
      </c>
      <c r="K1493" s="1" t="s">
        <v>356</v>
      </c>
    </row>
    <row r="1494" spans="1:11">
      <c r="A1494" s="1" t="s">
        <v>60328</v>
      </c>
      <c r="B1494" s="1" t="s">
        <v>60329</v>
      </c>
      <c r="C1494" s="1" t="s">
        <v>59895</v>
      </c>
      <c r="D1494" s="1">
        <v>1</v>
      </c>
      <c r="E1494" s="1">
        <v>45</v>
      </c>
      <c r="F1494" s="1">
        <v>197</v>
      </c>
      <c r="G1494" s="1">
        <v>18684</v>
      </c>
      <c r="H1494" s="1">
        <v>0.379701674545031</v>
      </c>
      <c r="I1494" s="1">
        <v>0.387187295593166</v>
      </c>
      <c r="J1494" s="1">
        <v>2.10761421319797</v>
      </c>
      <c r="K1494" s="1" t="s">
        <v>330</v>
      </c>
    </row>
    <row r="1495" spans="1:11">
      <c r="A1495" s="1" t="s">
        <v>60330</v>
      </c>
      <c r="B1495" s="1" t="s">
        <v>60331</v>
      </c>
      <c r="C1495" s="1" t="s">
        <v>59895</v>
      </c>
      <c r="D1495" s="1">
        <v>1</v>
      </c>
      <c r="E1495" s="1">
        <v>45</v>
      </c>
      <c r="F1495" s="1">
        <v>209</v>
      </c>
      <c r="G1495" s="1">
        <v>18684</v>
      </c>
      <c r="H1495" s="1">
        <v>0.39758504946481</v>
      </c>
      <c r="I1495" s="1">
        <v>0.404872759129134</v>
      </c>
      <c r="J1495" s="1">
        <v>1.9866028708134</v>
      </c>
      <c r="K1495" s="1" t="s">
        <v>361</v>
      </c>
    </row>
    <row r="1496" spans="1:11">
      <c r="A1496" s="1" t="s">
        <v>60332</v>
      </c>
      <c r="B1496" s="1" t="s">
        <v>60333</v>
      </c>
      <c r="C1496" s="1" t="s">
        <v>59895</v>
      </c>
      <c r="D1496" s="1">
        <v>1</v>
      </c>
      <c r="E1496" s="1">
        <v>45</v>
      </c>
      <c r="F1496" s="1">
        <v>211</v>
      </c>
      <c r="G1496" s="1">
        <v>18684</v>
      </c>
      <c r="H1496" s="1">
        <v>0.400516187766644</v>
      </c>
      <c r="I1496" s="1">
        <v>0.40758092377881</v>
      </c>
      <c r="J1496" s="1">
        <v>1.96777251184834</v>
      </c>
      <c r="K1496" s="1" t="s">
        <v>315</v>
      </c>
    </row>
    <row r="1497" spans="1:11">
      <c r="A1497" s="1" t="s">
        <v>60334</v>
      </c>
      <c r="B1497" s="1" t="s">
        <v>60335</v>
      </c>
      <c r="C1497" s="1" t="s">
        <v>59895</v>
      </c>
      <c r="D1497" s="1">
        <v>1</v>
      </c>
      <c r="E1497" s="1">
        <v>45</v>
      </c>
      <c r="F1497" s="1">
        <v>229</v>
      </c>
      <c r="G1497" s="1">
        <v>18684</v>
      </c>
      <c r="H1497" s="1">
        <v>0.426276562990606</v>
      </c>
      <c r="I1497" s="1">
        <v>0.433207889218095</v>
      </c>
      <c r="J1497" s="1">
        <v>1.81310043668122</v>
      </c>
      <c r="K1497" s="1" t="s">
        <v>445</v>
      </c>
    </row>
    <row r="1498" spans="1:11">
      <c r="A1498" s="1" t="s">
        <v>60336</v>
      </c>
      <c r="B1498" s="1" t="s">
        <v>60337</v>
      </c>
      <c r="C1498" s="1" t="s">
        <v>59895</v>
      </c>
      <c r="D1498" s="1">
        <v>1</v>
      </c>
      <c r="E1498" s="1">
        <v>45</v>
      </c>
      <c r="F1498" s="1">
        <v>287</v>
      </c>
      <c r="G1498" s="1">
        <v>18684</v>
      </c>
      <c r="H1498" s="1">
        <v>0.502134341368029</v>
      </c>
      <c r="I1498" s="1">
        <v>0.507206405422251</v>
      </c>
      <c r="J1498" s="1">
        <v>1.44668989547038</v>
      </c>
      <c r="K1498" s="1" t="s">
        <v>445</v>
      </c>
    </row>
    <row r="1499" spans="1:11">
      <c r="A1499" s="1" t="s">
        <v>60338</v>
      </c>
      <c r="B1499" s="1" t="s">
        <v>60339</v>
      </c>
      <c r="C1499" s="1" t="s">
        <v>59895</v>
      </c>
      <c r="D1499" s="1">
        <v>1</v>
      </c>
      <c r="E1499" s="1">
        <v>45</v>
      </c>
      <c r="F1499" s="1">
        <v>555</v>
      </c>
      <c r="G1499" s="1">
        <v>18684</v>
      </c>
      <c r="H1499" s="1">
        <v>0.742975840336003</v>
      </c>
      <c r="I1499" s="1">
        <v>0.744962406754014</v>
      </c>
      <c r="J1499" s="1">
        <v>0.748108108108108</v>
      </c>
      <c r="K1499" s="1" t="s">
        <v>292</v>
      </c>
    </row>
    <row r="1500" spans="1:11">
      <c r="A1500" s="1" t="s">
        <v>60340</v>
      </c>
      <c r="B1500" s="1" t="s">
        <v>60341</v>
      </c>
      <c r="C1500" s="1" t="s">
        <v>59895</v>
      </c>
      <c r="D1500" s="1">
        <v>1</v>
      </c>
      <c r="E1500" s="1">
        <v>45</v>
      </c>
      <c r="F1500" s="1">
        <v>705</v>
      </c>
      <c r="G1500" s="1">
        <v>18684</v>
      </c>
      <c r="H1500" s="1">
        <v>0.823232869806757</v>
      </c>
      <c r="I1500" s="1">
        <v>0.824882635076911</v>
      </c>
      <c r="J1500" s="1">
        <v>0.588936170212766</v>
      </c>
      <c r="K1500" s="1" t="s">
        <v>330</v>
      </c>
    </row>
    <row r="1501" spans="1:11">
      <c r="A1501" s="1" t="s">
        <v>60342</v>
      </c>
      <c r="B1501" s="1" t="s">
        <v>60343</v>
      </c>
      <c r="C1501" s="1" t="s">
        <v>59895</v>
      </c>
      <c r="D1501" s="1">
        <v>3</v>
      </c>
      <c r="E1501" s="1">
        <v>45</v>
      </c>
      <c r="F1501" s="1">
        <v>2294</v>
      </c>
      <c r="G1501" s="1">
        <v>18684</v>
      </c>
      <c r="H1501" s="1">
        <v>0.926737307819997</v>
      </c>
      <c r="I1501" s="1">
        <v>0.927355544849896</v>
      </c>
      <c r="J1501" s="1">
        <v>0.542981691368788</v>
      </c>
      <c r="K1501" s="1" t="s">
        <v>60344</v>
      </c>
    </row>
  </sheetData>
  <sortState ref="A2:K1501">
    <sortCondition ref="C2"/>
  </sortState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3"/>
  <sheetViews>
    <sheetView workbookViewId="0">
      <selection activeCell="A1" sqref="A1:M193"/>
    </sheetView>
  </sheetViews>
  <sheetFormatPr defaultColWidth="9.02654867256637" defaultRowHeight="13.85"/>
  <sheetData>
    <row r="1" spans="1:13">
      <c r="A1" s="1" t="s">
        <v>56825</v>
      </c>
      <c r="B1" s="1" t="s">
        <v>56826</v>
      </c>
      <c r="C1" s="1" t="s">
        <v>60345</v>
      </c>
      <c r="D1" s="1" t="s">
        <v>60346</v>
      </c>
      <c r="E1" s="1" t="s">
        <v>56827</v>
      </c>
      <c r="F1" s="1" t="s">
        <v>56828</v>
      </c>
      <c r="G1" s="1" t="s">
        <v>56829</v>
      </c>
      <c r="H1" s="1" t="s">
        <v>56830</v>
      </c>
      <c r="I1" s="1" t="s">
        <v>56831</v>
      </c>
      <c r="J1" s="1" t="s">
        <v>56832</v>
      </c>
      <c r="K1" s="1" t="s">
        <v>56833</v>
      </c>
      <c r="L1" s="1" t="s">
        <v>56834</v>
      </c>
      <c r="M1" s="1" t="s">
        <v>60347</v>
      </c>
    </row>
    <row r="2" spans="1:13">
      <c r="A2" s="1" t="s">
        <v>60348</v>
      </c>
      <c r="B2" s="1" t="s">
        <v>60349</v>
      </c>
      <c r="C2" s="1" t="s">
        <v>60350</v>
      </c>
      <c r="D2" s="1" t="s">
        <v>60351</v>
      </c>
      <c r="E2" s="1">
        <v>1</v>
      </c>
      <c r="F2" s="1">
        <v>45</v>
      </c>
      <c r="G2" s="1">
        <v>22</v>
      </c>
      <c r="H2" s="1">
        <v>7820</v>
      </c>
      <c r="I2" s="1">
        <v>0.119385576603762</v>
      </c>
      <c r="J2" s="1">
        <v>0.144163715144165</v>
      </c>
      <c r="K2" s="1">
        <v>7.8989898989899</v>
      </c>
      <c r="L2" s="1" t="s">
        <v>371</v>
      </c>
      <c r="M2" s="1" t="str">
        <f>HYPERLINK("../../3.KEGG_map/all-Total/hsa00220.html","hsa00220")</f>
        <v>hsa00220</v>
      </c>
    </row>
    <row r="3" spans="1:13">
      <c r="A3" s="1" t="s">
        <v>60352</v>
      </c>
      <c r="B3" s="1" t="s">
        <v>60353</v>
      </c>
      <c r="C3" s="1" t="s">
        <v>60350</v>
      </c>
      <c r="D3" s="1" t="s">
        <v>60351</v>
      </c>
      <c r="E3" s="1">
        <v>1</v>
      </c>
      <c r="F3" s="1">
        <v>45</v>
      </c>
      <c r="G3" s="1">
        <v>51</v>
      </c>
      <c r="H3" s="1">
        <v>7820</v>
      </c>
      <c r="I3" s="1">
        <v>0.255672144623496</v>
      </c>
      <c r="J3" s="1">
        <v>0.28375174432203</v>
      </c>
      <c r="K3" s="1">
        <v>3.40740740740741</v>
      </c>
      <c r="L3" s="1" t="s">
        <v>371</v>
      </c>
      <c r="M3" s="1" t="str">
        <f>HYPERLINK("../../3.KEGG_map/all-Total/hsa00330.html","hsa00330")</f>
        <v>hsa00330</v>
      </c>
    </row>
    <row r="4" spans="1:13">
      <c r="A4" s="1" t="s">
        <v>60354</v>
      </c>
      <c r="B4" s="1" t="s">
        <v>60355</v>
      </c>
      <c r="C4" s="1" t="s">
        <v>60350</v>
      </c>
      <c r="D4" s="1" t="s">
        <v>60356</v>
      </c>
      <c r="E4" s="1">
        <v>1</v>
      </c>
      <c r="F4" s="1">
        <v>45</v>
      </c>
      <c r="G4" s="1">
        <v>61</v>
      </c>
      <c r="H4" s="1">
        <v>7820</v>
      </c>
      <c r="I4" s="1">
        <v>0.297702631401502</v>
      </c>
      <c r="J4" s="1">
        <v>0.322931667960951</v>
      </c>
      <c r="K4" s="1">
        <v>2.8488160291439</v>
      </c>
      <c r="L4" s="1" t="s">
        <v>289</v>
      </c>
      <c r="M4" s="1" t="str">
        <f>HYPERLINK("../../3.KEGG_map/all-Total/hsa00590.html","hsa00590")</f>
        <v>hsa00590</v>
      </c>
    </row>
    <row r="5" spans="1:13">
      <c r="A5" s="1" t="s">
        <v>60357</v>
      </c>
      <c r="B5" s="1" t="s">
        <v>60358</v>
      </c>
      <c r="C5" s="1" t="s">
        <v>60350</v>
      </c>
      <c r="D5" s="1" t="s">
        <v>60359</v>
      </c>
      <c r="E5" s="1">
        <v>1</v>
      </c>
      <c r="F5" s="1">
        <v>45</v>
      </c>
      <c r="G5" s="1">
        <v>42</v>
      </c>
      <c r="H5" s="1">
        <v>7820</v>
      </c>
      <c r="I5" s="1">
        <v>0.215748540453643</v>
      </c>
      <c r="J5" s="1">
        <v>0.248046226150296</v>
      </c>
      <c r="K5" s="1">
        <v>4.13756613756614</v>
      </c>
      <c r="L5" s="1" t="s">
        <v>353</v>
      </c>
      <c r="M5" s="1" t="str">
        <f>HYPERLINK("../../3.KEGG_map/all-Total/hsa00860.html","hsa00860")</f>
        <v>hsa00860</v>
      </c>
    </row>
    <row r="6" spans="1:13">
      <c r="A6" s="1" t="s">
        <v>60360</v>
      </c>
      <c r="B6" s="1" t="s">
        <v>60361</v>
      </c>
      <c r="C6" s="1" t="s">
        <v>60362</v>
      </c>
      <c r="D6" s="1" t="s">
        <v>60363</v>
      </c>
      <c r="E6" s="1">
        <v>8</v>
      </c>
      <c r="F6" s="1">
        <v>45</v>
      </c>
      <c r="G6" s="1">
        <v>79</v>
      </c>
      <c r="H6" s="1">
        <v>7820</v>
      </c>
      <c r="I6" s="2">
        <v>1.20520266780218e-8</v>
      </c>
      <c r="J6" s="2">
        <v>3.35360742344955e-8</v>
      </c>
      <c r="K6" s="1">
        <v>17.5977496483826</v>
      </c>
      <c r="L6" s="1" t="s">
        <v>60364</v>
      </c>
      <c r="M6" s="1" t="str">
        <f>HYPERLINK("../../3.KEGG_map/all-Total/hsa01521.html","hsa01521")</f>
        <v>hsa01521</v>
      </c>
    </row>
    <row r="7" spans="1:13">
      <c r="A7" s="1" t="s">
        <v>60365</v>
      </c>
      <c r="B7" s="1" t="s">
        <v>60366</v>
      </c>
      <c r="C7" s="1" t="s">
        <v>60362</v>
      </c>
      <c r="D7" s="1" t="s">
        <v>60363</v>
      </c>
      <c r="E7" s="1">
        <v>13</v>
      </c>
      <c r="F7" s="1">
        <v>45</v>
      </c>
      <c r="G7" s="1">
        <v>97</v>
      </c>
      <c r="H7" s="1">
        <v>7820</v>
      </c>
      <c r="I7" s="2">
        <v>3.79376932196443e-15</v>
      </c>
      <c r="J7" s="2">
        <v>3.31092595371441e-14</v>
      </c>
      <c r="K7" s="1">
        <v>23.2898052691867</v>
      </c>
      <c r="L7" s="1" t="s">
        <v>60367</v>
      </c>
      <c r="M7" s="1" t="str">
        <f>HYPERLINK("../../3.KEGG_map/all-Total/hsa01522.html","hsa01522")</f>
        <v>hsa01522</v>
      </c>
    </row>
    <row r="8" spans="1:13">
      <c r="A8" s="1" t="s">
        <v>60368</v>
      </c>
      <c r="B8" s="1" t="s">
        <v>60369</v>
      </c>
      <c r="C8" s="1" t="s">
        <v>60362</v>
      </c>
      <c r="D8" s="1" t="s">
        <v>60363</v>
      </c>
      <c r="E8" s="1">
        <v>5</v>
      </c>
      <c r="F8" s="1">
        <v>45</v>
      </c>
      <c r="G8" s="1">
        <v>31</v>
      </c>
      <c r="H8" s="1">
        <v>7820</v>
      </c>
      <c r="I8" s="2">
        <v>7.6322595792496e-7</v>
      </c>
      <c r="J8" s="2">
        <v>1.74451647525705e-6</v>
      </c>
      <c r="K8" s="1">
        <v>28.0286738351254</v>
      </c>
      <c r="L8" s="1" t="s">
        <v>60370</v>
      </c>
      <c r="M8" s="1" t="str">
        <f>HYPERLINK("../../3.KEGG_map/all-Total/hsa01523.html","hsa01523")</f>
        <v>hsa01523</v>
      </c>
    </row>
    <row r="9" spans="1:13">
      <c r="A9" s="1" t="s">
        <v>60371</v>
      </c>
      <c r="B9" s="1" t="s">
        <v>60372</v>
      </c>
      <c r="C9" s="1" t="s">
        <v>60362</v>
      </c>
      <c r="D9" s="1" t="s">
        <v>60363</v>
      </c>
      <c r="E9" s="1">
        <v>10</v>
      </c>
      <c r="F9" s="1">
        <v>45</v>
      </c>
      <c r="G9" s="1">
        <v>72</v>
      </c>
      <c r="H9" s="1">
        <v>7820</v>
      </c>
      <c r="I9" s="2">
        <v>5.66431144871331e-12</v>
      </c>
      <c r="J9" s="2">
        <v>2.65255560525111e-11</v>
      </c>
      <c r="K9" s="1">
        <v>24.1358024691358</v>
      </c>
      <c r="L9" s="1" t="s">
        <v>60373</v>
      </c>
      <c r="M9" s="1" t="str">
        <f>HYPERLINK("../../3.KEGG_map/all-Total/hsa01524.html","hsa01524")</f>
        <v>hsa01524</v>
      </c>
    </row>
    <row r="10" spans="1:13">
      <c r="A10" s="1" t="s">
        <v>60374</v>
      </c>
      <c r="B10" s="1" t="s">
        <v>60375</v>
      </c>
      <c r="C10" s="1" t="s">
        <v>60376</v>
      </c>
      <c r="D10" s="1" t="s">
        <v>60377</v>
      </c>
      <c r="E10" s="1">
        <v>1</v>
      </c>
      <c r="F10" s="1">
        <v>45</v>
      </c>
      <c r="G10" s="1">
        <v>46</v>
      </c>
      <c r="H10" s="1">
        <v>7820</v>
      </c>
      <c r="I10" s="1">
        <v>0.233744383265536</v>
      </c>
      <c r="J10" s="1">
        <v>0.267136438017755</v>
      </c>
      <c r="K10" s="1">
        <v>3.77777777777778</v>
      </c>
      <c r="L10" s="1" t="s">
        <v>380</v>
      </c>
      <c r="M10" s="1" t="str">
        <f>HYPERLINK("../../3.KEGG_map/all-Total/hsa03050.html","hsa03050")</f>
        <v>hsa03050</v>
      </c>
    </row>
    <row r="11" spans="1:13">
      <c r="A11" s="1" t="s">
        <v>60378</v>
      </c>
      <c r="B11" s="1" t="s">
        <v>60379</v>
      </c>
      <c r="C11" s="1" t="s">
        <v>60380</v>
      </c>
      <c r="D11" s="1" t="s">
        <v>60381</v>
      </c>
      <c r="E11" s="1">
        <v>2</v>
      </c>
      <c r="F11" s="1">
        <v>45</v>
      </c>
      <c r="G11" s="1">
        <v>76</v>
      </c>
      <c r="H11" s="1">
        <v>7820</v>
      </c>
      <c r="I11" s="1">
        <v>0.0705864162905681</v>
      </c>
      <c r="J11" s="1">
        <v>0.0887683316242839</v>
      </c>
      <c r="K11" s="1">
        <v>4.57309941520468</v>
      </c>
      <c r="L11" s="1" t="s">
        <v>57304</v>
      </c>
      <c r="M11" s="1" t="str">
        <f>HYPERLINK("../../3.KEGG_map/all-Total/hsa03320.html","hsa03320")</f>
        <v>hsa03320</v>
      </c>
    </row>
    <row r="12" spans="1:13">
      <c r="A12" s="1" t="s">
        <v>60382</v>
      </c>
      <c r="B12" s="1" t="s">
        <v>60383</v>
      </c>
      <c r="C12" s="1" t="s">
        <v>60384</v>
      </c>
      <c r="D12" s="1" t="s">
        <v>60385</v>
      </c>
      <c r="E12" s="1">
        <v>15</v>
      </c>
      <c r="F12" s="1">
        <v>45</v>
      </c>
      <c r="G12" s="1">
        <v>294</v>
      </c>
      <c r="H12" s="1">
        <v>7820</v>
      </c>
      <c r="I12" s="2">
        <v>3.70599885025776e-11</v>
      </c>
      <c r="J12" s="2">
        <v>1.51393995584998e-10</v>
      </c>
      <c r="K12" s="1">
        <v>8.86621315192744</v>
      </c>
      <c r="L12" s="1" t="s">
        <v>60386</v>
      </c>
      <c r="M12" s="1" t="str">
        <f>HYPERLINK("../../3.KEGG_map/all-Total/hsa04010.html","hsa04010")</f>
        <v>hsa04010</v>
      </c>
    </row>
    <row r="13" spans="1:13">
      <c r="A13" s="1" t="s">
        <v>60387</v>
      </c>
      <c r="B13" s="1" t="s">
        <v>60388</v>
      </c>
      <c r="C13" s="1" t="s">
        <v>60384</v>
      </c>
      <c r="D13" s="1" t="s">
        <v>60385</v>
      </c>
      <c r="E13" s="1">
        <v>8</v>
      </c>
      <c r="F13" s="1">
        <v>45</v>
      </c>
      <c r="G13" s="1">
        <v>85</v>
      </c>
      <c r="H13" s="1">
        <v>7820</v>
      </c>
      <c r="I13" s="2">
        <v>2.16735406216924e-8</v>
      </c>
      <c r="J13" s="2">
        <v>5.94474257052134e-8</v>
      </c>
      <c r="K13" s="1">
        <v>16.3555555555556</v>
      </c>
      <c r="L13" s="1" t="s">
        <v>60389</v>
      </c>
      <c r="M13" s="1" t="str">
        <f>HYPERLINK("../../3.KEGG_map/all-Total/hsa04012.html","hsa04012")</f>
        <v>hsa04012</v>
      </c>
    </row>
    <row r="14" spans="1:13">
      <c r="A14" s="1" t="s">
        <v>60390</v>
      </c>
      <c r="B14" s="1" t="s">
        <v>60391</v>
      </c>
      <c r="C14" s="1" t="s">
        <v>60384</v>
      </c>
      <c r="D14" s="1" t="s">
        <v>60385</v>
      </c>
      <c r="E14" s="1">
        <v>9</v>
      </c>
      <c r="F14" s="1">
        <v>45</v>
      </c>
      <c r="G14" s="1">
        <v>232</v>
      </c>
      <c r="H14" s="1">
        <v>7820</v>
      </c>
      <c r="I14" s="2">
        <v>5.32140717265912e-6</v>
      </c>
      <c r="J14" s="2">
        <v>1.09861309371027e-5</v>
      </c>
      <c r="K14" s="1">
        <v>6.74137931034483</v>
      </c>
      <c r="L14" s="1" t="s">
        <v>60392</v>
      </c>
      <c r="M14" s="1" t="str">
        <f>HYPERLINK("../../3.KEGG_map/all-Total/hsa04014.html","hsa04014")</f>
        <v>hsa04014</v>
      </c>
    </row>
    <row r="15" spans="1:13">
      <c r="A15" s="1" t="s">
        <v>60393</v>
      </c>
      <c r="B15" s="1" t="s">
        <v>60394</v>
      </c>
      <c r="C15" s="1" t="s">
        <v>60384</v>
      </c>
      <c r="D15" s="1" t="s">
        <v>60385</v>
      </c>
      <c r="E15" s="1">
        <v>6</v>
      </c>
      <c r="F15" s="1">
        <v>45</v>
      </c>
      <c r="G15" s="1">
        <v>210</v>
      </c>
      <c r="H15" s="1">
        <v>7820</v>
      </c>
      <c r="I15" s="1">
        <v>0.0011860172271025</v>
      </c>
      <c r="J15" s="1">
        <v>0.00192979074240407</v>
      </c>
      <c r="K15" s="1">
        <v>4.96507936507937</v>
      </c>
      <c r="L15" s="1" t="s">
        <v>60395</v>
      </c>
      <c r="M15" s="1" t="str">
        <f>HYPERLINK("../../3.KEGG_map/all-Total/hsa04015.html","hsa04015")</f>
        <v>hsa04015</v>
      </c>
    </row>
    <row r="16" spans="1:13">
      <c r="A16" s="1" t="s">
        <v>60396</v>
      </c>
      <c r="B16" s="1" t="s">
        <v>60397</v>
      </c>
      <c r="C16" s="1" t="s">
        <v>60384</v>
      </c>
      <c r="D16" s="1" t="s">
        <v>60385</v>
      </c>
      <c r="E16" s="1">
        <v>5</v>
      </c>
      <c r="F16" s="1">
        <v>45</v>
      </c>
      <c r="G16" s="1">
        <v>240</v>
      </c>
      <c r="H16" s="1">
        <v>7820</v>
      </c>
      <c r="I16" s="1">
        <v>0.0117331260791919</v>
      </c>
      <c r="J16" s="1">
        <v>0.0167468460224481</v>
      </c>
      <c r="K16" s="1">
        <v>3.62037037037037</v>
      </c>
      <c r="L16" s="1" t="s">
        <v>60398</v>
      </c>
      <c r="M16" s="1" t="str">
        <f>HYPERLINK("../../3.KEGG_map/all-Total/hsa04020.html","hsa04020")</f>
        <v>hsa04020</v>
      </c>
    </row>
    <row r="17" spans="1:13">
      <c r="A17" s="1" t="s">
        <v>60399</v>
      </c>
      <c r="B17" s="1" t="s">
        <v>60400</v>
      </c>
      <c r="C17" s="1" t="s">
        <v>60384</v>
      </c>
      <c r="D17" s="1" t="s">
        <v>60385</v>
      </c>
      <c r="E17" s="1">
        <v>3</v>
      </c>
      <c r="F17" s="1">
        <v>45</v>
      </c>
      <c r="G17" s="1">
        <v>167</v>
      </c>
      <c r="H17" s="1">
        <v>7820</v>
      </c>
      <c r="I17" s="1">
        <v>0.0707372642631012</v>
      </c>
      <c r="J17" s="1">
        <v>0.0887683316242839</v>
      </c>
      <c r="K17" s="1">
        <v>3.12175648702595</v>
      </c>
      <c r="L17" s="1" t="s">
        <v>60401</v>
      </c>
      <c r="M17" s="1" t="str">
        <f>HYPERLINK("../../3.KEGG_map/all-Total/hsa04022.html","hsa04022")</f>
        <v>hsa04022</v>
      </c>
    </row>
    <row r="18" spans="1:13">
      <c r="A18" s="1" t="s">
        <v>60402</v>
      </c>
      <c r="B18" s="1" t="s">
        <v>60403</v>
      </c>
      <c r="C18" s="1" t="s">
        <v>60384</v>
      </c>
      <c r="D18" s="1" t="s">
        <v>60385</v>
      </c>
      <c r="E18" s="1">
        <v>6</v>
      </c>
      <c r="F18" s="1">
        <v>45</v>
      </c>
      <c r="G18" s="1">
        <v>216</v>
      </c>
      <c r="H18" s="1">
        <v>7820</v>
      </c>
      <c r="I18" s="1">
        <v>0.00137144224563078</v>
      </c>
      <c r="J18" s="1">
        <v>0.00221274715261437</v>
      </c>
      <c r="K18" s="1">
        <v>4.82716049382716</v>
      </c>
      <c r="L18" s="1" t="s">
        <v>60404</v>
      </c>
      <c r="M18" s="1" t="str">
        <f>HYPERLINK("../../3.KEGG_map/all-Total/hsa04024.html","hsa04024")</f>
        <v>hsa04024</v>
      </c>
    </row>
    <row r="19" spans="1:13">
      <c r="A19" s="1" t="s">
        <v>60405</v>
      </c>
      <c r="B19" s="1" t="s">
        <v>60406</v>
      </c>
      <c r="C19" s="1" t="s">
        <v>60384</v>
      </c>
      <c r="D19" s="1" t="s">
        <v>60407</v>
      </c>
      <c r="E19" s="1">
        <v>9</v>
      </c>
      <c r="F19" s="1">
        <v>45</v>
      </c>
      <c r="G19" s="1">
        <v>295</v>
      </c>
      <c r="H19" s="1">
        <v>7820</v>
      </c>
      <c r="I19" s="2">
        <v>3.66423239774754e-5</v>
      </c>
      <c r="J19" s="2">
        <v>6.96566950858937e-5</v>
      </c>
      <c r="K19" s="1">
        <v>5.30169491525424</v>
      </c>
      <c r="L19" s="1" t="s">
        <v>60408</v>
      </c>
      <c r="M19" s="1" t="str">
        <f>HYPERLINK("../../3.KEGG_map/all-Total/hsa04060.html","hsa04060")</f>
        <v>hsa04060</v>
      </c>
    </row>
    <row r="20" spans="1:13">
      <c r="A20" s="1" t="s">
        <v>60409</v>
      </c>
      <c r="B20" s="1" t="s">
        <v>60410</v>
      </c>
      <c r="C20" s="1" t="s">
        <v>60384</v>
      </c>
      <c r="D20" s="1" t="s">
        <v>60407</v>
      </c>
      <c r="E20" s="1">
        <v>6</v>
      </c>
      <c r="F20" s="1">
        <v>45</v>
      </c>
      <c r="G20" s="1">
        <v>100</v>
      </c>
      <c r="H20" s="1">
        <v>7820</v>
      </c>
      <c r="I20" s="2">
        <v>2.04615278228611e-5</v>
      </c>
      <c r="J20" s="2">
        <v>3.96829630503973e-5</v>
      </c>
      <c r="K20" s="1">
        <v>10.4266666666667</v>
      </c>
      <c r="L20" s="1" t="s">
        <v>60411</v>
      </c>
      <c r="M20" s="1" t="str">
        <f>HYPERLINK("../../3.KEGG_map/all-Total/hsa04061.html","hsa04061")</f>
        <v>hsa04061</v>
      </c>
    </row>
    <row r="21" spans="1:13">
      <c r="A21" s="1" t="s">
        <v>60412</v>
      </c>
      <c r="B21" s="1" t="s">
        <v>60413</v>
      </c>
      <c r="C21" s="1" t="s">
        <v>60380</v>
      </c>
      <c r="D21" s="1" t="s">
        <v>60414</v>
      </c>
      <c r="E21" s="1">
        <v>8</v>
      </c>
      <c r="F21" s="1">
        <v>45</v>
      </c>
      <c r="G21" s="1">
        <v>192</v>
      </c>
      <c r="H21" s="1">
        <v>7820</v>
      </c>
      <c r="I21" s="2">
        <v>1.12905175903852e-5</v>
      </c>
      <c r="J21" s="2">
        <v>2.28187302879365e-5</v>
      </c>
      <c r="K21" s="1">
        <v>7.24074074074074</v>
      </c>
      <c r="L21" s="1" t="s">
        <v>60415</v>
      </c>
      <c r="M21" s="1" t="str">
        <f>HYPERLINK("../../3.KEGG_map/all-Total/hsa04062.html","hsa04062")</f>
        <v>hsa04062</v>
      </c>
    </row>
    <row r="22" spans="1:13">
      <c r="A22" s="1" t="s">
        <v>60416</v>
      </c>
      <c r="B22" s="1" t="s">
        <v>60417</v>
      </c>
      <c r="C22" s="1" t="s">
        <v>60384</v>
      </c>
      <c r="D22" s="1" t="s">
        <v>60385</v>
      </c>
      <c r="E22" s="1">
        <v>10</v>
      </c>
      <c r="F22" s="1">
        <v>45</v>
      </c>
      <c r="G22" s="1">
        <v>104</v>
      </c>
      <c r="H22" s="1">
        <v>7820</v>
      </c>
      <c r="I22" s="2">
        <v>2.41751482716445e-10</v>
      </c>
      <c r="J22" s="2">
        <v>8.14320783886971e-10</v>
      </c>
      <c r="K22" s="1">
        <v>16.7094017094017</v>
      </c>
      <c r="L22" s="1" t="s">
        <v>60418</v>
      </c>
      <c r="M22" s="1" t="str">
        <f>HYPERLINK("../../3.KEGG_map/all-Total/hsa04064.html","hsa04064")</f>
        <v>hsa04064</v>
      </c>
    </row>
    <row r="23" spans="1:13">
      <c r="A23" s="1" t="s">
        <v>60419</v>
      </c>
      <c r="B23" s="1" t="s">
        <v>60420</v>
      </c>
      <c r="C23" s="1" t="s">
        <v>60384</v>
      </c>
      <c r="D23" s="1" t="s">
        <v>60385</v>
      </c>
      <c r="E23" s="1">
        <v>14</v>
      </c>
      <c r="F23" s="1">
        <v>45</v>
      </c>
      <c r="G23" s="1">
        <v>109</v>
      </c>
      <c r="H23" s="1">
        <v>7820</v>
      </c>
      <c r="I23" s="2">
        <v>5.1762076403747e-16</v>
      </c>
      <c r="J23" s="2">
        <v>5.23069403658917e-15</v>
      </c>
      <c r="K23" s="1">
        <v>22.3200815494393</v>
      </c>
      <c r="L23" s="1" t="s">
        <v>60421</v>
      </c>
      <c r="M23" s="1" t="str">
        <f>HYPERLINK("../../3.KEGG_map/all-Total/hsa04066.html","hsa04066")</f>
        <v>hsa04066</v>
      </c>
    </row>
    <row r="24" spans="1:13">
      <c r="A24" s="1" t="s">
        <v>60422</v>
      </c>
      <c r="B24" s="1" t="s">
        <v>60423</v>
      </c>
      <c r="C24" s="1" t="s">
        <v>60384</v>
      </c>
      <c r="D24" s="1" t="s">
        <v>60385</v>
      </c>
      <c r="E24" s="1">
        <v>12</v>
      </c>
      <c r="F24" s="1">
        <v>45</v>
      </c>
      <c r="G24" s="1">
        <v>131</v>
      </c>
      <c r="H24" s="1">
        <v>7820</v>
      </c>
      <c r="I24" s="2">
        <v>5.2791781671086e-12</v>
      </c>
      <c r="J24" s="2">
        <v>2.53400552021213e-11</v>
      </c>
      <c r="K24" s="1">
        <v>15.9185750636132</v>
      </c>
      <c r="L24" s="1" t="s">
        <v>60424</v>
      </c>
      <c r="M24" s="1" t="str">
        <f>HYPERLINK("../../3.KEGG_map/all-Total/hsa04068.html","hsa04068")</f>
        <v>hsa04068</v>
      </c>
    </row>
    <row r="25" spans="1:13">
      <c r="A25" s="1" t="s">
        <v>60425</v>
      </c>
      <c r="B25" s="1" t="s">
        <v>60426</v>
      </c>
      <c r="C25" s="1" t="s">
        <v>60384</v>
      </c>
      <c r="D25" s="1" t="s">
        <v>60385</v>
      </c>
      <c r="E25" s="1">
        <v>8</v>
      </c>
      <c r="F25" s="1">
        <v>45</v>
      </c>
      <c r="G25" s="1">
        <v>119</v>
      </c>
      <c r="H25" s="1">
        <v>7820</v>
      </c>
      <c r="I25" s="2">
        <v>3.05750087777388e-7</v>
      </c>
      <c r="J25" s="2">
        <v>7.24740948805661e-7</v>
      </c>
      <c r="K25" s="1">
        <v>11.6825396825397</v>
      </c>
      <c r="L25" s="1" t="s">
        <v>60427</v>
      </c>
      <c r="M25" s="1" t="str">
        <f>HYPERLINK("../../3.KEGG_map/all-Total/hsa04071.html","hsa04071")</f>
        <v>hsa04071</v>
      </c>
    </row>
    <row r="26" spans="1:13">
      <c r="A26" s="1" t="s">
        <v>60428</v>
      </c>
      <c r="B26" s="1" t="s">
        <v>60429</v>
      </c>
      <c r="C26" s="1" t="s">
        <v>60384</v>
      </c>
      <c r="D26" s="1" t="s">
        <v>60385</v>
      </c>
      <c r="E26" s="1">
        <v>5</v>
      </c>
      <c r="F26" s="1">
        <v>45</v>
      </c>
      <c r="G26" s="1">
        <v>148</v>
      </c>
      <c r="H26" s="1">
        <v>7820</v>
      </c>
      <c r="I26" s="1">
        <v>0.00150692834784902</v>
      </c>
      <c r="J26" s="1">
        <v>0.00241108535655843</v>
      </c>
      <c r="K26" s="1">
        <v>5.87087087087087</v>
      </c>
      <c r="L26" s="1" t="s">
        <v>60430</v>
      </c>
      <c r="M26" s="1" t="str">
        <f>HYPERLINK("../../3.KEGG_map/all-Total/hsa04072.html","hsa04072")</f>
        <v>hsa04072</v>
      </c>
    </row>
    <row r="27" spans="1:13">
      <c r="A27" s="1" t="s">
        <v>60431</v>
      </c>
      <c r="B27" s="1" t="s">
        <v>60432</v>
      </c>
      <c r="C27" s="1" t="s">
        <v>60433</v>
      </c>
      <c r="D27" s="1" t="s">
        <v>60434</v>
      </c>
      <c r="E27" s="1">
        <v>5</v>
      </c>
      <c r="F27" s="1">
        <v>45</v>
      </c>
      <c r="G27" s="1">
        <v>124</v>
      </c>
      <c r="H27" s="1">
        <v>7820</v>
      </c>
      <c r="I27" s="1">
        <v>0.000679987450534171</v>
      </c>
      <c r="J27" s="1">
        <v>0.00115537690710231</v>
      </c>
      <c r="K27" s="1">
        <v>7.00716845878136</v>
      </c>
      <c r="L27" s="1" t="s">
        <v>60435</v>
      </c>
      <c r="M27" s="1" t="str">
        <f>HYPERLINK("../../3.KEGG_map/all-Total/hsa04110.html","hsa04110")</f>
        <v>hsa04110</v>
      </c>
    </row>
    <row r="28" spans="1:13">
      <c r="A28" s="1" t="s">
        <v>60436</v>
      </c>
      <c r="B28" s="1" t="s">
        <v>60437</v>
      </c>
      <c r="C28" s="1" t="s">
        <v>60433</v>
      </c>
      <c r="D28" s="1" t="s">
        <v>60434</v>
      </c>
      <c r="E28" s="1">
        <v>3</v>
      </c>
      <c r="F28" s="1">
        <v>45</v>
      </c>
      <c r="G28" s="1">
        <v>129</v>
      </c>
      <c r="H28" s="1">
        <v>7820</v>
      </c>
      <c r="I28" s="1">
        <v>0.0376448709348369</v>
      </c>
      <c r="J28" s="1">
        <v>0.0501931612464492</v>
      </c>
      <c r="K28" s="1">
        <v>4.04134366925065</v>
      </c>
      <c r="L28" s="1" t="s">
        <v>60438</v>
      </c>
      <c r="M28" s="1" t="str">
        <f>HYPERLINK("../../3.KEGG_map/all-Total/hsa04114.html","hsa04114")</f>
        <v>hsa04114</v>
      </c>
    </row>
    <row r="29" spans="1:13">
      <c r="A29" s="1" t="s">
        <v>60439</v>
      </c>
      <c r="B29" s="1" t="s">
        <v>60440</v>
      </c>
      <c r="C29" s="1" t="s">
        <v>60433</v>
      </c>
      <c r="D29" s="1" t="s">
        <v>60434</v>
      </c>
      <c r="E29" s="1">
        <v>9</v>
      </c>
      <c r="F29" s="1">
        <v>45</v>
      </c>
      <c r="G29" s="1">
        <v>73</v>
      </c>
      <c r="H29" s="1">
        <v>7820</v>
      </c>
      <c r="I29" s="2">
        <v>2.19661127439429e-10</v>
      </c>
      <c r="J29" s="2">
        <v>7.53123865506612e-10</v>
      </c>
      <c r="K29" s="1">
        <v>21.4246575342466</v>
      </c>
      <c r="L29" s="1" t="s">
        <v>60441</v>
      </c>
      <c r="M29" s="1" t="str">
        <f>HYPERLINK("../../3.KEGG_map/all-Total/hsa04115.html","hsa04115")</f>
        <v>hsa04115</v>
      </c>
    </row>
    <row r="30" spans="1:13">
      <c r="A30" s="1" t="s">
        <v>60442</v>
      </c>
      <c r="B30" s="1" t="s">
        <v>60443</v>
      </c>
      <c r="C30" s="1" t="s">
        <v>60376</v>
      </c>
      <c r="D30" s="1" t="s">
        <v>60377</v>
      </c>
      <c r="E30" s="1">
        <v>1</v>
      </c>
      <c r="F30" s="1">
        <v>45</v>
      </c>
      <c r="G30" s="1">
        <v>139</v>
      </c>
      <c r="H30" s="1">
        <v>7820</v>
      </c>
      <c r="I30" s="1">
        <v>0.554859870801322</v>
      </c>
      <c r="J30" s="1">
        <v>0.563667170337851</v>
      </c>
      <c r="K30" s="1">
        <v>1.2501998401279</v>
      </c>
      <c r="L30" s="1" t="s">
        <v>445</v>
      </c>
      <c r="M30" s="1" t="str">
        <f>HYPERLINK("../../3.KEGG_map/all-Total/hsa04120.html","hsa04120")</f>
        <v>hsa04120</v>
      </c>
    </row>
    <row r="31" spans="1:13">
      <c r="A31" s="1" t="s">
        <v>60444</v>
      </c>
      <c r="B31" s="1" t="s">
        <v>60445</v>
      </c>
      <c r="C31" s="1" t="s">
        <v>60433</v>
      </c>
      <c r="D31" s="1" t="s">
        <v>60446</v>
      </c>
      <c r="E31" s="1">
        <v>5</v>
      </c>
      <c r="F31" s="1">
        <v>45</v>
      </c>
      <c r="G31" s="1">
        <v>68</v>
      </c>
      <c r="H31" s="1">
        <v>7820</v>
      </c>
      <c r="I31" s="2">
        <v>3.99793267957111e-5</v>
      </c>
      <c r="J31" s="2">
        <v>7.5255203380162e-5</v>
      </c>
      <c r="K31" s="1">
        <v>12.7777777777778</v>
      </c>
      <c r="L31" s="1" t="s">
        <v>60447</v>
      </c>
      <c r="M31" s="1" t="str">
        <f>HYPERLINK("../../3.KEGG_map/all-Total/hsa04137.html","hsa04137")</f>
        <v>hsa04137</v>
      </c>
    </row>
    <row r="32" spans="1:13">
      <c r="A32" s="1" t="s">
        <v>60448</v>
      </c>
      <c r="B32" s="1" t="s">
        <v>60449</v>
      </c>
      <c r="C32" s="1" t="s">
        <v>60433</v>
      </c>
      <c r="D32" s="1" t="s">
        <v>60446</v>
      </c>
      <c r="E32" s="1">
        <v>5</v>
      </c>
      <c r="F32" s="1">
        <v>45</v>
      </c>
      <c r="G32" s="1">
        <v>137</v>
      </c>
      <c r="H32" s="1">
        <v>7820</v>
      </c>
      <c r="I32" s="1">
        <v>0.00106741504659305</v>
      </c>
      <c r="J32" s="1">
        <v>0.00175165546107578</v>
      </c>
      <c r="K32" s="1">
        <v>6.34225466342255</v>
      </c>
      <c r="L32" s="1" t="s">
        <v>60450</v>
      </c>
      <c r="M32" s="1" t="str">
        <f>HYPERLINK("../../3.KEGG_map/all-Total/hsa04140.html","hsa04140")</f>
        <v>hsa04140</v>
      </c>
    </row>
    <row r="33" spans="1:13">
      <c r="A33" s="1" t="s">
        <v>60451</v>
      </c>
      <c r="B33" s="1" t="s">
        <v>60452</v>
      </c>
      <c r="C33" s="1" t="s">
        <v>60376</v>
      </c>
      <c r="D33" s="1" t="s">
        <v>60377</v>
      </c>
      <c r="E33" s="1">
        <v>1</v>
      </c>
      <c r="F33" s="1">
        <v>45</v>
      </c>
      <c r="G33" s="1">
        <v>170</v>
      </c>
      <c r="H33" s="1">
        <v>7820</v>
      </c>
      <c r="I33" s="1">
        <v>0.629119340167591</v>
      </c>
      <c r="J33" s="1">
        <v>0.635741649011461</v>
      </c>
      <c r="K33" s="1">
        <v>1.02222222222222</v>
      </c>
      <c r="L33" s="1" t="s">
        <v>429</v>
      </c>
      <c r="M33" s="1" t="str">
        <f>HYPERLINK("../../3.KEGG_map/all-Total/hsa04141.html","hsa04141")</f>
        <v>hsa04141</v>
      </c>
    </row>
    <row r="34" spans="1:13">
      <c r="A34" s="1" t="s">
        <v>60453</v>
      </c>
      <c r="B34" s="1" t="s">
        <v>60454</v>
      </c>
      <c r="C34" s="1" t="s">
        <v>60433</v>
      </c>
      <c r="D34" s="1" t="s">
        <v>60446</v>
      </c>
      <c r="E34" s="1">
        <v>3</v>
      </c>
      <c r="F34" s="1">
        <v>45</v>
      </c>
      <c r="G34" s="1">
        <v>251</v>
      </c>
      <c r="H34" s="1">
        <v>7820</v>
      </c>
      <c r="I34" s="1">
        <v>0.174626309446855</v>
      </c>
      <c r="J34" s="1">
        <v>0.20569479394967</v>
      </c>
      <c r="K34" s="1">
        <v>2.07702523240372</v>
      </c>
      <c r="L34" s="1" t="s">
        <v>60455</v>
      </c>
      <c r="M34" s="1" t="str">
        <f>HYPERLINK("../../3.KEGG_map/all-Total/hsa04144.html","hsa04144")</f>
        <v>hsa04144</v>
      </c>
    </row>
    <row r="35" spans="1:13">
      <c r="A35" s="1" t="s">
        <v>60456</v>
      </c>
      <c r="B35" s="1" t="s">
        <v>60457</v>
      </c>
      <c r="C35" s="1" t="s">
        <v>60384</v>
      </c>
      <c r="D35" s="1" t="s">
        <v>60385</v>
      </c>
      <c r="E35" s="1">
        <v>4</v>
      </c>
      <c r="F35" s="1">
        <v>45</v>
      </c>
      <c r="G35" s="1">
        <v>155</v>
      </c>
      <c r="H35" s="1">
        <v>7820</v>
      </c>
      <c r="I35" s="1">
        <v>0.0117751261095338</v>
      </c>
      <c r="J35" s="1">
        <v>0.0167468460224481</v>
      </c>
      <c r="K35" s="1">
        <v>4.48458781362007</v>
      </c>
      <c r="L35" s="1" t="s">
        <v>60458</v>
      </c>
      <c r="M35" s="1" t="str">
        <f>HYPERLINK("../../3.KEGG_map/all-Total/hsa04150.html","hsa04150")</f>
        <v>hsa04150</v>
      </c>
    </row>
    <row r="36" spans="1:13">
      <c r="A36" s="1" t="s">
        <v>60459</v>
      </c>
      <c r="B36" s="1" t="s">
        <v>60460</v>
      </c>
      <c r="C36" s="1" t="s">
        <v>60384</v>
      </c>
      <c r="D36" s="1" t="s">
        <v>60385</v>
      </c>
      <c r="E36" s="1">
        <v>20</v>
      </c>
      <c r="F36" s="1">
        <v>45</v>
      </c>
      <c r="G36" s="1">
        <v>354</v>
      </c>
      <c r="H36" s="1">
        <v>7820</v>
      </c>
      <c r="I36" s="2">
        <v>8.66661069448553e-16</v>
      </c>
      <c r="J36" s="2">
        <v>7.92375834924391e-15</v>
      </c>
      <c r="K36" s="1">
        <v>9.81795354676711</v>
      </c>
      <c r="L36" s="1" t="s">
        <v>60461</v>
      </c>
      <c r="M36" s="1" t="str">
        <f>HYPERLINK("../../3.KEGG_map/all-Total/hsa04151.html","hsa04151")</f>
        <v>hsa04151</v>
      </c>
    </row>
    <row r="37" spans="1:13">
      <c r="A37" s="1" t="s">
        <v>60462</v>
      </c>
      <c r="B37" s="1" t="s">
        <v>60463</v>
      </c>
      <c r="C37" s="1" t="s">
        <v>60384</v>
      </c>
      <c r="D37" s="1" t="s">
        <v>60385</v>
      </c>
      <c r="E37" s="1">
        <v>3</v>
      </c>
      <c r="F37" s="1">
        <v>45</v>
      </c>
      <c r="G37" s="1">
        <v>120</v>
      </c>
      <c r="H37" s="1">
        <v>7820</v>
      </c>
      <c r="I37" s="1">
        <v>0.0313423936254059</v>
      </c>
      <c r="J37" s="1">
        <v>0.0420820949376079</v>
      </c>
      <c r="K37" s="1">
        <v>4.34444444444444</v>
      </c>
      <c r="L37" s="1" t="s">
        <v>60464</v>
      </c>
      <c r="M37" s="1" t="str">
        <f>HYPERLINK("../../3.KEGG_map/all-Total/hsa04152.html","hsa04152")</f>
        <v>hsa04152</v>
      </c>
    </row>
    <row r="38" spans="1:13">
      <c r="A38" s="1" t="s">
        <v>60465</v>
      </c>
      <c r="B38" s="1" t="s">
        <v>60466</v>
      </c>
      <c r="C38" s="1" t="s">
        <v>60433</v>
      </c>
      <c r="D38" s="1" t="s">
        <v>60434</v>
      </c>
      <c r="E38" s="1">
        <v>13</v>
      </c>
      <c r="F38" s="1">
        <v>45</v>
      </c>
      <c r="G38" s="1">
        <v>135</v>
      </c>
      <c r="H38" s="1">
        <v>7820</v>
      </c>
      <c r="I38" s="2">
        <v>3.07624752446631e-13</v>
      </c>
      <c r="J38" s="2">
        <v>1.90528878934687e-12</v>
      </c>
      <c r="K38" s="1">
        <v>16.7341563786008</v>
      </c>
      <c r="L38" s="1" t="s">
        <v>60467</v>
      </c>
      <c r="M38" s="1" t="str">
        <f>HYPERLINK("../../3.KEGG_map/all-Total/hsa04210.html","hsa04210")</f>
        <v>hsa04210</v>
      </c>
    </row>
    <row r="39" spans="1:13">
      <c r="A39" s="1" t="s">
        <v>60468</v>
      </c>
      <c r="B39" s="1" t="s">
        <v>60469</v>
      </c>
      <c r="C39" s="1" t="s">
        <v>60380</v>
      </c>
      <c r="D39" s="1" t="s">
        <v>60470</v>
      </c>
      <c r="E39" s="1">
        <v>4</v>
      </c>
      <c r="F39" s="1">
        <v>45</v>
      </c>
      <c r="G39" s="1">
        <v>89</v>
      </c>
      <c r="H39" s="1">
        <v>7820</v>
      </c>
      <c r="I39" s="1">
        <v>0.00163614537813438</v>
      </c>
      <c r="J39" s="1">
        <v>0.00259619762480828</v>
      </c>
      <c r="K39" s="1">
        <v>7.81023720349563</v>
      </c>
      <c r="L39" s="1" t="s">
        <v>60471</v>
      </c>
      <c r="M39" s="1" t="str">
        <f>HYPERLINK("../../3.KEGG_map/all-Total/hsa04211.html","hsa04211")</f>
        <v>hsa04211</v>
      </c>
    </row>
    <row r="40" spans="1:13">
      <c r="A40" s="1" t="s">
        <v>60472</v>
      </c>
      <c r="B40" s="1" t="s">
        <v>60473</v>
      </c>
      <c r="C40" s="1" t="s">
        <v>60380</v>
      </c>
      <c r="D40" s="1" t="s">
        <v>60470</v>
      </c>
      <c r="E40" s="1">
        <v>1</v>
      </c>
      <c r="F40" s="1">
        <v>45</v>
      </c>
      <c r="G40" s="1">
        <v>62</v>
      </c>
      <c r="H40" s="1">
        <v>7820</v>
      </c>
      <c r="I40" s="1">
        <v>0.301775757008788</v>
      </c>
      <c r="J40" s="1">
        <v>0.325510928908355</v>
      </c>
      <c r="K40" s="1">
        <v>2.80286738351254</v>
      </c>
      <c r="L40" s="1" t="s">
        <v>316</v>
      </c>
      <c r="M40" s="1" t="str">
        <f>HYPERLINK("../../3.KEGG_map/all-Total/hsa04213.html","hsa04213")</f>
        <v>hsa04213</v>
      </c>
    </row>
    <row r="41" spans="1:13">
      <c r="A41" s="1" t="s">
        <v>60474</v>
      </c>
      <c r="B41" s="1" t="s">
        <v>60475</v>
      </c>
      <c r="C41" s="1" t="s">
        <v>60433</v>
      </c>
      <c r="D41" s="1" t="s">
        <v>60434</v>
      </c>
      <c r="E41" s="1">
        <v>5</v>
      </c>
      <c r="F41" s="1">
        <v>45</v>
      </c>
      <c r="G41" s="1">
        <v>32</v>
      </c>
      <c r="H41" s="1">
        <v>7820</v>
      </c>
      <c r="I41" s="2">
        <v>9.00707333637454e-7</v>
      </c>
      <c r="J41" s="2">
        <v>2.03453891833401e-6</v>
      </c>
      <c r="K41" s="1">
        <v>27.1527777777778</v>
      </c>
      <c r="L41" s="1" t="s">
        <v>60476</v>
      </c>
      <c r="M41" s="1" t="str">
        <f>HYPERLINK("../../3.KEGG_map/all-Total/hsa04215.html","hsa04215")</f>
        <v>hsa04215</v>
      </c>
    </row>
    <row r="42" spans="1:13">
      <c r="A42" s="1" t="s">
        <v>60477</v>
      </c>
      <c r="B42" s="1" t="s">
        <v>60478</v>
      </c>
      <c r="C42" s="1" t="s">
        <v>60433</v>
      </c>
      <c r="D42" s="1" t="s">
        <v>60434</v>
      </c>
      <c r="E42" s="1">
        <v>2</v>
      </c>
      <c r="F42" s="1">
        <v>45</v>
      </c>
      <c r="G42" s="1">
        <v>41</v>
      </c>
      <c r="H42" s="1">
        <v>7820</v>
      </c>
      <c r="I42" s="1">
        <v>0.0230324689843161</v>
      </c>
      <c r="J42" s="1">
        <v>0.0313633620211964</v>
      </c>
      <c r="K42" s="1">
        <v>8.4769647696477</v>
      </c>
      <c r="L42" s="1" t="s">
        <v>60479</v>
      </c>
      <c r="M42" s="1" t="str">
        <f>HYPERLINK("../../3.KEGG_map/all-Total/hsa04216.html","hsa04216")</f>
        <v>hsa04216</v>
      </c>
    </row>
    <row r="43" spans="1:13">
      <c r="A43" s="1" t="s">
        <v>60480</v>
      </c>
      <c r="B43" s="1" t="s">
        <v>60481</v>
      </c>
      <c r="C43" s="1" t="s">
        <v>60433</v>
      </c>
      <c r="D43" s="1" t="s">
        <v>60434</v>
      </c>
      <c r="E43" s="1">
        <v>6</v>
      </c>
      <c r="F43" s="1">
        <v>45</v>
      </c>
      <c r="G43" s="1">
        <v>159</v>
      </c>
      <c r="H43" s="1">
        <v>7820</v>
      </c>
      <c r="I43" s="1">
        <v>0.000271752861601762</v>
      </c>
      <c r="J43" s="1">
        <v>0.000474332267523075</v>
      </c>
      <c r="K43" s="1">
        <v>6.55765199161426</v>
      </c>
      <c r="L43" s="1" t="s">
        <v>60482</v>
      </c>
      <c r="M43" s="1" t="str">
        <f>HYPERLINK("../../3.KEGG_map/all-Total/hsa04217.html","hsa04217")</f>
        <v>hsa04217</v>
      </c>
    </row>
    <row r="44" spans="1:13">
      <c r="A44" s="1" t="s">
        <v>60483</v>
      </c>
      <c r="B44" s="1" t="s">
        <v>60484</v>
      </c>
      <c r="C44" s="1" t="s">
        <v>60433</v>
      </c>
      <c r="D44" s="1" t="s">
        <v>60434</v>
      </c>
      <c r="E44" s="1">
        <v>12</v>
      </c>
      <c r="F44" s="1">
        <v>45</v>
      </c>
      <c r="G44" s="1">
        <v>156</v>
      </c>
      <c r="H44" s="1">
        <v>7820</v>
      </c>
      <c r="I44" s="2">
        <v>4.23552435957574e-11</v>
      </c>
      <c r="J44" s="2">
        <v>1.63617236155486e-10</v>
      </c>
      <c r="K44" s="1">
        <v>13.3675213675214</v>
      </c>
      <c r="L44" s="1" t="s">
        <v>60485</v>
      </c>
      <c r="M44" s="1" t="str">
        <f>HYPERLINK("../../3.KEGG_map/all-Total/hsa04218.html","hsa04218")</f>
        <v>hsa04218</v>
      </c>
    </row>
    <row r="45" spans="1:13">
      <c r="A45" s="1" t="s">
        <v>60486</v>
      </c>
      <c r="B45" s="1" t="s">
        <v>60487</v>
      </c>
      <c r="C45" s="1" t="s">
        <v>60380</v>
      </c>
      <c r="D45" s="1" t="s">
        <v>60488</v>
      </c>
      <c r="E45" s="1">
        <v>3</v>
      </c>
      <c r="F45" s="1">
        <v>45</v>
      </c>
      <c r="G45" s="1">
        <v>150</v>
      </c>
      <c r="H45" s="1">
        <v>7820</v>
      </c>
      <c r="I45" s="1">
        <v>0.0546741672825269</v>
      </c>
      <c r="J45" s="1">
        <v>0.0699829341216344</v>
      </c>
      <c r="K45" s="1">
        <v>3.47555555555556</v>
      </c>
      <c r="L45" s="1" t="s">
        <v>60489</v>
      </c>
      <c r="M45" s="1" t="str">
        <f>HYPERLINK("../../3.KEGG_map/all-Total/hsa04261.html","hsa04261")</f>
        <v>hsa04261</v>
      </c>
    </row>
    <row r="46" spans="1:13">
      <c r="A46" s="1" t="s">
        <v>60490</v>
      </c>
      <c r="B46" s="1" t="s">
        <v>60491</v>
      </c>
      <c r="C46" s="1" t="s">
        <v>60380</v>
      </c>
      <c r="D46" s="1" t="s">
        <v>60488</v>
      </c>
      <c r="E46" s="1">
        <v>1</v>
      </c>
      <c r="F46" s="1">
        <v>45</v>
      </c>
      <c r="G46" s="1">
        <v>133</v>
      </c>
      <c r="H46" s="1">
        <v>7820</v>
      </c>
      <c r="I46" s="1">
        <v>0.538893943624778</v>
      </c>
      <c r="J46" s="1">
        <v>0.550359772212539</v>
      </c>
      <c r="K46" s="1">
        <v>1.30659983291562</v>
      </c>
      <c r="L46" s="1" t="s">
        <v>328</v>
      </c>
      <c r="M46" s="1" t="str">
        <f>HYPERLINK("../../3.KEGG_map/all-Total/hsa04270.html","hsa04270")</f>
        <v>hsa04270</v>
      </c>
    </row>
    <row r="47" spans="1:13">
      <c r="A47" s="1" t="s">
        <v>60492</v>
      </c>
      <c r="B47" s="1" t="s">
        <v>59584</v>
      </c>
      <c r="C47" s="1" t="s">
        <v>60384</v>
      </c>
      <c r="D47" s="1" t="s">
        <v>60385</v>
      </c>
      <c r="E47" s="1">
        <v>4</v>
      </c>
      <c r="F47" s="1">
        <v>45</v>
      </c>
      <c r="G47" s="1">
        <v>160</v>
      </c>
      <c r="H47" s="1">
        <v>7820</v>
      </c>
      <c r="I47" s="1">
        <v>0.0131112170944129</v>
      </c>
      <c r="J47" s="1">
        <v>0.0185099535450535</v>
      </c>
      <c r="K47" s="1">
        <v>4.34444444444444</v>
      </c>
      <c r="L47" s="1" t="s">
        <v>60493</v>
      </c>
      <c r="M47" s="1" t="str">
        <f>HYPERLINK("../../3.KEGG_map/all-Total/hsa04310.html","hsa04310")</f>
        <v>hsa04310</v>
      </c>
    </row>
    <row r="48" spans="1:13">
      <c r="A48" s="1" t="s">
        <v>60494</v>
      </c>
      <c r="B48" s="1" t="s">
        <v>60495</v>
      </c>
      <c r="C48" s="1" t="s">
        <v>60384</v>
      </c>
      <c r="D48" s="1" t="s">
        <v>60385</v>
      </c>
      <c r="E48" s="1">
        <v>1</v>
      </c>
      <c r="F48" s="1">
        <v>45</v>
      </c>
      <c r="G48" s="1">
        <v>50</v>
      </c>
      <c r="H48" s="1">
        <v>7820</v>
      </c>
      <c r="I48" s="1">
        <v>0.251336254203827</v>
      </c>
      <c r="J48" s="1">
        <v>0.282202109983245</v>
      </c>
      <c r="K48" s="1">
        <v>3.47555555555556</v>
      </c>
      <c r="L48" s="1" t="s">
        <v>318</v>
      </c>
      <c r="M48" s="1" t="str">
        <f>HYPERLINK("../../3.KEGG_map/all-Total/hsa04340.html","hsa04340")</f>
        <v>hsa04340</v>
      </c>
    </row>
    <row r="49" spans="1:13">
      <c r="A49" s="1" t="s">
        <v>60496</v>
      </c>
      <c r="B49" s="1" t="s">
        <v>60497</v>
      </c>
      <c r="C49" s="1" t="s">
        <v>60384</v>
      </c>
      <c r="D49" s="1" t="s">
        <v>60385</v>
      </c>
      <c r="E49" s="1">
        <v>4</v>
      </c>
      <c r="F49" s="1">
        <v>45</v>
      </c>
      <c r="G49" s="1">
        <v>94</v>
      </c>
      <c r="H49" s="1">
        <v>7820</v>
      </c>
      <c r="I49" s="1">
        <v>0.00200125724094779</v>
      </c>
      <c r="J49" s="1">
        <v>0.00314951959231127</v>
      </c>
      <c r="K49" s="1">
        <v>7.39479905437352</v>
      </c>
      <c r="L49" s="1" t="s">
        <v>60498</v>
      </c>
      <c r="M49" s="1" t="str">
        <f>HYPERLINK("../../3.KEGG_map/all-Total/hsa04350.html","hsa04350")</f>
        <v>hsa04350</v>
      </c>
    </row>
    <row r="50" spans="1:13">
      <c r="A50" s="1" t="s">
        <v>60499</v>
      </c>
      <c r="B50" s="1" t="s">
        <v>60500</v>
      </c>
      <c r="C50" s="1" t="s">
        <v>60380</v>
      </c>
      <c r="D50" s="1" t="s">
        <v>60501</v>
      </c>
      <c r="E50" s="1">
        <v>1</v>
      </c>
      <c r="F50" s="1">
        <v>45</v>
      </c>
      <c r="G50" s="1">
        <v>182</v>
      </c>
      <c r="H50" s="1">
        <v>7820</v>
      </c>
      <c r="I50" s="1">
        <v>0.654486204207082</v>
      </c>
      <c r="J50" s="1">
        <v>0.657912833548481</v>
      </c>
      <c r="K50" s="1">
        <v>0.954822954822955</v>
      </c>
      <c r="L50" s="1" t="s">
        <v>328</v>
      </c>
      <c r="M50" s="1" t="str">
        <f>HYPERLINK("../../3.KEGG_map/all-Total/hsa04360.html","hsa04360")</f>
        <v>hsa04360</v>
      </c>
    </row>
    <row r="51" spans="1:13">
      <c r="A51" s="1" t="s">
        <v>60502</v>
      </c>
      <c r="B51" s="1" t="s">
        <v>60503</v>
      </c>
      <c r="C51" s="1" t="s">
        <v>60384</v>
      </c>
      <c r="D51" s="1" t="s">
        <v>60385</v>
      </c>
      <c r="E51" s="1">
        <v>7</v>
      </c>
      <c r="F51" s="1">
        <v>45</v>
      </c>
      <c r="G51" s="1">
        <v>59</v>
      </c>
      <c r="H51" s="1">
        <v>7820</v>
      </c>
      <c r="I51" s="2">
        <v>3.5037384827034e-8</v>
      </c>
      <c r="J51" s="2">
        <v>9.47489843209933e-8</v>
      </c>
      <c r="K51" s="1">
        <v>20.6177024482109</v>
      </c>
      <c r="L51" s="1" t="s">
        <v>60504</v>
      </c>
      <c r="M51" s="1" t="str">
        <f>HYPERLINK("../../3.KEGG_map/all-Total/hsa04370.html","hsa04370")</f>
        <v>hsa04370</v>
      </c>
    </row>
    <row r="52" spans="1:13">
      <c r="A52" s="1" t="s">
        <v>60505</v>
      </c>
      <c r="B52" s="1" t="s">
        <v>60506</v>
      </c>
      <c r="C52" s="1" t="s">
        <v>60384</v>
      </c>
      <c r="D52" s="1" t="s">
        <v>60385</v>
      </c>
      <c r="E52" s="1">
        <v>5</v>
      </c>
      <c r="F52" s="1">
        <v>45</v>
      </c>
      <c r="G52" s="1">
        <v>137</v>
      </c>
      <c r="H52" s="1">
        <v>7820</v>
      </c>
      <c r="I52" s="1">
        <v>0.00106741504659305</v>
      </c>
      <c r="J52" s="1">
        <v>0.00175165546107578</v>
      </c>
      <c r="K52" s="1">
        <v>6.34225466342255</v>
      </c>
      <c r="L52" s="1" t="s">
        <v>60507</v>
      </c>
      <c r="M52" s="1" t="str">
        <f>HYPERLINK("../../3.KEGG_map/all-Total/hsa04371.html","hsa04371")</f>
        <v>hsa04371</v>
      </c>
    </row>
    <row r="53" spans="1:13">
      <c r="A53" s="1" t="s">
        <v>60508</v>
      </c>
      <c r="B53" s="1" t="s">
        <v>60509</v>
      </c>
      <c r="C53" s="1" t="s">
        <v>60380</v>
      </c>
      <c r="D53" s="1" t="s">
        <v>60501</v>
      </c>
      <c r="E53" s="1">
        <v>12</v>
      </c>
      <c r="F53" s="1">
        <v>45</v>
      </c>
      <c r="G53" s="1">
        <v>127</v>
      </c>
      <c r="H53" s="1">
        <v>7820</v>
      </c>
      <c r="I53" s="2">
        <v>3.63488913283844e-12</v>
      </c>
      <c r="J53" s="2">
        <v>1.789483880782e-11</v>
      </c>
      <c r="K53" s="1">
        <v>16.4199475065617</v>
      </c>
      <c r="L53" s="1" t="s">
        <v>60510</v>
      </c>
      <c r="M53" s="1" t="str">
        <f>HYPERLINK("../../3.KEGG_map/all-Total/hsa04380.html","hsa04380")</f>
        <v>hsa04380</v>
      </c>
    </row>
    <row r="54" spans="1:13">
      <c r="A54" s="1" t="s">
        <v>60511</v>
      </c>
      <c r="B54" s="1" t="s">
        <v>60512</v>
      </c>
      <c r="C54" s="1" t="s">
        <v>60384</v>
      </c>
      <c r="D54" s="1" t="s">
        <v>60385</v>
      </c>
      <c r="E54" s="1">
        <v>3</v>
      </c>
      <c r="F54" s="1">
        <v>45</v>
      </c>
      <c r="G54" s="1">
        <v>157</v>
      </c>
      <c r="H54" s="1">
        <v>7820</v>
      </c>
      <c r="I54" s="1">
        <v>0.0610497241786305</v>
      </c>
      <c r="J54" s="1">
        <v>0.0776261393529606</v>
      </c>
      <c r="K54" s="1">
        <v>3.32059447983015</v>
      </c>
      <c r="L54" s="1" t="s">
        <v>60513</v>
      </c>
      <c r="M54" s="1" t="str">
        <f>HYPERLINK("../../3.KEGG_map/all-Total/hsa04390.html","hsa04390")</f>
        <v>hsa04390</v>
      </c>
    </row>
    <row r="55" spans="1:13">
      <c r="A55" s="1" t="s">
        <v>60514</v>
      </c>
      <c r="B55" s="1" t="s">
        <v>60515</v>
      </c>
      <c r="C55" s="1" t="s">
        <v>60433</v>
      </c>
      <c r="D55" s="1" t="s">
        <v>60516</v>
      </c>
      <c r="E55" s="1">
        <v>9</v>
      </c>
      <c r="F55" s="1">
        <v>45</v>
      </c>
      <c r="G55" s="1">
        <v>201</v>
      </c>
      <c r="H55" s="1">
        <v>7820</v>
      </c>
      <c r="I55" s="2">
        <v>1.62746386140844e-6</v>
      </c>
      <c r="J55" s="2">
        <v>3.59164438379793e-6</v>
      </c>
      <c r="K55" s="1">
        <v>7.78109452736318</v>
      </c>
      <c r="L55" s="1" t="s">
        <v>60517</v>
      </c>
      <c r="M55" s="1" t="str">
        <f>HYPERLINK("../../3.KEGG_map/all-Total/hsa04510.html","hsa04510")</f>
        <v>hsa04510</v>
      </c>
    </row>
    <row r="56" spans="1:13">
      <c r="A56" s="1" t="s">
        <v>60518</v>
      </c>
      <c r="B56" s="1" t="s">
        <v>60519</v>
      </c>
      <c r="C56" s="1" t="s">
        <v>60384</v>
      </c>
      <c r="D56" s="1" t="s">
        <v>60407</v>
      </c>
      <c r="E56" s="1">
        <v>2</v>
      </c>
      <c r="F56" s="1">
        <v>45</v>
      </c>
      <c r="G56" s="1">
        <v>149</v>
      </c>
      <c r="H56" s="1">
        <v>7820</v>
      </c>
      <c r="I56" s="1">
        <v>0.21129182917431</v>
      </c>
      <c r="J56" s="1">
        <v>0.244385730129322</v>
      </c>
      <c r="K56" s="1">
        <v>2.33258762117823</v>
      </c>
      <c r="L56" s="1" t="s">
        <v>57307</v>
      </c>
      <c r="M56" s="1" t="str">
        <f>HYPERLINK("../../3.KEGG_map/all-Total/hsa04514.html","hsa04514")</f>
        <v>hsa04514</v>
      </c>
    </row>
    <row r="57" spans="1:13">
      <c r="A57" s="1" t="s">
        <v>60520</v>
      </c>
      <c r="B57" s="1" t="s">
        <v>60521</v>
      </c>
      <c r="C57" s="1" t="s">
        <v>60433</v>
      </c>
      <c r="D57" s="1" t="s">
        <v>60516</v>
      </c>
      <c r="E57" s="1">
        <v>3</v>
      </c>
      <c r="F57" s="1">
        <v>45</v>
      </c>
      <c r="G57" s="1">
        <v>71</v>
      </c>
      <c r="H57" s="1">
        <v>7820</v>
      </c>
      <c r="I57" s="1">
        <v>0.00774803770038923</v>
      </c>
      <c r="J57" s="1">
        <v>0.0115319630889514</v>
      </c>
      <c r="K57" s="1">
        <v>7.34272300469484</v>
      </c>
      <c r="L57" s="1" t="s">
        <v>60522</v>
      </c>
      <c r="M57" s="1" t="str">
        <f>HYPERLINK("../../3.KEGG_map/all-Total/hsa04520.html","hsa04520")</f>
        <v>hsa04520</v>
      </c>
    </row>
    <row r="58" spans="1:13">
      <c r="A58" s="1" t="s">
        <v>60523</v>
      </c>
      <c r="B58" s="1" t="s">
        <v>60524</v>
      </c>
      <c r="C58" s="1" t="s">
        <v>60433</v>
      </c>
      <c r="D58" s="1" t="s">
        <v>60516</v>
      </c>
      <c r="E58" s="1">
        <v>3</v>
      </c>
      <c r="F58" s="1">
        <v>45</v>
      </c>
      <c r="G58" s="1">
        <v>169</v>
      </c>
      <c r="H58" s="1">
        <v>7820</v>
      </c>
      <c r="I58" s="1">
        <v>0.0727544263264759</v>
      </c>
      <c r="J58" s="1">
        <v>0.0907068172382037</v>
      </c>
      <c r="K58" s="1">
        <v>3.08481262327416</v>
      </c>
      <c r="L58" s="1" t="s">
        <v>60525</v>
      </c>
      <c r="M58" s="1" t="str">
        <f>HYPERLINK("../../3.KEGG_map/all-Total/hsa04530.html","hsa04530")</f>
        <v>hsa04530</v>
      </c>
    </row>
    <row r="59" spans="1:13">
      <c r="A59" s="1" t="s">
        <v>60526</v>
      </c>
      <c r="B59" s="1" t="s">
        <v>60527</v>
      </c>
      <c r="C59" s="1" t="s">
        <v>60433</v>
      </c>
      <c r="D59" s="1" t="s">
        <v>60516</v>
      </c>
      <c r="E59" s="1">
        <v>3</v>
      </c>
      <c r="F59" s="1">
        <v>45</v>
      </c>
      <c r="G59" s="1">
        <v>88</v>
      </c>
      <c r="H59" s="1">
        <v>7820</v>
      </c>
      <c r="I59" s="1">
        <v>0.0139023072683635</v>
      </c>
      <c r="J59" s="1">
        <v>0.0194835255147868</v>
      </c>
      <c r="K59" s="1">
        <v>5.92424242424242</v>
      </c>
      <c r="L59" s="1" t="s">
        <v>57421</v>
      </c>
      <c r="M59" s="1" t="str">
        <f>HYPERLINK("../../3.KEGG_map/all-Total/hsa04540.html","hsa04540")</f>
        <v>hsa04540</v>
      </c>
    </row>
    <row r="60" spans="1:13">
      <c r="A60" s="1" t="s">
        <v>60528</v>
      </c>
      <c r="B60" s="1" t="s">
        <v>60529</v>
      </c>
      <c r="C60" s="1" t="s">
        <v>60433</v>
      </c>
      <c r="D60" s="1" t="s">
        <v>60516</v>
      </c>
      <c r="E60" s="1">
        <v>4</v>
      </c>
      <c r="F60" s="1">
        <v>45</v>
      </c>
      <c r="G60" s="1">
        <v>143</v>
      </c>
      <c r="H60" s="1">
        <v>7820</v>
      </c>
      <c r="I60" s="1">
        <v>0.00893698477285178</v>
      </c>
      <c r="J60" s="1">
        <v>0.0130984814991415</v>
      </c>
      <c r="K60" s="1">
        <v>4.86091686091686</v>
      </c>
      <c r="L60" s="1" t="s">
        <v>60530</v>
      </c>
      <c r="M60" s="1" t="str">
        <f>HYPERLINK("../../3.KEGG_map/all-Total/hsa04550.html","hsa04550")</f>
        <v>hsa04550</v>
      </c>
    </row>
    <row r="61" spans="1:13">
      <c r="A61" s="1" t="s">
        <v>60531</v>
      </c>
      <c r="B61" s="1" t="s">
        <v>60532</v>
      </c>
      <c r="C61" s="1" t="s">
        <v>60380</v>
      </c>
      <c r="D61" s="1" t="s">
        <v>60414</v>
      </c>
      <c r="E61" s="1">
        <v>1</v>
      </c>
      <c r="F61" s="1">
        <v>45</v>
      </c>
      <c r="G61" s="1">
        <v>85</v>
      </c>
      <c r="H61" s="1">
        <v>7820</v>
      </c>
      <c r="I61" s="1">
        <v>0.389333744365208</v>
      </c>
      <c r="J61" s="1">
        <v>0.408481305563497</v>
      </c>
      <c r="K61" s="1">
        <v>2.04444444444444</v>
      </c>
      <c r="L61" s="1" t="s">
        <v>379</v>
      </c>
      <c r="M61" s="1" t="str">
        <f>HYPERLINK("../../3.KEGG_map/all-Total/hsa04610.html","hsa04610")</f>
        <v>hsa04610</v>
      </c>
    </row>
    <row r="62" spans="1:13">
      <c r="A62" s="1" t="s">
        <v>60533</v>
      </c>
      <c r="B62" s="1" t="s">
        <v>60534</v>
      </c>
      <c r="C62" s="1" t="s">
        <v>60380</v>
      </c>
      <c r="D62" s="1" t="s">
        <v>60414</v>
      </c>
      <c r="E62" s="1">
        <v>4</v>
      </c>
      <c r="F62" s="1">
        <v>45</v>
      </c>
      <c r="G62" s="1">
        <v>124</v>
      </c>
      <c r="H62" s="1">
        <v>7820</v>
      </c>
      <c r="I62" s="1">
        <v>0.00543265965817604</v>
      </c>
      <c r="J62" s="1">
        <v>0.00827833852674444</v>
      </c>
      <c r="K62" s="1">
        <v>5.60573476702509</v>
      </c>
      <c r="L62" s="1" t="s">
        <v>60535</v>
      </c>
      <c r="M62" s="1" t="str">
        <f>HYPERLINK("../../3.KEGG_map/all-Total/hsa04611.html","hsa04611")</f>
        <v>hsa04611</v>
      </c>
    </row>
    <row r="63" spans="1:13">
      <c r="A63" s="1" t="s">
        <v>60536</v>
      </c>
      <c r="B63" s="1" t="s">
        <v>60537</v>
      </c>
      <c r="C63" s="1" t="s">
        <v>60380</v>
      </c>
      <c r="D63" s="1" t="s">
        <v>60414</v>
      </c>
      <c r="E63" s="1">
        <v>2</v>
      </c>
      <c r="F63" s="1">
        <v>45</v>
      </c>
      <c r="G63" s="1">
        <v>78</v>
      </c>
      <c r="H63" s="1">
        <v>7820</v>
      </c>
      <c r="I63" s="1">
        <v>0.0738468848587929</v>
      </c>
      <c r="J63" s="1">
        <v>0.0914748509218596</v>
      </c>
      <c r="K63" s="1">
        <v>4.45584045584046</v>
      </c>
      <c r="L63" s="1" t="s">
        <v>57493</v>
      </c>
      <c r="M63" s="1" t="str">
        <f>HYPERLINK("../../3.KEGG_map/all-Total/hsa04612.html","hsa04612")</f>
        <v>hsa04612</v>
      </c>
    </row>
    <row r="64" spans="1:13">
      <c r="A64" s="1" t="s">
        <v>60538</v>
      </c>
      <c r="B64" s="1" t="s">
        <v>60539</v>
      </c>
      <c r="C64" s="1" t="s">
        <v>60380</v>
      </c>
      <c r="D64" s="1" t="s">
        <v>60414</v>
      </c>
      <c r="E64" s="1">
        <v>13</v>
      </c>
      <c r="F64" s="1">
        <v>45</v>
      </c>
      <c r="G64" s="1">
        <v>104</v>
      </c>
      <c r="H64" s="1">
        <v>7820</v>
      </c>
      <c r="I64" s="2">
        <v>9.69252529018225e-15</v>
      </c>
      <c r="J64" s="2">
        <v>7.7540202321458e-14</v>
      </c>
      <c r="K64" s="1">
        <v>21.7222222222222</v>
      </c>
      <c r="L64" s="1" t="s">
        <v>60540</v>
      </c>
      <c r="M64" s="1" t="str">
        <f>HYPERLINK("../../3.KEGG_map/all-Total/hsa04620.html","hsa04620")</f>
        <v>hsa04620</v>
      </c>
    </row>
    <row r="65" spans="1:13">
      <c r="A65" s="1" t="s">
        <v>60541</v>
      </c>
      <c r="B65" s="1" t="s">
        <v>60542</v>
      </c>
      <c r="C65" s="1" t="s">
        <v>60380</v>
      </c>
      <c r="D65" s="1" t="s">
        <v>60414</v>
      </c>
      <c r="E65" s="1">
        <v>14</v>
      </c>
      <c r="F65" s="1">
        <v>45</v>
      </c>
      <c r="G65" s="1">
        <v>180</v>
      </c>
      <c r="H65" s="1">
        <v>7820</v>
      </c>
      <c r="I65" s="2">
        <v>6.32528342569825e-13</v>
      </c>
      <c r="J65" s="2">
        <v>3.37348449370573e-12</v>
      </c>
      <c r="K65" s="1">
        <v>13.516049382716</v>
      </c>
      <c r="L65" s="1" t="s">
        <v>60543</v>
      </c>
      <c r="M65" s="1" t="str">
        <f>HYPERLINK("../../3.KEGG_map/all-Total/hsa04621.html","hsa04621")</f>
        <v>hsa04621</v>
      </c>
    </row>
    <row r="66" spans="1:13">
      <c r="A66" s="1" t="s">
        <v>60544</v>
      </c>
      <c r="B66" s="1" t="s">
        <v>60545</v>
      </c>
      <c r="C66" s="1" t="s">
        <v>60380</v>
      </c>
      <c r="D66" s="1" t="s">
        <v>60414</v>
      </c>
      <c r="E66" s="1">
        <v>8</v>
      </c>
      <c r="F66" s="1">
        <v>45</v>
      </c>
      <c r="G66" s="1">
        <v>70</v>
      </c>
      <c r="H66" s="1">
        <v>7820</v>
      </c>
      <c r="I66" s="2">
        <v>4.53055225089561e-9</v>
      </c>
      <c r="J66" s="2">
        <v>1.35916567526868e-8</v>
      </c>
      <c r="K66" s="1">
        <v>19.8603174603175</v>
      </c>
      <c r="L66" s="1" t="s">
        <v>60546</v>
      </c>
      <c r="M66" s="1" t="str">
        <f>HYPERLINK("../../3.KEGG_map/all-Total/hsa04622.html","hsa04622")</f>
        <v>hsa04622</v>
      </c>
    </row>
    <row r="67" spans="1:13">
      <c r="A67" s="1" t="s">
        <v>60547</v>
      </c>
      <c r="B67" s="1" t="s">
        <v>60548</v>
      </c>
      <c r="C67" s="1" t="s">
        <v>60380</v>
      </c>
      <c r="D67" s="1" t="s">
        <v>60414</v>
      </c>
      <c r="E67" s="1">
        <v>5</v>
      </c>
      <c r="F67" s="1">
        <v>45</v>
      </c>
      <c r="G67" s="1">
        <v>63</v>
      </c>
      <c r="H67" s="1">
        <v>7820</v>
      </c>
      <c r="I67" s="2">
        <v>2.75392389189079e-5</v>
      </c>
      <c r="J67" s="2">
        <v>5.28753387243032e-5</v>
      </c>
      <c r="K67" s="1">
        <v>13.7918871252205</v>
      </c>
      <c r="L67" s="1" t="s">
        <v>60549</v>
      </c>
      <c r="M67" s="1" t="str">
        <f>HYPERLINK("../../3.KEGG_map/all-Total/hsa04623.html","hsa04623")</f>
        <v>hsa04623</v>
      </c>
    </row>
    <row r="68" spans="1:13">
      <c r="A68" s="1" t="s">
        <v>60550</v>
      </c>
      <c r="B68" s="1" t="s">
        <v>60551</v>
      </c>
      <c r="C68" s="1" t="s">
        <v>60380</v>
      </c>
      <c r="D68" s="1" t="s">
        <v>60414</v>
      </c>
      <c r="E68" s="1">
        <v>16</v>
      </c>
      <c r="F68" s="1">
        <v>45</v>
      </c>
      <c r="G68" s="1">
        <v>104</v>
      </c>
      <c r="H68" s="1">
        <v>7820</v>
      </c>
      <c r="I68" s="2">
        <v>1.36763206268081e-19</v>
      </c>
      <c r="J68" s="2">
        <v>2.1882113002893e-18</v>
      </c>
      <c r="K68" s="1">
        <v>26.7350427350427</v>
      </c>
      <c r="L68" s="1" t="s">
        <v>60552</v>
      </c>
      <c r="M68" s="1" t="str">
        <f>HYPERLINK("../../3.KEGG_map/all-Total/hsa04625.html","hsa04625")</f>
        <v>hsa04625</v>
      </c>
    </row>
    <row r="69" spans="1:13">
      <c r="A69" s="1" t="s">
        <v>60553</v>
      </c>
      <c r="B69" s="1" t="s">
        <v>60554</v>
      </c>
      <c r="C69" s="1" t="s">
        <v>60384</v>
      </c>
      <c r="D69" s="1" t="s">
        <v>60385</v>
      </c>
      <c r="E69" s="1">
        <v>14</v>
      </c>
      <c r="F69" s="1">
        <v>45</v>
      </c>
      <c r="G69" s="1">
        <v>162</v>
      </c>
      <c r="H69" s="1">
        <v>7820</v>
      </c>
      <c r="I69" s="2">
        <v>1.45953373922725e-13</v>
      </c>
      <c r="J69" s="2">
        <v>1.00082313547011e-12</v>
      </c>
      <c r="K69" s="1">
        <v>15.0178326474623</v>
      </c>
      <c r="L69" s="1" t="s">
        <v>60555</v>
      </c>
      <c r="M69" s="1" t="str">
        <f>HYPERLINK("../../3.KEGG_map/all-Total/hsa04630.html","hsa04630")</f>
        <v>hsa04630</v>
      </c>
    </row>
    <row r="70" spans="1:13">
      <c r="A70" s="1" t="s">
        <v>60556</v>
      </c>
      <c r="B70" s="1" t="s">
        <v>60557</v>
      </c>
      <c r="C70" s="1" t="s">
        <v>60380</v>
      </c>
      <c r="D70" s="1" t="s">
        <v>60414</v>
      </c>
      <c r="E70" s="1">
        <v>4</v>
      </c>
      <c r="F70" s="1">
        <v>45</v>
      </c>
      <c r="G70" s="1">
        <v>99</v>
      </c>
      <c r="H70" s="1">
        <v>7820</v>
      </c>
      <c r="I70" s="1">
        <v>0.00241937212426062</v>
      </c>
      <c r="J70" s="1">
        <v>0.00377658087689463</v>
      </c>
      <c r="K70" s="1">
        <v>7.02132435465769</v>
      </c>
      <c r="L70" s="1" t="s">
        <v>60558</v>
      </c>
      <c r="M70" s="1" t="str">
        <f>HYPERLINK("../../3.KEGG_map/all-Total/hsa04640.html","hsa04640")</f>
        <v>hsa04640</v>
      </c>
    </row>
    <row r="71" spans="1:13">
      <c r="A71" s="1" t="s">
        <v>60559</v>
      </c>
      <c r="B71" s="1" t="s">
        <v>60560</v>
      </c>
      <c r="C71" s="1" t="s">
        <v>60380</v>
      </c>
      <c r="D71" s="1" t="s">
        <v>60414</v>
      </c>
      <c r="E71" s="1">
        <v>5</v>
      </c>
      <c r="F71" s="1">
        <v>45</v>
      </c>
      <c r="G71" s="1">
        <v>132</v>
      </c>
      <c r="H71" s="1">
        <v>7820</v>
      </c>
      <c r="I71" s="1">
        <v>0.000902871712097643</v>
      </c>
      <c r="J71" s="1">
        <v>0.00150740320628476</v>
      </c>
      <c r="K71" s="1">
        <v>6.58249158249158</v>
      </c>
      <c r="L71" s="1" t="s">
        <v>60561</v>
      </c>
      <c r="M71" s="1" t="str">
        <f>HYPERLINK("../../3.KEGG_map/all-Total/hsa04650.html","hsa04650")</f>
        <v>hsa04650</v>
      </c>
    </row>
    <row r="72" spans="1:13">
      <c r="A72" s="1" t="s">
        <v>60562</v>
      </c>
      <c r="B72" s="1" t="s">
        <v>60563</v>
      </c>
      <c r="C72" s="1" t="s">
        <v>60380</v>
      </c>
      <c r="D72" s="1" t="s">
        <v>60414</v>
      </c>
      <c r="E72" s="1">
        <v>17</v>
      </c>
      <c r="F72" s="1">
        <v>45</v>
      </c>
      <c r="G72" s="1">
        <v>94</v>
      </c>
      <c r="H72" s="1">
        <v>7820</v>
      </c>
      <c r="I72" s="2">
        <v>4.22767260541391e-22</v>
      </c>
      <c r="J72" s="2">
        <v>1.62342628047894e-20</v>
      </c>
      <c r="K72" s="1">
        <v>31.4278959810875</v>
      </c>
      <c r="L72" s="1" t="s">
        <v>60564</v>
      </c>
      <c r="M72" s="1" t="str">
        <f>HYPERLINK("../../3.KEGG_map/all-Total/hsa04657.html","hsa04657")</f>
        <v>hsa04657</v>
      </c>
    </row>
    <row r="73" spans="1:13">
      <c r="A73" s="1" t="s">
        <v>60565</v>
      </c>
      <c r="B73" s="1" t="s">
        <v>60566</v>
      </c>
      <c r="C73" s="1" t="s">
        <v>60380</v>
      </c>
      <c r="D73" s="1" t="s">
        <v>60414</v>
      </c>
      <c r="E73" s="1">
        <v>10</v>
      </c>
      <c r="F73" s="1">
        <v>45</v>
      </c>
      <c r="G73" s="1">
        <v>92</v>
      </c>
      <c r="H73" s="1">
        <v>7820</v>
      </c>
      <c r="I73" s="2">
        <v>7.01644311775808e-11</v>
      </c>
      <c r="J73" s="2">
        <v>2.59068668963375e-10</v>
      </c>
      <c r="K73" s="1">
        <v>18.8888888888889</v>
      </c>
      <c r="L73" s="1" t="s">
        <v>60567</v>
      </c>
      <c r="M73" s="1" t="str">
        <f>HYPERLINK("../../3.KEGG_map/all-Total/hsa04658.html","hsa04658")</f>
        <v>hsa04658</v>
      </c>
    </row>
    <row r="74" spans="1:13">
      <c r="A74" s="1" t="s">
        <v>60568</v>
      </c>
      <c r="B74" s="1" t="s">
        <v>60569</v>
      </c>
      <c r="C74" s="1" t="s">
        <v>60380</v>
      </c>
      <c r="D74" s="1" t="s">
        <v>60414</v>
      </c>
      <c r="E74" s="1">
        <v>13</v>
      </c>
      <c r="F74" s="1">
        <v>45</v>
      </c>
      <c r="G74" s="1">
        <v>107</v>
      </c>
      <c r="H74" s="1">
        <v>7820</v>
      </c>
      <c r="I74" s="2">
        <v>1.41874053402745e-14</v>
      </c>
      <c r="J74" s="2">
        <v>1.04768531743565e-13</v>
      </c>
      <c r="K74" s="1">
        <v>21.1131879543094</v>
      </c>
      <c r="L74" s="1" t="s">
        <v>60570</v>
      </c>
      <c r="M74" s="1" t="str">
        <f>HYPERLINK("../../3.KEGG_map/all-Total/hsa04659.html","hsa04659")</f>
        <v>hsa04659</v>
      </c>
    </row>
    <row r="75" spans="1:13">
      <c r="A75" s="1" t="s">
        <v>60571</v>
      </c>
      <c r="B75" s="1" t="s">
        <v>58049</v>
      </c>
      <c r="C75" s="1" t="s">
        <v>60380</v>
      </c>
      <c r="D75" s="1" t="s">
        <v>60414</v>
      </c>
      <c r="E75" s="1">
        <v>12</v>
      </c>
      <c r="F75" s="1">
        <v>45</v>
      </c>
      <c r="G75" s="1">
        <v>104</v>
      </c>
      <c r="H75" s="1">
        <v>7820</v>
      </c>
      <c r="I75" s="2">
        <v>3.19994581011347e-13</v>
      </c>
      <c r="J75" s="2">
        <v>1.91996748606808e-12</v>
      </c>
      <c r="K75" s="1">
        <v>20.0512820512821</v>
      </c>
      <c r="L75" s="1" t="s">
        <v>60572</v>
      </c>
      <c r="M75" s="1" t="str">
        <f>HYPERLINK("../../3.KEGG_map/all-Total/hsa04660.html","hsa04660")</f>
        <v>hsa04660</v>
      </c>
    </row>
    <row r="76" spans="1:13">
      <c r="A76" s="1" t="s">
        <v>60573</v>
      </c>
      <c r="B76" s="1" t="s">
        <v>59322</v>
      </c>
      <c r="C76" s="1" t="s">
        <v>60380</v>
      </c>
      <c r="D76" s="1" t="s">
        <v>60414</v>
      </c>
      <c r="E76" s="1">
        <v>5</v>
      </c>
      <c r="F76" s="1">
        <v>45</v>
      </c>
      <c r="G76" s="1">
        <v>82</v>
      </c>
      <c r="H76" s="1">
        <v>7820</v>
      </c>
      <c r="I76" s="2">
        <v>9.85754715083605e-5</v>
      </c>
      <c r="J76" s="1">
        <v>0.000181985485861589</v>
      </c>
      <c r="K76" s="1">
        <v>10.5962059620596</v>
      </c>
      <c r="L76" s="1" t="s">
        <v>60574</v>
      </c>
      <c r="M76" s="1" t="str">
        <f>HYPERLINK("../../3.KEGG_map/all-Total/hsa04662.html","hsa04662")</f>
        <v>hsa04662</v>
      </c>
    </row>
    <row r="77" spans="1:13">
      <c r="A77" s="1" t="s">
        <v>60575</v>
      </c>
      <c r="B77" s="1" t="s">
        <v>60576</v>
      </c>
      <c r="C77" s="1" t="s">
        <v>60380</v>
      </c>
      <c r="D77" s="1" t="s">
        <v>60414</v>
      </c>
      <c r="E77" s="1">
        <v>6</v>
      </c>
      <c r="F77" s="1">
        <v>45</v>
      </c>
      <c r="G77" s="1">
        <v>68</v>
      </c>
      <c r="H77" s="1">
        <v>7820</v>
      </c>
      <c r="I77" s="2">
        <v>2.15545056117832e-6</v>
      </c>
      <c r="J77" s="2">
        <v>4.59829453051374e-6</v>
      </c>
      <c r="K77" s="1">
        <v>15.3333333333333</v>
      </c>
      <c r="L77" s="1" t="s">
        <v>60577</v>
      </c>
      <c r="M77" s="1" t="str">
        <f>HYPERLINK("../../3.KEGG_map/all-Total/hsa04664.html","hsa04664")</f>
        <v>hsa04664</v>
      </c>
    </row>
    <row r="78" spans="1:13">
      <c r="A78" s="1" t="s">
        <v>60578</v>
      </c>
      <c r="B78" s="1" t="s">
        <v>60579</v>
      </c>
      <c r="C78" s="1" t="s">
        <v>60380</v>
      </c>
      <c r="D78" s="1" t="s">
        <v>60414</v>
      </c>
      <c r="E78" s="1">
        <v>2</v>
      </c>
      <c r="F78" s="1">
        <v>45</v>
      </c>
      <c r="G78" s="1">
        <v>97</v>
      </c>
      <c r="H78" s="1">
        <v>7820</v>
      </c>
      <c r="I78" s="1">
        <v>0.107022417458732</v>
      </c>
      <c r="J78" s="1">
        <v>0.130052557924535</v>
      </c>
      <c r="K78" s="1">
        <v>3.58304696449026</v>
      </c>
      <c r="L78" s="1" t="s">
        <v>57487</v>
      </c>
      <c r="M78" s="1" t="str">
        <f>HYPERLINK("../../3.KEGG_map/all-Total/hsa04666.html","hsa04666")</f>
        <v>hsa04666</v>
      </c>
    </row>
    <row r="79" spans="1:13">
      <c r="A79" s="1" t="s">
        <v>60580</v>
      </c>
      <c r="B79" s="1" t="s">
        <v>60581</v>
      </c>
      <c r="C79" s="1" t="s">
        <v>60384</v>
      </c>
      <c r="D79" s="1" t="s">
        <v>60385</v>
      </c>
      <c r="E79" s="1">
        <v>17</v>
      </c>
      <c r="F79" s="1">
        <v>45</v>
      </c>
      <c r="G79" s="1">
        <v>112</v>
      </c>
      <c r="H79" s="1">
        <v>7820</v>
      </c>
      <c r="I79" s="2">
        <v>1.01439962431929e-20</v>
      </c>
      <c r="J79" s="2">
        <v>2.4345590983663e-19</v>
      </c>
      <c r="K79" s="1">
        <v>26.3769841269841</v>
      </c>
      <c r="L79" s="1" t="s">
        <v>60582</v>
      </c>
      <c r="M79" s="1" t="str">
        <f>HYPERLINK("../../3.KEGG_map/all-Total/hsa04668.html","hsa04668")</f>
        <v>hsa04668</v>
      </c>
    </row>
    <row r="80" spans="1:13">
      <c r="A80" s="1" t="s">
        <v>60583</v>
      </c>
      <c r="B80" s="1" t="s">
        <v>60584</v>
      </c>
      <c r="C80" s="1" t="s">
        <v>60380</v>
      </c>
      <c r="D80" s="1" t="s">
        <v>60414</v>
      </c>
      <c r="E80" s="1">
        <v>5</v>
      </c>
      <c r="F80" s="1">
        <v>45</v>
      </c>
      <c r="G80" s="1">
        <v>114</v>
      </c>
      <c r="H80" s="1">
        <v>7820</v>
      </c>
      <c r="I80" s="1">
        <v>0.000462681703038523</v>
      </c>
      <c r="J80" s="1">
        <v>0.000800314297147715</v>
      </c>
      <c r="K80" s="1">
        <v>7.62183235867446</v>
      </c>
      <c r="L80" s="1" t="s">
        <v>60585</v>
      </c>
      <c r="M80" s="1" t="str">
        <f>HYPERLINK("../../3.KEGG_map/all-Total/hsa04670.html","hsa04670")</f>
        <v>hsa04670</v>
      </c>
    </row>
    <row r="81" spans="1:13">
      <c r="A81" s="1" t="s">
        <v>60586</v>
      </c>
      <c r="B81" s="1" t="s">
        <v>60587</v>
      </c>
      <c r="C81" s="1" t="s">
        <v>60380</v>
      </c>
      <c r="D81" s="1" t="s">
        <v>60414</v>
      </c>
      <c r="E81" s="1">
        <v>4</v>
      </c>
      <c r="F81" s="1">
        <v>45</v>
      </c>
      <c r="G81" s="1">
        <v>49</v>
      </c>
      <c r="H81" s="1">
        <v>7820</v>
      </c>
      <c r="I81" s="1">
        <v>0.000167847926995072</v>
      </c>
      <c r="J81" s="1">
        <v>0.000301185065262185</v>
      </c>
      <c r="K81" s="1">
        <v>14.1859410430839</v>
      </c>
      <c r="L81" s="1" t="s">
        <v>60588</v>
      </c>
      <c r="M81" s="1" t="str">
        <f>HYPERLINK("../../3.KEGG_map/all-Total/hsa04672.html","hsa04672")</f>
        <v>hsa04672</v>
      </c>
    </row>
    <row r="82" spans="1:13">
      <c r="A82" s="1" t="s">
        <v>60589</v>
      </c>
      <c r="B82" s="1" t="s">
        <v>60590</v>
      </c>
      <c r="C82" s="1" t="s">
        <v>60380</v>
      </c>
      <c r="D82" s="1" t="s">
        <v>60591</v>
      </c>
      <c r="E82" s="1">
        <v>1</v>
      </c>
      <c r="F82" s="1">
        <v>45</v>
      </c>
      <c r="G82" s="1">
        <v>97</v>
      </c>
      <c r="H82" s="1">
        <v>7820</v>
      </c>
      <c r="I82" s="1">
        <v>0.430656355335902</v>
      </c>
      <c r="J82" s="1">
        <v>0.446951460672936</v>
      </c>
      <c r="K82" s="1">
        <v>1.79152348224513</v>
      </c>
      <c r="L82" s="1" t="s">
        <v>328</v>
      </c>
      <c r="M82" s="1" t="str">
        <f>HYPERLINK("../../3.KEGG_map/all-Total/hsa04713.html","hsa04713")</f>
        <v>hsa04713</v>
      </c>
    </row>
    <row r="83" spans="1:13">
      <c r="A83" s="1" t="s">
        <v>60592</v>
      </c>
      <c r="B83" s="1" t="s">
        <v>60593</v>
      </c>
      <c r="C83" s="1" t="s">
        <v>60380</v>
      </c>
      <c r="D83" s="1" t="s">
        <v>60591</v>
      </c>
      <c r="E83" s="1">
        <v>2</v>
      </c>
      <c r="F83" s="1">
        <v>45</v>
      </c>
      <c r="G83" s="1">
        <v>218</v>
      </c>
      <c r="H83" s="1">
        <v>7820</v>
      </c>
      <c r="I83" s="1">
        <v>0.358479991031078</v>
      </c>
      <c r="J83" s="1">
        <v>0.382059832191999</v>
      </c>
      <c r="K83" s="1">
        <v>1.59429153924567</v>
      </c>
      <c r="L83" s="1" t="s">
        <v>57586</v>
      </c>
      <c r="M83" s="1" t="str">
        <f>HYPERLINK("../../3.KEGG_map/all-Total/hsa04714.html","hsa04714")</f>
        <v>hsa04714</v>
      </c>
    </row>
    <row r="84" spans="1:13">
      <c r="A84" s="1" t="s">
        <v>60594</v>
      </c>
      <c r="B84" s="1" t="s">
        <v>60595</v>
      </c>
      <c r="C84" s="1" t="s">
        <v>60380</v>
      </c>
      <c r="D84" s="1" t="s">
        <v>60596</v>
      </c>
      <c r="E84" s="1">
        <v>1</v>
      </c>
      <c r="F84" s="1">
        <v>45</v>
      </c>
      <c r="G84" s="1">
        <v>67</v>
      </c>
      <c r="H84" s="1">
        <v>7820</v>
      </c>
      <c r="I84" s="1">
        <v>0.321797420877944</v>
      </c>
      <c r="J84" s="1">
        <v>0.345168183288075</v>
      </c>
      <c r="K84" s="1">
        <v>2.59369817578773</v>
      </c>
      <c r="L84" s="1" t="s">
        <v>328</v>
      </c>
      <c r="M84" s="1" t="str">
        <f>HYPERLINK("../../3.KEGG_map/all-Total/hsa04720.html","hsa04720")</f>
        <v>hsa04720</v>
      </c>
    </row>
    <row r="85" spans="1:13">
      <c r="A85" s="1" t="s">
        <v>60597</v>
      </c>
      <c r="B85" s="1" t="s">
        <v>60598</v>
      </c>
      <c r="C85" s="1" t="s">
        <v>60380</v>
      </c>
      <c r="D85" s="1" t="s">
        <v>60596</v>
      </c>
      <c r="E85" s="1">
        <v>8</v>
      </c>
      <c r="F85" s="1">
        <v>45</v>
      </c>
      <c r="G85" s="1">
        <v>119</v>
      </c>
      <c r="H85" s="1">
        <v>7820</v>
      </c>
      <c r="I85" s="2">
        <v>3.05750087777388e-7</v>
      </c>
      <c r="J85" s="2">
        <v>7.24740948805661e-7</v>
      </c>
      <c r="K85" s="1">
        <v>11.6825396825397</v>
      </c>
      <c r="L85" s="1" t="s">
        <v>60599</v>
      </c>
      <c r="M85" s="1" t="str">
        <f>HYPERLINK("../../3.KEGG_map/all-Total/hsa04722.html","hsa04722")</f>
        <v>hsa04722</v>
      </c>
    </row>
    <row r="86" spans="1:13">
      <c r="A86" s="1" t="s">
        <v>60600</v>
      </c>
      <c r="B86" s="1" t="s">
        <v>60601</v>
      </c>
      <c r="C86" s="1" t="s">
        <v>60380</v>
      </c>
      <c r="D86" s="1" t="s">
        <v>60596</v>
      </c>
      <c r="E86" s="1">
        <v>4</v>
      </c>
      <c r="F86" s="1">
        <v>45</v>
      </c>
      <c r="G86" s="1">
        <v>141</v>
      </c>
      <c r="H86" s="1">
        <v>7820</v>
      </c>
      <c r="I86" s="1">
        <v>0.00851275421986081</v>
      </c>
      <c r="J86" s="1">
        <v>0.0125726831554867</v>
      </c>
      <c r="K86" s="1">
        <v>4.92986603624901</v>
      </c>
      <c r="L86" s="1" t="s">
        <v>60602</v>
      </c>
      <c r="M86" s="1" t="str">
        <f>HYPERLINK("../../3.KEGG_map/all-Total/hsa04723.html","hsa04723")</f>
        <v>hsa04723</v>
      </c>
    </row>
    <row r="87" spans="1:13">
      <c r="A87" s="1" t="s">
        <v>60603</v>
      </c>
      <c r="B87" s="1" t="s">
        <v>60604</v>
      </c>
      <c r="C87" s="1" t="s">
        <v>60380</v>
      </c>
      <c r="D87" s="1" t="s">
        <v>60596</v>
      </c>
      <c r="E87" s="1">
        <v>1</v>
      </c>
      <c r="F87" s="1">
        <v>45</v>
      </c>
      <c r="G87" s="1">
        <v>114</v>
      </c>
      <c r="H87" s="1">
        <v>7820</v>
      </c>
      <c r="I87" s="1">
        <v>0.484552034237561</v>
      </c>
      <c r="J87" s="1">
        <v>0.497507970981881</v>
      </c>
      <c r="K87" s="1">
        <v>1.52436647173489</v>
      </c>
      <c r="L87" s="1" t="s">
        <v>328</v>
      </c>
      <c r="M87" s="1" t="str">
        <f>HYPERLINK("../../3.KEGG_map/all-Total/hsa04724.html","hsa04724")</f>
        <v>hsa04724</v>
      </c>
    </row>
    <row r="88" spans="1:13">
      <c r="A88" s="1" t="s">
        <v>60605</v>
      </c>
      <c r="B88" s="1" t="s">
        <v>60606</v>
      </c>
      <c r="C88" s="1" t="s">
        <v>60380</v>
      </c>
      <c r="D88" s="1" t="s">
        <v>60596</v>
      </c>
      <c r="E88" s="1">
        <v>2</v>
      </c>
      <c r="F88" s="1">
        <v>45</v>
      </c>
      <c r="G88" s="1">
        <v>113</v>
      </c>
      <c r="H88" s="1">
        <v>7820</v>
      </c>
      <c r="I88" s="1">
        <v>0.137475836563701</v>
      </c>
      <c r="J88" s="1">
        <v>0.162934324816238</v>
      </c>
      <c r="K88" s="1">
        <v>3.07571288102262</v>
      </c>
      <c r="L88" s="1" t="s">
        <v>57487</v>
      </c>
      <c r="M88" s="1" t="str">
        <f>HYPERLINK("../../3.KEGG_map/all-Total/hsa04725.html","hsa04725")</f>
        <v>hsa04725</v>
      </c>
    </row>
    <row r="89" spans="1:13">
      <c r="A89" s="1" t="s">
        <v>60607</v>
      </c>
      <c r="B89" s="1" t="s">
        <v>60608</v>
      </c>
      <c r="C89" s="1" t="s">
        <v>60380</v>
      </c>
      <c r="D89" s="1" t="s">
        <v>60596</v>
      </c>
      <c r="E89" s="1">
        <v>3</v>
      </c>
      <c r="F89" s="1">
        <v>45</v>
      </c>
      <c r="G89" s="1">
        <v>114</v>
      </c>
      <c r="H89" s="1">
        <v>7820</v>
      </c>
      <c r="I89" s="1">
        <v>0.0274801847645762</v>
      </c>
      <c r="J89" s="1">
        <v>0.0371563061605538</v>
      </c>
      <c r="K89" s="1">
        <v>4.57309941520468</v>
      </c>
      <c r="L89" s="1" t="s">
        <v>60609</v>
      </c>
      <c r="M89" s="1" t="str">
        <f>HYPERLINK("../../3.KEGG_map/all-Total/hsa04726.html","hsa04726")</f>
        <v>hsa04726</v>
      </c>
    </row>
    <row r="90" spans="1:13">
      <c r="A90" s="1" t="s">
        <v>60610</v>
      </c>
      <c r="B90" s="1" t="s">
        <v>60611</v>
      </c>
      <c r="C90" s="1" t="s">
        <v>60380</v>
      </c>
      <c r="D90" s="1" t="s">
        <v>60596</v>
      </c>
      <c r="E90" s="1">
        <v>3</v>
      </c>
      <c r="F90" s="1">
        <v>45</v>
      </c>
      <c r="G90" s="1">
        <v>132</v>
      </c>
      <c r="H90" s="1">
        <v>7820</v>
      </c>
      <c r="I90" s="1">
        <v>0.0398802523265462</v>
      </c>
      <c r="J90" s="1">
        <v>0.052806954804806</v>
      </c>
      <c r="K90" s="1">
        <v>3.94949494949495</v>
      </c>
      <c r="L90" s="1" t="s">
        <v>60612</v>
      </c>
      <c r="M90" s="1" t="str">
        <f>HYPERLINK("../../3.KEGG_map/all-Total/hsa04728.html","hsa04728")</f>
        <v>hsa04728</v>
      </c>
    </row>
    <row r="91" spans="1:13">
      <c r="A91" s="1" t="s">
        <v>60613</v>
      </c>
      <c r="B91" s="1" t="s">
        <v>60614</v>
      </c>
      <c r="C91" s="1" t="s">
        <v>60380</v>
      </c>
      <c r="D91" s="1" t="s">
        <v>60596</v>
      </c>
      <c r="E91" s="1">
        <v>1</v>
      </c>
      <c r="F91" s="1">
        <v>45</v>
      </c>
      <c r="G91" s="1">
        <v>60</v>
      </c>
      <c r="H91" s="1">
        <v>7820</v>
      </c>
      <c r="I91" s="1">
        <v>0.293606276043507</v>
      </c>
      <c r="J91" s="1">
        <v>0.320297755683826</v>
      </c>
      <c r="K91" s="1">
        <v>2.8962962962963</v>
      </c>
      <c r="L91" s="1" t="s">
        <v>328</v>
      </c>
      <c r="M91" s="1" t="str">
        <f>HYPERLINK("../../3.KEGG_map/all-Total/hsa04730.html","hsa04730")</f>
        <v>hsa04730</v>
      </c>
    </row>
    <row r="92" spans="1:13">
      <c r="A92" s="1" t="s">
        <v>60615</v>
      </c>
      <c r="B92" s="1" t="s">
        <v>60616</v>
      </c>
      <c r="C92" s="1" t="s">
        <v>60380</v>
      </c>
      <c r="D92" s="1" t="s">
        <v>60617</v>
      </c>
      <c r="E92" s="1">
        <v>3</v>
      </c>
      <c r="F92" s="1">
        <v>45</v>
      </c>
      <c r="G92" s="1">
        <v>98</v>
      </c>
      <c r="H92" s="1">
        <v>7820</v>
      </c>
      <c r="I92" s="1">
        <v>0.0185186136523637</v>
      </c>
      <c r="J92" s="1">
        <v>0.0255796677788045</v>
      </c>
      <c r="K92" s="1">
        <v>5.31972789115646</v>
      </c>
      <c r="L92" s="1" t="s">
        <v>60618</v>
      </c>
      <c r="M92" s="1" t="str">
        <f>HYPERLINK("../../3.KEGG_map/all-Total/hsa04750.html","hsa04750")</f>
        <v>hsa04750</v>
      </c>
    </row>
    <row r="93" spans="1:13">
      <c r="A93" s="1" t="s">
        <v>60619</v>
      </c>
      <c r="B93" s="1" t="s">
        <v>60620</v>
      </c>
      <c r="C93" s="1" t="s">
        <v>60433</v>
      </c>
      <c r="D93" s="1" t="s">
        <v>60621</v>
      </c>
      <c r="E93" s="1">
        <v>3</v>
      </c>
      <c r="F93" s="1">
        <v>45</v>
      </c>
      <c r="G93" s="1">
        <v>218</v>
      </c>
      <c r="H93" s="1">
        <v>7820</v>
      </c>
      <c r="I93" s="1">
        <v>0.129631805807188</v>
      </c>
      <c r="J93" s="1">
        <v>0.154591967173789</v>
      </c>
      <c r="K93" s="1">
        <v>2.3914373088685</v>
      </c>
      <c r="L93" s="1" t="s">
        <v>57421</v>
      </c>
      <c r="M93" s="1" t="str">
        <f>HYPERLINK("../../3.KEGG_map/all-Total/hsa04810.html","hsa04810")</f>
        <v>hsa04810</v>
      </c>
    </row>
    <row r="94" spans="1:13">
      <c r="A94" s="1" t="s">
        <v>60622</v>
      </c>
      <c r="B94" s="1" t="s">
        <v>60623</v>
      </c>
      <c r="C94" s="1" t="s">
        <v>60380</v>
      </c>
      <c r="D94" s="1" t="s">
        <v>60381</v>
      </c>
      <c r="E94" s="1">
        <v>4</v>
      </c>
      <c r="F94" s="1">
        <v>45</v>
      </c>
      <c r="G94" s="1">
        <v>137</v>
      </c>
      <c r="H94" s="1">
        <v>7820</v>
      </c>
      <c r="I94" s="1">
        <v>0.00770457179130602</v>
      </c>
      <c r="J94" s="1">
        <v>0.0115319630889514</v>
      </c>
      <c r="K94" s="1">
        <v>5.07380373073804</v>
      </c>
      <c r="L94" s="1" t="s">
        <v>60624</v>
      </c>
      <c r="M94" s="1" t="str">
        <f>HYPERLINK("../../3.KEGG_map/all-Total/hsa04910.html","hsa04910")</f>
        <v>hsa04910</v>
      </c>
    </row>
    <row r="95" spans="1:13">
      <c r="A95" s="1" t="s">
        <v>60625</v>
      </c>
      <c r="B95" s="1" t="s">
        <v>60626</v>
      </c>
      <c r="C95" s="1" t="s">
        <v>60380</v>
      </c>
      <c r="D95" s="1" t="s">
        <v>60381</v>
      </c>
      <c r="E95" s="1">
        <v>5</v>
      </c>
      <c r="F95" s="1">
        <v>45</v>
      </c>
      <c r="G95" s="1">
        <v>93</v>
      </c>
      <c r="H95" s="1">
        <v>7820</v>
      </c>
      <c r="I95" s="1">
        <v>0.000179149322924645</v>
      </c>
      <c r="J95" s="1">
        <v>0.000318487685199369</v>
      </c>
      <c r="K95" s="1">
        <v>9.34289127837515</v>
      </c>
      <c r="L95" s="1" t="s">
        <v>60627</v>
      </c>
      <c r="M95" s="1" t="str">
        <f>HYPERLINK("../../3.KEGG_map/all-Total/hsa04912.html","hsa04912")</f>
        <v>hsa04912</v>
      </c>
    </row>
    <row r="96" spans="1:13">
      <c r="A96" s="1" t="s">
        <v>60628</v>
      </c>
      <c r="B96" s="1" t="s">
        <v>60629</v>
      </c>
      <c r="C96" s="1" t="s">
        <v>60380</v>
      </c>
      <c r="D96" s="1" t="s">
        <v>60381</v>
      </c>
      <c r="E96" s="1">
        <v>1</v>
      </c>
      <c r="F96" s="1">
        <v>45</v>
      </c>
      <c r="G96" s="1">
        <v>51</v>
      </c>
      <c r="H96" s="1">
        <v>7820</v>
      </c>
      <c r="I96" s="1">
        <v>0.255672144623496</v>
      </c>
      <c r="J96" s="1">
        <v>0.28375174432203</v>
      </c>
      <c r="K96" s="1">
        <v>3.40740740740741</v>
      </c>
      <c r="L96" s="1" t="s">
        <v>289</v>
      </c>
      <c r="M96" s="1" t="str">
        <f>HYPERLINK("../../3.KEGG_map/all-Total/hsa04913.html","hsa04913")</f>
        <v>hsa04913</v>
      </c>
    </row>
    <row r="97" spans="1:13">
      <c r="A97" s="1" t="s">
        <v>60630</v>
      </c>
      <c r="B97" s="1" t="s">
        <v>60631</v>
      </c>
      <c r="C97" s="1" t="s">
        <v>60380</v>
      </c>
      <c r="D97" s="1" t="s">
        <v>60381</v>
      </c>
      <c r="E97" s="1">
        <v>4</v>
      </c>
      <c r="F97" s="1">
        <v>45</v>
      </c>
      <c r="G97" s="1">
        <v>100</v>
      </c>
      <c r="H97" s="1">
        <v>7820</v>
      </c>
      <c r="I97" s="1">
        <v>0.0025096840525971</v>
      </c>
      <c r="J97" s="1">
        <v>0.00388596240402131</v>
      </c>
      <c r="K97" s="1">
        <v>6.95111111111111</v>
      </c>
      <c r="L97" s="1" t="s">
        <v>60632</v>
      </c>
      <c r="M97" s="1" t="str">
        <f>HYPERLINK("../../3.KEGG_map/all-Total/hsa04914.html","hsa04914")</f>
        <v>hsa04914</v>
      </c>
    </row>
    <row r="98" spans="1:13">
      <c r="A98" s="1" t="s">
        <v>60633</v>
      </c>
      <c r="B98" s="1" t="s">
        <v>60634</v>
      </c>
      <c r="C98" s="1" t="s">
        <v>60380</v>
      </c>
      <c r="D98" s="1" t="s">
        <v>60381</v>
      </c>
      <c r="E98" s="1">
        <v>7</v>
      </c>
      <c r="F98" s="1">
        <v>45</v>
      </c>
      <c r="G98" s="1">
        <v>138</v>
      </c>
      <c r="H98" s="1">
        <v>7820</v>
      </c>
      <c r="I98" s="2">
        <v>1.18650254865595e-5</v>
      </c>
      <c r="J98" s="2">
        <v>2.3730050973119e-5</v>
      </c>
      <c r="K98" s="1">
        <v>8.81481481481481</v>
      </c>
      <c r="L98" s="1" t="s">
        <v>60635</v>
      </c>
      <c r="M98" s="1" t="str">
        <f>HYPERLINK("../../3.KEGG_map/all-Total/hsa04915.html","hsa04915")</f>
        <v>hsa04915</v>
      </c>
    </row>
    <row r="99" spans="1:13">
      <c r="A99" s="1" t="s">
        <v>60636</v>
      </c>
      <c r="B99" s="1" t="s">
        <v>60637</v>
      </c>
      <c r="C99" s="1" t="s">
        <v>60380</v>
      </c>
      <c r="D99" s="1" t="s">
        <v>60381</v>
      </c>
      <c r="E99" s="1">
        <v>1</v>
      </c>
      <c r="F99" s="1">
        <v>45</v>
      </c>
      <c r="G99" s="1">
        <v>101</v>
      </c>
      <c r="H99" s="1">
        <v>7820</v>
      </c>
      <c r="I99" s="1">
        <v>0.443813054859842</v>
      </c>
      <c r="J99" s="1">
        <v>0.458129605016612</v>
      </c>
      <c r="K99" s="1">
        <v>1.72057205720572</v>
      </c>
      <c r="L99" s="1" t="s">
        <v>328</v>
      </c>
      <c r="M99" s="1" t="str">
        <f>HYPERLINK("../../3.KEGG_map/all-Total/hsa04916.html","hsa04916")</f>
        <v>hsa04916</v>
      </c>
    </row>
    <row r="100" spans="1:13">
      <c r="A100" s="1" t="s">
        <v>60638</v>
      </c>
      <c r="B100" s="1" t="s">
        <v>60639</v>
      </c>
      <c r="C100" s="1" t="s">
        <v>60380</v>
      </c>
      <c r="D100" s="1" t="s">
        <v>60381</v>
      </c>
      <c r="E100" s="1">
        <v>8</v>
      </c>
      <c r="F100" s="1">
        <v>45</v>
      </c>
      <c r="G100" s="1">
        <v>70</v>
      </c>
      <c r="H100" s="1">
        <v>7820</v>
      </c>
      <c r="I100" s="2">
        <v>4.53055225089561e-9</v>
      </c>
      <c r="J100" s="2">
        <v>1.35916567526868e-8</v>
      </c>
      <c r="K100" s="1">
        <v>19.8603174603175</v>
      </c>
      <c r="L100" s="1" t="s">
        <v>60640</v>
      </c>
      <c r="M100" s="1" t="str">
        <f>HYPERLINK("../../3.KEGG_map/all-Total/hsa04917.html","hsa04917")</f>
        <v>hsa04917</v>
      </c>
    </row>
    <row r="101" spans="1:13">
      <c r="A101" s="1" t="s">
        <v>60641</v>
      </c>
      <c r="B101" s="1" t="s">
        <v>60642</v>
      </c>
      <c r="C101" s="1" t="s">
        <v>60380</v>
      </c>
      <c r="D101" s="1" t="s">
        <v>60381</v>
      </c>
      <c r="E101" s="1">
        <v>10</v>
      </c>
      <c r="F101" s="1">
        <v>45</v>
      </c>
      <c r="G101" s="1">
        <v>121</v>
      </c>
      <c r="H101" s="1">
        <v>7820</v>
      </c>
      <c r="I101" s="2">
        <v>1.09268170321092e-9</v>
      </c>
      <c r="J101" s="2">
        <v>3.5558455426525e-9</v>
      </c>
      <c r="K101" s="1">
        <v>14.3617998163453</v>
      </c>
      <c r="L101" s="1" t="s">
        <v>60643</v>
      </c>
      <c r="M101" s="1" t="str">
        <f>HYPERLINK("../../3.KEGG_map/all-Total/hsa04919.html","hsa04919")</f>
        <v>hsa04919</v>
      </c>
    </row>
    <row r="102" spans="1:13">
      <c r="A102" s="1" t="s">
        <v>60644</v>
      </c>
      <c r="B102" s="1" t="s">
        <v>60645</v>
      </c>
      <c r="C102" s="1" t="s">
        <v>60380</v>
      </c>
      <c r="D102" s="1" t="s">
        <v>60381</v>
      </c>
      <c r="E102" s="1">
        <v>7</v>
      </c>
      <c r="F102" s="1">
        <v>45</v>
      </c>
      <c r="G102" s="1">
        <v>69</v>
      </c>
      <c r="H102" s="1">
        <v>7820</v>
      </c>
      <c r="I102" s="2">
        <v>1.06169341041084e-7</v>
      </c>
      <c r="J102" s="2">
        <v>2.6473394129725e-7</v>
      </c>
      <c r="K102" s="1">
        <v>17.6296296296296</v>
      </c>
      <c r="L102" s="1" t="s">
        <v>60646</v>
      </c>
      <c r="M102" s="1" t="str">
        <f>HYPERLINK("../../3.KEGG_map/all-Total/hsa04920.html","hsa04920")</f>
        <v>hsa04920</v>
      </c>
    </row>
    <row r="103" spans="1:13">
      <c r="A103" s="1" t="s">
        <v>60647</v>
      </c>
      <c r="B103" s="1" t="s">
        <v>60648</v>
      </c>
      <c r="C103" s="1" t="s">
        <v>60380</v>
      </c>
      <c r="D103" s="1" t="s">
        <v>60381</v>
      </c>
      <c r="E103" s="1">
        <v>6</v>
      </c>
      <c r="F103" s="1">
        <v>45</v>
      </c>
      <c r="G103" s="1">
        <v>154</v>
      </c>
      <c r="H103" s="1">
        <v>7820</v>
      </c>
      <c r="I103" s="1">
        <v>0.000228498416084254</v>
      </c>
      <c r="J103" s="1">
        <v>0.00040249262282731</v>
      </c>
      <c r="K103" s="1">
        <v>6.77056277056277</v>
      </c>
      <c r="L103" s="1" t="s">
        <v>60649</v>
      </c>
      <c r="M103" s="1" t="str">
        <f>HYPERLINK("../../3.KEGG_map/all-Total/hsa04921.html","hsa04921")</f>
        <v>hsa04921</v>
      </c>
    </row>
    <row r="104" spans="1:13">
      <c r="A104" s="1" t="s">
        <v>60650</v>
      </c>
      <c r="B104" s="1" t="s">
        <v>60651</v>
      </c>
      <c r="C104" s="1" t="s">
        <v>60380</v>
      </c>
      <c r="D104" s="1" t="s">
        <v>60381</v>
      </c>
      <c r="E104" s="1">
        <v>2</v>
      </c>
      <c r="F104" s="1">
        <v>45</v>
      </c>
      <c r="G104" s="1">
        <v>107</v>
      </c>
      <c r="H104" s="1">
        <v>7820</v>
      </c>
      <c r="I104" s="1">
        <v>0.12583103203031</v>
      </c>
      <c r="J104" s="1">
        <v>0.150997238436373</v>
      </c>
      <c r="K104" s="1">
        <v>3.24818276220145</v>
      </c>
      <c r="L104" s="1" t="s">
        <v>57364</v>
      </c>
      <c r="M104" s="1" t="str">
        <f>HYPERLINK("../../3.KEGG_map/all-Total/hsa04922.html","hsa04922")</f>
        <v>hsa04922</v>
      </c>
    </row>
    <row r="105" spans="1:13">
      <c r="A105" s="1" t="s">
        <v>60652</v>
      </c>
      <c r="B105" s="1" t="s">
        <v>60653</v>
      </c>
      <c r="C105" s="1" t="s">
        <v>60380</v>
      </c>
      <c r="D105" s="1" t="s">
        <v>60381</v>
      </c>
      <c r="E105" s="1">
        <v>2</v>
      </c>
      <c r="F105" s="1">
        <v>45</v>
      </c>
      <c r="G105" s="1">
        <v>57</v>
      </c>
      <c r="H105" s="1">
        <v>7820</v>
      </c>
      <c r="I105" s="1">
        <v>0.0423137024626702</v>
      </c>
      <c r="J105" s="1">
        <v>0.0556454169372102</v>
      </c>
      <c r="K105" s="1">
        <v>6.09746588693957</v>
      </c>
      <c r="L105" s="1" t="s">
        <v>60654</v>
      </c>
      <c r="M105" s="1" t="str">
        <f>HYPERLINK("../../3.KEGG_map/all-Total/hsa04923.html","hsa04923")</f>
        <v>hsa04923</v>
      </c>
    </row>
    <row r="106" spans="1:13">
      <c r="A106" s="1" t="s">
        <v>60655</v>
      </c>
      <c r="B106" s="1" t="s">
        <v>60656</v>
      </c>
      <c r="C106" s="1" t="s">
        <v>60380</v>
      </c>
      <c r="D106" s="1" t="s">
        <v>60381</v>
      </c>
      <c r="E106" s="1">
        <v>11</v>
      </c>
      <c r="F106" s="1">
        <v>45</v>
      </c>
      <c r="G106" s="1">
        <v>129</v>
      </c>
      <c r="H106" s="1">
        <v>7820</v>
      </c>
      <c r="I106" s="2">
        <v>1.01003330730203e-10</v>
      </c>
      <c r="J106" s="2">
        <v>3.59122953707389e-10</v>
      </c>
      <c r="K106" s="1">
        <v>14.8182601205857</v>
      </c>
      <c r="L106" s="1" t="s">
        <v>60657</v>
      </c>
      <c r="M106" s="1" t="str">
        <f>HYPERLINK("../../3.KEGG_map/all-Total/hsa04926.html","hsa04926")</f>
        <v>hsa04926</v>
      </c>
    </row>
    <row r="107" spans="1:13">
      <c r="A107" s="1" t="s">
        <v>60658</v>
      </c>
      <c r="B107" s="1" t="s">
        <v>60659</v>
      </c>
      <c r="C107" s="1" t="s">
        <v>60380</v>
      </c>
      <c r="D107" s="1" t="s">
        <v>60381</v>
      </c>
      <c r="E107" s="1">
        <v>3</v>
      </c>
      <c r="F107" s="1">
        <v>45</v>
      </c>
      <c r="G107" s="1">
        <v>106</v>
      </c>
      <c r="H107" s="1">
        <v>7820</v>
      </c>
      <c r="I107" s="1">
        <v>0.0227559952587684</v>
      </c>
      <c r="J107" s="1">
        <v>0.0312082220691682</v>
      </c>
      <c r="K107" s="1">
        <v>4.91823899371069</v>
      </c>
      <c r="L107" s="1" t="s">
        <v>60660</v>
      </c>
      <c r="M107" s="1" t="str">
        <f>HYPERLINK("../../3.KEGG_map/all-Total/hsa04928.html","hsa04928")</f>
        <v>hsa04928</v>
      </c>
    </row>
    <row r="108" spans="1:13">
      <c r="A108" s="1" t="s">
        <v>60661</v>
      </c>
      <c r="B108" s="1" t="s">
        <v>60662</v>
      </c>
      <c r="C108" s="1" t="s">
        <v>60380</v>
      </c>
      <c r="D108" s="1" t="s">
        <v>60381</v>
      </c>
      <c r="E108" s="1">
        <v>2</v>
      </c>
      <c r="F108" s="1">
        <v>45</v>
      </c>
      <c r="G108" s="1">
        <v>64</v>
      </c>
      <c r="H108" s="1">
        <v>7820</v>
      </c>
      <c r="I108" s="1">
        <v>0.052121526224076</v>
      </c>
      <c r="J108" s="1">
        <v>0.0671633089598832</v>
      </c>
      <c r="K108" s="1">
        <v>5.43055555555556</v>
      </c>
      <c r="L108" s="1" t="s">
        <v>57487</v>
      </c>
      <c r="M108" s="1" t="str">
        <f>HYPERLINK("../../3.KEGG_map/all-Total/hsa04929.html","hsa04929")</f>
        <v>hsa04929</v>
      </c>
    </row>
    <row r="109" spans="1:13">
      <c r="A109" s="1" t="s">
        <v>60663</v>
      </c>
      <c r="B109" s="1" t="s">
        <v>60664</v>
      </c>
      <c r="C109" s="1" t="s">
        <v>60362</v>
      </c>
      <c r="D109" s="1" t="s">
        <v>60665</v>
      </c>
      <c r="E109" s="1">
        <v>4</v>
      </c>
      <c r="F109" s="1">
        <v>45</v>
      </c>
      <c r="G109" s="1">
        <v>46</v>
      </c>
      <c r="H109" s="1">
        <v>7820</v>
      </c>
      <c r="I109" s="1">
        <v>0.000130910975375517</v>
      </c>
      <c r="J109" s="1">
        <v>0.000237121766717918</v>
      </c>
      <c r="K109" s="1">
        <v>15.1111111111111</v>
      </c>
      <c r="L109" s="1" t="s">
        <v>60666</v>
      </c>
      <c r="M109" s="1" t="str">
        <f>HYPERLINK("../../3.KEGG_map/all-Total/hsa04930.html","hsa04930")</f>
        <v>hsa04930</v>
      </c>
    </row>
    <row r="110" spans="1:13">
      <c r="A110" s="1" t="s">
        <v>60667</v>
      </c>
      <c r="B110" s="1" t="s">
        <v>60668</v>
      </c>
      <c r="C110" s="1" t="s">
        <v>60362</v>
      </c>
      <c r="D110" s="1" t="s">
        <v>60665</v>
      </c>
      <c r="E110" s="1">
        <v>9</v>
      </c>
      <c r="F110" s="1">
        <v>45</v>
      </c>
      <c r="G110" s="1">
        <v>108</v>
      </c>
      <c r="H110" s="1">
        <v>7820</v>
      </c>
      <c r="I110" s="2">
        <v>7.64520253307834e-9</v>
      </c>
      <c r="J110" s="2">
        <v>2.19086400947917e-8</v>
      </c>
      <c r="K110" s="1">
        <v>14.4814814814815</v>
      </c>
      <c r="L110" s="1" t="s">
        <v>60669</v>
      </c>
      <c r="M110" s="1" t="str">
        <f>HYPERLINK("../../3.KEGG_map/all-Total/hsa04931.html","hsa04931")</f>
        <v>hsa04931</v>
      </c>
    </row>
    <row r="111" spans="1:13">
      <c r="A111" s="1" t="s">
        <v>60670</v>
      </c>
      <c r="B111" s="1" t="s">
        <v>60671</v>
      </c>
      <c r="C111" s="1" t="s">
        <v>60362</v>
      </c>
      <c r="D111" s="1" t="s">
        <v>60665</v>
      </c>
      <c r="E111" s="1">
        <v>11</v>
      </c>
      <c r="F111" s="1">
        <v>45</v>
      </c>
      <c r="G111" s="1">
        <v>146</v>
      </c>
      <c r="H111" s="1">
        <v>7820</v>
      </c>
      <c r="I111" s="2">
        <v>3.87792782876301e-10</v>
      </c>
      <c r="J111" s="2">
        <v>1.28372783296982e-9</v>
      </c>
      <c r="K111" s="1">
        <v>13.0928462709285</v>
      </c>
      <c r="L111" s="1" t="s">
        <v>60672</v>
      </c>
      <c r="M111" s="1" t="str">
        <f>HYPERLINK("../../3.KEGG_map/all-Total/hsa04932.html","hsa04932")</f>
        <v>hsa04932</v>
      </c>
    </row>
    <row r="112" spans="1:13">
      <c r="A112" s="1" t="s">
        <v>60673</v>
      </c>
      <c r="B112" s="1" t="s">
        <v>60674</v>
      </c>
      <c r="C112" s="1" t="s">
        <v>60362</v>
      </c>
      <c r="D112" s="1" t="s">
        <v>60665</v>
      </c>
      <c r="E112" s="1">
        <v>19</v>
      </c>
      <c r="F112" s="1">
        <v>45</v>
      </c>
      <c r="G112" s="1">
        <v>100</v>
      </c>
      <c r="H112" s="1">
        <v>7820</v>
      </c>
      <c r="I112" s="2">
        <v>3.3143121754085e-25</v>
      </c>
      <c r="J112" s="2">
        <v>3.18173968839216e-23</v>
      </c>
      <c r="K112" s="1">
        <v>33.0177777777778</v>
      </c>
      <c r="L112" s="1" t="s">
        <v>60675</v>
      </c>
      <c r="M112" s="1" t="str">
        <f>HYPERLINK("../../3.KEGG_map/all-Total/hsa04933.html","hsa04933")</f>
        <v>hsa04933</v>
      </c>
    </row>
    <row r="113" spans="1:13">
      <c r="A113" s="1" t="s">
        <v>60676</v>
      </c>
      <c r="B113" s="1" t="s">
        <v>60677</v>
      </c>
      <c r="C113" s="1" t="s">
        <v>60362</v>
      </c>
      <c r="D113" s="1" t="s">
        <v>60665</v>
      </c>
      <c r="E113" s="1">
        <v>4</v>
      </c>
      <c r="F113" s="1">
        <v>45</v>
      </c>
      <c r="G113" s="1">
        <v>155</v>
      </c>
      <c r="H113" s="1">
        <v>7820</v>
      </c>
      <c r="I113" s="1">
        <v>0.0117751261095338</v>
      </c>
      <c r="J113" s="1">
        <v>0.0167468460224481</v>
      </c>
      <c r="K113" s="1">
        <v>4.48458781362007</v>
      </c>
      <c r="L113" s="1" t="s">
        <v>60678</v>
      </c>
      <c r="M113" s="1" t="str">
        <f>HYPERLINK("../../3.KEGG_map/all-Total/hsa04934.html","hsa04934")</f>
        <v>hsa04934</v>
      </c>
    </row>
    <row r="114" spans="1:13">
      <c r="A114" s="1" t="s">
        <v>60679</v>
      </c>
      <c r="B114" s="1" t="s">
        <v>60680</v>
      </c>
      <c r="C114" s="1" t="s">
        <v>60380</v>
      </c>
      <c r="D114" s="1" t="s">
        <v>60381</v>
      </c>
      <c r="E114" s="1">
        <v>5</v>
      </c>
      <c r="F114" s="1">
        <v>45</v>
      </c>
      <c r="G114" s="1">
        <v>119</v>
      </c>
      <c r="H114" s="1">
        <v>7820</v>
      </c>
      <c r="I114" s="1">
        <v>0.000563477310342417</v>
      </c>
      <c r="J114" s="1">
        <v>0.000965961103444144</v>
      </c>
      <c r="K114" s="1">
        <v>7.3015873015873</v>
      </c>
      <c r="L114" s="1" t="s">
        <v>60681</v>
      </c>
      <c r="M114" s="1" t="str">
        <f>HYPERLINK("../../3.KEGG_map/all-Total/hsa04935.html","hsa04935")</f>
        <v>hsa04935</v>
      </c>
    </row>
    <row r="115" spans="1:13">
      <c r="A115" s="1" t="s">
        <v>60682</v>
      </c>
      <c r="B115" s="1" t="s">
        <v>60683</v>
      </c>
      <c r="C115" s="1" t="s">
        <v>60362</v>
      </c>
      <c r="D115" s="1" t="s">
        <v>60665</v>
      </c>
      <c r="E115" s="1">
        <v>4</v>
      </c>
      <c r="F115" s="1">
        <v>45</v>
      </c>
      <c r="G115" s="1">
        <v>43</v>
      </c>
      <c r="H115" s="1">
        <v>7820</v>
      </c>
      <c r="I115" s="1">
        <v>0.000100255701308191</v>
      </c>
      <c r="J115" s="1">
        <v>0.00018332471096355</v>
      </c>
      <c r="K115" s="1">
        <v>16.1653746770026</v>
      </c>
      <c r="L115" s="1" t="s">
        <v>60684</v>
      </c>
      <c r="M115" s="1" t="str">
        <f>HYPERLINK("../../3.KEGG_map/all-Total/hsa04940.html","hsa04940")</f>
        <v>hsa04940</v>
      </c>
    </row>
    <row r="116" spans="1:13">
      <c r="A116" s="1" t="s">
        <v>60685</v>
      </c>
      <c r="B116" s="1" t="s">
        <v>60686</v>
      </c>
      <c r="C116" s="1" t="s">
        <v>60380</v>
      </c>
      <c r="D116" s="1" t="s">
        <v>60687</v>
      </c>
      <c r="E116" s="1">
        <v>1</v>
      </c>
      <c r="F116" s="1">
        <v>45</v>
      </c>
      <c r="G116" s="1">
        <v>37</v>
      </c>
      <c r="H116" s="1">
        <v>7820</v>
      </c>
      <c r="I116" s="1">
        <v>0.192671828675297</v>
      </c>
      <c r="J116" s="1">
        <v>0.225567018936933</v>
      </c>
      <c r="K116" s="1">
        <v>4.6966966966967</v>
      </c>
      <c r="L116" s="1" t="s">
        <v>328</v>
      </c>
      <c r="M116" s="1" t="str">
        <f>HYPERLINK("../../3.KEGG_map/all-Total/hsa04960.html","hsa04960")</f>
        <v>hsa04960</v>
      </c>
    </row>
    <row r="117" spans="1:13">
      <c r="A117" s="1" t="s">
        <v>60688</v>
      </c>
      <c r="B117" s="1" t="s">
        <v>60689</v>
      </c>
      <c r="C117" s="1" t="s">
        <v>60380</v>
      </c>
      <c r="D117" s="1" t="s">
        <v>60687</v>
      </c>
      <c r="E117" s="1">
        <v>1</v>
      </c>
      <c r="F117" s="1">
        <v>45</v>
      </c>
      <c r="G117" s="1">
        <v>53</v>
      </c>
      <c r="H117" s="1">
        <v>7820</v>
      </c>
      <c r="I117" s="1">
        <v>0.264270392000168</v>
      </c>
      <c r="J117" s="1">
        <v>0.291608708413978</v>
      </c>
      <c r="K117" s="1">
        <v>3.27882599580713</v>
      </c>
      <c r="L117" s="1" t="s">
        <v>292</v>
      </c>
      <c r="M117" s="1" t="str">
        <f>HYPERLINK("../../3.KEGG_map/all-Total/hsa04961.html","hsa04961")</f>
        <v>hsa04961</v>
      </c>
    </row>
    <row r="118" spans="1:13">
      <c r="A118" s="1" t="s">
        <v>60690</v>
      </c>
      <c r="B118" s="1" t="s">
        <v>60691</v>
      </c>
      <c r="C118" s="1" t="s">
        <v>60380</v>
      </c>
      <c r="D118" s="1" t="s">
        <v>60692</v>
      </c>
      <c r="E118" s="1">
        <v>1</v>
      </c>
      <c r="F118" s="1">
        <v>45</v>
      </c>
      <c r="G118" s="1">
        <v>47</v>
      </c>
      <c r="H118" s="1">
        <v>7820</v>
      </c>
      <c r="I118" s="1">
        <v>0.23817987371486</v>
      </c>
      <c r="J118" s="1">
        <v>0.270594886113924</v>
      </c>
      <c r="K118" s="1">
        <v>3.69739952718676</v>
      </c>
      <c r="L118" s="1" t="s">
        <v>316</v>
      </c>
      <c r="M118" s="1" t="str">
        <f>HYPERLINK("../../3.KEGG_map/all-Total/hsa04973.html","hsa04973")</f>
        <v>hsa04973</v>
      </c>
    </row>
    <row r="119" spans="1:13">
      <c r="A119" s="1" t="s">
        <v>60693</v>
      </c>
      <c r="B119" s="1" t="s">
        <v>60694</v>
      </c>
      <c r="C119" s="1" t="s">
        <v>60380</v>
      </c>
      <c r="D119" s="1" t="s">
        <v>60692</v>
      </c>
      <c r="E119" s="1">
        <v>1</v>
      </c>
      <c r="F119" s="1">
        <v>45</v>
      </c>
      <c r="G119" s="1">
        <v>59</v>
      </c>
      <c r="H119" s="1">
        <v>7820</v>
      </c>
      <c r="I119" s="1">
        <v>0.289486561479219</v>
      </c>
      <c r="J119" s="1">
        <v>0.317608113165772</v>
      </c>
      <c r="K119" s="1">
        <v>2.94538606403013</v>
      </c>
      <c r="L119" s="1" t="s">
        <v>353</v>
      </c>
      <c r="M119" s="1" t="str">
        <f>HYPERLINK("../../3.KEGG_map/all-Total/hsa04978.html","hsa04978")</f>
        <v>hsa04978</v>
      </c>
    </row>
    <row r="120" spans="1:13">
      <c r="A120" s="1" t="s">
        <v>60695</v>
      </c>
      <c r="B120" s="1" t="s">
        <v>60696</v>
      </c>
      <c r="C120" s="1" t="s">
        <v>60362</v>
      </c>
      <c r="D120" s="1" t="s">
        <v>60697</v>
      </c>
      <c r="E120" s="1">
        <v>12</v>
      </c>
      <c r="F120" s="1">
        <v>45</v>
      </c>
      <c r="G120" s="1">
        <v>355</v>
      </c>
      <c r="H120" s="1">
        <v>7820</v>
      </c>
      <c r="I120" s="2">
        <v>4.71263832471895e-7</v>
      </c>
      <c r="J120" s="2">
        <v>1.09015247993499e-6</v>
      </c>
      <c r="K120" s="1">
        <v>5.87417840375587</v>
      </c>
      <c r="L120" s="1" t="s">
        <v>60698</v>
      </c>
      <c r="M120" s="1" t="str">
        <f>HYPERLINK("../../3.KEGG_map/all-Total/hsa05010.html","hsa05010")</f>
        <v>hsa05010</v>
      </c>
    </row>
    <row r="121" spans="1:13">
      <c r="A121" s="1" t="s">
        <v>60699</v>
      </c>
      <c r="B121" s="1" t="s">
        <v>60700</v>
      </c>
      <c r="C121" s="1" t="s">
        <v>60362</v>
      </c>
      <c r="D121" s="1" t="s">
        <v>60697</v>
      </c>
      <c r="E121" s="1">
        <v>5</v>
      </c>
      <c r="F121" s="1">
        <v>45</v>
      </c>
      <c r="G121" s="1">
        <v>236</v>
      </c>
      <c r="H121" s="1">
        <v>7820</v>
      </c>
      <c r="I121" s="1">
        <v>0.0109641910010368</v>
      </c>
      <c r="J121" s="1">
        <v>0.0159479141833263</v>
      </c>
      <c r="K121" s="1">
        <v>3.68173258003766</v>
      </c>
      <c r="L121" s="1" t="s">
        <v>60701</v>
      </c>
      <c r="M121" s="1" t="str">
        <f>HYPERLINK("../../3.KEGG_map/all-Total/hsa05012.html","hsa05012")</f>
        <v>hsa05012</v>
      </c>
    </row>
    <row r="122" spans="1:13">
      <c r="A122" s="1" t="s">
        <v>60702</v>
      </c>
      <c r="B122" s="1" t="s">
        <v>60703</v>
      </c>
      <c r="C122" s="1" t="s">
        <v>60362</v>
      </c>
      <c r="D122" s="1" t="s">
        <v>60697</v>
      </c>
      <c r="E122" s="1">
        <v>6</v>
      </c>
      <c r="F122" s="1">
        <v>45</v>
      </c>
      <c r="G122" s="1">
        <v>350</v>
      </c>
      <c r="H122" s="1">
        <v>7820</v>
      </c>
      <c r="I122" s="1">
        <v>0.0143431363483525</v>
      </c>
      <c r="J122" s="1">
        <v>0.0199556679629253</v>
      </c>
      <c r="K122" s="1">
        <v>2.97904761904762</v>
      </c>
      <c r="L122" s="1" t="s">
        <v>60704</v>
      </c>
      <c r="M122" s="1" t="str">
        <f>HYPERLINK("../../3.KEGG_map/all-Total/hsa05014.html","hsa05014")</f>
        <v>hsa05014</v>
      </c>
    </row>
    <row r="123" spans="1:13">
      <c r="A123" s="1" t="s">
        <v>60705</v>
      </c>
      <c r="B123" s="1" t="s">
        <v>60706</v>
      </c>
      <c r="C123" s="1" t="s">
        <v>60362</v>
      </c>
      <c r="D123" s="1" t="s">
        <v>60697</v>
      </c>
      <c r="E123" s="1">
        <v>6</v>
      </c>
      <c r="F123" s="1">
        <v>45</v>
      </c>
      <c r="G123" s="1">
        <v>293</v>
      </c>
      <c r="H123" s="1">
        <v>7820</v>
      </c>
      <c r="I123" s="1">
        <v>0.00625232372655187</v>
      </c>
      <c r="J123" s="1">
        <v>0.0094523319330548</v>
      </c>
      <c r="K123" s="1">
        <v>3.55858930602958</v>
      </c>
      <c r="L123" s="1" t="s">
        <v>60707</v>
      </c>
      <c r="M123" s="1" t="str">
        <f>HYPERLINK("../../3.KEGG_map/all-Total/hsa05016.html","hsa05016")</f>
        <v>hsa05016</v>
      </c>
    </row>
    <row r="124" spans="1:13">
      <c r="A124" s="1" t="s">
        <v>60708</v>
      </c>
      <c r="B124" s="1" t="s">
        <v>60709</v>
      </c>
      <c r="C124" s="1" t="s">
        <v>60362</v>
      </c>
      <c r="D124" s="1" t="s">
        <v>60697</v>
      </c>
      <c r="E124" s="1">
        <v>2</v>
      </c>
      <c r="F124" s="1">
        <v>45</v>
      </c>
      <c r="G124" s="1">
        <v>142</v>
      </c>
      <c r="H124" s="1">
        <v>7820</v>
      </c>
      <c r="I124" s="1">
        <v>0.196547957777767</v>
      </c>
      <c r="J124" s="1">
        <v>0.228710350868674</v>
      </c>
      <c r="K124" s="1">
        <v>2.44757433489828</v>
      </c>
      <c r="L124" s="1" t="s">
        <v>60710</v>
      </c>
      <c r="M124" s="1" t="str">
        <f>HYPERLINK("../../3.KEGG_map/all-Total/hsa05017.html","hsa05017")</f>
        <v>hsa05017</v>
      </c>
    </row>
    <row r="125" spans="1:13">
      <c r="A125" s="1" t="s">
        <v>60711</v>
      </c>
      <c r="B125" s="1" t="s">
        <v>60712</v>
      </c>
      <c r="C125" s="1" t="s">
        <v>60362</v>
      </c>
      <c r="D125" s="1" t="s">
        <v>60697</v>
      </c>
      <c r="E125" s="1">
        <v>9</v>
      </c>
      <c r="F125" s="1">
        <v>45</v>
      </c>
      <c r="G125" s="1">
        <v>259</v>
      </c>
      <c r="H125" s="1">
        <v>7820</v>
      </c>
      <c r="I125" s="2">
        <v>1.30007867630595e-5</v>
      </c>
      <c r="J125" s="2">
        <v>2.57335160670868e-5</v>
      </c>
      <c r="K125" s="1">
        <v>6.03861003861004</v>
      </c>
      <c r="L125" s="1" t="s">
        <v>60713</v>
      </c>
      <c r="M125" s="1" t="str">
        <f>HYPERLINK("../../3.KEGG_map/all-Total/hsa05020.html","hsa05020")</f>
        <v>hsa05020</v>
      </c>
    </row>
    <row r="126" spans="1:13">
      <c r="A126" s="1" t="s">
        <v>60714</v>
      </c>
      <c r="B126" s="1" t="s">
        <v>60715</v>
      </c>
      <c r="C126" s="1" t="s">
        <v>60362</v>
      </c>
      <c r="D126" s="1" t="s">
        <v>60697</v>
      </c>
      <c r="E126" s="1">
        <v>12</v>
      </c>
      <c r="F126" s="1">
        <v>45</v>
      </c>
      <c r="G126" s="1">
        <v>461</v>
      </c>
      <c r="H126" s="1">
        <v>7820</v>
      </c>
      <c r="I126" s="2">
        <v>7.36409067035963e-6</v>
      </c>
      <c r="J126" s="2">
        <v>1.50415469011601e-5</v>
      </c>
      <c r="K126" s="1">
        <v>4.5234996384671</v>
      </c>
      <c r="L126" s="1" t="s">
        <v>60716</v>
      </c>
      <c r="M126" s="1" t="str">
        <f>HYPERLINK("../../3.KEGG_map/all-Total/hsa05022.html","hsa05022")</f>
        <v>hsa05022</v>
      </c>
    </row>
    <row r="127" spans="1:13">
      <c r="A127" s="1" t="s">
        <v>60717</v>
      </c>
      <c r="B127" s="1" t="s">
        <v>60718</v>
      </c>
      <c r="C127" s="1" t="s">
        <v>60362</v>
      </c>
      <c r="D127" s="1" t="s">
        <v>60719</v>
      </c>
      <c r="E127" s="1">
        <v>1</v>
      </c>
      <c r="F127" s="1">
        <v>45</v>
      </c>
      <c r="G127" s="1">
        <v>49</v>
      </c>
      <c r="H127" s="1">
        <v>7820</v>
      </c>
      <c r="I127" s="1">
        <v>0.246975670646899</v>
      </c>
      <c r="J127" s="1">
        <v>0.278937228024733</v>
      </c>
      <c r="K127" s="1">
        <v>3.54648526077098</v>
      </c>
      <c r="L127" s="1" t="s">
        <v>314</v>
      </c>
      <c r="M127" s="1" t="str">
        <f>HYPERLINK("../../3.KEGG_map/all-Total/hsa05030.html","hsa05030")</f>
        <v>hsa05030</v>
      </c>
    </row>
    <row r="128" spans="1:13">
      <c r="A128" s="1" t="s">
        <v>60720</v>
      </c>
      <c r="B128" s="1" t="s">
        <v>60721</v>
      </c>
      <c r="C128" s="1" t="s">
        <v>60362</v>
      </c>
      <c r="D128" s="1" t="s">
        <v>60719</v>
      </c>
      <c r="E128" s="1">
        <v>1</v>
      </c>
      <c r="F128" s="1">
        <v>45</v>
      </c>
      <c r="G128" s="1">
        <v>187</v>
      </c>
      <c r="H128" s="1">
        <v>7820</v>
      </c>
      <c r="I128" s="1">
        <v>0.66454771786762</v>
      </c>
      <c r="J128" s="1">
        <v>0.66454771786762</v>
      </c>
      <c r="K128" s="1">
        <v>0.929292929292929</v>
      </c>
      <c r="L128" s="1" t="s">
        <v>328</v>
      </c>
      <c r="M128" s="1" t="str">
        <f>HYPERLINK("../../3.KEGG_map/all-Total/hsa05034.html","hsa05034")</f>
        <v>hsa05034</v>
      </c>
    </row>
    <row r="129" spans="1:13">
      <c r="A129" s="1" t="s">
        <v>60722</v>
      </c>
      <c r="B129" s="1" t="s">
        <v>60723</v>
      </c>
      <c r="C129" s="1" t="s">
        <v>60362</v>
      </c>
      <c r="D129" s="1" t="s">
        <v>60724</v>
      </c>
      <c r="E129" s="1">
        <v>1</v>
      </c>
      <c r="F129" s="1">
        <v>45</v>
      </c>
      <c r="G129" s="1">
        <v>77</v>
      </c>
      <c r="H129" s="1">
        <v>7820</v>
      </c>
      <c r="I129" s="1">
        <v>0.360170987639332</v>
      </c>
      <c r="J129" s="1">
        <v>0.382059832191999</v>
      </c>
      <c r="K129" s="1">
        <v>2.25685425685426</v>
      </c>
      <c r="L129" s="1" t="s">
        <v>356</v>
      </c>
      <c r="M129" s="1" t="str">
        <f>HYPERLINK("../../3.KEGG_map/all-Total/hsa05100.html","hsa05100")</f>
        <v>hsa05100</v>
      </c>
    </row>
    <row r="130" spans="1:13">
      <c r="A130" s="1" t="s">
        <v>60725</v>
      </c>
      <c r="B130" s="1" t="s">
        <v>60726</v>
      </c>
      <c r="C130" s="1" t="s">
        <v>60362</v>
      </c>
      <c r="D130" s="1" t="s">
        <v>60724</v>
      </c>
      <c r="E130" s="1">
        <v>8</v>
      </c>
      <c r="F130" s="1">
        <v>45</v>
      </c>
      <c r="G130" s="1">
        <v>70</v>
      </c>
      <c r="H130" s="1">
        <v>7820</v>
      </c>
      <c r="I130" s="2">
        <v>4.53055225089561e-9</v>
      </c>
      <c r="J130" s="2">
        <v>1.35916567526868e-8</v>
      </c>
      <c r="K130" s="1">
        <v>19.8603174603175</v>
      </c>
      <c r="L130" s="1" t="s">
        <v>60727</v>
      </c>
      <c r="M130" s="1" t="str">
        <f>HYPERLINK("../../3.KEGG_map/all-Total/hsa05120.html","hsa05120")</f>
        <v>hsa05120</v>
      </c>
    </row>
    <row r="131" spans="1:13">
      <c r="A131" s="1" t="s">
        <v>60728</v>
      </c>
      <c r="B131" s="1" t="s">
        <v>60729</v>
      </c>
      <c r="C131" s="1" t="s">
        <v>60362</v>
      </c>
      <c r="D131" s="1" t="s">
        <v>60724</v>
      </c>
      <c r="E131" s="1">
        <v>13</v>
      </c>
      <c r="F131" s="1">
        <v>45</v>
      </c>
      <c r="G131" s="1">
        <v>197</v>
      </c>
      <c r="H131" s="1">
        <v>7820</v>
      </c>
      <c r="I131" s="2">
        <v>3.98865804102171e-11</v>
      </c>
      <c r="J131" s="2">
        <v>1.59546321640868e-10</v>
      </c>
      <c r="K131" s="1">
        <v>11.4675690919346</v>
      </c>
      <c r="L131" s="1" t="s">
        <v>60730</v>
      </c>
      <c r="M131" s="1" t="str">
        <f>HYPERLINK("../../3.KEGG_map/all-Total/hsa05130.html","hsa05130")</f>
        <v>hsa05130</v>
      </c>
    </row>
    <row r="132" spans="1:13">
      <c r="A132" s="1" t="s">
        <v>60731</v>
      </c>
      <c r="B132" s="1" t="s">
        <v>60732</v>
      </c>
      <c r="C132" s="1" t="s">
        <v>60362</v>
      </c>
      <c r="D132" s="1" t="s">
        <v>60724</v>
      </c>
      <c r="E132" s="1">
        <v>14</v>
      </c>
      <c r="F132" s="1">
        <v>45</v>
      </c>
      <c r="G132" s="1">
        <v>245</v>
      </c>
      <c r="H132" s="1">
        <v>7820</v>
      </c>
      <c r="I132" s="2">
        <v>4.26086552488245e-11</v>
      </c>
      <c r="J132" s="2">
        <v>1.63617236155486e-10</v>
      </c>
      <c r="K132" s="1">
        <v>9.93015873015873</v>
      </c>
      <c r="L132" s="1" t="s">
        <v>60733</v>
      </c>
      <c r="M132" s="1" t="str">
        <f>HYPERLINK("../../3.KEGG_map/all-Total/hsa05131.html","hsa05131")</f>
        <v>hsa05131</v>
      </c>
    </row>
    <row r="133" spans="1:13">
      <c r="A133" s="1" t="s">
        <v>60734</v>
      </c>
      <c r="B133" s="1" t="s">
        <v>60735</v>
      </c>
      <c r="C133" s="1" t="s">
        <v>60362</v>
      </c>
      <c r="D133" s="1" t="s">
        <v>60724</v>
      </c>
      <c r="E133" s="1">
        <v>14</v>
      </c>
      <c r="F133" s="1">
        <v>45</v>
      </c>
      <c r="G133" s="1">
        <v>249</v>
      </c>
      <c r="H133" s="1">
        <v>7820</v>
      </c>
      <c r="I133" s="2">
        <v>5.29718503480843e-11</v>
      </c>
      <c r="J133" s="2">
        <v>1.99423436604553e-10</v>
      </c>
      <c r="K133" s="1">
        <v>9.77063810798751</v>
      </c>
      <c r="L133" s="1" t="s">
        <v>60736</v>
      </c>
      <c r="M133" s="1" t="str">
        <f>HYPERLINK("../../3.KEGG_map/all-Total/hsa05132.html","hsa05132")</f>
        <v>hsa05132</v>
      </c>
    </row>
    <row r="134" spans="1:13">
      <c r="A134" s="1" t="s">
        <v>60737</v>
      </c>
      <c r="B134" s="1" t="s">
        <v>60738</v>
      </c>
      <c r="C134" s="1" t="s">
        <v>60362</v>
      </c>
      <c r="D134" s="1" t="s">
        <v>60724</v>
      </c>
      <c r="E134" s="1">
        <v>10</v>
      </c>
      <c r="F134" s="1">
        <v>45</v>
      </c>
      <c r="G134" s="1">
        <v>76</v>
      </c>
      <c r="H134" s="1">
        <v>7820</v>
      </c>
      <c r="I134" s="2">
        <v>9.9190393384841e-12</v>
      </c>
      <c r="J134" s="2">
        <v>4.42896640229988e-11</v>
      </c>
      <c r="K134" s="1">
        <v>22.8654970760234</v>
      </c>
      <c r="L134" s="1" t="s">
        <v>60739</v>
      </c>
      <c r="M134" s="1" t="str">
        <f>HYPERLINK("../../3.KEGG_map/all-Total/hsa05133.html","hsa05133")</f>
        <v>hsa05133</v>
      </c>
    </row>
    <row r="135" spans="1:13">
      <c r="A135" s="1" t="s">
        <v>60740</v>
      </c>
      <c r="B135" s="1" t="s">
        <v>60741</v>
      </c>
      <c r="C135" s="1" t="s">
        <v>60362</v>
      </c>
      <c r="D135" s="1" t="s">
        <v>60724</v>
      </c>
      <c r="E135" s="1">
        <v>9</v>
      </c>
      <c r="F135" s="1">
        <v>45</v>
      </c>
      <c r="G135" s="1">
        <v>57</v>
      </c>
      <c r="H135" s="1">
        <v>7820</v>
      </c>
      <c r="I135" s="2">
        <v>2.17614324610577e-11</v>
      </c>
      <c r="J135" s="2">
        <v>9.08303267939798e-11</v>
      </c>
      <c r="K135" s="1">
        <v>27.4385964912281</v>
      </c>
      <c r="L135" s="1" t="s">
        <v>60742</v>
      </c>
      <c r="M135" s="1" t="str">
        <f>HYPERLINK("../../3.KEGG_map/all-Total/hsa05134.html","hsa05134")</f>
        <v>hsa05134</v>
      </c>
    </row>
    <row r="136" spans="1:13">
      <c r="A136" s="1" t="s">
        <v>60743</v>
      </c>
      <c r="B136" s="1" t="s">
        <v>60744</v>
      </c>
      <c r="C136" s="1" t="s">
        <v>60362</v>
      </c>
      <c r="D136" s="1" t="s">
        <v>60724</v>
      </c>
      <c r="E136" s="1">
        <v>14</v>
      </c>
      <c r="F136" s="1">
        <v>45</v>
      </c>
      <c r="G136" s="1">
        <v>137</v>
      </c>
      <c r="H136" s="1">
        <v>7820</v>
      </c>
      <c r="I136" s="2">
        <v>1.37582446384053e-14</v>
      </c>
      <c r="J136" s="2">
        <v>1.04768531743565e-13</v>
      </c>
      <c r="K136" s="1">
        <v>17.7583130575831</v>
      </c>
      <c r="L136" s="1" t="s">
        <v>60745</v>
      </c>
      <c r="M136" s="1" t="str">
        <f>HYPERLINK("../../3.KEGG_map/all-Total/hsa05135.html","hsa05135")</f>
        <v>hsa05135</v>
      </c>
    </row>
    <row r="137" spans="1:13">
      <c r="A137" s="1" t="s">
        <v>60746</v>
      </c>
      <c r="B137" s="1" t="s">
        <v>60747</v>
      </c>
      <c r="C137" s="1" t="s">
        <v>60362</v>
      </c>
      <c r="D137" s="1" t="s">
        <v>60748</v>
      </c>
      <c r="E137" s="1">
        <v>11</v>
      </c>
      <c r="F137" s="1">
        <v>45</v>
      </c>
      <c r="G137" s="1">
        <v>76</v>
      </c>
      <c r="H137" s="1">
        <v>7820</v>
      </c>
      <c r="I137" s="2">
        <v>2.69247011413662e-13</v>
      </c>
      <c r="J137" s="2">
        <v>1.72318087304744e-12</v>
      </c>
      <c r="K137" s="1">
        <v>25.1520467836257</v>
      </c>
      <c r="L137" s="1" t="s">
        <v>60749</v>
      </c>
      <c r="M137" s="1" t="str">
        <f>HYPERLINK("../../3.KEGG_map/all-Total/hsa05140.html","hsa05140")</f>
        <v>hsa05140</v>
      </c>
    </row>
    <row r="138" spans="1:13">
      <c r="A138" s="1" t="s">
        <v>60750</v>
      </c>
      <c r="B138" s="1" t="s">
        <v>60751</v>
      </c>
      <c r="C138" s="1" t="s">
        <v>60362</v>
      </c>
      <c r="D138" s="1" t="s">
        <v>60748</v>
      </c>
      <c r="E138" s="1">
        <v>17</v>
      </c>
      <c r="F138" s="1">
        <v>45</v>
      </c>
      <c r="G138" s="1">
        <v>102</v>
      </c>
      <c r="H138" s="1">
        <v>7820</v>
      </c>
      <c r="I138" s="2">
        <v>1.87440351461551e-21</v>
      </c>
      <c r="J138" s="2">
        <v>5.99809124676963e-20</v>
      </c>
      <c r="K138" s="1">
        <v>28.962962962963</v>
      </c>
      <c r="L138" s="1" t="s">
        <v>60752</v>
      </c>
      <c r="M138" s="1" t="str">
        <f>HYPERLINK("../../3.KEGG_map/all-Total/hsa05142.html","hsa05142")</f>
        <v>hsa05142</v>
      </c>
    </row>
    <row r="139" spans="1:13">
      <c r="A139" s="1" t="s">
        <v>60753</v>
      </c>
      <c r="B139" s="1" t="s">
        <v>60754</v>
      </c>
      <c r="C139" s="1" t="s">
        <v>60362</v>
      </c>
      <c r="D139" s="1" t="s">
        <v>60748</v>
      </c>
      <c r="E139" s="1">
        <v>7</v>
      </c>
      <c r="F139" s="1">
        <v>45</v>
      </c>
      <c r="G139" s="1">
        <v>37</v>
      </c>
      <c r="H139" s="1">
        <v>7820</v>
      </c>
      <c r="I139" s="2">
        <v>1.16159553740937e-9</v>
      </c>
      <c r="J139" s="2">
        <v>3.71710571970998e-9</v>
      </c>
      <c r="K139" s="1">
        <v>32.8768768768769</v>
      </c>
      <c r="L139" s="1" t="s">
        <v>60755</v>
      </c>
      <c r="M139" s="1" t="str">
        <f>HYPERLINK("../../3.KEGG_map/all-Total/hsa05143.html","hsa05143")</f>
        <v>hsa05143</v>
      </c>
    </row>
    <row r="140" spans="1:13">
      <c r="A140" s="1" t="s">
        <v>60756</v>
      </c>
      <c r="B140" s="1" t="s">
        <v>60757</v>
      </c>
      <c r="C140" s="1" t="s">
        <v>60362</v>
      </c>
      <c r="D140" s="1" t="s">
        <v>60748</v>
      </c>
      <c r="E140" s="1">
        <v>9</v>
      </c>
      <c r="F140" s="1">
        <v>45</v>
      </c>
      <c r="G140" s="1">
        <v>50</v>
      </c>
      <c r="H140" s="1">
        <v>7820</v>
      </c>
      <c r="I140" s="2">
        <v>6.2398776731032e-12</v>
      </c>
      <c r="J140" s="2">
        <v>2.85251550770432e-11</v>
      </c>
      <c r="K140" s="1">
        <v>31.28</v>
      </c>
      <c r="L140" s="1" t="s">
        <v>60758</v>
      </c>
      <c r="M140" s="1" t="str">
        <f>HYPERLINK("../../3.KEGG_map/all-Total/hsa05144.html","hsa05144")</f>
        <v>hsa05144</v>
      </c>
    </row>
    <row r="141" spans="1:13">
      <c r="A141" s="1" t="s">
        <v>60759</v>
      </c>
      <c r="B141" s="1" t="s">
        <v>60760</v>
      </c>
      <c r="C141" s="1" t="s">
        <v>60362</v>
      </c>
      <c r="D141" s="1" t="s">
        <v>60748</v>
      </c>
      <c r="E141" s="1">
        <v>15</v>
      </c>
      <c r="F141" s="1">
        <v>45</v>
      </c>
      <c r="G141" s="1">
        <v>112</v>
      </c>
      <c r="H141" s="1">
        <v>7820</v>
      </c>
      <c r="I141" s="2">
        <v>2.0176474178563e-17</v>
      </c>
      <c r="J141" s="2">
        <v>2.27875473075535e-16</v>
      </c>
      <c r="K141" s="1">
        <v>23.2738095238095</v>
      </c>
      <c r="L141" s="1" t="s">
        <v>60761</v>
      </c>
      <c r="M141" s="1" t="str">
        <f>HYPERLINK("../../3.KEGG_map/all-Total/hsa05145.html","hsa05145")</f>
        <v>hsa05145</v>
      </c>
    </row>
    <row r="142" spans="1:13">
      <c r="A142" s="1" t="s">
        <v>60762</v>
      </c>
      <c r="B142" s="1" t="s">
        <v>60763</v>
      </c>
      <c r="C142" s="1" t="s">
        <v>60362</v>
      </c>
      <c r="D142" s="1" t="s">
        <v>60748</v>
      </c>
      <c r="E142" s="1">
        <v>8</v>
      </c>
      <c r="F142" s="1">
        <v>45</v>
      </c>
      <c r="G142" s="1">
        <v>102</v>
      </c>
      <c r="H142" s="1">
        <v>7820</v>
      </c>
      <c r="I142" s="2">
        <v>9.18932476242671e-8</v>
      </c>
      <c r="J142" s="2">
        <v>2.35246713918124e-7</v>
      </c>
      <c r="K142" s="1">
        <v>13.6296296296296</v>
      </c>
      <c r="L142" s="1" t="s">
        <v>60764</v>
      </c>
      <c r="M142" s="1" t="str">
        <f>HYPERLINK("../../3.KEGG_map/all-Total/hsa05146.html","hsa05146")</f>
        <v>hsa05146</v>
      </c>
    </row>
    <row r="143" spans="1:13">
      <c r="A143" s="1" t="s">
        <v>60765</v>
      </c>
      <c r="B143" s="1" t="s">
        <v>60766</v>
      </c>
      <c r="C143" s="1" t="s">
        <v>60362</v>
      </c>
      <c r="D143" s="1" t="s">
        <v>60724</v>
      </c>
      <c r="E143" s="1">
        <v>2</v>
      </c>
      <c r="F143" s="1">
        <v>45</v>
      </c>
      <c r="G143" s="1">
        <v>95</v>
      </c>
      <c r="H143" s="1">
        <v>7820</v>
      </c>
      <c r="I143" s="1">
        <v>0.103361290899072</v>
      </c>
      <c r="J143" s="1">
        <v>0.126403616895681</v>
      </c>
      <c r="K143" s="1">
        <v>3.65847953216374</v>
      </c>
      <c r="L143" s="1" t="s">
        <v>60767</v>
      </c>
      <c r="M143" s="1" t="str">
        <f>HYPERLINK("../../3.KEGG_map/all-Total/hsa05150.html","hsa05150")</f>
        <v>hsa05150</v>
      </c>
    </row>
    <row r="144" spans="1:13">
      <c r="A144" s="1" t="s">
        <v>60768</v>
      </c>
      <c r="B144" s="1" t="s">
        <v>60769</v>
      </c>
      <c r="C144" s="1" t="s">
        <v>60362</v>
      </c>
      <c r="D144" s="1" t="s">
        <v>60724</v>
      </c>
      <c r="E144" s="1">
        <v>14</v>
      </c>
      <c r="F144" s="1">
        <v>45</v>
      </c>
      <c r="G144" s="1">
        <v>179</v>
      </c>
      <c r="H144" s="1">
        <v>7820</v>
      </c>
      <c r="I144" s="2">
        <v>5.85539383830397e-13</v>
      </c>
      <c r="J144" s="2">
        <v>3.21210176272675e-12</v>
      </c>
      <c r="K144" s="1">
        <v>13.5915580384854</v>
      </c>
      <c r="L144" s="1" t="s">
        <v>60770</v>
      </c>
      <c r="M144" s="1" t="str">
        <f>HYPERLINK("../../3.KEGG_map/all-Total/hsa05152.html","hsa05152")</f>
        <v>hsa05152</v>
      </c>
    </row>
    <row r="145" spans="1:13">
      <c r="A145" s="1" t="s">
        <v>60771</v>
      </c>
      <c r="B145" s="1" t="s">
        <v>60772</v>
      </c>
      <c r="C145" s="1" t="s">
        <v>60362</v>
      </c>
      <c r="D145" s="1" t="s">
        <v>60773</v>
      </c>
      <c r="E145" s="1">
        <v>18</v>
      </c>
      <c r="F145" s="1">
        <v>45</v>
      </c>
      <c r="G145" s="1">
        <v>157</v>
      </c>
      <c r="H145" s="1">
        <v>7820</v>
      </c>
      <c r="I145" s="2">
        <v>1.12661410645338e-19</v>
      </c>
      <c r="J145" s="2">
        <v>1.96645371308227e-18</v>
      </c>
      <c r="K145" s="1">
        <v>19.9235668789809</v>
      </c>
      <c r="L145" s="1" t="s">
        <v>60774</v>
      </c>
      <c r="M145" s="1" t="str">
        <f>HYPERLINK("../../3.KEGG_map/all-Total/hsa05160.html","hsa05160")</f>
        <v>hsa05160</v>
      </c>
    </row>
    <row r="146" spans="1:13">
      <c r="A146" s="1" t="s">
        <v>60775</v>
      </c>
      <c r="B146" s="1" t="s">
        <v>60776</v>
      </c>
      <c r="C146" s="1" t="s">
        <v>60362</v>
      </c>
      <c r="D146" s="1" t="s">
        <v>60773</v>
      </c>
      <c r="E146" s="1">
        <v>18</v>
      </c>
      <c r="F146" s="1">
        <v>45</v>
      </c>
      <c r="G146" s="1">
        <v>161</v>
      </c>
      <c r="H146" s="1">
        <v>7820</v>
      </c>
      <c r="I146" s="2">
        <v>1.79476434159452e-19</v>
      </c>
      <c r="J146" s="2">
        <v>2.6507288737396e-18</v>
      </c>
      <c r="K146" s="1">
        <v>19.4285714285714</v>
      </c>
      <c r="L146" s="1" t="s">
        <v>60777</v>
      </c>
      <c r="M146" s="1" t="str">
        <f>HYPERLINK("../../3.KEGG_map/all-Total/hsa05161.html","hsa05161")</f>
        <v>hsa05161</v>
      </c>
    </row>
    <row r="147" spans="1:13">
      <c r="A147" s="1" t="s">
        <v>60778</v>
      </c>
      <c r="B147" s="1" t="s">
        <v>60779</v>
      </c>
      <c r="C147" s="1" t="s">
        <v>60362</v>
      </c>
      <c r="D147" s="1" t="s">
        <v>60773</v>
      </c>
      <c r="E147" s="1">
        <v>15</v>
      </c>
      <c r="F147" s="1">
        <v>45</v>
      </c>
      <c r="G147" s="1">
        <v>139</v>
      </c>
      <c r="H147" s="1">
        <v>7820</v>
      </c>
      <c r="I147" s="2">
        <v>5.68610621739462e-16</v>
      </c>
      <c r="J147" s="2">
        <v>5.45866196869883e-15</v>
      </c>
      <c r="K147" s="1">
        <v>18.7529976019185</v>
      </c>
      <c r="L147" s="1" t="s">
        <v>60780</v>
      </c>
      <c r="M147" s="1" t="str">
        <f>HYPERLINK("../../3.KEGG_map/all-Total/hsa05162.html","hsa05162")</f>
        <v>hsa05162</v>
      </c>
    </row>
    <row r="148" spans="1:13">
      <c r="A148" s="1" t="s">
        <v>60781</v>
      </c>
      <c r="B148" s="1" t="s">
        <v>60782</v>
      </c>
      <c r="C148" s="1" t="s">
        <v>60362</v>
      </c>
      <c r="D148" s="1" t="s">
        <v>60773</v>
      </c>
      <c r="E148" s="1">
        <v>22</v>
      </c>
      <c r="F148" s="1">
        <v>45</v>
      </c>
      <c r="G148" s="1">
        <v>225</v>
      </c>
      <c r="H148" s="1">
        <v>7820</v>
      </c>
      <c r="I148" s="2">
        <v>1.02796888141158e-22</v>
      </c>
      <c r="J148" s="2">
        <v>6.26390015121837e-21</v>
      </c>
      <c r="K148" s="1">
        <v>16.9916049382716</v>
      </c>
      <c r="L148" s="1" t="s">
        <v>60783</v>
      </c>
      <c r="M148" s="1" t="str">
        <f>HYPERLINK("../../3.KEGG_map/all-Total/hsa05163.html","hsa05163")</f>
        <v>hsa05163</v>
      </c>
    </row>
    <row r="149" spans="1:13">
      <c r="A149" s="1" t="s">
        <v>60784</v>
      </c>
      <c r="B149" s="1" t="s">
        <v>60785</v>
      </c>
      <c r="C149" s="1" t="s">
        <v>60362</v>
      </c>
      <c r="D149" s="1" t="s">
        <v>60773</v>
      </c>
      <c r="E149" s="1">
        <v>16</v>
      </c>
      <c r="F149" s="1">
        <v>45</v>
      </c>
      <c r="G149" s="1">
        <v>171</v>
      </c>
      <c r="H149" s="1">
        <v>7820</v>
      </c>
      <c r="I149" s="2">
        <v>5.0314523903693e-16</v>
      </c>
      <c r="J149" s="2">
        <v>5.23069403658917e-15</v>
      </c>
      <c r="K149" s="1">
        <v>16.2599090318389</v>
      </c>
      <c r="L149" s="1" t="s">
        <v>60786</v>
      </c>
      <c r="M149" s="1" t="str">
        <f>HYPERLINK("../../3.KEGG_map/all-Total/hsa05164.html","hsa05164")</f>
        <v>hsa05164</v>
      </c>
    </row>
    <row r="150" spans="1:13">
      <c r="A150" s="1" t="s">
        <v>60787</v>
      </c>
      <c r="B150" s="1" t="s">
        <v>60788</v>
      </c>
      <c r="C150" s="1" t="s">
        <v>60362</v>
      </c>
      <c r="D150" s="1" t="s">
        <v>60773</v>
      </c>
      <c r="E150" s="1">
        <v>16</v>
      </c>
      <c r="F150" s="1">
        <v>45</v>
      </c>
      <c r="G150" s="1">
        <v>331</v>
      </c>
      <c r="H150" s="1">
        <v>7820</v>
      </c>
      <c r="I150" s="2">
        <v>1.56914809243713e-11</v>
      </c>
      <c r="J150" s="2">
        <v>6.84719167608931e-11</v>
      </c>
      <c r="K150" s="1">
        <v>8.40013427324605</v>
      </c>
      <c r="L150" s="1" t="s">
        <v>60789</v>
      </c>
      <c r="M150" s="1" t="str">
        <f>HYPERLINK("../../3.KEGG_map/all-Total/hsa05165.html","hsa05165")</f>
        <v>hsa05165</v>
      </c>
    </row>
    <row r="151" spans="1:13">
      <c r="A151" s="1" t="s">
        <v>60790</v>
      </c>
      <c r="B151" s="1" t="s">
        <v>60791</v>
      </c>
      <c r="C151" s="1" t="s">
        <v>60362</v>
      </c>
      <c r="D151" s="1" t="s">
        <v>60773</v>
      </c>
      <c r="E151" s="1">
        <v>15</v>
      </c>
      <c r="F151" s="1">
        <v>45</v>
      </c>
      <c r="G151" s="1">
        <v>219</v>
      </c>
      <c r="H151" s="1">
        <v>7820</v>
      </c>
      <c r="I151" s="2">
        <v>5.1969808735336e-13</v>
      </c>
      <c r="J151" s="2">
        <v>3.02369796278319e-12</v>
      </c>
      <c r="K151" s="1">
        <v>11.9025875190259</v>
      </c>
      <c r="L151" s="1" t="s">
        <v>60792</v>
      </c>
      <c r="M151" s="1" t="str">
        <f>HYPERLINK("../../3.KEGG_map/all-Total/hsa05166.html","hsa05166")</f>
        <v>hsa05166</v>
      </c>
    </row>
    <row r="152" spans="1:13">
      <c r="A152" s="1" t="s">
        <v>60793</v>
      </c>
      <c r="B152" s="1" t="s">
        <v>60794</v>
      </c>
      <c r="C152" s="1" t="s">
        <v>60362</v>
      </c>
      <c r="D152" s="1" t="s">
        <v>60773</v>
      </c>
      <c r="E152" s="1">
        <v>21</v>
      </c>
      <c r="F152" s="1">
        <v>45</v>
      </c>
      <c r="G152" s="1">
        <v>193</v>
      </c>
      <c r="H152" s="1">
        <v>7820</v>
      </c>
      <c r="I152" s="2">
        <v>1.30497919817049e-22</v>
      </c>
      <c r="J152" s="2">
        <v>6.26390015121837e-21</v>
      </c>
      <c r="K152" s="1">
        <v>18.9084628670121</v>
      </c>
      <c r="L152" s="1" t="s">
        <v>60795</v>
      </c>
      <c r="M152" s="1" t="str">
        <f>HYPERLINK("../../3.KEGG_map/all-Total/hsa05167.html","hsa05167")</f>
        <v>hsa05167</v>
      </c>
    </row>
    <row r="153" spans="1:13">
      <c r="A153" s="1" t="s">
        <v>60796</v>
      </c>
      <c r="B153" s="1" t="s">
        <v>60797</v>
      </c>
      <c r="C153" s="1" t="s">
        <v>60362</v>
      </c>
      <c r="D153" s="1" t="s">
        <v>60773</v>
      </c>
      <c r="E153" s="1">
        <v>15</v>
      </c>
      <c r="F153" s="1">
        <v>45</v>
      </c>
      <c r="G153" s="1">
        <v>498</v>
      </c>
      <c r="H153" s="1">
        <v>7820</v>
      </c>
      <c r="I153" s="2">
        <v>5.42340757514863e-8</v>
      </c>
      <c r="J153" s="2">
        <v>1.4071543978764e-7</v>
      </c>
      <c r="K153" s="1">
        <v>5.23427041499331</v>
      </c>
      <c r="L153" s="1" t="s">
        <v>60798</v>
      </c>
      <c r="M153" s="1" t="str">
        <f>HYPERLINK("../../3.KEGG_map/all-Total/hsa05168.html","hsa05168")</f>
        <v>hsa05168</v>
      </c>
    </row>
    <row r="154" spans="1:13">
      <c r="A154" s="1" t="s">
        <v>60799</v>
      </c>
      <c r="B154" s="1" t="s">
        <v>60800</v>
      </c>
      <c r="C154" s="1" t="s">
        <v>60362</v>
      </c>
      <c r="D154" s="1" t="s">
        <v>60773</v>
      </c>
      <c r="E154" s="1">
        <v>18</v>
      </c>
      <c r="F154" s="1">
        <v>45</v>
      </c>
      <c r="G154" s="1">
        <v>202</v>
      </c>
      <c r="H154" s="1">
        <v>7820</v>
      </c>
      <c r="I154" s="2">
        <v>1.1417208346989e-17</v>
      </c>
      <c r="J154" s="2">
        <v>1.37006500163868e-16</v>
      </c>
      <c r="K154" s="1">
        <v>15.4851485148515</v>
      </c>
      <c r="L154" s="1" t="s">
        <v>60801</v>
      </c>
      <c r="M154" s="1" t="str">
        <f>HYPERLINK("../../3.KEGG_map/all-Total/hsa05169.html","hsa05169")</f>
        <v>hsa05169</v>
      </c>
    </row>
    <row r="155" spans="1:13">
      <c r="A155" s="1" t="s">
        <v>60802</v>
      </c>
      <c r="B155" s="1" t="s">
        <v>60803</v>
      </c>
      <c r="C155" s="1" t="s">
        <v>60362</v>
      </c>
      <c r="D155" s="1" t="s">
        <v>60773</v>
      </c>
      <c r="E155" s="1">
        <v>12</v>
      </c>
      <c r="F155" s="1">
        <v>45</v>
      </c>
      <c r="G155" s="1">
        <v>212</v>
      </c>
      <c r="H155" s="1">
        <v>7820</v>
      </c>
      <c r="I155" s="2">
        <v>1.51190050636863e-9</v>
      </c>
      <c r="J155" s="2">
        <v>4.75876880693075e-9</v>
      </c>
      <c r="K155" s="1">
        <v>9.83647798742138</v>
      </c>
      <c r="L155" s="1" t="s">
        <v>60804</v>
      </c>
      <c r="M155" s="1" t="str">
        <f>HYPERLINK("../../3.KEGG_map/all-Total/hsa05170.html","hsa05170")</f>
        <v>hsa05170</v>
      </c>
    </row>
    <row r="156" spans="1:13">
      <c r="A156" s="1" t="s">
        <v>60805</v>
      </c>
      <c r="B156" s="1" t="s">
        <v>60806</v>
      </c>
      <c r="C156" s="1" t="s">
        <v>60362</v>
      </c>
      <c r="D156" s="1" t="s">
        <v>60773</v>
      </c>
      <c r="E156" s="1">
        <v>14</v>
      </c>
      <c r="F156" s="1">
        <v>45</v>
      </c>
      <c r="G156" s="1">
        <v>232</v>
      </c>
      <c r="H156" s="1">
        <v>7820</v>
      </c>
      <c r="I156" s="2">
        <v>2.04205126574978e-11</v>
      </c>
      <c r="J156" s="2">
        <v>8.71275206719905e-11</v>
      </c>
      <c r="K156" s="1">
        <v>10.4865900383142</v>
      </c>
      <c r="L156" s="1" t="s">
        <v>60807</v>
      </c>
      <c r="M156" s="1" t="str">
        <f>HYPERLINK("../../3.KEGG_map/all-Total/hsa05171.html","hsa05171")</f>
        <v>hsa05171</v>
      </c>
    </row>
    <row r="157" spans="1:13">
      <c r="A157" s="1" t="s">
        <v>60808</v>
      </c>
      <c r="B157" s="1" t="s">
        <v>60809</v>
      </c>
      <c r="C157" s="1" t="s">
        <v>60362</v>
      </c>
      <c r="D157" s="1" t="s">
        <v>60810</v>
      </c>
      <c r="E157" s="1">
        <v>33</v>
      </c>
      <c r="F157" s="1">
        <v>45</v>
      </c>
      <c r="G157" s="1">
        <v>529</v>
      </c>
      <c r="H157" s="1">
        <v>7820</v>
      </c>
      <c r="I157" s="2">
        <v>1.29130226905045e-29</v>
      </c>
      <c r="J157" s="2">
        <v>2.47930035657687e-27</v>
      </c>
      <c r="K157" s="1">
        <v>10.8405797101449</v>
      </c>
      <c r="L157" s="1" t="s">
        <v>60811</v>
      </c>
      <c r="M157" s="1" t="str">
        <f>HYPERLINK("../../3.KEGG_map/all-Total/hsa05200.html","hsa05200")</f>
        <v>hsa05200</v>
      </c>
    </row>
    <row r="158" spans="1:13">
      <c r="A158" s="1" t="s">
        <v>60812</v>
      </c>
      <c r="B158" s="1" t="s">
        <v>60813</v>
      </c>
      <c r="C158" s="1" t="s">
        <v>60362</v>
      </c>
      <c r="D158" s="1" t="s">
        <v>60810</v>
      </c>
      <c r="E158" s="1">
        <v>10</v>
      </c>
      <c r="F158" s="1">
        <v>45</v>
      </c>
      <c r="G158" s="1">
        <v>192</v>
      </c>
      <c r="H158" s="1">
        <v>7820</v>
      </c>
      <c r="I158" s="2">
        <v>9.5206754593731e-8</v>
      </c>
      <c r="J158" s="2">
        <v>2.40522327394689e-7</v>
      </c>
      <c r="K158" s="1">
        <v>9.05092592592593</v>
      </c>
      <c r="L158" s="1" t="s">
        <v>60814</v>
      </c>
      <c r="M158" s="1" t="str">
        <f>HYPERLINK("../../3.KEGG_map/all-Total/hsa05202.html","hsa05202")</f>
        <v>hsa05202</v>
      </c>
    </row>
    <row r="159" spans="1:13">
      <c r="A159" s="1" t="s">
        <v>60815</v>
      </c>
      <c r="B159" s="1" t="s">
        <v>60816</v>
      </c>
      <c r="C159" s="1" t="s">
        <v>60362</v>
      </c>
      <c r="D159" s="1" t="s">
        <v>60810</v>
      </c>
      <c r="E159" s="1">
        <v>9</v>
      </c>
      <c r="F159" s="1">
        <v>45</v>
      </c>
      <c r="G159" s="1">
        <v>204</v>
      </c>
      <c r="H159" s="1">
        <v>7820</v>
      </c>
      <c r="I159" s="2">
        <v>1.84121650486952e-6</v>
      </c>
      <c r="J159" s="2">
        <v>4.01719964698804e-6</v>
      </c>
      <c r="K159" s="1">
        <v>7.66666666666667</v>
      </c>
      <c r="L159" s="1" t="s">
        <v>60817</v>
      </c>
      <c r="M159" s="1" t="str">
        <f>HYPERLINK("../../3.KEGG_map/all-Total/hsa05203.html","hsa05203")</f>
        <v>hsa05203</v>
      </c>
    </row>
    <row r="160" spans="1:13">
      <c r="A160" s="1" t="s">
        <v>60818</v>
      </c>
      <c r="B160" s="1" t="s">
        <v>60819</v>
      </c>
      <c r="C160" s="1" t="s">
        <v>60362</v>
      </c>
      <c r="D160" s="1" t="s">
        <v>60810</v>
      </c>
      <c r="E160" s="1">
        <v>1</v>
      </c>
      <c r="F160" s="1">
        <v>45</v>
      </c>
      <c r="G160" s="1">
        <v>82</v>
      </c>
      <c r="H160" s="1">
        <v>7820</v>
      </c>
      <c r="I160" s="1">
        <v>0.378553299887339</v>
      </c>
      <c r="J160" s="1">
        <v>0.39935293174928</v>
      </c>
      <c r="K160" s="1">
        <v>2.11924119241192</v>
      </c>
      <c r="L160" s="1" t="s">
        <v>289</v>
      </c>
      <c r="M160" s="1" t="str">
        <f>HYPERLINK("../../3.KEGG_map/all-Total/hsa05204.html","hsa05204")</f>
        <v>hsa05204</v>
      </c>
    </row>
    <row r="161" spans="1:13">
      <c r="A161" s="1" t="s">
        <v>60820</v>
      </c>
      <c r="B161" s="1" t="s">
        <v>60821</v>
      </c>
      <c r="C161" s="1" t="s">
        <v>60362</v>
      </c>
      <c r="D161" s="1" t="s">
        <v>60810</v>
      </c>
      <c r="E161" s="1">
        <v>18</v>
      </c>
      <c r="F161" s="1">
        <v>45</v>
      </c>
      <c r="G161" s="1">
        <v>202</v>
      </c>
      <c r="H161" s="1">
        <v>7820</v>
      </c>
      <c r="I161" s="2">
        <v>1.1417208346989e-17</v>
      </c>
      <c r="J161" s="2">
        <v>1.37006500163868e-16</v>
      </c>
      <c r="K161" s="1">
        <v>15.4851485148515</v>
      </c>
      <c r="L161" s="1" t="s">
        <v>60822</v>
      </c>
      <c r="M161" s="1" t="str">
        <f>HYPERLINK("../../3.KEGG_map/all-Total/hsa05205.html","hsa05205")</f>
        <v>hsa05205</v>
      </c>
    </row>
    <row r="162" spans="1:13">
      <c r="A162" s="1" t="s">
        <v>60823</v>
      </c>
      <c r="B162" s="1" t="s">
        <v>60824</v>
      </c>
      <c r="C162" s="1" t="s">
        <v>60362</v>
      </c>
      <c r="D162" s="1" t="s">
        <v>60810</v>
      </c>
      <c r="E162" s="1">
        <v>15</v>
      </c>
      <c r="F162" s="1">
        <v>45</v>
      </c>
      <c r="G162" s="1">
        <v>161</v>
      </c>
      <c r="H162" s="1">
        <v>7820</v>
      </c>
      <c r="I162" s="2">
        <v>5.30828233892227e-15</v>
      </c>
      <c r="J162" s="2">
        <v>4.43126177857859e-14</v>
      </c>
      <c r="K162" s="1">
        <v>16.1904761904762</v>
      </c>
      <c r="L162" s="1" t="s">
        <v>60825</v>
      </c>
      <c r="M162" s="1" t="str">
        <f>HYPERLINK("../../3.KEGG_map/all-Total/hsa05206.html","hsa05206")</f>
        <v>hsa05206</v>
      </c>
    </row>
    <row r="163" spans="1:13">
      <c r="A163" s="1" t="s">
        <v>60826</v>
      </c>
      <c r="B163" s="1" t="s">
        <v>60827</v>
      </c>
      <c r="C163" s="1" t="s">
        <v>60362</v>
      </c>
      <c r="D163" s="1" t="s">
        <v>60828</v>
      </c>
      <c r="E163" s="1">
        <v>11</v>
      </c>
      <c r="F163" s="1">
        <v>45</v>
      </c>
      <c r="G163" s="1">
        <v>86</v>
      </c>
      <c r="H163" s="1">
        <v>7820</v>
      </c>
      <c r="I163" s="2">
        <v>1.10476203848233e-12</v>
      </c>
      <c r="J163" s="2">
        <v>5.73281922671914e-12</v>
      </c>
      <c r="K163" s="1">
        <v>22.2273901808786</v>
      </c>
      <c r="L163" s="1" t="s">
        <v>60829</v>
      </c>
      <c r="M163" s="1" t="str">
        <f>HYPERLINK("../../3.KEGG_map/all-Total/hsa05210.html","hsa05210")</f>
        <v>hsa05210</v>
      </c>
    </row>
    <row r="164" spans="1:13">
      <c r="A164" s="1" t="s">
        <v>60830</v>
      </c>
      <c r="B164" s="1" t="s">
        <v>60831</v>
      </c>
      <c r="C164" s="1" t="s">
        <v>60362</v>
      </c>
      <c r="D164" s="1" t="s">
        <v>60828</v>
      </c>
      <c r="E164" s="1">
        <v>5</v>
      </c>
      <c r="F164" s="1">
        <v>45</v>
      </c>
      <c r="G164" s="1">
        <v>69</v>
      </c>
      <c r="H164" s="1">
        <v>7820</v>
      </c>
      <c r="I164" s="2">
        <v>4.2919069498408e-5</v>
      </c>
      <c r="J164" s="2">
        <v>8.00044790649935e-5</v>
      </c>
      <c r="K164" s="1">
        <v>12.5925925925926</v>
      </c>
      <c r="L164" s="1" t="s">
        <v>60832</v>
      </c>
      <c r="M164" s="1" t="str">
        <f>HYPERLINK("../../3.KEGG_map/all-Total/hsa05211.html","hsa05211")</f>
        <v>hsa05211</v>
      </c>
    </row>
    <row r="165" spans="1:13">
      <c r="A165" s="1" t="s">
        <v>60833</v>
      </c>
      <c r="B165" s="1" t="s">
        <v>60834</v>
      </c>
      <c r="C165" s="1" t="s">
        <v>60362</v>
      </c>
      <c r="D165" s="1" t="s">
        <v>60828</v>
      </c>
      <c r="E165" s="1">
        <v>15</v>
      </c>
      <c r="F165" s="1">
        <v>45</v>
      </c>
      <c r="G165" s="1">
        <v>76</v>
      </c>
      <c r="H165" s="1">
        <v>7820</v>
      </c>
      <c r="I165" s="2">
        <v>4.16260043462966e-20</v>
      </c>
      <c r="J165" s="2">
        <v>7.99219283448895e-19</v>
      </c>
      <c r="K165" s="1">
        <v>34.2982456140351</v>
      </c>
      <c r="L165" s="1" t="s">
        <v>60835</v>
      </c>
      <c r="M165" s="1" t="str">
        <f>HYPERLINK("../../3.KEGG_map/all-Total/hsa05212.html","hsa05212")</f>
        <v>hsa05212</v>
      </c>
    </row>
    <row r="166" spans="1:13">
      <c r="A166" s="1" t="s">
        <v>60836</v>
      </c>
      <c r="B166" s="1" t="s">
        <v>60837</v>
      </c>
      <c r="C166" s="1" t="s">
        <v>60362</v>
      </c>
      <c r="D166" s="1" t="s">
        <v>60828</v>
      </c>
      <c r="E166" s="1">
        <v>10</v>
      </c>
      <c r="F166" s="1">
        <v>45</v>
      </c>
      <c r="G166" s="1">
        <v>58</v>
      </c>
      <c r="H166" s="1">
        <v>7820</v>
      </c>
      <c r="I166" s="2">
        <v>5.83772909528554e-13</v>
      </c>
      <c r="J166" s="2">
        <v>3.21210176272675e-12</v>
      </c>
      <c r="K166" s="1">
        <v>29.9616858237548</v>
      </c>
      <c r="L166" s="1" t="s">
        <v>60838</v>
      </c>
      <c r="M166" s="1" t="str">
        <f>HYPERLINK("../../3.KEGG_map/all-Total/hsa05213.html","hsa05213")</f>
        <v>hsa05213</v>
      </c>
    </row>
    <row r="167" spans="1:13">
      <c r="A167" s="1" t="s">
        <v>60839</v>
      </c>
      <c r="B167" s="1" t="s">
        <v>60840</v>
      </c>
      <c r="C167" s="1" t="s">
        <v>60362</v>
      </c>
      <c r="D167" s="1" t="s">
        <v>60828</v>
      </c>
      <c r="E167" s="1">
        <v>8</v>
      </c>
      <c r="F167" s="1">
        <v>45</v>
      </c>
      <c r="G167" s="1">
        <v>75</v>
      </c>
      <c r="H167" s="1">
        <v>7820</v>
      </c>
      <c r="I167" s="2">
        <v>7.9269863482728e-9</v>
      </c>
      <c r="J167" s="2">
        <v>2.23820791010055e-8</v>
      </c>
      <c r="K167" s="1">
        <v>18.5362962962963</v>
      </c>
      <c r="L167" s="1" t="s">
        <v>60841</v>
      </c>
      <c r="M167" s="1" t="str">
        <f>HYPERLINK("../../3.KEGG_map/all-Total/hsa05214.html","hsa05214")</f>
        <v>hsa05214</v>
      </c>
    </row>
    <row r="168" spans="1:13">
      <c r="A168" s="1" t="s">
        <v>60842</v>
      </c>
      <c r="B168" s="1" t="s">
        <v>60843</v>
      </c>
      <c r="C168" s="1" t="s">
        <v>60362</v>
      </c>
      <c r="D168" s="1" t="s">
        <v>60828</v>
      </c>
      <c r="E168" s="1">
        <v>15</v>
      </c>
      <c r="F168" s="1">
        <v>45</v>
      </c>
      <c r="G168" s="1">
        <v>97</v>
      </c>
      <c r="H168" s="1">
        <v>7820</v>
      </c>
      <c r="I168" s="2">
        <v>2.10080630309997e-18</v>
      </c>
      <c r="J168" s="2">
        <v>2.88110578710853e-17</v>
      </c>
      <c r="K168" s="1">
        <v>26.872852233677</v>
      </c>
      <c r="L168" s="1" t="s">
        <v>60844</v>
      </c>
      <c r="M168" s="1" t="str">
        <f>HYPERLINK("../../3.KEGG_map/all-Total/hsa05215.html","hsa05215")</f>
        <v>hsa05215</v>
      </c>
    </row>
    <row r="169" spans="1:13">
      <c r="A169" s="1" t="s">
        <v>60845</v>
      </c>
      <c r="B169" s="1" t="s">
        <v>60846</v>
      </c>
      <c r="C169" s="1" t="s">
        <v>60362</v>
      </c>
      <c r="D169" s="1" t="s">
        <v>60828</v>
      </c>
      <c r="E169" s="1">
        <v>6</v>
      </c>
      <c r="F169" s="1">
        <v>45</v>
      </c>
      <c r="G169" s="1">
        <v>37</v>
      </c>
      <c r="H169" s="1">
        <v>7820</v>
      </c>
      <c r="I169" s="2">
        <v>5.22954880490026e-8</v>
      </c>
      <c r="J169" s="2">
        <v>1.37544297334363e-7</v>
      </c>
      <c r="K169" s="1">
        <v>28.1801801801802</v>
      </c>
      <c r="L169" s="1" t="s">
        <v>60847</v>
      </c>
      <c r="M169" s="1" t="str">
        <f>HYPERLINK("../../3.KEGG_map/all-Total/hsa05216.html","hsa05216")</f>
        <v>hsa05216</v>
      </c>
    </row>
    <row r="170" spans="1:13">
      <c r="A170" s="1" t="s">
        <v>60848</v>
      </c>
      <c r="B170" s="1" t="s">
        <v>60849</v>
      </c>
      <c r="C170" s="1" t="s">
        <v>60362</v>
      </c>
      <c r="D170" s="1" t="s">
        <v>60828</v>
      </c>
      <c r="E170" s="1">
        <v>2</v>
      </c>
      <c r="F170" s="1">
        <v>45</v>
      </c>
      <c r="G170" s="1">
        <v>63</v>
      </c>
      <c r="H170" s="1">
        <v>7820</v>
      </c>
      <c r="I170" s="1">
        <v>0.0506742311070755</v>
      </c>
      <c r="J170" s="1">
        <v>0.0657395430578277</v>
      </c>
      <c r="K170" s="1">
        <v>5.51675485008818</v>
      </c>
      <c r="L170" s="1" t="s">
        <v>57609</v>
      </c>
      <c r="M170" s="1" t="str">
        <f>HYPERLINK("../../3.KEGG_map/all-Total/hsa05217.html","hsa05217")</f>
        <v>hsa05217</v>
      </c>
    </row>
    <row r="171" spans="1:13">
      <c r="A171" s="1" t="s">
        <v>60850</v>
      </c>
      <c r="B171" s="1" t="s">
        <v>60851</v>
      </c>
      <c r="C171" s="1" t="s">
        <v>60362</v>
      </c>
      <c r="D171" s="1" t="s">
        <v>60828</v>
      </c>
      <c r="E171" s="1">
        <v>8</v>
      </c>
      <c r="F171" s="1">
        <v>45</v>
      </c>
      <c r="G171" s="1">
        <v>72</v>
      </c>
      <c r="H171" s="1">
        <v>7820</v>
      </c>
      <c r="I171" s="2">
        <v>5.6956455108797e-9</v>
      </c>
      <c r="J171" s="2">
        <v>1.68240605859831e-8</v>
      </c>
      <c r="K171" s="1">
        <v>19.3086419753086</v>
      </c>
      <c r="L171" s="1" t="s">
        <v>60841</v>
      </c>
      <c r="M171" s="1" t="str">
        <f>HYPERLINK("../../3.KEGG_map/all-Total/hsa05218.html","hsa05218")</f>
        <v>hsa05218</v>
      </c>
    </row>
    <row r="172" spans="1:13">
      <c r="A172" s="1" t="s">
        <v>60852</v>
      </c>
      <c r="B172" s="1" t="s">
        <v>60853</v>
      </c>
      <c r="C172" s="1" t="s">
        <v>60362</v>
      </c>
      <c r="D172" s="1" t="s">
        <v>60828</v>
      </c>
      <c r="E172" s="1">
        <v>13</v>
      </c>
      <c r="F172" s="1">
        <v>45</v>
      </c>
      <c r="G172" s="1">
        <v>41</v>
      </c>
      <c r="H172" s="1">
        <v>7820</v>
      </c>
      <c r="I172" s="2">
        <v>1.77770636220683e-20</v>
      </c>
      <c r="J172" s="2">
        <v>3.79244023937458e-19</v>
      </c>
      <c r="K172" s="1">
        <v>55.10027100271</v>
      </c>
      <c r="L172" s="1" t="s">
        <v>60854</v>
      </c>
      <c r="M172" s="1" t="str">
        <f>HYPERLINK("../../3.KEGG_map/all-Total/hsa05219.html","hsa05219")</f>
        <v>hsa05219</v>
      </c>
    </row>
    <row r="173" spans="1:13">
      <c r="A173" s="1" t="s">
        <v>60855</v>
      </c>
      <c r="B173" s="1" t="s">
        <v>60856</v>
      </c>
      <c r="C173" s="1" t="s">
        <v>60362</v>
      </c>
      <c r="D173" s="1" t="s">
        <v>60828</v>
      </c>
      <c r="E173" s="1">
        <v>11</v>
      </c>
      <c r="F173" s="1">
        <v>45</v>
      </c>
      <c r="G173" s="1">
        <v>76</v>
      </c>
      <c r="H173" s="1">
        <v>7820</v>
      </c>
      <c r="I173" s="2">
        <v>2.69247011413662e-13</v>
      </c>
      <c r="J173" s="2">
        <v>1.72318087304744e-12</v>
      </c>
      <c r="K173" s="1">
        <v>25.1520467836257</v>
      </c>
      <c r="L173" s="1" t="s">
        <v>60857</v>
      </c>
      <c r="M173" s="1" t="str">
        <f>HYPERLINK("../../3.KEGG_map/all-Total/hsa05220.html","hsa05220")</f>
        <v>hsa05220</v>
      </c>
    </row>
    <row r="174" spans="1:13">
      <c r="A174" s="1" t="s">
        <v>60858</v>
      </c>
      <c r="B174" s="1" t="s">
        <v>60859</v>
      </c>
      <c r="C174" s="1" t="s">
        <v>60362</v>
      </c>
      <c r="D174" s="1" t="s">
        <v>60828</v>
      </c>
      <c r="E174" s="1">
        <v>6</v>
      </c>
      <c r="F174" s="1">
        <v>45</v>
      </c>
      <c r="G174" s="1">
        <v>67</v>
      </c>
      <c r="H174" s="1">
        <v>7820</v>
      </c>
      <c r="I174" s="2">
        <v>1.97371733745552e-6</v>
      </c>
      <c r="J174" s="2">
        <v>4.25790706507259e-6</v>
      </c>
      <c r="K174" s="1">
        <v>15.5621890547264</v>
      </c>
      <c r="L174" s="1" t="s">
        <v>60860</v>
      </c>
      <c r="M174" s="1" t="str">
        <f>HYPERLINK("../../3.KEGG_map/all-Total/hsa05221.html","hsa05221")</f>
        <v>hsa05221</v>
      </c>
    </row>
    <row r="175" spans="1:13">
      <c r="A175" s="1" t="s">
        <v>60861</v>
      </c>
      <c r="B175" s="1" t="s">
        <v>60862</v>
      </c>
      <c r="C175" s="1" t="s">
        <v>60362</v>
      </c>
      <c r="D175" s="1" t="s">
        <v>60828</v>
      </c>
      <c r="E175" s="1">
        <v>12</v>
      </c>
      <c r="F175" s="1">
        <v>45</v>
      </c>
      <c r="G175" s="1">
        <v>92</v>
      </c>
      <c r="H175" s="1">
        <v>7820</v>
      </c>
      <c r="I175" s="2">
        <v>7.04186518293617e-14</v>
      </c>
      <c r="J175" s="2">
        <v>5.00754857453239e-13</v>
      </c>
      <c r="K175" s="1">
        <v>22.6666666666667</v>
      </c>
      <c r="L175" s="1" t="s">
        <v>60863</v>
      </c>
      <c r="M175" s="1" t="str">
        <f>HYPERLINK("../../3.KEGG_map/all-Total/hsa05222.html","hsa05222")</f>
        <v>hsa05222</v>
      </c>
    </row>
    <row r="176" spans="1:13">
      <c r="A176" s="1" t="s">
        <v>60864</v>
      </c>
      <c r="B176" s="1" t="s">
        <v>60865</v>
      </c>
      <c r="C176" s="1" t="s">
        <v>60362</v>
      </c>
      <c r="D176" s="1" t="s">
        <v>60828</v>
      </c>
      <c r="E176" s="1">
        <v>9</v>
      </c>
      <c r="F176" s="1">
        <v>45</v>
      </c>
      <c r="G176" s="1">
        <v>72</v>
      </c>
      <c r="H176" s="1">
        <v>7820</v>
      </c>
      <c r="I176" s="2">
        <v>1.93385492348353e-10</v>
      </c>
      <c r="J176" s="2">
        <v>6.75091173288796e-10</v>
      </c>
      <c r="K176" s="1">
        <v>21.7222222222222</v>
      </c>
      <c r="L176" s="1" t="s">
        <v>60866</v>
      </c>
      <c r="M176" s="1" t="str">
        <f>HYPERLINK("../../3.KEGG_map/all-Total/hsa05223.html","hsa05223")</f>
        <v>hsa05223</v>
      </c>
    </row>
    <row r="177" spans="1:13">
      <c r="A177" s="1" t="s">
        <v>60867</v>
      </c>
      <c r="B177" s="1" t="s">
        <v>60868</v>
      </c>
      <c r="C177" s="1" t="s">
        <v>60362</v>
      </c>
      <c r="D177" s="1" t="s">
        <v>60828</v>
      </c>
      <c r="E177" s="1">
        <v>10</v>
      </c>
      <c r="F177" s="1">
        <v>45</v>
      </c>
      <c r="G177" s="1">
        <v>147</v>
      </c>
      <c r="H177" s="1">
        <v>7820</v>
      </c>
      <c r="I177" s="2">
        <v>7.36639842157127e-9</v>
      </c>
      <c r="J177" s="2">
        <v>2.14295226809346e-8</v>
      </c>
      <c r="K177" s="1">
        <v>11.8216175359033</v>
      </c>
      <c r="L177" s="1" t="s">
        <v>60869</v>
      </c>
      <c r="M177" s="1" t="str">
        <f>HYPERLINK("../../3.KEGG_map/all-Total/hsa05224.html","hsa05224")</f>
        <v>hsa05224</v>
      </c>
    </row>
    <row r="178" spans="1:13">
      <c r="A178" s="1" t="s">
        <v>60870</v>
      </c>
      <c r="B178" s="1" t="s">
        <v>60871</v>
      </c>
      <c r="C178" s="1" t="s">
        <v>60362</v>
      </c>
      <c r="D178" s="1" t="s">
        <v>60828</v>
      </c>
      <c r="E178" s="1">
        <v>9</v>
      </c>
      <c r="F178" s="1">
        <v>45</v>
      </c>
      <c r="G178" s="1">
        <v>166</v>
      </c>
      <c r="H178" s="1">
        <v>7820</v>
      </c>
      <c r="I178" s="2">
        <v>3.24161900613628e-7</v>
      </c>
      <c r="J178" s="2">
        <v>7.5901323070508e-7</v>
      </c>
      <c r="K178" s="1">
        <v>9.42168674698795</v>
      </c>
      <c r="L178" s="1" t="s">
        <v>60872</v>
      </c>
      <c r="M178" s="1" t="str">
        <f>HYPERLINK("../../3.KEGG_map/all-Total/hsa05225.html","hsa05225")</f>
        <v>hsa05225</v>
      </c>
    </row>
    <row r="179" spans="1:13">
      <c r="A179" s="1" t="s">
        <v>60873</v>
      </c>
      <c r="B179" s="1" t="s">
        <v>60874</v>
      </c>
      <c r="C179" s="1" t="s">
        <v>60362</v>
      </c>
      <c r="D179" s="1" t="s">
        <v>60828</v>
      </c>
      <c r="E179" s="1">
        <v>9</v>
      </c>
      <c r="F179" s="1">
        <v>45</v>
      </c>
      <c r="G179" s="1">
        <v>148</v>
      </c>
      <c r="H179" s="1">
        <v>7820</v>
      </c>
      <c r="I179" s="2">
        <v>1.21087011860912e-7</v>
      </c>
      <c r="J179" s="2">
        <v>2.94287421231583e-7</v>
      </c>
      <c r="K179" s="1">
        <v>10.5675675675676</v>
      </c>
      <c r="L179" s="1" t="s">
        <v>60875</v>
      </c>
      <c r="M179" s="1" t="str">
        <f>HYPERLINK("../../3.KEGG_map/all-Total/hsa05226.html","hsa05226")</f>
        <v>hsa05226</v>
      </c>
    </row>
    <row r="180" spans="1:13">
      <c r="A180" s="1" t="s">
        <v>60876</v>
      </c>
      <c r="B180" s="1" t="s">
        <v>60877</v>
      </c>
      <c r="C180" s="1" t="s">
        <v>60362</v>
      </c>
      <c r="D180" s="1" t="s">
        <v>60810</v>
      </c>
      <c r="E180" s="1">
        <v>7</v>
      </c>
      <c r="F180" s="1">
        <v>45</v>
      </c>
      <c r="G180" s="1">
        <v>70</v>
      </c>
      <c r="H180" s="1">
        <v>7820</v>
      </c>
      <c r="I180" s="2">
        <v>1.1746253979555e-7</v>
      </c>
      <c r="J180" s="2">
        <v>2.89138559496739e-7</v>
      </c>
      <c r="K180" s="1">
        <v>17.3777777777778</v>
      </c>
      <c r="L180" s="1" t="s">
        <v>60878</v>
      </c>
      <c r="M180" s="1" t="str">
        <f>HYPERLINK("../../3.KEGG_map/all-Total/hsa05230.html","hsa05230")</f>
        <v>hsa05230</v>
      </c>
    </row>
    <row r="181" spans="1:13">
      <c r="A181" s="1" t="s">
        <v>60879</v>
      </c>
      <c r="B181" s="1" t="s">
        <v>60880</v>
      </c>
      <c r="C181" s="1" t="s">
        <v>60362</v>
      </c>
      <c r="D181" s="1" t="s">
        <v>60810</v>
      </c>
      <c r="E181" s="1">
        <v>6</v>
      </c>
      <c r="F181" s="1">
        <v>45</v>
      </c>
      <c r="G181" s="1">
        <v>98</v>
      </c>
      <c r="H181" s="1">
        <v>7820</v>
      </c>
      <c r="I181" s="2">
        <v>1.8223994747752e-5</v>
      </c>
      <c r="J181" s="2">
        <v>3.57041529751875e-5</v>
      </c>
      <c r="K181" s="1">
        <v>10.6394557823129</v>
      </c>
      <c r="L181" s="1" t="s">
        <v>60881</v>
      </c>
      <c r="M181" s="1" t="str">
        <f>HYPERLINK("../../3.KEGG_map/all-Total/hsa05231.html","hsa05231")</f>
        <v>hsa05231</v>
      </c>
    </row>
    <row r="182" spans="1:13">
      <c r="A182" s="1" t="s">
        <v>60882</v>
      </c>
      <c r="B182" s="1" t="s">
        <v>60883</v>
      </c>
      <c r="C182" s="1" t="s">
        <v>60362</v>
      </c>
      <c r="D182" s="1" t="s">
        <v>60810</v>
      </c>
      <c r="E182" s="1">
        <v>11</v>
      </c>
      <c r="F182" s="1">
        <v>45</v>
      </c>
      <c r="G182" s="1">
        <v>89</v>
      </c>
      <c r="H182" s="1">
        <v>7820</v>
      </c>
      <c r="I182" s="2">
        <v>1.62935491777912e-12</v>
      </c>
      <c r="J182" s="2">
        <v>8.23253011088397e-12</v>
      </c>
      <c r="K182" s="1">
        <v>21.478152309613</v>
      </c>
      <c r="L182" s="1" t="s">
        <v>60884</v>
      </c>
      <c r="M182" s="1" t="str">
        <f>HYPERLINK("../../3.KEGG_map/all-Total/hsa05235.html","hsa05235")</f>
        <v>hsa05235</v>
      </c>
    </row>
    <row r="183" spans="1:13">
      <c r="A183" s="1" t="s">
        <v>60885</v>
      </c>
      <c r="B183" s="1" t="s">
        <v>60886</v>
      </c>
      <c r="C183" s="1" t="s">
        <v>60362</v>
      </c>
      <c r="D183" s="1" t="s">
        <v>60887</v>
      </c>
      <c r="E183" s="1">
        <v>3</v>
      </c>
      <c r="F183" s="1">
        <v>45</v>
      </c>
      <c r="G183" s="1">
        <v>31</v>
      </c>
      <c r="H183" s="1">
        <v>7820</v>
      </c>
      <c r="I183" s="1">
        <v>0.000715191205523616</v>
      </c>
      <c r="J183" s="1">
        <v>0.00120453255667135</v>
      </c>
      <c r="K183" s="1">
        <v>16.8172043010753</v>
      </c>
      <c r="L183" s="1" t="s">
        <v>60888</v>
      </c>
      <c r="M183" s="1" t="str">
        <f>HYPERLINK("../../3.KEGG_map/all-Total/hsa05310.html","hsa05310")</f>
        <v>hsa05310</v>
      </c>
    </row>
    <row r="184" spans="1:13">
      <c r="A184" s="1" t="s">
        <v>60889</v>
      </c>
      <c r="B184" s="1" t="s">
        <v>60890</v>
      </c>
      <c r="C184" s="1" t="s">
        <v>60362</v>
      </c>
      <c r="D184" s="1" t="s">
        <v>60887</v>
      </c>
      <c r="E184" s="1">
        <v>3</v>
      </c>
      <c r="F184" s="1">
        <v>45</v>
      </c>
      <c r="G184" s="1">
        <v>53</v>
      </c>
      <c r="H184" s="1">
        <v>7820</v>
      </c>
      <c r="I184" s="1">
        <v>0.00341248727353689</v>
      </c>
      <c r="J184" s="1">
        <v>0.00524158045215266</v>
      </c>
      <c r="K184" s="1">
        <v>9.83647798742138</v>
      </c>
      <c r="L184" s="1" t="s">
        <v>60891</v>
      </c>
      <c r="M184" s="1" t="str">
        <f>HYPERLINK("../../3.KEGG_map/all-Total/hsa05320.html","hsa05320")</f>
        <v>hsa05320</v>
      </c>
    </row>
    <row r="185" spans="1:13">
      <c r="A185" s="1" t="s">
        <v>60892</v>
      </c>
      <c r="B185" s="1" t="s">
        <v>60893</v>
      </c>
      <c r="C185" s="1" t="s">
        <v>60362</v>
      </c>
      <c r="D185" s="1" t="s">
        <v>60887</v>
      </c>
      <c r="E185" s="1">
        <v>9</v>
      </c>
      <c r="F185" s="1">
        <v>45</v>
      </c>
      <c r="G185" s="1">
        <v>65</v>
      </c>
      <c r="H185" s="1">
        <v>7820</v>
      </c>
      <c r="I185" s="2">
        <v>7.47855596451608e-11</v>
      </c>
      <c r="J185" s="2">
        <v>2.70921272676809e-10</v>
      </c>
      <c r="K185" s="1">
        <v>24.0615384615385</v>
      </c>
      <c r="L185" s="1" t="s">
        <v>60894</v>
      </c>
      <c r="M185" s="1" t="str">
        <f>HYPERLINK("../../3.KEGG_map/all-Total/hsa05321.html","hsa05321")</f>
        <v>hsa05321</v>
      </c>
    </row>
    <row r="186" spans="1:13">
      <c r="A186" s="1" t="s">
        <v>60895</v>
      </c>
      <c r="B186" s="1" t="s">
        <v>60896</v>
      </c>
      <c r="C186" s="1" t="s">
        <v>60362</v>
      </c>
      <c r="D186" s="1" t="s">
        <v>60887</v>
      </c>
      <c r="E186" s="1">
        <v>3</v>
      </c>
      <c r="F186" s="1">
        <v>45</v>
      </c>
      <c r="G186" s="1">
        <v>136</v>
      </c>
      <c r="H186" s="1">
        <v>7820</v>
      </c>
      <c r="I186" s="1">
        <v>0.0429643228118805</v>
      </c>
      <c r="J186" s="1">
        <v>0.0561166665298031</v>
      </c>
      <c r="K186" s="1">
        <v>3.83333333333333</v>
      </c>
      <c r="L186" s="1" t="s">
        <v>57436</v>
      </c>
      <c r="M186" s="1" t="str">
        <f>HYPERLINK("../../3.KEGG_map/all-Total/hsa05322.html","hsa05322")</f>
        <v>hsa05322</v>
      </c>
    </row>
    <row r="187" spans="1:13">
      <c r="A187" s="1" t="s">
        <v>60897</v>
      </c>
      <c r="B187" s="1" t="s">
        <v>60898</v>
      </c>
      <c r="C187" s="1" t="s">
        <v>60362</v>
      </c>
      <c r="D187" s="1" t="s">
        <v>60887</v>
      </c>
      <c r="E187" s="1">
        <v>8</v>
      </c>
      <c r="F187" s="1">
        <v>45</v>
      </c>
      <c r="G187" s="1">
        <v>93</v>
      </c>
      <c r="H187" s="1">
        <v>7820</v>
      </c>
      <c r="I187" s="2">
        <v>4.43361913253531e-8</v>
      </c>
      <c r="J187" s="2">
        <v>1.18229843534275e-7</v>
      </c>
      <c r="K187" s="1">
        <v>14.9486260454002</v>
      </c>
      <c r="L187" s="1" t="s">
        <v>60899</v>
      </c>
      <c r="M187" s="1" t="str">
        <f>HYPERLINK("../../3.KEGG_map/all-Total/hsa05323.html","hsa05323")</f>
        <v>hsa05323</v>
      </c>
    </row>
    <row r="188" spans="1:13">
      <c r="A188" s="1" t="s">
        <v>60900</v>
      </c>
      <c r="B188" s="1" t="s">
        <v>60901</v>
      </c>
      <c r="C188" s="1" t="s">
        <v>60362</v>
      </c>
      <c r="D188" s="1" t="s">
        <v>60887</v>
      </c>
      <c r="E188" s="1">
        <v>5</v>
      </c>
      <c r="F188" s="1">
        <v>45</v>
      </c>
      <c r="G188" s="1">
        <v>38</v>
      </c>
      <c r="H188" s="1">
        <v>7820</v>
      </c>
      <c r="I188" s="2">
        <v>2.18824680683463e-6</v>
      </c>
      <c r="J188" s="2">
        <v>4.61696029573901e-6</v>
      </c>
      <c r="K188" s="1">
        <v>22.8654970760234</v>
      </c>
      <c r="L188" s="1" t="s">
        <v>60902</v>
      </c>
      <c r="M188" s="1" t="str">
        <f>HYPERLINK("../../3.KEGG_map/all-Total/hsa05330.html","hsa05330")</f>
        <v>hsa05330</v>
      </c>
    </row>
    <row r="189" spans="1:13">
      <c r="A189" s="1" t="s">
        <v>60903</v>
      </c>
      <c r="B189" s="1" t="s">
        <v>60904</v>
      </c>
      <c r="C189" s="1" t="s">
        <v>60362</v>
      </c>
      <c r="D189" s="1" t="s">
        <v>60887</v>
      </c>
      <c r="E189" s="1">
        <v>5</v>
      </c>
      <c r="F189" s="1">
        <v>45</v>
      </c>
      <c r="G189" s="1">
        <v>42</v>
      </c>
      <c r="H189" s="1">
        <v>7820</v>
      </c>
      <c r="I189" s="2">
        <v>3.64570370892136e-6</v>
      </c>
      <c r="J189" s="2">
        <v>7.60842513166198e-6</v>
      </c>
      <c r="K189" s="1">
        <v>20.6878306878307</v>
      </c>
      <c r="L189" s="1" t="s">
        <v>60905</v>
      </c>
      <c r="M189" s="1" t="str">
        <f>HYPERLINK("../../3.KEGG_map/all-Total/hsa05332.html","hsa05332")</f>
        <v>hsa05332</v>
      </c>
    </row>
    <row r="190" spans="1:13">
      <c r="A190" s="1" t="s">
        <v>60906</v>
      </c>
      <c r="B190" s="1" t="s">
        <v>60907</v>
      </c>
      <c r="C190" s="1" t="s">
        <v>60362</v>
      </c>
      <c r="D190" s="1" t="s">
        <v>60908</v>
      </c>
      <c r="E190" s="1">
        <v>2</v>
      </c>
      <c r="F190" s="1">
        <v>45</v>
      </c>
      <c r="G190" s="1">
        <v>90</v>
      </c>
      <c r="H190" s="1">
        <v>7820</v>
      </c>
      <c r="I190" s="1">
        <v>0.0943706997875376</v>
      </c>
      <c r="J190" s="1">
        <v>0.116148553584662</v>
      </c>
      <c r="K190" s="1">
        <v>3.86172839506173</v>
      </c>
      <c r="L190" s="1" t="s">
        <v>57732</v>
      </c>
      <c r="M190" s="1" t="str">
        <f>HYPERLINK("../../3.KEGG_map/all-Total/hsa05410.html","hsa05410")</f>
        <v>hsa05410</v>
      </c>
    </row>
    <row r="191" spans="1:13">
      <c r="A191" s="1" t="s">
        <v>60909</v>
      </c>
      <c r="B191" s="1" t="s">
        <v>60910</v>
      </c>
      <c r="C191" s="1" t="s">
        <v>60362</v>
      </c>
      <c r="D191" s="1" t="s">
        <v>60908</v>
      </c>
      <c r="E191" s="1">
        <v>1</v>
      </c>
      <c r="F191" s="1">
        <v>45</v>
      </c>
      <c r="G191" s="1">
        <v>96</v>
      </c>
      <c r="H191" s="1">
        <v>7820</v>
      </c>
      <c r="I191" s="1">
        <v>0.427319922986653</v>
      </c>
      <c r="J191" s="1">
        <v>0.445899050073029</v>
      </c>
      <c r="K191" s="1">
        <v>1.81018518518519</v>
      </c>
      <c r="L191" s="1" t="s">
        <v>332</v>
      </c>
      <c r="M191" s="1" t="str">
        <f>HYPERLINK("../../3.KEGG_map/all-Total/hsa05414.html","hsa05414")</f>
        <v>hsa05414</v>
      </c>
    </row>
    <row r="192" spans="1:13">
      <c r="A192" s="1" t="s">
        <v>60911</v>
      </c>
      <c r="B192" s="1" t="s">
        <v>60912</v>
      </c>
      <c r="C192" s="1" t="s">
        <v>60362</v>
      </c>
      <c r="D192" s="1" t="s">
        <v>60908</v>
      </c>
      <c r="E192" s="1">
        <v>6</v>
      </c>
      <c r="F192" s="1">
        <v>45</v>
      </c>
      <c r="G192" s="1">
        <v>60</v>
      </c>
      <c r="H192" s="1">
        <v>7820</v>
      </c>
      <c r="I192" s="2">
        <v>1.02034117488635e-6</v>
      </c>
      <c r="J192" s="2">
        <v>2.27797099509511e-6</v>
      </c>
      <c r="K192" s="1">
        <v>17.3777777777778</v>
      </c>
      <c r="L192" s="1" t="s">
        <v>60913</v>
      </c>
      <c r="M192" s="1" t="str">
        <f>HYPERLINK("../../3.KEGG_map/all-Total/hsa05416.html","hsa05416")</f>
        <v>hsa05416</v>
      </c>
    </row>
    <row r="193" spans="1:13">
      <c r="A193" s="1" t="s">
        <v>60914</v>
      </c>
      <c r="B193" s="1" t="s">
        <v>60915</v>
      </c>
      <c r="C193" s="1" t="s">
        <v>60362</v>
      </c>
      <c r="D193" s="1" t="s">
        <v>60908</v>
      </c>
      <c r="E193" s="1">
        <v>18</v>
      </c>
      <c r="F193" s="1">
        <v>45</v>
      </c>
      <c r="G193" s="1">
        <v>137</v>
      </c>
      <c r="H193" s="1">
        <v>7820</v>
      </c>
      <c r="I193" s="2">
        <v>8.87753636708112e-21</v>
      </c>
      <c r="J193" s="2">
        <v>2.4345590983663e-19</v>
      </c>
      <c r="K193" s="1">
        <v>22.8321167883212</v>
      </c>
      <c r="L193" s="1" t="s">
        <v>60916</v>
      </c>
      <c r="M193" s="1" t="str">
        <f>HYPERLINK("../../3.KEGG_map/all-Total/hsa05418.html","hsa05418")</f>
        <v>hsa05418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5"/>
  <sheetViews>
    <sheetView workbookViewId="0">
      <selection activeCell="I31" sqref="I31"/>
    </sheetView>
  </sheetViews>
  <sheetFormatPr defaultColWidth="9.02654867256637" defaultRowHeight="13.85"/>
  <sheetData>
    <row r="1" spans="1:10">
      <c r="A1" s="1" t="s">
        <v>56825</v>
      </c>
      <c r="B1" s="1" t="s">
        <v>60917</v>
      </c>
      <c r="C1" s="1" t="s">
        <v>56827</v>
      </c>
      <c r="D1" s="1" t="s">
        <v>56828</v>
      </c>
      <c r="E1" s="1" t="s">
        <v>56829</v>
      </c>
      <c r="F1" s="1" t="s">
        <v>56830</v>
      </c>
      <c r="G1" s="1" t="s">
        <v>56833</v>
      </c>
      <c r="H1" s="1" t="s">
        <v>56831</v>
      </c>
      <c r="I1" s="1" t="s">
        <v>56832</v>
      </c>
      <c r="J1" s="1" t="s">
        <v>56834</v>
      </c>
    </row>
    <row r="2" spans="1:10">
      <c r="A2" s="1" t="s">
        <v>60918</v>
      </c>
      <c r="B2" s="1" t="s">
        <v>60919</v>
      </c>
      <c r="C2" s="1">
        <v>23</v>
      </c>
      <c r="D2" s="1">
        <v>45</v>
      </c>
      <c r="E2" s="1">
        <v>108</v>
      </c>
      <c r="F2" s="1">
        <v>11092</v>
      </c>
      <c r="G2" s="1">
        <v>52.4930041152263</v>
      </c>
      <c r="H2" s="2">
        <v>1.55204593159253e-35</v>
      </c>
      <c r="I2" s="2">
        <v>9.37435742681886e-33</v>
      </c>
      <c r="J2" s="1" t="s">
        <v>60920</v>
      </c>
    </row>
    <row r="3" spans="1:10">
      <c r="A3" s="1" t="s">
        <v>60921</v>
      </c>
      <c r="B3" s="1" t="s">
        <v>60922</v>
      </c>
      <c r="C3" s="1">
        <v>32</v>
      </c>
      <c r="D3" s="1">
        <v>45</v>
      </c>
      <c r="E3" s="1">
        <v>462</v>
      </c>
      <c r="F3" s="1">
        <v>11092</v>
      </c>
      <c r="G3" s="1">
        <v>17.0728234728235</v>
      </c>
      <c r="H3" s="2">
        <v>1.03934892737549e-34</v>
      </c>
      <c r="I3" s="2">
        <v>3.13883376067397e-32</v>
      </c>
      <c r="J3" s="1" t="s">
        <v>60923</v>
      </c>
    </row>
    <row r="4" spans="1:10">
      <c r="A4" s="1" t="s">
        <v>60924</v>
      </c>
      <c r="B4" s="1" t="s">
        <v>60925</v>
      </c>
      <c r="C4" s="1">
        <v>32</v>
      </c>
      <c r="D4" s="1">
        <v>45</v>
      </c>
      <c r="E4" s="1">
        <v>715</v>
      </c>
      <c r="F4" s="1">
        <v>11092</v>
      </c>
      <c r="G4" s="1">
        <v>11.0316705516706</v>
      </c>
      <c r="H4" s="2">
        <v>1.33593277960968e-28</v>
      </c>
      <c r="I4" s="2">
        <v>2.68967799628083e-26</v>
      </c>
      <c r="J4" s="1" t="s">
        <v>60923</v>
      </c>
    </row>
    <row r="5" spans="1:10">
      <c r="A5" s="1" t="s">
        <v>60926</v>
      </c>
      <c r="B5" s="1" t="s">
        <v>60927</v>
      </c>
      <c r="C5" s="1">
        <v>35</v>
      </c>
      <c r="D5" s="1">
        <v>45</v>
      </c>
      <c r="E5" s="1">
        <v>2018</v>
      </c>
      <c r="F5" s="1">
        <v>11092</v>
      </c>
      <c r="G5" s="1">
        <v>4.27507983702235</v>
      </c>
      <c r="H5" s="2">
        <v>4.6076300031855e-18</v>
      </c>
      <c r="I5" s="2">
        <v>6.9575213048101e-16</v>
      </c>
      <c r="J5" s="1" t="s">
        <v>60928</v>
      </c>
    </row>
    <row r="6" spans="1:10">
      <c r="A6" s="1" t="s">
        <v>60929</v>
      </c>
      <c r="B6" s="1" t="s">
        <v>60930</v>
      </c>
      <c r="C6" s="1">
        <v>35</v>
      </c>
      <c r="D6" s="1">
        <v>45</v>
      </c>
      <c r="E6" s="1">
        <v>2581</v>
      </c>
      <c r="F6" s="1">
        <v>11092</v>
      </c>
      <c r="G6" s="1">
        <v>3.34254595548668</v>
      </c>
      <c r="H6" s="2">
        <v>1.45878781533636e-14</v>
      </c>
      <c r="I6" s="2">
        <v>1.76221568092633e-12</v>
      </c>
      <c r="J6" s="1" t="s">
        <v>60931</v>
      </c>
    </row>
    <row r="7" spans="1:10">
      <c r="A7" s="1" t="s">
        <v>60932</v>
      </c>
      <c r="B7" s="1" t="s">
        <v>60933</v>
      </c>
      <c r="C7" s="1">
        <v>10</v>
      </c>
      <c r="D7" s="1">
        <v>45</v>
      </c>
      <c r="E7" s="1">
        <v>77</v>
      </c>
      <c r="F7" s="1">
        <v>11092</v>
      </c>
      <c r="G7" s="1">
        <v>32.011544011544</v>
      </c>
      <c r="H7" s="2">
        <v>3.72924387459186e-13</v>
      </c>
      <c r="I7" s="2">
        <v>3.75410550042248e-11</v>
      </c>
      <c r="J7" s="1" t="s">
        <v>60934</v>
      </c>
    </row>
    <row r="8" spans="1:10">
      <c r="A8" s="1" t="s">
        <v>60935</v>
      </c>
      <c r="B8" s="1" t="s">
        <v>60936</v>
      </c>
      <c r="C8" s="1">
        <v>8</v>
      </c>
      <c r="D8" s="1">
        <v>45</v>
      </c>
      <c r="E8" s="1">
        <v>47</v>
      </c>
      <c r="F8" s="1">
        <v>11092</v>
      </c>
      <c r="G8" s="1">
        <v>41.9555555555556</v>
      </c>
      <c r="H8" s="2">
        <v>1.06483040742589e-11</v>
      </c>
      <c r="I8" s="2">
        <v>9.18796522978911e-10</v>
      </c>
      <c r="J8" s="1" t="s">
        <v>60937</v>
      </c>
    </row>
    <row r="9" spans="1:10">
      <c r="A9" s="1" t="s">
        <v>60938</v>
      </c>
      <c r="B9" s="1" t="s">
        <v>60939</v>
      </c>
      <c r="C9" s="1">
        <v>8</v>
      </c>
      <c r="D9" s="1">
        <v>45</v>
      </c>
      <c r="E9" s="1">
        <v>55</v>
      </c>
      <c r="F9" s="1">
        <v>11092</v>
      </c>
      <c r="G9" s="1">
        <v>35.8529292929293</v>
      </c>
      <c r="H9" s="2">
        <v>4.02594119401823e-11</v>
      </c>
      <c r="I9" s="2">
        <v>3.03958560148376e-9</v>
      </c>
      <c r="J9" s="1" t="s">
        <v>60940</v>
      </c>
    </row>
    <row r="10" spans="1:10">
      <c r="A10" s="1" t="s">
        <v>60941</v>
      </c>
      <c r="B10" s="1" t="s">
        <v>60942</v>
      </c>
      <c r="C10" s="1">
        <v>22</v>
      </c>
      <c r="D10" s="1">
        <v>45</v>
      </c>
      <c r="E10" s="1">
        <v>1243</v>
      </c>
      <c r="F10" s="1">
        <v>11092</v>
      </c>
      <c r="G10" s="1">
        <v>4.36263520157326</v>
      </c>
      <c r="H10" s="2">
        <v>3.30272265626878e-10</v>
      </c>
      <c r="I10" s="2">
        <v>2.21649387154038e-8</v>
      </c>
      <c r="J10" s="1" t="s">
        <v>60943</v>
      </c>
    </row>
    <row r="11" spans="1:10">
      <c r="A11" s="1" t="s">
        <v>60944</v>
      </c>
      <c r="B11" s="1" t="s">
        <v>60945</v>
      </c>
      <c r="C11" s="1">
        <v>11</v>
      </c>
      <c r="D11" s="1">
        <v>45</v>
      </c>
      <c r="E11" s="1">
        <v>223</v>
      </c>
      <c r="F11" s="1">
        <v>11092</v>
      </c>
      <c r="G11" s="1">
        <v>12.1586447433981</v>
      </c>
      <c r="H11" s="2">
        <v>9.44052119333666e-10</v>
      </c>
      <c r="I11" s="2">
        <v>5.70207480077534e-8</v>
      </c>
      <c r="J11" s="1" t="s">
        <v>60946</v>
      </c>
    </row>
    <row r="12" spans="1:10">
      <c r="A12" s="1" t="s">
        <v>60947</v>
      </c>
      <c r="B12" s="1" t="s">
        <v>60948</v>
      </c>
      <c r="C12" s="1">
        <v>22</v>
      </c>
      <c r="D12" s="1">
        <v>45</v>
      </c>
      <c r="E12" s="1">
        <v>1366</v>
      </c>
      <c r="F12" s="1">
        <v>11092</v>
      </c>
      <c r="G12" s="1">
        <v>3.96980640963071</v>
      </c>
      <c r="H12" s="2">
        <v>2.03717195705917e-9</v>
      </c>
      <c r="I12" s="2">
        <v>1.11859260187612e-7</v>
      </c>
      <c r="J12" s="1" t="s">
        <v>60943</v>
      </c>
    </row>
    <row r="13" spans="1:10">
      <c r="A13" s="1" t="s">
        <v>60949</v>
      </c>
      <c r="B13" s="1" t="s">
        <v>60950</v>
      </c>
      <c r="C13" s="1">
        <v>7</v>
      </c>
      <c r="D13" s="1">
        <v>45</v>
      </c>
      <c r="E13" s="1">
        <v>60</v>
      </c>
      <c r="F13" s="1">
        <v>11092</v>
      </c>
      <c r="G13" s="1">
        <v>28.757037037037</v>
      </c>
      <c r="H13" s="2">
        <v>3.6530975428659e-9</v>
      </c>
      <c r="I13" s="2">
        <v>1.8387257632425e-7</v>
      </c>
      <c r="J13" s="1" t="s">
        <v>60951</v>
      </c>
    </row>
    <row r="14" spans="1:10">
      <c r="A14" s="1" t="s">
        <v>60952</v>
      </c>
      <c r="B14" s="1" t="s">
        <v>60953</v>
      </c>
      <c r="C14" s="1">
        <v>25</v>
      </c>
      <c r="D14" s="1">
        <v>45</v>
      </c>
      <c r="E14" s="1">
        <v>1884</v>
      </c>
      <c r="F14" s="1">
        <v>11092</v>
      </c>
      <c r="G14" s="1">
        <v>3.27081858928993</v>
      </c>
      <c r="H14" s="2">
        <v>4.66200478522207e-9</v>
      </c>
      <c r="I14" s="2">
        <v>2.16603914636472e-7</v>
      </c>
      <c r="J14" s="1" t="s">
        <v>60954</v>
      </c>
    </row>
    <row r="15" spans="1:10">
      <c r="A15" s="1" t="s">
        <v>60955</v>
      </c>
      <c r="B15" s="1" t="s">
        <v>60956</v>
      </c>
      <c r="C15" s="1">
        <v>11</v>
      </c>
      <c r="D15" s="1">
        <v>45</v>
      </c>
      <c r="E15" s="1">
        <v>267</v>
      </c>
      <c r="F15" s="1">
        <v>11092</v>
      </c>
      <c r="G15" s="1">
        <v>10.1549729504786</v>
      </c>
      <c r="H15" s="2">
        <v>6.29254418601718e-9</v>
      </c>
      <c r="I15" s="2">
        <v>2.71478334882456e-7</v>
      </c>
      <c r="J15" s="1" t="s">
        <v>60957</v>
      </c>
    </row>
    <row r="16" spans="1:10">
      <c r="A16" s="1" t="s">
        <v>60958</v>
      </c>
      <c r="B16" s="1" t="s">
        <v>60959</v>
      </c>
      <c r="C16" s="1">
        <v>8</v>
      </c>
      <c r="D16" s="1">
        <v>45</v>
      </c>
      <c r="E16" s="1">
        <v>104</v>
      </c>
      <c r="F16" s="1">
        <v>11092</v>
      </c>
      <c r="G16" s="1">
        <v>18.9606837606838</v>
      </c>
      <c r="H16" s="2">
        <v>7.35948043605634e-9</v>
      </c>
      <c r="I16" s="2">
        <v>2.96341745558535e-7</v>
      </c>
      <c r="J16" s="1" t="s">
        <v>60960</v>
      </c>
    </row>
    <row r="17" spans="1:10">
      <c r="A17" s="1" t="s">
        <v>60961</v>
      </c>
      <c r="B17" s="1" t="s">
        <v>60962</v>
      </c>
      <c r="C17" s="1">
        <v>6</v>
      </c>
      <c r="D17" s="1">
        <v>45</v>
      </c>
      <c r="E17" s="1">
        <v>38</v>
      </c>
      <c r="F17" s="1">
        <v>11092</v>
      </c>
      <c r="G17" s="1">
        <v>38.919298245614</v>
      </c>
      <c r="H17" s="2">
        <v>7.90299698174775e-9</v>
      </c>
      <c r="I17" s="2">
        <v>2.98338136060978e-7</v>
      </c>
      <c r="J17" s="1" t="s">
        <v>60963</v>
      </c>
    </row>
    <row r="18" spans="1:10">
      <c r="A18" s="1" t="s">
        <v>60964</v>
      </c>
      <c r="B18" s="1" t="s">
        <v>60965</v>
      </c>
      <c r="C18" s="1">
        <v>14</v>
      </c>
      <c r="D18" s="1">
        <v>45</v>
      </c>
      <c r="E18" s="1">
        <v>521</v>
      </c>
      <c r="F18" s="1">
        <v>11092</v>
      </c>
      <c r="G18" s="1">
        <v>6.62350181275325</v>
      </c>
      <c r="H18" s="2">
        <v>9.29870163991016e-9</v>
      </c>
      <c r="I18" s="2">
        <v>3.30377399441514e-7</v>
      </c>
      <c r="J18" s="1" t="s">
        <v>60966</v>
      </c>
    </row>
    <row r="19" spans="1:10">
      <c r="A19" s="1" t="s">
        <v>60967</v>
      </c>
      <c r="B19" s="1" t="s">
        <v>60968</v>
      </c>
      <c r="C19" s="1">
        <v>22</v>
      </c>
      <c r="D19" s="1">
        <v>45</v>
      </c>
      <c r="E19" s="1">
        <v>1508</v>
      </c>
      <c r="F19" s="1">
        <v>11092</v>
      </c>
      <c r="G19" s="1">
        <v>3.59599174771589</v>
      </c>
      <c r="H19" s="2">
        <v>1.32490303517751e-8</v>
      </c>
      <c r="I19" s="2">
        <v>4.44578574026231e-7</v>
      </c>
      <c r="J19" s="1" t="s">
        <v>60943</v>
      </c>
    </row>
    <row r="20" spans="1:10">
      <c r="A20" s="1" t="s">
        <v>60969</v>
      </c>
      <c r="B20" s="1" t="s">
        <v>60970</v>
      </c>
      <c r="C20" s="1">
        <v>11</v>
      </c>
      <c r="D20" s="1">
        <v>45</v>
      </c>
      <c r="E20" s="1">
        <v>299</v>
      </c>
      <c r="F20" s="1">
        <v>11092</v>
      </c>
      <c r="G20" s="1">
        <v>9.06815310293571</v>
      </c>
      <c r="H20" s="2">
        <v>2.03980911877076e-8</v>
      </c>
      <c r="I20" s="2">
        <v>6.48444583019759e-7</v>
      </c>
      <c r="J20" s="1" t="s">
        <v>60946</v>
      </c>
    </row>
    <row r="21" spans="1:10">
      <c r="A21" s="1" t="s">
        <v>60971</v>
      </c>
      <c r="B21" s="1" t="s">
        <v>60972</v>
      </c>
      <c r="C21" s="1">
        <v>11</v>
      </c>
      <c r="D21" s="1">
        <v>45</v>
      </c>
      <c r="E21" s="1">
        <v>309</v>
      </c>
      <c r="F21" s="1">
        <v>11092</v>
      </c>
      <c r="G21" s="1">
        <v>8.77468536497663</v>
      </c>
      <c r="H21" s="2">
        <v>2.86376914926463e-8</v>
      </c>
      <c r="I21" s="2">
        <v>8.64858283077918e-7</v>
      </c>
      <c r="J21" s="1" t="s">
        <v>60957</v>
      </c>
    </row>
    <row r="22" spans="1:10">
      <c r="A22" s="1" t="s">
        <v>60973</v>
      </c>
      <c r="B22" s="1" t="s">
        <v>60974</v>
      </c>
      <c r="C22" s="1">
        <v>5</v>
      </c>
      <c r="D22" s="1">
        <v>45</v>
      </c>
      <c r="E22" s="1">
        <v>24</v>
      </c>
      <c r="F22" s="1">
        <v>11092</v>
      </c>
      <c r="G22" s="1">
        <v>51.3518518518518</v>
      </c>
      <c r="H22" s="2">
        <v>3.50828591396148e-8</v>
      </c>
      <c r="I22" s="2">
        <v>1.00904985334892e-6</v>
      </c>
      <c r="J22" s="1" t="s">
        <v>60975</v>
      </c>
    </row>
    <row r="23" spans="1:10">
      <c r="A23" s="1" t="s">
        <v>60976</v>
      </c>
      <c r="B23" s="1" t="s">
        <v>60977</v>
      </c>
      <c r="C23" s="1">
        <v>6</v>
      </c>
      <c r="D23" s="1">
        <v>45</v>
      </c>
      <c r="E23" s="1">
        <v>54</v>
      </c>
      <c r="F23" s="1">
        <v>11092</v>
      </c>
      <c r="G23" s="1">
        <v>27.3876543209877</v>
      </c>
      <c r="H23" s="2">
        <v>7.04458225614285e-8</v>
      </c>
      <c r="I23" s="2">
        <v>1.84996855770012e-6</v>
      </c>
      <c r="J23" s="1" t="s">
        <v>60978</v>
      </c>
    </row>
    <row r="24" spans="1:10">
      <c r="A24" s="1" t="s">
        <v>60979</v>
      </c>
      <c r="B24" s="1" t="s">
        <v>60980</v>
      </c>
      <c r="C24" s="1">
        <v>6</v>
      </c>
      <c r="D24" s="1">
        <v>45</v>
      </c>
      <c r="E24" s="1">
        <v>54</v>
      </c>
      <c r="F24" s="1">
        <v>11092</v>
      </c>
      <c r="G24" s="1">
        <v>27.3876543209877</v>
      </c>
      <c r="H24" s="2">
        <v>7.04458225614285e-8</v>
      </c>
      <c r="I24" s="2">
        <v>1.84996855770012e-6</v>
      </c>
      <c r="J24" s="1" t="s">
        <v>60978</v>
      </c>
    </row>
    <row r="25" spans="1:10">
      <c r="A25" s="1" t="s">
        <v>60981</v>
      </c>
      <c r="B25" s="1" t="s">
        <v>60982</v>
      </c>
      <c r="C25" s="1">
        <v>9</v>
      </c>
      <c r="D25" s="1">
        <v>45</v>
      </c>
      <c r="E25" s="1">
        <v>199</v>
      </c>
      <c r="F25" s="1">
        <v>11092</v>
      </c>
      <c r="G25" s="1">
        <v>11.1477386934673</v>
      </c>
      <c r="H25" s="2">
        <v>8.14789246024208e-8</v>
      </c>
      <c r="I25" s="2">
        <v>2.05055293582759e-6</v>
      </c>
      <c r="J25" s="1" t="s">
        <v>60983</v>
      </c>
    </row>
    <row r="26" spans="1:10">
      <c r="A26" s="1" t="s">
        <v>60984</v>
      </c>
      <c r="B26" s="1" t="s">
        <v>60985</v>
      </c>
      <c r="C26" s="1">
        <v>7</v>
      </c>
      <c r="D26" s="1">
        <v>45</v>
      </c>
      <c r="E26" s="1">
        <v>94</v>
      </c>
      <c r="F26" s="1">
        <v>11092</v>
      </c>
      <c r="G26" s="1">
        <v>18.3555555555556</v>
      </c>
      <c r="H26" s="2">
        <v>8.74000107767683e-8</v>
      </c>
      <c r="I26" s="2">
        <v>2.11158426036672e-6</v>
      </c>
      <c r="J26" s="1" t="s">
        <v>60986</v>
      </c>
    </row>
    <row r="27" spans="1:10">
      <c r="A27" s="1" t="s">
        <v>60987</v>
      </c>
      <c r="B27" s="1" t="s">
        <v>60988</v>
      </c>
      <c r="C27" s="1">
        <v>12</v>
      </c>
      <c r="D27" s="1">
        <v>45</v>
      </c>
      <c r="E27" s="1">
        <v>433</v>
      </c>
      <c r="F27" s="1">
        <v>11092</v>
      </c>
      <c r="G27" s="1">
        <v>6.83110084680523</v>
      </c>
      <c r="H27" s="2">
        <v>9.59022958076167e-8</v>
      </c>
      <c r="I27" s="2">
        <v>2.22788410260771e-6</v>
      </c>
      <c r="J27" s="1" t="s">
        <v>60989</v>
      </c>
    </row>
    <row r="28" spans="1:10">
      <c r="A28" s="1" t="s">
        <v>60990</v>
      </c>
      <c r="B28" s="1" t="s">
        <v>60991</v>
      </c>
      <c r="C28" s="1">
        <v>7</v>
      </c>
      <c r="D28" s="1">
        <v>45</v>
      </c>
      <c r="E28" s="1">
        <v>99</v>
      </c>
      <c r="F28" s="1">
        <v>11092</v>
      </c>
      <c r="G28" s="1">
        <v>17.428507295174</v>
      </c>
      <c r="H28" s="2">
        <v>1.25214236381143e-7</v>
      </c>
      <c r="I28" s="2">
        <v>2.70104995622179e-6</v>
      </c>
      <c r="J28" s="1" t="s">
        <v>60986</v>
      </c>
    </row>
    <row r="29" spans="1:10">
      <c r="A29" s="1" t="s">
        <v>60992</v>
      </c>
      <c r="B29" s="1" t="s">
        <v>60993</v>
      </c>
      <c r="C29" s="1">
        <v>7</v>
      </c>
      <c r="D29" s="1">
        <v>45</v>
      </c>
      <c r="E29" s="1">
        <v>99</v>
      </c>
      <c r="F29" s="1">
        <v>11092</v>
      </c>
      <c r="G29" s="1">
        <v>17.428507295174</v>
      </c>
      <c r="H29" s="2">
        <v>1.25214236381143e-7</v>
      </c>
      <c r="I29" s="2">
        <v>2.70104995622179e-6</v>
      </c>
      <c r="J29" s="1" t="s">
        <v>60986</v>
      </c>
    </row>
    <row r="30" spans="1:10">
      <c r="A30" s="1" t="s">
        <v>60994</v>
      </c>
      <c r="B30" s="1" t="s">
        <v>60995</v>
      </c>
      <c r="C30" s="1">
        <v>15</v>
      </c>
      <c r="D30" s="1">
        <v>45</v>
      </c>
      <c r="E30" s="1">
        <v>759</v>
      </c>
      <c r="F30" s="1">
        <v>11092</v>
      </c>
      <c r="G30" s="1">
        <v>4.87132191480018</v>
      </c>
      <c r="H30" s="2">
        <v>1.46191719560296e-7</v>
      </c>
      <c r="I30" s="2">
        <v>3.0448206418765e-6</v>
      </c>
      <c r="J30" s="1" t="s">
        <v>60996</v>
      </c>
    </row>
    <row r="31" spans="1:10">
      <c r="A31" s="1" t="s">
        <v>60997</v>
      </c>
      <c r="B31" s="1" t="s">
        <v>60998</v>
      </c>
      <c r="C31" s="1">
        <v>9</v>
      </c>
      <c r="D31" s="1">
        <v>45</v>
      </c>
      <c r="E31" s="1">
        <v>215</v>
      </c>
      <c r="F31" s="1">
        <v>11092</v>
      </c>
      <c r="G31" s="1">
        <v>10.3181395348837</v>
      </c>
      <c r="H31" s="2">
        <v>1.58043650535535e-7</v>
      </c>
      <c r="I31" s="2">
        <v>3.18194549744877e-6</v>
      </c>
      <c r="J31" s="1" t="s">
        <v>60999</v>
      </c>
    </row>
    <row r="32" spans="1:10">
      <c r="A32" s="1" t="s">
        <v>61000</v>
      </c>
      <c r="B32" s="1" t="s">
        <v>61001</v>
      </c>
      <c r="C32" s="1">
        <v>15</v>
      </c>
      <c r="D32" s="1">
        <v>45</v>
      </c>
      <c r="E32" s="1">
        <v>773</v>
      </c>
      <c r="F32" s="1">
        <v>11092</v>
      </c>
      <c r="G32" s="1">
        <v>4.78309616213885</v>
      </c>
      <c r="H32" s="2">
        <v>1.85666947595361e-7</v>
      </c>
      <c r="I32" s="2">
        <v>3.61751084992251e-6</v>
      </c>
      <c r="J32" s="1" t="s">
        <v>60996</v>
      </c>
    </row>
    <row r="33" spans="1:10">
      <c r="A33" s="1" t="s">
        <v>61002</v>
      </c>
      <c r="B33" s="1" t="s">
        <v>61003</v>
      </c>
      <c r="C33" s="1">
        <v>4</v>
      </c>
      <c r="D33" s="1">
        <v>45</v>
      </c>
      <c r="E33" s="1">
        <v>14</v>
      </c>
      <c r="F33" s="1">
        <v>11092</v>
      </c>
      <c r="G33" s="1">
        <v>70.4253968253968</v>
      </c>
      <c r="H33" s="2">
        <v>2.29693769104016e-7</v>
      </c>
      <c r="I33" s="2">
        <v>4.33546989183829e-6</v>
      </c>
      <c r="J33" s="1" t="s">
        <v>61004</v>
      </c>
    </row>
    <row r="34" spans="1:10">
      <c r="A34" s="1" t="s">
        <v>61005</v>
      </c>
      <c r="B34" s="1" t="s">
        <v>61006</v>
      </c>
      <c r="C34" s="1">
        <v>4</v>
      </c>
      <c r="D34" s="1">
        <v>45</v>
      </c>
      <c r="E34" s="1">
        <v>15</v>
      </c>
      <c r="F34" s="1">
        <v>11092</v>
      </c>
      <c r="G34" s="1">
        <v>65.7303703703704</v>
      </c>
      <c r="H34" s="2">
        <v>3.12292681310813e-7</v>
      </c>
      <c r="I34" s="2">
        <v>5.71590240944639e-6</v>
      </c>
      <c r="J34" s="1" t="s">
        <v>61007</v>
      </c>
    </row>
    <row r="35" spans="1:10">
      <c r="A35" s="1" t="s">
        <v>61008</v>
      </c>
      <c r="B35" s="1" t="s">
        <v>61009</v>
      </c>
      <c r="C35" s="1">
        <v>7</v>
      </c>
      <c r="D35" s="1">
        <v>45</v>
      </c>
      <c r="E35" s="1">
        <v>121</v>
      </c>
      <c r="F35" s="1">
        <v>11092</v>
      </c>
      <c r="G35" s="1">
        <v>14.2596877869605</v>
      </c>
      <c r="H35" s="2">
        <v>4.97003808769593e-7</v>
      </c>
      <c r="I35" s="2">
        <v>8.82912648520101e-6</v>
      </c>
      <c r="J35" s="1" t="s">
        <v>61010</v>
      </c>
    </row>
    <row r="36" spans="1:10">
      <c r="A36" s="1" t="s">
        <v>61011</v>
      </c>
      <c r="B36" s="1" t="s">
        <v>60466</v>
      </c>
      <c r="C36" s="1">
        <v>8</v>
      </c>
      <c r="D36" s="1">
        <v>45</v>
      </c>
      <c r="E36" s="1">
        <v>182</v>
      </c>
      <c r="F36" s="1">
        <v>11092</v>
      </c>
      <c r="G36" s="1">
        <v>10.8346764346764</v>
      </c>
      <c r="H36" s="2">
        <v>5.78097729631082e-7</v>
      </c>
      <c r="I36" s="2">
        <v>9.69919524158816e-6</v>
      </c>
      <c r="J36" s="1" t="s">
        <v>60940</v>
      </c>
    </row>
    <row r="37" spans="1:10">
      <c r="A37" s="1" t="s">
        <v>61012</v>
      </c>
      <c r="B37" s="1" t="s">
        <v>61013</v>
      </c>
      <c r="C37" s="1">
        <v>8</v>
      </c>
      <c r="D37" s="1">
        <v>45</v>
      </c>
      <c r="E37" s="1">
        <v>182</v>
      </c>
      <c r="F37" s="1">
        <v>11092</v>
      </c>
      <c r="G37" s="1">
        <v>10.8346764346764</v>
      </c>
      <c r="H37" s="2">
        <v>5.78097729631082e-7</v>
      </c>
      <c r="I37" s="2">
        <v>9.69919524158816e-6</v>
      </c>
      <c r="J37" s="1" t="s">
        <v>61014</v>
      </c>
    </row>
    <row r="38" spans="1:10">
      <c r="A38" s="1" t="s">
        <v>61015</v>
      </c>
      <c r="B38" s="1" t="s">
        <v>61016</v>
      </c>
      <c r="C38" s="1">
        <v>8</v>
      </c>
      <c r="D38" s="1">
        <v>45</v>
      </c>
      <c r="E38" s="1">
        <v>188</v>
      </c>
      <c r="F38" s="1">
        <v>11092</v>
      </c>
      <c r="G38" s="1">
        <v>10.4888888888889</v>
      </c>
      <c r="H38" s="2">
        <v>7.39748109491354e-7</v>
      </c>
      <c r="I38" s="2">
        <v>1.20758880576426e-5</v>
      </c>
      <c r="J38" s="1" t="s">
        <v>61014</v>
      </c>
    </row>
    <row r="39" spans="1:10">
      <c r="A39" s="1" t="s">
        <v>61017</v>
      </c>
      <c r="B39" s="1" t="s">
        <v>61018</v>
      </c>
      <c r="C39" s="1">
        <v>6</v>
      </c>
      <c r="D39" s="1">
        <v>45</v>
      </c>
      <c r="E39" s="1">
        <v>85</v>
      </c>
      <c r="F39" s="1">
        <v>11092</v>
      </c>
      <c r="G39" s="1">
        <v>17.3992156862745</v>
      </c>
      <c r="H39" s="2">
        <v>1.08621712585297e-6</v>
      </c>
      <c r="I39" s="2">
        <v>1.61752692557677e-5</v>
      </c>
      <c r="J39" s="1" t="s">
        <v>61019</v>
      </c>
    </row>
    <row r="40" spans="1:10">
      <c r="A40" s="1" t="s">
        <v>61020</v>
      </c>
      <c r="B40" s="1" t="s">
        <v>61021</v>
      </c>
      <c r="C40" s="1">
        <v>6</v>
      </c>
      <c r="D40" s="1">
        <v>45</v>
      </c>
      <c r="E40" s="1">
        <v>85</v>
      </c>
      <c r="F40" s="1">
        <v>11092</v>
      </c>
      <c r="G40" s="1">
        <v>17.3992156862745</v>
      </c>
      <c r="H40" s="2">
        <v>1.08621712585297e-6</v>
      </c>
      <c r="I40" s="2">
        <v>1.61752692557677e-5</v>
      </c>
      <c r="J40" s="1" t="s">
        <v>61019</v>
      </c>
    </row>
    <row r="41" spans="1:10">
      <c r="A41" s="1" t="s">
        <v>61022</v>
      </c>
      <c r="B41" s="1" t="s">
        <v>61023</v>
      </c>
      <c r="C41" s="1">
        <v>6</v>
      </c>
      <c r="D41" s="1">
        <v>45</v>
      </c>
      <c r="E41" s="1">
        <v>85</v>
      </c>
      <c r="F41" s="1">
        <v>11092</v>
      </c>
      <c r="G41" s="1">
        <v>17.3992156862745</v>
      </c>
      <c r="H41" s="2">
        <v>1.08621712585297e-6</v>
      </c>
      <c r="I41" s="2">
        <v>1.61752692557677e-5</v>
      </c>
      <c r="J41" s="1" t="s">
        <v>61019</v>
      </c>
    </row>
    <row r="42" spans="1:10">
      <c r="A42" s="1" t="s">
        <v>61024</v>
      </c>
      <c r="B42" s="1" t="s">
        <v>61025</v>
      </c>
      <c r="C42" s="1">
        <v>7</v>
      </c>
      <c r="D42" s="1">
        <v>45</v>
      </c>
      <c r="E42" s="1">
        <v>136</v>
      </c>
      <c r="F42" s="1">
        <v>11092</v>
      </c>
      <c r="G42" s="1">
        <v>12.6869281045752</v>
      </c>
      <c r="H42" s="2">
        <v>1.09799013160012e-6</v>
      </c>
      <c r="I42" s="2">
        <v>1.61752692557677e-5</v>
      </c>
      <c r="J42" s="1" t="s">
        <v>60986</v>
      </c>
    </row>
    <row r="43" spans="1:10">
      <c r="A43" s="1" t="s">
        <v>61026</v>
      </c>
      <c r="B43" s="1" t="s">
        <v>61027</v>
      </c>
      <c r="C43" s="1">
        <v>3</v>
      </c>
      <c r="D43" s="1">
        <v>45</v>
      </c>
      <c r="E43" s="1">
        <v>6</v>
      </c>
      <c r="F43" s="1">
        <v>11092</v>
      </c>
      <c r="G43" s="1">
        <v>123.244444444444</v>
      </c>
      <c r="H43" s="2">
        <v>1.23750129030823e-6</v>
      </c>
      <c r="I43" s="2">
        <v>1.77964471272898e-5</v>
      </c>
      <c r="J43" s="1" t="s">
        <v>61028</v>
      </c>
    </row>
    <row r="44" spans="1:10">
      <c r="A44" s="1" t="s">
        <v>61029</v>
      </c>
      <c r="B44" s="1" t="s">
        <v>61030</v>
      </c>
      <c r="C44" s="1">
        <v>7</v>
      </c>
      <c r="D44" s="1">
        <v>45</v>
      </c>
      <c r="E44" s="1">
        <v>143</v>
      </c>
      <c r="F44" s="1">
        <v>11092</v>
      </c>
      <c r="G44" s="1">
        <v>12.0658896658897</v>
      </c>
      <c r="H44" s="2">
        <v>1.53956410835673e-6</v>
      </c>
      <c r="I44" s="2">
        <v>2.16255051499411e-5</v>
      </c>
      <c r="J44" s="1" t="s">
        <v>61031</v>
      </c>
    </row>
    <row r="45" spans="1:10">
      <c r="A45" s="1" t="s">
        <v>61032</v>
      </c>
      <c r="B45" s="1" t="s">
        <v>61033</v>
      </c>
      <c r="C45" s="1">
        <v>6</v>
      </c>
      <c r="D45" s="1">
        <v>45</v>
      </c>
      <c r="E45" s="1">
        <v>91</v>
      </c>
      <c r="F45" s="1">
        <v>11092</v>
      </c>
      <c r="G45" s="1">
        <v>16.2520146520147</v>
      </c>
      <c r="H45" s="2">
        <v>1.62572697077088e-6</v>
      </c>
      <c r="I45" s="2">
        <v>2.23167975078549e-5</v>
      </c>
      <c r="J45" s="1" t="s">
        <v>61019</v>
      </c>
    </row>
    <row r="46" spans="1:10">
      <c r="A46" s="1" t="s">
        <v>61034</v>
      </c>
      <c r="B46" s="1" t="s">
        <v>61035</v>
      </c>
      <c r="C46" s="1">
        <v>6</v>
      </c>
      <c r="D46" s="1">
        <v>45</v>
      </c>
      <c r="E46" s="1">
        <v>92</v>
      </c>
      <c r="F46" s="1">
        <v>11092</v>
      </c>
      <c r="G46" s="1">
        <v>16.0753623188406</v>
      </c>
      <c r="H46" s="2">
        <v>1.73389944299673e-6</v>
      </c>
      <c r="I46" s="2">
        <v>2.32727836348894e-5</v>
      </c>
      <c r="J46" s="1" t="s">
        <v>61019</v>
      </c>
    </row>
    <row r="47" spans="1:10">
      <c r="A47" s="1" t="s">
        <v>61036</v>
      </c>
      <c r="B47" s="1" t="s">
        <v>61037</v>
      </c>
      <c r="C47" s="1">
        <v>6</v>
      </c>
      <c r="D47" s="1">
        <v>45</v>
      </c>
      <c r="E47" s="1">
        <v>93</v>
      </c>
      <c r="F47" s="1">
        <v>11092</v>
      </c>
      <c r="G47" s="1">
        <v>15.9025089605735</v>
      </c>
      <c r="H47" s="2">
        <v>1.847883161975e-6</v>
      </c>
      <c r="I47" s="2">
        <v>2.42635093441934e-5</v>
      </c>
      <c r="J47" s="1" t="s">
        <v>61019</v>
      </c>
    </row>
    <row r="48" spans="1:10">
      <c r="A48" s="1" t="s">
        <v>61038</v>
      </c>
      <c r="B48" s="1" t="s">
        <v>61039</v>
      </c>
      <c r="C48" s="1">
        <v>3</v>
      </c>
      <c r="D48" s="1">
        <v>45</v>
      </c>
      <c r="E48" s="1">
        <v>7</v>
      </c>
      <c r="F48" s="1">
        <v>11092</v>
      </c>
      <c r="G48" s="1">
        <v>105.638095238095</v>
      </c>
      <c r="H48" s="2">
        <v>2.15947764065879e-6</v>
      </c>
      <c r="I48" s="2">
        <v>2.77515849991045e-5</v>
      </c>
      <c r="J48" s="1" t="s">
        <v>61040</v>
      </c>
    </row>
    <row r="49" spans="1:10">
      <c r="A49" s="1" t="s">
        <v>61041</v>
      </c>
      <c r="B49" s="1" t="s">
        <v>61042</v>
      </c>
      <c r="C49" s="1">
        <v>6</v>
      </c>
      <c r="D49" s="1">
        <v>45</v>
      </c>
      <c r="E49" s="1">
        <v>96</v>
      </c>
      <c r="F49" s="1">
        <v>11092</v>
      </c>
      <c r="G49" s="1">
        <v>15.4055555555556</v>
      </c>
      <c r="H49" s="2">
        <v>2.22711497094999e-6</v>
      </c>
      <c r="I49" s="2">
        <v>2.80245300511207e-5</v>
      </c>
      <c r="J49" s="1" t="s">
        <v>61019</v>
      </c>
    </row>
    <row r="50" spans="1:10">
      <c r="A50" s="1" t="s">
        <v>61043</v>
      </c>
      <c r="B50" s="1" t="s">
        <v>61044</v>
      </c>
      <c r="C50" s="1">
        <v>4</v>
      </c>
      <c r="D50" s="1">
        <v>45</v>
      </c>
      <c r="E50" s="1">
        <v>25</v>
      </c>
      <c r="F50" s="1">
        <v>11092</v>
      </c>
      <c r="G50" s="1">
        <v>39.4382222222222</v>
      </c>
      <c r="H50" s="2">
        <v>2.80972236602326e-6</v>
      </c>
      <c r="I50" s="2">
        <v>3.46341287566948e-5</v>
      </c>
      <c r="J50" s="1" t="s">
        <v>61004</v>
      </c>
    </row>
    <row r="51" spans="1:10">
      <c r="A51" s="1" t="s">
        <v>61045</v>
      </c>
      <c r="B51" s="1" t="s">
        <v>61046</v>
      </c>
      <c r="C51" s="1">
        <v>7</v>
      </c>
      <c r="D51" s="1">
        <v>45</v>
      </c>
      <c r="E51" s="1">
        <v>158</v>
      </c>
      <c r="F51" s="1">
        <v>11092</v>
      </c>
      <c r="G51" s="1">
        <v>10.9203938115331</v>
      </c>
      <c r="H51" s="2">
        <v>3.00072971637749e-6</v>
      </c>
      <c r="I51" s="2">
        <v>3.62488149738401e-5</v>
      </c>
      <c r="J51" s="1" t="s">
        <v>60986</v>
      </c>
    </row>
    <row r="52" spans="1:10">
      <c r="A52" s="1" t="s">
        <v>61047</v>
      </c>
      <c r="B52" s="1" t="s">
        <v>61048</v>
      </c>
      <c r="C52" s="1">
        <v>6</v>
      </c>
      <c r="D52" s="1">
        <v>45</v>
      </c>
      <c r="E52" s="1">
        <v>102</v>
      </c>
      <c r="F52" s="1">
        <v>11092</v>
      </c>
      <c r="G52" s="1">
        <v>14.4993464052288</v>
      </c>
      <c r="H52" s="2">
        <v>3.17675103202169e-6</v>
      </c>
      <c r="I52" s="2">
        <v>3.68991850642519e-5</v>
      </c>
      <c r="J52" s="1" t="s">
        <v>61019</v>
      </c>
    </row>
    <row r="53" spans="1:10">
      <c r="A53" s="1" t="s">
        <v>61049</v>
      </c>
      <c r="B53" s="1" t="s">
        <v>61050</v>
      </c>
      <c r="C53" s="1">
        <v>6</v>
      </c>
      <c r="D53" s="1">
        <v>45</v>
      </c>
      <c r="E53" s="1">
        <v>102</v>
      </c>
      <c r="F53" s="1">
        <v>11092</v>
      </c>
      <c r="G53" s="1">
        <v>14.4993464052288</v>
      </c>
      <c r="H53" s="2">
        <v>3.17675103202169e-6</v>
      </c>
      <c r="I53" s="2">
        <v>3.68991850642519e-5</v>
      </c>
      <c r="J53" s="1" t="s">
        <v>61019</v>
      </c>
    </row>
    <row r="54" spans="1:10">
      <c r="A54" s="1" t="s">
        <v>61051</v>
      </c>
      <c r="B54" s="1" t="s">
        <v>61052</v>
      </c>
      <c r="C54" s="1">
        <v>6</v>
      </c>
      <c r="D54" s="1">
        <v>45</v>
      </c>
      <c r="E54" s="1">
        <v>105</v>
      </c>
      <c r="F54" s="1">
        <v>11092</v>
      </c>
      <c r="G54" s="1">
        <v>14.0850793650794</v>
      </c>
      <c r="H54" s="2">
        <v>3.76244594387352e-6</v>
      </c>
      <c r="I54" s="2">
        <v>4.20836546314741e-5</v>
      </c>
      <c r="J54" s="1" t="s">
        <v>61019</v>
      </c>
    </row>
    <row r="55" spans="1:10">
      <c r="A55" s="1" t="s">
        <v>61053</v>
      </c>
      <c r="B55" s="1" t="s">
        <v>61054</v>
      </c>
      <c r="C55" s="1">
        <v>6</v>
      </c>
      <c r="D55" s="1">
        <v>45</v>
      </c>
      <c r="E55" s="1">
        <v>105</v>
      </c>
      <c r="F55" s="1">
        <v>11092</v>
      </c>
      <c r="G55" s="1">
        <v>14.0850793650794</v>
      </c>
      <c r="H55" s="2">
        <v>3.76244594387352e-6</v>
      </c>
      <c r="I55" s="2">
        <v>4.20836546314741e-5</v>
      </c>
      <c r="J55" s="1" t="s">
        <v>61019</v>
      </c>
    </row>
    <row r="56" spans="1:10">
      <c r="A56" s="1" t="s">
        <v>61055</v>
      </c>
      <c r="B56" s="1" t="s">
        <v>61056</v>
      </c>
      <c r="C56" s="1">
        <v>6</v>
      </c>
      <c r="D56" s="1">
        <v>45</v>
      </c>
      <c r="E56" s="1">
        <v>106</v>
      </c>
      <c r="F56" s="1">
        <v>11092</v>
      </c>
      <c r="G56" s="1">
        <v>13.9522012578616</v>
      </c>
      <c r="H56" s="2">
        <v>3.97615082077868e-6</v>
      </c>
      <c r="I56" s="2">
        <v>4.36653653772786e-5</v>
      </c>
      <c r="J56" s="1" t="s">
        <v>61057</v>
      </c>
    </row>
    <row r="57" spans="1:10">
      <c r="A57" s="1" t="s">
        <v>61058</v>
      </c>
      <c r="B57" s="1" t="s">
        <v>61059</v>
      </c>
      <c r="C57" s="1">
        <v>8</v>
      </c>
      <c r="D57" s="1">
        <v>45</v>
      </c>
      <c r="E57" s="1">
        <v>236</v>
      </c>
      <c r="F57" s="1">
        <v>11092</v>
      </c>
      <c r="G57" s="1">
        <v>8.35555555555556</v>
      </c>
      <c r="H57" s="2">
        <v>4.07495118452841e-6</v>
      </c>
      <c r="I57" s="2">
        <v>4.39512592045564e-5</v>
      </c>
      <c r="J57" s="1" t="s">
        <v>61060</v>
      </c>
    </row>
    <row r="58" spans="1:10">
      <c r="A58" s="1" t="s">
        <v>61061</v>
      </c>
      <c r="B58" s="1" t="s">
        <v>61062</v>
      </c>
      <c r="C58" s="1">
        <v>3</v>
      </c>
      <c r="D58" s="1">
        <v>45</v>
      </c>
      <c r="E58" s="1">
        <v>9</v>
      </c>
      <c r="F58" s="1">
        <v>11092</v>
      </c>
      <c r="G58" s="1">
        <v>82.162962962963</v>
      </c>
      <c r="H58" s="2">
        <v>5.15335900266847e-6</v>
      </c>
      <c r="I58" s="2">
        <v>5.42904003642899e-5</v>
      </c>
      <c r="J58" s="1" t="s">
        <v>61063</v>
      </c>
    </row>
    <row r="59" spans="1:10">
      <c r="A59" s="1" t="s">
        <v>61064</v>
      </c>
      <c r="B59" s="1" t="s">
        <v>61065</v>
      </c>
      <c r="C59" s="1">
        <v>4</v>
      </c>
      <c r="D59" s="1">
        <v>45</v>
      </c>
      <c r="E59" s="1">
        <v>29</v>
      </c>
      <c r="F59" s="1">
        <v>11092</v>
      </c>
      <c r="G59" s="1">
        <v>33.9984674329502</v>
      </c>
      <c r="H59" s="2">
        <v>5.21331659127287e-6</v>
      </c>
      <c r="I59" s="2">
        <v>5.42904003642899e-5</v>
      </c>
      <c r="J59" s="1" t="s">
        <v>61066</v>
      </c>
    </row>
    <row r="60" spans="1:10">
      <c r="A60" s="1" t="s">
        <v>61067</v>
      </c>
      <c r="B60" s="1" t="s">
        <v>61068</v>
      </c>
      <c r="C60" s="1">
        <v>6</v>
      </c>
      <c r="D60" s="1">
        <v>45</v>
      </c>
      <c r="E60" s="1">
        <v>113</v>
      </c>
      <c r="F60" s="1">
        <v>11092</v>
      </c>
      <c r="G60" s="1">
        <v>13.0879056047198</v>
      </c>
      <c r="H60" s="2">
        <v>5.76560085968827e-6</v>
      </c>
      <c r="I60" s="2">
        <v>5.90241172754528e-5</v>
      </c>
      <c r="J60" s="1" t="s">
        <v>61057</v>
      </c>
    </row>
    <row r="61" spans="1:10">
      <c r="A61" s="1" t="s">
        <v>61069</v>
      </c>
      <c r="B61" s="1" t="s">
        <v>61070</v>
      </c>
      <c r="C61" s="1">
        <v>4</v>
      </c>
      <c r="D61" s="1">
        <v>45</v>
      </c>
      <c r="E61" s="1">
        <v>30</v>
      </c>
      <c r="F61" s="1">
        <v>11092</v>
      </c>
      <c r="G61" s="1">
        <v>32.8651851851852</v>
      </c>
      <c r="H61" s="2">
        <v>5.99759312588223e-6</v>
      </c>
      <c r="I61" s="2">
        <v>6.03757708005478e-5</v>
      </c>
      <c r="J61" s="1" t="s">
        <v>59938</v>
      </c>
    </row>
    <row r="62" spans="1:10">
      <c r="A62" s="1" t="s">
        <v>61071</v>
      </c>
      <c r="B62" s="1" t="s">
        <v>61072</v>
      </c>
      <c r="C62" s="1">
        <v>8</v>
      </c>
      <c r="D62" s="1">
        <v>45</v>
      </c>
      <c r="E62" s="1">
        <v>254</v>
      </c>
      <c r="F62" s="1">
        <v>11092</v>
      </c>
      <c r="G62" s="1">
        <v>7.76342957130359</v>
      </c>
      <c r="H62" s="2">
        <v>7.01078579589208e-6</v>
      </c>
      <c r="I62" s="2">
        <v>6.94182724708003e-5</v>
      </c>
      <c r="J62" s="1" t="s">
        <v>61073</v>
      </c>
    </row>
    <row r="63" spans="1:10">
      <c r="A63" s="1" t="s">
        <v>61074</v>
      </c>
      <c r="B63" s="1" t="s">
        <v>61075</v>
      </c>
      <c r="C63" s="1">
        <v>3</v>
      </c>
      <c r="D63" s="1">
        <v>45</v>
      </c>
      <c r="E63" s="1">
        <v>10</v>
      </c>
      <c r="F63" s="1">
        <v>11092</v>
      </c>
      <c r="G63" s="1">
        <v>73.9466666666667</v>
      </c>
      <c r="H63" s="2">
        <v>7.34104355340431e-6</v>
      </c>
      <c r="I63" s="2">
        <v>7.15159726815517e-5</v>
      </c>
      <c r="J63" s="1" t="s">
        <v>59950</v>
      </c>
    </row>
    <row r="64" spans="1:10">
      <c r="A64" s="1" t="s">
        <v>61076</v>
      </c>
      <c r="B64" s="1" t="s">
        <v>61077</v>
      </c>
      <c r="C64" s="1">
        <v>4</v>
      </c>
      <c r="D64" s="1">
        <v>45</v>
      </c>
      <c r="E64" s="1">
        <v>37</v>
      </c>
      <c r="F64" s="1">
        <v>11092</v>
      </c>
      <c r="G64" s="1">
        <v>26.6474474474474</v>
      </c>
      <c r="H64" s="2">
        <v>1.41577408864454e-5</v>
      </c>
      <c r="I64" s="1">
        <v>0.000135734531673222</v>
      </c>
      <c r="J64" s="1" t="s">
        <v>61078</v>
      </c>
    </row>
    <row r="65" spans="1:10">
      <c r="A65" s="1" t="s">
        <v>61079</v>
      </c>
      <c r="B65" s="1" t="s">
        <v>61080</v>
      </c>
      <c r="C65" s="1">
        <v>3</v>
      </c>
      <c r="D65" s="1">
        <v>45</v>
      </c>
      <c r="E65" s="1">
        <v>13</v>
      </c>
      <c r="F65" s="1">
        <v>11092</v>
      </c>
      <c r="G65" s="1">
        <v>56.8820512820513</v>
      </c>
      <c r="H65" s="2">
        <v>1.73476159522603e-5</v>
      </c>
      <c r="I65" s="1">
        <v>0.000156387463211422</v>
      </c>
      <c r="J65" s="1" t="s">
        <v>61081</v>
      </c>
    </row>
    <row r="66" spans="1:10">
      <c r="A66" s="1" t="s">
        <v>61082</v>
      </c>
      <c r="B66" s="1" t="s">
        <v>61083</v>
      </c>
      <c r="C66" s="1">
        <v>3</v>
      </c>
      <c r="D66" s="1">
        <v>45</v>
      </c>
      <c r="E66" s="1">
        <v>13</v>
      </c>
      <c r="F66" s="1">
        <v>11092</v>
      </c>
      <c r="G66" s="1">
        <v>56.8820512820513</v>
      </c>
      <c r="H66" s="2">
        <v>1.73476159522603e-5</v>
      </c>
      <c r="I66" s="1">
        <v>0.000156387463211422</v>
      </c>
      <c r="J66" s="1" t="s">
        <v>61084</v>
      </c>
    </row>
    <row r="67" spans="1:10">
      <c r="A67" s="1" t="s">
        <v>61085</v>
      </c>
      <c r="B67" s="1" t="s">
        <v>61086</v>
      </c>
      <c r="C67" s="1">
        <v>3</v>
      </c>
      <c r="D67" s="1">
        <v>45</v>
      </c>
      <c r="E67" s="1">
        <v>13</v>
      </c>
      <c r="F67" s="1">
        <v>11092</v>
      </c>
      <c r="G67" s="1">
        <v>56.8820512820513</v>
      </c>
      <c r="H67" s="2">
        <v>1.73476159522603e-5</v>
      </c>
      <c r="I67" s="1">
        <v>0.000156387463211422</v>
      </c>
      <c r="J67" s="1" t="s">
        <v>61040</v>
      </c>
    </row>
    <row r="68" spans="1:10">
      <c r="A68" s="1" t="s">
        <v>61087</v>
      </c>
      <c r="B68" s="1" t="s">
        <v>61088</v>
      </c>
      <c r="C68" s="1">
        <v>3</v>
      </c>
      <c r="D68" s="1">
        <v>45</v>
      </c>
      <c r="E68" s="1">
        <v>13</v>
      </c>
      <c r="F68" s="1">
        <v>11092</v>
      </c>
      <c r="G68" s="1">
        <v>56.8820512820513</v>
      </c>
      <c r="H68" s="2">
        <v>1.73476159522603e-5</v>
      </c>
      <c r="I68" s="1">
        <v>0.000156387463211422</v>
      </c>
      <c r="J68" s="1" t="s">
        <v>56997</v>
      </c>
    </row>
    <row r="69" spans="1:10">
      <c r="A69" s="1" t="s">
        <v>61089</v>
      </c>
      <c r="B69" s="1" t="s">
        <v>61090</v>
      </c>
      <c r="C69" s="1">
        <v>6</v>
      </c>
      <c r="D69" s="1">
        <v>45</v>
      </c>
      <c r="E69" s="1">
        <v>141</v>
      </c>
      <c r="F69" s="1">
        <v>11092</v>
      </c>
      <c r="G69" s="1">
        <v>10.4888888888889</v>
      </c>
      <c r="H69" s="2">
        <v>2.05448389449219e-5</v>
      </c>
      <c r="I69" s="1">
        <v>0.000182486510628424</v>
      </c>
      <c r="J69" s="1" t="s">
        <v>61091</v>
      </c>
    </row>
    <row r="70" spans="1:10">
      <c r="A70" s="1" t="s">
        <v>61092</v>
      </c>
      <c r="B70" s="1" t="s">
        <v>61093</v>
      </c>
      <c r="C70" s="1">
        <v>4</v>
      </c>
      <c r="D70" s="1">
        <v>45</v>
      </c>
      <c r="E70" s="1">
        <v>41</v>
      </c>
      <c r="F70" s="1">
        <v>11092</v>
      </c>
      <c r="G70" s="1">
        <v>24.0476964769648</v>
      </c>
      <c r="H70" s="2">
        <v>2.14534599246501e-5</v>
      </c>
      <c r="I70" s="1">
        <v>0.000187795504267952</v>
      </c>
      <c r="J70" s="1" t="s">
        <v>61094</v>
      </c>
    </row>
    <row r="71" spans="1:10">
      <c r="A71" s="1" t="s">
        <v>61095</v>
      </c>
      <c r="B71" s="1" t="s">
        <v>61096</v>
      </c>
      <c r="C71" s="1">
        <v>3</v>
      </c>
      <c r="D71" s="1">
        <v>45</v>
      </c>
      <c r="E71" s="1">
        <v>15</v>
      </c>
      <c r="F71" s="1">
        <v>11092</v>
      </c>
      <c r="G71" s="1">
        <v>49.2977777777778</v>
      </c>
      <c r="H71" s="2">
        <v>2.74421020597101e-5</v>
      </c>
      <c r="I71" s="1">
        <v>0.000236786137772356</v>
      </c>
      <c r="J71" s="1" t="s">
        <v>56997</v>
      </c>
    </row>
    <row r="72" spans="1:10">
      <c r="A72" s="1" t="s">
        <v>61097</v>
      </c>
      <c r="B72" s="1" t="s">
        <v>61098</v>
      </c>
      <c r="C72" s="1">
        <v>3</v>
      </c>
      <c r="D72" s="1">
        <v>45</v>
      </c>
      <c r="E72" s="1">
        <v>16</v>
      </c>
      <c r="F72" s="1">
        <v>11092</v>
      </c>
      <c r="G72" s="1">
        <v>46.2166666666667</v>
      </c>
      <c r="H72" s="2">
        <v>3.36790888825233e-5</v>
      </c>
      <c r="I72" s="1">
        <v>0.000274894184933028</v>
      </c>
      <c r="J72" s="1" t="s">
        <v>61040</v>
      </c>
    </row>
    <row r="73" spans="1:10">
      <c r="A73" s="1" t="s">
        <v>61099</v>
      </c>
      <c r="B73" s="1" t="s">
        <v>61100</v>
      </c>
      <c r="C73" s="1">
        <v>3</v>
      </c>
      <c r="D73" s="1">
        <v>45</v>
      </c>
      <c r="E73" s="1">
        <v>16</v>
      </c>
      <c r="F73" s="1">
        <v>11092</v>
      </c>
      <c r="G73" s="1">
        <v>46.2166666666667</v>
      </c>
      <c r="H73" s="2">
        <v>3.36790888825233e-5</v>
      </c>
      <c r="I73" s="1">
        <v>0.000274894184933028</v>
      </c>
      <c r="J73" s="1" t="s">
        <v>56997</v>
      </c>
    </row>
    <row r="74" spans="1:10">
      <c r="A74" s="1" t="s">
        <v>61101</v>
      </c>
      <c r="B74" s="1" t="s">
        <v>61102</v>
      </c>
      <c r="C74" s="1">
        <v>3</v>
      </c>
      <c r="D74" s="1">
        <v>45</v>
      </c>
      <c r="E74" s="1">
        <v>16</v>
      </c>
      <c r="F74" s="1">
        <v>11092</v>
      </c>
      <c r="G74" s="1">
        <v>46.2166666666667</v>
      </c>
      <c r="H74" s="2">
        <v>3.36790888825233e-5</v>
      </c>
      <c r="I74" s="1">
        <v>0.000274894184933028</v>
      </c>
      <c r="J74" s="1" t="s">
        <v>56997</v>
      </c>
    </row>
    <row r="75" spans="1:10">
      <c r="A75" s="1" t="s">
        <v>61103</v>
      </c>
      <c r="B75" s="1" t="s">
        <v>61104</v>
      </c>
      <c r="C75" s="1">
        <v>3</v>
      </c>
      <c r="D75" s="1">
        <v>45</v>
      </c>
      <c r="E75" s="1">
        <v>16</v>
      </c>
      <c r="F75" s="1">
        <v>11092</v>
      </c>
      <c r="G75" s="1">
        <v>46.2166666666667</v>
      </c>
      <c r="H75" s="2">
        <v>3.36790888825233e-5</v>
      </c>
      <c r="I75" s="1">
        <v>0.000274894184933028</v>
      </c>
      <c r="J75" s="1" t="s">
        <v>56997</v>
      </c>
    </row>
    <row r="76" spans="1:10">
      <c r="A76" s="1" t="s">
        <v>61105</v>
      </c>
      <c r="B76" s="1" t="s">
        <v>61106</v>
      </c>
      <c r="C76" s="1">
        <v>3</v>
      </c>
      <c r="D76" s="1">
        <v>45</v>
      </c>
      <c r="E76" s="1">
        <v>17</v>
      </c>
      <c r="F76" s="1">
        <v>11092</v>
      </c>
      <c r="G76" s="1">
        <v>43.4980392156863</v>
      </c>
      <c r="H76" s="2">
        <v>4.07800446275493e-5</v>
      </c>
      <c r="I76" s="1">
        <v>0.000324094038882102</v>
      </c>
      <c r="J76" s="1" t="s">
        <v>61040</v>
      </c>
    </row>
    <row r="77" spans="1:10">
      <c r="A77" s="1" t="s">
        <v>61107</v>
      </c>
      <c r="B77" s="1" t="s">
        <v>61108</v>
      </c>
      <c r="C77" s="1">
        <v>3</v>
      </c>
      <c r="D77" s="1">
        <v>45</v>
      </c>
      <c r="E77" s="1">
        <v>17</v>
      </c>
      <c r="F77" s="1">
        <v>11092</v>
      </c>
      <c r="G77" s="1">
        <v>43.4980392156863</v>
      </c>
      <c r="H77" s="2">
        <v>4.07800446275493e-5</v>
      </c>
      <c r="I77" s="1">
        <v>0.000324094038882102</v>
      </c>
      <c r="J77" s="1" t="s">
        <v>61084</v>
      </c>
    </row>
    <row r="78" spans="1:10">
      <c r="A78" s="1" t="s">
        <v>61109</v>
      </c>
      <c r="B78" s="1" t="s">
        <v>61110</v>
      </c>
      <c r="C78" s="1">
        <v>8</v>
      </c>
      <c r="D78" s="1">
        <v>45</v>
      </c>
      <c r="E78" s="1">
        <v>325</v>
      </c>
      <c r="F78" s="1">
        <v>11092</v>
      </c>
      <c r="G78" s="1">
        <v>6.0674188034188</v>
      </c>
      <c r="H78" s="2">
        <v>4.1699500710918e-5</v>
      </c>
      <c r="I78" s="1">
        <v>0.000326489685080413</v>
      </c>
      <c r="J78" s="1" t="s">
        <v>61111</v>
      </c>
    </row>
    <row r="79" spans="1:10">
      <c r="A79" s="1" t="s">
        <v>61112</v>
      </c>
      <c r="B79" s="1" t="s">
        <v>61113</v>
      </c>
      <c r="C79" s="1">
        <v>5</v>
      </c>
      <c r="D79" s="1">
        <v>45</v>
      </c>
      <c r="E79" s="1">
        <v>97</v>
      </c>
      <c r="F79" s="1">
        <v>11092</v>
      </c>
      <c r="G79" s="1">
        <v>12.7056128293242</v>
      </c>
      <c r="H79" s="2">
        <v>4.27031210618421e-5</v>
      </c>
      <c r="I79" s="1">
        <v>0.000326489685080413</v>
      </c>
      <c r="J79" s="1" t="s">
        <v>61114</v>
      </c>
    </row>
    <row r="80" spans="1:10">
      <c r="A80" s="1" t="s">
        <v>61115</v>
      </c>
      <c r="B80" s="1" t="s">
        <v>61116</v>
      </c>
      <c r="C80" s="1">
        <v>5</v>
      </c>
      <c r="D80" s="1">
        <v>45</v>
      </c>
      <c r="E80" s="1">
        <v>97</v>
      </c>
      <c r="F80" s="1">
        <v>11092</v>
      </c>
      <c r="G80" s="1">
        <v>12.7056128293242</v>
      </c>
      <c r="H80" s="2">
        <v>4.27031210618421e-5</v>
      </c>
      <c r="I80" s="1">
        <v>0.000326489685080413</v>
      </c>
      <c r="J80" s="1" t="s">
        <v>60435</v>
      </c>
    </row>
    <row r="81" spans="1:10">
      <c r="A81" s="1" t="s">
        <v>61117</v>
      </c>
      <c r="B81" s="1" t="s">
        <v>61118</v>
      </c>
      <c r="C81" s="1">
        <v>5</v>
      </c>
      <c r="D81" s="1">
        <v>45</v>
      </c>
      <c r="E81" s="1">
        <v>99</v>
      </c>
      <c r="F81" s="1">
        <v>11092</v>
      </c>
      <c r="G81" s="1">
        <v>12.4489337822671</v>
      </c>
      <c r="H81" s="2">
        <v>4.71083319046182e-5</v>
      </c>
      <c r="I81" s="1">
        <v>0.000354247704814967</v>
      </c>
      <c r="J81" s="1" t="s">
        <v>61119</v>
      </c>
    </row>
    <row r="82" spans="1:10">
      <c r="A82" s="1" t="s">
        <v>61120</v>
      </c>
      <c r="B82" s="1" t="s">
        <v>61121</v>
      </c>
      <c r="C82" s="1">
        <v>4</v>
      </c>
      <c r="D82" s="1">
        <v>45</v>
      </c>
      <c r="E82" s="1">
        <v>50</v>
      </c>
      <c r="F82" s="1">
        <v>11092</v>
      </c>
      <c r="G82" s="1">
        <v>19.7191111111111</v>
      </c>
      <c r="H82" s="2">
        <v>4.75067286258483e-5</v>
      </c>
      <c r="I82" s="1">
        <v>0.000354247704814967</v>
      </c>
      <c r="J82" s="1" t="s">
        <v>61066</v>
      </c>
    </row>
    <row r="83" spans="1:10">
      <c r="A83" s="1" t="s">
        <v>61122</v>
      </c>
      <c r="B83" s="1" t="s">
        <v>61123</v>
      </c>
      <c r="C83" s="1">
        <v>5</v>
      </c>
      <c r="D83" s="1">
        <v>45</v>
      </c>
      <c r="E83" s="1">
        <v>101</v>
      </c>
      <c r="F83" s="1">
        <v>11092</v>
      </c>
      <c r="G83" s="1">
        <v>12.2024202420242</v>
      </c>
      <c r="H83" s="2">
        <v>5.18575490538971e-5</v>
      </c>
      <c r="I83" s="1">
        <v>0.000381975117421389</v>
      </c>
      <c r="J83" s="1" t="s">
        <v>61124</v>
      </c>
    </row>
    <row r="84" spans="1:10">
      <c r="A84" s="1" t="s">
        <v>61125</v>
      </c>
      <c r="B84" s="1" t="s">
        <v>61126</v>
      </c>
      <c r="C84" s="1">
        <v>4</v>
      </c>
      <c r="D84" s="1">
        <v>45</v>
      </c>
      <c r="E84" s="1">
        <v>52</v>
      </c>
      <c r="F84" s="1">
        <v>11092</v>
      </c>
      <c r="G84" s="1">
        <v>18.9606837606838</v>
      </c>
      <c r="H84" s="2">
        <v>5.55165479238964e-5</v>
      </c>
      <c r="I84" s="1">
        <v>0.000403999939108836</v>
      </c>
      <c r="J84" s="1" t="s">
        <v>59938</v>
      </c>
    </row>
    <row r="85" spans="1:10">
      <c r="A85" s="1" t="s">
        <v>61127</v>
      </c>
      <c r="B85" s="1" t="s">
        <v>61128</v>
      </c>
      <c r="C85" s="1">
        <v>3</v>
      </c>
      <c r="D85" s="1">
        <v>45</v>
      </c>
      <c r="E85" s="1">
        <v>20</v>
      </c>
      <c r="F85" s="1">
        <v>11092</v>
      </c>
      <c r="G85" s="1">
        <v>36.9733333333333</v>
      </c>
      <c r="H85" s="2">
        <v>6.77866168015984e-5</v>
      </c>
      <c r="I85" s="1">
        <v>0.000487418054144826</v>
      </c>
      <c r="J85" s="1" t="s">
        <v>61081</v>
      </c>
    </row>
    <row r="86" spans="1:10">
      <c r="A86" s="1" t="s">
        <v>61129</v>
      </c>
      <c r="B86" s="1" t="s">
        <v>61130</v>
      </c>
      <c r="C86" s="1">
        <v>5</v>
      </c>
      <c r="D86" s="1">
        <v>45</v>
      </c>
      <c r="E86" s="1">
        <v>108</v>
      </c>
      <c r="F86" s="1">
        <v>11092</v>
      </c>
      <c r="G86" s="1">
        <v>11.4115226337449</v>
      </c>
      <c r="H86" s="2">
        <v>7.14580832321368e-5</v>
      </c>
      <c r="I86" s="1">
        <v>0.000507772732614242</v>
      </c>
      <c r="J86" s="1" t="s">
        <v>61119</v>
      </c>
    </row>
    <row r="87" spans="1:10">
      <c r="A87" s="1" t="s">
        <v>61131</v>
      </c>
      <c r="B87" s="1" t="s">
        <v>61132</v>
      </c>
      <c r="C87" s="1">
        <v>3</v>
      </c>
      <c r="D87" s="1">
        <v>45</v>
      </c>
      <c r="E87" s="1">
        <v>21</v>
      </c>
      <c r="F87" s="1">
        <v>11092</v>
      </c>
      <c r="G87" s="1">
        <v>35.2126984126984</v>
      </c>
      <c r="H87" s="2">
        <v>7.88601904446337e-5</v>
      </c>
      <c r="I87" s="1">
        <v>0.000553855291029753</v>
      </c>
      <c r="J87" s="1" t="s">
        <v>61040</v>
      </c>
    </row>
    <row r="88" spans="1:10">
      <c r="A88" s="1" t="s">
        <v>61133</v>
      </c>
      <c r="B88" s="1" t="s">
        <v>61134</v>
      </c>
      <c r="C88" s="1">
        <v>5</v>
      </c>
      <c r="D88" s="1">
        <v>45</v>
      </c>
      <c r="E88" s="1">
        <v>112</v>
      </c>
      <c r="F88" s="1">
        <v>11092</v>
      </c>
      <c r="G88" s="1">
        <v>11.0039682539683</v>
      </c>
      <c r="H88" s="2">
        <v>8.4971950830215e-5</v>
      </c>
      <c r="I88" s="1">
        <v>0.000589920210361492</v>
      </c>
      <c r="J88" s="1" t="s">
        <v>61135</v>
      </c>
    </row>
    <row r="89" spans="1:10">
      <c r="A89" s="1" t="s">
        <v>61136</v>
      </c>
      <c r="B89" s="1" t="s">
        <v>61137</v>
      </c>
      <c r="C89" s="1">
        <v>3</v>
      </c>
      <c r="D89" s="1">
        <v>45</v>
      </c>
      <c r="E89" s="1">
        <v>22</v>
      </c>
      <c r="F89" s="1">
        <v>11092</v>
      </c>
      <c r="G89" s="1">
        <v>33.6121212121212</v>
      </c>
      <c r="H89" s="2">
        <v>9.10529715745168e-5</v>
      </c>
      <c r="I89" s="1">
        <v>0.000617932526191103</v>
      </c>
      <c r="J89" s="1" t="s">
        <v>56997</v>
      </c>
    </row>
    <row r="90" spans="1:10">
      <c r="A90" s="1" t="s">
        <v>61138</v>
      </c>
      <c r="B90" s="1" t="s">
        <v>61139</v>
      </c>
      <c r="C90" s="1">
        <v>3</v>
      </c>
      <c r="D90" s="1">
        <v>45</v>
      </c>
      <c r="E90" s="1">
        <v>22</v>
      </c>
      <c r="F90" s="1">
        <v>11092</v>
      </c>
      <c r="G90" s="1">
        <v>33.6121212121212</v>
      </c>
      <c r="H90" s="2">
        <v>9.10529715745168e-5</v>
      </c>
      <c r="I90" s="1">
        <v>0.000617932526191103</v>
      </c>
      <c r="J90" s="1" t="s">
        <v>56997</v>
      </c>
    </row>
    <row r="91" spans="1:10">
      <c r="A91" s="1" t="s">
        <v>61140</v>
      </c>
      <c r="B91" s="1" t="s">
        <v>61141</v>
      </c>
      <c r="C91" s="1">
        <v>14</v>
      </c>
      <c r="D91" s="1">
        <v>45</v>
      </c>
      <c r="E91" s="1">
        <v>1128</v>
      </c>
      <c r="F91" s="1">
        <v>11092</v>
      </c>
      <c r="G91" s="1">
        <v>3.05925925925926</v>
      </c>
      <c r="H91" s="2">
        <v>9.44503666452347e-5</v>
      </c>
      <c r="I91" s="1">
        <v>0.000633866905041353</v>
      </c>
      <c r="J91" s="1" t="s">
        <v>61142</v>
      </c>
    </row>
    <row r="92" spans="1:10">
      <c r="A92" s="1" t="s">
        <v>61143</v>
      </c>
      <c r="B92" s="1" t="s">
        <v>61144</v>
      </c>
      <c r="C92" s="1">
        <v>4</v>
      </c>
      <c r="D92" s="1">
        <v>45</v>
      </c>
      <c r="E92" s="1">
        <v>60</v>
      </c>
      <c r="F92" s="1">
        <v>11092</v>
      </c>
      <c r="G92" s="1">
        <v>16.4325925925926</v>
      </c>
      <c r="H92" s="2">
        <v>9.76614957026665e-5</v>
      </c>
      <c r="I92" s="1">
        <v>0.00064821476268583</v>
      </c>
      <c r="J92" s="1" t="s">
        <v>61145</v>
      </c>
    </row>
    <row r="93" spans="1:10">
      <c r="A93" s="1" t="s">
        <v>61146</v>
      </c>
      <c r="B93" s="1" t="s">
        <v>61147</v>
      </c>
      <c r="C93" s="1">
        <v>3</v>
      </c>
      <c r="D93" s="1">
        <v>45</v>
      </c>
      <c r="E93" s="1">
        <v>24</v>
      </c>
      <c r="F93" s="1">
        <v>11092</v>
      </c>
      <c r="G93" s="1">
        <v>30.8111111111111</v>
      </c>
      <c r="H93" s="1">
        <v>0.000118992285339781</v>
      </c>
      <c r="I93" s="1">
        <v>0.000781210221143782</v>
      </c>
      <c r="J93" s="1" t="s">
        <v>61148</v>
      </c>
    </row>
    <row r="94" spans="1:10">
      <c r="A94" s="1" t="s">
        <v>61149</v>
      </c>
      <c r="B94" s="1" t="s">
        <v>61150</v>
      </c>
      <c r="C94" s="1">
        <v>4</v>
      </c>
      <c r="D94" s="1">
        <v>45</v>
      </c>
      <c r="E94" s="1">
        <v>64</v>
      </c>
      <c r="F94" s="1">
        <v>11092</v>
      </c>
      <c r="G94" s="1">
        <v>15.4055555555556</v>
      </c>
      <c r="H94" s="1">
        <v>0.000125755853292255</v>
      </c>
      <c r="I94" s="1">
        <v>0.00081673693966153</v>
      </c>
      <c r="J94" s="1" t="s">
        <v>61151</v>
      </c>
    </row>
    <row r="95" spans="1:10">
      <c r="A95" s="1" t="s">
        <v>61152</v>
      </c>
      <c r="B95" s="1" t="s">
        <v>61153</v>
      </c>
      <c r="C95" s="1">
        <v>3</v>
      </c>
      <c r="D95" s="1">
        <v>45</v>
      </c>
      <c r="E95" s="1">
        <v>25</v>
      </c>
      <c r="F95" s="1">
        <v>11092</v>
      </c>
      <c r="G95" s="1">
        <v>29.5786666666667</v>
      </c>
      <c r="H95" s="1">
        <v>0.00013483536210893</v>
      </c>
      <c r="I95" s="1">
        <v>0.000857269039092565</v>
      </c>
      <c r="J95" s="1" t="s">
        <v>61040</v>
      </c>
    </row>
    <row r="96" spans="1:10">
      <c r="A96" s="1" t="s">
        <v>61154</v>
      </c>
      <c r="B96" s="1" t="s">
        <v>61155</v>
      </c>
      <c r="C96" s="1">
        <v>3</v>
      </c>
      <c r="D96" s="1">
        <v>45</v>
      </c>
      <c r="E96" s="1">
        <v>25</v>
      </c>
      <c r="F96" s="1">
        <v>11092</v>
      </c>
      <c r="G96" s="1">
        <v>29.5786666666667</v>
      </c>
      <c r="H96" s="1">
        <v>0.00013483536210893</v>
      </c>
      <c r="I96" s="1">
        <v>0.000857269039092565</v>
      </c>
      <c r="J96" s="1" t="s">
        <v>56997</v>
      </c>
    </row>
    <row r="97" spans="1:10">
      <c r="A97" s="1" t="s">
        <v>61156</v>
      </c>
      <c r="B97" s="1" t="s">
        <v>61157</v>
      </c>
      <c r="C97" s="1">
        <v>7</v>
      </c>
      <c r="D97" s="1">
        <v>45</v>
      </c>
      <c r="E97" s="1">
        <v>286</v>
      </c>
      <c r="F97" s="1">
        <v>11092</v>
      </c>
      <c r="G97" s="1">
        <v>6.03294483294483</v>
      </c>
      <c r="H97" s="1">
        <v>0.000137901691107113</v>
      </c>
      <c r="I97" s="1">
        <v>0.000867631473215584</v>
      </c>
      <c r="J97" s="1" t="s">
        <v>61158</v>
      </c>
    </row>
    <row r="98" spans="1:10">
      <c r="A98" s="1" t="s">
        <v>61159</v>
      </c>
      <c r="B98" s="1" t="s">
        <v>61160</v>
      </c>
      <c r="C98" s="1">
        <v>3</v>
      </c>
      <c r="D98" s="1">
        <v>45</v>
      </c>
      <c r="E98" s="1">
        <v>26</v>
      </c>
      <c r="F98" s="1">
        <v>11092</v>
      </c>
      <c r="G98" s="1">
        <v>28.4410256410256</v>
      </c>
      <c r="H98" s="1">
        <v>0.000151990743892206</v>
      </c>
      <c r="I98" s="1">
        <v>0.000927297063746388</v>
      </c>
      <c r="J98" s="1" t="s">
        <v>56997</v>
      </c>
    </row>
    <row r="99" spans="1:10">
      <c r="A99" s="1" t="s">
        <v>61161</v>
      </c>
      <c r="B99" s="1" t="s">
        <v>61162</v>
      </c>
      <c r="C99" s="1">
        <v>3</v>
      </c>
      <c r="D99" s="1">
        <v>45</v>
      </c>
      <c r="E99" s="1">
        <v>26</v>
      </c>
      <c r="F99" s="1">
        <v>11092</v>
      </c>
      <c r="G99" s="1">
        <v>28.4410256410256</v>
      </c>
      <c r="H99" s="1">
        <v>0.000151990743892206</v>
      </c>
      <c r="I99" s="1">
        <v>0.000927297063746388</v>
      </c>
      <c r="J99" s="1" t="s">
        <v>61163</v>
      </c>
    </row>
    <row r="100" spans="1:10">
      <c r="A100" s="1" t="s">
        <v>61164</v>
      </c>
      <c r="B100" s="1" t="s">
        <v>61165</v>
      </c>
      <c r="C100" s="1">
        <v>3</v>
      </c>
      <c r="D100" s="1">
        <v>45</v>
      </c>
      <c r="E100" s="1">
        <v>26</v>
      </c>
      <c r="F100" s="1">
        <v>11092</v>
      </c>
      <c r="G100" s="1">
        <v>28.4410256410256</v>
      </c>
      <c r="H100" s="1">
        <v>0.000151990743892206</v>
      </c>
      <c r="I100" s="1">
        <v>0.000927297063746388</v>
      </c>
      <c r="J100" s="1" t="s">
        <v>61163</v>
      </c>
    </row>
    <row r="101" spans="1:10">
      <c r="A101" s="1" t="s">
        <v>61166</v>
      </c>
      <c r="B101" s="1" t="s">
        <v>61167</v>
      </c>
      <c r="C101" s="1">
        <v>5</v>
      </c>
      <c r="D101" s="1">
        <v>45</v>
      </c>
      <c r="E101" s="1">
        <v>127</v>
      </c>
      <c r="F101" s="1">
        <v>11092</v>
      </c>
      <c r="G101" s="1">
        <v>9.70428696412948</v>
      </c>
      <c r="H101" s="1">
        <v>0.000153927852632541</v>
      </c>
      <c r="I101" s="1">
        <v>0.00092972422990055</v>
      </c>
      <c r="J101" s="1" t="s">
        <v>61168</v>
      </c>
    </row>
    <row r="102" spans="1:10">
      <c r="A102" s="1" t="s">
        <v>61169</v>
      </c>
      <c r="B102" s="1" t="s">
        <v>61170</v>
      </c>
      <c r="C102" s="1">
        <v>2</v>
      </c>
      <c r="D102" s="1">
        <v>45</v>
      </c>
      <c r="E102" s="1">
        <v>5</v>
      </c>
      <c r="F102" s="1">
        <v>11092</v>
      </c>
      <c r="G102" s="1">
        <v>98.5955555555556</v>
      </c>
      <c r="H102" s="1">
        <v>0.000159703079894746</v>
      </c>
      <c r="I102" s="1">
        <v>0.000945692747612025</v>
      </c>
      <c r="J102" s="1" t="s">
        <v>61171</v>
      </c>
    </row>
    <row r="103" spans="1:10">
      <c r="A103" s="1" t="s">
        <v>61172</v>
      </c>
      <c r="B103" s="1" t="s">
        <v>61173</v>
      </c>
      <c r="C103" s="1">
        <v>2</v>
      </c>
      <c r="D103" s="1">
        <v>45</v>
      </c>
      <c r="E103" s="1">
        <v>5</v>
      </c>
      <c r="F103" s="1">
        <v>11092</v>
      </c>
      <c r="G103" s="1">
        <v>98.5955555555556</v>
      </c>
      <c r="H103" s="1">
        <v>0.000159703079894746</v>
      </c>
      <c r="I103" s="1">
        <v>0.000945692747612025</v>
      </c>
      <c r="J103" s="1" t="s">
        <v>61174</v>
      </c>
    </row>
    <row r="104" spans="1:10">
      <c r="A104" s="1" t="s">
        <v>61175</v>
      </c>
      <c r="B104" s="1" t="s">
        <v>61176</v>
      </c>
      <c r="C104" s="1">
        <v>7</v>
      </c>
      <c r="D104" s="1">
        <v>45</v>
      </c>
      <c r="E104" s="1">
        <v>298</v>
      </c>
      <c r="F104" s="1">
        <v>11092</v>
      </c>
      <c r="G104" s="1">
        <v>5.79000745712155</v>
      </c>
      <c r="H104" s="1">
        <v>0.000177847309323326</v>
      </c>
      <c r="I104" s="1">
        <v>0.00104291043525523</v>
      </c>
      <c r="J104" s="1" t="s">
        <v>57099</v>
      </c>
    </row>
    <row r="105" spans="1:10">
      <c r="A105" s="1" t="s">
        <v>61177</v>
      </c>
      <c r="B105" s="1" t="s">
        <v>61178</v>
      </c>
      <c r="C105" s="1">
        <v>3</v>
      </c>
      <c r="D105" s="1">
        <v>45</v>
      </c>
      <c r="E105" s="1">
        <v>28</v>
      </c>
      <c r="F105" s="1">
        <v>11092</v>
      </c>
      <c r="G105" s="1">
        <v>26.4095238095238</v>
      </c>
      <c r="H105" s="1">
        <v>0.000190424920747241</v>
      </c>
      <c r="I105" s="1">
        <v>0.00110592934741667</v>
      </c>
      <c r="J105" s="1" t="s">
        <v>61179</v>
      </c>
    </row>
    <row r="106" spans="1:10">
      <c r="A106" s="1" t="s">
        <v>61180</v>
      </c>
      <c r="B106" s="1" t="s">
        <v>61181</v>
      </c>
      <c r="C106" s="1">
        <v>5</v>
      </c>
      <c r="D106" s="1">
        <v>45</v>
      </c>
      <c r="E106" s="1">
        <v>134</v>
      </c>
      <c r="F106" s="1">
        <v>11092</v>
      </c>
      <c r="G106" s="1">
        <v>9.19734660033168</v>
      </c>
      <c r="H106" s="1">
        <v>0.000197930667439782</v>
      </c>
      <c r="I106" s="1">
        <v>0.00113317360567669</v>
      </c>
      <c r="J106" s="1" t="s">
        <v>61182</v>
      </c>
    </row>
    <row r="107" spans="1:10">
      <c r="A107" s="1" t="s">
        <v>61183</v>
      </c>
      <c r="B107" s="1" t="s">
        <v>61184</v>
      </c>
      <c r="C107" s="1">
        <v>4</v>
      </c>
      <c r="D107" s="1">
        <v>45</v>
      </c>
      <c r="E107" s="1">
        <v>72</v>
      </c>
      <c r="F107" s="1">
        <v>11092</v>
      </c>
      <c r="G107" s="1">
        <v>13.6938271604938</v>
      </c>
      <c r="H107" s="1">
        <v>0.000198868215565777</v>
      </c>
      <c r="I107" s="1">
        <v>0.00113317360567669</v>
      </c>
      <c r="J107" s="1" t="s">
        <v>61151</v>
      </c>
    </row>
    <row r="108" spans="1:10">
      <c r="A108" s="1" t="s">
        <v>61185</v>
      </c>
      <c r="B108" s="1" t="s">
        <v>61186</v>
      </c>
      <c r="C108" s="1">
        <v>3</v>
      </c>
      <c r="D108" s="1">
        <v>45</v>
      </c>
      <c r="E108" s="1">
        <v>29</v>
      </c>
      <c r="F108" s="1">
        <v>11092</v>
      </c>
      <c r="G108" s="1">
        <v>25.4988505747126</v>
      </c>
      <c r="H108" s="1">
        <v>0.000211795490457545</v>
      </c>
      <c r="I108" s="1">
        <v>0.00118448589107738</v>
      </c>
      <c r="J108" s="1" t="s">
        <v>61084</v>
      </c>
    </row>
    <row r="109" spans="1:10">
      <c r="A109" s="1" t="s">
        <v>61187</v>
      </c>
      <c r="B109" s="1" t="s">
        <v>61188</v>
      </c>
      <c r="C109" s="1">
        <v>3</v>
      </c>
      <c r="D109" s="1">
        <v>45</v>
      </c>
      <c r="E109" s="1">
        <v>29</v>
      </c>
      <c r="F109" s="1">
        <v>11092</v>
      </c>
      <c r="G109" s="1">
        <v>25.4988505747126</v>
      </c>
      <c r="H109" s="1">
        <v>0.000211795490457545</v>
      </c>
      <c r="I109" s="1">
        <v>0.00118448589107738</v>
      </c>
      <c r="J109" s="1" t="s">
        <v>59922</v>
      </c>
    </row>
    <row r="110" spans="1:10">
      <c r="A110" s="1" t="s">
        <v>61189</v>
      </c>
      <c r="B110" s="1" t="s">
        <v>61190</v>
      </c>
      <c r="C110" s="1">
        <v>13</v>
      </c>
      <c r="D110" s="1">
        <v>45</v>
      </c>
      <c r="E110" s="1">
        <v>1067</v>
      </c>
      <c r="F110" s="1">
        <v>11092</v>
      </c>
      <c r="G110" s="1">
        <v>3.00314485056753</v>
      </c>
      <c r="H110" s="1">
        <v>0.000218860202333848</v>
      </c>
      <c r="I110" s="1">
        <v>0.00121276662577655</v>
      </c>
      <c r="J110" s="1" t="s">
        <v>61191</v>
      </c>
    </row>
    <row r="111" spans="1:10">
      <c r="A111" s="1" t="s">
        <v>61192</v>
      </c>
      <c r="B111" s="1" t="s">
        <v>61193</v>
      </c>
      <c r="C111" s="1">
        <v>3</v>
      </c>
      <c r="D111" s="1">
        <v>45</v>
      </c>
      <c r="E111" s="1">
        <v>30</v>
      </c>
      <c r="F111" s="1">
        <v>11092</v>
      </c>
      <c r="G111" s="1">
        <v>24.6488888888889</v>
      </c>
      <c r="H111" s="1">
        <v>0.000234661923494396</v>
      </c>
      <c r="I111" s="1">
        <v>0.0012885072890056</v>
      </c>
      <c r="J111" s="1" t="s">
        <v>61194</v>
      </c>
    </row>
    <row r="112" spans="1:10">
      <c r="A112" s="1" t="s">
        <v>61195</v>
      </c>
      <c r="B112" s="1" t="s">
        <v>61196</v>
      </c>
      <c r="C112" s="1">
        <v>2</v>
      </c>
      <c r="D112" s="1">
        <v>45</v>
      </c>
      <c r="E112" s="1">
        <v>6</v>
      </c>
      <c r="F112" s="1">
        <v>11092</v>
      </c>
      <c r="G112" s="1">
        <v>82.162962962963</v>
      </c>
      <c r="H112" s="1">
        <v>0.000238935869196965</v>
      </c>
      <c r="I112" s="1">
        <v>0.00128854700888363</v>
      </c>
      <c r="J112" s="1" t="s">
        <v>57705</v>
      </c>
    </row>
    <row r="113" spans="1:10">
      <c r="A113" s="1" t="s">
        <v>61197</v>
      </c>
      <c r="B113" s="1" t="s">
        <v>61198</v>
      </c>
      <c r="C113" s="1">
        <v>2</v>
      </c>
      <c r="D113" s="1">
        <v>45</v>
      </c>
      <c r="E113" s="1">
        <v>6</v>
      </c>
      <c r="F113" s="1">
        <v>11092</v>
      </c>
      <c r="G113" s="1">
        <v>82.162962962963</v>
      </c>
      <c r="H113" s="1">
        <v>0.000238935869196965</v>
      </c>
      <c r="I113" s="1">
        <v>0.00128854700888363</v>
      </c>
      <c r="J113" s="1" t="s">
        <v>61199</v>
      </c>
    </row>
    <row r="114" spans="1:10">
      <c r="A114" s="1" t="s">
        <v>61200</v>
      </c>
      <c r="B114" s="1" t="s">
        <v>61201</v>
      </c>
      <c r="C114" s="1">
        <v>6</v>
      </c>
      <c r="D114" s="1">
        <v>45</v>
      </c>
      <c r="E114" s="1">
        <v>220</v>
      </c>
      <c r="F114" s="1">
        <v>11092</v>
      </c>
      <c r="G114" s="1">
        <v>6.72242424242424</v>
      </c>
      <c r="H114" s="1">
        <v>0.000242695710658906</v>
      </c>
      <c r="I114" s="1">
        <v>0.00129724078971663</v>
      </c>
      <c r="J114" s="1" t="s">
        <v>61202</v>
      </c>
    </row>
    <row r="115" spans="1:10">
      <c r="A115" s="1" t="s">
        <v>61203</v>
      </c>
      <c r="B115" s="1" t="s">
        <v>61204</v>
      </c>
      <c r="C115" s="1">
        <v>3</v>
      </c>
      <c r="D115" s="1">
        <v>45</v>
      </c>
      <c r="E115" s="1">
        <v>31</v>
      </c>
      <c r="F115" s="1">
        <v>11092</v>
      </c>
      <c r="G115" s="1">
        <v>23.8537634408602</v>
      </c>
      <c r="H115" s="1">
        <v>0.00025906865297364</v>
      </c>
      <c r="I115" s="1">
        <v>0.00137260935435157</v>
      </c>
      <c r="J115" s="1" t="s">
        <v>59950</v>
      </c>
    </row>
    <row r="116" spans="1:10">
      <c r="A116" s="1" t="s">
        <v>61205</v>
      </c>
      <c r="B116" s="1" t="s">
        <v>61206</v>
      </c>
      <c r="C116" s="1">
        <v>5</v>
      </c>
      <c r="D116" s="1">
        <v>45</v>
      </c>
      <c r="E116" s="1">
        <v>143</v>
      </c>
      <c r="F116" s="1">
        <v>11092</v>
      </c>
      <c r="G116" s="1">
        <v>8.61849261849262</v>
      </c>
      <c r="H116" s="1">
        <v>0.000267921314628596</v>
      </c>
      <c r="I116" s="1">
        <v>0.00140716933944063</v>
      </c>
      <c r="J116" s="1" t="s">
        <v>61124</v>
      </c>
    </row>
    <row r="117" spans="1:10">
      <c r="A117" s="1" t="s">
        <v>61207</v>
      </c>
      <c r="B117" s="1" t="s">
        <v>61208</v>
      </c>
      <c r="C117" s="1">
        <v>4</v>
      </c>
      <c r="D117" s="1">
        <v>45</v>
      </c>
      <c r="E117" s="1">
        <v>78</v>
      </c>
      <c r="F117" s="1">
        <v>11092</v>
      </c>
      <c r="G117" s="1">
        <v>12.6404558404558</v>
      </c>
      <c r="H117" s="1">
        <v>0.000270892239682858</v>
      </c>
      <c r="I117" s="1">
        <v>0.0014105078686935</v>
      </c>
      <c r="J117" s="1" t="s">
        <v>61209</v>
      </c>
    </row>
    <row r="118" spans="1:10">
      <c r="A118" s="1" t="s">
        <v>61210</v>
      </c>
      <c r="B118" s="1" t="s">
        <v>61211</v>
      </c>
      <c r="C118" s="1">
        <v>3</v>
      </c>
      <c r="D118" s="1">
        <v>45</v>
      </c>
      <c r="E118" s="1">
        <v>32</v>
      </c>
      <c r="F118" s="1">
        <v>11092</v>
      </c>
      <c r="G118" s="1">
        <v>23.1083333333333</v>
      </c>
      <c r="H118" s="1">
        <v>0.000285059538364951</v>
      </c>
      <c r="I118" s="1">
        <v>0.00144685681657505</v>
      </c>
      <c r="J118" s="1" t="s">
        <v>61212</v>
      </c>
    </row>
    <row r="119" spans="1:10">
      <c r="A119" s="1" t="s">
        <v>61213</v>
      </c>
      <c r="B119" s="1" t="s">
        <v>61214</v>
      </c>
      <c r="C119" s="1">
        <v>3</v>
      </c>
      <c r="D119" s="1">
        <v>45</v>
      </c>
      <c r="E119" s="1">
        <v>32</v>
      </c>
      <c r="F119" s="1">
        <v>11092</v>
      </c>
      <c r="G119" s="1">
        <v>23.1083333333333</v>
      </c>
      <c r="H119" s="1">
        <v>0.000285059538364951</v>
      </c>
      <c r="I119" s="1">
        <v>0.00144685681657505</v>
      </c>
      <c r="J119" s="1" t="s">
        <v>61040</v>
      </c>
    </row>
    <row r="120" spans="1:10">
      <c r="A120" s="1" t="s">
        <v>61215</v>
      </c>
      <c r="B120" s="1" t="s">
        <v>61216</v>
      </c>
      <c r="C120" s="1">
        <v>3</v>
      </c>
      <c r="D120" s="1">
        <v>45</v>
      </c>
      <c r="E120" s="1">
        <v>32</v>
      </c>
      <c r="F120" s="1">
        <v>11092</v>
      </c>
      <c r="G120" s="1">
        <v>23.1083333333333</v>
      </c>
      <c r="H120" s="1">
        <v>0.000285059538364951</v>
      </c>
      <c r="I120" s="1">
        <v>0.00144685681657505</v>
      </c>
      <c r="J120" s="1" t="s">
        <v>61040</v>
      </c>
    </row>
    <row r="121" spans="1:10">
      <c r="A121" s="1" t="s">
        <v>61217</v>
      </c>
      <c r="B121" s="1" t="s">
        <v>61218</v>
      </c>
      <c r="C121" s="1">
        <v>3</v>
      </c>
      <c r="D121" s="1">
        <v>45</v>
      </c>
      <c r="E121" s="1">
        <v>33</v>
      </c>
      <c r="F121" s="1">
        <v>11092</v>
      </c>
      <c r="G121" s="1">
        <v>22.4080808080808</v>
      </c>
      <c r="H121" s="1">
        <v>0.000312677869913254</v>
      </c>
      <c r="I121" s="1">
        <v>0.00157381194523004</v>
      </c>
      <c r="J121" s="1" t="s">
        <v>61040</v>
      </c>
    </row>
    <row r="122" spans="1:10">
      <c r="A122" s="1" t="s">
        <v>61219</v>
      </c>
      <c r="B122" s="1" t="s">
        <v>61220</v>
      </c>
      <c r="C122" s="1">
        <v>4</v>
      </c>
      <c r="D122" s="1">
        <v>45</v>
      </c>
      <c r="E122" s="1">
        <v>82</v>
      </c>
      <c r="F122" s="1">
        <v>11092</v>
      </c>
      <c r="G122" s="1">
        <v>12.0238482384824</v>
      </c>
      <c r="H122" s="1">
        <v>0.000328266415935587</v>
      </c>
      <c r="I122" s="1">
        <v>0.0016251809773788</v>
      </c>
      <c r="J122" s="1" t="s">
        <v>61221</v>
      </c>
    </row>
    <row r="123" spans="1:10">
      <c r="A123" s="1" t="s">
        <v>61222</v>
      </c>
      <c r="B123" s="1" t="s">
        <v>61223</v>
      </c>
      <c r="C123" s="1">
        <v>2</v>
      </c>
      <c r="D123" s="1">
        <v>45</v>
      </c>
      <c r="E123" s="1">
        <v>7</v>
      </c>
      <c r="F123" s="1">
        <v>11092</v>
      </c>
      <c r="G123" s="1">
        <v>70.4253968253968</v>
      </c>
      <c r="H123" s="1">
        <v>0.000333646425819488</v>
      </c>
      <c r="I123" s="1">
        <v>0.0016251809773788</v>
      </c>
      <c r="J123" s="1" t="s">
        <v>57705</v>
      </c>
    </row>
    <row r="124" spans="1:10">
      <c r="A124" s="1" t="s">
        <v>61224</v>
      </c>
      <c r="B124" s="1" t="s">
        <v>61225</v>
      </c>
      <c r="C124" s="1">
        <v>2</v>
      </c>
      <c r="D124" s="1">
        <v>45</v>
      </c>
      <c r="E124" s="1">
        <v>7</v>
      </c>
      <c r="F124" s="1">
        <v>11092</v>
      </c>
      <c r="G124" s="1">
        <v>70.4253968253968</v>
      </c>
      <c r="H124" s="1">
        <v>0.000333646425819488</v>
      </c>
      <c r="I124" s="1">
        <v>0.0016251809773788</v>
      </c>
      <c r="J124" s="1" t="s">
        <v>57705</v>
      </c>
    </row>
    <row r="125" spans="1:10">
      <c r="A125" s="1" t="s">
        <v>61226</v>
      </c>
      <c r="B125" s="1" t="s">
        <v>61227</v>
      </c>
      <c r="C125" s="1">
        <v>2</v>
      </c>
      <c r="D125" s="1">
        <v>45</v>
      </c>
      <c r="E125" s="1">
        <v>7</v>
      </c>
      <c r="F125" s="1">
        <v>11092</v>
      </c>
      <c r="G125" s="1">
        <v>70.4253968253968</v>
      </c>
      <c r="H125" s="1">
        <v>0.000333646425819488</v>
      </c>
      <c r="I125" s="1">
        <v>0.0016251809773788</v>
      </c>
      <c r="J125" s="1" t="s">
        <v>57609</v>
      </c>
    </row>
    <row r="126" spans="1:10">
      <c r="A126" s="1" t="s">
        <v>61228</v>
      </c>
      <c r="B126" s="1" t="s">
        <v>61229</v>
      </c>
      <c r="C126" s="1">
        <v>4</v>
      </c>
      <c r="D126" s="1">
        <v>45</v>
      </c>
      <c r="E126" s="1">
        <v>83</v>
      </c>
      <c r="F126" s="1">
        <v>11092</v>
      </c>
      <c r="G126" s="1">
        <v>11.8789825970549</v>
      </c>
      <c r="H126" s="1">
        <v>0.000343871490242558</v>
      </c>
      <c r="I126" s="1">
        <v>0.00166158704085204</v>
      </c>
      <c r="J126" s="1" t="s">
        <v>61230</v>
      </c>
    </row>
    <row r="127" spans="1:10">
      <c r="A127" s="1" t="s">
        <v>61231</v>
      </c>
      <c r="B127" s="1" t="s">
        <v>61232</v>
      </c>
      <c r="C127" s="1">
        <v>4</v>
      </c>
      <c r="D127" s="1">
        <v>45</v>
      </c>
      <c r="E127" s="1">
        <v>84</v>
      </c>
      <c r="F127" s="1">
        <v>11092</v>
      </c>
      <c r="G127" s="1">
        <v>11.7375661375661</v>
      </c>
      <c r="H127" s="1">
        <v>0.000360001458637626</v>
      </c>
      <c r="I127" s="1">
        <v>0.0017257212779137</v>
      </c>
      <c r="J127" s="1" t="s">
        <v>61233</v>
      </c>
    </row>
    <row r="128" spans="1:10">
      <c r="A128" s="1" t="s">
        <v>61234</v>
      </c>
      <c r="B128" s="1" t="s">
        <v>61235</v>
      </c>
      <c r="C128" s="1">
        <v>3</v>
      </c>
      <c r="D128" s="1">
        <v>45</v>
      </c>
      <c r="E128" s="1">
        <v>35</v>
      </c>
      <c r="F128" s="1">
        <v>11092</v>
      </c>
      <c r="G128" s="1">
        <v>21.127619047619</v>
      </c>
      <c r="H128" s="1">
        <v>0.000372967212675306</v>
      </c>
      <c r="I128" s="1">
        <v>0.00177379682248728</v>
      </c>
      <c r="J128" s="1" t="s">
        <v>61236</v>
      </c>
    </row>
    <row r="129" spans="1:10">
      <c r="A129" s="1" t="s">
        <v>61237</v>
      </c>
      <c r="B129" s="1" t="s">
        <v>61238</v>
      </c>
      <c r="C129" s="1">
        <v>4</v>
      </c>
      <c r="D129" s="1">
        <v>45</v>
      </c>
      <c r="E129" s="1">
        <v>85</v>
      </c>
      <c r="F129" s="1">
        <v>11092</v>
      </c>
      <c r="G129" s="1">
        <v>11.599477124183</v>
      </c>
      <c r="H129" s="1">
        <v>0.000376666531092958</v>
      </c>
      <c r="I129" s="1">
        <v>0.0017773951935949</v>
      </c>
      <c r="J129" s="1" t="s">
        <v>61230</v>
      </c>
    </row>
    <row r="130" spans="1:10">
      <c r="A130" s="1" t="s">
        <v>61239</v>
      </c>
      <c r="B130" s="1" t="s">
        <v>61240</v>
      </c>
      <c r="C130" s="1">
        <v>3</v>
      </c>
      <c r="D130" s="1">
        <v>45</v>
      </c>
      <c r="E130" s="1">
        <v>36</v>
      </c>
      <c r="F130" s="1">
        <v>11092</v>
      </c>
      <c r="G130" s="1">
        <v>20.5407407407407</v>
      </c>
      <c r="H130" s="1">
        <v>0.000405721997668515</v>
      </c>
      <c r="I130" s="1">
        <v>0.00189965958598282</v>
      </c>
      <c r="J130" s="1" t="s">
        <v>61241</v>
      </c>
    </row>
    <row r="131" spans="1:10">
      <c r="A131" s="1" t="s">
        <v>61242</v>
      </c>
      <c r="B131" s="1" t="s">
        <v>61243</v>
      </c>
      <c r="C131" s="1">
        <v>3</v>
      </c>
      <c r="D131" s="1">
        <v>45</v>
      </c>
      <c r="E131" s="1">
        <v>37</v>
      </c>
      <c r="F131" s="1">
        <v>11092</v>
      </c>
      <c r="G131" s="1">
        <v>19.9855855855856</v>
      </c>
      <c r="H131" s="1">
        <v>0.000440271785031639</v>
      </c>
      <c r="I131" s="1">
        <v>0.00198520684197649</v>
      </c>
      <c r="J131" s="1" t="s">
        <v>57255</v>
      </c>
    </row>
    <row r="132" spans="1:10">
      <c r="A132" s="1" t="s">
        <v>61244</v>
      </c>
      <c r="B132" s="1" t="s">
        <v>61245</v>
      </c>
      <c r="C132" s="1">
        <v>3</v>
      </c>
      <c r="D132" s="1">
        <v>45</v>
      </c>
      <c r="E132" s="1">
        <v>37</v>
      </c>
      <c r="F132" s="1">
        <v>11092</v>
      </c>
      <c r="G132" s="1">
        <v>19.9855855855856</v>
      </c>
      <c r="H132" s="1">
        <v>0.000440271785031639</v>
      </c>
      <c r="I132" s="1">
        <v>0.00198520684197649</v>
      </c>
      <c r="J132" s="1" t="s">
        <v>61241</v>
      </c>
    </row>
    <row r="133" spans="1:10">
      <c r="A133" s="1" t="s">
        <v>61246</v>
      </c>
      <c r="B133" s="1" t="s">
        <v>61247</v>
      </c>
      <c r="C133" s="1">
        <v>2</v>
      </c>
      <c r="D133" s="1">
        <v>45</v>
      </c>
      <c r="E133" s="1">
        <v>8</v>
      </c>
      <c r="F133" s="1">
        <v>11092</v>
      </c>
      <c r="G133" s="1">
        <v>61.6222222222222</v>
      </c>
      <c r="H133" s="1">
        <v>0.000443713449779513</v>
      </c>
      <c r="I133" s="1">
        <v>0.00198520684197649</v>
      </c>
      <c r="J133" s="1" t="s">
        <v>57705</v>
      </c>
    </row>
    <row r="134" spans="1:10">
      <c r="A134" s="1" t="s">
        <v>61248</v>
      </c>
      <c r="B134" s="1" t="s">
        <v>61249</v>
      </c>
      <c r="C134" s="1">
        <v>2</v>
      </c>
      <c r="D134" s="1">
        <v>45</v>
      </c>
      <c r="E134" s="1">
        <v>8</v>
      </c>
      <c r="F134" s="1">
        <v>11092</v>
      </c>
      <c r="G134" s="1">
        <v>61.6222222222222</v>
      </c>
      <c r="H134" s="1">
        <v>0.000443713449779513</v>
      </c>
      <c r="I134" s="1">
        <v>0.00198520684197649</v>
      </c>
      <c r="J134" s="1" t="s">
        <v>57831</v>
      </c>
    </row>
    <row r="135" spans="1:10">
      <c r="A135" s="1" t="s">
        <v>61250</v>
      </c>
      <c r="B135" s="1" t="s">
        <v>61251</v>
      </c>
      <c r="C135" s="1">
        <v>2</v>
      </c>
      <c r="D135" s="1">
        <v>45</v>
      </c>
      <c r="E135" s="1">
        <v>8</v>
      </c>
      <c r="F135" s="1">
        <v>11092</v>
      </c>
      <c r="G135" s="1">
        <v>61.6222222222222</v>
      </c>
      <c r="H135" s="1">
        <v>0.000443713449779513</v>
      </c>
      <c r="I135" s="1">
        <v>0.00198520684197649</v>
      </c>
      <c r="J135" s="1" t="s">
        <v>57831</v>
      </c>
    </row>
    <row r="136" spans="1:10">
      <c r="A136" s="1" t="s">
        <v>61252</v>
      </c>
      <c r="B136" s="1" t="s">
        <v>61253</v>
      </c>
      <c r="C136" s="1">
        <v>2</v>
      </c>
      <c r="D136" s="1">
        <v>45</v>
      </c>
      <c r="E136" s="1">
        <v>8</v>
      </c>
      <c r="F136" s="1">
        <v>11092</v>
      </c>
      <c r="G136" s="1">
        <v>61.6222222222222</v>
      </c>
      <c r="H136" s="1">
        <v>0.000443713449779513</v>
      </c>
      <c r="I136" s="1">
        <v>0.00198520684197649</v>
      </c>
      <c r="J136" s="1" t="s">
        <v>61254</v>
      </c>
    </row>
    <row r="137" spans="1:10">
      <c r="A137" s="1" t="s">
        <v>61255</v>
      </c>
      <c r="B137" s="1" t="s">
        <v>61256</v>
      </c>
      <c r="C137" s="1">
        <v>4</v>
      </c>
      <c r="D137" s="1">
        <v>45</v>
      </c>
      <c r="E137" s="1">
        <v>91</v>
      </c>
      <c r="F137" s="1">
        <v>11092</v>
      </c>
      <c r="G137" s="1">
        <v>10.8346764346764</v>
      </c>
      <c r="H137" s="1">
        <v>0.000488470367284665</v>
      </c>
      <c r="I137" s="1">
        <v>0.00216938310176425</v>
      </c>
      <c r="J137" s="1" t="s">
        <v>61257</v>
      </c>
    </row>
    <row r="138" spans="1:10">
      <c r="A138" s="1" t="s">
        <v>61258</v>
      </c>
      <c r="B138" s="1" t="s">
        <v>61259</v>
      </c>
      <c r="C138" s="1">
        <v>2</v>
      </c>
      <c r="D138" s="1">
        <v>45</v>
      </c>
      <c r="E138" s="1">
        <v>9</v>
      </c>
      <c r="F138" s="1">
        <v>11092</v>
      </c>
      <c r="G138" s="1">
        <v>54.7753086419753</v>
      </c>
      <c r="H138" s="1">
        <v>0.000569016332858612</v>
      </c>
      <c r="I138" s="1">
        <v>0.00247256018019138</v>
      </c>
      <c r="J138" s="1" t="s">
        <v>58618</v>
      </c>
    </row>
    <row r="139" spans="1:10">
      <c r="A139" s="1" t="s">
        <v>61260</v>
      </c>
      <c r="B139" s="1" t="s">
        <v>61261</v>
      </c>
      <c r="C139" s="1">
        <v>2</v>
      </c>
      <c r="D139" s="1">
        <v>45</v>
      </c>
      <c r="E139" s="1">
        <v>9</v>
      </c>
      <c r="F139" s="1">
        <v>11092</v>
      </c>
      <c r="G139" s="1">
        <v>54.7753086419753</v>
      </c>
      <c r="H139" s="1">
        <v>0.000569016332858612</v>
      </c>
      <c r="I139" s="1">
        <v>0.00247256018019138</v>
      </c>
      <c r="J139" s="1" t="s">
        <v>57831</v>
      </c>
    </row>
    <row r="140" spans="1:10">
      <c r="A140" s="1" t="s">
        <v>61262</v>
      </c>
      <c r="B140" s="1" t="s">
        <v>61263</v>
      </c>
      <c r="C140" s="1">
        <v>2</v>
      </c>
      <c r="D140" s="1">
        <v>45</v>
      </c>
      <c r="E140" s="1">
        <v>9</v>
      </c>
      <c r="F140" s="1">
        <v>11092</v>
      </c>
      <c r="G140" s="1">
        <v>54.7753086419753</v>
      </c>
      <c r="H140" s="1">
        <v>0.000569016332858612</v>
      </c>
      <c r="I140" s="1">
        <v>0.00247256018019138</v>
      </c>
      <c r="J140" s="1" t="s">
        <v>57879</v>
      </c>
    </row>
    <row r="141" spans="1:10">
      <c r="A141" s="1" t="s">
        <v>61264</v>
      </c>
      <c r="B141" s="1" t="s">
        <v>61265</v>
      </c>
      <c r="C141" s="1">
        <v>6</v>
      </c>
      <c r="D141" s="1">
        <v>45</v>
      </c>
      <c r="E141" s="1">
        <v>263</v>
      </c>
      <c r="F141" s="1">
        <v>11092</v>
      </c>
      <c r="G141" s="1">
        <v>5.6233206590621</v>
      </c>
      <c r="H141" s="1">
        <v>0.00062900409839663</v>
      </c>
      <c r="I141" s="1">
        <v>0.00271370339593974</v>
      </c>
      <c r="J141" s="1" t="s">
        <v>61266</v>
      </c>
    </row>
    <row r="142" spans="1:10">
      <c r="A142" s="1" t="s">
        <v>61267</v>
      </c>
      <c r="B142" s="1" t="s">
        <v>61268</v>
      </c>
      <c r="C142" s="1">
        <v>2</v>
      </c>
      <c r="D142" s="1">
        <v>45</v>
      </c>
      <c r="E142" s="1">
        <v>10</v>
      </c>
      <c r="F142" s="1">
        <v>11092</v>
      </c>
      <c r="G142" s="1">
        <v>49.2977777777778</v>
      </c>
      <c r="H142" s="1">
        <v>0.000709435155184913</v>
      </c>
      <c r="I142" s="1">
        <v>0.00299649534078103</v>
      </c>
      <c r="J142" s="1" t="s">
        <v>57705</v>
      </c>
    </row>
    <row r="143" spans="1:10">
      <c r="A143" s="1" t="s">
        <v>61269</v>
      </c>
      <c r="B143" s="1" t="s">
        <v>61270</v>
      </c>
      <c r="C143" s="1">
        <v>2</v>
      </c>
      <c r="D143" s="1">
        <v>45</v>
      </c>
      <c r="E143" s="1">
        <v>10</v>
      </c>
      <c r="F143" s="1">
        <v>11092</v>
      </c>
      <c r="G143" s="1">
        <v>49.2977777777778</v>
      </c>
      <c r="H143" s="1">
        <v>0.000709435155184913</v>
      </c>
      <c r="I143" s="1">
        <v>0.00299649534078103</v>
      </c>
      <c r="J143" s="1" t="s">
        <v>57650</v>
      </c>
    </row>
    <row r="144" spans="1:10">
      <c r="A144" s="1" t="s">
        <v>61271</v>
      </c>
      <c r="B144" s="1" t="s">
        <v>61272</v>
      </c>
      <c r="C144" s="1">
        <v>2</v>
      </c>
      <c r="D144" s="1">
        <v>45</v>
      </c>
      <c r="E144" s="1">
        <v>10</v>
      </c>
      <c r="F144" s="1">
        <v>11092</v>
      </c>
      <c r="G144" s="1">
        <v>49.2977777777778</v>
      </c>
      <c r="H144" s="1">
        <v>0.000709435155184913</v>
      </c>
      <c r="I144" s="1">
        <v>0.00299649534078103</v>
      </c>
      <c r="J144" s="1" t="s">
        <v>61273</v>
      </c>
    </row>
    <row r="145" spans="1:10">
      <c r="A145" s="1" t="s">
        <v>61274</v>
      </c>
      <c r="B145" s="1" t="s">
        <v>61275</v>
      </c>
      <c r="C145" s="1">
        <v>9</v>
      </c>
      <c r="D145" s="1">
        <v>45</v>
      </c>
      <c r="E145" s="1">
        <v>622</v>
      </c>
      <c r="F145" s="1">
        <v>11092</v>
      </c>
      <c r="G145" s="1">
        <v>3.56655948553055</v>
      </c>
      <c r="H145" s="1">
        <v>0.000743967893388337</v>
      </c>
      <c r="I145" s="1">
        <v>0.00312053199726775</v>
      </c>
      <c r="J145" s="1" t="s">
        <v>61276</v>
      </c>
    </row>
    <row r="146" spans="1:10">
      <c r="A146" s="1" t="s">
        <v>61277</v>
      </c>
      <c r="B146" s="1" t="s">
        <v>61278</v>
      </c>
      <c r="C146" s="1">
        <v>4</v>
      </c>
      <c r="D146" s="1">
        <v>45</v>
      </c>
      <c r="E146" s="1">
        <v>103</v>
      </c>
      <c r="F146" s="1">
        <v>11092</v>
      </c>
      <c r="G146" s="1">
        <v>9.57238403451996</v>
      </c>
      <c r="H146" s="1">
        <v>0.000779970458034678</v>
      </c>
      <c r="I146" s="1">
        <v>0.00324898039070997</v>
      </c>
      <c r="J146" s="1" t="s">
        <v>57350</v>
      </c>
    </row>
    <row r="147" spans="1:10">
      <c r="A147" s="1" t="s">
        <v>61279</v>
      </c>
      <c r="B147" s="1" t="s">
        <v>61280</v>
      </c>
      <c r="C147" s="1">
        <v>3</v>
      </c>
      <c r="D147" s="1">
        <v>45</v>
      </c>
      <c r="E147" s="1">
        <v>46</v>
      </c>
      <c r="F147" s="1">
        <v>11092</v>
      </c>
      <c r="G147" s="1">
        <v>16.0753623188406</v>
      </c>
      <c r="H147" s="1">
        <v>0.000838501712798913</v>
      </c>
      <c r="I147" s="1">
        <v>0.00341418177663896</v>
      </c>
      <c r="J147" s="1" t="s">
        <v>61212</v>
      </c>
    </row>
    <row r="148" spans="1:10">
      <c r="A148" s="1" t="s">
        <v>61281</v>
      </c>
      <c r="B148" s="1" t="s">
        <v>61282</v>
      </c>
      <c r="C148" s="1">
        <v>3</v>
      </c>
      <c r="D148" s="1">
        <v>45</v>
      </c>
      <c r="E148" s="1">
        <v>46</v>
      </c>
      <c r="F148" s="1">
        <v>11092</v>
      </c>
      <c r="G148" s="1">
        <v>16.0753623188406</v>
      </c>
      <c r="H148" s="1">
        <v>0.000838501712798913</v>
      </c>
      <c r="I148" s="1">
        <v>0.00341418177663896</v>
      </c>
      <c r="J148" s="1" t="s">
        <v>57255</v>
      </c>
    </row>
    <row r="149" spans="1:10">
      <c r="A149" s="1" t="s">
        <v>61283</v>
      </c>
      <c r="B149" s="1" t="s">
        <v>61284</v>
      </c>
      <c r="C149" s="1">
        <v>2</v>
      </c>
      <c r="D149" s="1">
        <v>45</v>
      </c>
      <c r="E149" s="1">
        <v>11</v>
      </c>
      <c r="F149" s="1">
        <v>11092</v>
      </c>
      <c r="G149" s="1">
        <v>44.8161616161616</v>
      </c>
      <c r="H149" s="1">
        <v>0.00086485068183073</v>
      </c>
      <c r="I149" s="1">
        <v>0.00341418177663896</v>
      </c>
      <c r="J149" s="1" t="s">
        <v>57715</v>
      </c>
    </row>
    <row r="150" spans="1:10">
      <c r="A150" s="1" t="s">
        <v>61285</v>
      </c>
      <c r="B150" s="1" t="s">
        <v>61286</v>
      </c>
      <c r="C150" s="1">
        <v>2</v>
      </c>
      <c r="D150" s="1">
        <v>45</v>
      </c>
      <c r="E150" s="1">
        <v>11</v>
      </c>
      <c r="F150" s="1">
        <v>11092</v>
      </c>
      <c r="G150" s="1">
        <v>44.8161616161616</v>
      </c>
      <c r="H150" s="1">
        <v>0.00086485068183073</v>
      </c>
      <c r="I150" s="1">
        <v>0.00341418177663896</v>
      </c>
      <c r="J150" s="1" t="s">
        <v>61287</v>
      </c>
    </row>
    <row r="151" spans="1:10">
      <c r="A151" s="1" t="s">
        <v>61288</v>
      </c>
      <c r="B151" s="1" t="s">
        <v>61289</v>
      </c>
      <c r="C151" s="1">
        <v>2</v>
      </c>
      <c r="D151" s="1">
        <v>45</v>
      </c>
      <c r="E151" s="1">
        <v>11</v>
      </c>
      <c r="F151" s="1">
        <v>11092</v>
      </c>
      <c r="G151" s="1">
        <v>44.8161616161616</v>
      </c>
      <c r="H151" s="1">
        <v>0.00086485068183073</v>
      </c>
      <c r="I151" s="1">
        <v>0.00341418177663896</v>
      </c>
      <c r="J151" s="1" t="s">
        <v>57735</v>
      </c>
    </row>
    <row r="152" spans="1:10">
      <c r="A152" s="1" t="s">
        <v>61290</v>
      </c>
      <c r="B152" s="1" t="s">
        <v>61291</v>
      </c>
      <c r="C152" s="1">
        <v>2</v>
      </c>
      <c r="D152" s="1">
        <v>45</v>
      </c>
      <c r="E152" s="1">
        <v>11</v>
      </c>
      <c r="F152" s="1">
        <v>11092</v>
      </c>
      <c r="G152" s="1">
        <v>44.8161616161616</v>
      </c>
      <c r="H152" s="1">
        <v>0.00086485068183073</v>
      </c>
      <c r="I152" s="1">
        <v>0.00341418177663896</v>
      </c>
      <c r="J152" s="1" t="s">
        <v>61292</v>
      </c>
    </row>
    <row r="153" spans="1:10">
      <c r="A153" s="1" t="s">
        <v>61293</v>
      </c>
      <c r="B153" s="1" t="s">
        <v>61294</v>
      </c>
      <c r="C153" s="1">
        <v>2</v>
      </c>
      <c r="D153" s="1">
        <v>45</v>
      </c>
      <c r="E153" s="1">
        <v>11</v>
      </c>
      <c r="F153" s="1">
        <v>11092</v>
      </c>
      <c r="G153" s="1">
        <v>44.8161616161616</v>
      </c>
      <c r="H153" s="1">
        <v>0.00086485068183073</v>
      </c>
      <c r="I153" s="1">
        <v>0.00341418177663896</v>
      </c>
      <c r="J153" s="1" t="s">
        <v>57459</v>
      </c>
    </row>
    <row r="154" spans="1:10">
      <c r="A154" s="1" t="s">
        <v>61295</v>
      </c>
      <c r="B154" s="1" t="s">
        <v>61296</v>
      </c>
      <c r="C154" s="1">
        <v>2</v>
      </c>
      <c r="D154" s="1">
        <v>45</v>
      </c>
      <c r="E154" s="1">
        <v>11</v>
      </c>
      <c r="F154" s="1">
        <v>11092</v>
      </c>
      <c r="G154" s="1">
        <v>44.8161616161616</v>
      </c>
      <c r="H154" s="1">
        <v>0.00086485068183073</v>
      </c>
      <c r="I154" s="1">
        <v>0.00341418177663896</v>
      </c>
      <c r="J154" s="1" t="s">
        <v>61287</v>
      </c>
    </row>
    <row r="155" spans="1:10">
      <c r="A155" s="1" t="s">
        <v>61297</v>
      </c>
      <c r="B155" s="1" t="s">
        <v>61298</v>
      </c>
      <c r="C155" s="1">
        <v>6</v>
      </c>
      <c r="D155" s="1">
        <v>45</v>
      </c>
      <c r="E155" s="1">
        <v>280</v>
      </c>
      <c r="F155" s="1">
        <v>11092</v>
      </c>
      <c r="G155" s="1">
        <v>5.28190476190476</v>
      </c>
      <c r="H155" s="1">
        <v>0.000873059353240763</v>
      </c>
      <c r="I155" s="1">
        <v>0.00342420681400923</v>
      </c>
      <c r="J155" s="1" t="s">
        <v>61299</v>
      </c>
    </row>
    <row r="156" spans="1:10">
      <c r="A156" s="1" t="s">
        <v>61300</v>
      </c>
      <c r="B156" s="1" t="s">
        <v>61301</v>
      </c>
      <c r="C156" s="1">
        <v>3</v>
      </c>
      <c r="D156" s="1">
        <v>45</v>
      </c>
      <c r="E156" s="1">
        <v>49</v>
      </c>
      <c r="F156" s="1">
        <v>11092</v>
      </c>
      <c r="G156" s="1">
        <v>15.091156462585</v>
      </c>
      <c r="H156" s="1">
        <v>0.0010090894692088</v>
      </c>
      <c r="I156" s="1">
        <v>0.00393219380259428</v>
      </c>
      <c r="J156" s="1" t="s">
        <v>61302</v>
      </c>
    </row>
    <row r="157" spans="1:10">
      <c r="A157" s="1" t="s">
        <v>61303</v>
      </c>
      <c r="B157" s="1" t="s">
        <v>61304</v>
      </c>
      <c r="C157" s="1">
        <v>2</v>
      </c>
      <c r="D157" s="1">
        <v>45</v>
      </c>
      <c r="E157" s="1">
        <v>12</v>
      </c>
      <c r="F157" s="1">
        <v>11092</v>
      </c>
      <c r="G157" s="1">
        <v>41.0814814814815</v>
      </c>
      <c r="H157" s="1">
        <v>0.00103514435942555</v>
      </c>
      <c r="I157" s="1">
        <v>0.00398233880950974</v>
      </c>
      <c r="J157" s="1" t="s">
        <v>57456</v>
      </c>
    </row>
    <row r="158" spans="1:10">
      <c r="A158" s="1" t="s">
        <v>61305</v>
      </c>
      <c r="B158" s="1" t="s">
        <v>61306</v>
      </c>
      <c r="C158" s="1">
        <v>2</v>
      </c>
      <c r="D158" s="1">
        <v>45</v>
      </c>
      <c r="E158" s="1">
        <v>12</v>
      </c>
      <c r="F158" s="1">
        <v>11092</v>
      </c>
      <c r="G158" s="1">
        <v>41.0814814814815</v>
      </c>
      <c r="H158" s="1">
        <v>0.00103514435942555</v>
      </c>
      <c r="I158" s="1">
        <v>0.00398233880950974</v>
      </c>
      <c r="J158" s="1" t="s">
        <v>57310</v>
      </c>
    </row>
    <row r="159" spans="1:10">
      <c r="A159" s="1" t="s">
        <v>61307</v>
      </c>
      <c r="B159" s="1" t="s">
        <v>61308</v>
      </c>
      <c r="C159" s="1">
        <v>2</v>
      </c>
      <c r="D159" s="1">
        <v>45</v>
      </c>
      <c r="E159" s="1">
        <v>13</v>
      </c>
      <c r="F159" s="1">
        <v>11092</v>
      </c>
      <c r="G159" s="1">
        <v>37.9213675213675</v>
      </c>
      <c r="H159" s="1">
        <v>0.00122019831278433</v>
      </c>
      <c r="I159" s="1">
        <v>0.00457763839081822</v>
      </c>
      <c r="J159" s="1" t="s">
        <v>57926</v>
      </c>
    </row>
    <row r="160" spans="1:10">
      <c r="A160" s="1" t="s">
        <v>61309</v>
      </c>
      <c r="B160" s="1" t="s">
        <v>61310</v>
      </c>
      <c r="C160" s="1">
        <v>2</v>
      </c>
      <c r="D160" s="1">
        <v>45</v>
      </c>
      <c r="E160" s="1">
        <v>13</v>
      </c>
      <c r="F160" s="1">
        <v>11092</v>
      </c>
      <c r="G160" s="1">
        <v>37.9213675213675</v>
      </c>
      <c r="H160" s="1">
        <v>0.00122019831278433</v>
      </c>
      <c r="I160" s="1">
        <v>0.00457763839081822</v>
      </c>
      <c r="J160" s="1" t="s">
        <v>57831</v>
      </c>
    </row>
    <row r="161" spans="1:10">
      <c r="A161" s="1" t="s">
        <v>61311</v>
      </c>
      <c r="B161" s="1" t="s">
        <v>61312</v>
      </c>
      <c r="C161" s="1">
        <v>2</v>
      </c>
      <c r="D161" s="1">
        <v>45</v>
      </c>
      <c r="E161" s="1">
        <v>13</v>
      </c>
      <c r="F161" s="1">
        <v>11092</v>
      </c>
      <c r="G161" s="1">
        <v>37.9213675213675</v>
      </c>
      <c r="H161" s="1">
        <v>0.00122019831278433</v>
      </c>
      <c r="I161" s="1">
        <v>0.00457763839081822</v>
      </c>
      <c r="J161" s="1" t="s">
        <v>57462</v>
      </c>
    </row>
    <row r="162" spans="1:10">
      <c r="A162" s="1" t="s">
        <v>61313</v>
      </c>
      <c r="B162" s="1" t="s">
        <v>61314</v>
      </c>
      <c r="C162" s="1">
        <v>2</v>
      </c>
      <c r="D162" s="1">
        <v>45</v>
      </c>
      <c r="E162" s="1">
        <v>13</v>
      </c>
      <c r="F162" s="1">
        <v>11092</v>
      </c>
      <c r="G162" s="1">
        <v>37.9213675213675</v>
      </c>
      <c r="H162" s="1">
        <v>0.00122019831278433</v>
      </c>
      <c r="I162" s="1">
        <v>0.00457763839081822</v>
      </c>
      <c r="J162" s="1" t="s">
        <v>57867</v>
      </c>
    </row>
    <row r="163" spans="1:10">
      <c r="A163" s="1" t="s">
        <v>61315</v>
      </c>
      <c r="B163" s="1" t="s">
        <v>61316</v>
      </c>
      <c r="C163" s="1">
        <v>6</v>
      </c>
      <c r="D163" s="1">
        <v>45</v>
      </c>
      <c r="E163" s="1">
        <v>301</v>
      </c>
      <c r="F163" s="1">
        <v>11092</v>
      </c>
      <c r="G163" s="1">
        <v>4.91339977851606</v>
      </c>
      <c r="H163" s="1">
        <v>0.0012692062221338</v>
      </c>
      <c r="I163" s="1">
        <v>0.00473210221091862</v>
      </c>
      <c r="J163" s="1" t="s">
        <v>61317</v>
      </c>
    </row>
    <row r="164" spans="1:10">
      <c r="A164" s="1" t="s">
        <v>61318</v>
      </c>
      <c r="B164" s="1" t="s">
        <v>61319</v>
      </c>
      <c r="C164" s="1">
        <v>2</v>
      </c>
      <c r="D164" s="1">
        <v>45</v>
      </c>
      <c r="E164" s="1">
        <v>14</v>
      </c>
      <c r="F164" s="1">
        <v>11092</v>
      </c>
      <c r="G164" s="1">
        <v>35.2126984126984</v>
      </c>
      <c r="H164" s="1">
        <v>0.00141989534155104</v>
      </c>
      <c r="I164" s="1">
        <v>0.00516636618251102</v>
      </c>
      <c r="J164" s="1" t="s">
        <v>57831</v>
      </c>
    </row>
    <row r="165" spans="1:10">
      <c r="A165" s="1" t="s">
        <v>61320</v>
      </c>
      <c r="B165" s="1" t="s">
        <v>61321</v>
      </c>
      <c r="C165" s="1">
        <v>2</v>
      </c>
      <c r="D165" s="1">
        <v>45</v>
      </c>
      <c r="E165" s="1">
        <v>14</v>
      </c>
      <c r="F165" s="1">
        <v>11092</v>
      </c>
      <c r="G165" s="1">
        <v>35.2126984126984</v>
      </c>
      <c r="H165" s="1">
        <v>0.00141989534155104</v>
      </c>
      <c r="I165" s="1">
        <v>0.00516636618251102</v>
      </c>
      <c r="J165" s="1" t="s">
        <v>57609</v>
      </c>
    </row>
    <row r="166" spans="1:10">
      <c r="A166" s="1" t="s">
        <v>61322</v>
      </c>
      <c r="B166" s="1" t="s">
        <v>61323</v>
      </c>
      <c r="C166" s="1">
        <v>2</v>
      </c>
      <c r="D166" s="1">
        <v>45</v>
      </c>
      <c r="E166" s="1">
        <v>14</v>
      </c>
      <c r="F166" s="1">
        <v>11092</v>
      </c>
      <c r="G166" s="1">
        <v>35.2126984126984</v>
      </c>
      <c r="H166" s="1">
        <v>0.00141989534155104</v>
      </c>
      <c r="I166" s="1">
        <v>0.00516636618251102</v>
      </c>
      <c r="J166" s="1" t="s">
        <v>57766</v>
      </c>
    </row>
    <row r="167" spans="1:10">
      <c r="A167" s="1" t="s">
        <v>61324</v>
      </c>
      <c r="B167" s="1" t="s">
        <v>61325</v>
      </c>
      <c r="C167" s="1">
        <v>2</v>
      </c>
      <c r="D167" s="1">
        <v>45</v>
      </c>
      <c r="E167" s="1">
        <v>14</v>
      </c>
      <c r="F167" s="1">
        <v>11092</v>
      </c>
      <c r="G167" s="1">
        <v>35.2126984126984</v>
      </c>
      <c r="H167" s="1">
        <v>0.00141989534155104</v>
      </c>
      <c r="I167" s="1">
        <v>0.00516636618251102</v>
      </c>
      <c r="J167" s="1" t="s">
        <v>57595</v>
      </c>
    </row>
    <row r="168" spans="1:10">
      <c r="A168" s="1" t="s">
        <v>61326</v>
      </c>
      <c r="B168" s="1" t="s">
        <v>61327</v>
      </c>
      <c r="C168" s="1">
        <v>3</v>
      </c>
      <c r="D168" s="1">
        <v>45</v>
      </c>
      <c r="E168" s="1">
        <v>57</v>
      </c>
      <c r="F168" s="1">
        <v>11092</v>
      </c>
      <c r="G168" s="1">
        <v>12.9730994152047</v>
      </c>
      <c r="H168" s="1">
        <v>0.00156673827431646</v>
      </c>
      <c r="I168" s="1">
        <v>0.00566652645321642</v>
      </c>
      <c r="J168" s="1" t="s">
        <v>61328</v>
      </c>
    </row>
    <row r="169" spans="1:10">
      <c r="A169" s="1" t="s">
        <v>61329</v>
      </c>
      <c r="B169" s="1" t="s">
        <v>61330</v>
      </c>
      <c r="C169" s="1">
        <v>2</v>
      </c>
      <c r="D169" s="1">
        <v>45</v>
      </c>
      <c r="E169" s="1">
        <v>15</v>
      </c>
      <c r="F169" s="1">
        <v>11092</v>
      </c>
      <c r="G169" s="1">
        <v>32.8651851851852</v>
      </c>
      <c r="H169" s="1">
        <v>0.0016341189168574</v>
      </c>
      <c r="I169" s="1">
        <v>0.00584028299279213</v>
      </c>
      <c r="J169" s="1" t="s">
        <v>57831</v>
      </c>
    </row>
    <row r="170" spans="1:10">
      <c r="A170" s="1" t="s">
        <v>61331</v>
      </c>
      <c r="B170" s="1" t="s">
        <v>61332</v>
      </c>
      <c r="C170" s="1">
        <v>2</v>
      </c>
      <c r="D170" s="1">
        <v>45</v>
      </c>
      <c r="E170" s="1">
        <v>15</v>
      </c>
      <c r="F170" s="1">
        <v>11092</v>
      </c>
      <c r="G170" s="1">
        <v>32.8651851851852</v>
      </c>
      <c r="H170" s="1">
        <v>0.0016341189168574</v>
      </c>
      <c r="I170" s="1">
        <v>0.00584028299279213</v>
      </c>
      <c r="J170" s="1" t="s">
        <v>57831</v>
      </c>
    </row>
    <row r="171" spans="1:10">
      <c r="A171" s="1" t="s">
        <v>61333</v>
      </c>
      <c r="B171" s="1" t="s">
        <v>61334</v>
      </c>
      <c r="C171" s="1">
        <v>3</v>
      </c>
      <c r="D171" s="1">
        <v>45</v>
      </c>
      <c r="E171" s="1">
        <v>58</v>
      </c>
      <c r="F171" s="1">
        <v>11092</v>
      </c>
      <c r="G171" s="1">
        <v>12.7494252873563</v>
      </c>
      <c r="H171" s="1">
        <v>0.00164753447769558</v>
      </c>
      <c r="I171" s="1">
        <v>0.00585359308545959</v>
      </c>
      <c r="J171" s="1" t="s">
        <v>61335</v>
      </c>
    </row>
    <row r="172" spans="1:10">
      <c r="A172" s="1" t="s">
        <v>61336</v>
      </c>
      <c r="B172" s="1" t="s">
        <v>61337</v>
      </c>
      <c r="C172" s="1">
        <v>2</v>
      </c>
      <c r="D172" s="1">
        <v>45</v>
      </c>
      <c r="E172" s="1">
        <v>16</v>
      </c>
      <c r="F172" s="1">
        <v>11092</v>
      </c>
      <c r="G172" s="1">
        <v>30.8111111111111</v>
      </c>
      <c r="H172" s="1">
        <v>0.00186275317799667</v>
      </c>
      <c r="I172" s="1">
        <v>0.00654129604366273</v>
      </c>
      <c r="J172" s="1" t="s">
        <v>61338</v>
      </c>
    </row>
    <row r="173" spans="1:10">
      <c r="A173" s="1" t="s">
        <v>61339</v>
      </c>
      <c r="B173" s="1" t="s">
        <v>61340</v>
      </c>
      <c r="C173" s="1">
        <v>2</v>
      </c>
      <c r="D173" s="1">
        <v>45</v>
      </c>
      <c r="E173" s="1">
        <v>16</v>
      </c>
      <c r="F173" s="1">
        <v>11092</v>
      </c>
      <c r="G173" s="1">
        <v>30.8111111111111</v>
      </c>
      <c r="H173" s="1">
        <v>0.00186275317799667</v>
      </c>
      <c r="I173" s="1">
        <v>0.00654129604366273</v>
      </c>
      <c r="J173" s="1" t="s">
        <v>61273</v>
      </c>
    </row>
    <row r="174" spans="1:10">
      <c r="A174" s="1" t="s">
        <v>61341</v>
      </c>
      <c r="B174" s="1" t="s">
        <v>61342</v>
      </c>
      <c r="C174" s="1">
        <v>4</v>
      </c>
      <c r="D174" s="1">
        <v>45</v>
      </c>
      <c r="E174" s="1">
        <v>131</v>
      </c>
      <c r="F174" s="1">
        <v>11092</v>
      </c>
      <c r="G174" s="1">
        <v>7.52637828668363</v>
      </c>
      <c r="H174" s="1">
        <v>0.00190341015064769</v>
      </c>
      <c r="I174" s="1">
        <v>0.00661429612727431</v>
      </c>
      <c r="J174" s="1" t="s">
        <v>61230</v>
      </c>
    </row>
    <row r="175" spans="1:10">
      <c r="A175" s="1" t="s">
        <v>61343</v>
      </c>
      <c r="B175" s="1" t="s">
        <v>61344</v>
      </c>
      <c r="C175" s="1">
        <v>3</v>
      </c>
      <c r="D175" s="1">
        <v>45</v>
      </c>
      <c r="E175" s="1">
        <v>61</v>
      </c>
      <c r="F175" s="1">
        <v>11092</v>
      </c>
      <c r="G175" s="1">
        <v>12.1224043715847</v>
      </c>
      <c r="H175" s="1">
        <v>0.00190544292408233</v>
      </c>
      <c r="I175" s="1">
        <v>0.00661429612727431</v>
      </c>
      <c r="J175" s="1" t="s">
        <v>61345</v>
      </c>
    </row>
    <row r="176" spans="1:10">
      <c r="A176" s="1" t="s">
        <v>61346</v>
      </c>
      <c r="B176" s="1" t="s">
        <v>61347</v>
      </c>
      <c r="C176" s="1">
        <v>2</v>
      </c>
      <c r="D176" s="1">
        <v>45</v>
      </c>
      <c r="E176" s="1">
        <v>17</v>
      </c>
      <c r="F176" s="1">
        <v>11092</v>
      </c>
      <c r="G176" s="1">
        <v>28.9986928104575</v>
      </c>
      <c r="H176" s="1">
        <v>0.00210568292911255</v>
      </c>
      <c r="I176" s="1">
        <v>0.00710520943678202</v>
      </c>
      <c r="J176" s="1" t="s">
        <v>57831</v>
      </c>
    </row>
    <row r="177" spans="1:10">
      <c r="A177" s="1" t="s">
        <v>61348</v>
      </c>
      <c r="B177" s="1" t="s">
        <v>61349</v>
      </c>
      <c r="C177" s="1">
        <v>2</v>
      </c>
      <c r="D177" s="1">
        <v>45</v>
      </c>
      <c r="E177" s="1">
        <v>17</v>
      </c>
      <c r="F177" s="1">
        <v>11092</v>
      </c>
      <c r="G177" s="1">
        <v>28.9986928104575</v>
      </c>
      <c r="H177" s="1">
        <v>0.00210568292911255</v>
      </c>
      <c r="I177" s="1">
        <v>0.00710520943678202</v>
      </c>
      <c r="J177" s="1" t="s">
        <v>57932</v>
      </c>
    </row>
    <row r="178" spans="1:10">
      <c r="A178" s="1" t="s">
        <v>61350</v>
      </c>
      <c r="B178" s="1" t="s">
        <v>61351</v>
      </c>
      <c r="C178" s="1">
        <v>2</v>
      </c>
      <c r="D178" s="1">
        <v>45</v>
      </c>
      <c r="E178" s="1">
        <v>17</v>
      </c>
      <c r="F178" s="1">
        <v>11092</v>
      </c>
      <c r="G178" s="1">
        <v>28.9986928104575</v>
      </c>
      <c r="H178" s="1">
        <v>0.00210568292911255</v>
      </c>
      <c r="I178" s="1">
        <v>0.00710520943678202</v>
      </c>
      <c r="J178" s="1" t="s">
        <v>61352</v>
      </c>
    </row>
    <row r="179" spans="1:10">
      <c r="A179" s="1" t="s">
        <v>61353</v>
      </c>
      <c r="B179" s="1" t="s">
        <v>61354</v>
      </c>
      <c r="C179" s="1">
        <v>2</v>
      </c>
      <c r="D179" s="1">
        <v>45</v>
      </c>
      <c r="E179" s="1">
        <v>17</v>
      </c>
      <c r="F179" s="1">
        <v>11092</v>
      </c>
      <c r="G179" s="1">
        <v>28.9986928104575</v>
      </c>
      <c r="H179" s="1">
        <v>0.00210568292911255</v>
      </c>
      <c r="I179" s="1">
        <v>0.00710520943678202</v>
      </c>
      <c r="J179" s="1" t="s">
        <v>57615</v>
      </c>
    </row>
    <row r="180" spans="1:10">
      <c r="A180" s="1" t="s">
        <v>61355</v>
      </c>
      <c r="B180" s="1" t="s">
        <v>61356</v>
      </c>
      <c r="C180" s="1">
        <v>2</v>
      </c>
      <c r="D180" s="1">
        <v>45</v>
      </c>
      <c r="E180" s="1">
        <v>17</v>
      </c>
      <c r="F180" s="1">
        <v>11092</v>
      </c>
      <c r="G180" s="1">
        <v>28.9986928104575</v>
      </c>
      <c r="H180" s="1">
        <v>0.00210568292911255</v>
      </c>
      <c r="I180" s="1">
        <v>0.00710520943678202</v>
      </c>
      <c r="J180" s="1" t="s">
        <v>57615</v>
      </c>
    </row>
    <row r="181" spans="1:10">
      <c r="A181" s="1" t="s">
        <v>61357</v>
      </c>
      <c r="B181" s="1" t="s">
        <v>61358</v>
      </c>
      <c r="C181" s="1">
        <v>3</v>
      </c>
      <c r="D181" s="1">
        <v>45</v>
      </c>
      <c r="E181" s="1">
        <v>64</v>
      </c>
      <c r="F181" s="1">
        <v>11092</v>
      </c>
      <c r="G181" s="1">
        <v>11.5541666666667</v>
      </c>
      <c r="H181" s="1">
        <v>0.0021872362684246</v>
      </c>
      <c r="I181" s="1">
        <v>0.00733939281182476</v>
      </c>
      <c r="J181" s="1" t="s">
        <v>61040</v>
      </c>
    </row>
    <row r="182" spans="1:10">
      <c r="A182" s="1" t="s">
        <v>61359</v>
      </c>
      <c r="B182" s="1" t="s">
        <v>61360</v>
      </c>
      <c r="C182" s="1">
        <v>3</v>
      </c>
      <c r="D182" s="1">
        <v>45</v>
      </c>
      <c r="E182" s="1">
        <v>65</v>
      </c>
      <c r="F182" s="1">
        <v>11092</v>
      </c>
      <c r="G182" s="1">
        <v>11.3764102564103</v>
      </c>
      <c r="H182" s="1">
        <v>0.00228660542775208</v>
      </c>
      <c r="I182" s="1">
        <v>0.00763044021194615</v>
      </c>
      <c r="J182" s="1" t="s">
        <v>61361</v>
      </c>
    </row>
    <row r="183" spans="1:10">
      <c r="A183" s="1" t="s">
        <v>61362</v>
      </c>
      <c r="B183" s="1" t="s">
        <v>61363</v>
      </c>
      <c r="C183" s="1">
        <v>2</v>
      </c>
      <c r="D183" s="1">
        <v>45</v>
      </c>
      <c r="E183" s="1">
        <v>18</v>
      </c>
      <c r="F183" s="1">
        <v>11092</v>
      </c>
      <c r="G183" s="1">
        <v>27.3876543209877</v>
      </c>
      <c r="H183" s="1">
        <v>0.00236279363590306</v>
      </c>
      <c r="I183" s="1">
        <v>0.00784129432253379</v>
      </c>
      <c r="J183" s="1" t="s">
        <v>57741</v>
      </c>
    </row>
    <row r="184" spans="1:10">
      <c r="A184" s="1" t="s">
        <v>61364</v>
      </c>
      <c r="B184" s="1" t="s">
        <v>61365</v>
      </c>
      <c r="C184" s="1">
        <v>3</v>
      </c>
      <c r="D184" s="1">
        <v>45</v>
      </c>
      <c r="E184" s="1">
        <v>66</v>
      </c>
      <c r="F184" s="1">
        <v>11092</v>
      </c>
      <c r="G184" s="1">
        <v>11.2040404040404</v>
      </c>
      <c r="H184" s="1">
        <v>0.00238873866779175</v>
      </c>
      <c r="I184" s="1">
        <v>0.00784129432253379</v>
      </c>
      <c r="J184" s="1" t="s">
        <v>57249</v>
      </c>
    </row>
    <row r="185" spans="1:10">
      <c r="A185" s="1" t="s">
        <v>61366</v>
      </c>
      <c r="B185" s="1" t="s">
        <v>61367</v>
      </c>
      <c r="C185" s="1">
        <v>3</v>
      </c>
      <c r="D185" s="1">
        <v>45</v>
      </c>
      <c r="E185" s="1">
        <v>66</v>
      </c>
      <c r="F185" s="1">
        <v>11092</v>
      </c>
      <c r="G185" s="1">
        <v>11.2040404040404</v>
      </c>
      <c r="H185" s="1">
        <v>0.00238873866779175</v>
      </c>
      <c r="I185" s="1">
        <v>0.00784129432253379</v>
      </c>
      <c r="J185" s="1" t="s">
        <v>57249</v>
      </c>
    </row>
    <row r="186" spans="1:10">
      <c r="A186" s="1" t="s">
        <v>61368</v>
      </c>
      <c r="B186" s="1" t="s">
        <v>61369</v>
      </c>
      <c r="C186" s="1">
        <v>4</v>
      </c>
      <c r="D186" s="1">
        <v>45</v>
      </c>
      <c r="E186" s="1">
        <v>140</v>
      </c>
      <c r="F186" s="1">
        <v>11092</v>
      </c>
      <c r="G186" s="1">
        <v>7.04253968253968</v>
      </c>
      <c r="H186" s="1">
        <v>0.00242530563789955</v>
      </c>
      <c r="I186" s="1">
        <v>0.0079182951637369</v>
      </c>
      <c r="J186" s="1" t="s">
        <v>61370</v>
      </c>
    </row>
    <row r="187" spans="1:10">
      <c r="A187" s="1" t="s">
        <v>61371</v>
      </c>
      <c r="B187" s="1" t="s">
        <v>61372</v>
      </c>
      <c r="C187" s="1">
        <v>3</v>
      </c>
      <c r="D187" s="1">
        <v>45</v>
      </c>
      <c r="E187" s="1">
        <v>67</v>
      </c>
      <c r="F187" s="1">
        <v>11092</v>
      </c>
      <c r="G187" s="1">
        <v>11.036815920398</v>
      </c>
      <c r="H187" s="1">
        <v>0.00249366237024408</v>
      </c>
      <c r="I187" s="1">
        <v>0.00809769930982487</v>
      </c>
      <c r="J187" s="1" t="s">
        <v>61040</v>
      </c>
    </row>
    <row r="188" spans="1:10">
      <c r="A188" s="1" t="s">
        <v>61373</v>
      </c>
      <c r="B188" s="1" t="s">
        <v>61374</v>
      </c>
      <c r="C188" s="1">
        <v>3</v>
      </c>
      <c r="D188" s="1">
        <v>45</v>
      </c>
      <c r="E188" s="1">
        <v>68</v>
      </c>
      <c r="F188" s="1">
        <v>11092</v>
      </c>
      <c r="G188" s="1">
        <v>10.8745098039216</v>
      </c>
      <c r="H188" s="1">
        <v>0.00260140248621865</v>
      </c>
      <c r="I188" s="1">
        <v>0.00837325652154167</v>
      </c>
      <c r="J188" s="1" t="s">
        <v>57249</v>
      </c>
    </row>
    <row r="189" spans="1:10">
      <c r="A189" s="1" t="s">
        <v>61375</v>
      </c>
      <c r="B189" s="1" t="s">
        <v>61376</v>
      </c>
      <c r="C189" s="1">
        <v>2</v>
      </c>
      <c r="D189" s="1">
        <v>45</v>
      </c>
      <c r="E189" s="1">
        <v>19</v>
      </c>
      <c r="F189" s="1">
        <v>11092</v>
      </c>
      <c r="G189" s="1">
        <v>25.9461988304094</v>
      </c>
      <c r="H189" s="1">
        <v>0.00263397142233927</v>
      </c>
      <c r="I189" s="1">
        <v>0.00837325652154167</v>
      </c>
      <c r="J189" s="1" t="s">
        <v>57831</v>
      </c>
    </row>
    <row r="190" spans="1:10">
      <c r="A190" s="1" t="s">
        <v>61377</v>
      </c>
      <c r="B190" s="1" t="s">
        <v>61378</v>
      </c>
      <c r="C190" s="1">
        <v>2</v>
      </c>
      <c r="D190" s="1">
        <v>45</v>
      </c>
      <c r="E190" s="1">
        <v>19</v>
      </c>
      <c r="F190" s="1">
        <v>11092</v>
      </c>
      <c r="G190" s="1">
        <v>25.9461988304094</v>
      </c>
      <c r="H190" s="1">
        <v>0.00263397142233927</v>
      </c>
      <c r="I190" s="1">
        <v>0.00837325652154167</v>
      </c>
      <c r="J190" s="1" t="s">
        <v>57831</v>
      </c>
    </row>
    <row r="191" spans="1:10">
      <c r="A191" s="1" t="s">
        <v>61379</v>
      </c>
      <c r="B191" s="1" t="s">
        <v>61380</v>
      </c>
      <c r="C191" s="1">
        <v>2</v>
      </c>
      <c r="D191" s="1">
        <v>45</v>
      </c>
      <c r="E191" s="1">
        <v>19</v>
      </c>
      <c r="F191" s="1">
        <v>11092</v>
      </c>
      <c r="G191" s="1">
        <v>25.9461988304094</v>
      </c>
      <c r="H191" s="1">
        <v>0.00263397142233927</v>
      </c>
      <c r="I191" s="1">
        <v>0.00837325652154167</v>
      </c>
      <c r="J191" s="1" t="s">
        <v>58834</v>
      </c>
    </row>
    <row r="192" spans="1:10">
      <c r="A192" s="1" t="s">
        <v>61381</v>
      </c>
      <c r="B192" s="1" t="s">
        <v>61382</v>
      </c>
      <c r="C192" s="1">
        <v>3</v>
      </c>
      <c r="D192" s="1">
        <v>45</v>
      </c>
      <c r="E192" s="1">
        <v>70</v>
      </c>
      <c r="F192" s="1">
        <v>11092</v>
      </c>
      <c r="G192" s="1">
        <v>10.5638095238095</v>
      </c>
      <c r="H192" s="1">
        <v>0.00282543363137747</v>
      </c>
      <c r="I192" s="1">
        <v>0.00893487912749735</v>
      </c>
      <c r="J192" s="1" t="s">
        <v>61383</v>
      </c>
    </row>
    <row r="193" spans="1:10">
      <c r="A193" s="1" t="s">
        <v>61384</v>
      </c>
      <c r="B193" s="1" t="s">
        <v>61385</v>
      </c>
      <c r="C193" s="1">
        <v>2</v>
      </c>
      <c r="D193" s="1">
        <v>45</v>
      </c>
      <c r="E193" s="1">
        <v>20</v>
      </c>
      <c r="F193" s="1">
        <v>11092</v>
      </c>
      <c r="G193" s="1">
        <v>24.6488888888889</v>
      </c>
      <c r="H193" s="1">
        <v>0.00291910306739901</v>
      </c>
      <c r="I193" s="1">
        <v>0.00913543136118655</v>
      </c>
      <c r="J193" s="1" t="s">
        <v>58834</v>
      </c>
    </row>
    <row r="194" spans="1:10">
      <c r="A194" s="1" t="s">
        <v>61386</v>
      </c>
      <c r="B194" s="1" t="s">
        <v>61387</v>
      </c>
      <c r="C194" s="1">
        <v>2</v>
      </c>
      <c r="D194" s="1">
        <v>45</v>
      </c>
      <c r="E194" s="1">
        <v>20</v>
      </c>
      <c r="F194" s="1">
        <v>11092</v>
      </c>
      <c r="G194" s="1">
        <v>24.6488888888889</v>
      </c>
      <c r="H194" s="1">
        <v>0.00291910306739901</v>
      </c>
      <c r="I194" s="1">
        <v>0.00913543136118655</v>
      </c>
      <c r="J194" s="1" t="s">
        <v>57456</v>
      </c>
    </row>
    <row r="195" spans="1:10">
      <c r="A195" s="1" t="s">
        <v>61388</v>
      </c>
      <c r="B195" s="1" t="s">
        <v>61389</v>
      </c>
      <c r="C195" s="1">
        <v>4</v>
      </c>
      <c r="D195" s="1">
        <v>45</v>
      </c>
      <c r="E195" s="1">
        <v>149</v>
      </c>
      <c r="F195" s="1">
        <v>11092</v>
      </c>
      <c r="G195" s="1">
        <v>6.61715137956749</v>
      </c>
      <c r="H195" s="1">
        <v>0.00303846940529181</v>
      </c>
      <c r="I195" s="1">
        <v>0.0094599769113209</v>
      </c>
      <c r="J195" s="1" t="s">
        <v>61230</v>
      </c>
    </row>
    <row r="196" spans="1:10">
      <c r="A196" s="1" t="s">
        <v>61390</v>
      </c>
      <c r="B196" s="1" t="s">
        <v>61391</v>
      </c>
      <c r="C196" s="1">
        <v>2</v>
      </c>
      <c r="D196" s="1">
        <v>45</v>
      </c>
      <c r="E196" s="1">
        <v>21</v>
      </c>
      <c r="F196" s="1">
        <v>11092</v>
      </c>
      <c r="G196" s="1">
        <v>23.4751322751323</v>
      </c>
      <c r="H196" s="1">
        <v>0.00321807600181526</v>
      </c>
      <c r="I196" s="1">
        <v>0.00996778412869958</v>
      </c>
      <c r="J196" s="1" t="s">
        <v>57741</v>
      </c>
    </row>
    <row r="197" spans="1:10">
      <c r="A197" s="1" t="s">
        <v>61392</v>
      </c>
      <c r="B197" s="1" t="s">
        <v>61393</v>
      </c>
      <c r="C197" s="1">
        <v>2</v>
      </c>
      <c r="D197" s="1">
        <v>45</v>
      </c>
      <c r="E197" s="1">
        <v>22</v>
      </c>
      <c r="F197" s="1">
        <v>11092</v>
      </c>
      <c r="G197" s="1">
        <v>22.4080808080808</v>
      </c>
      <c r="H197" s="1">
        <v>0.00353077830483934</v>
      </c>
      <c r="I197" s="1">
        <v>0.0108805617149131</v>
      </c>
      <c r="J197" s="1" t="s">
        <v>57571</v>
      </c>
    </row>
    <row r="198" spans="1:10">
      <c r="A198" s="1" t="s">
        <v>61394</v>
      </c>
      <c r="B198" s="1" t="s">
        <v>61395</v>
      </c>
      <c r="C198" s="1">
        <v>2</v>
      </c>
      <c r="D198" s="1">
        <v>45</v>
      </c>
      <c r="E198" s="1">
        <v>23</v>
      </c>
      <c r="F198" s="1">
        <v>11092</v>
      </c>
      <c r="G198" s="1">
        <v>21.4338164251208</v>
      </c>
      <c r="H198" s="1">
        <v>0.00385709870101872</v>
      </c>
      <c r="I198" s="1">
        <v>0.011825825458961</v>
      </c>
      <c r="J198" s="1" t="s">
        <v>58618</v>
      </c>
    </row>
    <row r="199" spans="1:10">
      <c r="A199" s="1" t="s">
        <v>61396</v>
      </c>
      <c r="B199" s="1" t="s">
        <v>61397</v>
      </c>
      <c r="C199" s="1">
        <v>4</v>
      </c>
      <c r="D199" s="1">
        <v>45</v>
      </c>
      <c r="E199" s="1">
        <v>160</v>
      </c>
      <c r="F199" s="1">
        <v>11092</v>
      </c>
      <c r="G199" s="1">
        <v>6.16222222222222</v>
      </c>
      <c r="H199" s="1">
        <v>0.00392265296403658</v>
      </c>
      <c r="I199" s="1">
        <v>0.0119660726781722</v>
      </c>
      <c r="J199" s="1" t="s">
        <v>57531</v>
      </c>
    </row>
    <row r="200" spans="1:10">
      <c r="A200" s="1" t="s">
        <v>61398</v>
      </c>
      <c r="B200" s="1" t="s">
        <v>61399</v>
      </c>
      <c r="C200" s="1">
        <v>4</v>
      </c>
      <c r="D200" s="1">
        <v>45</v>
      </c>
      <c r="E200" s="1">
        <v>163</v>
      </c>
      <c r="F200" s="1">
        <v>11092</v>
      </c>
      <c r="G200" s="1">
        <v>6.04880708929789</v>
      </c>
      <c r="H200" s="1">
        <v>0.00419111708909448</v>
      </c>
      <c r="I200" s="1">
        <v>0.0124874070956733</v>
      </c>
      <c r="J200" s="1" t="s">
        <v>61230</v>
      </c>
    </row>
    <row r="201" spans="1:10">
      <c r="A201" s="1" t="s">
        <v>61400</v>
      </c>
      <c r="B201" s="1" t="s">
        <v>61401</v>
      </c>
      <c r="C201" s="1">
        <v>2</v>
      </c>
      <c r="D201" s="1">
        <v>45</v>
      </c>
      <c r="E201" s="1">
        <v>24</v>
      </c>
      <c r="F201" s="1">
        <v>11092</v>
      </c>
      <c r="G201" s="1">
        <v>20.5407407407407</v>
      </c>
      <c r="H201" s="1">
        <v>0.00419692655698954</v>
      </c>
      <c r="I201" s="1">
        <v>0.0124874070956733</v>
      </c>
      <c r="J201" s="1" t="s">
        <v>57571</v>
      </c>
    </row>
    <row r="202" spans="1:10">
      <c r="A202" s="1" t="s">
        <v>61402</v>
      </c>
      <c r="B202" s="1" t="s">
        <v>61403</v>
      </c>
      <c r="C202" s="1">
        <v>2</v>
      </c>
      <c r="D202" s="1">
        <v>45</v>
      </c>
      <c r="E202" s="1">
        <v>24</v>
      </c>
      <c r="F202" s="1">
        <v>11092</v>
      </c>
      <c r="G202" s="1">
        <v>20.5407407407407</v>
      </c>
      <c r="H202" s="1">
        <v>0.00419692655698954</v>
      </c>
      <c r="I202" s="1">
        <v>0.0124874070956733</v>
      </c>
      <c r="J202" s="1" t="s">
        <v>57715</v>
      </c>
    </row>
    <row r="203" spans="1:10">
      <c r="A203" s="1" t="s">
        <v>61404</v>
      </c>
      <c r="B203" s="1" t="s">
        <v>61405</v>
      </c>
      <c r="C203" s="1">
        <v>2</v>
      </c>
      <c r="D203" s="1">
        <v>45</v>
      </c>
      <c r="E203" s="1">
        <v>24</v>
      </c>
      <c r="F203" s="1">
        <v>11092</v>
      </c>
      <c r="G203" s="1">
        <v>20.5407407407407</v>
      </c>
      <c r="H203" s="1">
        <v>0.00419692655698954</v>
      </c>
      <c r="I203" s="1">
        <v>0.0124874070956733</v>
      </c>
      <c r="J203" s="1" t="s">
        <v>61406</v>
      </c>
    </row>
    <row r="204" spans="1:10">
      <c r="A204" s="1" t="s">
        <v>61407</v>
      </c>
      <c r="B204" s="1" t="s">
        <v>61408</v>
      </c>
      <c r="C204" s="1">
        <v>2</v>
      </c>
      <c r="D204" s="1">
        <v>45</v>
      </c>
      <c r="E204" s="1">
        <v>24</v>
      </c>
      <c r="F204" s="1">
        <v>11092</v>
      </c>
      <c r="G204" s="1">
        <v>20.5407407407407</v>
      </c>
      <c r="H204" s="1">
        <v>0.00419692655698954</v>
      </c>
      <c r="I204" s="1">
        <v>0.0124874070956733</v>
      </c>
      <c r="J204" s="1" t="s">
        <v>61409</v>
      </c>
    </row>
    <row r="205" spans="1:10">
      <c r="A205" s="1" t="s">
        <v>61410</v>
      </c>
      <c r="B205" s="1" t="s">
        <v>61411</v>
      </c>
      <c r="C205" s="1">
        <v>3</v>
      </c>
      <c r="D205" s="1">
        <v>45</v>
      </c>
      <c r="E205" s="1">
        <v>82</v>
      </c>
      <c r="F205" s="1">
        <v>11092</v>
      </c>
      <c r="G205" s="1">
        <v>9.01788617886179</v>
      </c>
      <c r="H205" s="1">
        <v>0.00441902518069135</v>
      </c>
      <c r="I205" s="1">
        <v>0.0130837804369489</v>
      </c>
      <c r="J205" s="1" t="s">
        <v>61040</v>
      </c>
    </row>
    <row r="206" spans="1:10">
      <c r="A206" s="1" t="s">
        <v>61412</v>
      </c>
      <c r="B206" s="1" t="s">
        <v>61413</v>
      </c>
      <c r="C206" s="1">
        <v>2</v>
      </c>
      <c r="D206" s="1">
        <v>45</v>
      </c>
      <c r="E206" s="1">
        <v>25</v>
      </c>
      <c r="F206" s="1">
        <v>11092</v>
      </c>
      <c r="G206" s="1">
        <v>19.7191111111111</v>
      </c>
      <c r="H206" s="1">
        <v>0.0045501518782835</v>
      </c>
      <c r="I206" s="1">
        <v>0.0133400649286292</v>
      </c>
      <c r="J206" s="1" t="s">
        <v>57831</v>
      </c>
    </row>
    <row r="207" spans="1:10">
      <c r="A207" s="1" t="s">
        <v>61414</v>
      </c>
      <c r="B207" s="1" t="s">
        <v>61415</v>
      </c>
      <c r="C207" s="1">
        <v>2</v>
      </c>
      <c r="D207" s="1">
        <v>45</v>
      </c>
      <c r="E207" s="1">
        <v>25</v>
      </c>
      <c r="F207" s="1">
        <v>11092</v>
      </c>
      <c r="G207" s="1">
        <v>19.7191111111111</v>
      </c>
      <c r="H207" s="1">
        <v>0.0045501518782835</v>
      </c>
      <c r="I207" s="1">
        <v>0.0133400649286292</v>
      </c>
      <c r="J207" s="1" t="s">
        <v>57831</v>
      </c>
    </row>
    <row r="208" spans="1:10">
      <c r="A208" s="1" t="s">
        <v>61416</v>
      </c>
      <c r="B208" s="1" t="s">
        <v>61417</v>
      </c>
      <c r="C208" s="1">
        <v>3</v>
      </c>
      <c r="D208" s="1">
        <v>45</v>
      </c>
      <c r="E208" s="1">
        <v>83</v>
      </c>
      <c r="F208" s="1">
        <v>11092</v>
      </c>
      <c r="G208" s="1">
        <v>8.90923694779116</v>
      </c>
      <c r="H208" s="1">
        <v>0.00457184344408318</v>
      </c>
      <c r="I208" s="1">
        <v>0.0133400649286292</v>
      </c>
      <c r="J208" s="1" t="s">
        <v>61040</v>
      </c>
    </row>
    <row r="209" spans="1:10">
      <c r="A209" s="1" t="s">
        <v>61418</v>
      </c>
      <c r="B209" s="1" t="s">
        <v>61419</v>
      </c>
      <c r="C209" s="1">
        <v>2</v>
      </c>
      <c r="D209" s="1">
        <v>45</v>
      </c>
      <c r="E209" s="1">
        <v>27</v>
      </c>
      <c r="F209" s="1">
        <v>11092</v>
      </c>
      <c r="G209" s="1">
        <v>18.2584362139918</v>
      </c>
      <c r="H209" s="1">
        <v>0.00529635811438918</v>
      </c>
      <c r="I209" s="1">
        <v>0.0152333347671003</v>
      </c>
      <c r="J209" s="1" t="s">
        <v>61420</v>
      </c>
    </row>
    <row r="210" spans="1:10">
      <c r="A210" s="1" t="s">
        <v>61421</v>
      </c>
      <c r="B210" s="1" t="s">
        <v>61422</v>
      </c>
      <c r="C210" s="1">
        <v>2</v>
      </c>
      <c r="D210" s="1">
        <v>45</v>
      </c>
      <c r="E210" s="1">
        <v>27</v>
      </c>
      <c r="F210" s="1">
        <v>11092</v>
      </c>
      <c r="G210" s="1">
        <v>18.2584362139918</v>
      </c>
      <c r="H210" s="1">
        <v>0.00529635811438918</v>
      </c>
      <c r="I210" s="1">
        <v>0.0152333347671003</v>
      </c>
      <c r="J210" s="1" t="s">
        <v>61423</v>
      </c>
    </row>
    <row r="211" spans="1:10">
      <c r="A211" s="1" t="s">
        <v>61424</v>
      </c>
      <c r="B211" s="1" t="s">
        <v>61425</v>
      </c>
      <c r="C211" s="1">
        <v>2</v>
      </c>
      <c r="D211" s="1">
        <v>45</v>
      </c>
      <c r="E211" s="1">
        <v>27</v>
      </c>
      <c r="F211" s="1">
        <v>11092</v>
      </c>
      <c r="G211" s="1">
        <v>18.2584362139918</v>
      </c>
      <c r="H211" s="1">
        <v>0.00529635811438918</v>
      </c>
      <c r="I211" s="1">
        <v>0.0152333347671003</v>
      </c>
      <c r="J211" s="1" t="s">
        <v>57589</v>
      </c>
    </row>
    <row r="212" spans="1:10">
      <c r="A212" s="1" t="s">
        <v>61426</v>
      </c>
      <c r="B212" s="1" t="s">
        <v>61427</v>
      </c>
      <c r="C212" s="1">
        <v>3</v>
      </c>
      <c r="D212" s="1">
        <v>45</v>
      </c>
      <c r="E212" s="1">
        <v>89</v>
      </c>
      <c r="F212" s="1">
        <v>11092</v>
      </c>
      <c r="G212" s="1">
        <v>8.30861423220974</v>
      </c>
      <c r="H212" s="1">
        <v>0.00555610406211367</v>
      </c>
      <c r="I212" s="1">
        <v>0.0159046770308846</v>
      </c>
      <c r="J212" s="1" t="s">
        <v>61212</v>
      </c>
    </row>
    <row r="213" spans="1:10">
      <c r="A213" s="1" t="s">
        <v>61428</v>
      </c>
      <c r="B213" s="1" t="s">
        <v>61429</v>
      </c>
      <c r="C213" s="1">
        <v>2</v>
      </c>
      <c r="D213" s="1">
        <v>45</v>
      </c>
      <c r="E213" s="1">
        <v>28</v>
      </c>
      <c r="F213" s="1">
        <v>11092</v>
      </c>
      <c r="G213" s="1">
        <v>17.6063492063492</v>
      </c>
      <c r="H213" s="1">
        <v>0.00568912220620779</v>
      </c>
      <c r="I213" s="1">
        <v>0.0162086311912712</v>
      </c>
      <c r="J213" s="1" t="s">
        <v>61273</v>
      </c>
    </row>
    <row r="214" spans="1:10">
      <c r="A214" s="1" t="s">
        <v>61430</v>
      </c>
      <c r="B214" s="1" t="s">
        <v>61431</v>
      </c>
      <c r="C214" s="1">
        <v>3</v>
      </c>
      <c r="D214" s="1">
        <v>45</v>
      </c>
      <c r="E214" s="1">
        <v>92</v>
      </c>
      <c r="F214" s="1">
        <v>11092</v>
      </c>
      <c r="G214" s="1">
        <v>8.03768115942029</v>
      </c>
      <c r="H214" s="1">
        <v>0.00609234401352207</v>
      </c>
      <c r="I214" s="1">
        <v>0.0172759426486729</v>
      </c>
      <c r="J214" s="1" t="s">
        <v>61432</v>
      </c>
    </row>
    <row r="215" spans="1:10">
      <c r="A215" s="1" t="s">
        <v>61433</v>
      </c>
      <c r="B215" s="1" t="s">
        <v>60500</v>
      </c>
      <c r="C215" s="1">
        <v>7</v>
      </c>
      <c r="D215" s="1">
        <v>45</v>
      </c>
      <c r="E215" s="1">
        <v>552</v>
      </c>
      <c r="F215" s="1">
        <v>11092</v>
      </c>
      <c r="G215" s="1">
        <v>3.12576489533011</v>
      </c>
      <c r="H215" s="1">
        <v>0.00636249234561284</v>
      </c>
      <c r="I215" s="1">
        <v>0.0179576886764026</v>
      </c>
      <c r="J215" s="1" t="s">
        <v>61434</v>
      </c>
    </row>
    <row r="216" spans="1:10">
      <c r="A216" s="1" t="s">
        <v>61435</v>
      </c>
      <c r="B216" s="1" t="s">
        <v>61436</v>
      </c>
      <c r="C216" s="1">
        <v>2</v>
      </c>
      <c r="D216" s="1">
        <v>45</v>
      </c>
      <c r="E216" s="1">
        <v>30</v>
      </c>
      <c r="F216" s="1">
        <v>11092</v>
      </c>
      <c r="G216" s="1">
        <v>16.4325925925926</v>
      </c>
      <c r="H216" s="1">
        <v>0.00651343498161988</v>
      </c>
      <c r="I216" s="1">
        <v>0.0182134941152704</v>
      </c>
      <c r="J216" s="1" t="s">
        <v>57313</v>
      </c>
    </row>
    <row r="217" spans="1:10">
      <c r="A217" s="1" t="s">
        <v>61437</v>
      </c>
      <c r="B217" s="1" t="s">
        <v>61438</v>
      </c>
      <c r="C217" s="1">
        <v>2</v>
      </c>
      <c r="D217" s="1">
        <v>45</v>
      </c>
      <c r="E217" s="1">
        <v>30</v>
      </c>
      <c r="F217" s="1">
        <v>11092</v>
      </c>
      <c r="G217" s="1">
        <v>16.4325925925926</v>
      </c>
      <c r="H217" s="1">
        <v>0.00651343498161988</v>
      </c>
      <c r="I217" s="1">
        <v>0.0182134941152704</v>
      </c>
      <c r="J217" s="1" t="s">
        <v>57766</v>
      </c>
    </row>
    <row r="218" spans="1:10">
      <c r="A218" s="1" t="s">
        <v>61439</v>
      </c>
      <c r="B218" s="1" t="s">
        <v>61440</v>
      </c>
      <c r="C218" s="1">
        <v>2</v>
      </c>
      <c r="D218" s="1">
        <v>45</v>
      </c>
      <c r="E218" s="1">
        <v>31</v>
      </c>
      <c r="F218" s="1">
        <v>11092</v>
      </c>
      <c r="G218" s="1">
        <v>15.9025089605735</v>
      </c>
      <c r="H218" s="1">
        <v>0.00694477059049203</v>
      </c>
      <c r="I218" s="1">
        <v>0.0193301448693879</v>
      </c>
      <c r="J218" s="1" t="s">
        <v>57831</v>
      </c>
    </row>
    <row r="219" spans="1:10">
      <c r="A219" s="1" t="s">
        <v>61441</v>
      </c>
      <c r="B219" s="1" t="s">
        <v>61442</v>
      </c>
      <c r="C219" s="1">
        <v>3</v>
      </c>
      <c r="D219" s="1">
        <v>45</v>
      </c>
      <c r="E219" s="1">
        <v>98</v>
      </c>
      <c r="F219" s="1">
        <v>11092</v>
      </c>
      <c r="G219" s="1">
        <v>7.54557823129252</v>
      </c>
      <c r="H219" s="1">
        <v>0.00725528886790701</v>
      </c>
      <c r="I219" s="1">
        <v>0.0201018095239258</v>
      </c>
      <c r="J219" s="1" t="s">
        <v>61040</v>
      </c>
    </row>
    <row r="220" spans="1:10">
      <c r="A220" s="1" t="s">
        <v>61443</v>
      </c>
      <c r="B220" s="1" t="s">
        <v>61444</v>
      </c>
      <c r="C220" s="1">
        <v>2</v>
      </c>
      <c r="D220" s="1">
        <v>45</v>
      </c>
      <c r="E220" s="1">
        <v>32</v>
      </c>
      <c r="F220" s="1">
        <v>11092</v>
      </c>
      <c r="G220" s="1">
        <v>15.4055555555556</v>
      </c>
      <c r="H220" s="1">
        <v>0.0073887513273005</v>
      </c>
      <c r="I220" s="1">
        <v>0.0201936914103597</v>
      </c>
      <c r="J220" s="1" t="s">
        <v>61445</v>
      </c>
    </row>
    <row r="221" spans="1:10">
      <c r="A221" s="1" t="s">
        <v>61446</v>
      </c>
      <c r="B221" s="1" t="s">
        <v>61447</v>
      </c>
      <c r="C221" s="1">
        <v>2</v>
      </c>
      <c r="D221" s="1">
        <v>45</v>
      </c>
      <c r="E221" s="1">
        <v>32</v>
      </c>
      <c r="F221" s="1">
        <v>11092</v>
      </c>
      <c r="G221" s="1">
        <v>15.4055555555556</v>
      </c>
      <c r="H221" s="1">
        <v>0.0073887513273005</v>
      </c>
      <c r="I221" s="1">
        <v>0.0201936914103597</v>
      </c>
      <c r="J221" s="1" t="s">
        <v>57589</v>
      </c>
    </row>
    <row r="222" spans="1:10">
      <c r="A222" s="1" t="s">
        <v>61448</v>
      </c>
      <c r="B222" s="1" t="s">
        <v>61449</v>
      </c>
      <c r="C222" s="1">
        <v>2</v>
      </c>
      <c r="D222" s="1">
        <v>45</v>
      </c>
      <c r="E222" s="1">
        <v>32</v>
      </c>
      <c r="F222" s="1">
        <v>11092</v>
      </c>
      <c r="G222" s="1">
        <v>15.4055555555556</v>
      </c>
      <c r="H222" s="1">
        <v>0.0073887513273005</v>
      </c>
      <c r="I222" s="1">
        <v>0.0201936914103597</v>
      </c>
      <c r="J222" s="1" t="s">
        <v>61406</v>
      </c>
    </row>
    <row r="223" spans="1:10">
      <c r="A223" s="1" t="s">
        <v>61450</v>
      </c>
      <c r="B223" s="1" t="s">
        <v>61451</v>
      </c>
      <c r="C223" s="1">
        <v>2</v>
      </c>
      <c r="D223" s="1">
        <v>45</v>
      </c>
      <c r="E223" s="1">
        <v>33</v>
      </c>
      <c r="F223" s="1">
        <v>11092</v>
      </c>
      <c r="G223" s="1">
        <v>14.9387205387205</v>
      </c>
      <c r="H223" s="1">
        <v>0.00784527219551903</v>
      </c>
      <c r="I223" s="1">
        <v>0.0213447946220428</v>
      </c>
      <c r="J223" s="1" t="s">
        <v>57551</v>
      </c>
    </row>
    <row r="224" spans="1:10">
      <c r="A224" s="1" t="s">
        <v>61452</v>
      </c>
      <c r="B224" s="1" t="s">
        <v>61453</v>
      </c>
      <c r="C224" s="1">
        <v>7</v>
      </c>
      <c r="D224" s="1">
        <v>45</v>
      </c>
      <c r="E224" s="1">
        <v>577</v>
      </c>
      <c r="F224" s="1">
        <v>11092</v>
      </c>
      <c r="G224" s="1">
        <v>2.99033314076642</v>
      </c>
      <c r="H224" s="1">
        <v>0.00805386773596248</v>
      </c>
      <c r="I224" s="1">
        <v>0.0218140632848491</v>
      </c>
      <c r="J224" s="1" t="s">
        <v>61434</v>
      </c>
    </row>
    <row r="225" spans="1:10">
      <c r="A225" s="1" t="s">
        <v>61454</v>
      </c>
      <c r="B225" s="1" t="s">
        <v>61455</v>
      </c>
      <c r="C225" s="1">
        <v>2</v>
      </c>
      <c r="D225" s="1">
        <v>45</v>
      </c>
      <c r="E225" s="1">
        <v>34</v>
      </c>
      <c r="F225" s="1">
        <v>11092</v>
      </c>
      <c r="G225" s="1">
        <v>14.4993464052288</v>
      </c>
      <c r="H225" s="1">
        <v>0.00831422880942442</v>
      </c>
      <c r="I225" s="1">
        <v>0.0224187241111266</v>
      </c>
      <c r="J225" s="1" t="s">
        <v>57571</v>
      </c>
    </row>
    <row r="226" spans="1:10">
      <c r="A226" s="1" t="s">
        <v>61456</v>
      </c>
      <c r="B226" s="1" t="s">
        <v>61457</v>
      </c>
      <c r="C226" s="1">
        <v>4</v>
      </c>
      <c r="D226" s="1">
        <v>45</v>
      </c>
      <c r="E226" s="1">
        <v>199</v>
      </c>
      <c r="F226" s="1">
        <v>11092</v>
      </c>
      <c r="G226" s="1">
        <v>4.95455053042993</v>
      </c>
      <c r="H226" s="1">
        <v>0.0084350538926911</v>
      </c>
      <c r="I226" s="1">
        <v>0.0226434335608241</v>
      </c>
      <c r="J226" s="1" t="s">
        <v>61257</v>
      </c>
    </row>
    <row r="227" spans="1:10">
      <c r="A227" s="1" t="s">
        <v>61458</v>
      </c>
      <c r="B227" s="1" t="s">
        <v>61459</v>
      </c>
      <c r="C227" s="1">
        <v>2</v>
      </c>
      <c r="D227" s="1">
        <v>45</v>
      </c>
      <c r="E227" s="1">
        <v>36</v>
      </c>
      <c r="F227" s="1">
        <v>11092</v>
      </c>
      <c r="G227" s="1">
        <v>13.6938271604938</v>
      </c>
      <c r="H227" s="1">
        <v>0.00928903476712656</v>
      </c>
      <c r="I227" s="1">
        <v>0.024825561944002</v>
      </c>
      <c r="J227" s="1" t="s">
        <v>57615</v>
      </c>
    </row>
    <row r="228" spans="1:10">
      <c r="A228" s="1" t="s">
        <v>61460</v>
      </c>
      <c r="B228" s="1" t="s">
        <v>61461</v>
      </c>
      <c r="C228" s="1">
        <v>2</v>
      </c>
      <c r="D228" s="1">
        <v>45</v>
      </c>
      <c r="E228" s="1">
        <v>38</v>
      </c>
      <c r="F228" s="1">
        <v>11092</v>
      </c>
      <c r="G228" s="1">
        <v>12.9730994152047</v>
      </c>
      <c r="H228" s="1">
        <v>0.0103123462150946</v>
      </c>
      <c r="I228" s="1">
        <v>0.0271993760433064</v>
      </c>
      <c r="J228" s="1" t="s">
        <v>57310</v>
      </c>
    </row>
    <row r="229" spans="1:10">
      <c r="A229" s="1" t="s">
        <v>61462</v>
      </c>
      <c r="B229" s="1" t="s">
        <v>61463</v>
      </c>
      <c r="C229" s="1">
        <v>2</v>
      </c>
      <c r="D229" s="1">
        <v>45</v>
      </c>
      <c r="E229" s="1">
        <v>38</v>
      </c>
      <c r="F229" s="1">
        <v>11092</v>
      </c>
      <c r="G229" s="1">
        <v>12.9730994152047</v>
      </c>
      <c r="H229" s="1">
        <v>0.0103123462150946</v>
      </c>
      <c r="I229" s="1">
        <v>0.0271993760433064</v>
      </c>
      <c r="J229" s="1" t="s">
        <v>58014</v>
      </c>
    </row>
    <row r="230" spans="1:10">
      <c r="A230" s="1" t="s">
        <v>61464</v>
      </c>
      <c r="B230" s="1" t="s">
        <v>61465</v>
      </c>
      <c r="C230" s="1">
        <v>2</v>
      </c>
      <c r="D230" s="1">
        <v>45</v>
      </c>
      <c r="E230" s="1">
        <v>38</v>
      </c>
      <c r="F230" s="1">
        <v>11092</v>
      </c>
      <c r="G230" s="1">
        <v>12.9730994152047</v>
      </c>
      <c r="H230" s="1">
        <v>0.0103123462150946</v>
      </c>
      <c r="I230" s="1">
        <v>0.0271993760433064</v>
      </c>
      <c r="J230" s="1" t="s">
        <v>57615</v>
      </c>
    </row>
    <row r="231" spans="1:10">
      <c r="A231" s="1" t="s">
        <v>61466</v>
      </c>
      <c r="B231" s="1" t="s">
        <v>61467</v>
      </c>
      <c r="C231" s="1">
        <v>10</v>
      </c>
      <c r="D231" s="1">
        <v>45</v>
      </c>
      <c r="E231" s="1">
        <v>1088</v>
      </c>
      <c r="F231" s="1">
        <v>11092</v>
      </c>
      <c r="G231" s="1">
        <v>2.26552287581699</v>
      </c>
      <c r="H231" s="1">
        <v>0.0104245781573138</v>
      </c>
      <c r="I231" s="1">
        <v>0.027331998160688</v>
      </c>
      <c r="J231" s="1" t="s">
        <v>61468</v>
      </c>
    </row>
    <row r="232" spans="1:10">
      <c r="A232" s="1" t="s">
        <v>61469</v>
      </c>
      <c r="B232" s="1" t="s">
        <v>61470</v>
      </c>
      <c r="C232" s="1">
        <v>3</v>
      </c>
      <c r="D232" s="1">
        <v>45</v>
      </c>
      <c r="E232" s="1">
        <v>112</v>
      </c>
      <c r="F232" s="1">
        <v>11092</v>
      </c>
      <c r="G232" s="1">
        <v>6.60238095238095</v>
      </c>
      <c r="H232" s="1">
        <v>0.0104531317468857</v>
      </c>
      <c r="I232" s="1">
        <v>0.027331998160688</v>
      </c>
      <c r="J232" s="1" t="s">
        <v>61040</v>
      </c>
    </row>
    <row r="233" spans="1:10">
      <c r="A233" s="1" t="s">
        <v>61471</v>
      </c>
      <c r="B233" s="1" t="s">
        <v>61472</v>
      </c>
      <c r="C233" s="1">
        <v>2</v>
      </c>
      <c r="D233" s="1">
        <v>45</v>
      </c>
      <c r="E233" s="1">
        <v>39</v>
      </c>
      <c r="F233" s="1">
        <v>11092</v>
      </c>
      <c r="G233" s="1">
        <v>12.6404558404558</v>
      </c>
      <c r="H233" s="1">
        <v>0.0108419369369055</v>
      </c>
      <c r="I233" s="1">
        <v>0.028226422025392</v>
      </c>
      <c r="J233" s="1" t="s">
        <v>57519</v>
      </c>
    </row>
    <row r="234" spans="1:10">
      <c r="A234" s="1" t="s">
        <v>61473</v>
      </c>
      <c r="B234" s="1" t="s">
        <v>61474</v>
      </c>
      <c r="C234" s="1">
        <v>3</v>
      </c>
      <c r="D234" s="1">
        <v>45</v>
      </c>
      <c r="E234" s="1">
        <v>118</v>
      </c>
      <c r="F234" s="1">
        <v>11092</v>
      </c>
      <c r="G234" s="1">
        <v>6.26666666666667</v>
      </c>
      <c r="H234" s="1">
        <v>0.0120373753103826</v>
      </c>
      <c r="I234" s="1">
        <v>0.0312041832080305</v>
      </c>
      <c r="J234" s="1" t="s">
        <v>61212</v>
      </c>
    </row>
    <row r="235" spans="1:10">
      <c r="A235" s="1" t="s">
        <v>61475</v>
      </c>
      <c r="B235" s="1" t="s">
        <v>61476</v>
      </c>
      <c r="C235" s="1">
        <v>3</v>
      </c>
      <c r="D235" s="1">
        <v>45</v>
      </c>
      <c r="E235" s="1">
        <v>120</v>
      </c>
      <c r="F235" s="1">
        <v>11092</v>
      </c>
      <c r="G235" s="1">
        <v>6.16222222222222</v>
      </c>
      <c r="H235" s="1">
        <v>0.012594528981978</v>
      </c>
      <c r="I235" s="1">
        <v>0.0325089551500628</v>
      </c>
      <c r="J235" s="1" t="s">
        <v>61040</v>
      </c>
    </row>
    <row r="236" spans="1:10">
      <c r="A236" s="1" t="s">
        <v>61477</v>
      </c>
      <c r="B236" s="1" t="s">
        <v>61478</v>
      </c>
      <c r="C236" s="1">
        <v>2</v>
      </c>
      <c r="D236" s="1">
        <v>45</v>
      </c>
      <c r="E236" s="1">
        <v>43</v>
      </c>
      <c r="F236" s="1">
        <v>11092</v>
      </c>
      <c r="G236" s="1">
        <v>11.4645994832041</v>
      </c>
      <c r="H236" s="1">
        <v>0.0130775216908729</v>
      </c>
      <c r="I236" s="1">
        <v>0.0336120131969668</v>
      </c>
      <c r="J236" s="1" t="s">
        <v>61479</v>
      </c>
    </row>
    <row r="237" spans="1:10">
      <c r="A237" s="1" t="s">
        <v>61480</v>
      </c>
      <c r="B237" s="1" t="s">
        <v>61481</v>
      </c>
      <c r="C237" s="1">
        <v>2</v>
      </c>
      <c r="D237" s="1">
        <v>45</v>
      </c>
      <c r="E237" s="1">
        <v>44</v>
      </c>
      <c r="F237" s="1">
        <v>11092</v>
      </c>
      <c r="G237" s="1">
        <v>11.2040404040404</v>
      </c>
      <c r="H237" s="1">
        <v>0.0136652267599129</v>
      </c>
      <c r="I237" s="1">
        <v>0.0349737159448619</v>
      </c>
      <c r="J237" s="1" t="s">
        <v>61482</v>
      </c>
    </row>
    <row r="238" spans="1:10">
      <c r="A238" s="1" t="s">
        <v>61483</v>
      </c>
      <c r="B238" s="1" t="s">
        <v>61484</v>
      </c>
      <c r="C238" s="1">
        <v>3</v>
      </c>
      <c r="D238" s="1">
        <v>45</v>
      </c>
      <c r="E238" s="1">
        <v>129</v>
      </c>
      <c r="F238" s="1">
        <v>11092</v>
      </c>
      <c r="G238" s="1">
        <v>5.73229974160207</v>
      </c>
      <c r="H238" s="1">
        <v>0.0152837397708879</v>
      </c>
      <c r="I238" s="1">
        <v>0.0388362353465374</v>
      </c>
      <c r="J238" s="1" t="s">
        <v>57916</v>
      </c>
    </row>
    <row r="239" spans="1:10">
      <c r="A239" s="1" t="s">
        <v>61485</v>
      </c>
      <c r="B239" s="1" t="s">
        <v>61486</v>
      </c>
      <c r="C239" s="1">
        <v>2</v>
      </c>
      <c r="D239" s="1">
        <v>45</v>
      </c>
      <c r="E239" s="1">
        <v>47</v>
      </c>
      <c r="F239" s="1">
        <v>11092</v>
      </c>
      <c r="G239" s="1">
        <v>10.4888888888889</v>
      </c>
      <c r="H239" s="1">
        <v>0.01549591509688</v>
      </c>
      <c r="I239" s="1">
        <v>0.0388362353465374</v>
      </c>
      <c r="J239" s="1" t="s">
        <v>57615</v>
      </c>
    </row>
    <row r="240" spans="1:10">
      <c r="A240" s="1" t="s">
        <v>61487</v>
      </c>
      <c r="B240" s="1" t="s">
        <v>61488</v>
      </c>
      <c r="C240" s="1">
        <v>2</v>
      </c>
      <c r="D240" s="1">
        <v>45</v>
      </c>
      <c r="E240" s="1">
        <v>47</v>
      </c>
      <c r="F240" s="1">
        <v>11092</v>
      </c>
      <c r="G240" s="1">
        <v>10.4888888888889</v>
      </c>
      <c r="H240" s="1">
        <v>0.01549591509688</v>
      </c>
      <c r="I240" s="1">
        <v>0.0388362353465374</v>
      </c>
      <c r="J240" s="1" t="s">
        <v>57615</v>
      </c>
    </row>
    <row r="241" spans="1:10">
      <c r="A241" s="1" t="s">
        <v>61489</v>
      </c>
      <c r="B241" s="1" t="s">
        <v>61490</v>
      </c>
      <c r="C241" s="1">
        <v>2</v>
      </c>
      <c r="D241" s="1">
        <v>45</v>
      </c>
      <c r="E241" s="1">
        <v>47</v>
      </c>
      <c r="F241" s="1">
        <v>11092</v>
      </c>
      <c r="G241" s="1">
        <v>10.4888888888889</v>
      </c>
      <c r="H241" s="1">
        <v>0.01549591509688</v>
      </c>
      <c r="I241" s="1">
        <v>0.0388362353465374</v>
      </c>
      <c r="J241" s="1" t="s">
        <v>58014</v>
      </c>
    </row>
    <row r="242" spans="1:10">
      <c r="A242" s="1" t="s">
        <v>61491</v>
      </c>
      <c r="B242" s="1" t="s">
        <v>61492</v>
      </c>
      <c r="C242" s="1">
        <v>2</v>
      </c>
      <c r="D242" s="1">
        <v>45</v>
      </c>
      <c r="E242" s="1">
        <v>47</v>
      </c>
      <c r="F242" s="1">
        <v>11092</v>
      </c>
      <c r="G242" s="1">
        <v>10.4888888888889</v>
      </c>
      <c r="H242" s="1">
        <v>0.01549591509688</v>
      </c>
      <c r="I242" s="1">
        <v>0.0388362353465374</v>
      </c>
      <c r="J242" s="1" t="s">
        <v>61493</v>
      </c>
    </row>
    <row r="243" spans="1:10">
      <c r="A243" s="1" t="s">
        <v>61494</v>
      </c>
      <c r="B243" s="1" t="s">
        <v>61495</v>
      </c>
      <c r="C243" s="1">
        <v>5</v>
      </c>
      <c r="D243" s="1">
        <v>45</v>
      </c>
      <c r="E243" s="1">
        <v>365</v>
      </c>
      <c r="F243" s="1">
        <v>11092</v>
      </c>
      <c r="G243" s="1">
        <v>3.3765601217656</v>
      </c>
      <c r="H243" s="1">
        <v>0.0155831567513157</v>
      </c>
      <c r="I243" s="1">
        <v>0.0388934986685732</v>
      </c>
      <c r="J243" s="1" t="s">
        <v>61496</v>
      </c>
    </row>
    <row r="244" spans="1:10">
      <c r="A244" s="1" t="s">
        <v>61497</v>
      </c>
      <c r="B244" s="1" t="s">
        <v>61498</v>
      </c>
      <c r="C244" s="1">
        <v>4</v>
      </c>
      <c r="D244" s="1">
        <v>45</v>
      </c>
      <c r="E244" s="1">
        <v>239</v>
      </c>
      <c r="F244" s="1">
        <v>11092</v>
      </c>
      <c r="G244" s="1">
        <v>4.12533705253371</v>
      </c>
      <c r="H244" s="1">
        <v>0.015692725561591</v>
      </c>
      <c r="I244" s="1">
        <v>0.0390057869925964</v>
      </c>
      <c r="J244" s="1" t="s">
        <v>61499</v>
      </c>
    </row>
    <row r="245" spans="1:10">
      <c r="A245" s="1" t="s">
        <v>61500</v>
      </c>
      <c r="B245" s="1" t="s">
        <v>61501</v>
      </c>
      <c r="C245" s="1">
        <v>2</v>
      </c>
      <c r="D245" s="1">
        <v>45</v>
      </c>
      <c r="E245" s="1">
        <v>48</v>
      </c>
      <c r="F245" s="1">
        <v>11092</v>
      </c>
      <c r="G245" s="1">
        <v>10.2703703703704</v>
      </c>
      <c r="H245" s="1">
        <v>0.0161283465232062</v>
      </c>
      <c r="I245" s="1">
        <v>0.0397613114286389</v>
      </c>
      <c r="J245" s="1" t="s">
        <v>61423</v>
      </c>
    </row>
    <row r="246" spans="1:10">
      <c r="A246" s="1" t="s">
        <v>61502</v>
      </c>
      <c r="B246" s="1" t="s">
        <v>61503</v>
      </c>
      <c r="C246" s="1">
        <v>2</v>
      </c>
      <c r="D246" s="1">
        <v>45</v>
      </c>
      <c r="E246" s="1">
        <v>48</v>
      </c>
      <c r="F246" s="1">
        <v>11092</v>
      </c>
      <c r="G246" s="1">
        <v>10.2703703703704</v>
      </c>
      <c r="H246" s="1">
        <v>0.0161283465232062</v>
      </c>
      <c r="I246" s="1">
        <v>0.0397613114286389</v>
      </c>
      <c r="J246" s="1" t="s">
        <v>57609</v>
      </c>
    </row>
    <row r="247" spans="1:10">
      <c r="A247" s="1" t="s">
        <v>61504</v>
      </c>
      <c r="B247" s="1" t="s">
        <v>61505</v>
      </c>
      <c r="C247" s="1">
        <v>3</v>
      </c>
      <c r="D247" s="1">
        <v>45</v>
      </c>
      <c r="E247" s="1">
        <v>134</v>
      </c>
      <c r="F247" s="1">
        <v>11092</v>
      </c>
      <c r="G247" s="1">
        <v>5.51840796019901</v>
      </c>
      <c r="H247" s="1">
        <v>0.0169075961318939</v>
      </c>
      <c r="I247" s="1">
        <v>0.04151295960839</v>
      </c>
      <c r="J247" s="1" t="s">
        <v>57916</v>
      </c>
    </row>
    <row r="248" spans="1:10">
      <c r="A248" s="1" t="s">
        <v>61506</v>
      </c>
      <c r="B248" s="1" t="s">
        <v>61507</v>
      </c>
      <c r="C248" s="1">
        <v>2</v>
      </c>
      <c r="D248" s="1">
        <v>45</v>
      </c>
      <c r="E248" s="1">
        <v>50</v>
      </c>
      <c r="F248" s="1">
        <v>11092</v>
      </c>
      <c r="G248" s="1">
        <v>9.85955555555556</v>
      </c>
      <c r="H248" s="1">
        <v>0.0174259380001707</v>
      </c>
      <c r="I248" s="1">
        <v>0.0424405909358997</v>
      </c>
      <c r="J248" s="1" t="s">
        <v>57831</v>
      </c>
    </row>
    <row r="249" spans="1:10">
      <c r="A249" s="1" t="s">
        <v>61508</v>
      </c>
      <c r="B249" s="1" t="s">
        <v>61509</v>
      </c>
      <c r="C249" s="1">
        <v>2</v>
      </c>
      <c r="D249" s="1">
        <v>45</v>
      </c>
      <c r="E249" s="1">
        <v>50</v>
      </c>
      <c r="F249" s="1">
        <v>11092</v>
      </c>
      <c r="G249" s="1">
        <v>9.85955555555556</v>
      </c>
      <c r="H249" s="1">
        <v>0.0174259380001707</v>
      </c>
      <c r="I249" s="1">
        <v>0.0424405909358997</v>
      </c>
      <c r="J249" s="1" t="s">
        <v>61292</v>
      </c>
    </row>
    <row r="250" spans="1:10">
      <c r="A250" s="1" t="s">
        <v>61510</v>
      </c>
      <c r="B250" s="1" t="s">
        <v>61511</v>
      </c>
      <c r="C250" s="1">
        <v>2</v>
      </c>
      <c r="D250" s="1">
        <v>45</v>
      </c>
      <c r="E250" s="1">
        <v>51</v>
      </c>
      <c r="F250" s="1">
        <v>11092</v>
      </c>
      <c r="G250" s="1">
        <v>9.66623093681917</v>
      </c>
      <c r="H250" s="1">
        <v>0.0180909085746028</v>
      </c>
      <c r="I250" s="1">
        <v>0.04388316778739</v>
      </c>
      <c r="J250" s="1" t="s">
        <v>57551</v>
      </c>
    </row>
    <row r="251" spans="1:10">
      <c r="A251" s="1" t="s">
        <v>61512</v>
      </c>
      <c r="B251" s="1" t="s">
        <v>61513</v>
      </c>
      <c r="C251" s="1">
        <v>2</v>
      </c>
      <c r="D251" s="1">
        <v>45</v>
      </c>
      <c r="E251" s="1">
        <v>52</v>
      </c>
      <c r="F251" s="1">
        <v>11092</v>
      </c>
      <c r="G251" s="1">
        <v>9.48034188034188</v>
      </c>
      <c r="H251" s="1">
        <v>0.0187665369873513</v>
      </c>
      <c r="I251" s="1">
        <v>0.0453399533614408</v>
      </c>
      <c r="J251" s="1" t="s">
        <v>57310</v>
      </c>
    </row>
    <row r="252" spans="1:10">
      <c r="A252" s="1" t="s">
        <v>61514</v>
      </c>
      <c r="B252" s="1" t="s">
        <v>61515</v>
      </c>
      <c r="C252" s="1">
        <v>3</v>
      </c>
      <c r="D252" s="1">
        <v>45</v>
      </c>
      <c r="E252" s="1">
        <v>140</v>
      </c>
      <c r="F252" s="1">
        <v>11092</v>
      </c>
      <c r="G252" s="1">
        <v>5.28190476190476</v>
      </c>
      <c r="H252" s="1">
        <v>0.0189797076537189</v>
      </c>
      <c r="I252" s="1">
        <v>0.0456722845531722</v>
      </c>
      <c r="J252" s="1" t="s">
        <v>61516</v>
      </c>
    </row>
    <row r="253" spans="1:10">
      <c r="A253" s="1" t="s">
        <v>61517</v>
      </c>
      <c r="B253" s="1" t="s">
        <v>61518</v>
      </c>
      <c r="C253" s="1">
        <v>1</v>
      </c>
      <c r="D253" s="1">
        <v>45</v>
      </c>
      <c r="E253" s="1">
        <v>5</v>
      </c>
      <c r="F253" s="1">
        <v>11092</v>
      </c>
      <c r="G253" s="1">
        <v>49.2977777777778</v>
      </c>
      <c r="H253" s="1">
        <v>0.0201245652388429</v>
      </c>
      <c r="I253" s="1">
        <v>0.0471133232723298</v>
      </c>
      <c r="J253" s="1" t="s">
        <v>336</v>
      </c>
    </row>
    <row r="254" spans="1:10">
      <c r="A254" s="1" t="s">
        <v>61519</v>
      </c>
      <c r="B254" s="1" t="s">
        <v>61520</v>
      </c>
      <c r="C254" s="1">
        <v>1</v>
      </c>
      <c r="D254" s="1">
        <v>45</v>
      </c>
      <c r="E254" s="1">
        <v>5</v>
      </c>
      <c r="F254" s="1">
        <v>11092</v>
      </c>
      <c r="G254" s="1">
        <v>49.2977777777778</v>
      </c>
      <c r="H254" s="1">
        <v>0.0201245652388429</v>
      </c>
      <c r="I254" s="1">
        <v>0.0471133232723298</v>
      </c>
      <c r="J254" s="1" t="s">
        <v>350</v>
      </c>
    </row>
    <row r="255" spans="1:10">
      <c r="A255" s="1" t="s">
        <v>61521</v>
      </c>
      <c r="B255" s="1" t="s">
        <v>61522</v>
      </c>
      <c r="C255" s="1">
        <v>1</v>
      </c>
      <c r="D255" s="1">
        <v>45</v>
      </c>
      <c r="E255" s="1">
        <v>5</v>
      </c>
      <c r="F255" s="1">
        <v>11092</v>
      </c>
      <c r="G255" s="1">
        <v>49.2977777777778</v>
      </c>
      <c r="H255" s="1">
        <v>0.0201245652388429</v>
      </c>
      <c r="I255" s="1">
        <v>0.0471133232723298</v>
      </c>
      <c r="J255" s="1" t="s">
        <v>342</v>
      </c>
    </row>
    <row r="256" spans="1:10">
      <c r="A256" s="1" t="s">
        <v>61523</v>
      </c>
      <c r="B256" s="1" t="s">
        <v>61524</v>
      </c>
      <c r="C256" s="1">
        <v>1</v>
      </c>
      <c r="D256" s="1">
        <v>45</v>
      </c>
      <c r="E256" s="1">
        <v>5</v>
      </c>
      <c r="F256" s="1">
        <v>11092</v>
      </c>
      <c r="G256" s="1">
        <v>49.2977777777778</v>
      </c>
      <c r="H256" s="1">
        <v>0.0201245652388429</v>
      </c>
      <c r="I256" s="1">
        <v>0.0471133232723298</v>
      </c>
      <c r="J256" s="1" t="s">
        <v>347</v>
      </c>
    </row>
    <row r="257" spans="1:10">
      <c r="A257" s="1" t="s">
        <v>61525</v>
      </c>
      <c r="B257" s="1" t="s">
        <v>61526</v>
      </c>
      <c r="C257" s="1">
        <v>1</v>
      </c>
      <c r="D257" s="1">
        <v>45</v>
      </c>
      <c r="E257" s="1">
        <v>5</v>
      </c>
      <c r="F257" s="1">
        <v>11092</v>
      </c>
      <c r="G257" s="1">
        <v>49.2977777777778</v>
      </c>
      <c r="H257" s="1">
        <v>0.0201245652388429</v>
      </c>
      <c r="I257" s="1">
        <v>0.0471133232723298</v>
      </c>
      <c r="J257" s="1" t="s">
        <v>351</v>
      </c>
    </row>
    <row r="258" spans="1:10">
      <c r="A258" s="1" t="s">
        <v>61527</v>
      </c>
      <c r="B258" s="1" t="s">
        <v>61528</v>
      </c>
      <c r="C258" s="1">
        <v>1</v>
      </c>
      <c r="D258" s="1">
        <v>45</v>
      </c>
      <c r="E258" s="1">
        <v>5</v>
      </c>
      <c r="F258" s="1">
        <v>11092</v>
      </c>
      <c r="G258" s="1">
        <v>49.2977777777778</v>
      </c>
      <c r="H258" s="1">
        <v>0.0201245652388429</v>
      </c>
      <c r="I258" s="1">
        <v>0.0471133232723298</v>
      </c>
      <c r="J258" s="1" t="s">
        <v>342</v>
      </c>
    </row>
    <row r="259" spans="1:10">
      <c r="A259" s="1" t="s">
        <v>61529</v>
      </c>
      <c r="B259" s="1" t="s">
        <v>61530</v>
      </c>
      <c r="C259" s="1">
        <v>1</v>
      </c>
      <c r="D259" s="1">
        <v>45</v>
      </c>
      <c r="E259" s="1">
        <v>5</v>
      </c>
      <c r="F259" s="1">
        <v>11092</v>
      </c>
      <c r="G259" s="1">
        <v>49.2977777777778</v>
      </c>
      <c r="H259" s="1">
        <v>0.0201245652388429</v>
      </c>
      <c r="I259" s="1">
        <v>0.0471133232723298</v>
      </c>
      <c r="J259" s="1" t="s">
        <v>318</v>
      </c>
    </row>
    <row r="260" spans="1:10">
      <c r="A260" s="1" t="s">
        <v>61531</v>
      </c>
      <c r="B260" s="1" t="s">
        <v>61532</v>
      </c>
      <c r="C260" s="1">
        <v>7</v>
      </c>
      <c r="D260" s="1">
        <v>45</v>
      </c>
      <c r="E260" s="1">
        <v>692</v>
      </c>
      <c r="F260" s="1">
        <v>11092</v>
      </c>
      <c r="G260" s="1">
        <v>2.49338471419396</v>
      </c>
      <c r="H260" s="1">
        <v>0.0203847307809566</v>
      </c>
      <c r="I260" s="1">
        <v>0.0475381366474818</v>
      </c>
      <c r="J260" s="1" t="s">
        <v>61533</v>
      </c>
    </row>
    <row r="261" spans="1:10">
      <c r="A261" s="1" t="s">
        <v>61534</v>
      </c>
      <c r="B261" s="1" t="s">
        <v>61535</v>
      </c>
      <c r="C261" s="1">
        <v>2</v>
      </c>
      <c r="D261" s="1">
        <v>45</v>
      </c>
      <c r="E261" s="1">
        <v>57</v>
      </c>
      <c r="F261" s="1">
        <v>11092</v>
      </c>
      <c r="G261" s="1">
        <v>8.64873294346979</v>
      </c>
      <c r="H261" s="1">
        <v>0.0223012988391684</v>
      </c>
      <c r="I261" s="1">
        <v>0.0518076326879143</v>
      </c>
      <c r="J261" s="1" t="s">
        <v>58834</v>
      </c>
    </row>
    <row r="262" spans="1:10">
      <c r="A262" s="1" t="s">
        <v>61536</v>
      </c>
      <c r="B262" s="1" t="s">
        <v>61537</v>
      </c>
      <c r="C262" s="1">
        <v>3</v>
      </c>
      <c r="D262" s="1">
        <v>45</v>
      </c>
      <c r="E262" s="1">
        <v>150</v>
      </c>
      <c r="F262" s="1">
        <v>11092</v>
      </c>
      <c r="G262" s="1">
        <v>4.92977777777778</v>
      </c>
      <c r="H262" s="1">
        <v>0.0227342782447716</v>
      </c>
      <c r="I262" s="1">
        <v>0.0526111266660615</v>
      </c>
      <c r="J262" s="1" t="s">
        <v>61538</v>
      </c>
    </row>
    <row r="263" spans="1:10">
      <c r="A263" s="1" t="s">
        <v>61539</v>
      </c>
      <c r="B263" s="1" t="s">
        <v>61540</v>
      </c>
      <c r="C263" s="1">
        <v>2</v>
      </c>
      <c r="D263" s="1">
        <v>45</v>
      </c>
      <c r="E263" s="1">
        <v>59</v>
      </c>
      <c r="F263" s="1">
        <v>11092</v>
      </c>
      <c r="G263" s="1">
        <v>8.35555555555556</v>
      </c>
      <c r="H263" s="1">
        <v>0.0237865836507759</v>
      </c>
      <c r="I263" s="1">
        <v>0.0535199317357134</v>
      </c>
      <c r="J263" s="1" t="s">
        <v>57589</v>
      </c>
    </row>
    <row r="264" spans="1:10">
      <c r="A264" s="1" t="s">
        <v>61541</v>
      </c>
      <c r="B264" s="1" t="s">
        <v>61542</v>
      </c>
      <c r="C264" s="1">
        <v>1</v>
      </c>
      <c r="D264" s="1">
        <v>45</v>
      </c>
      <c r="E264" s="1">
        <v>6</v>
      </c>
      <c r="F264" s="1">
        <v>11092</v>
      </c>
      <c r="G264" s="1">
        <v>41.0814814814815</v>
      </c>
      <c r="H264" s="1">
        <v>0.0241016911127716</v>
      </c>
      <c r="I264" s="1">
        <v>0.0535199317357134</v>
      </c>
      <c r="J264" s="1" t="s">
        <v>335</v>
      </c>
    </row>
    <row r="265" spans="1:10">
      <c r="A265" s="1" t="s">
        <v>61543</v>
      </c>
      <c r="B265" s="1" t="s">
        <v>61544</v>
      </c>
      <c r="C265" s="1">
        <v>1</v>
      </c>
      <c r="D265" s="1">
        <v>45</v>
      </c>
      <c r="E265" s="1">
        <v>6</v>
      </c>
      <c r="F265" s="1">
        <v>11092</v>
      </c>
      <c r="G265" s="1">
        <v>41.0814814814815</v>
      </c>
      <c r="H265" s="1">
        <v>0.0241016911127716</v>
      </c>
      <c r="I265" s="1">
        <v>0.0535199317357134</v>
      </c>
      <c r="J265" s="1" t="s">
        <v>289</v>
      </c>
    </row>
    <row r="266" spans="1:10">
      <c r="A266" s="1" t="s">
        <v>61545</v>
      </c>
      <c r="B266" s="1" t="s">
        <v>61546</v>
      </c>
      <c r="C266" s="1">
        <v>1</v>
      </c>
      <c r="D266" s="1">
        <v>45</v>
      </c>
      <c r="E266" s="1">
        <v>6</v>
      </c>
      <c r="F266" s="1">
        <v>11092</v>
      </c>
      <c r="G266" s="1">
        <v>41.0814814814815</v>
      </c>
      <c r="H266" s="1">
        <v>0.0241016911127716</v>
      </c>
      <c r="I266" s="1">
        <v>0.0535199317357134</v>
      </c>
      <c r="J266" s="1" t="s">
        <v>332</v>
      </c>
    </row>
    <row r="267" spans="1:10">
      <c r="A267" s="1" t="s">
        <v>61547</v>
      </c>
      <c r="B267" s="1" t="s">
        <v>61548</v>
      </c>
      <c r="C267" s="1">
        <v>1</v>
      </c>
      <c r="D267" s="1">
        <v>45</v>
      </c>
      <c r="E267" s="1">
        <v>6</v>
      </c>
      <c r="F267" s="1">
        <v>11092</v>
      </c>
      <c r="G267" s="1">
        <v>41.0814814814815</v>
      </c>
      <c r="H267" s="1">
        <v>0.0241016911127716</v>
      </c>
      <c r="I267" s="1">
        <v>0.0535199317357134</v>
      </c>
      <c r="J267" s="1" t="s">
        <v>328</v>
      </c>
    </row>
    <row r="268" spans="1:10">
      <c r="A268" s="1" t="s">
        <v>61549</v>
      </c>
      <c r="B268" s="1" t="s">
        <v>61550</v>
      </c>
      <c r="C268" s="1">
        <v>1</v>
      </c>
      <c r="D268" s="1">
        <v>45</v>
      </c>
      <c r="E268" s="1">
        <v>6</v>
      </c>
      <c r="F268" s="1">
        <v>11092</v>
      </c>
      <c r="G268" s="1">
        <v>41.0814814814815</v>
      </c>
      <c r="H268" s="1">
        <v>0.0241016911127716</v>
      </c>
      <c r="I268" s="1">
        <v>0.0535199317357134</v>
      </c>
      <c r="J268" s="1" t="s">
        <v>318</v>
      </c>
    </row>
    <row r="269" spans="1:10">
      <c r="A269" s="1" t="s">
        <v>61551</v>
      </c>
      <c r="B269" s="1" t="s">
        <v>61552</v>
      </c>
      <c r="C269" s="1">
        <v>1</v>
      </c>
      <c r="D269" s="1">
        <v>45</v>
      </c>
      <c r="E269" s="1">
        <v>6</v>
      </c>
      <c r="F269" s="1">
        <v>11092</v>
      </c>
      <c r="G269" s="1">
        <v>41.0814814814815</v>
      </c>
      <c r="H269" s="1">
        <v>0.0241016911127716</v>
      </c>
      <c r="I269" s="1">
        <v>0.0535199317357134</v>
      </c>
      <c r="J269" s="1" t="s">
        <v>292</v>
      </c>
    </row>
    <row r="270" spans="1:10">
      <c r="A270" s="1" t="s">
        <v>61553</v>
      </c>
      <c r="B270" s="1" t="s">
        <v>61554</v>
      </c>
      <c r="C270" s="1">
        <v>1</v>
      </c>
      <c r="D270" s="1">
        <v>45</v>
      </c>
      <c r="E270" s="1">
        <v>6</v>
      </c>
      <c r="F270" s="1">
        <v>11092</v>
      </c>
      <c r="G270" s="1">
        <v>41.0814814814815</v>
      </c>
      <c r="H270" s="1">
        <v>0.0241016911127716</v>
      </c>
      <c r="I270" s="1">
        <v>0.0535199317357134</v>
      </c>
      <c r="J270" s="1" t="s">
        <v>292</v>
      </c>
    </row>
    <row r="271" spans="1:10">
      <c r="A271" s="1" t="s">
        <v>61555</v>
      </c>
      <c r="B271" s="1" t="s">
        <v>61556</v>
      </c>
      <c r="C271" s="1">
        <v>1</v>
      </c>
      <c r="D271" s="1">
        <v>45</v>
      </c>
      <c r="E271" s="1">
        <v>6</v>
      </c>
      <c r="F271" s="1">
        <v>11092</v>
      </c>
      <c r="G271" s="1">
        <v>41.0814814814815</v>
      </c>
      <c r="H271" s="1">
        <v>0.0241016911127716</v>
      </c>
      <c r="I271" s="1">
        <v>0.0535199317357134</v>
      </c>
      <c r="J271" s="1" t="s">
        <v>342</v>
      </c>
    </row>
    <row r="272" spans="1:10">
      <c r="A272" s="1" t="s">
        <v>61557</v>
      </c>
      <c r="B272" s="1" t="s">
        <v>61558</v>
      </c>
      <c r="C272" s="1">
        <v>1</v>
      </c>
      <c r="D272" s="1">
        <v>45</v>
      </c>
      <c r="E272" s="1">
        <v>6</v>
      </c>
      <c r="F272" s="1">
        <v>11092</v>
      </c>
      <c r="G272" s="1">
        <v>41.0814814814815</v>
      </c>
      <c r="H272" s="1">
        <v>0.0241016911127716</v>
      </c>
      <c r="I272" s="1">
        <v>0.0535199317357134</v>
      </c>
      <c r="J272" s="1" t="s">
        <v>289</v>
      </c>
    </row>
    <row r="273" spans="1:10">
      <c r="A273" s="1" t="s">
        <v>61559</v>
      </c>
      <c r="B273" s="1" t="s">
        <v>61560</v>
      </c>
      <c r="C273" s="1">
        <v>1</v>
      </c>
      <c r="D273" s="1">
        <v>45</v>
      </c>
      <c r="E273" s="1">
        <v>6</v>
      </c>
      <c r="F273" s="1">
        <v>11092</v>
      </c>
      <c r="G273" s="1">
        <v>41.0814814814815</v>
      </c>
      <c r="H273" s="1">
        <v>0.0241016911127716</v>
      </c>
      <c r="I273" s="1">
        <v>0.0535199317357134</v>
      </c>
      <c r="J273" s="1" t="s">
        <v>328</v>
      </c>
    </row>
    <row r="274" spans="1:10">
      <c r="A274" s="1" t="s">
        <v>61561</v>
      </c>
      <c r="B274" s="1" t="s">
        <v>61562</v>
      </c>
      <c r="C274" s="1">
        <v>2</v>
      </c>
      <c r="D274" s="1">
        <v>45</v>
      </c>
      <c r="E274" s="1">
        <v>60</v>
      </c>
      <c r="F274" s="1">
        <v>11092</v>
      </c>
      <c r="G274" s="1">
        <v>8.2162962962963</v>
      </c>
      <c r="H274" s="1">
        <v>0.0245441604134247</v>
      </c>
      <c r="I274" s="1">
        <v>0.0543028310978334</v>
      </c>
      <c r="J274" s="1" t="s">
        <v>57615</v>
      </c>
    </row>
    <row r="275" spans="1:10">
      <c r="A275" s="1" t="s">
        <v>61563</v>
      </c>
      <c r="B275" s="1" t="s">
        <v>61564</v>
      </c>
      <c r="C275" s="1">
        <v>6</v>
      </c>
      <c r="D275" s="1">
        <v>45</v>
      </c>
      <c r="E275" s="1">
        <v>561</v>
      </c>
      <c r="F275" s="1">
        <v>11092</v>
      </c>
      <c r="G275" s="1">
        <v>2.63624480095068</v>
      </c>
      <c r="H275" s="1">
        <v>0.0248065809445132</v>
      </c>
      <c r="I275" s="1">
        <v>0.05468312003827</v>
      </c>
      <c r="J275" s="1" t="s">
        <v>61565</v>
      </c>
    </row>
    <row r="276" spans="1:10">
      <c r="A276" s="1" t="s">
        <v>61566</v>
      </c>
      <c r="B276" s="1" t="s">
        <v>61567</v>
      </c>
      <c r="C276" s="1">
        <v>2</v>
      </c>
      <c r="D276" s="1">
        <v>45</v>
      </c>
      <c r="E276" s="1">
        <v>61</v>
      </c>
      <c r="F276" s="1">
        <v>11092</v>
      </c>
      <c r="G276" s="1">
        <v>8.0816029143898</v>
      </c>
      <c r="H276" s="1">
        <v>0.0253115745656058</v>
      </c>
      <c r="I276" s="1">
        <v>0.0555934219550033</v>
      </c>
      <c r="J276" s="1" t="s">
        <v>57571</v>
      </c>
    </row>
    <row r="277" spans="1:10">
      <c r="A277" s="1" t="s">
        <v>61568</v>
      </c>
      <c r="B277" s="1" t="s">
        <v>61569</v>
      </c>
      <c r="C277" s="1">
        <v>11</v>
      </c>
      <c r="D277" s="1">
        <v>45</v>
      </c>
      <c r="E277" s="1">
        <v>1435</v>
      </c>
      <c r="F277" s="1">
        <v>11092</v>
      </c>
      <c r="G277" s="1">
        <v>1.88946186604723</v>
      </c>
      <c r="H277" s="1">
        <v>0.0254618121498615</v>
      </c>
      <c r="I277" s="1">
        <v>0.055720777313465</v>
      </c>
      <c r="J277" s="1" t="s">
        <v>61570</v>
      </c>
    </row>
    <row r="278" spans="1:10">
      <c r="A278" s="1" t="s">
        <v>61571</v>
      </c>
      <c r="B278" s="1" t="s">
        <v>61572</v>
      </c>
      <c r="C278" s="1">
        <v>2</v>
      </c>
      <c r="D278" s="1">
        <v>45</v>
      </c>
      <c r="E278" s="1">
        <v>64</v>
      </c>
      <c r="F278" s="1">
        <v>11092</v>
      </c>
      <c r="G278" s="1">
        <v>7.70277777777778</v>
      </c>
      <c r="H278" s="1">
        <v>0.0276719592698994</v>
      </c>
      <c r="I278" s="1">
        <v>0.0601066356877085</v>
      </c>
      <c r="J278" s="1" t="s">
        <v>57551</v>
      </c>
    </row>
    <row r="279" spans="1:10">
      <c r="A279" s="1" t="s">
        <v>61573</v>
      </c>
      <c r="B279" s="1" t="s">
        <v>61574</v>
      </c>
      <c r="C279" s="1">
        <v>1</v>
      </c>
      <c r="D279" s="1">
        <v>45</v>
      </c>
      <c r="E279" s="1">
        <v>7</v>
      </c>
      <c r="F279" s="1">
        <v>11092</v>
      </c>
      <c r="G279" s="1">
        <v>35.2126984126984</v>
      </c>
      <c r="H279" s="1">
        <v>0.0280630318939301</v>
      </c>
      <c r="I279" s="1">
        <v>0.0601066356877085</v>
      </c>
      <c r="J279" s="1" t="s">
        <v>314</v>
      </c>
    </row>
    <row r="280" spans="1:10">
      <c r="A280" s="1" t="s">
        <v>61575</v>
      </c>
      <c r="B280" s="1" t="s">
        <v>61576</v>
      </c>
      <c r="C280" s="1">
        <v>1</v>
      </c>
      <c r="D280" s="1">
        <v>45</v>
      </c>
      <c r="E280" s="1">
        <v>7</v>
      </c>
      <c r="F280" s="1">
        <v>11092</v>
      </c>
      <c r="G280" s="1">
        <v>35.2126984126984</v>
      </c>
      <c r="H280" s="1">
        <v>0.0280630318939301</v>
      </c>
      <c r="I280" s="1">
        <v>0.0601066356877085</v>
      </c>
      <c r="J280" s="1" t="s">
        <v>328</v>
      </c>
    </row>
    <row r="281" spans="1:10">
      <c r="A281" s="1" t="s">
        <v>61577</v>
      </c>
      <c r="B281" s="1" t="s">
        <v>61578</v>
      </c>
      <c r="C281" s="1">
        <v>1</v>
      </c>
      <c r="D281" s="1">
        <v>45</v>
      </c>
      <c r="E281" s="1">
        <v>7</v>
      </c>
      <c r="F281" s="1">
        <v>11092</v>
      </c>
      <c r="G281" s="1">
        <v>35.2126984126984</v>
      </c>
      <c r="H281" s="1">
        <v>0.0280630318939301</v>
      </c>
      <c r="I281" s="1">
        <v>0.0601066356877085</v>
      </c>
      <c r="J281" s="1" t="s">
        <v>328</v>
      </c>
    </row>
    <row r="282" spans="1:10">
      <c r="A282" s="1" t="s">
        <v>61579</v>
      </c>
      <c r="B282" s="1" t="s">
        <v>61580</v>
      </c>
      <c r="C282" s="1">
        <v>1</v>
      </c>
      <c r="D282" s="1">
        <v>45</v>
      </c>
      <c r="E282" s="1">
        <v>7</v>
      </c>
      <c r="F282" s="1">
        <v>11092</v>
      </c>
      <c r="G282" s="1">
        <v>35.2126984126984</v>
      </c>
      <c r="H282" s="1">
        <v>0.0280630318939301</v>
      </c>
      <c r="I282" s="1">
        <v>0.0601066356877085</v>
      </c>
      <c r="J282" s="1" t="s">
        <v>328</v>
      </c>
    </row>
    <row r="283" spans="1:10">
      <c r="A283" s="1" t="s">
        <v>61581</v>
      </c>
      <c r="B283" s="1" t="s">
        <v>61582</v>
      </c>
      <c r="C283" s="1">
        <v>1</v>
      </c>
      <c r="D283" s="1">
        <v>45</v>
      </c>
      <c r="E283" s="1">
        <v>7</v>
      </c>
      <c r="F283" s="1">
        <v>11092</v>
      </c>
      <c r="G283" s="1">
        <v>35.2126984126984</v>
      </c>
      <c r="H283" s="1">
        <v>0.0280630318939301</v>
      </c>
      <c r="I283" s="1">
        <v>0.0601066356877085</v>
      </c>
      <c r="J283" s="1" t="s">
        <v>342</v>
      </c>
    </row>
    <row r="284" spans="1:10">
      <c r="A284" s="1" t="s">
        <v>61583</v>
      </c>
      <c r="B284" s="1" t="s">
        <v>61584</v>
      </c>
      <c r="C284" s="1">
        <v>3</v>
      </c>
      <c r="D284" s="1">
        <v>45</v>
      </c>
      <c r="E284" s="1">
        <v>169</v>
      </c>
      <c r="F284" s="1">
        <v>11092</v>
      </c>
      <c r="G284" s="1">
        <v>4.37554240631164</v>
      </c>
      <c r="H284" s="1">
        <v>0.030907590084734</v>
      </c>
      <c r="I284" s="1">
        <v>0.0657330437013357</v>
      </c>
      <c r="J284" s="1" t="s">
        <v>61063</v>
      </c>
    </row>
    <row r="285" spans="1:10">
      <c r="A285" s="1" t="s">
        <v>61585</v>
      </c>
      <c r="B285" s="1" t="s">
        <v>61586</v>
      </c>
      <c r="C285" s="1">
        <v>3</v>
      </c>
      <c r="D285" s="1">
        <v>45</v>
      </c>
      <c r="E285" s="1">
        <v>169</v>
      </c>
      <c r="F285" s="1">
        <v>11092</v>
      </c>
      <c r="G285" s="1">
        <v>4.37554240631164</v>
      </c>
      <c r="H285" s="1">
        <v>0.030907590084734</v>
      </c>
      <c r="I285" s="1">
        <v>0.0657330437013357</v>
      </c>
      <c r="J285" s="1" t="s">
        <v>61063</v>
      </c>
    </row>
    <row r="286" spans="1:10">
      <c r="A286" s="1" t="s">
        <v>61587</v>
      </c>
      <c r="B286" s="1" t="s">
        <v>61588</v>
      </c>
      <c r="C286" s="1">
        <v>1</v>
      </c>
      <c r="D286" s="1">
        <v>45</v>
      </c>
      <c r="E286" s="1">
        <v>8</v>
      </c>
      <c r="F286" s="1">
        <v>11092</v>
      </c>
      <c r="G286" s="1">
        <v>30.8111111111111</v>
      </c>
      <c r="H286" s="1">
        <v>0.0320086488145234</v>
      </c>
      <c r="I286" s="1">
        <v>0.0666662892550763</v>
      </c>
      <c r="J286" s="1" t="s">
        <v>317</v>
      </c>
    </row>
    <row r="287" spans="1:10">
      <c r="A287" s="1" t="s">
        <v>61589</v>
      </c>
      <c r="B287" s="1" t="s">
        <v>61590</v>
      </c>
      <c r="C287" s="1">
        <v>1</v>
      </c>
      <c r="D287" s="1">
        <v>45</v>
      </c>
      <c r="E287" s="1">
        <v>8</v>
      </c>
      <c r="F287" s="1">
        <v>11092</v>
      </c>
      <c r="G287" s="1">
        <v>30.8111111111111</v>
      </c>
      <c r="H287" s="1">
        <v>0.0320086488145234</v>
      </c>
      <c r="I287" s="1">
        <v>0.0666662892550763</v>
      </c>
      <c r="J287" s="1" t="s">
        <v>317</v>
      </c>
    </row>
    <row r="288" spans="1:10">
      <c r="A288" s="1" t="s">
        <v>61591</v>
      </c>
      <c r="B288" s="1" t="s">
        <v>61592</v>
      </c>
      <c r="C288" s="1">
        <v>1</v>
      </c>
      <c r="D288" s="1">
        <v>45</v>
      </c>
      <c r="E288" s="1">
        <v>8</v>
      </c>
      <c r="F288" s="1">
        <v>11092</v>
      </c>
      <c r="G288" s="1">
        <v>30.8111111111111</v>
      </c>
      <c r="H288" s="1">
        <v>0.0320086488145234</v>
      </c>
      <c r="I288" s="1">
        <v>0.0666662892550763</v>
      </c>
      <c r="J288" s="1" t="s">
        <v>357</v>
      </c>
    </row>
    <row r="289" spans="1:10">
      <c r="A289" s="1" t="s">
        <v>61593</v>
      </c>
      <c r="B289" s="1" t="s">
        <v>61594</v>
      </c>
      <c r="C289" s="1">
        <v>1</v>
      </c>
      <c r="D289" s="1">
        <v>45</v>
      </c>
      <c r="E289" s="1">
        <v>8</v>
      </c>
      <c r="F289" s="1">
        <v>11092</v>
      </c>
      <c r="G289" s="1">
        <v>30.8111111111111</v>
      </c>
      <c r="H289" s="1">
        <v>0.0320086488145234</v>
      </c>
      <c r="I289" s="1">
        <v>0.0666662892550763</v>
      </c>
      <c r="J289" s="1" t="s">
        <v>342</v>
      </c>
    </row>
    <row r="290" spans="1:10">
      <c r="A290" s="1" t="s">
        <v>61595</v>
      </c>
      <c r="B290" s="1" t="s">
        <v>61596</v>
      </c>
      <c r="C290" s="1">
        <v>1</v>
      </c>
      <c r="D290" s="1">
        <v>45</v>
      </c>
      <c r="E290" s="1">
        <v>8</v>
      </c>
      <c r="F290" s="1">
        <v>11092</v>
      </c>
      <c r="G290" s="1">
        <v>30.8111111111111</v>
      </c>
      <c r="H290" s="1">
        <v>0.0320086488145234</v>
      </c>
      <c r="I290" s="1">
        <v>0.0666662892550763</v>
      </c>
      <c r="J290" s="1" t="s">
        <v>316</v>
      </c>
    </row>
    <row r="291" spans="1:10">
      <c r="A291" s="1" t="s">
        <v>61597</v>
      </c>
      <c r="B291" s="1" t="s">
        <v>61598</v>
      </c>
      <c r="C291" s="1">
        <v>1</v>
      </c>
      <c r="D291" s="1">
        <v>45</v>
      </c>
      <c r="E291" s="1">
        <v>8</v>
      </c>
      <c r="F291" s="1">
        <v>11092</v>
      </c>
      <c r="G291" s="1">
        <v>30.8111111111111</v>
      </c>
      <c r="H291" s="1">
        <v>0.0320086488145234</v>
      </c>
      <c r="I291" s="1">
        <v>0.0666662892550763</v>
      </c>
      <c r="J291" s="1" t="s">
        <v>450</v>
      </c>
    </row>
    <row r="292" spans="1:10">
      <c r="A292" s="1" t="s">
        <v>61599</v>
      </c>
      <c r="B292" s="1" t="s">
        <v>61600</v>
      </c>
      <c r="C292" s="1">
        <v>2</v>
      </c>
      <c r="D292" s="1">
        <v>45</v>
      </c>
      <c r="E292" s="1">
        <v>73</v>
      </c>
      <c r="F292" s="1">
        <v>11092</v>
      </c>
      <c r="G292" s="1">
        <v>6.7531202435312</v>
      </c>
      <c r="H292" s="1">
        <v>0.0352561797347083</v>
      </c>
      <c r="I292" s="1">
        <v>0.072842000457509</v>
      </c>
      <c r="J292" s="1" t="s">
        <v>61601</v>
      </c>
    </row>
    <row r="293" spans="1:10">
      <c r="A293" s="1" t="s">
        <v>61602</v>
      </c>
      <c r="B293" s="1" t="s">
        <v>61603</v>
      </c>
      <c r="C293" s="1">
        <v>1</v>
      </c>
      <c r="D293" s="1">
        <v>45</v>
      </c>
      <c r="E293" s="1">
        <v>9</v>
      </c>
      <c r="F293" s="1">
        <v>11092</v>
      </c>
      <c r="G293" s="1">
        <v>27.3876543209877</v>
      </c>
      <c r="H293" s="1">
        <v>0.0359386028747313</v>
      </c>
      <c r="I293" s="1">
        <v>0.072842000457509</v>
      </c>
      <c r="J293" s="1" t="s">
        <v>320</v>
      </c>
    </row>
    <row r="294" spans="1:10">
      <c r="A294" s="1" t="s">
        <v>61604</v>
      </c>
      <c r="B294" s="1" t="s">
        <v>61605</v>
      </c>
      <c r="C294" s="1">
        <v>1</v>
      </c>
      <c r="D294" s="1">
        <v>45</v>
      </c>
      <c r="E294" s="1">
        <v>9</v>
      </c>
      <c r="F294" s="1">
        <v>11092</v>
      </c>
      <c r="G294" s="1">
        <v>27.3876543209877</v>
      </c>
      <c r="H294" s="1">
        <v>0.0359386028747313</v>
      </c>
      <c r="I294" s="1">
        <v>0.072842000457509</v>
      </c>
      <c r="J294" s="1" t="s">
        <v>336</v>
      </c>
    </row>
    <row r="295" spans="1:10">
      <c r="A295" s="1" t="s">
        <v>61606</v>
      </c>
      <c r="B295" s="1" t="s">
        <v>61607</v>
      </c>
      <c r="C295" s="1">
        <v>1</v>
      </c>
      <c r="D295" s="1">
        <v>45</v>
      </c>
      <c r="E295" s="1">
        <v>9</v>
      </c>
      <c r="F295" s="1">
        <v>11092</v>
      </c>
      <c r="G295" s="1">
        <v>27.3876543209877</v>
      </c>
      <c r="H295" s="1">
        <v>0.0359386028747313</v>
      </c>
      <c r="I295" s="1">
        <v>0.072842000457509</v>
      </c>
      <c r="J295" s="1" t="s">
        <v>316</v>
      </c>
    </row>
    <row r="296" spans="1:10">
      <c r="A296" s="1" t="s">
        <v>61608</v>
      </c>
      <c r="B296" s="1" t="s">
        <v>61609</v>
      </c>
      <c r="C296" s="1">
        <v>1</v>
      </c>
      <c r="D296" s="1">
        <v>45</v>
      </c>
      <c r="E296" s="1">
        <v>9</v>
      </c>
      <c r="F296" s="1">
        <v>11092</v>
      </c>
      <c r="G296" s="1">
        <v>27.3876543209877</v>
      </c>
      <c r="H296" s="1">
        <v>0.0359386028747313</v>
      </c>
      <c r="I296" s="1">
        <v>0.072842000457509</v>
      </c>
      <c r="J296" s="1" t="s">
        <v>315</v>
      </c>
    </row>
    <row r="297" spans="1:10">
      <c r="A297" s="1" t="s">
        <v>61610</v>
      </c>
      <c r="B297" s="1" t="s">
        <v>61611</v>
      </c>
      <c r="C297" s="1">
        <v>1</v>
      </c>
      <c r="D297" s="1">
        <v>45</v>
      </c>
      <c r="E297" s="1">
        <v>9</v>
      </c>
      <c r="F297" s="1">
        <v>11092</v>
      </c>
      <c r="G297" s="1">
        <v>27.3876543209877</v>
      </c>
      <c r="H297" s="1">
        <v>0.0359386028747313</v>
      </c>
      <c r="I297" s="1">
        <v>0.072842000457509</v>
      </c>
      <c r="J297" s="1" t="s">
        <v>336</v>
      </c>
    </row>
    <row r="298" spans="1:10">
      <c r="A298" s="1" t="s">
        <v>61612</v>
      </c>
      <c r="B298" s="1" t="s">
        <v>61613</v>
      </c>
      <c r="C298" s="1">
        <v>1</v>
      </c>
      <c r="D298" s="1">
        <v>45</v>
      </c>
      <c r="E298" s="1">
        <v>9</v>
      </c>
      <c r="F298" s="1">
        <v>11092</v>
      </c>
      <c r="G298" s="1">
        <v>27.3876543209877</v>
      </c>
      <c r="H298" s="1">
        <v>0.0359386028747313</v>
      </c>
      <c r="I298" s="1">
        <v>0.072842000457509</v>
      </c>
      <c r="J298" s="1" t="s">
        <v>316</v>
      </c>
    </row>
    <row r="299" spans="1:10">
      <c r="A299" s="1" t="s">
        <v>61614</v>
      </c>
      <c r="B299" s="1" t="s">
        <v>61615</v>
      </c>
      <c r="C299" s="1">
        <v>1</v>
      </c>
      <c r="D299" s="1">
        <v>45</v>
      </c>
      <c r="E299" s="1">
        <v>9</v>
      </c>
      <c r="F299" s="1">
        <v>11092</v>
      </c>
      <c r="G299" s="1">
        <v>27.3876543209877</v>
      </c>
      <c r="H299" s="1">
        <v>0.0359386028747313</v>
      </c>
      <c r="I299" s="1">
        <v>0.072842000457509</v>
      </c>
      <c r="J299" s="1" t="s">
        <v>348</v>
      </c>
    </row>
    <row r="300" spans="1:10">
      <c r="A300" s="1" t="s">
        <v>61616</v>
      </c>
      <c r="B300" s="1" t="s">
        <v>61617</v>
      </c>
      <c r="C300" s="1">
        <v>2</v>
      </c>
      <c r="D300" s="1">
        <v>45</v>
      </c>
      <c r="E300" s="1">
        <v>74</v>
      </c>
      <c r="F300" s="1">
        <v>11092</v>
      </c>
      <c r="G300" s="1">
        <v>6.66186186186186</v>
      </c>
      <c r="H300" s="1">
        <v>0.0361436184007097</v>
      </c>
      <c r="I300" s="1">
        <v>0.0730125268027714</v>
      </c>
      <c r="J300" s="1" t="s">
        <v>61423</v>
      </c>
    </row>
    <row r="301" spans="1:10">
      <c r="A301" s="1" t="s">
        <v>61618</v>
      </c>
      <c r="B301" s="1" t="s">
        <v>61619</v>
      </c>
      <c r="C301" s="1">
        <v>2</v>
      </c>
      <c r="D301" s="1">
        <v>45</v>
      </c>
      <c r="E301" s="1">
        <v>75</v>
      </c>
      <c r="F301" s="1">
        <v>11092</v>
      </c>
      <c r="G301" s="1">
        <v>6.57303703703704</v>
      </c>
      <c r="H301" s="1">
        <v>0.0370397029057575</v>
      </c>
      <c r="I301" s="1">
        <v>0.0745732685169251</v>
      </c>
      <c r="J301" s="1" t="s">
        <v>57735</v>
      </c>
    </row>
    <row r="302" spans="1:10">
      <c r="A302" s="1" t="s">
        <v>61620</v>
      </c>
      <c r="B302" s="1" t="s">
        <v>61621</v>
      </c>
      <c r="C302" s="1">
        <v>2</v>
      </c>
      <c r="D302" s="1">
        <v>45</v>
      </c>
      <c r="E302" s="1">
        <v>76</v>
      </c>
      <c r="F302" s="1">
        <v>11092</v>
      </c>
      <c r="G302" s="1">
        <v>6.48654970760234</v>
      </c>
      <c r="H302" s="1">
        <v>0.0379443519271466</v>
      </c>
      <c r="I302" s="1">
        <v>0.0761408257940084</v>
      </c>
      <c r="J302" s="1" t="s">
        <v>57968</v>
      </c>
    </row>
    <row r="303" spans="1:10">
      <c r="A303" s="1" t="s">
        <v>61622</v>
      </c>
      <c r="B303" s="1" t="s">
        <v>61623</v>
      </c>
      <c r="C303" s="1">
        <v>2</v>
      </c>
      <c r="D303" s="1">
        <v>45</v>
      </c>
      <c r="E303" s="1">
        <v>77</v>
      </c>
      <c r="F303" s="1">
        <v>11092</v>
      </c>
      <c r="G303" s="1">
        <v>6.4023088023088</v>
      </c>
      <c r="H303" s="1">
        <v>0.0388574846336212</v>
      </c>
      <c r="I303" s="1">
        <v>0.0773993077990873</v>
      </c>
      <c r="J303" s="1" t="s">
        <v>61624</v>
      </c>
    </row>
    <row r="304" spans="1:10">
      <c r="A304" s="1" t="s">
        <v>61625</v>
      </c>
      <c r="B304" s="1" t="s">
        <v>61626</v>
      </c>
      <c r="C304" s="1">
        <v>2</v>
      </c>
      <c r="D304" s="1">
        <v>45</v>
      </c>
      <c r="E304" s="1">
        <v>77</v>
      </c>
      <c r="F304" s="1">
        <v>11092</v>
      </c>
      <c r="G304" s="1">
        <v>6.4023088023088</v>
      </c>
      <c r="H304" s="1">
        <v>0.0388574846336212</v>
      </c>
      <c r="I304" s="1">
        <v>0.0773993077990873</v>
      </c>
      <c r="J304" s="1" t="s">
        <v>57609</v>
      </c>
    </row>
    <row r="305" spans="1:10">
      <c r="A305" s="1" t="s">
        <v>61627</v>
      </c>
      <c r="B305" s="1" t="s">
        <v>61628</v>
      </c>
      <c r="C305" s="1">
        <v>2</v>
      </c>
      <c r="D305" s="1">
        <v>45</v>
      </c>
      <c r="E305" s="1">
        <v>78</v>
      </c>
      <c r="F305" s="1">
        <v>11092</v>
      </c>
      <c r="G305" s="1">
        <v>6.32022792022792</v>
      </c>
      <c r="H305" s="1">
        <v>0.0397790206828709</v>
      </c>
      <c r="I305" s="1">
        <v>0.0773993077990873</v>
      </c>
      <c r="J305" s="1" t="s">
        <v>61624</v>
      </c>
    </row>
    <row r="306" spans="1:10">
      <c r="A306" s="1" t="s">
        <v>61629</v>
      </c>
      <c r="B306" s="1" t="s">
        <v>61630</v>
      </c>
      <c r="C306" s="1">
        <v>1</v>
      </c>
      <c r="D306" s="1">
        <v>45</v>
      </c>
      <c r="E306" s="1">
        <v>10</v>
      </c>
      <c r="F306" s="1">
        <v>11092</v>
      </c>
      <c r="G306" s="1">
        <v>24.6488888888889</v>
      </c>
      <c r="H306" s="1">
        <v>0.0398529548435698</v>
      </c>
      <c r="I306" s="1">
        <v>0.0773993077990873</v>
      </c>
      <c r="J306" s="1" t="s">
        <v>333</v>
      </c>
    </row>
    <row r="307" spans="1:10">
      <c r="A307" s="1" t="s">
        <v>61631</v>
      </c>
      <c r="B307" s="1" t="s">
        <v>61632</v>
      </c>
      <c r="C307" s="1">
        <v>1</v>
      </c>
      <c r="D307" s="1">
        <v>45</v>
      </c>
      <c r="E307" s="1">
        <v>10</v>
      </c>
      <c r="F307" s="1">
        <v>11092</v>
      </c>
      <c r="G307" s="1">
        <v>24.6488888888889</v>
      </c>
      <c r="H307" s="1">
        <v>0.0398529548435698</v>
      </c>
      <c r="I307" s="1">
        <v>0.0773993077990873</v>
      </c>
      <c r="J307" s="1" t="s">
        <v>308</v>
      </c>
    </row>
    <row r="308" spans="1:10">
      <c r="A308" s="1" t="s">
        <v>61633</v>
      </c>
      <c r="B308" s="1" t="s">
        <v>61634</v>
      </c>
      <c r="C308" s="1">
        <v>1</v>
      </c>
      <c r="D308" s="1">
        <v>45</v>
      </c>
      <c r="E308" s="1">
        <v>10</v>
      </c>
      <c r="F308" s="1">
        <v>11092</v>
      </c>
      <c r="G308" s="1">
        <v>24.6488888888889</v>
      </c>
      <c r="H308" s="1">
        <v>0.0398529548435698</v>
      </c>
      <c r="I308" s="1">
        <v>0.0773993077990873</v>
      </c>
      <c r="J308" s="1" t="s">
        <v>342</v>
      </c>
    </row>
    <row r="309" spans="1:10">
      <c r="A309" s="1" t="s">
        <v>61635</v>
      </c>
      <c r="B309" s="1" t="s">
        <v>61636</v>
      </c>
      <c r="C309" s="1">
        <v>1</v>
      </c>
      <c r="D309" s="1">
        <v>45</v>
      </c>
      <c r="E309" s="1">
        <v>10</v>
      </c>
      <c r="F309" s="1">
        <v>11092</v>
      </c>
      <c r="G309" s="1">
        <v>24.6488888888889</v>
      </c>
      <c r="H309" s="1">
        <v>0.0398529548435698</v>
      </c>
      <c r="I309" s="1">
        <v>0.0773993077990873</v>
      </c>
      <c r="J309" s="1" t="s">
        <v>328</v>
      </c>
    </row>
    <row r="310" spans="1:10">
      <c r="A310" s="1" t="s">
        <v>61637</v>
      </c>
      <c r="B310" s="1" t="s">
        <v>61638</v>
      </c>
      <c r="C310" s="1">
        <v>1</v>
      </c>
      <c r="D310" s="1">
        <v>45</v>
      </c>
      <c r="E310" s="1">
        <v>10</v>
      </c>
      <c r="F310" s="1">
        <v>11092</v>
      </c>
      <c r="G310" s="1">
        <v>24.6488888888889</v>
      </c>
      <c r="H310" s="1">
        <v>0.0398529548435698</v>
      </c>
      <c r="I310" s="1">
        <v>0.0773993077990873</v>
      </c>
      <c r="J310" s="1" t="s">
        <v>318</v>
      </c>
    </row>
    <row r="311" spans="1:10">
      <c r="A311" s="1" t="s">
        <v>61639</v>
      </c>
      <c r="B311" s="1" t="s">
        <v>61640</v>
      </c>
      <c r="C311" s="1">
        <v>1</v>
      </c>
      <c r="D311" s="1">
        <v>45</v>
      </c>
      <c r="E311" s="1">
        <v>10</v>
      </c>
      <c r="F311" s="1">
        <v>11092</v>
      </c>
      <c r="G311" s="1">
        <v>24.6488888888889</v>
      </c>
      <c r="H311" s="1">
        <v>0.0398529548435698</v>
      </c>
      <c r="I311" s="1">
        <v>0.0773993077990873</v>
      </c>
      <c r="J311" s="1" t="s">
        <v>348</v>
      </c>
    </row>
    <row r="312" spans="1:10">
      <c r="A312" s="1" t="s">
        <v>61641</v>
      </c>
      <c r="B312" s="1" t="s">
        <v>61642</v>
      </c>
      <c r="C312" s="1">
        <v>1</v>
      </c>
      <c r="D312" s="1">
        <v>45</v>
      </c>
      <c r="E312" s="1">
        <v>10</v>
      </c>
      <c r="F312" s="1">
        <v>11092</v>
      </c>
      <c r="G312" s="1">
        <v>24.6488888888889</v>
      </c>
      <c r="H312" s="1">
        <v>0.0398529548435698</v>
      </c>
      <c r="I312" s="1">
        <v>0.0773993077990873</v>
      </c>
      <c r="J312" s="1" t="s">
        <v>347</v>
      </c>
    </row>
    <row r="313" spans="1:10">
      <c r="A313" s="1" t="s">
        <v>61643</v>
      </c>
      <c r="B313" s="1" t="s">
        <v>61644</v>
      </c>
      <c r="C313" s="1">
        <v>3</v>
      </c>
      <c r="D313" s="1">
        <v>45</v>
      </c>
      <c r="E313" s="1">
        <v>190</v>
      </c>
      <c r="F313" s="1">
        <v>11092</v>
      </c>
      <c r="G313" s="1">
        <v>3.8919298245614</v>
      </c>
      <c r="H313" s="1">
        <v>0.0415139382538502</v>
      </c>
      <c r="I313" s="1">
        <v>0.0803667036984676</v>
      </c>
      <c r="J313" s="1" t="s">
        <v>61645</v>
      </c>
    </row>
    <row r="314" spans="1:10">
      <c r="A314" s="1" t="s">
        <v>61646</v>
      </c>
      <c r="B314" s="1" t="s">
        <v>61647</v>
      </c>
      <c r="C314" s="1">
        <v>2</v>
      </c>
      <c r="D314" s="1">
        <v>45</v>
      </c>
      <c r="E314" s="1">
        <v>80</v>
      </c>
      <c r="F314" s="1">
        <v>11092</v>
      </c>
      <c r="G314" s="1">
        <v>6.16222222222222</v>
      </c>
      <c r="H314" s="1">
        <v>0.0416469838702324</v>
      </c>
      <c r="I314" s="1">
        <v>0.0803667036984676</v>
      </c>
      <c r="J314" s="1" t="s">
        <v>57609</v>
      </c>
    </row>
    <row r="315" spans="1:10">
      <c r="A315" s="1" t="s">
        <v>61648</v>
      </c>
      <c r="B315" s="1" t="s">
        <v>61649</v>
      </c>
      <c r="C315" s="1">
        <v>1</v>
      </c>
      <c r="D315" s="1">
        <v>45</v>
      </c>
      <c r="E315" s="1">
        <v>11</v>
      </c>
      <c r="F315" s="1">
        <v>11092</v>
      </c>
      <c r="G315" s="1">
        <v>22.4080808080808</v>
      </c>
      <c r="H315" s="1">
        <v>0.0437517652597437</v>
      </c>
      <c r="I315" s="1">
        <v>0.0825814569277662</v>
      </c>
      <c r="J315" s="1" t="s">
        <v>314</v>
      </c>
    </row>
    <row r="316" spans="1:10">
      <c r="A316" s="1" t="s">
        <v>61650</v>
      </c>
      <c r="B316" s="1" t="s">
        <v>61651</v>
      </c>
      <c r="C316" s="1">
        <v>1</v>
      </c>
      <c r="D316" s="1">
        <v>45</v>
      </c>
      <c r="E316" s="1">
        <v>11</v>
      </c>
      <c r="F316" s="1">
        <v>11092</v>
      </c>
      <c r="G316" s="1">
        <v>22.4080808080808</v>
      </c>
      <c r="H316" s="1">
        <v>0.0437517652597437</v>
      </c>
      <c r="I316" s="1">
        <v>0.0825814569277662</v>
      </c>
      <c r="J316" s="1" t="s">
        <v>342</v>
      </c>
    </row>
    <row r="317" spans="1:10">
      <c r="A317" s="1" t="s">
        <v>61652</v>
      </c>
      <c r="B317" s="1" t="s">
        <v>61653</v>
      </c>
      <c r="C317" s="1">
        <v>1</v>
      </c>
      <c r="D317" s="1">
        <v>45</v>
      </c>
      <c r="E317" s="1">
        <v>11</v>
      </c>
      <c r="F317" s="1">
        <v>11092</v>
      </c>
      <c r="G317" s="1">
        <v>22.4080808080808</v>
      </c>
      <c r="H317" s="1">
        <v>0.0437517652597437</v>
      </c>
      <c r="I317" s="1">
        <v>0.0825814569277662</v>
      </c>
      <c r="J317" s="1" t="s">
        <v>335</v>
      </c>
    </row>
    <row r="318" spans="1:10">
      <c r="A318" s="1" t="s">
        <v>61654</v>
      </c>
      <c r="B318" s="1" t="s">
        <v>61655</v>
      </c>
      <c r="C318" s="1">
        <v>1</v>
      </c>
      <c r="D318" s="1">
        <v>45</v>
      </c>
      <c r="E318" s="1">
        <v>11</v>
      </c>
      <c r="F318" s="1">
        <v>11092</v>
      </c>
      <c r="G318" s="1">
        <v>22.4080808080808</v>
      </c>
      <c r="H318" s="1">
        <v>0.0437517652597437</v>
      </c>
      <c r="I318" s="1">
        <v>0.0825814569277662</v>
      </c>
      <c r="J318" s="1" t="s">
        <v>342</v>
      </c>
    </row>
    <row r="319" spans="1:10">
      <c r="A319" s="1" t="s">
        <v>61656</v>
      </c>
      <c r="B319" s="1" t="s">
        <v>61657</v>
      </c>
      <c r="C319" s="1">
        <v>1</v>
      </c>
      <c r="D319" s="1">
        <v>45</v>
      </c>
      <c r="E319" s="1">
        <v>11</v>
      </c>
      <c r="F319" s="1">
        <v>11092</v>
      </c>
      <c r="G319" s="1">
        <v>22.4080808080808</v>
      </c>
      <c r="H319" s="1">
        <v>0.0437517652597437</v>
      </c>
      <c r="I319" s="1">
        <v>0.0825814569277662</v>
      </c>
      <c r="J319" s="1" t="s">
        <v>348</v>
      </c>
    </row>
    <row r="320" spans="1:10">
      <c r="A320" s="1" t="s">
        <v>61658</v>
      </c>
      <c r="B320" s="1" t="s">
        <v>61659</v>
      </c>
      <c r="C320" s="1">
        <v>1</v>
      </c>
      <c r="D320" s="1">
        <v>45</v>
      </c>
      <c r="E320" s="1">
        <v>11</v>
      </c>
      <c r="F320" s="1">
        <v>11092</v>
      </c>
      <c r="G320" s="1">
        <v>22.4080808080808</v>
      </c>
      <c r="H320" s="1">
        <v>0.0437517652597437</v>
      </c>
      <c r="I320" s="1">
        <v>0.0825814569277662</v>
      </c>
      <c r="J320" s="1" t="s">
        <v>316</v>
      </c>
    </row>
    <row r="321" spans="1:10">
      <c r="A321" s="1" t="s">
        <v>61660</v>
      </c>
      <c r="B321" s="1" t="s">
        <v>61661</v>
      </c>
      <c r="C321" s="1">
        <v>1</v>
      </c>
      <c r="D321" s="1">
        <v>45</v>
      </c>
      <c r="E321" s="1">
        <v>11</v>
      </c>
      <c r="F321" s="1">
        <v>11092</v>
      </c>
      <c r="G321" s="1">
        <v>22.4080808080808</v>
      </c>
      <c r="H321" s="1">
        <v>0.0437517652597437</v>
      </c>
      <c r="I321" s="1">
        <v>0.0825814569277662</v>
      </c>
      <c r="J321" s="1" t="s">
        <v>350</v>
      </c>
    </row>
    <row r="322" spans="1:10">
      <c r="A322" s="1" t="s">
        <v>61662</v>
      </c>
      <c r="B322" s="1" t="s">
        <v>61663</v>
      </c>
      <c r="C322" s="1">
        <v>2</v>
      </c>
      <c r="D322" s="1">
        <v>45</v>
      </c>
      <c r="E322" s="1">
        <v>85</v>
      </c>
      <c r="F322" s="1">
        <v>11092</v>
      </c>
      <c r="G322" s="1">
        <v>5.7997385620915</v>
      </c>
      <c r="H322" s="1">
        <v>0.0464584194032644</v>
      </c>
      <c r="I322" s="1">
        <v>0.0871866576885764</v>
      </c>
      <c r="J322" s="1" t="s">
        <v>57307</v>
      </c>
    </row>
    <row r="323" spans="1:10">
      <c r="A323" s="1" t="s">
        <v>61664</v>
      </c>
      <c r="B323" s="1" t="s">
        <v>61665</v>
      </c>
      <c r="C323" s="1">
        <v>1</v>
      </c>
      <c r="D323" s="1">
        <v>45</v>
      </c>
      <c r="E323" s="1">
        <v>12</v>
      </c>
      <c r="F323" s="1">
        <v>11092</v>
      </c>
      <c r="G323" s="1">
        <v>20.5407407407407</v>
      </c>
      <c r="H323" s="1">
        <v>0.0476350944325004</v>
      </c>
      <c r="I323" s="1">
        <v>0.0871866576885764</v>
      </c>
      <c r="J323" s="1" t="s">
        <v>328</v>
      </c>
    </row>
    <row r="324" spans="1:10">
      <c r="A324" s="1" t="s">
        <v>61666</v>
      </c>
      <c r="B324" s="1" t="s">
        <v>61667</v>
      </c>
      <c r="C324" s="1">
        <v>1</v>
      </c>
      <c r="D324" s="1">
        <v>45</v>
      </c>
      <c r="E324" s="1">
        <v>12</v>
      </c>
      <c r="F324" s="1">
        <v>11092</v>
      </c>
      <c r="G324" s="1">
        <v>20.5407407407407</v>
      </c>
      <c r="H324" s="1">
        <v>0.0476350944325004</v>
      </c>
      <c r="I324" s="1">
        <v>0.0871866576885764</v>
      </c>
      <c r="J324" s="1" t="s">
        <v>336</v>
      </c>
    </row>
    <row r="325" spans="1:10">
      <c r="A325" s="1" t="s">
        <v>61668</v>
      </c>
      <c r="B325" s="1" t="s">
        <v>61669</v>
      </c>
      <c r="C325" s="1">
        <v>1</v>
      </c>
      <c r="D325" s="1">
        <v>45</v>
      </c>
      <c r="E325" s="1">
        <v>12</v>
      </c>
      <c r="F325" s="1">
        <v>11092</v>
      </c>
      <c r="G325" s="1">
        <v>20.5407407407407</v>
      </c>
      <c r="H325" s="1">
        <v>0.0476350944325004</v>
      </c>
      <c r="I325" s="1">
        <v>0.0871866576885764</v>
      </c>
      <c r="J325" s="1" t="s">
        <v>336</v>
      </c>
    </row>
    <row r="326" spans="1:10">
      <c r="A326" s="1" t="s">
        <v>61670</v>
      </c>
      <c r="B326" s="1" t="s">
        <v>61671</v>
      </c>
      <c r="C326" s="1">
        <v>1</v>
      </c>
      <c r="D326" s="1">
        <v>45</v>
      </c>
      <c r="E326" s="1">
        <v>12</v>
      </c>
      <c r="F326" s="1">
        <v>11092</v>
      </c>
      <c r="G326" s="1">
        <v>20.5407407407407</v>
      </c>
      <c r="H326" s="1">
        <v>0.0476350944325004</v>
      </c>
      <c r="I326" s="1">
        <v>0.0871866576885764</v>
      </c>
      <c r="J326" s="1" t="s">
        <v>348</v>
      </c>
    </row>
    <row r="327" spans="1:10">
      <c r="A327" s="1" t="s">
        <v>61672</v>
      </c>
      <c r="B327" s="1" t="s">
        <v>61673</v>
      </c>
      <c r="C327" s="1">
        <v>1</v>
      </c>
      <c r="D327" s="1">
        <v>45</v>
      </c>
      <c r="E327" s="1">
        <v>12</v>
      </c>
      <c r="F327" s="1">
        <v>11092</v>
      </c>
      <c r="G327" s="1">
        <v>20.5407407407407</v>
      </c>
      <c r="H327" s="1">
        <v>0.0476350944325004</v>
      </c>
      <c r="I327" s="1">
        <v>0.0871866576885764</v>
      </c>
      <c r="J327" s="1" t="s">
        <v>373</v>
      </c>
    </row>
    <row r="328" spans="1:10">
      <c r="A328" s="1" t="s">
        <v>61674</v>
      </c>
      <c r="B328" s="1" t="s">
        <v>61675</v>
      </c>
      <c r="C328" s="1">
        <v>1</v>
      </c>
      <c r="D328" s="1">
        <v>45</v>
      </c>
      <c r="E328" s="1">
        <v>12</v>
      </c>
      <c r="F328" s="1">
        <v>11092</v>
      </c>
      <c r="G328" s="1">
        <v>20.5407407407407</v>
      </c>
      <c r="H328" s="1">
        <v>0.0476350944325004</v>
      </c>
      <c r="I328" s="1">
        <v>0.0871866576885764</v>
      </c>
      <c r="J328" s="1" t="s">
        <v>429</v>
      </c>
    </row>
    <row r="329" spans="1:10">
      <c r="A329" s="1" t="s">
        <v>61676</v>
      </c>
      <c r="B329" s="1" t="s">
        <v>61677</v>
      </c>
      <c r="C329" s="1">
        <v>1</v>
      </c>
      <c r="D329" s="1">
        <v>45</v>
      </c>
      <c r="E329" s="1">
        <v>12</v>
      </c>
      <c r="F329" s="1">
        <v>11092</v>
      </c>
      <c r="G329" s="1">
        <v>20.5407407407407</v>
      </c>
      <c r="H329" s="1">
        <v>0.0476350944325004</v>
      </c>
      <c r="I329" s="1">
        <v>0.0871866576885764</v>
      </c>
      <c r="J329" s="1" t="s">
        <v>429</v>
      </c>
    </row>
    <row r="330" spans="1:10">
      <c r="A330" s="1" t="s">
        <v>61678</v>
      </c>
      <c r="B330" s="1" t="s">
        <v>61679</v>
      </c>
      <c r="C330" s="1">
        <v>1</v>
      </c>
      <c r="D330" s="1">
        <v>45</v>
      </c>
      <c r="E330" s="1">
        <v>12</v>
      </c>
      <c r="F330" s="1">
        <v>11092</v>
      </c>
      <c r="G330" s="1">
        <v>20.5407407407407</v>
      </c>
      <c r="H330" s="1">
        <v>0.0476350944325004</v>
      </c>
      <c r="I330" s="1">
        <v>0.0871866576885764</v>
      </c>
      <c r="J330" s="1" t="s">
        <v>348</v>
      </c>
    </row>
    <row r="331" spans="1:10">
      <c r="A331" s="1" t="s">
        <v>61680</v>
      </c>
      <c r="B331" s="1" t="s">
        <v>61681</v>
      </c>
      <c r="C331" s="1">
        <v>1</v>
      </c>
      <c r="D331" s="1">
        <v>45</v>
      </c>
      <c r="E331" s="1">
        <v>12</v>
      </c>
      <c r="F331" s="1">
        <v>11092</v>
      </c>
      <c r="G331" s="1">
        <v>20.5407407407407</v>
      </c>
      <c r="H331" s="1">
        <v>0.0476350944325004</v>
      </c>
      <c r="I331" s="1">
        <v>0.0871866576885764</v>
      </c>
      <c r="J331" s="1" t="s">
        <v>348</v>
      </c>
    </row>
    <row r="332" spans="1:10">
      <c r="A332" s="1" t="s">
        <v>61682</v>
      </c>
      <c r="B332" s="1" t="s">
        <v>61683</v>
      </c>
      <c r="C332" s="1">
        <v>2</v>
      </c>
      <c r="D332" s="1">
        <v>45</v>
      </c>
      <c r="E332" s="1">
        <v>87</v>
      </c>
      <c r="F332" s="1">
        <v>11092</v>
      </c>
      <c r="G332" s="1">
        <v>5.66641123882503</v>
      </c>
      <c r="H332" s="1">
        <v>0.0484379779088226</v>
      </c>
      <c r="I332" s="1">
        <v>0.0883883343109634</v>
      </c>
      <c r="J332" s="1" t="s">
        <v>57766</v>
      </c>
    </row>
    <row r="333" spans="1:10">
      <c r="A333" s="1" t="s">
        <v>61684</v>
      </c>
      <c r="B333" s="1" t="s">
        <v>61685</v>
      </c>
      <c r="C333" s="1">
        <v>2</v>
      </c>
      <c r="D333" s="1">
        <v>45</v>
      </c>
      <c r="E333" s="1">
        <v>88</v>
      </c>
      <c r="F333" s="1">
        <v>11092</v>
      </c>
      <c r="G333" s="1">
        <v>5.6020202020202</v>
      </c>
      <c r="H333" s="1">
        <v>0.0494392343589355</v>
      </c>
      <c r="I333" s="1">
        <v>0.0896735662246157</v>
      </c>
      <c r="J333" s="1" t="s">
        <v>61686</v>
      </c>
    </row>
    <row r="334" spans="1:10">
      <c r="A334" s="1" t="s">
        <v>61687</v>
      </c>
      <c r="B334" s="1" t="s">
        <v>61688</v>
      </c>
      <c r="C334" s="1">
        <v>2</v>
      </c>
      <c r="D334" s="1">
        <v>45</v>
      </c>
      <c r="E334" s="1">
        <v>88</v>
      </c>
      <c r="F334" s="1">
        <v>11092</v>
      </c>
      <c r="G334" s="1">
        <v>5.6020202020202</v>
      </c>
      <c r="H334" s="1">
        <v>0.0494392343589355</v>
      </c>
      <c r="I334" s="1">
        <v>0.0896735662246157</v>
      </c>
      <c r="J334" s="1" t="s">
        <v>57932</v>
      </c>
    </row>
    <row r="335" spans="1:10">
      <c r="A335" s="1" t="s">
        <v>61689</v>
      </c>
      <c r="B335" s="1" t="s">
        <v>61690</v>
      </c>
      <c r="C335" s="1">
        <v>2</v>
      </c>
      <c r="D335" s="1">
        <v>45</v>
      </c>
      <c r="E335" s="1">
        <v>90</v>
      </c>
      <c r="F335" s="1">
        <v>11092</v>
      </c>
      <c r="G335" s="1">
        <v>5.47753086419753</v>
      </c>
      <c r="H335" s="1">
        <v>0.0514643260217501</v>
      </c>
      <c r="I335" s="1">
        <v>0.0912252594582276</v>
      </c>
      <c r="J335" s="1" t="s">
        <v>61174</v>
      </c>
    </row>
    <row r="336" spans="1:10">
      <c r="A336" s="1" t="s">
        <v>61691</v>
      </c>
      <c r="B336" s="1" t="s">
        <v>61692</v>
      </c>
      <c r="C336" s="1">
        <v>1</v>
      </c>
      <c r="D336" s="1">
        <v>45</v>
      </c>
      <c r="E336" s="1">
        <v>13</v>
      </c>
      <c r="F336" s="1">
        <v>11092</v>
      </c>
      <c r="G336" s="1">
        <v>18.9606837606838</v>
      </c>
      <c r="H336" s="1">
        <v>0.0515030024424762</v>
      </c>
      <c r="I336" s="1">
        <v>0.0912252594582276</v>
      </c>
      <c r="J336" s="1" t="s">
        <v>335</v>
      </c>
    </row>
    <row r="337" spans="1:10">
      <c r="A337" s="1" t="s">
        <v>61693</v>
      </c>
      <c r="B337" s="1" t="s">
        <v>61694</v>
      </c>
      <c r="C337" s="1">
        <v>1</v>
      </c>
      <c r="D337" s="1">
        <v>45</v>
      </c>
      <c r="E337" s="1">
        <v>13</v>
      </c>
      <c r="F337" s="1">
        <v>11092</v>
      </c>
      <c r="G337" s="1">
        <v>18.9606837606838</v>
      </c>
      <c r="H337" s="1">
        <v>0.0515030024424762</v>
      </c>
      <c r="I337" s="1">
        <v>0.0912252594582276</v>
      </c>
      <c r="J337" s="1" t="s">
        <v>308</v>
      </c>
    </row>
    <row r="338" spans="1:10">
      <c r="A338" s="1" t="s">
        <v>61695</v>
      </c>
      <c r="B338" s="1" t="s">
        <v>61696</v>
      </c>
      <c r="C338" s="1">
        <v>1</v>
      </c>
      <c r="D338" s="1">
        <v>45</v>
      </c>
      <c r="E338" s="1">
        <v>13</v>
      </c>
      <c r="F338" s="1">
        <v>11092</v>
      </c>
      <c r="G338" s="1">
        <v>18.9606837606838</v>
      </c>
      <c r="H338" s="1">
        <v>0.0515030024424762</v>
      </c>
      <c r="I338" s="1">
        <v>0.0912252594582276</v>
      </c>
      <c r="J338" s="1" t="s">
        <v>328</v>
      </c>
    </row>
    <row r="339" spans="1:10">
      <c r="A339" s="1" t="s">
        <v>61697</v>
      </c>
      <c r="B339" s="1" t="s">
        <v>61698</v>
      </c>
      <c r="C339" s="1">
        <v>1</v>
      </c>
      <c r="D339" s="1">
        <v>45</v>
      </c>
      <c r="E339" s="1">
        <v>13</v>
      </c>
      <c r="F339" s="1">
        <v>11092</v>
      </c>
      <c r="G339" s="1">
        <v>18.9606837606838</v>
      </c>
      <c r="H339" s="1">
        <v>0.0515030024424762</v>
      </c>
      <c r="I339" s="1">
        <v>0.0912252594582276</v>
      </c>
      <c r="J339" s="1" t="s">
        <v>428</v>
      </c>
    </row>
    <row r="340" spans="1:10">
      <c r="A340" s="1" t="s">
        <v>61699</v>
      </c>
      <c r="B340" s="1" t="s">
        <v>61700</v>
      </c>
      <c r="C340" s="1">
        <v>1</v>
      </c>
      <c r="D340" s="1">
        <v>45</v>
      </c>
      <c r="E340" s="1">
        <v>13</v>
      </c>
      <c r="F340" s="1">
        <v>11092</v>
      </c>
      <c r="G340" s="1">
        <v>18.9606837606838</v>
      </c>
      <c r="H340" s="1">
        <v>0.0515030024424762</v>
      </c>
      <c r="I340" s="1">
        <v>0.0912252594582276</v>
      </c>
      <c r="J340" s="1" t="s">
        <v>342</v>
      </c>
    </row>
    <row r="341" spans="1:10">
      <c r="A341" s="1" t="s">
        <v>61701</v>
      </c>
      <c r="B341" s="1" t="s">
        <v>61702</v>
      </c>
      <c r="C341" s="1">
        <v>1</v>
      </c>
      <c r="D341" s="1">
        <v>45</v>
      </c>
      <c r="E341" s="1">
        <v>13</v>
      </c>
      <c r="F341" s="1">
        <v>11092</v>
      </c>
      <c r="G341" s="1">
        <v>18.9606837606838</v>
      </c>
      <c r="H341" s="1">
        <v>0.0515030024424762</v>
      </c>
      <c r="I341" s="1">
        <v>0.0912252594582276</v>
      </c>
      <c r="J341" s="1" t="s">
        <v>379</v>
      </c>
    </row>
    <row r="342" spans="1:10">
      <c r="A342" s="1" t="s">
        <v>61703</v>
      </c>
      <c r="B342" s="1" t="s">
        <v>61704</v>
      </c>
      <c r="C342" s="1">
        <v>1</v>
      </c>
      <c r="D342" s="1">
        <v>45</v>
      </c>
      <c r="E342" s="1">
        <v>13</v>
      </c>
      <c r="F342" s="1">
        <v>11092</v>
      </c>
      <c r="G342" s="1">
        <v>18.9606837606838</v>
      </c>
      <c r="H342" s="1">
        <v>0.0515030024424762</v>
      </c>
      <c r="I342" s="1">
        <v>0.0912252594582276</v>
      </c>
      <c r="J342" s="1" t="s">
        <v>328</v>
      </c>
    </row>
    <row r="343" spans="1:10">
      <c r="A343" s="1" t="s">
        <v>61705</v>
      </c>
      <c r="B343" s="1" t="s">
        <v>61706</v>
      </c>
      <c r="C343" s="1">
        <v>2</v>
      </c>
      <c r="D343" s="1">
        <v>45</v>
      </c>
      <c r="E343" s="1">
        <v>92</v>
      </c>
      <c r="F343" s="1">
        <v>11092</v>
      </c>
      <c r="G343" s="1">
        <v>5.35845410628019</v>
      </c>
      <c r="H343" s="1">
        <v>0.0535190272116784</v>
      </c>
      <c r="I343" s="1">
        <v>0.0945189837305665</v>
      </c>
      <c r="J343" s="1" t="s">
        <v>57551</v>
      </c>
    </row>
    <row r="344" spans="1:10">
      <c r="A344" s="1" t="s">
        <v>61707</v>
      </c>
      <c r="B344" s="1" t="s">
        <v>61708</v>
      </c>
      <c r="C344" s="1">
        <v>2</v>
      </c>
      <c r="D344" s="1">
        <v>45</v>
      </c>
      <c r="E344" s="1">
        <v>93</v>
      </c>
      <c r="F344" s="1">
        <v>11092</v>
      </c>
      <c r="G344" s="1">
        <v>5.30083632019116</v>
      </c>
      <c r="H344" s="1">
        <v>0.0545572972772172</v>
      </c>
      <c r="I344" s="1">
        <v>0.0960717421441376</v>
      </c>
      <c r="J344" s="1" t="s">
        <v>57403</v>
      </c>
    </row>
    <row r="345" spans="1:10">
      <c r="A345" s="1" t="s">
        <v>61709</v>
      </c>
      <c r="B345" s="1" t="s">
        <v>61710</v>
      </c>
      <c r="C345" s="1">
        <v>1</v>
      </c>
      <c r="D345" s="1">
        <v>45</v>
      </c>
      <c r="E345" s="1">
        <v>14</v>
      </c>
      <c r="F345" s="1">
        <v>11092</v>
      </c>
      <c r="G345" s="1">
        <v>17.6063492063492</v>
      </c>
      <c r="H345" s="1">
        <v>0.0553555491425476</v>
      </c>
      <c r="I345" s="1">
        <v>0.0966322302950831</v>
      </c>
      <c r="J345" s="1" t="s">
        <v>328</v>
      </c>
    </row>
    <row r="346" spans="1:10">
      <c r="A346" s="1" t="s">
        <v>61711</v>
      </c>
      <c r="B346" s="1" t="s">
        <v>61712</v>
      </c>
      <c r="C346" s="1">
        <v>1</v>
      </c>
      <c r="D346" s="1">
        <v>45</v>
      </c>
      <c r="E346" s="1">
        <v>14</v>
      </c>
      <c r="F346" s="1">
        <v>11092</v>
      </c>
      <c r="G346" s="1">
        <v>17.6063492063492</v>
      </c>
      <c r="H346" s="1">
        <v>0.0553555491425476</v>
      </c>
      <c r="I346" s="1">
        <v>0.0966322302950831</v>
      </c>
      <c r="J346" s="1" t="s">
        <v>328</v>
      </c>
    </row>
    <row r="347" spans="1:10">
      <c r="A347" s="1" t="s">
        <v>61713</v>
      </c>
      <c r="B347" s="1" t="s">
        <v>61714</v>
      </c>
      <c r="C347" s="1">
        <v>1</v>
      </c>
      <c r="D347" s="1">
        <v>45</v>
      </c>
      <c r="E347" s="1">
        <v>14</v>
      </c>
      <c r="F347" s="1">
        <v>11092</v>
      </c>
      <c r="G347" s="1">
        <v>17.6063492063492</v>
      </c>
      <c r="H347" s="1">
        <v>0.0553555491425476</v>
      </c>
      <c r="I347" s="1">
        <v>0.0966322302950831</v>
      </c>
      <c r="J347" s="1" t="s">
        <v>336</v>
      </c>
    </row>
    <row r="348" spans="1:10">
      <c r="A348" s="1" t="s">
        <v>61715</v>
      </c>
      <c r="B348" s="1" t="s">
        <v>61716</v>
      </c>
      <c r="C348" s="1">
        <v>2</v>
      </c>
      <c r="D348" s="1">
        <v>45</v>
      </c>
      <c r="E348" s="1">
        <v>94</v>
      </c>
      <c r="F348" s="1">
        <v>11092</v>
      </c>
      <c r="G348" s="1">
        <v>5.24444444444444</v>
      </c>
      <c r="H348" s="1">
        <v>0.0556027497056377</v>
      </c>
      <c r="I348" s="1">
        <v>0.0967840369515999</v>
      </c>
      <c r="J348" s="1" t="s">
        <v>57589</v>
      </c>
    </row>
    <row r="349" spans="1:10">
      <c r="A349" s="1" t="s">
        <v>61717</v>
      </c>
      <c r="B349" s="1" t="s">
        <v>61718</v>
      </c>
      <c r="C349" s="1">
        <v>2</v>
      </c>
      <c r="D349" s="1">
        <v>45</v>
      </c>
      <c r="E349" s="1">
        <v>95</v>
      </c>
      <c r="F349" s="1">
        <v>11092</v>
      </c>
      <c r="G349" s="1">
        <v>5.18923976608187</v>
      </c>
      <c r="H349" s="1">
        <v>0.0566553120945124</v>
      </c>
      <c r="I349" s="1">
        <v>0.0983327830605904</v>
      </c>
      <c r="J349" s="1" t="s">
        <v>59965</v>
      </c>
    </row>
    <row r="350" spans="1:10">
      <c r="A350" s="1" t="s">
        <v>61719</v>
      </c>
      <c r="B350" s="1" t="s">
        <v>61720</v>
      </c>
      <c r="C350" s="1">
        <v>1</v>
      </c>
      <c r="D350" s="1">
        <v>45</v>
      </c>
      <c r="E350" s="1">
        <v>15</v>
      </c>
      <c r="F350" s="1">
        <v>11092</v>
      </c>
      <c r="G350" s="1">
        <v>16.4325925925926</v>
      </c>
      <c r="H350" s="1">
        <v>0.0591927941586682</v>
      </c>
      <c r="I350" s="1">
        <v>0.100995614892191</v>
      </c>
      <c r="J350" s="1" t="s">
        <v>316</v>
      </c>
    </row>
    <row r="351" spans="1:10">
      <c r="A351" s="1" t="s">
        <v>61721</v>
      </c>
      <c r="B351" s="1" t="s">
        <v>61722</v>
      </c>
      <c r="C351" s="1">
        <v>1</v>
      </c>
      <c r="D351" s="1">
        <v>45</v>
      </c>
      <c r="E351" s="1">
        <v>15</v>
      </c>
      <c r="F351" s="1">
        <v>11092</v>
      </c>
      <c r="G351" s="1">
        <v>16.4325925925926</v>
      </c>
      <c r="H351" s="1">
        <v>0.0591927941586682</v>
      </c>
      <c r="I351" s="1">
        <v>0.100995614892191</v>
      </c>
      <c r="J351" s="1" t="s">
        <v>328</v>
      </c>
    </row>
    <row r="352" spans="1:10">
      <c r="A352" s="1" t="s">
        <v>61723</v>
      </c>
      <c r="B352" s="1" t="s">
        <v>61724</v>
      </c>
      <c r="C352" s="1">
        <v>1</v>
      </c>
      <c r="D352" s="1">
        <v>45</v>
      </c>
      <c r="E352" s="1">
        <v>15</v>
      </c>
      <c r="F352" s="1">
        <v>11092</v>
      </c>
      <c r="G352" s="1">
        <v>16.4325925925926</v>
      </c>
      <c r="H352" s="1">
        <v>0.0591927941586682</v>
      </c>
      <c r="I352" s="1">
        <v>0.100995614892191</v>
      </c>
      <c r="J352" s="1" t="s">
        <v>353</v>
      </c>
    </row>
    <row r="353" spans="1:10">
      <c r="A353" s="1" t="s">
        <v>61725</v>
      </c>
      <c r="B353" s="1" t="s">
        <v>61726</v>
      </c>
      <c r="C353" s="1">
        <v>1</v>
      </c>
      <c r="D353" s="1">
        <v>45</v>
      </c>
      <c r="E353" s="1">
        <v>15</v>
      </c>
      <c r="F353" s="1">
        <v>11092</v>
      </c>
      <c r="G353" s="1">
        <v>16.4325925925926</v>
      </c>
      <c r="H353" s="1">
        <v>0.0591927941586682</v>
      </c>
      <c r="I353" s="1">
        <v>0.100995614892191</v>
      </c>
      <c r="J353" s="1" t="s">
        <v>289</v>
      </c>
    </row>
    <row r="354" spans="1:10">
      <c r="A354" s="1" t="s">
        <v>61727</v>
      </c>
      <c r="B354" s="1" t="s">
        <v>61728</v>
      </c>
      <c r="C354" s="1">
        <v>1</v>
      </c>
      <c r="D354" s="1">
        <v>45</v>
      </c>
      <c r="E354" s="1">
        <v>15</v>
      </c>
      <c r="F354" s="1">
        <v>11092</v>
      </c>
      <c r="G354" s="1">
        <v>16.4325925925926</v>
      </c>
      <c r="H354" s="1">
        <v>0.0591927941586682</v>
      </c>
      <c r="I354" s="1">
        <v>0.100995614892191</v>
      </c>
      <c r="J354" s="1" t="s">
        <v>428</v>
      </c>
    </row>
    <row r="355" spans="1:10">
      <c r="A355" s="1" t="s">
        <v>61729</v>
      </c>
      <c r="B355" s="1" t="s">
        <v>61730</v>
      </c>
      <c r="C355" s="1">
        <v>1</v>
      </c>
      <c r="D355" s="1">
        <v>45</v>
      </c>
      <c r="E355" s="1">
        <v>15</v>
      </c>
      <c r="F355" s="1">
        <v>11092</v>
      </c>
      <c r="G355" s="1">
        <v>16.4325925925926</v>
      </c>
      <c r="H355" s="1">
        <v>0.0591927941586682</v>
      </c>
      <c r="I355" s="1">
        <v>0.100995614892191</v>
      </c>
      <c r="J355" s="1" t="s">
        <v>428</v>
      </c>
    </row>
    <row r="356" spans="1:10">
      <c r="A356" s="1" t="s">
        <v>61731</v>
      </c>
      <c r="B356" s="1" t="s">
        <v>61732</v>
      </c>
      <c r="C356" s="1">
        <v>1</v>
      </c>
      <c r="D356" s="1">
        <v>45</v>
      </c>
      <c r="E356" s="1">
        <v>16</v>
      </c>
      <c r="F356" s="1">
        <v>11092</v>
      </c>
      <c r="G356" s="1">
        <v>15.4055555555556</v>
      </c>
      <c r="H356" s="1">
        <v>0.0630147968907127</v>
      </c>
      <c r="I356" s="1">
        <v>0.106315467379862</v>
      </c>
      <c r="J356" s="1" t="s">
        <v>328</v>
      </c>
    </row>
    <row r="357" spans="1:10">
      <c r="A357" s="1" t="s">
        <v>61733</v>
      </c>
      <c r="B357" s="1" t="s">
        <v>61734</v>
      </c>
      <c r="C357" s="1">
        <v>1</v>
      </c>
      <c r="D357" s="1">
        <v>45</v>
      </c>
      <c r="E357" s="1">
        <v>16</v>
      </c>
      <c r="F357" s="1">
        <v>11092</v>
      </c>
      <c r="G357" s="1">
        <v>15.4055555555556</v>
      </c>
      <c r="H357" s="1">
        <v>0.0630147968907127</v>
      </c>
      <c r="I357" s="1">
        <v>0.106315467379862</v>
      </c>
      <c r="J357" s="1" t="s">
        <v>429</v>
      </c>
    </row>
    <row r="358" spans="1:10">
      <c r="A358" s="1" t="s">
        <v>61735</v>
      </c>
      <c r="B358" s="1" t="s">
        <v>61736</v>
      </c>
      <c r="C358" s="1">
        <v>1</v>
      </c>
      <c r="D358" s="1">
        <v>45</v>
      </c>
      <c r="E358" s="1">
        <v>16</v>
      </c>
      <c r="F358" s="1">
        <v>11092</v>
      </c>
      <c r="G358" s="1">
        <v>15.4055555555556</v>
      </c>
      <c r="H358" s="1">
        <v>0.0630147968907127</v>
      </c>
      <c r="I358" s="1">
        <v>0.106315467379862</v>
      </c>
      <c r="J358" s="1" t="s">
        <v>336</v>
      </c>
    </row>
    <row r="359" spans="1:10">
      <c r="A359" s="1" t="s">
        <v>61737</v>
      </c>
      <c r="B359" s="1" t="s">
        <v>61738</v>
      </c>
      <c r="C359" s="1">
        <v>1</v>
      </c>
      <c r="D359" s="1">
        <v>45</v>
      </c>
      <c r="E359" s="1">
        <v>16</v>
      </c>
      <c r="F359" s="1">
        <v>11092</v>
      </c>
      <c r="G359" s="1">
        <v>15.4055555555556</v>
      </c>
      <c r="H359" s="1">
        <v>0.0630147968907127</v>
      </c>
      <c r="I359" s="1">
        <v>0.106315467379862</v>
      </c>
      <c r="J359" s="1" t="s">
        <v>428</v>
      </c>
    </row>
    <row r="360" spans="1:10">
      <c r="A360" s="1" t="s">
        <v>61739</v>
      </c>
      <c r="B360" s="1" t="s">
        <v>61740</v>
      </c>
      <c r="C360" s="1">
        <v>2</v>
      </c>
      <c r="D360" s="1">
        <v>45</v>
      </c>
      <c r="E360" s="1">
        <v>103</v>
      </c>
      <c r="F360" s="1">
        <v>11092</v>
      </c>
      <c r="G360" s="1">
        <v>4.78619201725998</v>
      </c>
      <c r="H360" s="1">
        <v>0.0653232275473688</v>
      </c>
      <c r="I360" s="1">
        <v>0.109903146068554</v>
      </c>
      <c r="J360" s="1" t="s">
        <v>61741</v>
      </c>
    </row>
    <row r="361" spans="1:10">
      <c r="A361" s="1" t="s">
        <v>61742</v>
      </c>
      <c r="B361" s="1" t="s">
        <v>61743</v>
      </c>
      <c r="C361" s="1">
        <v>1</v>
      </c>
      <c r="D361" s="1">
        <v>45</v>
      </c>
      <c r="E361" s="1">
        <v>17</v>
      </c>
      <c r="F361" s="1">
        <v>11092</v>
      </c>
      <c r="G361" s="1">
        <v>14.4993464052288</v>
      </c>
      <c r="H361" s="1">
        <v>0.0668216165133132</v>
      </c>
      <c r="I361" s="1">
        <v>0.111185279267331</v>
      </c>
      <c r="J361" s="1" t="s">
        <v>308</v>
      </c>
    </row>
    <row r="362" spans="1:10">
      <c r="A362" s="1" t="s">
        <v>61744</v>
      </c>
      <c r="B362" s="1" t="s">
        <v>61745</v>
      </c>
      <c r="C362" s="1">
        <v>1</v>
      </c>
      <c r="D362" s="1">
        <v>45</v>
      </c>
      <c r="E362" s="1">
        <v>17</v>
      </c>
      <c r="F362" s="1">
        <v>11092</v>
      </c>
      <c r="G362" s="1">
        <v>14.4993464052288</v>
      </c>
      <c r="H362" s="1">
        <v>0.0668216165133132</v>
      </c>
      <c r="I362" s="1">
        <v>0.111185279267331</v>
      </c>
      <c r="J362" s="1" t="s">
        <v>316</v>
      </c>
    </row>
    <row r="363" spans="1:10">
      <c r="A363" s="1" t="s">
        <v>61746</v>
      </c>
      <c r="B363" s="1" t="s">
        <v>61747</v>
      </c>
      <c r="C363" s="1">
        <v>1</v>
      </c>
      <c r="D363" s="1">
        <v>45</v>
      </c>
      <c r="E363" s="1">
        <v>17</v>
      </c>
      <c r="F363" s="1">
        <v>11092</v>
      </c>
      <c r="G363" s="1">
        <v>14.4993464052288</v>
      </c>
      <c r="H363" s="1">
        <v>0.0668216165133132</v>
      </c>
      <c r="I363" s="1">
        <v>0.111185279267331</v>
      </c>
      <c r="J363" s="1" t="s">
        <v>318</v>
      </c>
    </row>
    <row r="364" spans="1:10">
      <c r="A364" s="1" t="s">
        <v>61748</v>
      </c>
      <c r="B364" s="1" t="s">
        <v>61749</v>
      </c>
      <c r="C364" s="1">
        <v>1</v>
      </c>
      <c r="D364" s="1">
        <v>45</v>
      </c>
      <c r="E364" s="1">
        <v>17</v>
      </c>
      <c r="F364" s="1">
        <v>11092</v>
      </c>
      <c r="G364" s="1">
        <v>14.4993464052288</v>
      </c>
      <c r="H364" s="1">
        <v>0.0668216165133132</v>
      </c>
      <c r="I364" s="1">
        <v>0.111185279267331</v>
      </c>
      <c r="J364" s="1" t="s">
        <v>289</v>
      </c>
    </row>
    <row r="365" spans="1:10">
      <c r="A365" s="1" t="s">
        <v>61750</v>
      </c>
      <c r="B365" s="1" t="s">
        <v>61751</v>
      </c>
      <c r="C365" s="1">
        <v>3</v>
      </c>
      <c r="D365" s="1">
        <v>45</v>
      </c>
      <c r="E365" s="1">
        <v>233</v>
      </c>
      <c r="F365" s="1">
        <v>11092</v>
      </c>
      <c r="G365" s="1">
        <v>3.17367668097282</v>
      </c>
      <c r="H365" s="1">
        <v>0.0681817420201517</v>
      </c>
      <c r="I365" s="1">
        <v>0.113136736758713</v>
      </c>
      <c r="J365" s="1" t="s">
        <v>61752</v>
      </c>
    </row>
    <row r="366" spans="1:10">
      <c r="A366" s="1" t="s">
        <v>61753</v>
      </c>
      <c r="B366" s="1" t="s">
        <v>61754</v>
      </c>
      <c r="C366" s="1">
        <v>2</v>
      </c>
      <c r="D366" s="1">
        <v>45</v>
      </c>
      <c r="E366" s="1">
        <v>106</v>
      </c>
      <c r="F366" s="1">
        <v>11092</v>
      </c>
      <c r="G366" s="1">
        <v>4.65073375262055</v>
      </c>
      <c r="H366" s="1">
        <v>0.0686824903463565</v>
      </c>
      <c r="I366" s="1">
        <v>0.113655408682738</v>
      </c>
      <c r="J366" s="1" t="s">
        <v>57831</v>
      </c>
    </row>
    <row r="367" spans="1:10">
      <c r="A367" s="1" t="s">
        <v>61755</v>
      </c>
      <c r="B367" s="1" t="s">
        <v>61756</v>
      </c>
      <c r="C367" s="1">
        <v>1</v>
      </c>
      <c r="D367" s="1">
        <v>45</v>
      </c>
      <c r="E367" s="1">
        <v>18</v>
      </c>
      <c r="F367" s="1">
        <v>11092</v>
      </c>
      <c r="G367" s="1">
        <v>13.6938271604938</v>
      </c>
      <c r="H367" s="1">
        <v>0.0706133119766905</v>
      </c>
      <c r="I367" s="1">
        <v>0.115897935961742</v>
      </c>
      <c r="J367" s="1" t="s">
        <v>396</v>
      </c>
    </row>
    <row r="368" spans="1:10">
      <c r="A368" s="1" t="s">
        <v>61757</v>
      </c>
      <c r="B368" s="1" t="s">
        <v>61758</v>
      </c>
      <c r="C368" s="1">
        <v>1</v>
      </c>
      <c r="D368" s="1">
        <v>45</v>
      </c>
      <c r="E368" s="1">
        <v>18</v>
      </c>
      <c r="F368" s="1">
        <v>11092</v>
      </c>
      <c r="G368" s="1">
        <v>13.6938271604938</v>
      </c>
      <c r="H368" s="1">
        <v>0.0706133119766905</v>
      </c>
      <c r="I368" s="1">
        <v>0.115897935961742</v>
      </c>
      <c r="J368" s="1" t="s">
        <v>348</v>
      </c>
    </row>
    <row r="369" spans="1:10">
      <c r="A369" s="1" t="s">
        <v>61759</v>
      </c>
      <c r="B369" s="1" t="s">
        <v>61760</v>
      </c>
      <c r="C369" s="1">
        <v>1</v>
      </c>
      <c r="D369" s="1">
        <v>45</v>
      </c>
      <c r="E369" s="1">
        <v>18</v>
      </c>
      <c r="F369" s="1">
        <v>11092</v>
      </c>
      <c r="G369" s="1">
        <v>13.6938271604938</v>
      </c>
      <c r="H369" s="1">
        <v>0.0706133119766905</v>
      </c>
      <c r="I369" s="1">
        <v>0.115897935961742</v>
      </c>
      <c r="J369" s="1" t="s">
        <v>336</v>
      </c>
    </row>
    <row r="370" spans="1:10">
      <c r="A370" s="1" t="s">
        <v>61761</v>
      </c>
      <c r="B370" s="1" t="s">
        <v>61762</v>
      </c>
      <c r="C370" s="1">
        <v>2</v>
      </c>
      <c r="D370" s="1">
        <v>45</v>
      </c>
      <c r="E370" s="1">
        <v>109</v>
      </c>
      <c r="F370" s="1">
        <v>11092</v>
      </c>
      <c r="G370" s="1">
        <v>4.52273190621815</v>
      </c>
      <c r="H370" s="1">
        <v>0.0720982329520287</v>
      </c>
      <c r="I370" s="1">
        <v>0.118014451769716</v>
      </c>
      <c r="J370" s="1" t="s">
        <v>57403</v>
      </c>
    </row>
    <row r="371" spans="1:10">
      <c r="A371" s="1" t="s">
        <v>61763</v>
      </c>
      <c r="B371" s="1" t="s">
        <v>61764</v>
      </c>
      <c r="C371" s="1">
        <v>1</v>
      </c>
      <c r="D371" s="1">
        <v>45</v>
      </c>
      <c r="E371" s="1">
        <v>19</v>
      </c>
      <c r="F371" s="1">
        <v>11092</v>
      </c>
      <c r="G371" s="1">
        <v>12.9730994152047</v>
      </c>
      <c r="H371" s="1">
        <v>0.0743899420074876</v>
      </c>
      <c r="I371" s="1">
        <v>0.119817399926727</v>
      </c>
      <c r="J371" s="1" t="s">
        <v>357</v>
      </c>
    </row>
    <row r="372" spans="1:10">
      <c r="A372" s="1" t="s">
        <v>61765</v>
      </c>
      <c r="B372" s="1" t="s">
        <v>61766</v>
      </c>
      <c r="C372" s="1">
        <v>1</v>
      </c>
      <c r="D372" s="1">
        <v>45</v>
      </c>
      <c r="E372" s="1">
        <v>19</v>
      </c>
      <c r="F372" s="1">
        <v>11092</v>
      </c>
      <c r="G372" s="1">
        <v>12.9730994152047</v>
      </c>
      <c r="H372" s="1">
        <v>0.0743899420074876</v>
      </c>
      <c r="I372" s="1">
        <v>0.119817399926727</v>
      </c>
      <c r="J372" s="1" t="s">
        <v>342</v>
      </c>
    </row>
    <row r="373" spans="1:10">
      <c r="A373" s="1" t="s">
        <v>61767</v>
      </c>
      <c r="B373" s="1" t="s">
        <v>61768</v>
      </c>
      <c r="C373" s="1">
        <v>1</v>
      </c>
      <c r="D373" s="1">
        <v>45</v>
      </c>
      <c r="E373" s="1">
        <v>19</v>
      </c>
      <c r="F373" s="1">
        <v>11092</v>
      </c>
      <c r="G373" s="1">
        <v>12.9730994152047</v>
      </c>
      <c r="H373" s="1">
        <v>0.0743899420074876</v>
      </c>
      <c r="I373" s="1">
        <v>0.119817399926727</v>
      </c>
      <c r="J373" s="1" t="s">
        <v>289</v>
      </c>
    </row>
    <row r="374" spans="1:10">
      <c r="A374" s="1" t="s">
        <v>61769</v>
      </c>
      <c r="B374" s="1" t="s">
        <v>61770</v>
      </c>
      <c r="C374" s="1">
        <v>1</v>
      </c>
      <c r="D374" s="1">
        <v>45</v>
      </c>
      <c r="E374" s="1">
        <v>19</v>
      </c>
      <c r="F374" s="1">
        <v>11092</v>
      </c>
      <c r="G374" s="1">
        <v>12.9730994152047</v>
      </c>
      <c r="H374" s="1">
        <v>0.0743899420074876</v>
      </c>
      <c r="I374" s="1">
        <v>0.119817399926727</v>
      </c>
      <c r="J374" s="1" t="s">
        <v>289</v>
      </c>
    </row>
    <row r="375" spans="1:10">
      <c r="A375" s="1" t="s">
        <v>61771</v>
      </c>
      <c r="B375" s="1" t="s">
        <v>61772</v>
      </c>
      <c r="C375" s="1">
        <v>1</v>
      </c>
      <c r="D375" s="1">
        <v>45</v>
      </c>
      <c r="E375" s="1">
        <v>19</v>
      </c>
      <c r="F375" s="1">
        <v>11092</v>
      </c>
      <c r="G375" s="1">
        <v>12.9730994152047</v>
      </c>
      <c r="H375" s="1">
        <v>0.0743899420074876</v>
      </c>
      <c r="I375" s="1">
        <v>0.119817399926727</v>
      </c>
      <c r="J375" s="1" t="s">
        <v>321</v>
      </c>
    </row>
    <row r="376" spans="1:10">
      <c r="A376" s="1" t="s">
        <v>61773</v>
      </c>
      <c r="B376" s="1" t="s">
        <v>61774</v>
      </c>
      <c r="C376" s="1">
        <v>1</v>
      </c>
      <c r="D376" s="1">
        <v>45</v>
      </c>
      <c r="E376" s="1">
        <v>19</v>
      </c>
      <c r="F376" s="1">
        <v>11092</v>
      </c>
      <c r="G376" s="1">
        <v>12.9730994152047</v>
      </c>
      <c r="H376" s="1">
        <v>0.0743899420074876</v>
      </c>
      <c r="I376" s="1">
        <v>0.119817399926727</v>
      </c>
      <c r="J376" s="1" t="s">
        <v>328</v>
      </c>
    </row>
    <row r="377" spans="1:10">
      <c r="A377" s="1" t="s">
        <v>61775</v>
      </c>
      <c r="B377" s="1" t="s">
        <v>61776</v>
      </c>
      <c r="C377" s="1">
        <v>1</v>
      </c>
      <c r="D377" s="1">
        <v>45</v>
      </c>
      <c r="E377" s="1">
        <v>20</v>
      </c>
      <c r="F377" s="1">
        <v>11092</v>
      </c>
      <c r="G377" s="1">
        <v>12.3244444444444</v>
      </c>
      <c r="H377" s="1">
        <v>0.0781515651095974</v>
      </c>
      <c r="I377" s="1">
        <v>0.12324685463759</v>
      </c>
      <c r="J377" s="1" t="s">
        <v>308</v>
      </c>
    </row>
    <row r="378" spans="1:10">
      <c r="A378" s="1" t="s">
        <v>61777</v>
      </c>
      <c r="B378" s="1" t="s">
        <v>61778</v>
      </c>
      <c r="C378" s="1">
        <v>1</v>
      </c>
      <c r="D378" s="1">
        <v>45</v>
      </c>
      <c r="E378" s="1">
        <v>20</v>
      </c>
      <c r="F378" s="1">
        <v>11092</v>
      </c>
      <c r="G378" s="1">
        <v>12.3244444444444</v>
      </c>
      <c r="H378" s="1">
        <v>0.0781515651095974</v>
      </c>
      <c r="I378" s="1">
        <v>0.12324685463759</v>
      </c>
      <c r="J378" s="1" t="s">
        <v>428</v>
      </c>
    </row>
    <row r="379" spans="1:10">
      <c r="A379" s="1" t="s">
        <v>61779</v>
      </c>
      <c r="B379" s="1" t="s">
        <v>61780</v>
      </c>
      <c r="C379" s="1">
        <v>1</v>
      </c>
      <c r="D379" s="1">
        <v>45</v>
      </c>
      <c r="E379" s="1">
        <v>20</v>
      </c>
      <c r="F379" s="1">
        <v>11092</v>
      </c>
      <c r="G379" s="1">
        <v>12.3244444444444</v>
      </c>
      <c r="H379" s="1">
        <v>0.0781515651095974</v>
      </c>
      <c r="I379" s="1">
        <v>0.12324685463759</v>
      </c>
      <c r="J379" s="1" t="s">
        <v>335</v>
      </c>
    </row>
    <row r="380" spans="1:10">
      <c r="A380" s="1" t="s">
        <v>61781</v>
      </c>
      <c r="B380" s="1" t="s">
        <v>61782</v>
      </c>
      <c r="C380" s="1">
        <v>1</v>
      </c>
      <c r="D380" s="1">
        <v>45</v>
      </c>
      <c r="E380" s="1">
        <v>20</v>
      </c>
      <c r="F380" s="1">
        <v>11092</v>
      </c>
      <c r="G380" s="1">
        <v>12.3244444444444</v>
      </c>
      <c r="H380" s="1">
        <v>0.0781515651095974</v>
      </c>
      <c r="I380" s="1">
        <v>0.12324685463759</v>
      </c>
      <c r="J380" s="1" t="s">
        <v>336</v>
      </c>
    </row>
    <row r="381" spans="1:10">
      <c r="A381" s="1" t="s">
        <v>61783</v>
      </c>
      <c r="B381" s="1" t="s">
        <v>61784</v>
      </c>
      <c r="C381" s="1">
        <v>1</v>
      </c>
      <c r="D381" s="1">
        <v>45</v>
      </c>
      <c r="E381" s="1">
        <v>20</v>
      </c>
      <c r="F381" s="1">
        <v>11092</v>
      </c>
      <c r="G381" s="1">
        <v>12.3244444444444</v>
      </c>
      <c r="H381" s="1">
        <v>0.0781515651095974</v>
      </c>
      <c r="I381" s="1">
        <v>0.12324685463759</v>
      </c>
      <c r="J381" s="1" t="s">
        <v>336</v>
      </c>
    </row>
    <row r="382" spans="1:10">
      <c r="A382" s="1" t="s">
        <v>61785</v>
      </c>
      <c r="B382" s="1" t="s">
        <v>61786</v>
      </c>
      <c r="C382" s="1">
        <v>1</v>
      </c>
      <c r="D382" s="1">
        <v>45</v>
      </c>
      <c r="E382" s="1">
        <v>20</v>
      </c>
      <c r="F382" s="1">
        <v>11092</v>
      </c>
      <c r="G382" s="1">
        <v>12.3244444444444</v>
      </c>
      <c r="H382" s="1">
        <v>0.0781515651095974</v>
      </c>
      <c r="I382" s="1">
        <v>0.12324685463759</v>
      </c>
      <c r="J382" s="1" t="s">
        <v>348</v>
      </c>
    </row>
    <row r="383" spans="1:10">
      <c r="A383" s="1" t="s">
        <v>61787</v>
      </c>
      <c r="B383" s="1" t="s">
        <v>61788</v>
      </c>
      <c r="C383" s="1">
        <v>1</v>
      </c>
      <c r="D383" s="1">
        <v>45</v>
      </c>
      <c r="E383" s="1">
        <v>20</v>
      </c>
      <c r="F383" s="1">
        <v>11092</v>
      </c>
      <c r="G383" s="1">
        <v>12.3244444444444</v>
      </c>
      <c r="H383" s="1">
        <v>0.0781515651095974</v>
      </c>
      <c r="I383" s="1">
        <v>0.12324685463759</v>
      </c>
      <c r="J383" s="1" t="s">
        <v>348</v>
      </c>
    </row>
    <row r="384" spans="1:10">
      <c r="A384" s="1" t="s">
        <v>61789</v>
      </c>
      <c r="B384" s="1" t="s">
        <v>61790</v>
      </c>
      <c r="C384" s="1">
        <v>1</v>
      </c>
      <c r="D384" s="1">
        <v>45</v>
      </c>
      <c r="E384" s="1">
        <v>20</v>
      </c>
      <c r="F384" s="1">
        <v>11092</v>
      </c>
      <c r="G384" s="1">
        <v>12.3244444444444</v>
      </c>
      <c r="H384" s="1">
        <v>0.0781515651095974</v>
      </c>
      <c r="I384" s="1">
        <v>0.12324685463759</v>
      </c>
      <c r="J384" s="1" t="s">
        <v>348</v>
      </c>
    </row>
    <row r="385" spans="1:10">
      <c r="A385" s="1" t="s">
        <v>61791</v>
      </c>
      <c r="B385" s="1" t="s">
        <v>61792</v>
      </c>
      <c r="C385" s="1">
        <v>2</v>
      </c>
      <c r="D385" s="1">
        <v>45</v>
      </c>
      <c r="E385" s="1">
        <v>115</v>
      </c>
      <c r="F385" s="1">
        <v>11092</v>
      </c>
      <c r="G385" s="1">
        <v>4.28676328502416</v>
      </c>
      <c r="H385" s="1">
        <v>0.0790920232128701</v>
      </c>
      <c r="I385" s="1">
        <v>0.12440516151191</v>
      </c>
      <c r="J385" s="1" t="s">
        <v>57571</v>
      </c>
    </row>
    <row r="386" spans="1:10">
      <c r="A386" s="1" t="s">
        <v>61793</v>
      </c>
      <c r="B386" s="1" t="s">
        <v>61794</v>
      </c>
      <c r="C386" s="1">
        <v>2</v>
      </c>
      <c r="D386" s="1">
        <v>45</v>
      </c>
      <c r="E386" s="1">
        <v>117</v>
      </c>
      <c r="F386" s="1">
        <v>11092</v>
      </c>
      <c r="G386" s="1">
        <v>4.21348528015195</v>
      </c>
      <c r="H386" s="1">
        <v>0.0814694814193978</v>
      </c>
      <c r="I386" s="1">
        <v>0.126837273582697</v>
      </c>
      <c r="J386" s="1" t="s">
        <v>57304</v>
      </c>
    </row>
    <row r="387" spans="1:10">
      <c r="A387" s="1" t="s">
        <v>61795</v>
      </c>
      <c r="B387" s="1" t="s">
        <v>61796</v>
      </c>
      <c r="C387" s="1">
        <v>1</v>
      </c>
      <c r="D387" s="1">
        <v>45</v>
      </c>
      <c r="E387" s="1">
        <v>21</v>
      </c>
      <c r="F387" s="1">
        <v>11092</v>
      </c>
      <c r="G387" s="1">
        <v>11.7375661375661</v>
      </c>
      <c r="H387" s="1">
        <v>0.0818982395649862</v>
      </c>
      <c r="I387" s="1">
        <v>0.126837273582697</v>
      </c>
      <c r="J387" s="1" t="s">
        <v>316</v>
      </c>
    </row>
    <row r="388" spans="1:10">
      <c r="A388" s="1" t="s">
        <v>61797</v>
      </c>
      <c r="B388" s="1" t="s">
        <v>61798</v>
      </c>
      <c r="C388" s="1">
        <v>1</v>
      </c>
      <c r="D388" s="1">
        <v>45</v>
      </c>
      <c r="E388" s="1">
        <v>21</v>
      </c>
      <c r="F388" s="1">
        <v>11092</v>
      </c>
      <c r="G388" s="1">
        <v>11.7375661375661</v>
      </c>
      <c r="H388" s="1">
        <v>0.0818982395649862</v>
      </c>
      <c r="I388" s="1">
        <v>0.126837273582697</v>
      </c>
      <c r="J388" s="1" t="s">
        <v>316</v>
      </c>
    </row>
    <row r="389" spans="1:10">
      <c r="A389" s="1" t="s">
        <v>61799</v>
      </c>
      <c r="B389" s="1" t="s">
        <v>61800</v>
      </c>
      <c r="C389" s="1">
        <v>1</v>
      </c>
      <c r="D389" s="1">
        <v>45</v>
      </c>
      <c r="E389" s="1">
        <v>21</v>
      </c>
      <c r="F389" s="1">
        <v>11092</v>
      </c>
      <c r="G389" s="1">
        <v>11.7375661375661</v>
      </c>
      <c r="H389" s="1">
        <v>0.0818982395649862</v>
      </c>
      <c r="I389" s="1">
        <v>0.126837273582697</v>
      </c>
      <c r="J389" s="1" t="s">
        <v>350</v>
      </c>
    </row>
    <row r="390" spans="1:10">
      <c r="A390" s="1" t="s">
        <v>61801</v>
      </c>
      <c r="B390" s="1" t="s">
        <v>61802</v>
      </c>
      <c r="C390" s="1">
        <v>1</v>
      </c>
      <c r="D390" s="1">
        <v>45</v>
      </c>
      <c r="E390" s="1">
        <v>21</v>
      </c>
      <c r="F390" s="1">
        <v>11092</v>
      </c>
      <c r="G390" s="1">
        <v>11.7375661375661</v>
      </c>
      <c r="H390" s="1">
        <v>0.0818982395649862</v>
      </c>
      <c r="I390" s="1">
        <v>0.126837273582697</v>
      </c>
      <c r="J390" s="1" t="s">
        <v>317</v>
      </c>
    </row>
    <row r="391" spans="1:10">
      <c r="A391" s="1" t="s">
        <v>61803</v>
      </c>
      <c r="B391" s="1" t="s">
        <v>61804</v>
      </c>
      <c r="C391" s="1">
        <v>1</v>
      </c>
      <c r="D391" s="1">
        <v>45</v>
      </c>
      <c r="E391" s="1">
        <v>21</v>
      </c>
      <c r="F391" s="1">
        <v>11092</v>
      </c>
      <c r="G391" s="1">
        <v>11.7375661375661</v>
      </c>
      <c r="H391" s="1">
        <v>0.0818982395649862</v>
      </c>
      <c r="I391" s="1">
        <v>0.126837273582697</v>
      </c>
      <c r="J391" s="1" t="s">
        <v>314</v>
      </c>
    </row>
    <row r="392" spans="1:10">
      <c r="A392" s="1" t="s">
        <v>61805</v>
      </c>
      <c r="B392" s="1" t="s">
        <v>61806</v>
      </c>
      <c r="C392" s="1">
        <v>2</v>
      </c>
      <c r="D392" s="1">
        <v>45</v>
      </c>
      <c r="E392" s="1">
        <v>119</v>
      </c>
      <c r="F392" s="1">
        <v>11092</v>
      </c>
      <c r="G392" s="1">
        <v>4.14267040149393</v>
      </c>
      <c r="H392" s="1">
        <v>0.0838691928722147</v>
      </c>
      <c r="I392" s="1">
        <v>0.129227021670453</v>
      </c>
      <c r="J392" s="1" t="s">
        <v>57741</v>
      </c>
    </row>
    <row r="393" spans="1:10">
      <c r="A393" s="1" t="s">
        <v>61807</v>
      </c>
      <c r="B393" s="1" t="s">
        <v>61808</v>
      </c>
      <c r="C393" s="1">
        <v>2</v>
      </c>
      <c r="D393" s="1">
        <v>45</v>
      </c>
      <c r="E393" s="1">
        <v>119</v>
      </c>
      <c r="F393" s="1">
        <v>11092</v>
      </c>
      <c r="G393" s="1">
        <v>4.14267040149393</v>
      </c>
      <c r="H393" s="1">
        <v>0.0838691928722147</v>
      </c>
      <c r="I393" s="1">
        <v>0.129227021670453</v>
      </c>
      <c r="J393" s="1" t="s">
        <v>57304</v>
      </c>
    </row>
    <row r="394" spans="1:10">
      <c r="A394" s="1" t="s">
        <v>61809</v>
      </c>
      <c r="B394" s="1" t="s">
        <v>61810</v>
      </c>
      <c r="C394" s="1">
        <v>1</v>
      </c>
      <c r="D394" s="1">
        <v>45</v>
      </c>
      <c r="E394" s="1">
        <v>22</v>
      </c>
      <c r="F394" s="1">
        <v>11092</v>
      </c>
      <c r="G394" s="1">
        <v>11.2040404040404</v>
      </c>
      <c r="H394" s="1">
        <v>0.0856300234345171</v>
      </c>
      <c r="I394" s="1">
        <v>0.13060740948093</v>
      </c>
      <c r="J394" s="1" t="s">
        <v>328</v>
      </c>
    </row>
    <row r="395" spans="1:10">
      <c r="A395" s="1" t="s">
        <v>61811</v>
      </c>
      <c r="B395" s="1" t="s">
        <v>61812</v>
      </c>
      <c r="C395" s="1">
        <v>1</v>
      </c>
      <c r="D395" s="1">
        <v>45</v>
      </c>
      <c r="E395" s="1">
        <v>22</v>
      </c>
      <c r="F395" s="1">
        <v>11092</v>
      </c>
      <c r="G395" s="1">
        <v>11.2040404040404</v>
      </c>
      <c r="H395" s="1">
        <v>0.0856300234345171</v>
      </c>
      <c r="I395" s="1">
        <v>0.13060740948093</v>
      </c>
      <c r="J395" s="1" t="s">
        <v>316</v>
      </c>
    </row>
    <row r="396" spans="1:10">
      <c r="A396" s="1" t="s">
        <v>61813</v>
      </c>
      <c r="B396" s="1" t="s">
        <v>61814</v>
      </c>
      <c r="C396" s="1">
        <v>1</v>
      </c>
      <c r="D396" s="1">
        <v>45</v>
      </c>
      <c r="E396" s="1">
        <v>22</v>
      </c>
      <c r="F396" s="1">
        <v>11092</v>
      </c>
      <c r="G396" s="1">
        <v>11.2040404040404</v>
      </c>
      <c r="H396" s="1">
        <v>0.0856300234345171</v>
      </c>
      <c r="I396" s="1">
        <v>0.13060740948093</v>
      </c>
      <c r="J396" s="1" t="s">
        <v>371</v>
      </c>
    </row>
    <row r="397" spans="1:10">
      <c r="A397" s="1" t="s">
        <v>61815</v>
      </c>
      <c r="B397" s="1" t="s">
        <v>61816</v>
      </c>
      <c r="C397" s="1">
        <v>1</v>
      </c>
      <c r="D397" s="1">
        <v>45</v>
      </c>
      <c r="E397" s="1">
        <v>22</v>
      </c>
      <c r="F397" s="1">
        <v>11092</v>
      </c>
      <c r="G397" s="1">
        <v>11.2040404040404</v>
      </c>
      <c r="H397" s="1">
        <v>0.0856300234345171</v>
      </c>
      <c r="I397" s="1">
        <v>0.13060740948093</v>
      </c>
      <c r="J397" s="1" t="s">
        <v>353</v>
      </c>
    </row>
    <row r="398" spans="1:10">
      <c r="A398" s="1" t="s">
        <v>61817</v>
      </c>
      <c r="B398" s="1" t="s">
        <v>61818</v>
      </c>
      <c r="C398" s="1">
        <v>6</v>
      </c>
      <c r="D398" s="1">
        <v>45</v>
      </c>
      <c r="E398" s="1">
        <v>765</v>
      </c>
      <c r="F398" s="1">
        <v>11092</v>
      </c>
      <c r="G398" s="1">
        <v>1.93324618736383</v>
      </c>
      <c r="H398" s="1">
        <v>0.0869291604703635</v>
      </c>
      <c r="I398" s="1">
        <v>0.132254944393198</v>
      </c>
      <c r="J398" s="1" t="s">
        <v>61819</v>
      </c>
    </row>
    <row r="399" spans="1:10">
      <c r="A399" s="1" t="s">
        <v>61820</v>
      </c>
      <c r="B399" s="1" t="s">
        <v>61821</v>
      </c>
      <c r="C399" s="1">
        <v>12</v>
      </c>
      <c r="D399" s="1">
        <v>45</v>
      </c>
      <c r="E399" s="1">
        <v>1966</v>
      </c>
      <c r="F399" s="1">
        <v>11092</v>
      </c>
      <c r="G399" s="1">
        <v>1.50451000339098</v>
      </c>
      <c r="H399" s="1">
        <v>0.0884777670751305</v>
      </c>
      <c r="I399" s="1">
        <v>0.13427279224467</v>
      </c>
      <c r="J399" s="1" t="s">
        <v>61822</v>
      </c>
    </row>
    <row r="400" spans="1:10">
      <c r="A400" s="1" t="s">
        <v>61823</v>
      </c>
      <c r="B400" s="1" t="s">
        <v>61824</v>
      </c>
      <c r="C400" s="1">
        <v>1</v>
      </c>
      <c r="D400" s="1">
        <v>45</v>
      </c>
      <c r="E400" s="1">
        <v>23</v>
      </c>
      <c r="F400" s="1">
        <v>11092</v>
      </c>
      <c r="G400" s="1">
        <v>10.7169082125604</v>
      </c>
      <c r="H400" s="1">
        <v>0.0893469745587672</v>
      </c>
      <c r="I400" s="1">
        <v>0.135252061738084</v>
      </c>
      <c r="J400" s="1" t="s">
        <v>429</v>
      </c>
    </row>
    <row r="401" spans="1:10">
      <c r="A401" s="1" t="s">
        <v>61825</v>
      </c>
      <c r="B401" s="1" t="s">
        <v>61826</v>
      </c>
      <c r="C401" s="1">
        <v>2</v>
      </c>
      <c r="D401" s="1">
        <v>45</v>
      </c>
      <c r="E401" s="1">
        <v>124</v>
      </c>
      <c r="F401" s="1">
        <v>11092</v>
      </c>
      <c r="G401" s="1">
        <v>3.97562724014337</v>
      </c>
      <c r="H401" s="1">
        <v>0.0899625836085165</v>
      </c>
      <c r="I401" s="1">
        <v>0.13584350124886</v>
      </c>
      <c r="J401" s="1" t="s">
        <v>61493</v>
      </c>
    </row>
    <row r="402" spans="1:10">
      <c r="A402" s="1" t="s">
        <v>61827</v>
      </c>
      <c r="B402" s="1" t="s">
        <v>61828</v>
      </c>
      <c r="C402" s="1">
        <v>2</v>
      </c>
      <c r="D402" s="1">
        <v>45</v>
      </c>
      <c r="E402" s="1">
        <v>125</v>
      </c>
      <c r="F402" s="1">
        <v>11092</v>
      </c>
      <c r="G402" s="1">
        <v>3.94382222222222</v>
      </c>
      <c r="H402" s="1">
        <v>0.0911969084442549</v>
      </c>
      <c r="I402" s="1">
        <v>0.13736392194596</v>
      </c>
      <c r="J402" s="1" t="s">
        <v>59363</v>
      </c>
    </row>
    <row r="403" spans="1:10">
      <c r="A403" s="1" t="s">
        <v>61829</v>
      </c>
      <c r="B403" s="1" t="s">
        <v>61830</v>
      </c>
      <c r="C403" s="1">
        <v>1</v>
      </c>
      <c r="D403" s="1">
        <v>45</v>
      </c>
      <c r="E403" s="1">
        <v>24</v>
      </c>
      <c r="F403" s="1">
        <v>11092</v>
      </c>
      <c r="G403" s="1">
        <v>10.2703703703704</v>
      </c>
      <c r="H403" s="1">
        <v>0.0930491505588447</v>
      </c>
      <c r="I403" s="1">
        <v>0.139113086479065</v>
      </c>
      <c r="J403" s="1" t="s">
        <v>356</v>
      </c>
    </row>
    <row r="404" spans="1:10">
      <c r="A404" s="1" t="s">
        <v>61831</v>
      </c>
      <c r="B404" s="1" t="s">
        <v>61832</v>
      </c>
      <c r="C404" s="1">
        <v>1</v>
      </c>
      <c r="D404" s="1">
        <v>45</v>
      </c>
      <c r="E404" s="1">
        <v>24</v>
      </c>
      <c r="F404" s="1">
        <v>11092</v>
      </c>
      <c r="G404" s="1">
        <v>10.2703703703704</v>
      </c>
      <c r="H404" s="1">
        <v>0.0930491505588447</v>
      </c>
      <c r="I404" s="1">
        <v>0.139113086479065</v>
      </c>
      <c r="J404" s="1" t="s">
        <v>335</v>
      </c>
    </row>
    <row r="405" spans="1:10">
      <c r="A405" s="1" t="s">
        <v>61833</v>
      </c>
      <c r="B405" s="1" t="s">
        <v>61834</v>
      </c>
      <c r="C405" s="1">
        <v>1</v>
      </c>
      <c r="D405" s="1">
        <v>45</v>
      </c>
      <c r="E405" s="1">
        <v>24</v>
      </c>
      <c r="F405" s="1">
        <v>11092</v>
      </c>
      <c r="G405" s="1">
        <v>10.2703703703704</v>
      </c>
      <c r="H405" s="1">
        <v>0.0930491505588447</v>
      </c>
      <c r="I405" s="1">
        <v>0.139113086479065</v>
      </c>
      <c r="J405" s="1" t="s">
        <v>308</v>
      </c>
    </row>
    <row r="406" spans="1:10">
      <c r="A406" s="1" t="s">
        <v>61835</v>
      </c>
      <c r="B406" s="1" t="s">
        <v>61836</v>
      </c>
      <c r="C406" s="1">
        <v>1</v>
      </c>
      <c r="D406" s="1">
        <v>45</v>
      </c>
      <c r="E406" s="1">
        <v>25</v>
      </c>
      <c r="F406" s="1">
        <v>11092</v>
      </c>
      <c r="G406" s="1">
        <v>9.85955555555556</v>
      </c>
      <c r="H406" s="1">
        <v>0.0967366088372011</v>
      </c>
      <c r="I406" s="1">
        <v>0.141474362560943</v>
      </c>
      <c r="J406" s="1" t="s">
        <v>356</v>
      </c>
    </row>
    <row r="407" spans="1:10">
      <c r="A407" s="1" t="s">
        <v>61837</v>
      </c>
      <c r="B407" s="1" t="s">
        <v>61838</v>
      </c>
      <c r="C407" s="1">
        <v>1</v>
      </c>
      <c r="D407" s="1">
        <v>45</v>
      </c>
      <c r="E407" s="1">
        <v>25</v>
      </c>
      <c r="F407" s="1">
        <v>11092</v>
      </c>
      <c r="G407" s="1">
        <v>9.85955555555556</v>
      </c>
      <c r="H407" s="1">
        <v>0.0967366088372011</v>
      </c>
      <c r="I407" s="1">
        <v>0.141474362560943</v>
      </c>
      <c r="J407" s="1" t="s">
        <v>316</v>
      </c>
    </row>
    <row r="408" spans="1:10">
      <c r="A408" s="1" t="s">
        <v>61839</v>
      </c>
      <c r="B408" s="1" t="s">
        <v>61840</v>
      </c>
      <c r="C408" s="1">
        <v>1</v>
      </c>
      <c r="D408" s="1">
        <v>45</v>
      </c>
      <c r="E408" s="1">
        <v>25</v>
      </c>
      <c r="F408" s="1">
        <v>11092</v>
      </c>
      <c r="G408" s="1">
        <v>9.85955555555556</v>
      </c>
      <c r="H408" s="1">
        <v>0.0967366088372011</v>
      </c>
      <c r="I408" s="1">
        <v>0.141474362560943</v>
      </c>
      <c r="J408" s="1" t="s">
        <v>350</v>
      </c>
    </row>
    <row r="409" spans="1:10">
      <c r="A409" s="1" t="s">
        <v>61841</v>
      </c>
      <c r="B409" s="1" t="s">
        <v>61842</v>
      </c>
      <c r="C409" s="1">
        <v>1</v>
      </c>
      <c r="D409" s="1">
        <v>45</v>
      </c>
      <c r="E409" s="1">
        <v>25</v>
      </c>
      <c r="F409" s="1">
        <v>11092</v>
      </c>
      <c r="G409" s="1">
        <v>9.85955555555556</v>
      </c>
      <c r="H409" s="1">
        <v>0.0967366088372011</v>
      </c>
      <c r="I409" s="1">
        <v>0.141474362560943</v>
      </c>
      <c r="J409" s="1" t="s">
        <v>308</v>
      </c>
    </row>
    <row r="410" spans="1:10">
      <c r="A410" s="1" t="s">
        <v>61843</v>
      </c>
      <c r="B410" s="1" t="s">
        <v>61844</v>
      </c>
      <c r="C410" s="1">
        <v>1</v>
      </c>
      <c r="D410" s="1">
        <v>45</v>
      </c>
      <c r="E410" s="1">
        <v>25</v>
      </c>
      <c r="F410" s="1">
        <v>11092</v>
      </c>
      <c r="G410" s="1">
        <v>9.85955555555556</v>
      </c>
      <c r="H410" s="1">
        <v>0.0967366088372011</v>
      </c>
      <c r="I410" s="1">
        <v>0.141474362560943</v>
      </c>
      <c r="J410" s="1" t="s">
        <v>348</v>
      </c>
    </row>
    <row r="411" spans="1:10">
      <c r="A411" s="1" t="s">
        <v>61845</v>
      </c>
      <c r="B411" s="1" t="s">
        <v>61846</v>
      </c>
      <c r="C411" s="1">
        <v>1</v>
      </c>
      <c r="D411" s="1">
        <v>45</v>
      </c>
      <c r="E411" s="1">
        <v>25</v>
      </c>
      <c r="F411" s="1">
        <v>11092</v>
      </c>
      <c r="G411" s="1">
        <v>9.85955555555556</v>
      </c>
      <c r="H411" s="1">
        <v>0.0967366088372011</v>
      </c>
      <c r="I411" s="1">
        <v>0.141474362560943</v>
      </c>
      <c r="J411" s="1" t="s">
        <v>348</v>
      </c>
    </row>
    <row r="412" spans="1:10">
      <c r="A412" s="1" t="s">
        <v>61847</v>
      </c>
      <c r="B412" s="1" t="s">
        <v>61848</v>
      </c>
      <c r="C412" s="1">
        <v>1</v>
      </c>
      <c r="D412" s="1">
        <v>45</v>
      </c>
      <c r="E412" s="1">
        <v>25</v>
      </c>
      <c r="F412" s="1">
        <v>11092</v>
      </c>
      <c r="G412" s="1">
        <v>9.85955555555556</v>
      </c>
      <c r="H412" s="1">
        <v>0.0967366088372011</v>
      </c>
      <c r="I412" s="1">
        <v>0.141474362560943</v>
      </c>
      <c r="J412" s="1" t="s">
        <v>428</v>
      </c>
    </row>
    <row r="413" spans="1:10">
      <c r="A413" s="1" t="s">
        <v>61849</v>
      </c>
      <c r="B413" s="1" t="s">
        <v>61850</v>
      </c>
      <c r="C413" s="1">
        <v>1</v>
      </c>
      <c r="D413" s="1">
        <v>45</v>
      </c>
      <c r="E413" s="1">
        <v>25</v>
      </c>
      <c r="F413" s="1">
        <v>11092</v>
      </c>
      <c r="G413" s="1">
        <v>9.85955555555556</v>
      </c>
      <c r="H413" s="1">
        <v>0.0967366088372011</v>
      </c>
      <c r="I413" s="1">
        <v>0.141474362560943</v>
      </c>
      <c r="J413" s="1" t="s">
        <v>348</v>
      </c>
    </row>
    <row r="414" spans="1:10">
      <c r="A414" s="1" t="s">
        <v>61851</v>
      </c>
      <c r="B414" s="1" t="s">
        <v>61852</v>
      </c>
      <c r="C414" s="1">
        <v>1</v>
      </c>
      <c r="D414" s="1">
        <v>45</v>
      </c>
      <c r="E414" s="1">
        <v>25</v>
      </c>
      <c r="F414" s="1">
        <v>11092</v>
      </c>
      <c r="G414" s="1">
        <v>9.85955555555556</v>
      </c>
      <c r="H414" s="1">
        <v>0.0967366088372011</v>
      </c>
      <c r="I414" s="1">
        <v>0.141474362560943</v>
      </c>
      <c r="J414" s="1" t="s">
        <v>336</v>
      </c>
    </row>
    <row r="415" spans="1:10">
      <c r="A415" s="1" t="s">
        <v>61853</v>
      </c>
      <c r="B415" s="1" t="s">
        <v>61854</v>
      </c>
      <c r="C415" s="1">
        <v>1</v>
      </c>
      <c r="D415" s="1">
        <v>45</v>
      </c>
      <c r="E415" s="1">
        <v>26</v>
      </c>
      <c r="F415" s="1">
        <v>11092</v>
      </c>
      <c r="G415" s="1">
        <v>9.48034188034188</v>
      </c>
      <c r="H415" s="1">
        <v>0.100409406578444</v>
      </c>
      <c r="I415" s="1">
        <v>0.146138027887662</v>
      </c>
      <c r="J415" s="1" t="s">
        <v>348</v>
      </c>
    </row>
    <row r="416" spans="1:10">
      <c r="A416" s="1" t="s">
        <v>61855</v>
      </c>
      <c r="B416" s="1" t="s">
        <v>61856</v>
      </c>
      <c r="C416" s="1">
        <v>1</v>
      </c>
      <c r="D416" s="1">
        <v>45</v>
      </c>
      <c r="E416" s="1">
        <v>26</v>
      </c>
      <c r="F416" s="1">
        <v>11092</v>
      </c>
      <c r="G416" s="1">
        <v>9.48034188034188</v>
      </c>
      <c r="H416" s="1">
        <v>0.100409406578444</v>
      </c>
      <c r="I416" s="1">
        <v>0.146138027887662</v>
      </c>
      <c r="J416" s="1" t="s">
        <v>328</v>
      </c>
    </row>
    <row r="417" spans="1:10">
      <c r="A417" s="1" t="s">
        <v>61857</v>
      </c>
      <c r="B417" s="1" t="s">
        <v>61858</v>
      </c>
      <c r="C417" s="1">
        <v>2</v>
      </c>
      <c r="D417" s="1">
        <v>45</v>
      </c>
      <c r="E417" s="1">
        <v>133</v>
      </c>
      <c r="F417" s="1">
        <v>11092</v>
      </c>
      <c r="G417" s="1">
        <v>3.70659983291562</v>
      </c>
      <c r="H417" s="1">
        <v>0.101249301154253</v>
      </c>
      <c r="I417" s="1">
        <v>0.147006196868194</v>
      </c>
      <c r="J417" s="1" t="s">
        <v>57307</v>
      </c>
    </row>
    <row r="418" spans="1:10">
      <c r="A418" s="1" t="s">
        <v>61859</v>
      </c>
      <c r="B418" s="1" t="s">
        <v>61860</v>
      </c>
      <c r="C418" s="1">
        <v>2</v>
      </c>
      <c r="D418" s="1">
        <v>45</v>
      </c>
      <c r="E418" s="1">
        <v>134</v>
      </c>
      <c r="F418" s="1">
        <v>11092</v>
      </c>
      <c r="G418" s="1">
        <v>3.67893864013267</v>
      </c>
      <c r="H418" s="1">
        <v>0.102527205775804</v>
      </c>
      <c r="I418" s="1">
        <v>0.148504633785577</v>
      </c>
      <c r="J418" s="1" t="s">
        <v>57571</v>
      </c>
    </row>
    <row r="419" spans="1:10">
      <c r="A419" s="1" t="s">
        <v>61861</v>
      </c>
      <c r="B419" s="1" t="s">
        <v>61862</v>
      </c>
      <c r="C419" s="1">
        <v>1</v>
      </c>
      <c r="D419" s="1">
        <v>45</v>
      </c>
      <c r="E419" s="1">
        <v>27</v>
      </c>
      <c r="F419" s="1">
        <v>11092</v>
      </c>
      <c r="G419" s="1">
        <v>9.12921810699588</v>
      </c>
      <c r="H419" s="1">
        <v>0.104067600750138</v>
      </c>
      <c r="I419" s="1">
        <v>0.148949836144747</v>
      </c>
      <c r="J419" s="1" t="s">
        <v>357</v>
      </c>
    </row>
    <row r="420" spans="1:10">
      <c r="A420" s="1" t="s">
        <v>61863</v>
      </c>
      <c r="B420" s="1" t="s">
        <v>61864</v>
      </c>
      <c r="C420" s="1">
        <v>1</v>
      </c>
      <c r="D420" s="1">
        <v>45</v>
      </c>
      <c r="E420" s="1">
        <v>27</v>
      </c>
      <c r="F420" s="1">
        <v>11092</v>
      </c>
      <c r="G420" s="1">
        <v>9.12921810699588</v>
      </c>
      <c r="H420" s="1">
        <v>0.104067600750138</v>
      </c>
      <c r="I420" s="1">
        <v>0.148949836144747</v>
      </c>
      <c r="J420" s="1" t="s">
        <v>353</v>
      </c>
    </row>
    <row r="421" spans="1:10">
      <c r="A421" s="1" t="s">
        <v>61865</v>
      </c>
      <c r="B421" s="1" t="s">
        <v>61866</v>
      </c>
      <c r="C421" s="1">
        <v>1</v>
      </c>
      <c r="D421" s="1">
        <v>45</v>
      </c>
      <c r="E421" s="1">
        <v>27</v>
      </c>
      <c r="F421" s="1">
        <v>11092</v>
      </c>
      <c r="G421" s="1">
        <v>9.12921810699588</v>
      </c>
      <c r="H421" s="1">
        <v>0.104067600750138</v>
      </c>
      <c r="I421" s="1">
        <v>0.148949836144747</v>
      </c>
      <c r="J421" s="1" t="s">
        <v>316</v>
      </c>
    </row>
    <row r="422" spans="1:10">
      <c r="A422" s="1" t="s">
        <v>61867</v>
      </c>
      <c r="B422" s="1" t="s">
        <v>61868</v>
      </c>
      <c r="C422" s="1">
        <v>1</v>
      </c>
      <c r="D422" s="1">
        <v>45</v>
      </c>
      <c r="E422" s="1">
        <v>27</v>
      </c>
      <c r="F422" s="1">
        <v>11092</v>
      </c>
      <c r="G422" s="1">
        <v>9.12921810699588</v>
      </c>
      <c r="H422" s="1">
        <v>0.104067600750138</v>
      </c>
      <c r="I422" s="1">
        <v>0.148949836144747</v>
      </c>
      <c r="J422" s="1" t="s">
        <v>373</v>
      </c>
    </row>
    <row r="423" spans="1:10">
      <c r="A423" s="1" t="s">
        <v>61869</v>
      </c>
      <c r="B423" s="1" t="s">
        <v>61870</v>
      </c>
      <c r="C423" s="1">
        <v>1</v>
      </c>
      <c r="D423" s="1">
        <v>45</v>
      </c>
      <c r="E423" s="1">
        <v>27</v>
      </c>
      <c r="F423" s="1">
        <v>11092</v>
      </c>
      <c r="G423" s="1">
        <v>9.12921810699588</v>
      </c>
      <c r="H423" s="1">
        <v>0.104067600750138</v>
      </c>
      <c r="I423" s="1">
        <v>0.148949836144747</v>
      </c>
      <c r="J423" s="1" t="s">
        <v>320</v>
      </c>
    </row>
    <row r="424" spans="1:10">
      <c r="A424" s="1" t="s">
        <v>61871</v>
      </c>
      <c r="B424" s="1" t="s">
        <v>61872</v>
      </c>
      <c r="C424" s="1">
        <v>1</v>
      </c>
      <c r="D424" s="1">
        <v>45</v>
      </c>
      <c r="E424" s="1">
        <v>29</v>
      </c>
      <c r="F424" s="1">
        <v>11092</v>
      </c>
      <c r="G424" s="1">
        <v>8.49961685823755</v>
      </c>
      <c r="H424" s="1">
        <v>0.111340405174779</v>
      </c>
      <c r="I424" s="1">
        <v>0.158234364060156</v>
      </c>
      <c r="J424" s="1" t="s">
        <v>348</v>
      </c>
    </row>
    <row r="425" spans="1:10">
      <c r="A425" s="1" t="s">
        <v>61873</v>
      </c>
      <c r="B425" s="1" t="s">
        <v>61874</v>
      </c>
      <c r="C425" s="1">
        <v>1</v>
      </c>
      <c r="D425" s="1">
        <v>45</v>
      </c>
      <c r="E425" s="1">
        <v>29</v>
      </c>
      <c r="F425" s="1">
        <v>11092</v>
      </c>
      <c r="G425" s="1">
        <v>8.49961685823755</v>
      </c>
      <c r="H425" s="1">
        <v>0.111340405174779</v>
      </c>
      <c r="I425" s="1">
        <v>0.158234364060156</v>
      </c>
      <c r="J425" s="1" t="s">
        <v>328</v>
      </c>
    </row>
    <row r="426" spans="1:10">
      <c r="A426" s="1" t="s">
        <v>61875</v>
      </c>
      <c r="B426" s="1" t="s">
        <v>61876</v>
      </c>
      <c r="C426" s="1">
        <v>1</v>
      </c>
      <c r="D426" s="1">
        <v>45</v>
      </c>
      <c r="E426" s="1">
        <v>29</v>
      </c>
      <c r="F426" s="1">
        <v>11092</v>
      </c>
      <c r="G426" s="1">
        <v>8.49961685823755</v>
      </c>
      <c r="H426" s="1">
        <v>0.111340405174779</v>
      </c>
      <c r="I426" s="1">
        <v>0.158234364060156</v>
      </c>
      <c r="J426" s="1" t="s">
        <v>328</v>
      </c>
    </row>
    <row r="427" spans="1:10">
      <c r="A427" s="1" t="s">
        <v>61877</v>
      </c>
      <c r="B427" s="1" t="s">
        <v>61878</v>
      </c>
      <c r="C427" s="1">
        <v>1</v>
      </c>
      <c r="D427" s="1">
        <v>45</v>
      </c>
      <c r="E427" s="1">
        <v>30</v>
      </c>
      <c r="F427" s="1">
        <v>11092</v>
      </c>
      <c r="G427" s="1">
        <v>8.2162962962963</v>
      </c>
      <c r="H427" s="1">
        <v>0.114955128284887</v>
      </c>
      <c r="I427" s="1">
        <v>0.162606317292909</v>
      </c>
      <c r="J427" s="1" t="s">
        <v>308</v>
      </c>
    </row>
    <row r="428" spans="1:10">
      <c r="A428" s="1" t="s">
        <v>61879</v>
      </c>
      <c r="B428" s="1" t="s">
        <v>61880</v>
      </c>
      <c r="C428" s="1">
        <v>1</v>
      </c>
      <c r="D428" s="1">
        <v>45</v>
      </c>
      <c r="E428" s="1">
        <v>30</v>
      </c>
      <c r="F428" s="1">
        <v>11092</v>
      </c>
      <c r="G428" s="1">
        <v>8.2162962962963</v>
      </c>
      <c r="H428" s="1">
        <v>0.114955128284887</v>
      </c>
      <c r="I428" s="1">
        <v>0.162606317292909</v>
      </c>
      <c r="J428" s="1" t="s">
        <v>348</v>
      </c>
    </row>
    <row r="429" spans="1:10">
      <c r="A429" s="1" t="s">
        <v>61881</v>
      </c>
      <c r="B429" s="1" t="s">
        <v>61882</v>
      </c>
      <c r="C429" s="1">
        <v>3</v>
      </c>
      <c r="D429" s="1">
        <v>45</v>
      </c>
      <c r="E429" s="1">
        <v>294</v>
      </c>
      <c r="F429" s="1">
        <v>11092</v>
      </c>
      <c r="G429" s="1">
        <v>2.51519274376417</v>
      </c>
      <c r="H429" s="1">
        <v>0.116207250770481</v>
      </c>
      <c r="I429" s="1">
        <v>0.16399340996582</v>
      </c>
      <c r="J429" s="1" t="s">
        <v>57249</v>
      </c>
    </row>
    <row r="430" spans="1:10">
      <c r="A430" s="1" t="s">
        <v>61883</v>
      </c>
      <c r="B430" s="1" t="s">
        <v>61884</v>
      </c>
      <c r="C430" s="1">
        <v>2</v>
      </c>
      <c r="D430" s="1">
        <v>45</v>
      </c>
      <c r="E430" s="1">
        <v>146</v>
      </c>
      <c r="F430" s="1">
        <v>11092</v>
      </c>
      <c r="G430" s="1">
        <v>3.3765601217656</v>
      </c>
      <c r="H430" s="1">
        <v>0.118201698564979</v>
      </c>
      <c r="I430" s="1">
        <v>0.164237399126114</v>
      </c>
      <c r="J430" s="1" t="s">
        <v>57831</v>
      </c>
    </row>
    <row r="431" spans="1:10">
      <c r="A431" s="1" t="s">
        <v>61885</v>
      </c>
      <c r="B431" s="1" t="s">
        <v>61886</v>
      </c>
      <c r="C431" s="1">
        <v>1</v>
      </c>
      <c r="D431" s="1">
        <v>45</v>
      </c>
      <c r="E431" s="1">
        <v>31</v>
      </c>
      <c r="F431" s="1">
        <v>11092</v>
      </c>
      <c r="G431" s="1">
        <v>7.95125448028674</v>
      </c>
      <c r="H431" s="1">
        <v>0.118555473541367</v>
      </c>
      <c r="I431" s="1">
        <v>0.164237399126114</v>
      </c>
      <c r="J431" s="1" t="s">
        <v>348</v>
      </c>
    </row>
    <row r="432" spans="1:10">
      <c r="A432" s="1" t="s">
        <v>61887</v>
      </c>
      <c r="B432" s="1" t="s">
        <v>61888</v>
      </c>
      <c r="C432" s="1">
        <v>1</v>
      </c>
      <c r="D432" s="1">
        <v>45</v>
      </c>
      <c r="E432" s="1">
        <v>31</v>
      </c>
      <c r="F432" s="1">
        <v>11092</v>
      </c>
      <c r="G432" s="1">
        <v>7.95125448028674</v>
      </c>
      <c r="H432" s="1">
        <v>0.118555473541367</v>
      </c>
      <c r="I432" s="1">
        <v>0.164237399126114</v>
      </c>
      <c r="J432" s="1" t="s">
        <v>289</v>
      </c>
    </row>
    <row r="433" spans="1:10">
      <c r="A433" s="1" t="s">
        <v>61889</v>
      </c>
      <c r="B433" s="1" t="s">
        <v>61890</v>
      </c>
      <c r="C433" s="1">
        <v>1</v>
      </c>
      <c r="D433" s="1">
        <v>45</v>
      </c>
      <c r="E433" s="1">
        <v>31</v>
      </c>
      <c r="F433" s="1">
        <v>11092</v>
      </c>
      <c r="G433" s="1">
        <v>7.95125448028674</v>
      </c>
      <c r="H433" s="1">
        <v>0.118555473541367</v>
      </c>
      <c r="I433" s="1">
        <v>0.164237399126114</v>
      </c>
      <c r="J433" s="1" t="s">
        <v>445</v>
      </c>
    </row>
    <row r="434" spans="1:10">
      <c r="A434" s="1" t="s">
        <v>61891</v>
      </c>
      <c r="B434" s="1" t="s">
        <v>61892</v>
      </c>
      <c r="C434" s="1">
        <v>1</v>
      </c>
      <c r="D434" s="1">
        <v>45</v>
      </c>
      <c r="E434" s="1">
        <v>31</v>
      </c>
      <c r="F434" s="1">
        <v>11092</v>
      </c>
      <c r="G434" s="1">
        <v>7.95125448028674</v>
      </c>
      <c r="H434" s="1">
        <v>0.118555473541367</v>
      </c>
      <c r="I434" s="1">
        <v>0.164237399126114</v>
      </c>
      <c r="J434" s="1" t="s">
        <v>445</v>
      </c>
    </row>
    <row r="435" spans="1:10">
      <c r="A435" s="1" t="s">
        <v>61893</v>
      </c>
      <c r="B435" s="1" t="s">
        <v>61894</v>
      </c>
      <c r="C435" s="1">
        <v>1</v>
      </c>
      <c r="D435" s="1">
        <v>45</v>
      </c>
      <c r="E435" s="1">
        <v>31</v>
      </c>
      <c r="F435" s="1">
        <v>11092</v>
      </c>
      <c r="G435" s="1">
        <v>7.95125448028674</v>
      </c>
      <c r="H435" s="1">
        <v>0.118555473541367</v>
      </c>
      <c r="I435" s="1">
        <v>0.164237399126114</v>
      </c>
      <c r="J435" s="1" t="s">
        <v>356</v>
      </c>
    </row>
    <row r="436" spans="1:10">
      <c r="A436" s="1" t="s">
        <v>61895</v>
      </c>
      <c r="B436" s="1" t="s">
        <v>61896</v>
      </c>
      <c r="C436" s="1">
        <v>1</v>
      </c>
      <c r="D436" s="1">
        <v>45</v>
      </c>
      <c r="E436" s="1">
        <v>31</v>
      </c>
      <c r="F436" s="1">
        <v>11092</v>
      </c>
      <c r="G436" s="1">
        <v>7.95125448028674</v>
      </c>
      <c r="H436" s="1">
        <v>0.118555473541367</v>
      </c>
      <c r="I436" s="1">
        <v>0.164237399126114</v>
      </c>
      <c r="J436" s="1" t="s">
        <v>328</v>
      </c>
    </row>
    <row r="437" spans="1:10">
      <c r="A437" s="1" t="s">
        <v>61897</v>
      </c>
      <c r="B437" s="1" t="s">
        <v>61898</v>
      </c>
      <c r="C437" s="1">
        <v>1</v>
      </c>
      <c r="D437" s="1">
        <v>45</v>
      </c>
      <c r="E437" s="1">
        <v>31</v>
      </c>
      <c r="F437" s="1">
        <v>11092</v>
      </c>
      <c r="G437" s="1">
        <v>7.95125448028674</v>
      </c>
      <c r="H437" s="1">
        <v>0.118555473541367</v>
      </c>
      <c r="I437" s="1">
        <v>0.164237399126114</v>
      </c>
      <c r="J437" s="1" t="s">
        <v>342</v>
      </c>
    </row>
    <row r="438" spans="1:10">
      <c r="A438" s="1" t="s">
        <v>61899</v>
      </c>
      <c r="B438" s="1" t="s">
        <v>61900</v>
      </c>
      <c r="C438" s="1">
        <v>1</v>
      </c>
      <c r="D438" s="1">
        <v>45</v>
      </c>
      <c r="E438" s="1">
        <v>32</v>
      </c>
      <c r="F438" s="1">
        <v>11092</v>
      </c>
      <c r="G438" s="1">
        <v>7.70277777777778</v>
      </c>
      <c r="H438" s="1">
        <v>0.122141496838596</v>
      </c>
      <c r="I438" s="1">
        <v>0.167666963842072</v>
      </c>
      <c r="J438" s="1" t="s">
        <v>292</v>
      </c>
    </row>
    <row r="439" spans="1:10">
      <c r="A439" s="1" t="s">
        <v>61901</v>
      </c>
      <c r="B439" s="1" t="s">
        <v>61902</v>
      </c>
      <c r="C439" s="1">
        <v>1</v>
      </c>
      <c r="D439" s="1">
        <v>45</v>
      </c>
      <c r="E439" s="1">
        <v>32</v>
      </c>
      <c r="F439" s="1">
        <v>11092</v>
      </c>
      <c r="G439" s="1">
        <v>7.70277777777778</v>
      </c>
      <c r="H439" s="1">
        <v>0.122141496838596</v>
      </c>
      <c r="I439" s="1">
        <v>0.167666963842072</v>
      </c>
      <c r="J439" s="1" t="s">
        <v>316</v>
      </c>
    </row>
    <row r="440" spans="1:10">
      <c r="A440" s="1" t="s">
        <v>61903</v>
      </c>
      <c r="B440" s="1" t="s">
        <v>61904</v>
      </c>
      <c r="C440" s="1">
        <v>1</v>
      </c>
      <c r="D440" s="1">
        <v>45</v>
      </c>
      <c r="E440" s="1">
        <v>32</v>
      </c>
      <c r="F440" s="1">
        <v>11092</v>
      </c>
      <c r="G440" s="1">
        <v>7.70277777777778</v>
      </c>
      <c r="H440" s="1">
        <v>0.122141496838596</v>
      </c>
      <c r="I440" s="1">
        <v>0.167666963842072</v>
      </c>
      <c r="J440" s="1" t="s">
        <v>328</v>
      </c>
    </row>
    <row r="441" spans="1:10">
      <c r="A441" s="1" t="s">
        <v>61905</v>
      </c>
      <c r="B441" s="1" t="s">
        <v>61906</v>
      </c>
      <c r="C441" s="1">
        <v>1</v>
      </c>
      <c r="D441" s="1">
        <v>45</v>
      </c>
      <c r="E441" s="1">
        <v>32</v>
      </c>
      <c r="F441" s="1">
        <v>11092</v>
      </c>
      <c r="G441" s="1">
        <v>7.70277777777778</v>
      </c>
      <c r="H441" s="1">
        <v>0.122141496838596</v>
      </c>
      <c r="I441" s="1">
        <v>0.167666963842072</v>
      </c>
      <c r="J441" s="1" t="s">
        <v>342</v>
      </c>
    </row>
    <row r="442" spans="1:10">
      <c r="A442" s="1" t="s">
        <v>61907</v>
      </c>
      <c r="B442" s="1" t="s">
        <v>61908</v>
      </c>
      <c r="C442" s="1">
        <v>1</v>
      </c>
      <c r="D442" s="1">
        <v>45</v>
      </c>
      <c r="E442" s="1">
        <v>33</v>
      </c>
      <c r="F442" s="1">
        <v>11092</v>
      </c>
      <c r="G442" s="1">
        <v>7.46936026936027</v>
      </c>
      <c r="H442" s="1">
        <v>0.125713253858691</v>
      </c>
      <c r="I442" s="1">
        <v>0.171401366434875</v>
      </c>
      <c r="J442" s="1" t="s">
        <v>316</v>
      </c>
    </row>
    <row r="443" spans="1:10">
      <c r="A443" s="1" t="s">
        <v>61909</v>
      </c>
      <c r="B443" s="1" t="s">
        <v>61910</v>
      </c>
      <c r="C443" s="1">
        <v>1</v>
      </c>
      <c r="D443" s="1">
        <v>45</v>
      </c>
      <c r="E443" s="1">
        <v>33</v>
      </c>
      <c r="F443" s="1">
        <v>11092</v>
      </c>
      <c r="G443" s="1">
        <v>7.46936026936027</v>
      </c>
      <c r="H443" s="1">
        <v>0.125713253858691</v>
      </c>
      <c r="I443" s="1">
        <v>0.171401366434875</v>
      </c>
      <c r="J443" s="1" t="s">
        <v>308</v>
      </c>
    </row>
    <row r="444" spans="1:10">
      <c r="A444" s="1" t="s">
        <v>61911</v>
      </c>
      <c r="B444" s="1" t="s">
        <v>61912</v>
      </c>
      <c r="C444" s="1">
        <v>1</v>
      </c>
      <c r="D444" s="1">
        <v>45</v>
      </c>
      <c r="E444" s="1">
        <v>33</v>
      </c>
      <c r="F444" s="1">
        <v>11092</v>
      </c>
      <c r="G444" s="1">
        <v>7.46936026936027</v>
      </c>
      <c r="H444" s="1">
        <v>0.125713253858691</v>
      </c>
      <c r="I444" s="1">
        <v>0.171401366434875</v>
      </c>
      <c r="J444" s="1" t="s">
        <v>328</v>
      </c>
    </row>
    <row r="445" spans="1:10">
      <c r="A445" s="1" t="s">
        <v>61913</v>
      </c>
      <c r="B445" s="1" t="s">
        <v>61914</v>
      </c>
      <c r="C445" s="1">
        <v>1</v>
      </c>
      <c r="D445" s="1">
        <v>45</v>
      </c>
      <c r="E445" s="1">
        <v>34</v>
      </c>
      <c r="F445" s="1">
        <v>11092</v>
      </c>
      <c r="G445" s="1">
        <v>7.24967320261438</v>
      </c>
      <c r="H445" s="1">
        <v>0.129270800072306</v>
      </c>
      <c r="I445" s="1">
        <v>0.175854872170434</v>
      </c>
      <c r="J445" s="1" t="s">
        <v>328</v>
      </c>
    </row>
    <row r="446" spans="1:10">
      <c r="A446" s="1" t="s">
        <v>61915</v>
      </c>
      <c r="B446" s="1" t="s">
        <v>61916</v>
      </c>
      <c r="C446" s="1">
        <v>1</v>
      </c>
      <c r="D446" s="1">
        <v>45</v>
      </c>
      <c r="E446" s="1">
        <v>36</v>
      </c>
      <c r="F446" s="1">
        <v>11092</v>
      </c>
      <c r="G446" s="1">
        <v>6.84691358024691</v>
      </c>
      <c r="H446" s="1">
        <v>0.136343480910038</v>
      </c>
      <c r="I446" s="1">
        <v>0.184231459663675</v>
      </c>
      <c r="J446" s="1" t="s">
        <v>371</v>
      </c>
    </row>
    <row r="447" spans="1:10">
      <c r="A447" s="1" t="s">
        <v>61917</v>
      </c>
      <c r="B447" s="1" t="s">
        <v>61918</v>
      </c>
      <c r="C447" s="1">
        <v>1</v>
      </c>
      <c r="D447" s="1">
        <v>45</v>
      </c>
      <c r="E447" s="1">
        <v>36</v>
      </c>
      <c r="F447" s="1">
        <v>11092</v>
      </c>
      <c r="G447" s="1">
        <v>6.84691358024691</v>
      </c>
      <c r="H447" s="1">
        <v>0.136343480910038</v>
      </c>
      <c r="I447" s="1">
        <v>0.184231459663675</v>
      </c>
      <c r="J447" s="1" t="s">
        <v>328</v>
      </c>
    </row>
    <row r="448" spans="1:10">
      <c r="A448" s="1" t="s">
        <v>61919</v>
      </c>
      <c r="B448" s="1" t="s">
        <v>61920</v>
      </c>
      <c r="C448" s="1">
        <v>1</v>
      </c>
      <c r="D448" s="1">
        <v>45</v>
      </c>
      <c r="E448" s="1">
        <v>36</v>
      </c>
      <c r="F448" s="1">
        <v>11092</v>
      </c>
      <c r="G448" s="1">
        <v>6.84691358024691</v>
      </c>
      <c r="H448" s="1">
        <v>0.136343480910038</v>
      </c>
      <c r="I448" s="1">
        <v>0.184231459663675</v>
      </c>
      <c r="J448" s="1" t="s">
        <v>328</v>
      </c>
    </row>
    <row r="449" spans="1:10">
      <c r="A449" s="1" t="s">
        <v>61921</v>
      </c>
      <c r="B449" s="1" t="s">
        <v>61922</v>
      </c>
      <c r="C449" s="1">
        <v>2</v>
      </c>
      <c r="D449" s="1">
        <v>45</v>
      </c>
      <c r="E449" s="1">
        <v>160</v>
      </c>
      <c r="F449" s="1">
        <v>11092</v>
      </c>
      <c r="G449" s="1">
        <v>3.08111111111111</v>
      </c>
      <c r="H449" s="1">
        <v>0.137194555969935</v>
      </c>
      <c r="I449" s="1">
        <v>0.184967660280895</v>
      </c>
      <c r="J449" s="1" t="s">
        <v>61493</v>
      </c>
    </row>
    <row r="450" spans="1:10">
      <c r="A450" s="1" t="s">
        <v>61923</v>
      </c>
      <c r="B450" s="1" t="s">
        <v>61924</v>
      </c>
      <c r="C450" s="1">
        <v>1</v>
      </c>
      <c r="D450" s="1">
        <v>45</v>
      </c>
      <c r="E450" s="1">
        <v>37</v>
      </c>
      <c r="F450" s="1">
        <v>11092</v>
      </c>
      <c r="G450" s="1">
        <v>6.66186186186186</v>
      </c>
      <c r="H450" s="1">
        <v>0.139858725425147</v>
      </c>
      <c r="I450" s="1">
        <v>0.188139577186612</v>
      </c>
      <c r="J450" s="1" t="s">
        <v>356</v>
      </c>
    </row>
    <row r="451" spans="1:10">
      <c r="A451" s="1" t="s">
        <v>61925</v>
      </c>
      <c r="B451" s="1" t="s">
        <v>61926</v>
      </c>
      <c r="C451" s="1">
        <v>1</v>
      </c>
      <c r="D451" s="1">
        <v>45</v>
      </c>
      <c r="E451" s="1">
        <v>38</v>
      </c>
      <c r="F451" s="1">
        <v>11092</v>
      </c>
      <c r="G451" s="1">
        <v>6.48654970760234</v>
      </c>
      <c r="H451" s="1">
        <v>0.143359978917311</v>
      </c>
      <c r="I451" s="1">
        <v>0.191146638556414</v>
      </c>
      <c r="J451" s="1" t="s">
        <v>445</v>
      </c>
    </row>
    <row r="452" spans="1:10">
      <c r="A452" s="1" t="s">
        <v>61927</v>
      </c>
      <c r="B452" s="1" t="s">
        <v>61928</v>
      </c>
      <c r="C452" s="1">
        <v>1</v>
      </c>
      <c r="D452" s="1">
        <v>45</v>
      </c>
      <c r="E452" s="1">
        <v>38</v>
      </c>
      <c r="F452" s="1">
        <v>11092</v>
      </c>
      <c r="G452" s="1">
        <v>6.48654970760234</v>
      </c>
      <c r="H452" s="1">
        <v>0.143359978917311</v>
      </c>
      <c r="I452" s="1">
        <v>0.191146638556414</v>
      </c>
      <c r="J452" s="1" t="s">
        <v>348</v>
      </c>
    </row>
    <row r="453" spans="1:10">
      <c r="A453" s="1" t="s">
        <v>61929</v>
      </c>
      <c r="B453" s="1" t="s">
        <v>61930</v>
      </c>
      <c r="C453" s="1">
        <v>1</v>
      </c>
      <c r="D453" s="1">
        <v>45</v>
      </c>
      <c r="E453" s="1">
        <v>38</v>
      </c>
      <c r="F453" s="1">
        <v>11092</v>
      </c>
      <c r="G453" s="1">
        <v>6.48654970760234</v>
      </c>
      <c r="H453" s="1">
        <v>0.143359978917311</v>
      </c>
      <c r="I453" s="1">
        <v>0.191146638556414</v>
      </c>
      <c r="J453" s="1" t="s">
        <v>356</v>
      </c>
    </row>
    <row r="454" spans="1:10">
      <c r="A454" s="1" t="s">
        <v>61931</v>
      </c>
      <c r="B454" s="1" t="s">
        <v>61932</v>
      </c>
      <c r="C454" s="1">
        <v>1</v>
      </c>
      <c r="D454" s="1">
        <v>45</v>
      </c>
      <c r="E454" s="1">
        <v>38</v>
      </c>
      <c r="F454" s="1">
        <v>11092</v>
      </c>
      <c r="G454" s="1">
        <v>6.48654970760234</v>
      </c>
      <c r="H454" s="1">
        <v>0.143359978917311</v>
      </c>
      <c r="I454" s="1">
        <v>0.191146638556414</v>
      </c>
      <c r="J454" s="1" t="s">
        <v>316</v>
      </c>
    </row>
    <row r="455" spans="1:10">
      <c r="A455" s="1" t="s">
        <v>61933</v>
      </c>
      <c r="B455" s="1" t="s">
        <v>61934</v>
      </c>
      <c r="C455" s="1">
        <v>3</v>
      </c>
      <c r="D455" s="1">
        <v>45</v>
      </c>
      <c r="E455" s="1">
        <v>327</v>
      </c>
      <c r="F455" s="1">
        <v>11092</v>
      </c>
      <c r="G455" s="1">
        <v>2.26136595310907</v>
      </c>
      <c r="H455" s="1">
        <v>0.146335261438424</v>
      </c>
      <c r="I455" s="1">
        <v>0.193775432839908</v>
      </c>
      <c r="J455" s="1" t="s">
        <v>60438</v>
      </c>
    </row>
    <row r="456" spans="1:10">
      <c r="A456" s="1" t="s">
        <v>61935</v>
      </c>
      <c r="B456" s="1" t="s">
        <v>61936</v>
      </c>
      <c r="C456" s="1">
        <v>1</v>
      </c>
      <c r="D456" s="1">
        <v>45</v>
      </c>
      <c r="E456" s="1">
        <v>39</v>
      </c>
      <c r="F456" s="1">
        <v>11092</v>
      </c>
      <c r="G456" s="1">
        <v>6.32022792022792</v>
      </c>
      <c r="H456" s="1">
        <v>0.146847295811532</v>
      </c>
      <c r="I456" s="1">
        <v>0.193775432839908</v>
      </c>
      <c r="J456" s="1" t="s">
        <v>328</v>
      </c>
    </row>
    <row r="457" spans="1:10">
      <c r="A457" s="1" t="s">
        <v>61937</v>
      </c>
      <c r="B457" s="1" t="s">
        <v>61938</v>
      </c>
      <c r="C457" s="1">
        <v>1</v>
      </c>
      <c r="D457" s="1">
        <v>45</v>
      </c>
      <c r="E457" s="1">
        <v>39</v>
      </c>
      <c r="F457" s="1">
        <v>11092</v>
      </c>
      <c r="G457" s="1">
        <v>6.32022792022792</v>
      </c>
      <c r="H457" s="1">
        <v>0.146847295811532</v>
      </c>
      <c r="I457" s="1">
        <v>0.193775432839908</v>
      </c>
      <c r="J457" s="1" t="s">
        <v>336</v>
      </c>
    </row>
    <row r="458" spans="1:10">
      <c r="A458" s="1" t="s">
        <v>61939</v>
      </c>
      <c r="B458" s="1" t="s">
        <v>61940</v>
      </c>
      <c r="C458" s="1">
        <v>1</v>
      </c>
      <c r="D458" s="1">
        <v>45</v>
      </c>
      <c r="E458" s="1">
        <v>39</v>
      </c>
      <c r="F458" s="1">
        <v>11092</v>
      </c>
      <c r="G458" s="1">
        <v>6.32022792022792</v>
      </c>
      <c r="H458" s="1">
        <v>0.146847295811532</v>
      </c>
      <c r="I458" s="1">
        <v>0.193775432839908</v>
      </c>
      <c r="J458" s="1" t="s">
        <v>316</v>
      </c>
    </row>
    <row r="459" spans="1:10">
      <c r="A459" s="1" t="s">
        <v>61941</v>
      </c>
      <c r="B459" s="1" t="s">
        <v>61942</v>
      </c>
      <c r="C459" s="1">
        <v>2</v>
      </c>
      <c r="D459" s="1">
        <v>45</v>
      </c>
      <c r="E459" s="1">
        <v>167</v>
      </c>
      <c r="F459" s="1">
        <v>11092</v>
      </c>
      <c r="G459" s="1">
        <v>2.9519627411843</v>
      </c>
      <c r="H459" s="1">
        <v>0.146935675895162</v>
      </c>
      <c r="I459" s="1">
        <v>0.193775432839908</v>
      </c>
      <c r="J459" s="1" t="s">
        <v>61624</v>
      </c>
    </row>
    <row r="460" spans="1:10">
      <c r="A460" s="1" t="s">
        <v>61943</v>
      </c>
      <c r="B460" s="1" t="s">
        <v>61944</v>
      </c>
      <c r="C460" s="1">
        <v>1</v>
      </c>
      <c r="D460" s="1">
        <v>45</v>
      </c>
      <c r="E460" s="1">
        <v>40</v>
      </c>
      <c r="F460" s="1">
        <v>11092</v>
      </c>
      <c r="G460" s="1">
        <v>6.16222222222222</v>
      </c>
      <c r="H460" s="1">
        <v>0.150320730326006</v>
      </c>
      <c r="I460" s="1">
        <v>0.196949503507392</v>
      </c>
      <c r="J460" s="1" t="s">
        <v>328</v>
      </c>
    </row>
    <row r="461" spans="1:10">
      <c r="A461" s="1" t="s">
        <v>61945</v>
      </c>
      <c r="B461" s="1" t="s">
        <v>61946</v>
      </c>
      <c r="C461" s="1">
        <v>1</v>
      </c>
      <c r="D461" s="1">
        <v>45</v>
      </c>
      <c r="E461" s="1">
        <v>40</v>
      </c>
      <c r="F461" s="1">
        <v>11092</v>
      </c>
      <c r="G461" s="1">
        <v>6.16222222222222</v>
      </c>
      <c r="H461" s="1">
        <v>0.150320730326006</v>
      </c>
      <c r="I461" s="1">
        <v>0.196949503507392</v>
      </c>
      <c r="J461" s="1" t="s">
        <v>328</v>
      </c>
    </row>
    <row r="462" spans="1:10">
      <c r="A462" s="1" t="s">
        <v>61947</v>
      </c>
      <c r="B462" s="1" t="s">
        <v>61948</v>
      </c>
      <c r="C462" s="1">
        <v>1</v>
      </c>
      <c r="D462" s="1">
        <v>45</v>
      </c>
      <c r="E462" s="1">
        <v>40</v>
      </c>
      <c r="F462" s="1">
        <v>11092</v>
      </c>
      <c r="G462" s="1">
        <v>6.16222222222222</v>
      </c>
      <c r="H462" s="1">
        <v>0.150320730326006</v>
      </c>
      <c r="I462" s="1">
        <v>0.196949503507392</v>
      </c>
      <c r="J462" s="1" t="s">
        <v>329</v>
      </c>
    </row>
    <row r="463" spans="1:10">
      <c r="A463" s="1" t="s">
        <v>61949</v>
      </c>
      <c r="B463" s="1" t="s">
        <v>61950</v>
      </c>
      <c r="C463" s="1">
        <v>3</v>
      </c>
      <c r="D463" s="1">
        <v>45</v>
      </c>
      <c r="E463" s="1">
        <v>332</v>
      </c>
      <c r="F463" s="1">
        <v>11092</v>
      </c>
      <c r="G463" s="1">
        <v>2.22730923694779</v>
      </c>
      <c r="H463" s="1">
        <v>0.151113010360976</v>
      </c>
      <c r="I463" s="1">
        <v>0.197559000558506</v>
      </c>
      <c r="J463" s="1" t="s">
        <v>61752</v>
      </c>
    </row>
    <row r="464" spans="1:10">
      <c r="A464" s="1" t="s">
        <v>61951</v>
      </c>
      <c r="B464" s="1" t="s">
        <v>61952</v>
      </c>
      <c r="C464" s="1">
        <v>1</v>
      </c>
      <c r="D464" s="1">
        <v>45</v>
      </c>
      <c r="E464" s="1">
        <v>41</v>
      </c>
      <c r="F464" s="1">
        <v>11092</v>
      </c>
      <c r="G464" s="1">
        <v>6.01192411924119</v>
      </c>
      <c r="H464" s="1">
        <v>0.153780336472887</v>
      </c>
      <c r="I464" s="1">
        <v>0.199749082214245</v>
      </c>
      <c r="J464" s="1" t="s">
        <v>316</v>
      </c>
    </row>
    <row r="465" spans="1:10">
      <c r="A465" s="1" t="s">
        <v>61953</v>
      </c>
      <c r="B465" s="1" t="s">
        <v>61954</v>
      </c>
      <c r="C465" s="1">
        <v>1</v>
      </c>
      <c r="D465" s="1">
        <v>45</v>
      </c>
      <c r="E465" s="1">
        <v>41</v>
      </c>
      <c r="F465" s="1">
        <v>11092</v>
      </c>
      <c r="G465" s="1">
        <v>6.01192411924119</v>
      </c>
      <c r="H465" s="1">
        <v>0.153780336472887</v>
      </c>
      <c r="I465" s="1">
        <v>0.199749082214245</v>
      </c>
      <c r="J465" s="1" t="s">
        <v>316</v>
      </c>
    </row>
    <row r="466" spans="1:10">
      <c r="A466" s="1" t="s">
        <v>61955</v>
      </c>
      <c r="B466" s="1" t="s">
        <v>61956</v>
      </c>
      <c r="C466" s="1">
        <v>1</v>
      </c>
      <c r="D466" s="1">
        <v>45</v>
      </c>
      <c r="E466" s="1">
        <v>41</v>
      </c>
      <c r="F466" s="1">
        <v>11092</v>
      </c>
      <c r="G466" s="1">
        <v>6.01192411924119</v>
      </c>
      <c r="H466" s="1">
        <v>0.153780336472887</v>
      </c>
      <c r="I466" s="1">
        <v>0.199749082214245</v>
      </c>
      <c r="J466" s="1" t="s">
        <v>328</v>
      </c>
    </row>
    <row r="467" spans="1:10">
      <c r="A467" s="1" t="s">
        <v>61957</v>
      </c>
      <c r="B467" s="1" t="s">
        <v>61958</v>
      </c>
      <c r="C467" s="1">
        <v>1</v>
      </c>
      <c r="D467" s="1">
        <v>45</v>
      </c>
      <c r="E467" s="1">
        <v>42</v>
      </c>
      <c r="F467" s="1">
        <v>11092</v>
      </c>
      <c r="G467" s="1">
        <v>5.86878306878307</v>
      </c>
      <c r="H467" s="1">
        <v>0.157226168059053</v>
      </c>
      <c r="I467" s="1">
        <v>0.201661711261495</v>
      </c>
      <c r="J467" s="1" t="s">
        <v>396</v>
      </c>
    </row>
    <row r="468" spans="1:10">
      <c r="A468" s="1" t="s">
        <v>61959</v>
      </c>
      <c r="B468" s="1" t="s">
        <v>61960</v>
      </c>
      <c r="C468" s="1">
        <v>1</v>
      </c>
      <c r="D468" s="1">
        <v>45</v>
      </c>
      <c r="E468" s="1">
        <v>42</v>
      </c>
      <c r="F468" s="1">
        <v>11092</v>
      </c>
      <c r="G468" s="1">
        <v>5.86878306878307</v>
      </c>
      <c r="H468" s="1">
        <v>0.157226168059053</v>
      </c>
      <c r="I468" s="1">
        <v>0.201661711261495</v>
      </c>
      <c r="J468" s="1" t="s">
        <v>316</v>
      </c>
    </row>
    <row r="469" spans="1:10">
      <c r="A469" s="1" t="s">
        <v>61961</v>
      </c>
      <c r="B469" s="1" t="s">
        <v>61962</v>
      </c>
      <c r="C469" s="1">
        <v>1</v>
      </c>
      <c r="D469" s="1">
        <v>45</v>
      </c>
      <c r="E469" s="1">
        <v>42</v>
      </c>
      <c r="F469" s="1">
        <v>11092</v>
      </c>
      <c r="G469" s="1">
        <v>5.86878306878307</v>
      </c>
      <c r="H469" s="1">
        <v>0.157226168059053</v>
      </c>
      <c r="I469" s="1">
        <v>0.201661711261495</v>
      </c>
      <c r="J469" s="1" t="s">
        <v>356</v>
      </c>
    </row>
    <row r="470" spans="1:10">
      <c r="A470" s="1" t="s">
        <v>61963</v>
      </c>
      <c r="B470" s="1" t="s">
        <v>61964</v>
      </c>
      <c r="C470" s="1">
        <v>1</v>
      </c>
      <c r="D470" s="1">
        <v>45</v>
      </c>
      <c r="E470" s="1">
        <v>42</v>
      </c>
      <c r="F470" s="1">
        <v>11092</v>
      </c>
      <c r="G470" s="1">
        <v>5.86878306878307</v>
      </c>
      <c r="H470" s="1">
        <v>0.157226168059053</v>
      </c>
      <c r="I470" s="1">
        <v>0.201661711261495</v>
      </c>
      <c r="J470" s="1" t="s">
        <v>356</v>
      </c>
    </row>
    <row r="471" spans="1:10">
      <c r="A471" s="1" t="s">
        <v>61965</v>
      </c>
      <c r="B471" s="1" t="s">
        <v>61966</v>
      </c>
      <c r="C471" s="1">
        <v>1</v>
      </c>
      <c r="D471" s="1">
        <v>45</v>
      </c>
      <c r="E471" s="1">
        <v>42</v>
      </c>
      <c r="F471" s="1">
        <v>11092</v>
      </c>
      <c r="G471" s="1">
        <v>5.86878306878307</v>
      </c>
      <c r="H471" s="1">
        <v>0.157226168059053</v>
      </c>
      <c r="I471" s="1">
        <v>0.201661711261495</v>
      </c>
      <c r="J471" s="1" t="s">
        <v>356</v>
      </c>
    </row>
    <row r="472" spans="1:10">
      <c r="A472" s="1" t="s">
        <v>61967</v>
      </c>
      <c r="B472" s="1" t="s">
        <v>61968</v>
      </c>
      <c r="C472" s="1">
        <v>5</v>
      </c>
      <c r="D472" s="1">
        <v>45</v>
      </c>
      <c r="E472" s="1">
        <v>708</v>
      </c>
      <c r="F472" s="1">
        <v>11092</v>
      </c>
      <c r="G472" s="1">
        <v>1.74074074074074</v>
      </c>
      <c r="H472" s="1">
        <v>0.157256069543318</v>
      </c>
      <c r="I472" s="1">
        <v>0.201661711261495</v>
      </c>
      <c r="J472" s="1" t="s">
        <v>61969</v>
      </c>
    </row>
    <row r="473" spans="1:10">
      <c r="A473" s="1" t="s">
        <v>61970</v>
      </c>
      <c r="B473" s="1" t="s">
        <v>61971</v>
      </c>
      <c r="C473" s="1">
        <v>1</v>
      </c>
      <c r="D473" s="1">
        <v>45</v>
      </c>
      <c r="E473" s="1">
        <v>43</v>
      </c>
      <c r="F473" s="1">
        <v>11092</v>
      </c>
      <c r="G473" s="1">
        <v>5.73229974160207</v>
      </c>
      <c r="H473" s="1">
        <v>0.160658278686867</v>
      </c>
      <c r="I473" s="1">
        <v>0.204720675795079</v>
      </c>
      <c r="J473" s="1" t="s">
        <v>328</v>
      </c>
    </row>
    <row r="474" spans="1:10">
      <c r="A474" s="1" t="s">
        <v>61972</v>
      </c>
      <c r="B474" s="1" t="s">
        <v>61973</v>
      </c>
      <c r="C474" s="1">
        <v>1</v>
      </c>
      <c r="D474" s="1">
        <v>45</v>
      </c>
      <c r="E474" s="1">
        <v>43</v>
      </c>
      <c r="F474" s="1">
        <v>11092</v>
      </c>
      <c r="G474" s="1">
        <v>5.73229974160207</v>
      </c>
      <c r="H474" s="1">
        <v>0.160658278686867</v>
      </c>
      <c r="I474" s="1">
        <v>0.204720675795079</v>
      </c>
      <c r="J474" s="1" t="s">
        <v>328</v>
      </c>
    </row>
    <row r="475" spans="1:10">
      <c r="A475" s="1" t="s">
        <v>61974</v>
      </c>
      <c r="B475" s="1" t="s">
        <v>61975</v>
      </c>
      <c r="C475" s="1">
        <v>1</v>
      </c>
      <c r="D475" s="1">
        <v>45</v>
      </c>
      <c r="E475" s="1">
        <v>43</v>
      </c>
      <c r="F475" s="1">
        <v>11092</v>
      </c>
      <c r="G475" s="1">
        <v>5.73229974160207</v>
      </c>
      <c r="H475" s="1">
        <v>0.160658278686867</v>
      </c>
      <c r="I475" s="1">
        <v>0.204720675795079</v>
      </c>
      <c r="J475" s="1" t="s">
        <v>356</v>
      </c>
    </row>
    <row r="476" spans="1:10">
      <c r="A476" s="1" t="s">
        <v>61976</v>
      </c>
      <c r="B476" s="1" t="s">
        <v>61977</v>
      </c>
      <c r="C476" s="1">
        <v>1</v>
      </c>
      <c r="D476" s="1">
        <v>45</v>
      </c>
      <c r="E476" s="1">
        <v>44</v>
      </c>
      <c r="F476" s="1">
        <v>11092</v>
      </c>
      <c r="G476" s="1">
        <v>5.6020202020202</v>
      </c>
      <c r="H476" s="1">
        <v>0.164076721754936</v>
      </c>
      <c r="I476" s="1">
        <v>0.208636505136802</v>
      </c>
      <c r="J476" s="1" t="s">
        <v>336</v>
      </c>
    </row>
    <row r="477" spans="1:10">
      <c r="A477" s="1" t="s">
        <v>61978</v>
      </c>
      <c r="B477" s="1" t="s">
        <v>61979</v>
      </c>
      <c r="C477" s="1">
        <v>1</v>
      </c>
      <c r="D477" s="1">
        <v>45</v>
      </c>
      <c r="E477" s="1">
        <v>47</v>
      </c>
      <c r="F477" s="1">
        <v>11092</v>
      </c>
      <c r="G477" s="1">
        <v>5.24444444444444</v>
      </c>
      <c r="H477" s="1">
        <v>0.174250576546263</v>
      </c>
      <c r="I477" s="1">
        <v>0.219265308820714</v>
      </c>
      <c r="J477" s="1" t="s">
        <v>328</v>
      </c>
    </row>
    <row r="478" spans="1:10">
      <c r="A478" s="1" t="s">
        <v>61980</v>
      </c>
      <c r="B478" s="1" t="s">
        <v>61981</v>
      </c>
      <c r="C478" s="1">
        <v>1</v>
      </c>
      <c r="D478" s="1">
        <v>45</v>
      </c>
      <c r="E478" s="1">
        <v>47</v>
      </c>
      <c r="F478" s="1">
        <v>11092</v>
      </c>
      <c r="G478" s="1">
        <v>5.24444444444444</v>
      </c>
      <c r="H478" s="1">
        <v>0.174250576546263</v>
      </c>
      <c r="I478" s="1">
        <v>0.219265308820714</v>
      </c>
      <c r="J478" s="1" t="s">
        <v>328</v>
      </c>
    </row>
    <row r="479" spans="1:10">
      <c r="A479" s="1" t="s">
        <v>61982</v>
      </c>
      <c r="B479" s="1" t="s">
        <v>61983</v>
      </c>
      <c r="C479" s="1">
        <v>1</v>
      </c>
      <c r="D479" s="1">
        <v>45</v>
      </c>
      <c r="E479" s="1">
        <v>47</v>
      </c>
      <c r="F479" s="1">
        <v>11092</v>
      </c>
      <c r="G479" s="1">
        <v>5.24444444444444</v>
      </c>
      <c r="H479" s="1">
        <v>0.174250576546263</v>
      </c>
      <c r="I479" s="1">
        <v>0.219265308820714</v>
      </c>
      <c r="J479" s="1" t="s">
        <v>328</v>
      </c>
    </row>
    <row r="480" spans="1:10">
      <c r="A480" s="1" t="s">
        <v>61984</v>
      </c>
      <c r="B480" s="1" t="s">
        <v>61985</v>
      </c>
      <c r="C480" s="1">
        <v>1</v>
      </c>
      <c r="D480" s="1">
        <v>45</v>
      </c>
      <c r="E480" s="1">
        <v>47</v>
      </c>
      <c r="F480" s="1">
        <v>11092</v>
      </c>
      <c r="G480" s="1">
        <v>5.24444444444444</v>
      </c>
      <c r="H480" s="1">
        <v>0.174250576546263</v>
      </c>
      <c r="I480" s="1">
        <v>0.219265308820714</v>
      </c>
      <c r="J480" s="1" t="s">
        <v>328</v>
      </c>
    </row>
    <row r="481" spans="1:10">
      <c r="A481" s="1" t="s">
        <v>61986</v>
      </c>
      <c r="B481" s="1" t="s">
        <v>61987</v>
      </c>
      <c r="C481" s="1">
        <v>1</v>
      </c>
      <c r="D481" s="1">
        <v>45</v>
      </c>
      <c r="E481" s="1">
        <v>47</v>
      </c>
      <c r="F481" s="1">
        <v>11092</v>
      </c>
      <c r="G481" s="1">
        <v>5.24444444444444</v>
      </c>
      <c r="H481" s="1">
        <v>0.174250576546263</v>
      </c>
      <c r="I481" s="1">
        <v>0.219265308820714</v>
      </c>
      <c r="J481" s="1" t="s">
        <v>328</v>
      </c>
    </row>
    <row r="482" spans="1:10">
      <c r="A482" s="1" t="s">
        <v>61988</v>
      </c>
      <c r="B482" s="1" t="s">
        <v>61989</v>
      </c>
      <c r="C482" s="1">
        <v>1</v>
      </c>
      <c r="D482" s="1">
        <v>45</v>
      </c>
      <c r="E482" s="1">
        <v>48</v>
      </c>
      <c r="F482" s="1">
        <v>11092</v>
      </c>
      <c r="G482" s="1">
        <v>5.13518518518519</v>
      </c>
      <c r="H482" s="1">
        <v>0.17761487931271</v>
      </c>
      <c r="I482" s="1">
        <v>0.223034068825108</v>
      </c>
      <c r="J482" s="1" t="s">
        <v>373</v>
      </c>
    </row>
    <row r="483" spans="1:10">
      <c r="A483" s="1" t="s">
        <v>61990</v>
      </c>
      <c r="B483" s="1" t="s">
        <v>61991</v>
      </c>
      <c r="C483" s="1">
        <v>1</v>
      </c>
      <c r="D483" s="1">
        <v>45</v>
      </c>
      <c r="E483" s="1">
        <v>50</v>
      </c>
      <c r="F483" s="1">
        <v>11092</v>
      </c>
      <c r="G483" s="1">
        <v>4.92977777777778</v>
      </c>
      <c r="H483" s="1">
        <v>0.184303326247424</v>
      </c>
      <c r="I483" s="1">
        <v>0.230952715878515</v>
      </c>
      <c r="J483" s="1" t="s">
        <v>328</v>
      </c>
    </row>
    <row r="484" spans="1:10">
      <c r="A484" s="1" t="s">
        <v>61992</v>
      </c>
      <c r="B484" s="1" t="s">
        <v>61993</v>
      </c>
      <c r="C484" s="1">
        <v>1</v>
      </c>
      <c r="D484" s="1">
        <v>45</v>
      </c>
      <c r="E484" s="1">
        <v>51</v>
      </c>
      <c r="F484" s="1">
        <v>11092</v>
      </c>
      <c r="G484" s="1">
        <v>4.83311546840959</v>
      </c>
      <c r="H484" s="1">
        <v>0.187627574600881</v>
      </c>
      <c r="I484" s="1">
        <v>0.234631583972945</v>
      </c>
      <c r="J484" s="1" t="s">
        <v>328</v>
      </c>
    </row>
    <row r="485" spans="1:10">
      <c r="A485" s="1" t="s">
        <v>61994</v>
      </c>
      <c r="B485" s="1" t="s">
        <v>61995</v>
      </c>
      <c r="C485" s="1">
        <v>2</v>
      </c>
      <c r="D485" s="1">
        <v>45</v>
      </c>
      <c r="E485" s="1">
        <v>196</v>
      </c>
      <c r="F485" s="1">
        <v>11092</v>
      </c>
      <c r="G485" s="1">
        <v>2.51519274376417</v>
      </c>
      <c r="H485" s="1">
        <v>0.188637200195718</v>
      </c>
      <c r="I485" s="1">
        <v>0.235406753963252</v>
      </c>
      <c r="J485" s="1" t="s">
        <v>57609</v>
      </c>
    </row>
    <row r="486" spans="1:10">
      <c r="A486" s="1" t="s">
        <v>61996</v>
      </c>
      <c r="B486" s="1" t="s">
        <v>61997</v>
      </c>
      <c r="C486" s="1">
        <v>1</v>
      </c>
      <c r="D486" s="1">
        <v>45</v>
      </c>
      <c r="E486" s="1">
        <v>52</v>
      </c>
      <c r="F486" s="1">
        <v>11092</v>
      </c>
      <c r="G486" s="1">
        <v>4.74017094017094</v>
      </c>
      <c r="H486" s="1">
        <v>0.190938575338401</v>
      </c>
      <c r="I486" s="1">
        <v>0.237298147128383</v>
      </c>
      <c r="J486" s="1" t="s">
        <v>336</v>
      </c>
    </row>
    <row r="487" spans="1:10">
      <c r="A487" s="1" t="s">
        <v>61998</v>
      </c>
      <c r="B487" s="1" t="s">
        <v>61999</v>
      </c>
      <c r="C487" s="1">
        <v>1</v>
      </c>
      <c r="D487" s="1">
        <v>45</v>
      </c>
      <c r="E487" s="1">
        <v>52</v>
      </c>
      <c r="F487" s="1">
        <v>11092</v>
      </c>
      <c r="G487" s="1">
        <v>4.74017094017094</v>
      </c>
      <c r="H487" s="1">
        <v>0.190938575338401</v>
      </c>
      <c r="I487" s="1">
        <v>0.237298147128383</v>
      </c>
      <c r="J487" s="1" t="s">
        <v>318</v>
      </c>
    </row>
    <row r="488" spans="1:10">
      <c r="A488" s="1" t="s">
        <v>62000</v>
      </c>
      <c r="B488" s="1" t="s">
        <v>62001</v>
      </c>
      <c r="C488" s="1">
        <v>2</v>
      </c>
      <c r="D488" s="1">
        <v>45</v>
      </c>
      <c r="E488" s="1">
        <v>198</v>
      </c>
      <c r="F488" s="1">
        <v>11092</v>
      </c>
      <c r="G488" s="1">
        <v>2.48978675645342</v>
      </c>
      <c r="H488" s="1">
        <v>0.191576860590878</v>
      </c>
      <c r="I488" s="1">
        <v>0.237602512929959</v>
      </c>
      <c r="J488" s="1" t="s">
        <v>57609</v>
      </c>
    </row>
    <row r="489" spans="1:10">
      <c r="A489" s="1" t="s">
        <v>62002</v>
      </c>
      <c r="B489" s="1" t="s">
        <v>62003</v>
      </c>
      <c r="C489" s="1">
        <v>2</v>
      </c>
      <c r="D489" s="1">
        <v>45</v>
      </c>
      <c r="E489" s="1">
        <v>201</v>
      </c>
      <c r="F489" s="1">
        <v>11092</v>
      </c>
      <c r="G489" s="1">
        <v>2.45262576008845</v>
      </c>
      <c r="H489" s="1">
        <v>0.19599849303119</v>
      </c>
      <c r="I489" s="1">
        <v>0.242588298751719</v>
      </c>
      <c r="J489" s="1" t="s">
        <v>57589</v>
      </c>
    </row>
    <row r="490" spans="1:10">
      <c r="A490" s="1" t="s">
        <v>62004</v>
      </c>
      <c r="B490" s="1" t="s">
        <v>62005</v>
      </c>
      <c r="C490" s="1">
        <v>1</v>
      </c>
      <c r="D490" s="1">
        <v>45</v>
      </c>
      <c r="E490" s="1">
        <v>54</v>
      </c>
      <c r="F490" s="1">
        <v>11092</v>
      </c>
      <c r="G490" s="1">
        <v>4.56460905349794</v>
      </c>
      <c r="H490" s="1">
        <v>0.197521040163332</v>
      </c>
      <c r="I490" s="1">
        <v>0.242979039223325</v>
      </c>
      <c r="J490" s="1" t="s">
        <v>328</v>
      </c>
    </row>
    <row r="491" spans="1:10">
      <c r="A491" s="1" t="s">
        <v>62006</v>
      </c>
      <c r="B491" s="1" t="s">
        <v>62007</v>
      </c>
      <c r="C491" s="1">
        <v>1</v>
      </c>
      <c r="D491" s="1">
        <v>45</v>
      </c>
      <c r="E491" s="1">
        <v>54</v>
      </c>
      <c r="F491" s="1">
        <v>11092</v>
      </c>
      <c r="G491" s="1">
        <v>4.56460905349794</v>
      </c>
      <c r="H491" s="1">
        <v>0.197521040163332</v>
      </c>
      <c r="I491" s="1">
        <v>0.242979039223325</v>
      </c>
      <c r="J491" s="1" t="s">
        <v>356</v>
      </c>
    </row>
    <row r="492" spans="1:10">
      <c r="A492" s="1" t="s">
        <v>62008</v>
      </c>
      <c r="B492" s="1" t="s">
        <v>62009</v>
      </c>
      <c r="C492" s="1">
        <v>1</v>
      </c>
      <c r="D492" s="1">
        <v>45</v>
      </c>
      <c r="E492" s="1">
        <v>54</v>
      </c>
      <c r="F492" s="1">
        <v>11092</v>
      </c>
      <c r="G492" s="1">
        <v>4.56460905349794</v>
      </c>
      <c r="H492" s="1">
        <v>0.197521040163332</v>
      </c>
      <c r="I492" s="1">
        <v>0.242979039223325</v>
      </c>
      <c r="J492" s="1" t="s">
        <v>316</v>
      </c>
    </row>
    <row r="493" spans="1:10">
      <c r="A493" s="1" t="s">
        <v>62010</v>
      </c>
      <c r="B493" s="1" t="s">
        <v>62011</v>
      </c>
      <c r="C493" s="1">
        <v>1</v>
      </c>
      <c r="D493" s="1">
        <v>45</v>
      </c>
      <c r="E493" s="1">
        <v>55</v>
      </c>
      <c r="F493" s="1">
        <v>11092</v>
      </c>
      <c r="G493" s="1">
        <v>4.48161616161616</v>
      </c>
      <c r="H493" s="1">
        <v>0.200792606859532</v>
      </c>
      <c r="I493" s="1">
        <v>0.244021598678385</v>
      </c>
      <c r="J493" s="1" t="s">
        <v>396</v>
      </c>
    </row>
    <row r="494" spans="1:10">
      <c r="A494" s="1" t="s">
        <v>62012</v>
      </c>
      <c r="B494" s="1" t="s">
        <v>62013</v>
      </c>
      <c r="C494" s="1">
        <v>1</v>
      </c>
      <c r="D494" s="1">
        <v>45</v>
      </c>
      <c r="E494" s="1">
        <v>55</v>
      </c>
      <c r="F494" s="1">
        <v>11092</v>
      </c>
      <c r="G494" s="1">
        <v>4.48161616161616</v>
      </c>
      <c r="H494" s="1">
        <v>0.200792606859532</v>
      </c>
      <c r="I494" s="1">
        <v>0.244021598678385</v>
      </c>
      <c r="J494" s="1" t="s">
        <v>293</v>
      </c>
    </row>
    <row r="495" spans="1:10">
      <c r="A495" s="1" t="s">
        <v>62014</v>
      </c>
      <c r="B495" s="1" t="s">
        <v>62015</v>
      </c>
      <c r="C495" s="1">
        <v>1</v>
      </c>
      <c r="D495" s="1">
        <v>45</v>
      </c>
      <c r="E495" s="1">
        <v>55</v>
      </c>
      <c r="F495" s="1">
        <v>11092</v>
      </c>
      <c r="G495" s="1">
        <v>4.48161616161616</v>
      </c>
      <c r="H495" s="1">
        <v>0.200792606859532</v>
      </c>
      <c r="I495" s="1">
        <v>0.244021598678385</v>
      </c>
      <c r="J495" s="1" t="s">
        <v>445</v>
      </c>
    </row>
    <row r="496" spans="1:10">
      <c r="A496" s="1" t="s">
        <v>62016</v>
      </c>
      <c r="B496" s="1" t="s">
        <v>62017</v>
      </c>
      <c r="C496" s="1">
        <v>1</v>
      </c>
      <c r="D496" s="1">
        <v>45</v>
      </c>
      <c r="E496" s="1">
        <v>55</v>
      </c>
      <c r="F496" s="1">
        <v>11092</v>
      </c>
      <c r="G496" s="1">
        <v>4.48161616161616</v>
      </c>
      <c r="H496" s="1">
        <v>0.200792606859532</v>
      </c>
      <c r="I496" s="1">
        <v>0.244021598678385</v>
      </c>
      <c r="J496" s="1" t="s">
        <v>356</v>
      </c>
    </row>
    <row r="497" spans="1:10">
      <c r="A497" s="1" t="s">
        <v>62018</v>
      </c>
      <c r="B497" s="1" t="s">
        <v>62019</v>
      </c>
      <c r="C497" s="1">
        <v>1</v>
      </c>
      <c r="D497" s="1">
        <v>45</v>
      </c>
      <c r="E497" s="1">
        <v>55</v>
      </c>
      <c r="F497" s="1">
        <v>11092</v>
      </c>
      <c r="G497" s="1">
        <v>4.48161616161616</v>
      </c>
      <c r="H497" s="1">
        <v>0.200792606859532</v>
      </c>
      <c r="I497" s="1">
        <v>0.244021598678385</v>
      </c>
      <c r="J497" s="1" t="s">
        <v>328</v>
      </c>
    </row>
    <row r="498" spans="1:10">
      <c r="A498" s="1" t="s">
        <v>62020</v>
      </c>
      <c r="B498" s="1" t="s">
        <v>62021</v>
      </c>
      <c r="C498" s="1">
        <v>1</v>
      </c>
      <c r="D498" s="1">
        <v>45</v>
      </c>
      <c r="E498" s="1">
        <v>55</v>
      </c>
      <c r="F498" s="1">
        <v>11092</v>
      </c>
      <c r="G498" s="1">
        <v>4.48161616161616</v>
      </c>
      <c r="H498" s="1">
        <v>0.200792606859532</v>
      </c>
      <c r="I498" s="1">
        <v>0.244021598678385</v>
      </c>
      <c r="J498" s="1" t="s">
        <v>328</v>
      </c>
    </row>
    <row r="499" spans="1:10">
      <c r="A499" s="1" t="s">
        <v>62022</v>
      </c>
      <c r="B499" s="1" t="s">
        <v>62023</v>
      </c>
      <c r="C499" s="1">
        <v>2</v>
      </c>
      <c r="D499" s="1">
        <v>45</v>
      </c>
      <c r="E499" s="1">
        <v>205</v>
      </c>
      <c r="F499" s="1">
        <v>11092</v>
      </c>
      <c r="G499" s="1">
        <v>2.40476964769648</v>
      </c>
      <c r="H499" s="1">
        <v>0.201915158133615</v>
      </c>
      <c r="I499" s="1">
        <v>0.244893083358842</v>
      </c>
      <c r="J499" s="1" t="s">
        <v>62024</v>
      </c>
    </row>
    <row r="500" spans="1:10">
      <c r="A500" s="1" t="s">
        <v>62025</v>
      </c>
      <c r="B500" s="1" t="s">
        <v>62026</v>
      </c>
      <c r="C500" s="1">
        <v>1</v>
      </c>
      <c r="D500" s="1">
        <v>45</v>
      </c>
      <c r="E500" s="1">
        <v>56</v>
      </c>
      <c r="F500" s="1">
        <v>11092</v>
      </c>
      <c r="G500" s="1">
        <v>4.4015873015873</v>
      </c>
      <c r="H500" s="1">
        <v>0.204051131158827</v>
      </c>
      <c r="I500" s="1">
        <v>0.246493766439863</v>
      </c>
      <c r="J500" s="1" t="s">
        <v>328</v>
      </c>
    </row>
    <row r="501" spans="1:10">
      <c r="A501" s="1" t="s">
        <v>62027</v>
      </c>
      <c r="B501" s="1" t="s">
        <v>62028</v>
      </c>
      <c r="C501" s="1">
        <v>1</v>
      </c>
      <c r="D501" s="1">
        <v>45</v>
      </c>
      <c r="E501" s="1">
        <v>56</v>
      </c>
      <c r="F501" s="1">
        <v>11092</v>
      </c>
      <c r="G501" s="1">
        <v>4.4015873015873</v>
      </c>
      <c r="H501" s="1">
        <v>0.204051131158827</v>
      </c>
      <c r="I501" s="1">
        <v>0.246493766439863</v>
      </c>
      <c r="J501" s="1" t="s">
        <v>396</v>
      </c>
    </row>
    <row r="502" spans="1:10">
      <c r="A502" s="1" t="s">
        <v>62029</v>
      </c>
      <c r="B502" s="1" t="s">
        <v>62030</v>
      </c>
      <c r="C502" s="1">
        <v>1</v>
      </c>
      <c r="D502" s="1">
        <v>45</v>
      </c>
      <c r="E502" s="1">
        <v>58</v>
      </c>
      <c r="F502" s="1">
        <v>11092</v>
      </c>
      <c r="G502" s="1">
        <v>4.24980842911877</v>
      </c>
      <c r="H502" s="1">
        <v>0.210529255643701</v>
      </c>
      <c r="I502" s="1">
        <v>0.250808028419715</v>
      </c>
      <c r="J502" s="1" t="s">
        <v>348</v>
      </c>
    </row>
    <row r="503" spans="1:10">
      <c r="A503" s="1" t="s">
        <v>62031</v>
      </c>
      <c r="B503" s="1" t="s">
        <v>62032</v>
      </c>
      <c r="C503" s="1">
        <v>1</v>
      </c>
      <c r="D503" s="1">
        <v>45</v>
      </c>
      <c r="E503" s="1">
        <v>58</v>
      </c>
      <c r="F503" s="1">
        <v>11092</v>
      </c>
      <c r="G503" s="1">
        <v>4.24980842911877</v>
      </c>
      <c r="H503" s="1">
        <v>0.210529255643701</v>
      </c>
      <c r="I503" s="1">
        <v>0.250808028419715</v>
      </c>
      <c r="J503" s="1" t="s">
        <v>357</v>
      </c>
    </row>
    <row r="504" spans="1:10">
      <c r="A504" s="1" t="s">
        <v>62033</v>
      </c>
      <c r="B504" s="1" t="s">
        <v>62034</v>
      </c>
      <c r="C504" s="1">
        <v>1</v>
      </c>
      <c r="D504" s="1">
        <v>45</v>
      </c>
      <c r="E504" s="1">
        <v>58</v>
      </c>
      <c r="F504" s="1">
        <v>11092</v>
      </c>
      <c r="G504" s="1">
        <v>4.24980842911877</v>
      </c>
      <c r="H504" s="1">
        <v>0.210529255643701</v>
      </c>
      <c r="I504" s="1">
        <v>0.250808028419715</v>
      </c>
      <c r="J504" s="1" t="s">
        <v>357</v>
      </c>
    </row>
    <row r="505" spans="1:10">
      <c r="A505" s="1" t="s">
        <v>62035</v>
      </c>
      <c r="B505" s="1" t="s">
        <v>62036</v>
      </c>
      <c r="C505" s="1">
        <v>1</v>
      </c>
      <c r="D505" s="1">
        <v>45</v>
      </c>
      <c r="E505" s="1">
        <v>58</v>
      </c>
      <c r="F505" s="1">
        <v>11092</v>
      </c>
      <c r="G505" s="1">
        <v>4.24980842911877</v>
      </c>
      <c r="H505" s="1">
        <v>0.210529255643701</v>
      </c>
      <c r="I505" s="1">
        <v>0.250808028419715</v>
      </c>
      <c r="J505" s="1" t="s">
        <v>357</v>
      </c>
    </row>
    <row r="506" spans="1:10">
      <c r="A506" s="1" t="s">
        <v>62037</v>
      </c>
      <c r="B506" s="1" t="s">
        <v>62038</v>
      </c>
      <c r="C506" s="1">
        <v>1</v>
      </c>
      <c r="D506" s="1">
        <v>45</v>
      </c>
      <c r="E506" s="1">
        <v>58</v>
      </c>
      <c r="F506" s="1">
        <v>11092</v>
      </c>
      <c r="G506" s="1">
        <v>4.24980842911877</v>
      </c>
      <c r="H506" s="1">
        <v>0.210529255643701</v>
      </c>
      <c r="I506" s="1">
        <v>0.250808028419715</v>
      </c>
      <c r="J506" s="1" t="s">
        <v>357</v>
      </c>
    </row>
    <row r="507" spans="1:10">
      <c r="A507" s="1" t="s">
        <v>62039</v>
      </c>
      <c r="B507" s="1" t="s">
        <v>62040</v>
      </c>
      <c r="C507" s="1">
        <v>1</v>
      </c>
      <c r="D507" s="1">
        <v>45</v>
      </c>
      <c r="E507" s="1">
        <v>58</v>
      </c>
      <c r="F507" s="1">
        <v>11092</v>
      </c>
      <c r="G507" s="1">
        <v>4.24980842911877</v>
      </c>
      <c r="H507" s="1">
        <v>0.210529255643701</v>
      </c>
      <c r="I507" s="1">
        <v>0.250808028419715</v>
      </c>
      <c r="J507" s="1" t="s">
        <v>357</v>
      </c>
    </row>
    <row r="508" spans="1:10">
      <c r="A508" s="1" t="s">
        <v>62041</v>
      </c>
      <c r="B508" s="1" t="s">
        <v>62042</v>
      </c>
      <c r="C508" s="1">
        <v>1</v>
      </c>
      <c r="D508" s="1">
        <v>45</v>
      </c>
      <c r="E508" s="1">
        <v>58</v>
      </c>
      <c r="F508" s="1">
        <v>11092</v>
      </c>
      <c r="G508" s="1">
        <v>4.24980842911877</v>
      </c>
      <c r="H508" s="1">
        <v>0.210529255643701</v>
      </c>
      <c r="I508" s="1">
        <v>0.250808028419715</v>
      </c>
      <c r="J508" s="1" t="s">
        <v>353</v>
      </c>
    </row>
    <row r="509" spans="1:10">
      <c r="A509" s="1" t="s">
        <v>62043</v>
      </c>
      <c r="B509" s="1" t="s">
        <v>62044</v>
      </c>
      <c r="C509" s="1">
        <v>1</v>
      </c>
      <c r="D509" s="1">
        <v>45</v>
      </c>
      <c r="E509" s="1">
        <v>59</v>
      </c>
      <c r="F509" s="1">
        <v>11092</v>
      </c>
      <c r="G509" s="1">
        <v>4.17777777777778</v>
      </c>
      <c r="H509" s="1">
        <v>0.213748956884959</v>
      </c>
      <c r="I509" s="1">
        <v>0.251665438515624</v>
      </c>
      <c r="J509" s="1" t="s">
        <v>429</v>
      </c>
    </row>
    <row r="510" spans="1:10">
      <c r="A510" s="1" t="s">
        <v>62045</v>
      </c>
      <c r="B510" s="1" t="s">
        <v>60355</v>
      </c>
      <c r="C510" s="1">
        <v>1</v>
      </c>
      <c r="D510" s="1">
        <v>45</v>
      </c>
      <c r="E510" s="1">
        <v>59</v>
      </c>
      <c r="F510" s="1">
        <v>11092</v>
      </c>
      <c r="G510" s="1">
        <v>4.17777777777778</v>
      </c>
      <c r="H510" s="1">
        <v>0.213748956884959</v>
      </c>
      <c r="I510" s="1">
        <v>0.251665438515624</v>
      </c>
      <c r="J510" s="1" t="s">
        <v>289</v>
      </c>
    </row>
    <row r="511" spans="1:10">
      <c r="A511" s="1" t="s">
        <v>62046</v>
      </c>
      <c r="B511" s="1" t="s">
        <v>62047</v>
      </c>
      <c r="C511" s="1">
        <v>1</v>
      </c>
      <c r="D511" s="1">
        <v>45</v>
      </c>
      <c r="E511" s="1">
        <v>59</v>
      </c>
      <c r="F511" s="1">
        <v>11092</v>
      </c>
      <c r="G511" s="1">
        <v>4.17777777777778</v>
      </c>
      <c r="H511" s="1">
        <v>0.213748956884959</v>
      </c>
      <c r="I511" s="1">
        <v>0.251665438515624</v>
      </c>
      <c r="J511" s="1" t="s">
        <v>356</v>
      </c>
    </row>
    <row r="512" spans="1:10">
      <c r="A512" s="1" t="s">
        <v>62048</v>
      </c>
      <c r="B512" s="1" t="s">
        <v>62049</v>
      </c>
      <c r="C512" s="1">
        <v>1</v>
      </c>
      <c r="D512" s="1">
        <v>45</v>
      </c>
      <c r="E512" s="1">
        <v>59</v>
      </c>
      <c r="F512" s="1">
        <v>11092</v>
      </c>
      <c r="G512" s="1">
        <v>4.17777777777778</v>
      </c>
      <c r="H512" s="1">
        <v>0.213748956884959</v>
      </c>
      <c r="I512" s="1">
        <v>0.251665438515624</v>
      </c>
      <c r="J512" s="1" t="s">
        <v>328</v>
      </c>
    </row>
    <row r="513" spans="1:10">
      <c r="A513" s="1" t="s">
        <v>62050</v>
      </c>
      <c r="B513" s="1" t="s">
        <v>62051</v>
      </c>
      <c r="C513" s="1">
        <v>1</v>
      </c>
      <c r="D513" s="1">
        <v>45</v>
      </c>
      <c r="E513" s="1">
        <v>59</v>
      </c>
      <c r="F513" s="1">
        <v>11092</v>
      </c>
      <c r="G513" s="1">
        <v>4.17777777777778</v>
      </c>
      <c r="H513" s="1">
        <v>0.213748956884959</v>
      </c>
      <c r="I513" s="1">
        <v>0.251665438515624</v>
      </c>
      <c r="J513" s="1" t="s">
        <v>328</v>
      </c>
    </row>
    <row r="514" spans="1:10">
      <c r="A514" s="1" t="s">
        <v>62052</v>
      </c>
      <c r="B514" s="1" t="s">
        <v>62053</v>
      </c>
      <c r="C514" s="1">
        <v>1</v>
      </c>
      <c r="D514" s="1">
        <v>45</v>
      </c>
      <c r="E514" s="1">
        <v>59</v>
      </c>
      <c r="F514" s="1">
        <v>11092</v>
      </c>
      <c r="G514" s="1">
        <v>4.17777777777778</v>
      </c>
      <c r="H514" s="1">
        <v>0.213748956884959</v>
      </c>
      <c r="I514" s="1">
        <v>0.251665438515624</v>
      </c>
      <c r="J514" s="1" t="s">
        <v>328</v>
      </c>
    </row>
    <row r="515" spans="1:10">
      <c r="A515" s="1" t="s">
        <v>62054</v>
      </c>
      <c r="B515" s="1" t="s">
        <v>62055</v>
      </c>
      <c r="C515" s="1">
        <v>1</v>
      </c>
      <c r="D515" s="1">
        <v>45</v>
      </c>
      <c r="E515" s="1">
        <v>60</v>
      </c>
      <c r="F515" s="1">
        <v>11092</v>
      </c>
      <c r="G515" s="1">
        <v>4.10814814814815</v>
      </c>
      <c r="H515" s="1">
        <v>0.216955817842104</v>
      </c>
      <c r="I515" s="1">
        <v>0.254944190616013</v>
      </c>
      <c r="J515" s="1" t="s">
        <v>314</v>
      </c>
    </row>
    <row r="516" spans="1:10">
      <c r="A516" s="1" t="s">
        <v>62056</v>
      </c>
      <c r="B516" s="1" t="s">
        <v>62057</v>
      </c>
      <c r="C516" s="1">
        <v>2</v>
      </c>
      <c r="D516" s="1">
        <v>45</v>
      </c>
      <c r="E516" s="1">
        <v>216</v>
      </c>
      <c r="F516" s="1">
        <v>11092</v>
      </c>
      <c r="G516" s="1">
        <v>2.28230452674897</v>
      </c>
      <c r="H516" s="1">
        <v>0.218293477476384</v>
      </c>
      <c r="I516" s="1">
        <v>0.256017981350944</v>
      </c>
      <c r="J516" s="1" t="s">
        <v>57741</v>
      </c>
    </row>
    <row r="517" spans="1:10">
      <c r="A517" s="1" t="s">
        <v>62058</v>
      </c>
      <c r="B517" s="1" t="s">
        <v>62059</v>
      </c>
      <c r="C517" s="1">
        <v>1</v>
      </c>
      <c r="D517" s="1">
        <v>45</v>
      </c>
      <c r="E517" s="1">
        <v>61</v>
      </c>
      <c r="F517" s="1">
        <v>11092</v>
      </c>
      <c r="G517" s="1">
        <v>4.0408014571949</v>
      </c>
      <c r="H517" s="1">
        <v>0.220149888563379</v>
      </c>
      <c r="I517" s="1">
        <v>0.25719638818623</v>
      </c>
      <c r="J517" s="1" t="s">
        <v>327</v>
      </c>
    </row>
    <row r="518" spans="1:10">
      <c r="A518" s="1" t="s">
        <v>62060</v>
      </c>
      <c r="B518" s="1" t="s">
        <v>62061</v>
      </c>
      <c r="C518" s="1">
        <v>1</v>
      </c>
      <c r="D518" s="1">
        <v>45</v>
      </c>
      <c r="E518" s="1">
        <v>61</v>
      </c>
      <c r="F518" s="1">
        <v>11092</v>
      </c>
      <c r="G518" s="1">
        <v>4.0408014571949</v>
      </c>
      <c r="H518" s="1">
        <v>0.220149888563379</v>
      </c>
      <c r="I518" s="1">
        <v>0.25719638818623</v>
      </c>
      <c r="J518" s="1" t="s">
        <v>328</v>
      </c>
    </row>
    <row r="519" spans="1:10">
      <c r="A519" s="1" t="s">
        <v>62062</v>
      </c>
      <c r="B519" s="1" t="s">
        <v>62063</v>
      </c>
      <c r="C519" s="1">
        <v>1</v>
      </c>
      <c r="D519" s="1">
        <v>45</v>
      </c>
      <c r="E519" s="1">
        <v>62</v>
      </c>
      <c r="F519" s="1">
        <v>11092</v>
      </c>
      <c r="G519" s="1">
        <v>3.97562724014337</v>
      </c>
      <c r="H519" s="1">
        <v>0.22333121890647</v>
      </c>
      <c r="I519" s="1">
        <v>0.260409374941135</v>
      </c>
      <c r="J519" s="1" t="s">
        <v>351</v>
      </c>
    </row>
    <row r="520" spans="1:10">
      <c r="A520" s="1" t="s">
        <v>62064</v>
      </c>
      <c r="B520" s="1" t="s">
        <v>62065</v>
      </c>
      <c r="C520" s="1">
        <v>1</v>
      </c>
      <c r="D520" s="1">
        <v>45</v>
      </c>
      <c r="E520" s="1">
        <v>63</v>
      </c>
      <c r="F520" s="1">
        <v>11092</v>
      </c>
      <c r="G520" s="1">
        <v>3.91252204585538</v>
      </c>
      <c r="H520" s="1">
        <v>0.226499858539218</v>
      </c>
      <c r="I520" s="1">
        <v>0.263088297226323</v>
      </c>
      <c r="J520" s="1" t="s">
        <v>348</v>
      </c>
    </row>
    <row r="521" spans="1:10">
      <c r="A521" s="1" t="s">
        <v>62066</v>
      </c>
      <c r="B521" s="1" t="s">
        <v>62067</v>
      </c>
      <c r="C521" s="1">
        <v>1</v>
      </c>
      <c r="D521" s="1">
        <v>45</v>
      </c>
      <c r="E521" s="1">
        <v>63</v>
      </c>
      <c r="F521" s="1">
        <v>11092</v>
      </c>
      <c r="G521" s="1">
        <v>3.91252204585538</v>
      </c>
      <c r="H521" s="1">
        <v>0.226499858539218</v>
      </c>
      <c r="I521" s="1">
        <v>0.263088297226323</v>
      </c>
      <c r="J521" s="1" t="s">
        <v>328</v>
      </c>
    </row>
    <row r="522" spans="1:10">
      <c r="A522" s="1" t="s">
        <v>62068</v>
      </c>
      <c r="B522" s="1" t="s">
        <v>62069</v>
      </c>
      <c r="C522" s="1">
        <v>1</v>
      </c>
      <c r="D522" s="1">
        <v>45</v>
      </c>
      <c r="E522" s="1">
        <v>65</v>
      </c>
      <c r="F522" s="1">
        <v>11092</v>
      </c>
      <c r="G522" s="1">
        <v>3.79213675213675</v>
      </c>
      <c r="H522" s="1">
        <v>0.232799263400029</v>
      </c>
      <c r="I522" s="1">
        <v>0.268854216240186</v>
      </c>
      <c r="J522" s="1" t="s">
        <v>350</v>
      </c>
    </row>
    <row r="523" spans="1:10">
      <c r="A523" s="1" t="s">
        <v>62070</v>
      </c>
      <c r="B523" s="1" t="s">
        <v>62071</v>
      </c>
      <c r="C523" s="1">
        <v>1</v>
      </c>
      <c r="D523" s="1">
        <v>45</v>
      </c>
      <c r="E523" s="1">
        <v>65</v>
      </c>
      <c r="F523" s="1">
        <v>11092</v>
      </c>
      <c r="G523" s="1">
        <v>3.79213675213675</v>
      </c>
      <c r="H523" s="1">
        <v>0.232799263400029</v>
      </c>
      <c r="I523" s="1">
        <v>0.268854216240186</v>
      </c>
      <c r="J523" s="1" t="s">
        <v>336</v>
      </c>
    </row>
    <row r="524" spans="1:10">
      <c r="A524" s="1" t="s">
        <v>62072</v>
      </c>
      <c r="B524" s="1" t="s">
        <v>62073</v>
      </c>
      <c r="C524" s="1">
        <v>1</v>
      </c>
      <c r="D524" s="1">
        <v>45</v>
      </c>
      <c r="E524" s="1">
        <v>65</v>
      </c>
      <c r="F524" s="1">
        <v>11092</v>
      </c>
      <c r="G524" s="1">
        <v>3.79213675213675</v>
      </c>
      <c r="H524" s="1">
        <v>0.232799263400029</v>
      </c>
      <c r="I524" s="1">
        <v>0.268854216240186</v>
      </c>
      <c r="J524" s="1" t="s">
        <v>353</v>
      </c>
    </row>
    <row r="525" spans="1:10">
      <c r="A525" s="1" t="s">
        <v>62074</v>
      </c>
      <c r="B525" s="1" t="s">
        <v>62075</v>
      </c>
      <c r="C525" s="1">
        <v>1</v>
      </c>
      <c r="D525" s="1">
        <v>45</v>
      </c>
      <c r="E525" s="1">
        <v>66</v>
      </c>
      <c r="F525" s="1">
        <v>11092</v>
      </c>
      <c r="G525" s="1">
        <v>3.73468013468013</v>
      </c>
      <c r="H525" s="1">
        <v>0.235930127020868</v>
      </c>
      <c r="I525" s="1">
        <v>0.271949993741612</v>
      </c>
      <c r="J525" s="1" t="s">
        <v>347</v>
      </c>
    </row>
    <row r="526" spans="1:10">
      <c r="A526" s="1" t="s">
        <v>62076</v>
      </c>
      <c r="B526" s="1" t="s">
        <v>62077</v>
      </c>
      <c r="C526" s="1">
        <v>1</v>
      </c>
      <c r="D526" s="1">
        <v>45</v>
      </c>
      <c r="E526" s="1">
        <v>67</v>
      </c>
      <c r="F526" s="1">
        <v>11092</v>
      </c>
      <c r="G526" s="1">
        <v>3.67893864013267</v>
      </c>
      <c r="H526" s="1">
        <v>0.239048496718316</v>
      </c>
      <c r="I526" s="1">
        <v>0.274496752885671</v>
      </c>
      <c r="J526" s="1" t="s">
        <v>293</v>
      </c>
    </row>
    <row r="527" spans="1:10">
      <c r="A527" s="1" t="s">
        <v>62078</v>
      </c>
      <c r="B527" s="1" t="s">
        <v>62079</v>
      </c>
      <c r="C527" s="1">
        <v>1</v>
      </c>
      <c r="D527" s="1">
        <v>45</v>
      </c>
      <c r="E527" s="1">
        <v>67</v>
      </c>
      <c r="F527" s="1">
        <v>11092</v>
      </c>
      <c r="G527" s="1">
        <v>3.67893864013267</v>
      </c>
      <c r="H527" s="1">
        <v>0.239048496718316</v>
      </c>
      <c r="I527" s="1">
        <v>0.274496752885671</v>
      </c>
      <c r="J527" s="1" t="s">
        <v>328</v>
      </c>
    </row>
    <row r="528" spans="1:10">
      <c r="A528" s="1" t="s">
        <v>62080</v>
      </c>
      <c r="B528" s="1" t="s">
        <v>62081</v>
      </c>
      <c r="C528" s="1">
        <v>1</v>
      </c>
      <c r="D528" s="1">
        <v>45</v>
      </c>
      <c r="E528" s="1">
        <v>69</v>
      </c>
      <c r="F528" s="1">
        <v>11092</v>
      </c>
      <c r="G528" s="1">
        <v>3.57230273752013</v>
      </c>
      <c r="H528" s="1">
        <v>0.245247949073923</v>
      </c>
      <c r="I528" s="1">
        <v>0.280018452250755</v>
      </c>
      <c r="J528" s="1" t="s">
        <v>328</v>
      </c>
    </row>
    <row r="529" spans="1:10">
      <c r="A529" s="1" t="s">
        <v>62082</v>
      </c>
      <c r="B529" s="1" t="s">
        <v>62083</v>
      </c>
      <c r="C529" s="1">
        <v>1</v>
      </c>
      <c r="D529" s="1">
        <v>45</v>
      </c>
      <c r="E529" s="1">
        <v>69</v>
      </c>
      <c r="F529" s="1">
        <v>11092</v>
      </c>
      <c r="G529" s="1">
        <v>3.57230273752013</v>
      </c>
      <c r="H529" s="1">
        <v>0.245247949073923</v>
      </c>
      <c r="I529" s="1">
        <v>0.280018452250755</v>
      </c>
      <c r="J529" s="1" t="s">
        <v>316</v>
      </c>
    </row>
    <row r="530" spans="1:10">
      <c r="A530" s="1" t="s">
        <v>62084</v>
      </c>
      <c r="B530" s="1" t="s">
        <v>62085</v>
      </c>
      <c r="C530" s="1">
        <v>1</v>
      </c>
      <c r="D530" s="1">
        <v>45</v>
      </c>
      <c r="E530" s="1">
        <v>69</v>
      </c>
      <c r="F530" s="1">
        <v>11092</v>
      </c>
      <c r="G530" s="1">
        <v>3.57230273752013</v>
      </c>
      <c r="H530" s="1">
        <v>0.245247949073923</v>
      </c>
      <c r="I530" s="1">
        <v>0.280018452250755</v>
      </c>
      <c r="J530" s="1" t="s">
        <v>316</v>
      </c>
    </row>
    <row r="531" spans="1:10">
      <c r="A531" s="1" t="s">
        <v>62086</v>
      </c>
      <c r="B531" s="1" t="s">
        <v>62087</v>
      </c>
      <c r="C531" s="1">
        <v>1</v>
      </c>
      <c r="D531" s="1">
        <v>45</v>
      </c>
      <c r="E531" s="1">
        <v>70</v>
      </c>
      <c r="F531" s="1">
        <v>11092</v>
      </c>
      <c r="G531" s="1">
        <v>3.52126984126984</v>
      </c>
      <c r="H531" s="1">
        <v>0.248329128634086</v>
      </c>
      <c r="I531" s="1">
        <v>0.283001497537713</v>
      </c>
      <c r="J531" s="1" t="s">
        <v>356</v>
      </c>
    </row>
    <row r="532" spans="1:10">
      <c r="A532" s="1" t="s">
        <v>62088</v>
      </c>
      <c r="B532" s="1" t="s">
        <v>62089</v>
      </c>
      <c r="C532" s="1">
        <v>1</v>
      </c>
      <c r="D532" s="1">
        <v>45</v>
      </c>
      <c r="E532" s="1">
        <v>71</v>
      </c>
      <c r="F532" s="1">
        <v>11092</v>
      </c>
      <c r="G532" s="1">
        <v>3.4716744913928</v>
      </c>
      <c r="H532" s="1">
        <v>0.251398008076244</v>
      </c>
      <c r="I532" s="1">
        <v>0.285959316154522</v>
      </c>
      <c r="J532" s="1" t="s">
        <v>314</v>
      </c>
    </row>
    <row r="533" spans="1:10">
      <c r="A533" s="1" t="s">
        <v>62090</v>
      </c>
      <c r="B533" s="1" t="s">
        <v>62091</v>
      </c>
      <c r="C533" s="1">
        <v>4</v>
      </c>
      <c r="D533" s="1">
        <v>45</v>
      </c>
      <c r="E533" s="1">
        <v>633</v>
      </c>
      <c r="F533" s="1">
        <v>11092</v>
      </c>
      <c r="G533" s="1">
        <v>1.55759171493769</v>
      </c>
      <c r="H533" s="1">
        <v>0.253987758539173</v>
      </c>
      <c r="I533" s="1">
        <v>0.287272149114391</v>
      </c>
      <c r="J533" s="1" t="s">
        <v>62092</v>
      </c>
    </row>
    <row r="534" spans="1:10">
      <c r="A534" s="1" t="s">
        <v>62093</v>
      </c>
      <c r="B534" s="1" t="s">
        <v>62094</v>
      </c>
      <c r="C534" s="1">
        <v>1</v>
      </c>
      <c r="D534" s="1">
        <v>45</v>
      </c>
      <c r="E534" s="1">
        <v>72</v>
      </c>
      <c r="F534" s="1">
        <v>11092</v>
      </c>
      <c r="G534" s="1">
        <v>3.42345679012346</v>
      </c>
      <c r="H534" s="1">
        <v>0.254454635391058</v>
      </c>
      <c r="I534" s="1">
        <v>0.287272149114391</v>
      </c>
      <c r="J534" s="1" t="s">
        <v>348</v>
      </c>
    </row>
    <row r="535" spans="1:10">
      <c r="A535" s="1" t="s">
        <v>62095</v>
      </c>
      <c r="B535" s="1" t="s">
        <v>62096</v>
      </c>
      <c r="C535" s="1">
        <v>1</v>
      </c>
      <c r="D535" s="1">
        <v>45</v>
      </c>
      <c r="E535" s="1">
        <v>72</v>
      </c>
      <c r="F535" s="1">
        <v>11092</v>
      </c>
      <c r="G535" s="1">
        <v>3.42345679012346</v>
      </c>
      <c r="H535" s="1">
        <v>0.254454635391058</v>
      </c>
      <c r="I535" s="1">
        <v>0.287272149114391</v>
      </c>
      <c r="J535" s="1" t="s">
        <v>316</v>
      </c>
    </row>
    <row r="536" spans="1:10">
      <c r="A536" s="1" t="s">
        <v>62097</v>
      </c>
      <c r="B536" s="1" t="s">
        <v>62098</v>
      </c>
      <c r="C536" s="1">
        <v>1</v>
      </c>
      <c r="D536" s="1">
        <v>45</v>
      </c>
      <c r="E536" s="1">
        <v>72</v>
      </c>
      <c r="F536" s="1">
        <v>11092</v>
      </c>
      <c r="G536" s="1">
        <v>3.42345679012346</v>
      </c>
      <c r="H536" s="1">
        <v>0.254454635391058</v>
      </c>
      <c r="I536" s="1">
        <v>0.287272149114391</v>
      </c>
      <c r="J536" s="1" t="s">
        <v>348</v>
      </c>
    </row>
    <row r="537" spans="1:10">
      <c r="A537" s="1" t="s">
        <v>62099</v>
      </c>
      <c r="B537" s="1" t="s">
        <v>62100</v>
      </c>
      <c r="C537" s="1">
        <v>1</v>
      </c>
      <c r="D537" s="1">
        <v>45</v>
      </c>
      <c r="E537" s="1">
        <v>73</v>
      </c>
      <c r="F537" s="1">
        <v>11092</v>
      </c>
      <c r="G537" s="1">
        <v>3.3765601217656</v>
      </c>
      <c r="H537" s="1">
        <v>0.257499058386285</v>
      </c>
      <c r="I537" s="1">
        <v>0.29016684937559</v>
      </c>
      <c r="J537" s="1" t="s">
        <v>328</v>
      </c>
    </row>
    <row r="538" spans="1:10">
      <c r="A538" s="1" t="s">
        <v>62101</v>
      </c>
      <c r="B538" s="1" t="s">
        <v>62102</v>
      </c>
      <c r="C538" s="1">
        <v>1</v>
      </c>
      <c r="D538" s="1">
        <v>45</v>
      </c>
      <c r="E538" s="1">
        <v>74</v>
      </c>
      <c r="F538" s="1">
        <v>11092</v>
      </c>
      <c r="G538" s="1">
        <v>3.33093093093093</v>
      </c>
      <c r="H538" s="1">
        <v>0.260531324687457</v>
      </c>
      <c r="I538" s="1">
        <v>0.292492416563614</v>
      </c>
      <c r="J538" s="1" t="s">
        <v>356</v>
      </c>
    </row>
    <row r="539" spans="1:10">
      <c r="A539" s="1" t="s">
        <v>62103</v>
      </c>
      <c r="B539" s="1" t="s">
        <v>62104</v>
      </c>
      <c r="C539" s="1">
        <v>1</v>
      </c>
      <c r="D539" s="1">
        <v>45</v>
      </c>
      <c r="E539" s="1">
        <v>74</v>
      </c>
      <c r="F539" s="1">
        <v>11092</v>
      </c>
      <c r="G539" s="1">
        <v>3.33093093093093</v>
      </c>
      <c r="H539" s="1">
        <v>0.260531324687457</v>
      </c>
      <c r="I539" s="1">
        <v>0.292492416563614</v>
      </c>
      <c r="J539" s="1" t="s">
        <v>356</v>
      </c>
    </row>
    <row r="540" spans="1:10">
      <c r="A540" s="1" t="s">
        <v>62105</v>
      </c>
      <c r="B540" s="1" t="s">
        <v>62106</v>
      </c>
      <c r="C540" s="1">
        <v>1</v>
      </c>
      <c r="D540" s="1">
        <v>45</v>
      </c>
      <c r="E540" s="1">
        <v>76</v>
      </c>
      <c r="F540" s="1">
        <v>11092</v>
      </c>
      <c r="G540" s="1">
        <v>3.24327485380117</v>
      </c>
      <c r="H540" s="1">
        <v>0.266559576802713</v>
      </c>
      <c r="I540" s="1">
        <v>0.298704980313245</v>
      </c>
      <c r="J540" s="1" t="s">
        <v>379</v>
      </c>
    </row>
    <row r="541" spans="1:10">
      <c r="A541" s="1" t="s">
        <v>62107</v>
      </c>
      <c r="B541" s="1" t="s">
        <v>62108</v>
      </c>
      <c r="C541" s="1">
        <v>1</v>
      </c>
      <c r="D541" s="1">
        <v>45</v>
      </c>
      <c r="E541" s="1">
        <v>77</v>
      </c>
      <c r="F541" s="1">
        <v>11092</v>
      </c>
      <c r="G541" s="1">
        <v>3.2011544011544</v>
      </c>
      <c r="H541" s="1">
        <v>0.269555656962833</v>
      </c>
      <c r="I541" s="1">
        <v>0.301502994084354</v>
      </c>
      <c r="J541" s="1" t="s">
        <v>328</v>
      </c>
    </row>
    <row r="542" spans="1:10">
      <c r="A542" s="1" t="s">
        <v>62109</v>
      </c>
      <c r="B542" s="1" t="s">
        <v>62110</v>
      </c>
      <c r="C542" s="1">
        <v>1</v>
      </c>
      <c r="D542" s="1">
        <v>45</v>
      </c>
      <c r="E542" s="1">
        <v>78</v>
      </c>
      <c r="F542" s="1">
        <v>11092</v>
      </c>
      <c r="G542" s="1">
        <v>3.16011396011396</v>
      </c>
      <c r="H542" s="1">
        <v>0.272539769122313</v>
      </c>
      <c r="I542" s="1">
        <v>0.304277302310309</v>
      </c>
      <c r="J542" s="1" t="s">
        <v>328</v>
      </c>
    </row>
    <row r="543" spans="1:10">
      <c r="A543" s="1" t="s">
        <v>62111</v>
      </c>
      <c r="B543" s="1" t="s">
        <v>62112</v>
      </c>
      <c r="C543" s="1">
        <v>1</v>
      </c>
      <c r="D543" s="1">
        <v>45</v>
      </c>
      <c r="E543" s="1">
        <v>79</v>
      </c>
      <c r="F543" s="1">
        <v>11092</v>
      </c>
      <c r="G543" s="1">
        <v>3.12011251758087</v>
      </c>
      <c r="H543" s="1">
        <v>0.275511960005688</v>
      </c>
      <c r="I543" s="1">
        <v>0.307028088272022</v>
      </c>
      <c r="J543" s="1" t="s">
        <v>318</v>
      </c>
    </row>
    <row r="544" spans="1:10">
      <c r="A544" s="1" t="s">
        <v>62113</v>
      </c>
      <c r="B544" s="1" t="s">
        <v>62114</v>
      </c>
      <c r="C544" s="1">
        <v>1</v>
      </c>
      <c r="D544" s="1">
        <v>45</v>
      </c>
      <c r="E544" s="1">
        <v>80</v>
      </c>
      <c r="F544" s="1">
        <v>11092</v>
      </c>
      <c r="G544" s="1">
        <v>3.08111111111111</v>
      </c>
      <c r="H544" s="1">
        <v>0.278472276159302</v>
      </c>
      <c r="I544" s="1">
        <v>0.30918613014746</v>
      </c>
      <c r="J544" s="1" t="s">
        <v>348</v>
      </c>
    </row>
    <row r="545" spans="1:10">
      <c r="A545" s="1" t="s">
        <v>62115</v>
      </c>
      <c r="B545" s="1" t="s">
        <v>62116</v>
      </c>
      <c r="C545" s="1">
        <v>1</v>
      </c>
      <c r="D545" s="1">
        <v>45</v>
      </c>
      <c r="E545" s="1">
        <v>80</v>
      </c>
      <c r="F545" s="1">
        <v>11092</v>
      </c>
      <c r="G545" s="1">
        <v>3.08111111111111</v>
      </c>
      <c r="H545" s="1">
        <v>0.278472276159302</v>
      </c>
      <c r="I545" s="1">
        <v>0.30918613014746</v>
      </c>
      <c r="J545" s="1" t="s">
        <v>328</v>
      </c>
    </row>
    <row r="546" spans="1:10">
      <c r="A546" s="1" t="s">
        <v>62117</v>
      </c>
      <c r="B546" s="1" t="s">
        <v>62118</v>
      </c>
      <c r="C546" s="1">
        <v>1</v>
      </c>
      <c r="D546" s="1">
        <v>45</v>
      </c>
      <c r="E546" s="1">
        <v>82</v>
      </c>
      <c r="F546" s="1">
        <v>11092</v>
      </c>
      <c r="G546" s="1">
        <v>3.0059620596206</v>
      </c>
      <c r="H546" s="1">
        <v>0.284357469575631</v>
      </c>
      <c r="I546" s="1">
        <v>0.315141122245287</v>
      </c>
      <c r="J546" s="1" t="s">
        <v>316</v>
      </c>
    </row>
    <row r="547" spans="1:10">
      <c r="A547" s="1" t="s">
        <v>62119</v>
      </c>
      <c r="B547" s="1" t="s">
        <v>62120</v>
      </c>
      <c r="C547" s="1">
        <v>1</v>
      </c>
      <c r="D547" s="1">
        <v>45</v>
      </c>
      <c r="E547" s="1">
        <v>84</v>
      </c>
      <c r="F547" s="1">
        <v>11092</v>
      </c>
      <c r="G547" s="1">
        <v>2.93439153439153</v>
      </c>
      <c r="H547" s="1">
        <v>0.29019571820335</v>
      </c>
      <c r="I547" s="1">
        <v>0.321022369587588</v>
      </c>
      <c r="J547" s="1" t="s">
        <v>328</v>
      </c>
    </row>
    <row r="548" spans="1:10">
      <c r="A548" s="1" t="s">
        <v>62121</v>
      </c>
      <c r="B548" s="1" t="s">
        <v>62122</v>
      </c>
      <c r="C548" s="1">
        <v>1</v>
      </c>
      <c r="D548" s="1">
        <v>45</v>
      </c>
      <c r="E548" s="1">
        <v>86</v>
      </c>
      <c r="F548" s="1">
        <v>11092</v>
      </c>
      <c r="G548" s="1">
        <v>2.86614987080103</v>
      </c>
      <c r="H548" s="1">
        <v>0.295987388065643</v>
      </c>
      <c r="I548" s="1">
        <v>0.32683068078912</v>
      </c>
      <c r="J548" s="1" t="s">
        <v>328</v>
      </c>
    </row>
    <row r="549" spans="1:10">
      <c r="A549" s="1" t="s">
        <v>62123</v>
      </c>
      <c r="B549" s="1" t="s">
        <v>62124</v>
      </c>
      <c r="C549" s="1">
        <v>1</v>
      </c>
      <c r="D549" s="1">
        <v>45</v>
      </c>
      <c r="E549" s="1">
        <v>87</v>
      </c>
      <c r="F549" s="1">
        <v>11092</v>
      </c>
      <c r="G549" s="1">
        <v>2.83320561941252</v>
      </c>
      <c r="H549" s="1">
        <v>0.298865869579094</v>
      </c>
      <c r="I549" s="1">
        <v>0.329406907346301</v>
      </c>
      <c r="J549" s="1" t="s">
        <v>328</v>
      </c>
    </row>
    <row r="550" spans="1:10">
      <c r="A550" s="1" t="s">
        <v>62125</v>
      </c>
      <c r="B550" s="1" t="s">
        <v>62126</v>
      </c>
      <c r="C550" s="1">
        <v>2</v>
      </c>
      <c r="D550" s="1">
        <v>45</v>
      </c>
      <c r="E550" s="1">
        <v>270</v>
      </c>
      <c r="F550" s="1">
        <v>11092</v>
      </c>
      <c r="G550" s="1">
        <v>1.82584362139918</v>
      </c>
      <c r="H550" s="1">
        <v>0.29974959239939</v>
      </c>
      <c r="I550" s="1">
        <v>0.329779150836488</v>
      </c>
      <c r="J550" s="1" t="s">
        <v>62024</v>
      </c>
    </row>
    <row r="551" spans="1:10">
      <c r="A551" s="1" t="s">
        <v>62127</v>
      </c>
      <c r="B551" s="1" t="s">
        <v>62128</v>
      </c>
      <c r="C551" s="1">
        <v>1</v>
      </c>
      <c r="D551" s="1">
        <v>45</v>
      </c>
      <c r="E551" s="1">
        <v>88</v>
      </c>
      <c r="F551" s="1">
        <v>11092</v>
      </c>
      <c r="G551" s="1">
        <v>2.8010101010101</v>
      </c>
      <c r="H551" s="1">
        <v>0.301732842397717</v>
      </c>
      <c r="I551" s="1">
        <v>0.330756146657388</v>
      </c>
      <c r="J551" s="1" t="s">
        <v>356</v>
      </c>
    </row>
    <row r="552" spans="1:10">
      <c r="A552" s="1" t="s">
        <v>62129</v>
      </c>
      <c r="B552" s="1" t="s">
        <v>62130</v>
      </c>
      <c r="C552" s="1">
        <v>1</v>
      </c>
      <c r="D552" s="1">
        <v>45</v>
      </c>
      <c r="E552" s="1">
        <v>88</v>
      </c>
      <c r="F552" s="1">
        <v>11092</v>
      </c>
      <c r="G552" s="1">
        <v>2.8010101010101</v>
      </c>
      <c r="H552" s="1">
        <v>0.301732842397717</v>
      </c>
      <c r="I552" s="1">
        <v>0.330756146657388</v>
      </c>
      <c r="J552" s="1" t="s">
        <v>317</v>
      </c>
    </row>
    <row r="553" spans="1:10">
      <c r="A553" s="1" t="s">
        <v>62131</v>
      </c>
      <c r="B553" s="1" t="s">
        <v>62132</v>
      </c>
      <c r="C553" s="1">
        <v>1</v>
      </c>
      <c r="D553" s="1">
        <v>45</v>
      </c>
      <c r="E553" s="1">
        <v>89</v>
      </c>
      <c r="F553" s="1">
        <v>11092</v>
      </c>
      <c r="G553" s="1">
        <v>2.76953807740325</v>
      </c>
      <c r="H553" s="1">
        <v>0.304588351493691</v>
      </c>
      <c r="I553" s="1">
        <v>0.332678778123308</v>
      </c>
      <c r="J553" s="1" t="s">
        <v>328</v>
      </c>
    </row>
    <row r="554" spans="1:10">
      <c r="A554" s="1" t="s">
        <v>62133</v>
      </c>
      <c r="B554" s="1" t="s">
        <v>62134</v>
      </c>
      <c r="C554" s="1">
        <v>1</v>
      </c>
      <c r="D554" s="1">
        <v>45</v>
      </c>
      <c r="E554" s="1">
        <v>89</v>
      </c>
      <c r="F554" s="1">
        <v>11092</v>
      </c>
      <c r="G554" s="1">
        <v>2.76953807740325</v>
      </c>
      <c r="H554" s="1">
        <v>0.304588351493691</v>
      </c>
      <c r="I554" s="1">
        <v>0.332678778123308</v>
      </c>
      <c r="J554" s="1" t="s">
        <v>357</v>
      </c>
    </row>
    <row r="555" spans="1:10">
      <c r="A555" s="1" t="s">
        <v>62135</v>
      </c>
      <c r="B555" s="1" t="s">
        <v>62136</v>
      </c>
      <c r="C555" s="1">
        <v>2</v>
      </c>
      <c r="D555" s="1">
        <v>45</v>
      </c>
      <c r="E555" s="1">
        <v>274</v>
      </c>
      <c r="F555" s="1">
        <v>11092</v>
      </c>
      <c r="G555" s="1">
        <v>1.79918896999189</v>
      </c>
      <c r="H555" s="1">
        <v>0.3057818105376</v>
      </c>
      <c r="I555" s="1">
        <v>0.332778763179659</v>
      </c>
      <c r="J555" s="1" t="s">
        <v>62137</v>
      </c>
    </row>
    <row r="556" spans="1:10">
      <c r="A556" s="1" t="s">
        <v>62138</v>
      </c>
      <c r="B556" s="1" t="s">
        <v>62139</v>
      </c>
      <c r="C556" s="1">
        <v>2</v>
      </c>
      <c r="D556" s="1">
        <v>45</v>
      </c>
      <c r="E556" s="1">
        <v>274</v>
      </c>
      <c r="F556" s="1">
        <v>11092</v>
      </c>
      <c r="G556" s="1">
        <v>1.79918896999189</v>
      </c>
      <c r="H556" s="1">
        <v>0.3057818105376</v>
      </c>
      <c r="I556" s="1">
        <v>0.332778763179659</v>
      </c>
      <c r="J556" s="1" t="s">
        <v>62137</v>
      </c>
    </row>
    <row r="557" spans="1:10">
      <c r="A557" s="1" t="s">
        <v>62140</v>
      </c>
      <c r="B557" s="1" t="s">
        <v>62141</v>
      </c>
      <c r="C557" s="1">
        <v>1</v>
      </c>
      <c r="D557" s="1">
        <v>45</v>
      </c>
      <c r="E557" s="1">
        <v>90</v>
      </c>
      <c r="F557" s="1">
        <v>11092</v>
      </c>
      <c r="G557" s="1">
        <v>2.73876543209877</v>
      </c>
      <c r="H557" s="1">
        <v>0.307432441667533</v>
      </c>
      <c r="I557" s="1">
        <v>0.333373778756176</v>
      </c>
      <c r="J557" s="1" t="s">
        <v>327</v>
      </c>
    </row>
    <row r="558" spans="1:10">
      <c r="A558" s="1" t="s">
        <v>62142</v>
      </c>
      <c r="B558" s="1" t="s">
        <v>62143</v>
      </c>
      <c r="C558" s="1">
        <v>1</v>
      </c>
      <c r="D558" s="1">
        <v>45</v>
      </c>
      <c r="E558" s="1">
        <v>90</v>
      </c>
      <c r="F558" s="1">
        <v>11092</v>
      </c>
      <c r="G558" s="1">
        <v>2.73876543209877</v>
      </c>
      <c r="H558" s="1">
        <v>0.307432441667533</v>
      </c>
      <c r="I558" s="1">
        <v>0.333373778756176</v>
      </c>
      <c r="J558" s="1" t="s">
        <v>316</v>
      </c>
    </row>
    <row r="559" spans="1:10">
      <c r="A559" s="1" t="s">
        <v>62144</v>
      </c>
      <c r="B559" s="1" t="s">
        <v>62145</v>
      </c>
      <c r="C559" s="1">
        <v>3</v>
      </c>
      <c r="D559" s="1">
        <v>45</v>
      </c>
      <c r="E559" s="1">
        <v>481</v>
      </c>
      <c r="F559" s="1">
        <v>11092</v>
      </c>
      <c r="G559" s="1">
        <v>1.53735273735274</v>
      </c>
      <c r="H559" s="1">
        <v>0.309781196322263</v>
      </c>
      <c r="I559" s="1">
        <v>0.334046622387584</v>
      </c>
      <c r="J559" s="1" t="s">
        <v>59394</v>
      </c>
    </row>
    <row r="560" spans="1:10">
      <c r="A560" s="1" t="s">
        <v>62146</v>
      </c>
      <c r="B560" s="1" t="s">
        <v>62147</v>
      </c>
      <c r="C560" s="1">
        <v>1</v>
      </c>
      <c r="D560" s="1">
        <v>45</v>
      </c>
      <c r="E560" s="1">
        <v>91</v>
      </c>
      <c r="F560" s="1">
        <v>11092</v>
      </c>
      <c r="G560" s="1">
        <v>2.70866910866911</v>
      </c>
      <c r="H560" s="1">
        <v>0.310265157548733</v>
      </c>
      <c r="I560" s="1">
        <v>0.334046622387584</v>
      </c>
      <c r="J560" s="1" t="s">
        <v>428</v>
      </c>
    </row>
    <row r="561" spans="1:10">
      <c r="A561" s="1" t="s">
        <v>62148</v>
      </c>
      <c r="B561" s="1" t="s">
        <v>62149</v>
      </c>
      <c r="C561" s="1">
        <v>1</v>
      </c>
      <c r="D561" s="1">
        <v>45</v>
      </c>
      <c r="E561" s="1">
        <v>91</v>
      </c>
      <c r="F561" s="1">
        <v>11092</v>
      </c>
      <c r="G561" s="1">
        <v>2.70866910866911</v>
      </c>
      <c r="H561" s="1">
        <v>0.310265157548733</v>
      </c>
      <c r="I561" s="1">
        <v>0.334046622387584</v>
      </c>
      <c r="J561" s="1" t="s">
        <v>357</v>
      </c>
    </row>
    <row r="562" spans="1:10">
      <c r="A562" s="1" t="s">
        <v>62150</v>
      </c>
      <c r="B562" s="1" t="s">
        <v>62151</v>
      </c>
      <c r="C562" s="1">
        <v>1</v>
      </c>
      <c r="D562" s="1">
        <v>45</v>
      </c>
      <c r="E562" s="1">
        <v>91</v>
      </c>
      <c r="F562" s="1">
        <v>11092</v>
      </c>
      <c r="G562" s="1">
        <v>2.70866910866911</v>
      </c>
      <c r="H562" s="1">
        <v>0.310265157548733</v>
      </c>
      <c r="I562" s="1">
        <v>0.334046622387584</v>
      </c>
      <c r="J562" s="1" t="s">
        <v>336</v>
      </c>
    </row>
    <row r="563" spans="1:10">
      <c r="A563" s="1" t="s">
        <v>62152</v>
      </c>
      <c r="B563" s="1" t="s">
        <v>62153</v>
      </c>
      <c r="C563" s="1">
        <v>1</v>
      </c>
      <c r="D563" s="1">
        <v>45</v>
      </c>
      <c r="E563" s="1">
        <v>92</v>
      </c>
      <c r="F563" s="1">
        <v>11092</v>
      </c>
      <c r="G563" s="1">
        <v>2.6792270531401</v>
      </c>
      <c r="H563" s="1">
        <v>0.313086543596393</v>
      </c>
      <c r="I563" s="1">
        <v>0.336484470342031</v>
      </c>
      <c r="J563" s="1" t="s">
        <v>328</v>
      </c>
    </row>
    <row r="564" spans="1:10">
      <c r="A564" s="1" t="s">
        <v>62154</v>
      </c>
      <c r="B564" s="1" t="s">
        <v>62155</v>
      </c>
      <c r="C564" s="1">
        <v>1</v>
      </c>
      <c r="D564" s="1">
        <v>45</v>
      </c>
      <c r="E564" s="1">
        <v>93</v>
      </c>
      <c r="F564" s="1">
        <v>11092</v>
      </c>
      <c r="G564" s="1">
        <v>2.65041816009558</v>
      </c>
      <c r="H564" s="1">
        <v>0.315896644099862</v>
      </c>
      <c r="I564" s="1">
        <v>0.338901550686175</v>
      </c>
      <c r="J564" s="1" t="s">
        <v>328</v>
      </c>
    </row>
    <row r="565" spans="1:10">
      <c r="A565" s="1" t="s">
        <v>62156</v>
      </c>
      <c r="B565" s="1" t="s">
        <v>62157</v>
      </c>
      <c r="C565" s="1">
        <v>1</v>
      </c>
      <c r="D565" s="1">
        <v>45</v>
      </c>
      <c r="E565" s="1">
        <v>94</v>
      </c>
      <c r="F565" s="1">
        <v>11092</v>
      </c>
      <c r="G565" s="1">
        <v>2.62222222222222</v>
      </c>
      <c r="H565" s="1">
        <v>0.31869550317937</v>
      </c>
      <c r="I565" s="1">
        <v>0.341298021135354</v>
      </c>
      <c r="J565" s="1" t="s">
        <v>356</v>
      </c>
    </row>
    <row r="566" spans="1:10">
      <c r="A566" s="1" t="s">
        <v>62158</v>
      </c>
      <c r="B566" s="1" t="s">
        <v>62159</v>
      </c>
      <c r="C566" s="1">
        <v>1</v>
      </c>
      <c r="D566" s="1">
        <v>45</v>
      </c>
      <c r="E566" s="1">
        <v>95</v>
      </c>
      <c r="F566" s="1">
        <v>11092</v>
      </c>
      <c r="G566" s="1">
        <v>2.59461988304094</v>
      </c>
      <c r="H566" s="1">
        <v>0.321483164786656</v>
      </c>
      <c r="I566" s="1">
        <v>0.343066840161025</v>
      </c>
      <c r="J566" s="1" t="s">
        <v>293</v>
      </c>
    </row>
    <row r="567" spans="1:10">
      <c r="A567" s="1" t="s">
        <v>62160</v>
      </c>
      <c r="B567" s="1" t="s">
        <v>62161</v>
      </c>
      <c r="C567" s="1">
        <v>1</v>
      </c>
      <c r="D567" s="1">
        <v>45</v>
      </c>
      <c r="E567" s="1">
        <v>95</v>
      </c>
      <c r="F567" s="1">
        <v>11092</v>
      </c>
      <c r="G567" s="1">
        <v>2.59461988304094</v>
      </c>
      <c r="H567" s="1">
        <v>0.321483164786656</v>
      </c>
      <c r="I567" s="1">
        <v>0.343066840161025</v>
      </c>
      <c r="J567" s="1" t="s">
        <v>336</v>
      </c>
    </row>
    <row r="568" spans="1:10">
      <c r="A568" s="1" t="s">
        <v>62162</v>
      </c>
      <c r="B568" s="1" t="s">
        <v>62163</v>
      </c>
      <c r="C568" s="1">
        <v>4</v>
      </c>
      <c r="D568" s="1">
        <v>45</v>
      </c>
      <c r="E568" s="1">
        <v>707</v>
      </c>
      <c r="F568" s="1">
        <v>11092</v>
      </c>
      <c r="G568" s="1">
        <v>1.39456231337419</v>
      </c>
      <c r="H568" s="1">
        <v>0.322125473580945</v>
      </c>
      <c r="I568" s="1">
        <v>0.343146007130318</v>
      </c>
      <c r="J568" s="1" t="s">
        <v>62164</v>
      </c>
    </row>
    <row r="569" spans="1:10">
      <c r="A569" s="1" t="s">
        <v>62165</v>
      </c>
      <c r="B569" s="1" t="s">
        <v>62166</v>
      </c>
      <c r="C569" s="1">
        <v>1</v>
      </c>
      <c r="D569" s="1">
        <v>45</v>
      </c>
      <c r="E569" s="1">
        <v>97</v>
      </c>
      <c r="F569" s="1">
        <v>11092</v>
      </c>
      <c r="G569" s="1">
        <v>2.54112256586483</v>
      </c>
      <c r="H569" s="1">
        <v>0.327025070552837</v>
      </c>
      <c r="I569" s="1">
        <v>0.347752011644214</v>
      </c>
      <c r="J569" s="1" t="s">
        <v>336</v>
      </c>
    </row>
    <row r="570" spans="1:10">
      <c r="A570" s="1" t="s">
        <v>62167</v>
      </c>
      <c r="B570" s="1" t="s">
        <v>62168</v>
      </c>
      <c r="C570" s="1">
        <v>4</v>
      </c>
      <c r="D570" s="1">
        <v>45</v>
      </c>
      <c r="E570" s="1">
        <v>723</v>
      </c>
      <c r="F570" s="1">
        <v>11092</v>
      </c>
      <c r="G570" s="1">
        <v>1.36370063009067</v>
      </c>
      <c r="H570" s="1">
        <v>0.337142928915501</v>
      </c>
      <c r="I570" s="1">
        <v>0.35788107041294</v>
      </c>
      <c r="J570" s="1" t="s">
        <v>62164</v>
      </c>
    </row>
    <row r="571" spans="1:10">
      <c r="A571" s="1" t="s">
        <v>62169</v>
      </c>
      <c r="B571" s="1" t="s">
        <v>62170</v>
      </c>
      <c r="C571" s="1">
        <v>2</v>
      </c>
      <c r="D571" s="1">
        <v>45</v>
      </c>
      <c r="E571" s="1">
        <v>296</v>
      </c>
      <c r="F571" s="1">
        <v>11092</v>
      </c>
      <c r="G571" s="1">
        <v>1.66546546546547</v>
      </c>
      <c r="H571" s="1">
        <v>0.338784638301404</v>
      </c>
      <c r="I571" s="1">
        <v>0.358992844796575</v>
      </c>
      <c r="J571" s="1" t="s">
        <v>59965</v>
      </c>
    </row>
    <row r="572" spans="1:10">
      <c r="A572" s="1" t="s">
        <v>62171</v>
      </c>
      <c r="B572" s="1" t="s">
        <v>62172</v>
      </c>
      <c r="C572" s="1">
        <v>1</v>
      </c>
      <c r="D572" s="1">
        <v>45</v>
      </c>
      <c r="E572" s="1">
        <v>102</v>
      </c>
      <c r="F572" s="1">
        <v>11092</v>
      </c>
      <c r="G572" s="1">
        <v>2.41655773420479</v>
      </c>
      <c r="H572" s="1">
        <v>0.340686923667881</v>
      </c>
      <c r="I572" s="1">
        <v>0.360376360587391</v>
      </c>
      <c r="J572" s="1" t="s">
        <v>332</v>
      </c>
    </row>
    <row r="573" spans="1:10">
      <c r="A573" s="1" t="s">
        <v>62173</v>
      </c>
      <c r="B573" s="1" t="s">
        <v>62174</v>
      </c>
      <c r="C573" s="1">
        <v>1</v>
      </c>
      <c r="D573" s="1">
        <v>45</v>
      </c>
      <c r="E573" s="1">
        <v>106</v>
      </c>
      <c r="F573" s="1">
        <v>11092</v>
      </c>
      <c r="G573" s="1">
        <v>2.32536687631027</v>
      </c>
      <c r="H573" s="1">
        <v>0.351420812714475</v>
      </c>
      <c r="I573" s="1">
        <v>0.37108071832088</v>
      </c>
      <c r="J573" s="1" t="s">
        <v>428</v>
      </c>
    </row>
    <row r="574" spans="1:10">
      <c r="A574" s="1" t="s">
        <v>62175</v>
      </c>
      <c r="B574" s="1" t="s">
        <v>62176</v>
      </c>
      <c r="C574" s="1">
        <v>4</v>
      </c>
      <c r="D574" s="1">
        <v>45</v>
      </c>
      <c r="E574" s="1">
        <v>742</v>
      </c>
      <c r="F574" s="1">
        <v>11092</v>
      </c>
      <c r="G574" s="1">
        <v>1.3287810721773</v>
      </c>
      <c r="H574" s="1">
        <v>0.35503565261155</v>
      </c>
      <c r="I574" s="1">
        <v>0.374243515143763</v>
      </c>
      <c r="J574" s="1" t="s">
        <v>62177</v>
      </c>
    </row>
    <row r="575" spans="1:10">
      <c r="A575" s="1" t="s">
        <v>62178</v>
      </c>
      <c r="B575" s="1" t="s">
        <v>62179</v>
      </c>
      <c r="C575" s="1">
        <v>1</v>
      </c>
      <c r="D575" s="1">
        <v>45</v>
      </c>
      <c r="E575" s="1">
        <v>108</v>
      </c>
      <c r="F575" s="1">
        <v>11092</v>
      </c>
      <c r="G575" s="1">
        <v>2.28230452674897</v>
      </c>
      <c r="H575" s="1">
        <v>0.356723490958412</v>
      </c>
      <c r="I575" s="1">
        <v>0.375367575851709</v>
      </c>
      <c r="J575" s="1" t="s">
        <v>333</v>
      </c>
    </row>
    <row r="576" spans="1:10">
      <c r="A576" s="1" t="s">
        <v>62180</v>
      </c>
      <c r="B576" s="1" t="s">
        <v>62181</v>
      </c>
      <c r="C576" s="1">
        <v>2</v>
      </c>
      <c r="D576" s="1">
        <v>45</v>
      </c>
      <c r="E576" s="1">
        <v>318</v>
      </c>
      <c r="F576" s="1">
        <v>11092</v>
      </c>
      <c r="G576" s="1">
        <v>1.55024458420685</v>
      </c>
      <c r="H576" s="1">
        <v>0.371352254131834</v>
      </c>
      <c r="I576" s="1">
        <v>0.390081324340222</v>
      </c>
      <c r="J576" s="1" t="s">
        <v>62182</v>
      </c>
    </row>
    <row r="577" spans="1:10">
      <c r="A577" s="1" t="s">
        <v>62183</v>
      </c>
      <c r="B577" s="1" t="s">
        <v>62184</v>
      </c>
      <c r="C577" s="1">
        <v>1</v>
      </c>
      <c r="D577" s="1">
        <v>45</v>
      </c>
      <c r="E577" s="1">
        <v>123</v>
      </c>
      <c r="F577" s="1">
        <v>11092</v>
      </c>
      <c r="G577" s="1">
        <v>2.00397470641373</v>
      </c>
      <c r="H577" s="1">
        <v>0.395164783058763</v>
      </c>
      <c r="I577" s="1">
        <v>0.413932279822627</v>
      </c>
      <c r="J577" s="1" t="s">
        <v>289</v>
      </c>
    </row>
    <row r="578" spans="1:10">
      <c r="A578" s="1" t="s">
        <v>62185</v>
      </c>
      <c r="B578" s="1" t="s">
        <v>62186</v>
      </c>
      <c r="C578" s="1">
        <v>2</v>
      </c>
      <c r="D578" s="1">
        <v>45</v>
      </c>
      <c r="E578" s="1">
        <v>335</v>
      </c>
      <c r="F578" s="1">
        <v>11092</v>
      </c>
      <c r="G578" s="1">
        <v>1.47157545605307</v>
      </c>
      <c r="H578" s="1">
        <v>0.39611400287662</v>
      </c>
      <c r="I578" s="1">
        <v>0.413932279822627</v>
      </c>
      <c r="J578" s="1" t="s">
        <v>57589</v>
      </c>
    </row>
    <row r="579" spans="1:10">
      <c r="A579" s="1" t="s">
        <v>62187</v>
      </c>
      <c r="B579" s="1" t="s">
        <v>62188</v>
      </c>
      <c r="C579" s="1">
        <v>2</v>
      </c>
      <c r="D579" s="1">
        <v>45</v>
      </c>
      <c r="E579" s="1">
        <v>335</v>
      </c>
      <c r="F579" s="1">
        <v>11092</v>
      </c>
      <c r="G579" s="1">
        <v>1.47157545605307</v>
      </c>
      <c r="H579" s="1">
        <v>0.39611400287662</v>
      </c>
      <c r="I579" s="1">
        <v>0.413932279822627</v>
      </c>
      <c r="J579" s="1" t="s">
        <v>61624</v>
      </c>
    </row>
    <row r="580" spans="1:10">
      <c r="A580" s="1" t="s">
        <v>62189</v>
      </c>
      <c r="B580" s="1" t="s">
        <v>62190</v>
      </c>
      <c r="C580" s="1">
        <v>1</v>
      </c>
      <c r="D580" s="1">
        <v>45</v>
      </c>
      <c r="E580" s="1">
        <v>124</v>
      </c>
      <c r="F580" s="1">
        <v>11092</v>
      </c>
      <c r="G580" s="1">
        <v>1.98781362007168</v>
      </c>
      <c r="H580" s="1">
        <v>0.39764610175348</v>
      </c>
      <c r="I580" s="1">
        <v>0.41481562255458</v>
      </c>
      <c r="J580" s="1" t="s">
        <v>316</v>
      </c>
    </row>
    <row r="581" spans="1:10">
      <c r="A581" s="1" t="s">
        <v>62191</v>
      </c>
      <c r="B581" s="1" t="s">
        <v>62192</v>
      </c>
      <c r="C581" s="1">
        <v>1</v>
      </c>
      <c r="D581" s="1">
        <v>45</v>
      </c>
      <c r="E581" s="1">
        <v>134</v>
      </c>
      <c r="F581" s="1">
        <v>11092</v>
      </c>
      <c r="G581" s="1">
        <v>1.83946932006634</v>
      </c>
      <c r="H581" s="1">
        <v>0.421918196638168</v>
      </c>
      <c r="I581" s="1">
        <v>0.439376880636989</v>
      </c>
      <c r="J581" s="1" t="s">
        <v>333</v>
      </c>
    </row>
    <row r="582" spans="1:10">
      <c r="A582" s="1" t="s">
        <v>62193</v>
      </c>
      <c r="B582" s="1" t="s">
        <v>62194</v>
      </c>
      <c r="C582" s="1">
        <v>1</v>
      </c>
      <c r="D582" s="1">
        <v>45</v>
      </c>
      <c r="E582" s="1">
        <v>138</v>
      </c>
      <c r="F582" s="1">
        <v>11092</v>
      </c>
      <c r="G582" s="1">
        <v>1.78615136876006</v>
      </c>
      <c r="H582" s="1">
        <v>0.431356924921998</v>
      </c>
      <c r="I582" s="1">
        <v>0.448433016614263</v>
      </c>
      <c r="J582" s="1" t="s">
        <v>356</v>
      </c>
    </row>
    <row r="583" spans="1:10">
      <c r="A583" s="1" t="s">
        <v>62195</v>
      </c>
      <c r="B583" s="1" t="s">
        <v>62196</v>
      </c>
      <c r="C583" s="1">
        <v>1</v>
      </c>
      <c r="D583" s="1">
        <v>45</v>
      </c>
      <c r="E583" s="1">
        <v>142</v>
      </c>
      <c r="F583" s="1">
        <v>11092</v>
      </c>
      <c r="G583" s="1">
        <v>1.7358372456964</v>
      </c>
      <c r="H583" s="1">
        <v>0.440644910729919</v>
      </c>
      <c r="I583" s="1">
        <v>0.457301591204245</v>
      </c>
      <c r="J583" s="1" t="s">
        <v>328</v>
      </c>
    </row>
    <row r="584" spans="1:10">
      <c r="A584" s="1" t="s">
        <v>62197</v>
      </c>
      <c r="B584" s="1" t="s">
        <v>62198</v>
      </c>
      <c r="C584" s="1">
        <v>1</v>
      </c>
      <c r="D584" s="1">
        <v>45</v>
      </c>
      <c r="E584" s="1">
        <v>147</v>
      </c>
      <c r="F584" s="1">
        <v>11092</v>
      </c>
      <c r="G584" s="1">
        <v>1.67679516250945</v>
      </c>
      <c r="H584" s="1">
        <v>0.452046493509197</v>
      </c>
      <c r="I584" s="1">
        <v>0.468329471834571</v>
      </c>
      <c r="J584" s="1" t="s">
        <v>356</v>
      </c>
    </row>
    <row r="585" spans="1:10">
      <c r="A585" s="1" t="s">
        <v>62199</v>
      </c>
      <c r="B585" s="1" t="s">
        <v>62200</v>
      </c>
      <c r="C585" s="1">
        <v>1</v>
      </c>
      <c r="D585" s="1">
        <v>45</v>
      </c>
      <c r="E585" s="1">
        <v>153</v>
      </c>
      <c r="F585" s="1">
        <v>11092</v>
      </c>
      <c r="G585" s="1">
        <v>1.61103848946986</v>
      </c>
      <c r="H585" s="1">
        <v>0.465428692733429</v>
      </c>
      <c r="I585" s="1">
        <v>0.48136803152567</v>
      </c>
      <c r="J585" s="1" t="s">
        <v>396</v>
      </c>
    </row>
    <row r="586" spans="1:10">
      <c r="A586" s="1" t="s">
        <v>62201</v>
      </c>
      <c r="B586" s="1" t="s">
        <v>62202</v>
      </c>
      <c r="C586" s="1">
        <v>1</v>
      </c>
      <c r="D586" s="1">
        <v>45</v>
      </c>
      <c r="E586" s="1">
        <v>155</v>
      </c>
      <c r="F586" s="1">
        <v>11092</v>
      </c>
      <c r="G586" s="1">
        <v>1.59025089605735</v>
      </c>
      <c r="H586" s="1">
        <v>0.46981800157314</v>
      </c>
      <c r="I586" s="1">
        <v>0.48507704777808</v>
      </c>
      <c r="J586" s="1" t="s">
        <v>356</v>
      </c>
    </row>
    <row r="587" spans="1:10">
      <c r="A587" s="1" t="s">
        <v>62203</v>
      </c>
      <c r="B587" s="1" t="s">
        <v>62204</v>
      </c>
      <c r="C587" s="1">
        <v>3</v>
      </c>
      <c r="D587" s="1">
        <v>45</v>
      </c>
      <c r="E587" s="1">
        <v>634</v>
      </c>
      <c r="F587" s="1">
        <v>11092</v>
      </c>
      <c r="G587" s="1">
        <v>1.16635120925342</v>
      </c>
      <c r="H587" s="1">
        <v>0.479070613535997</v>
      </c>
      <c r="I587" s="1">
        <v>0.493786093132666</v>
      </c>
      <c r="J587" s="1" t="s">
        <v>57504</v>
      </c>
    </row>
    <row r="588" spans="1:10">
      <c r="A588" s="1" t="s">
        <v>62205</v>
      </c>
      <c r="B588" s="1" t="s">
        <v>62206</v>
      </c>
      <c r="C588" s="1">
        <v>1</v>
      </c>
      <c r="D588" s="1">
        <v>45</v>
      </c>
      <c r="E588" s="1">
        <v>163</v>
      </c>
      <c r="F588" s="1">
        <v>11092</v>
      </c>
      <c r="G588" s="1">
        <v>1.51220177232447</v>
      </c>
      <c r="H588" s="1">
        <v>0.487025535758708</v>
      </c>
      <c r="I588" s="1">
        <v>0.501130193523441</v>
      </c>
      <c r="J588" s="1" t="s">
        <v>353</v>
      </c>
    </row>
    <row r="589" spans="1:10">
      <c r="A589" s="1" t="s">
        <v>62207</v>
      </c>
      <c r="B589" s="1" t="s">
        <v>62208</v>
      </c>
      <c r="C589" s="1">
        <v>1</v>
      </c>
      <c r="D589" s="1">
        <v>45</v>
      </c>
      <c r="E589" s="1">
        <v>168</v>
      </c>
      <c r="F589" s="1">
        <v>11092</v>
      </c>
      <c r="G589" s="1">
        <v>1.46719576719577</v>
      </c>
      <c r="H589" s="1">
        <v>0.49750165135311</v>
      </c>
      <c r="I589" s="1">
        <v>0.51017147269487</v>
      </c>
      <c r="J589" s="1" t="s">
        <v>336</v>
      </c>
    </row>
    <row r="590" spans="1:10">
      <c r="A590" s="1" t="s">
        <v>62209</v>
      </c>
      <c r="B590" s="1" t="s">
        <v>62210</v>
      </c>
      <c r="C590" s="1">
        <v>1</v>
      </c>
      <c r="D590" s="1">
        <v>45</v>
      </c>
      <c r="E590" s="1">
        <v>168</v>
      </c>
      <c r="F590" s="1">
        <v>11092</v>
      </c>
      <c r="G590" s="1">
        <v>1.46719576719577</v>
      </c>
      <c r="H590" s="1">
        <v>0.49750165135311</v>
      </c>
      <c r="I590" s="1">
        <v>0.51017147269487</v>
      </c>
      <c r="J590" s="1" t="s">
        <v>336</v>
      </c>
    </row>
    <row r="591" spans="1:10">
      <c r="A591" s="1" t="s">
        <v>62211</v>
      </c>
      <c r="B591" s="1" t="s">
        <v>62212</v>
      </c>
      <c r="C591" s="1">
        <v>2</v>
      </c>
      <c r="D591" s="1">
        <v>45</v>
      </c>
      <c r="E591" s="1">
        <v>410</v>
      </c>
      <c r="F591" s="1">
        <v>11092</v>
      </c>
      <c r="G591" s="1">
        <v>1.20238482384824</v>
      </c>
      <c r="H591" s="1">
        <v>0.499638261699916</v>
      </c>
      <c r="I591" s="1">
        <v>0.511494084858897</v>
      </c>
      <c r="J591" s="1" t="s">
        <v>62024</v>
      </c>
    </row>
    <row r="592" spans="1:10">
      <c r="A592" s="1" t="s">
        <v>62213</v>
      </c>
      <c r="B592" s="1" t="s">
        <v>62214</v>
      </c>
      <c r="C592" s="1">
        <v>1</v>
      </c>
      <c r="D592" s="1">
        <v>45</v>
      </c>
      <c r="E592" s="1">
        <v>176</v>
      </c>
      <c r="F592" s="1">
        <v>11092</v>
      </c>
      <c r="G592" s="1">
        <v>1.40050505050505</v>
      </c>
      <c r="H592" s="1">
        <v>0.513829822967322</v>
      </c>
      <c r="I592" s="1">
        <v>0.525132340223795</v>
      </c>
      <c r="J592" s="1" t="s">
        <v>317</v>
      </c>
    </row>
    <row r="593" spans="1:10">
      <c r="A593" s="1" t="s">
        <v>62215</v>
      </c>
      <c r="B593" s="1" t="s">
        <v>62216</v>
      </c>
      <c r="C593" s="1">
        <v>1</v>
      </c>
      <c r="D593" s="1">
        <v>45</v>
      </c>
      <c r="E593" s="1">
        <v>177</v>
      </c>
      <c r="F593" s="1">
        <v>11092</v>
      </c>
      <c r="G593" s="1">
        <v>1.39259259259259</v>
      </c>
      <c r="H593" s="1">
        <v>0.515834005631894</v>
      </c>
      <c r="I593" s="1">
        <v>0.526290100340649</v>
      </c>
      <c r="J593" s="1" t="s">
        <v>289</v>
      </c>
    </row>
    <row r="594" spans="1:10">
      <c r="A594" s="1" t="s">
        <v>62217</v>
      </c>
      <c r="B594" s="1" t="s">
        <v>62218</v>
      </c>
      <c r="C594" s="1">
        <v>3</v>
      </c>
      <c r="D594" s="1">
        <v>45</v>
      </c>
      <c r="E594" s="1">
        <v>673</v>
      </c>
      <c r="F594" s="1">
        <v>11092</v>
      </c>
      <c r="G594" s="1">
        <v>1.09876176324913</v>
      </c>
      <c r="H594" s="1">
        <v>0.519681303889485</v>
      </c>
      <c r="I594" s="1">
        <v>0.52932126062268</v>
      </c>
      <c r="J594" s="1" t="s">
        <v>57504</v>
      </c>
    </row>
    <row r="595" spans="1:10">
      <c r="A595" s="1" t="s">
        <v>62219</v>
      </c>
      <c r="B595" s="1" t="s">
        <v>62220</v>
      </c>
      <c r="C595" s="1">
        <v>1</v>
      </c>
      <c r="D595" s="1">
        <v>45</v>
      </c>
      <c r="E595" s="1">
        <v>185</v>
      </c>
      <c r="F595" s="1">
        <v>11092</v>
      </c>
      <c r="G595" s="1">
        <v>1.33237237237237</v>
      </c>
      <c r="H595" s="1">
        <v>0.531579275598199</v>
      </c>
      <c r="I595" s="1">
        <v>0.540528421652041</v>
      </c>
      <c r="J595" s="1" t="s">
        <v>356</v>
      </c>
    </row>
    <row r="596" spans="1:10">
      <c r="A596" s="1" t="s">
        <v>62221</v>
      </c>
      <c r="B596" s="1" t="s">
        <v>62222</v>
      </c>
      <c r="C596" s="1">
        <v>2</v>
      </c>
      <c r="D596" s="1">
        <v>45</v>
      </c>
      <c r="E596" s="1">
        <v>467</v>
      </c>
      <c r="F596" s="1">
        <v>11092</v>
      </c>
      <c r="G596" s="1">
        <v>1.05562693314299</v>
      </c>
      <c r="H596" s="1">
        <v>0.570705322792917</v>
      </c>
      <c r="I596" s="1">
        <v>0.579337840280541</v>
      </c>
      <c r="J596" s="1" t="s">
        <v>57589</v>
      </c>
    </row>
    <row r="597" spans="1:10">
      <c r="A597" s="1" t="s">
        <v>62223</v>
      </c>
      <c r="B597" s="1" t="s">
        <v>62224</v>
      </c>
      <c r="C597" s="1">
        <v>1</v>
      </c>
      <c r="D597" s="1">
        <v>45</v>
      </c>
      <c r="E597" s="1">
        <v>234</v>
      </c>
      <c r="F597" s="1">
        <v>11092</v>
      </c>
      <c r="G597" s="1">
        <v>1.05337132003799</v>
      </c>
      <c r="H597" s="1">
        <v>0.61764981067862</v>
      </c>
      <c r="I597" s="1">
        <v>0.625940412164239</v>
      </c>
      <c r="J597" s="1" t="s">
        <v>347</v>
      </c>
    </row>
    <row r="598" spans="1:10">
      <c r="A598" s="1" t="s">
        <v>62225</v>
      </c>
      <c r="B598" s="1" t="s">
        <v>62226</v>
      </c>
      <c r="C598" s="1">
        <v>1</v>
      </c>
      <c r="D598" s="1">
        <v>45</v>
      </c>
      <c r="E598" s="1">
        <v>235</v>
      </c>
      <c r="F598" s="1">
        <v>11092</v>
      </c>
      <c r="G598" s="1">
        <v>1.04888888888889</v>
      </c>
      <c r="H598" s="1">
        <v>0.619234426493638</v>
      </c>
      <c r="I598" s="1">
        <v>0.626495131661905</v>
      </c>
      <c r="J598" s="1" t="s">
        <v>315</v>
      </c>
    </row>
    <row r="599" spans="1:10">
      <c r="A599" s="1" t="s">
        <v>62227</v>
      </c>
      <c r="B599" s="1" t="s">
        <v>62228</v>
      </c>
      <c r="C599" s="1">
        <v>1</v>
      </c>
      <c r="D599" s="1">
        <v>45</v>
      </c>
      <c r="E599" s="1">
        <v>290</v>
      </c>
      <c r="F599" s="1">
        <v>11092</v>
      </c>
      <c r="G599" s="1">
        <v>0.849961685823755</v>
      </c>
      <c r="H599" s="1">
        <v>0.697168836333452</v>
      </c>
      <c r="I599" s="1">
        <v>0.704163841380276</v>
      </c>
      <c r="J599" s="1" t="s">
        <v>315</v>
      </c>
    </row>
    <row r="600" spans="1:10">
      <c r="A600" s="1" t="s">
        <v>62229</v>
      </c>
      <c r="B600" s="1" t="s">
        <v>62230</v>
      </c>
      <c r="C600" s="1">
        <v>2</v>
      </c>
      <c r="D600" s="1">
        <v>45</v>
      </c>
      <c r="E600" s="1">
        <v>675</v>
      </c>
      <c r="F600" s="1">
        <v>11092</v>
      </c>
      <c r="G600" s="1">
        <v>0.730337448559671</v>
      </c>
      <c r="H600" s="1">
        <v>0.768442212282675</v>
      </c>
      <c r="I600" s="1">
        <v>0.774856588011245</v>
      </c>
      <c r="J600" s="1" t="s">
        <v>57932</v>
      </c>
    </row>
    <row r="601" spans="1:10">
      <c r="A601" s="1" t="s">
        <v>62231</v>
      </c>
      <c r="B601" s="1" t="s">
        <v>60350</v>
      </c>
      <c r="C601" s="1">
        <v>7</v>
      </c>
      <c r="D601" s="1">
        <v>45</v>
      </c>
      <c r="E601" s="1">
        <v>2117</v>
      </c>
      <c r="F601" s="1">
        <v>11092</v>
      </c>
      <c r="G601" s="1">
        <v>0.815031753529628</v>
      </c>
      <c r="H601" s="1">
        <v>0.781984420820686</v>
      </c>
      <c r="I601" s="1">
        <v>0.787197650292824</v>
      </c>
      <c r="J601" s="1" t="s">
        <v>62232</v>
      </c>
    </row>
    <row r="602" spans="1:10">
      <c r="A602" s="1" t="s">
        <v>62233</v>
      </c>
      <c r="B602" s="1" t="s">
        <v>62234</v>
      </c>
      <c r="C602" s="1">
        <v>1</v>
      </c>
      <c r="D602" s="1">
        <v>45</v>
      </c>
      <c r="E602" s="1">
        <v>378</v>
      </c>
      <c r="F602" s="1">
        <v>11092</v>
      </c>
      <c r="G602" s="1">
        <v>0.652087007642563</v>
      </c>
      <c r="H602" s="1">
        <v>0.790584488709835</v>
      </c>
      <c r="I602" s="1">
        <v>0.794530833911381</v>
      </c>
      <c r="J602" s="1" t="s">
        <v>428</v>
      </c>
    </row>
    <row r="603" spans="1:10">
      <c r="A603" s="1" t="s">
        <v>62235</v>
      </c>
      <c r="B603" s="1" t="s">
        <v>62236</v>
      </c>
      <c r="C603" s="1">
        <v>1</v>
      </c>
      <c r="D603" s="1">
        <v>45</v>
      </c>
      <c r="E603" s="1">
        <v>418</v>
      </c>
      <c r="F603" s="1">
        <v>11092</v>
      </c>
      <c r="G603" s="1">
        <v>0.589686337054758</v>
      </c>
      <c r="H603" s="1">
        <v>0.823087677593246</v>
      </c>
      <c r="I603" s="1">
        <v>0.825822188150034</v>
      </c>
      <c r="J603" s="1" t="s">
        <v>328</v>
      </c>
    </row>
    <row r="604" spans="1:10">
      <c r="A604" s="1" t="s">
        <v>62237</v>
      </c>
      <c r="B604" s="1" t="s">
        <v>62238</v>
      </c>
      <c r="C604" s="1">
        <v>1</v>
      </c>
      <c r="D604" s="1">
        <v>45</v>
      </c>
      <c r="E604" s="1">
        <v>449</v>
      </c>
      <c r="F604" s="1">
        <v>11092</v>
      </c>
      <c r="G604" s="1">
        <v>0.548973026478594</v>
      </c>
      <c r="H604" s="1">
        <v>0.844833023762927</v>
      </c>
      <c r="I604" s="1">
        <v>0.846234073553578</v>
      </c>
      <c r="J604" s="1" t="s">
        <v>356</v>
      </c>
    </row>
    <row r="605" spans="1:10">
      <c r="A605" s="1" t="s">
        <v>62239</v>
      </c>
      <c r="B605" s="1" t="s">
        <v>62240</v>
      </c>
      <c r="C605" s="1">
        <v>1</v>
      </c>
      <c r="D605" s="1">
        <v>45</v>
      </c>
      <c r="E605" s="1">
        <v>729</v>
      </c>
      <c r="F605" s="1">
        <v>11092</v>
      </c>
      <c r="G605" s="1">
        <v>0.338119189147996</v>
      </c>
      <c r="H605" s="1">
        <v>0.95336958150922</v>
      </c>
      <c r="I605" s="1">
        <v>0.95336958150922</v>
      </c>
      <c r="J605" s="1" t="s">
        <v>353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3"/>
  <sheetViews>
    <sheetView topLeftCell="A4" workbookViewId="0">
      <selection activeCell="B30" sqref="B30"/>
    </sheetView>
  </sheetViews>
  <sheetFormatPr defaultColWidth="9.02654867256637" defaultRowHeight="13.85"/>
  <cols>
    <col min="1" max="1" width="18.858407079646" customWidth="1"/>
    <col min="2" max="2" width="34.3893805309735" customWidth="1"/>
    <col min="3" max="3" width="21.9115044247788" customWidth="1"/>
  </cols>
  <sheetData>
    <row r="1" spans="1:12">
      <c r="A1" s="5" t="s">
        <v>0</v>
      </c>
      <c r="B1" s="6" t="s">
        <v>1</v>
      </c>
      <c r="C1" s="6" t="s">
        <v>58</v>
      </c>
      <c r="D1" s="6"/>
      <c r="E1" s="6"/>
      <c r="F1" s="6"/>
      <c r="G1" s="6"/>
      <c r="H1" s="6"/>
      <c r="I1" s="6"/>
      <c r="J1" s="6"/>
      <c r="K1" s="6"/>
      <c r="L1" s="6"/>
    </row>
    <row r="2" ht="13.9" spans="1:3">
      <c r="A2" s="7" t="s">
        <v>12</v>
      </c>
      <c r="B2" s="8" t="s">
        <v>13</v>
      </c>
      <c r="C2" t="s">
        <v>59</v>
      </c>
    </row>
    <row r="3" spans="3:3">
      <c r="C3" t="s">
        <v>60</v>
      </c>
    </row>
    <row r="4" spans="3:3">
      <c r="C4" t="s">
        <v>61</v>
      </c>
    </row>
    <row r="5" spans="3:3">
      <c r="C5" t="s">
        <v>62</v>
      </c>
    </row>
    <row r="6" ht="13.9" spans="1:3">
      <c r="A6" s="9" t="s">
        <v>14</v>
      </c>
      <c r="B6" s="10" t="s">
        <v>15</v>
      </c>
      <c r="C6" t="s">
        <v>63</v>
      </c>
    </row>
    <row r="7" spans="3:3">
      <c r="C7" t="s">
        <v>64</v>
      </c>
    </row>
    <row r="8" spans="3:3">
      <c r="C8" t="s">
        <v>65</v>
      </c>
    </row>
    <row r="9" spans="3:3">
      <c r="C9" t="s">
        <v>66</v>
      </c>
    </row>
    <row r="10" ht="55.5" spans="1:3">
      <c r="A10" s="7" t="s">
        <v>16</v>
      </c>
      <c r="B10" s="8" t="s">
        <v>17</v>
      </c>
      <c r="C10" t="s">
        <v>67</v>
      </c>
    </row>
    <row r="11" spans="3:3">
      <c r="C11" t="s">
        <v>68</v>
      </c>
    </row>
    <row r="12" spans="3:3">
      <c r="C12" t="s">
        <v>63</v>
      </c>
    </row>
    <row r="13" spans="3:3">
      <c r="C13" t="s">
        <v>69</v>
      </c>
    </row>
    <row r="14" spans="3:3">
      <c r="C14" t="s">
        <v>64</v>
      </c>
    </row>
    <row r="15" spans="3:3">
      <c r="C15" t="s">
        <v>70</v>
      </c>
    </row>
    <row r="16" ht="13.9" spans="1:3">
      <c r="A16" s="9" t="s">
        <v>18</v>
      </c>
      <c r="B16" s="11" t="s">
        <v>19</v>
      </c>
      <c r="C16" t="s">
        <v>71</v>
      </c>
    </row>
    <row r="17" spans="3:3">
      <c r="C17" t="s">
        <v>72</v>
      </c>
    </row>
    <row r="18" spans="3:3">
      <c r="C18" t="s">
        <v>68</v>
      </c>
    </row>
    <row r="19" spans="3:3">
      <c r="C19" t="s">
        <v>63</v>
      </c>
    </row>
    <row r="20" spans="3:3">
      <c r="C20" t="s">
        <v>69</v>
      </c>
    </row>
    <row r="21" spans="3:3">
      <c r="C21" t="s">
        <v>73</v>
      </c>
    </row>
    <row r="22" spans="3:3">
      <c r="C22" t="s">
        <v>74</v>
      </c>
    </row>
    <row r="23" spans="3:3">
      <c r="C23" t="s">
        <v>65</v>
      </c>
    </row>
    <row r="24" spans="3:3">
      <c r="C24" t="s">
        <v>66</v>
      </c>
    </row>
    <row r="25" ht="27.75" spans="1:3">
      <c r="A25" s="7" t="s">
        <v>20</v>
      </c>
      <c r="B25" s="8" t="s">
        <v>21</v>
      </c>
      <c r="C25" t="s">
        <v>71</v>
      </c>
    </row>
    <row r="26" spans="3:3">
      <c r="C26" t="s">
        <v>75</v>
      </c>
    </row>
    <row r="27" spans="3:3">
      <c r="C27" t="s">
        <v>63</v>
      </c>
    </row>
    <row r="28" spans="3:3">
      <c r="C28" t="s">
        <v>76</v>
      </c>
    </row>
    <row r="29" spans="3:3">
      <c r="C29" t="s">
        <v>77</v>
      </c>
    </row>
    <row r="30" spans="3:3">
      <c r="C30" t="s">
        <v>64</v>
      </c>
    </row>
    <row r="31" spans="3:3">
      <c r="C31" t="s">
        <v>78</v>
      </c>
    </row>
    <row r="32" spans="3:3">
      <c r="C32" t="s">
        <v>74</v>
      </c>
    </row>
    <row r="33" spans="3:3">
      <c r="C33" t="s">
        <v>79</v>
      </c>
    </row>
    <row r="34" spans="3:3">
      <c r="C34" t="s">
        <v>65</v>
      </c>
    </row>
    <row r="35" spans="3:3">
      <c r="C35" t="s">
        <v>66</v>
      </c>
    </row>
    <row r="36" ht="13.9" spans="1:3">
      <c r="A36" s="9" t="s">
        <v>22</v>
      </c>
      <c r="B36" s="10" t="s">
        <v>23</v>
      </c>
      <c r="C36" t="s">
        <v>80</v>
      </c>
    </row>
    <row r="37" spans="3:3">
      <c r="C37" t="s">
        <v>72</v>
      </c>
    </row>
    <row r="38" spans="3:3">
      <c r="C38" t="s">
        <v>68</v>
      </c>
    </row>
    <row r="39" spans="3:3">
      <c r="C39" t="s">
        <v>63</v>
      </c>
    </row>
    <row r="40" spans="3:3">
      <c r="C40" t="s">
        <v>81</v>
      </c>
    </row>
    <row r="41" spans="3:3">
      <c r="C41" t="s">
        <v>69</v>
      </c>
    </row>
    <row r="42" spans="3:3">
      <c r="C42" t="s">
        <v>82</v>
      </c>
    </row>
    <row r="43" spans="3:3">
      <c r="C43" t="s">
        <v>83</v>
      </c>
    </row>
    <row r="44" spans="3:3">
      <c r="C44" t="s">
        <v>73</v>
      </c>
    </row>
    <row r="45" spans="3:3">
      <c r="C45" t="s">
        <v>65</v>
      </c>
    </row>
    <row r="46" spans="3:3">
      <c r="C46" t="s">
        <v>66</v>
      </c>
    </row>
    <row r="47" ht="27.75" spans="1:3">
      <c r="A47" s="7" t="s">
        <v>24</v>
      </c>
      <c r="B47" s="8" t="s">
        <v>25</v>
      </c>
      <c r="C47" t="s">
        <v>80</v>
      </c>
    </row>
    <row r="48" spans="3:3">
      <c r="C48" t="s">
        <v>67</v>
      </c>
    </row>
    <row r="49" spans="3:3">
      <c r="C49" t="s">
        <v>84</v>
      </c>
    </row>
    <row r="50" spans="3:3">
      <c r="C50" t="s">
        <v>85</v>
      </c>
    </row>
    <row r="51" spans="3:3">
      <c r="C51" t="s">
        <v>86</v>
      </c>
    </row>
    <row r="52" spans="3:3">
      <c r="C52" t="s">
        <v>71</v>
      </c>
    </row>
    <row r="53" spans="3:3">
      <c r="C53" t="s">
        <v>72</v>
      </c>
    </row>
    <row r="54" spans="3:3">
      <c r="C54" t="s">
        <v>87</v>
      </c>
    </row>
    <row r="55" spans="3:3">
      <c r="C55" t="s">
        <v>75</v>
      </c>
    </row>
    <row r="56" spans="3:3">
      <c r="C56" t="s">
        <v>88</v>
      </c>
    </row>
    <row r="57" spans="3:3">
      <c r="C57" t="s">
        <v>63</v>
      </c>
    </row>
    <row r="58" spans="3:3">
      <c r="C58" t="s">
        <v>89</v>
      </c>
    </row>
    <row r="59" spans="3:3">
      <c r="C59" t="s">
        <v>90</v>
      </c>
    </row>
    <row r="60" spans="3:3">
      <c r="C60" t="s">
        <v>81</v>
      </c>
    </row>
    <row r="61" spans="3:3">
      <c r="C61" t="s">
        <v>91</v>
      </c>
    </row>
    <row r="62" spans="3:3">
      <c r="C62" t="s">
        <v>76</v>
      </c>
    </row>
    <row r="63" spans="3:3">
      <c r="C63" t="s">
        <v>92</v>
      </c>
    </row>
    <row r="64" spans="3:3">
      <c r="C64" t="s">
        <v>77</v>
      </c>
    </row>
    <row r="65" spans="3:3">
      <c r="C65" t="s">
        <v>93</v>
      </c>
    </row>
    <row r="66" spans="3:3">
      <c r="C66" t="s">
        <v>94</v>
      </c>
    </row>
    <row r="67" spans="3:3">
      <c r="C67" t="s">
        <v>95</v>
      </c>
    </row>
    <row r="68" spans="3:3">
      <c r="C68" t="s">
        <v>60</v>
      </c>
    </row>
    <row r="69" spans="3:3">
      <c r="C69" t="s">
        <v>82</v>
      </c>
    </row>
    <row r="70" spans="3:3">
      <c r="C70" t="s">
        <v>96</v>
      </c>
    </row>
    <row r="71" spans="3:3">
      <c r="C71" t="s">
        <v>97</v>
      </c>
    </row>
    <row r="72" spans="3:3">
      <c r="C72" t="s">
        <v>64</v>
      </c>
    </row>
    <row r="73" spans="3:3">
      <c r="C73" t="s">
        <v>78</v>
      </c>
    </row>
    <row r="74" spans="3:3">
      <c r="C74" t="s">
        <v>98</v>
      </c>
    </row>
    <row r="75" spans="3:3">
      <c r="C75" t="s">
        <v>74</v>
      </c>
    </row>
    <row r="76" spans="3:3">
      <c r="C76" t="s">
        <v>79</v>
      </c>
    </row>
    <row r="77" ht="13.9" spans="1:3">
      <c r="A77" s="9" t="s">
        <v>26</v>
      </c>
      <c r="B77" s="10" t="s">
        <v>27</v>
      </c>
      <c r="C77" t="s">
        <v>67</v>
      </c>
    </row>
    <row r="78" spans="3:3">
      <c r="C78" t="s">
        <v>72</v>
      </c>
    </row>
    <row r="79" spans="3:3">
      <c r="C79" t="s">
        <v>88</v>
      </c>
    </row>
    <row r="80" spans="3:3">
      <c r="C80" t="s">
        <v>63</v>
      </c>
    </row>
    <row r="81" spans="3:3">
      <c r="C81" t="s">
        <v>64</v>
      </c>
    </row>
    <row r="82" spans="3:3">
      <c r="C82" t="s">
        <v>99</v>
      </c>
    </row>
    <row r="83" spans="3:3">
      <c r="C83" t="s">
        <v>65</v>
      </c>
    </row>
    <row r="84" spans="3:3">
      <c r="C84" t="s">
        <v>82</v>
      </c>
    </row>
    <row r="85" spans="3:3">
      <c r="C85" t="s">
        <v>100</v>
      </c>
    </row>
    <row r="86" spans="3:3">
      <c r="C86" t="s">
        <v>73</v>
      </c>
    </row>
    <row r="87" spans="3:3">
      <c r="C87" t="s">
        <v>69</v>
      </c>
    </row>
    <row r="88" spans="3:3">
      <c r="C88" t="s">
        <v>85</v>
      </c>
    </row>
    <row r="89" spans="3:3">
      <c r="C89" t="s">
        <v>101</v>
      </c>
    </row>
    <row r="90" spans="3:3">
      <c r="C90" t="s">
        <v>75</v>
      </c>
    </row>
    <row r="91" spans="3:3">
      <c r="C91" t="s">
        <v>68</v>
      </c>
    </row>
    <row r="92" spans="3:3">
      <c r="C92" t="s">
        <v>77</v>
      </c>
    </row>
    <row r="93" spans="3:3">
      <c r="C93" t="s">
        <v>102</v>
      </c>
    </row>
    <row r="94" spans="3:3">
      <c r="C94" t="s">
        <v>83</v>
      </c>
    </row>
    <row r="95" spans="3:3">
      <c r="C95" t="s">
        <v>103</v>
      </c>
    </row>
    <row r="96" spans="3:3">
      <c r="C96" t="s">
        <v>89</v>
      </c>
    </row>
    <row r="97" spans="3:3">
      <c r="C97" t="s">
        <v>90</v>
      </c>
    </row>
    <row r="98" spans="3:3">
      <c r="C98" t="s">
        <v>81</v>
      </c>
    </row>
    <row r="99" spans="3:3">
      <c r="C99" t="s">
        <v>60</v>
      </c>
    </row>
    <row r="100" spans="3:3">
      <c r="C100" t="s">
        <v>104</v>
      </c>
    </row>
    <row r="101" spans="3:3">
      <c r="C101" t="s">
        <v>105</v>
      </c>
    </row>
    <row r="102" spans="3:3">
      <c r="C102" t="s">
        <v>106</v>
      </c>
    </row>
    <row r="103" spans="3:3">
      <c r="C103" t="s">
        <v>107</v>
      </c>
    </row>
    <row r="104" spans="3:3">
      <c r="C104" t="s">
        <v>108</v>
      </c>
    </row>
    <row r="105" spans="3:3">
      <c r="C105" t="s">
        <v>109</v>
      </c>
    </row>
    <row r="106" spans="3:3">
      <c r="C106" t="s">
        <v>110</v>
      </c>
    </row>
    <row r="107" spans="3:3">
      <c r="C107" t="s">
        <v>111</v>
      </c>
    </row>
    <row r="108" spans="3:3">
      <c r="C108" t="s">
        <v>112</v>
      </c>
    </row>
    <row r="109" spans="3:3">
      <c r="C109" t="s">
        <v>113</v>
      </c>
    </row>
    <row r="110" spans="3:3">
      <c r="C110" t="s">
        <v>114</v>
      </c>
    </row>
    <row r="111" spans="3:3">
      <c r="C111" t="s">
        <v>115</v>
      </c>
    </row>
    <row r="112" spans="3:3">
      <c r="C112" t="s">
        <v>116</v>
      </c>
    </row>
    <row r="113" spans="3:3">
      <c r="C113" t="s">
        <v>117</v>
      </c>
    </row>
    <row r="114" spans="3:3">
      <c r="C114" t="s">
        <v>118</v>
      </c>
    </row>
    <row r="115" spans="3:3">
      <c r="C115" t="s">
        <v>119</v>
      </c>
    </row>
    <row r="116" spans="3:3">
      <c r="C116" t="s">
        <v>120</v>
      </c>
    </row>
    <row r="117" spans="3:3">
      <c r="C117" t="s">
        <v>121</v>
      </c>
    </row>
    <row r="118" spans="3:3">
      <c r="C118" t="s">
        <v>122</v>
      </c>
    </row>
    <row r="119" spans="3:3">
      <c r="C119" t="s">
        <v>123</v>
      </c>
    </row>
    <row r="120" spans="3:3">
      <c r="C120" t="s">
        <v>124</v>
      </c>
    </row>
    <row r="121" spans="3:3">
      <c r="C121" t="s">
        <v>125</v>
      </c>
    </row>
    <row r="122" spans="3:3">
      <c r="C122" t="s">
        <v>126</v>
      </c>
    </row>
    <row r="123" spans="3:3">
      <c r="C123" t="s">
        <v>127</v>
      </c>
    </row>
    <row r="124" spans="3:3">
      <c r="C124" t="s">
        <v>128</v>
      </c>
    </row>
    <row r="125" spans="3:3">
      <c r="C125" t="s">
        <v>129</v>
      </c>
    </row>
    <row r="126" spans="3:3">
      <c r="C126" t="s">
        <v>130</v>
      </c>
    </row>
    <row r="127" spans="3:3">
      <c r="C127" t="s">
        <v>131</v>
      </c>
    </row>
    <row r="128" spans="3:3">
      <c r="C128" t="s">
        <v>132</v>
      </c>
    </row>
    <row r="129" spans="3:3">
      <c r="C129" t="s">
        <v>133</v>
      </c>
    </row>
    <row r="130" spans="3:3">
      <c r="C130" t="s">
        <v>134</v>
      </c>
    </row>
    <row r="131" spans="3:3">
      <c r="C131" t="s">
        <v>135</v>
      </c>
    </row>
    <row r="132" spans="3:3">
      <c r="C132" t="s">
        <v>136</v>
      </c>
    </row>
    <row r="133" spans="3:3">
      <c r="C133" t="s">
        <v>137</v>
      </c>
    </row>
    <row r="134" spans="3:3">
      <c r="C134" t="s">
        <v>138</v>
      </c>
    </row>
    <row r="135" spans="3:3">
      <c r="C135" t="s">
        <v>139</v>
      </c>
    </row>
    <row r="136" spans="3:3">
      <c r="C136" t="s">
        <v>140</v>
      </c>
    </row>
    <row r="137" spans="3:3">
      <c r="C137" t="s">
        <v>141</v>
      </c>
    </row>
    <row r="138" spans="3:3">
      <c r="C138" t="s">
        <v>142</v>
      </c>
    </row>
    <row r="139" spans="3:3">
      <c r="C139" t="s">
        <v>143</v>
      </c>
    </row>
    <row r="140" spans="3:3">
      <c r="C140" t="s">
        <v>144</v>
      </c>
    </row>
    <row r="141" spans="3:3">
      <c r="C141" t="s">
        <v>145</v>
      </c>
    </row>
    <row r="142" spans="3:3">
      <c r="C142" t="s">
        <v>146</v>
      </c>
    </row>
    <row r="143" spans="3:3">
      <c r="C143" t="s">
        <v>147</v>
      </c>
    </row>
    <row r="144" spans="3:3">
      <c r="C144" t="s">
        <v>148</v>
      </c>
    </row>
    <row r="145" spans="3:3">
      <c r="C145" t="s">
        <v>149</v>
      </c>
    </row>
    <row r="146" spans="3:3">
      <c r="C146" t="s">
        <v>150</v>
      </c>
    </row>
    <row r="147" spans="3:3">
      <c r="C147" t="s">
        <v>151</v>
      </c>
    </row>
    <row r="148" spans="3:3">
      <c r="C148" t="s">
        <v>152</v>
      </c>
    </row>
    <row r="149" spans="3:3">
      <c r="C149" t="s">
        <v>153</v>
      </c>
    </row>
    <row r="150" spans="3:3">
      <c r="C150" t="s">
        <v>154</v>
      </c>
    </row>
    <row r="151" spans="3:3">
      <c r="C151" t="s">
        <v>155</v>
      </c>
    </row>
    <row r="152" spans="3:3">
      <c r="C152" t="s">
        <v>156</v>
      </c>
    </row>
    <row r="153" spans="3:3">
      <c r="C153" t="s">
        <v>157</v>
      </c>
    </row>
    <row r="154" spans="3:3">
      <c r="C154" t="s">
        <v>158</v>
      </c>
    </row>
    <row r="155" spans="3:3">
      <c r="C155" t="s">
        <v>159</v>
      </c>
    </row>
    <row r="156" spans="3:3">
      <c r="C156" t="s">
        <v>160</v>
      </c>
    </row>
    <row r="157" spans="3:3">
      <c r="C157" t="s">
        <v>161</v>
      </c>
    </row>
    <row r="158" spans="3:3">
      <c r="C158" t="s">
        <v>162</v>
      </c>
    </row>
    <row r="159" spans="3:3">
      <c r="C159" t="s">
        <v>163</v>
      </c>
    </row>
    <row r="160" spans="3:3">
      <c r="C160" t="s">
        <v>164</v>
      </c>
    </row>
    <row r="161" spans="3:3">
      <c r="C161" t="s">
        <v>165</v>
      </c>
    </row>
    <row r="162" spans="3:3">
      <c r="C162" t="s">
        <v>166</v>
      </c>
    </row>
    <row r="163" spans="3:3">
      <c r="C163" t="s">
        <v>167</v>
      </c>
    </row>
    <row r="164" spans="3:3">
      <c r="C164" t="s">
        <v>168</v>
      </c>
    </row>
    <row r="165" spans="3:3">
      <c r="C165" t="s">
        <v>169</v>
      </c>
    </row>
    <row r="166" spans="3:3">
      <c r="C166" t="s">
        <v>170</v>
      </c>
    </row>
    <row r="167" spans="3:3">
      <c r="C167" t="s">
        <v>171</v>
      </c>
    </row>
    <row r="168" spans="3:3">
      <c r="C168" t="s">
        <v>172</v>
      </c>
    </row>
    <row r="169" spans="3:3">
      <c r="C169" t="s">
        <v>173</v>
      </c>
    </row>
    <row r="170" spans="3:3">
      <c r="C170" t="s">
        <v>174</v>
      </c>
    </row>
    <row r="171" spans="3:3">
      <c r="C171" t="s">
        <v>175</v>
      </c>
    </row>
    <row r="172" spans="3:3">
      <c r="C172" t="s">
        <v>176</v>
      </c>
    </row>
    <row r="173" spans="3:3">
      <c r="C173" t="s">
        <v>177</v>
      </c>
    </row>
    <row r="174" spans="3:3">
      <c r="C174" t="s">
        <v>178</v>
      </c>
    </row>
    <row r="175" spans="3:3">
      <c r="C175" t="s">
        <v>179</v>
      </c>
    </row>
    <row r="176" spans="3:3">
      <c r="C176" t="s">
        <v>180</v>
      </c>
    </row>
    <row r="177" spans="3:3">
      <c r="C177" t="s">
        <v>181</v>
      </c>
    </row>
    <row r="178" spans="3:3">
      <c r="C178" t="s">
        <v>182</v>
      </c>
    </row>
    <row r="179" spans="3:3">
      <c r="C179" t="s">
        <v>183</v>
      </c>
    </row>
    <row r="180" spans="3:3">
      <c r="C180" t="s">
        <v>184</v>
      </c>
    </row>
    <row r="181" spans="3:3">
      <c r="C181" t="s">
        <v>185</v>
      </c>
    </row>
    <row r="182" spans="3:3">
      <c r="C182" t="s">
        <v>186</v>
      </c>
    </row>
    <row r="183" spans="3:3">
      <c r="C183" t="s">
        <v>187</v>
      </c>
    </row>
    <row r="184" spans="3:3">
      <c r="C184" t="s">
        <v>188</v>
      </c>
    </row>
    <row r="185" spans="3:3">
      <c r="C185" t="s">
        <v>189</v>
      </c>
    </row>
    <row r="186" spans="3:3">
      <c r="C186" t="s">
        <v>190</v>
      </c>
    </row>
    <row r="187" spans="3:3">
      <c r="C187" t="s">
        <v>191</v>
      </c>
    </row>
    <row r="188" spans="3:3">
      <c r="C188" t="s">
        <v>192</v>
      </c>
    </row>
    <row r="189" spans="3:3">
      <c r="C189" t="s">
        <v>193</v>
      </c>
    </row>
    <row r="190" spans="3:3">
      <c r="C190" t="s">
        <v>194</v>
      </c>
    </row>
    <row r="191" spans="3:3">
      <c r="C191" t="s">
        <v>195</v>
      </c>
    </row>
    <row r="192" spans="3:3">
      <c r="C192" t="s">
        <v>196</v>
      </c>
    </row>
    <row r="193" spans="3:3">
      <c r="C193" t="s">
        <v>197</v>
      </c>
    </row>
    <row r="194" spans="3:3">
      <c r="C194" t="s">
        <v>198</v>
      </c>
    </row>
    <row r="195" spans="3:3">
      <c r="C195" t="s">
        <v>199</v>
      </c>
    </row>
    <row r="196" spans="3:3">
      <c r="C196" t="s">
        <v>200</v>
      </c>
    </row>
    <row r="197" spans="3:3">
      <c r="C197" t="s">
        <v>201</v>
      </c>
    </row>
    <row r="198" spans="3:3">
      <c r="C198" t="s">
        <v>202</v>
      </c>
    </row>
    <row r="199" spans="3:3">
      <c r="C199" t="s">
        <v>203</v>
      </c>
    </row>
    <row r="200" spans="3:3">
      <c r="C200" t="s">
        <v>204</v>
      </c>
    </row>
    <row r="201" spans="3:3">
      <c r="C201" t="s">
        <v>205</v>
      </c>
    </row>
    <row r="202" spans="3:3">
      <c r="C202" t="s">
        <v>206</v>
      </c>
    </row>
    <row r="203" spans="3:3">
      <c r="C203" t="s">
        <v>207</v>
      </c>
    </row>
    <row r="204" spans="3:3">
      <c r="C204" t="s">
        <v>208</v>
      </c>
    </row>
    <row r="205" spans="3:3">
      <c r="C205" t="s">
        <v>209</v>
      </c>
    </row>
    <row r="206" spans="3:3">
      <c r="C206" t="s">
        <v>210</v>
      </c>
    </row>
    <row r="207" spans="3:3">
      <c r="C207" t="s">
        <v>211</v>
      </c>
    </row>
    <row r="208" spans="3:3">
      <c r="C208" t="s">
        <v>212</v>
      </c>
    </row>
    <row r="209" spans="3:3">
      <c r="C209" t="s">
        <v>213</v>
      </c>
    </row>
    <row r="210" spans="3:3">
      <c r="C210" t="s">
        <v>214</v>
      </c>
    </row>
    <row r="211" spans="3:3">
      <c r="C211" t="s">
        <v>215</v>
      </c>
    </row>
    <row r="212" spans="3:3">
      <c r="C212" t="s">
        <v>216</v>
      </c>
    </row>
    <row r="213" spans="3:3">
      <c r="C213" t="s">
        <v>217</v>
      </c>
    </row>
    <row r="214" spans="3:3">
      <c r="C214" t="s">
        <v>218</v>
      </c>
    </row>
    <row r="215" spans="3:3">
      <c r="C215" t="s">
        <v>219</v>
      </c>
    </row>
    <row r="216" spans="3:3">
      <c r="C216" t="s">
        <v>220</v>
      </c>
    </row>
    <row r="217" spans="3:3">
      <c r="C217" t="s">
        <v>221</v>
      </c>
    </row>
    <row r="218" spans="3:3">
      <c r="C218" t="s">
        <v>222</v>
      </c>
    </row>
    <row r="219" spans="3:3">
      <c r="C219" t="s">
        <v>223</v>
      </c>
    </row>
    <row r="220" spans="3:3">
      <c r="C220" t="s">
        <v>224</v>
      </c>
    </row>
    <row r="221" spans="3:3">
      <c r="C221" t="s">
        <v>225</v>
      </c>
    </row>
    <row r="222" spans="3:3">
      <c r="C222" t="s">
        <v>226</v>
      </c>
    </row>
    <row r="223" spans="3:3">
      <c r="C223" t="s">
        <v>227</v>
      </c>
    </row>
    <row r="224" spans="3:3">
      <c r="C224" t="s">
        <v>228</v>
      </c>
    </row>
    <row r="225" spans="3:3">
      <c r="C225" t="s">
        <v>229</v>
      </c>
    </row>
    <row r="226" spans="3:3">
      <c r="C226" t="s">
        <v>230</v>
      </c>
    </row>
    <row r="227" spans="3:3">
      <c r="C227" t="s">
        <v>231</v>
      </c>
    </row>
    <row r="228" spans="3:3">
      <c r="C228" t="s">
        <v>232</v>
      </c>
    </row>
    <row r="229" spans="3:3">
      <c r="C229" t="s">
        <v>233</v>
      </c>
    </row>
    <row r="230" spans="3:3">
      <c r="C230" t="s">
        <v>234</v>
      </c>
    </row>
    <row r="231" ht="13.9" spans="1:3">
      <c r="A231" s="7" t="s">
        <v>28</v>
      </c>
      <c r="B231" s="8" t="s">
        <v>29</v>
      </c>
      <c r="C231" t="s">
        <v>80</v>
      </c>
    </row>
    <row r="232" spans="3:3">
      <c r="C232" t="s">
        <v>72</v>
      </c>
    </row>
    <row r="233" spans="3:3">
      <c r="C233" t="s">
        <v>68</v>
      </c>
    </row>
    <row r="234" spans="3:3">
      <c r="C234" t="s">
        <v>63</v>
      </c>
    </row>
    <row r="235" spans="3:3">
      <c r="C235" t="s">
        <v>81</v>
      </c>
    </row>
    <row r="236" spans="3:3">
      <c r="C236" t="s">
        <v>95</v>
      </c>
    </row>
    <row r="237" spans="3:3">
      <c r="C237" t="s">
        <v>82</v>
      </c>
    </row>
    <row r="238" spans="3:3">
      <c r="C238" t="s">
        <v>78</v>
      </c>
    </row>
    <row r="239" spans="3:3">
      <c r="C239" t="s">
        <v>73</v>
      </c>
    </row>
    <row r="240" spans="3:3">
      <c r="C240" t="s">
        <v>65</v>
      </c>
    </row>
    <row r="241" spans="3:3">
      <c r="C241" t="s">
        <v>66</v>
      </c>
    </row>
    <row r="242" ht="13.9" spans="1:3">
      <c r="A242" s="9" t="s">
        <v>30</v>
      </c>
      <c r="B242" s="10" t="s">
        <v>31</v>
      </c>
      <c r="C242" t="s">
        <v>80</v>
      </c>
    </row>
    <row r="243" spans="3:3">
      <c r="C243" t="s">
        <v>67</v>
      </c>
    </row>
    <row r="244" spans="3:3">
      <c r="C244" t="s">
        <v>84</v>
      </c>
    </row>
    <row r="245" spans="3:3">
      <c r="C245" t="s">
        <v>85</v>
      </c>
    </row>
    <row r="246" spans="3:3">
      <c r="C246" t="s">
        <v>101</v>
      </c>
    </row>
    <row r="247" spans="3:3">
      <c r="C247" t="s">
        <v>86</v>
      </c>
    </row>
    <row r="248" spans="3:3">
      <c r="C248" t="s">
        <v>71</v>
      </c>
    </row>
    <row r="249" spans="3:3">
      <c r="C249" t="s">
        <v>72</v>
      </c>
    </row>
    <row r="250" spans="3:3">
      <c r="C250" t="s">
        <v>75</v>
      </c>
    </row>
    <row r="251" spans="3:3">
      <c r="C251" t="s">
        <v>88</v>
      </c>
    </row>
    <row r="252" spans="3:3">
      <c r="C252" t="s">
        <v>68</v>
      </c>
    </row>
    <row r="253" spans="3:3">
      <c r="C253" t="s">
        <v>235</v>
      </c>
    </row>
    <row r="254" spans="3:3">
      <c r="C254" t="s">
        <v>63</v>
      </c>
    </row>
    <row r="255" spans="3:3">
      <c r="C255" t="s">
        <v>89</v>
      </c>
    </row>
    <row r="256" spans="3:3">
      <c r="C256" t="s">
        <v>90</v>
      </c>
    </row>
    <row r="257" spans="3:3">
      <c r="C257" t="s">
        <v>81</v>
      </c>
    </row>
    <row r="258" spans="3:3">
      <c r="C258" t="s">
        <v>76</v>
      </c>
    </row>
    <row r="259" spans="3:3">
      <c r="C259" t="s">
        <v>77</v>
      </c>
    </row>
    <row r="260" spans="3:3">
      <c r="C260" t="s">
        <v>95</v>
      </c>
    </row>
    <row r="261" spans="3:3">
      <c r="C261" t="s">
        <v>82</v>
      </c>
    </row>
    <row r="262" spans="3:3">
      <c r="C262" t="s">
        <v>96</v>
      </c>
    </row>
    <row r="263" spans="3:3">
      <c r="C263" t="s">
        <v>97</v>
      </c>
    </row>
    <row r="264" spans="3:3">
      <c r="C264" t="s">
        <v>64</v>
      </c>
    </row>
    <row r="265" spans="3:3">
      <c r="C265" t="s">
        <v>78</v>
      </c>
    </row>
    <row r="266" spans="3:3">
      <c r="C266" t="s">
        <v>98</v>
      </c>
    </row>
    <row r="267" spans="3:3">
      <c r="C267" t="s">
        <v>236</v>
      </c>
    </row>
    <row r="268" spans="3:3">
      <c r="C268" t="s">
        <v>73</v>
      </c>
    </row>
    <row r="269" spans="3:3">
      <c r="C269" t="s">
        <v>74</v>
      </c>
    </row>
    <row r="270" spans="3:3">
      <c r="C270" t="s">
        <v>65</v>
      </c>
    </row>
    <row r="271" spans="3:3">
      <c r="C271" t="s">
        <v>66</v>
      </c>
    </row>
    <row r="272" spans="3:3">
      <c r="C272" t="s">
        <v>103</v>
      </c>
    </row>
    <row r="273" spans="3:3">
      <c r="C273" t="s">
        <v>237</v>
      </c>
    </row>
    <row r="274" spans="3:3">
      <c r="C274" t="s">
        <v>69</v>
      </c>
    </row>
    <row r="275" spans="3:3">
      <c r="C275" t="s">
        <v>79</v>
      </c>
    </row>
    <row r="276" spans="3:3">
      <c r="C276" t="s">
        <v>238</v>
      </c>
    </row>
    <row r="277" spans="3:3">
      <c r="C277" t="s">
        <v>70</v>
      </c>
    </row>
    <row r="278" spans="3:3">
      <c r="C278" t="s">
        <v>239</v>
      </c>
    </row>
    <row r="279" ht="13.9" spans="1:3">
      <c r="A279" s="7" t="s">
        <v>32</v>
      </c>
      <c r="B279" s="8" t="s">
        <v>33</v>
      </c>
      <c r="C279" t="s">
        <v>67</v>
      </c>
    </row>
    <row r="280" spans="3:3">
      <c r="C280" t="s">
        <v>63</v>
      </c>
    </row>
    <row r="281" spans="3:3">
      <c r="C281" t="s">
        <v>65</v>
      </c>
    </row>
    <row r="282" spans="3:3">
      <c r="C282" t="s">
        <v>90</v>
      </c>
    </row>
    <row r="283" ht="13.9" spans="1:3">
      <c r="A283" s="9" t="s">
        <v>34</v>
      </c>
      <c r="B283" s="10" t="s">
        <v>35</v>
      </c>
      <c r="C283" t="s">
        <v>80</v>
      </c>
    </row>
    <row r="284" spans="3:3">
      <c r="C284" t="s">
        <v>67</v>
      </c>
    </row>
    <row r="285" spans="3:3">
      <c r="C285" t="s">
        <v>72</v>
      </c>
    </row>
    <row r="286" spans="3:3">
      <c r="C286" t="s">
        <v>88</v>
      </c>
    </row>
    <row r="287" spans="3:3">
      <c r="C287" t="s">
        <v>63</v>
      </c>
    </row>
    <row r="288" spans="3:3">
      <c r="C288" t="s">
        <v>64</v>
      </c>
    </row>
    <row r="289" spans="3:3">
      <c r="C289" t="s">
        <v>99</v>
      </c>
    </row>
    <row r="290" spans="3:3">
      <c r="C290" t="s">
        <v>83</v>
      </c>
    </row>
    <row r="291" spans="3:3">
      <c r="C291" t="s">
        <v>65</v>
      </c>
    </row>
    <row r="292" spans="3:3">
      <c r="C292" t="s">
        <v>82</v>
      </c>
    </row>
    <row r="293" spans="3:3">
      <c r="C293" t="s">
        <v>73</v>
      </c>
    </row>
    <row r="294" spans="3:3">
      <c r="C294" t="s">
        <v>240</v>
      </c>
    </row>
    <row r="295" spans="3:3">
      <c r="C295" t="s">
        <v>85</v>
      </c>
    </row>
    <row r="296" spans="3:3">
      <c r="C296" t="s">
        <v>86</v>
      </c>
    </row>
    <row r="297" spans="3:3">
      <c r="C297" t="s">
        <v>89</v>
      </c>
    </row>
    <row r="298" spans="3:3">
      <c r="C298" t="s">
        <v>59</v>
      </c>
    </row>
    <row r="299" spans="3:3">
      <c r="C299" t="s">
        <v>81</v>
      </c>
    </row>
    <row r="300" spans="3:3">
      <c r="C300" t="s">
        <v>241</v>
      </c>
    </row>
    <row r="301" spans="3:3">
      <c r="C301" t="s">
        <v>242</v>
      </c>
    </row>
    <row r="302" spans="3:3">
      <c r="C302" t="s">
        <v>76</v>
      </c>
    </row>
    <row r="303" spans="3:3">
      <c r="C303" t="s">
        <v>60</v>
      </c>
    </row>
    <row r="304" spans="3:3">
      <c r="C304" t="s">
        <v>69</v>
      </c>
    </row>
    <row r="305" spans="3:3">
      <c r="C305" t="s">
        <v>103</v>
      </c>
    </row>
    <row r="306" spans="3:3">
      <c r="C306" t="s">
        <v>66</v>
      </c>
    </row>
    <row r="307" spans="3:3">
      <c r="C307" t="s">
        <v>105</v>
      </c>
    </row>
    <row r="308" spans="3:3">
      <c r="C308" t="s">
        <v>243</v>
      </c>
    </row>
    <row r="309" spans="3:3">
      <c r="C309" t="s">
        <v>107</v>
      </c>
    </row>
    <row r="310" spans="3:3">
      <c r="C310" t="s">
        <v>110</v>
      </c>
    </row>
    <row r="311" spans="3:3">
      <c r="C311" t="s">
        <v>115</v>
      </c>
    </row>
    <row r="312" spans="3:3">
      <c r="C312" t="s">
        <v>124</v>
      </c>
    </row>
    <row r="313" spans="3:3">
      <c r="C313" t="s">
        <v>125</v>
      </c>
    </row>
    <row r="314" spans="3:3">
      <c r="C314" t="s">
        <v>128</v>
      </c>
    </row>
    <row r="315" spans="3:3">
      <c r="C315" t="s">
        <v>129</v>
      </c>
    </row>
    <row r="316" spans="3:3">
      <c r="C316" t="s">
        <v>244</v>
      </c>
    </row>
    <row r="317" spans="3:3">
      <c r="C317" t="s">
        <v>135</v>
      </c>
    </row>
    <row r="318" spans="3:3">
      <c r="C318" t="s">
        <v>141</v>
      </c>
    </row>
    <row r="319" spans="3:3">
      <c r="C319" t="s">
        <v>143</v>
      </c>
    </row>
    <row r="320" spans="3:3">
      <c r="C320" t="s">
        <v>146</v>
      </c>
    </row>
    <row r="321" spans="3:3">
      <c r="C321" t="s">
        <v>149</v>
      </c>
    </row>
    <row r="322" spans="3:3">
      <c r="C322" t="s">
        <v>151</v>
      </c>
    </row>
    <row r="323" spans="3:3">
      <c r="C323" t="s">
        <v>152</v>
      </c>
    </row>
    <row r="324" spans="3:3">
      <c r="C324" t="s">
        <v>153</v>
      </c>
    </row>
    <row r="325" spans="3:3">
      <c r="C325" t="s">
        <v>158</v>
      </c>
    </row>
    <row r="326" spans="3:3">
      <c r="C326" t="s">
        <v>159</v>
      </c>
    </row>
    <row r="327" spans="3:3">
      <c r="C327" t="s">
        <v>162</v>
      </c>
    </row>
    <row r="328" spans="3:3">
      <c r="C328" t="s">
        <v>163</v>
      </c>
    </row>
    <row r="329" spans="3:3">
      <c r="C329" t="s">
        <v>175</v>
      </c>
    </row>
    <row r="330" spans="3:3">
      <c r="C330" t="s">
        <v>176</v>
      </c>
    </row>
    <row r="331" spans="3:3">
      <c r="C331" t="s">
        <v>183</v>
      </c>
    </row>
    <row r="332" spans="3:3">
      <c r="C332" t="s">
        <v>190</v>
      </c>
    </row>
    <row r="333" spans="3:3">
      <c r="C333" t="s">
        <v>191</v>
      </c>
    </row>
    <row r="334" spans="3:3">
      <c r="C334" t="s">
        <v>195</v>
      </c>
    </row>
    <row r="335" spans="3:3">
      <c r="C335" t="s">
        <v>196</v>
      </c>
    </row>
    <row r="336" spans="3:3">
      <c r="C336" t="s">
        <v>197</v>
      </c>
    </row>
    <row r="337" spans="3:3">
      <c r="C337" t="s">
        <v>203</v>
      </c>
    </row>
    <row r="338" spans="3:3">
      <c r="C338" t="s">
        <v>205</v>
      </c>
    </row>
    <row r="339" spans="3:3">
      <c r="C339" t="s">
        <v>226</v>
      </c>
    </row>
    <row r="340" spans="3:3">
      <c r="C340" t="s">
        <v>245</v>
      </c>
    </row>
    <row r="341" spans="3:3">
      <c r="C341" t="s">
        <v>232</v>
      </c>
    </row>
    <row r="342" spans="3:3">
      <c r="C342" t="s">
        <v>233</v>
      </c>
    </row>
    <row r="343" spans="3:3">
      <c r="C343" t="s">
        <v>234</v>
      </c>
    </row>
    <row r="344" spans="3:3">
      <c r="C344" t="s">
        <v>246</v>
      </c>
    </row>
    <row r="345" spans="3:3">
      <c r="C345" t="s">
        <v>247</v>
      </c>
    </row>
    <row r="346" ht="27.75" spans="1:3">
      <c r="A346" s="7" t="s">
        <v>36</v>
      </c>
      <c r="B346" s="8" t="s">
        <v>37</v>
      </c>
      <c r="C346" t="s">
        <v>69</v>
      </c>
    </row>
    <row r="348" ht="13.9" spans="1:3">
      <c r="A348" s="9" t="s">
        <v>38</v>
      </c>
      <c r="B348" s="10" t="s">
        <v>39</v>
      </c>
      <c r="C348" t="s">
        <v>69</v>
      </c>
    </row>
    <row r="349" ht="27.75" spans="1:3">
      <c r="A349" s="7" t="s">
        <v>40</v>
      </c>
      <c r="B349" s="8" t="s">
        <v>41</v>
      </c>
      <c r="C349" t="s">
        <v>67</v>
      </c>
    </row>
    <row r="350" spans="3:3">
      <c r="C350" t="s">
        <v>248</v>
      </c>
    </row>
    <row r="351" spans="3:3">
      <c r="C351" t="s">
        <v>84</v>
      </c>
    </row>
    <row r="352" spans="3:3">
      <c r="C352" t="s">
        <v>101</v>
      </c>
    </row>
    <row r="353" spans="3:3">
      <c r="C353" t="s">
        <v>86</v>
      </c>
    </row>
    <row r="354" spans="3:3">
      <c r="C354" t="s">
        <v>72</v>
      </c>
    </row>
    <row r="355" spans="3:3">
      <c r="C355" t="s">
        <v>249</v>
      </c>
    </row>
    <row r="356" spans="3:3">
      <c r="C356" t="s">
        <v>87</v>
      </c>
    </row>
    <row r="357" spans="3:3">
      <c r="C357" t="s">
        <v>75</v>
      </c>
    </row>
    <row r="358" spans="3:3">
      <c r="C358" t="s">
        <v>235</v>
      </c>
    </row>
    <row r="359" spans="3:3">
      <c r="C359" t="s">
        <v>63</v>
      </c>
    </row>
    <row r="360" spans="3:3">
      <c r="C360" t="s">
        <v>250</v>
      </c>
    </row>
    <row r="361" spans="3:3">
      <c r="C361" t="s">
        <v>251</v>
      </c>
    </row>
    <row r="362" spans="3:3">
      <c r="C362" t="s">
        <v>252</v>
      </c>
    </row>
    <row r="363" spans="3:3">
      <c r="C363" t="s">
        <v>253</v>
      </c>
    </row>
    <row r="364" spans="3:3">
      <c r="C364" t="s">
        <v>254</v>
      </c>
    </row>
    <row r="365" spans="3:3">
      <c r="C365" t="s">
        <v>91</v>
      </c>
    </row>
    <row r="366" spans="3:3">
      <c r="C366" t="s">
        <v>255</v>
      </c>
    </row>
    <row r="367" spans="3:3">
      <c r="C367" t="s">
        <v>256</v>
      </c>
    </row>
    <row r="368" spans="3:3">
      <c r="C368" t="s">
        <v>241</v>
      </c>
    </row>
    <row r="369" spans="3:3">
      <c r="C369" t="s">
        <v>257</v>
      </c>
    </row>
    <row r="370" spans="3:3">
      <c r="C370" t="s">
        <v>258</v>
      </c>
    </row>
    <row r="371" spans="3:3">
      <c r="C371" t="s">
        <v>259</v>
      </c>
    </row>
    <row r="372" spans="3:3">
      <c r="C372" t="s">
        <v>242</v>
      </c>
    </row>
    <row r="373" spans="3:3">
      <c r="C373" t="s">
        <v>260</v>
      </c>
    </row>
    <row r="374" spans="3:3">
      <c r="C374" t="s">
        <v>76</v>
      </c>
    </row>
    <row r="375" spans="3:3">
      <c r="C375" t="s">
        <v>92</v>
      </c>
    </row>
    <row r="376" spans="3:3">
      <c r="C376" t="s">
        <v>77</v>
      </c>
    </row>
    <row r="377" spans="3:3">
      <c r="C377" t="s">
        <v>93</v>
      </c>
    </row>
    <row r="378" spans="3:3">
      <c r="C378" t="s">
        <v>261</v>
      </c>
    </row>
    <row r="379" spans="3:3">
      <c r="C379" t="s">
        <v>94</v>
      </c>
    </row>
    <row r="380" spans="3:3">
      <c r="C380" t="s">
        <v>262</v>
      </c>
    </row>
    <row r="381" spans="3:3">
      <c r="C381" t="s">
        <v>263</v>
      </c>
    </row>
    <row r="382" spans="3:3">
      <c r="C382" t="s">
        <v>60</v>
      </c>
    </row>
    <row r="383" spans="3:3">
      <c r="C383" t="s">
        <v>264</v>
      </c>
    </row>
    <row r="384" spans="3:3">
      <c r="C384" t="s">
        <v>265</v>
      </c>
    </row>
    <row r="385" spans="3:3">
      <c r="C385" t="s">
        <v>266</v>
      </c>
    </row>
    <row r="386" spans="3:3">
      <c r="C386" t="s">
        <v>267</v>
      </c>
    </row>
    <row r="387" ht="13.9" spans="1:3">
      <c r="A387" s="7" t="s">
        <v>42</v>
      </c>
      <c r="B387" s="8" t="s">
        <v>43</v>
      </c>
      <c r="C387" t="s">
        <v>85</v>
      </c>
    </row>
    <row r="388" spans="3:3">
      <c r="C388" t="s">
        <v>71</v>
      </c>
    </row>
    <row r="389" spans="3:3">
      <c r="C389" t="s">
        <v>72</v>
      </c>
    </row>
    <row r="390" spans="3:3">
      <c r="C390" t="s">
        <v>88</v>
      </c>
    </row>
    <row r="391" spans="3:3">
      <c r="C391" t="s">
        <v>68</v>
      </c>
    </row>
    <row r="392" spans="3:3">
      <c r="C392" t="s">
        <v>63</v>
      </c>
    </row>
    <row r="393" spans="3:3">
      <c r="C393" t="s">
        <v>69</v>
      </c>
    </row>
    <row r="394" spans="3:3">
      <c r="C394" t="s">
        <v>82</v>
      </c>
    </row>
    <row r="395" spans="3:3">
      <c r="C395" t="s">
        <v>97</v>
      </c>
    </row>
    <row r="396" spans="3:3">
      <c r="C396" t="s">
        <v>64</v>
      </c>
    </row>
    <row r="397" spans="3:3">
      <c r="C397" t="s">
        <v>78</v>
      </c>
    </row>
    <row r="398" spans="3:3">
      <c r="C398" t="s">
        <v>98</v>
      </c>
    </row>
    <row r="399" spans="3:3">
      <c r="C399" t="s">
        <v>73</v>
      </c>
    </row>
    <row r="400" spans="3:3">
      <c r="C400" t="s">
        <v>74</v>
      </c>
    </row>
    <row r="401" spans="3:3">
      <c r="C401" t="s">
        <v>66</v>
      </c>
    </row>
    <row r="402" spans="3:3">
      <c r="C402" t="s">
        <v>67</v>
      </c>
    </row>
    <row r="403" spans="3:3">
      <c r="C403" t="s">
        <v>75</v>
      </c>
    </row>
    <row r="404" spans="3:3">
      <c r="C404" t="s">
        <v>103</v>
      </c>
    </row>
    <row r="405" spans="3:3">
      <c r="C405" t="s">
        <v>237</v>
      </c>
    </row>
    <row r="406" spans="3:3">
      <c r="C406" t="s">
        <v>90</v>
      </c>
    </row>
    <row r="407" spans="3:3">
      <c r="C407" t="s">
        <v>96</v>
      </c>
    </row>
    <row r="408" spans="3:3">
      <c r="C408" t="s">
        <v>79</v>
      </c>
    </row>
    <row r="409" spans="3:3">
      <c r="C409" t="s">
        <v>70</v>
      </c>
    </row>
    <row r="410" spans="3:3">
      <c r="C410" t="s">
        <v>65</v>
      </c>
    </row>
    <row r="411" spans="3:3">
      <c r="C411" t="s">
        <v>59</v>
      </c>
    </row>
    <row r="412" spans="3:3">
      <c r="C412" t="s">
        <v>60</v>
      </c>
    </row>
    <row r="413" spans="3:3">
      <c r="C413" t="s">
        <v>268</v>
      </c>
    </row>
    <row r="414" spans="3:3">
      <c r="C414" t="s">
        <v>91</v>
      </c>
    </row>
    <row r="415" spans="3:3">
      <c r="C415" t="s">
        <v>101</v>
      </c>
    </row>
    <row r="416" spans="3:3">
      <c r="C416" t="s">
        <v>269</v>
      </c>
    </row>
    <row r="417" ht="13.9" spans="1:3">
      <c r="A417" s="9" t="s">
        <v>44</v>
      </c>
      <c r="B417" s="10" t="s">
        <v>45</v>
      </c>
      <c r="C417" t="s">
        <v>240</v>
      </c>
    </row>
    <row r="418" spans="3:3">
      <c r="C418" t="s">
        <v>65</v>
      </c>
    </row>
    <row r="419" ht="13.9" spans="1:3">
      <c r="A419" s="7" t="s">
        <v>46</v>
      </c>
      <c r="B419" s="8" t="s">
        <v>47</v>
      </c>
      <c r="C419" t="s">
        <v>240</v>
      </c>
    </row>
    <row r="420" spans="3:3">
      <c r="C420" t="s">
        <v>65</v>
      </c>
    </row>
    <row r="421" ht="13.9" spans="1:3">
      <c r="A421" s="9" t="s">
        <v>48</v>
      </c>
      <c r="B421" s="10" t="s">
        <v>49</v>
      </c>
      <c r="C421" t="s">
        <v>240</v>
      </c>
    </row>
    <row r="422" spans="3:3">
      <c r="C422" t="s">
        <v>65</v>
      </c>
    </row>
    <row r="423" spans="3:3">
      <c r="C423" t="s">
        <v>270</v>
      </c>
    </row>
    <row r="424" ht="13.9" spans="1:3">
      <c r="A424" s="7" t="s">
        <v>50</v>
      </c>
      <c r="B424" s="8" t="s">
        <v>51</v>
      </c>
      <c r="C424" t="s">
        <v>67</v>
      </c>
    </row>
    <row r="425" spans="3:3">
      <c r="C425" t="s">
        <v>72</v>
      </c>
    </row>
    <row r="426" spans="3:3">
      <c r="C426" t="s">
        <v>63</v>
      </c>
    </row>
    <row r="427" spans="3:3">
      <c r="C427" t="s">
        <v>64</v>
      </c>
    </row>
    <row r="428" spans="3:3">
      <c r="C428" t="s">
        <v>73</v>
      </c>
    </row>
    <row r="429" spans="3:3">
      <c r="C429" t="s">
        <v>65</v>
      </c>
    </row>
    <row r="430" spans="3:3">
      <c r="C430" t="s">
        <v>83</v>
      </c>
    </row>
    <row r="431" spans="3:3">
      <c r="C431" t="s">
        <v>82</v>
      </c>
    </row>
    <row r="432" spans="3:3">
      <c r="C432" t="s">
        <v>99</v>
      </c>
    </row>
    <row r="433" spans="3:3">
      <c r="C433" t="s">
        <v>105</v>
      </c>
    </row>
    <row r="434" spans="3:3">
      <c r="C434" t="s">
        <v>106</v>
      </c>
    </row>
    <row r="435" spans="3:3">
      <c r="C435" t="s">
        <v>107</v>
      </c>
    </row>
    <row r="436" spans="3:3">
      <c r="C436" t="s">
        <v>108</v>
      </c>
    </row>
    <row r="437" spans="3:3">
      <c r="C437" t="s">
        <v>109</v>
      </c>
    </row>
    <row r="438" spans="3:3">
      <c r="C438" t="s">
        <v>111</v>
      </c>
    </row>
    <row r="439" spans="3:3">
      <c r="C439" t="s">
        <v>113</v>
      </c>
    </row>
    <row r="440" spans="3:3">
      <c r="C440" t="s">
        <v>116</v>
      </c>
    </row>
    <row r="441" spans="3:3">
      <c r="C441" t="s">
        <v>118</v>
      </c>
    </row>
    <row r="442" spans="3:3">
      <c r="C442" t="s">
        <v>119</v>
      </c>
    </row>
    <row r="443" spans="3:3">
      <c r="C443" t="s">
        <v>120</v>
      </c>
    </row>
    <row r="444" spans="3:3">
      <c r="C444" t="s">
        <v>121</v>
      </c>
    </row>
    <row r="445" spans="3:3">
      <c r="C445" t="s">
        <v>123</v>
      </c>
    </row>
    <row r="446" spans="3:3">
      <c r="C446" t="s">
        <v>271</v>
      </c>
    </row>
    <row r="447" spans="3:3">
      <c r="C447" t="s">
        <v>124</v>
      </c>
    </row>
    <row r="448" spans="3:3">
      <c r="C448" t="s">
        <v>125</v>
      </c>
    </row>
    <row r="449" spans="3:3">
      <c r="C449" t="s">
        <v>126</v>
      </c>
    </row>
    <row r="450" spans="3:3">
      <c r="C450" t="s">
        <v>129</v>
      </c>
    </row>
    <row r="451" spans="3:3">
      <c r="C451" t="s">
        <v>130</v>
      </c>
    </row>
    <row r="452" spans="3:3">
      <c r="C452" t="s">
        <v>132</v>
      </c>
    </row>
    <row r="453" spans="3:3">
      <c r="C453" t="s">
        <v>135</v>
      </c>
    </row>
    <row r="454" spans="3:3">
      <c r="C454" t="s">
        <v>137</v>
      </c>
    </row>
    <row r="455" spans="3:3">
      <c r="C455" t="s">
        <v>272</v>
      </c>
    </row>
    <row r="456" spans="3:3">
      <c r="C456" t="s">
        <v>273</v>
      </c>
    </row>
    <row r="457" spans="3:3">
      <c r="C457" t="s">
        <v>141</v>
      </c>
    </row>
    <row r="458" spans="3:3">
      <c r="C458" t="s">
        <v>274</v>
      </c>
    </row>
    <row r="459" spans="3:3">
      <c r="C459" t="s">
        <v>148</v>
      </c>
    </row>
    <row r="460" spans="3:3">
      <c r="C460" t="s">
        <v>149</v>
      </c>
    </row>
    <row r="461" spans="3:3">
      <c r="C461" t="s">
        <v>151</v>
      </c>
    </row>
    <row r="462" spans="3:3">
      <c r="C462" t="s">
        <v>275</v>
      </c>
    </row>
    <row r="463" spans="3:3">
      <c r="C463" t="s">
        <v>159</v>
      </c>
    </row>
    <row r="464" spans="3:3">
      <c r="C464" t="s">
        <v>276</v>
      </c>
    </row>
    <row r="465" spans="3:3">
      <c r="C465" t="s">
        <v>167</v>
      </c>
    </row>
    <row r="466" spans="3:3">
      <c r="C466" t="s">
        <v>174</v>
      </c>
    </row>
    <row r="467" spans="3:3">
      <c r="C467" t="s">
        <v>177</v>
      </c>
    </row>
    <row r="468" spans="3:3">
      <c r="C468" t="s">
        <v>277</v>
      </c>
    </row>
    <row r="469" spans="3:3">
      <c r="C469" t="s">
        <v>182</v>
      </c>
    </row>
    <row r="470" spans="3:3">
      <c r="C470" t="s">
        <v>278</v>
      </c>
    </row>
    <row r="471" spans="3:3">
      <c r="C471" t="s">
        <v>187</v>
      </c>
    </row>
    <row r="472" spans="3:3">
      <c r="C472" t="s">
        <v>191</v>
      </c>
    </row>
    <row r="473" spans="3:3">
      <c r="C473" t="s">
        <v>279</v>
      </c>
    </row>
    <row r="474" spans="3:3">
      <c r="C474" t="s">
        <v>197</v>
      </c>
    </row>
    <row r="475" spans="3:3">
      <c r="C475" t="s">
        <v>205</v>
      </c>
    </row>
    <row r="476" spans="3:3">
      <c r="C476" t="s">
        <v>222</v>
      </c>
    </row>
    <row r="477" spans="3:3">
      <c r="C477" t="s">
        <v>280</v>
      </c>
    </row>
    <row r="478" spans="3:3">
      <c r="C478" t="s">
        <v>281</v>
      </c>
    </row>
    <row r="479" spans="3:3">
      <c r="C479" t="s">
        <v>282</v>
      </c>
    </row>
    <row r="480" spans="3:3">
      <c r="C480" t="s">
        <v>283</v>
      </c>
    </row>
    <row r="481" ht="13.9" spans="1:3">
      <c r="A481" s="9" t="s">
        <v>52</v>
      </c>
      <c r="B481" s="10" t="s">
        <v>53</v>
      </c>
      <c r="C481" t="s">
        <v>80</v>
      </c>
    </row>
    <row r="482" spans="3:3">
      <c r="C482" t="s">
        <v>67</v>
      </c>
    </row>
    <row r="483" spans="3:3">
      <c r="C483" t="s">
        <v>71</v>
      </c>
    </row>
    <row r="484" spans="3:3">
      <c r="C484" t="s">
        <v>72</v>
      </c>
    </row>
    <row r="485" spans="3:3">
      <c r="C485" t="s">
        <v>88</v>
      </c>
    </row>
    <row r="486" spans="3:3">
      <c r="C486" t="s">
        <v>63</v>
      </c>
    </row>
    <row r="487" spans="3:3">
      <c r="C487" t="s">
        <v>82</v>
      </c>
    </row>
    <row r="488" spans="3:3">
      <c r="C488" t="s">
        <v>96</v>
      </c>
    </row>
    <row r="489" spans="3:3">
      <c r="C489" t="s">
        <v>97</v>
      </c>
    </row>
    <row r="490" spans="3:3">
      <c r="C490" t="s">
        <v>64</v>
      </c>
    </row>
    <row r="491" spans="3:3">
      <c r="C491" t="s">
        <v>78</v>
      </c>
    </row>
    <row r="492" spans="3:3">
      <c r="C492" t="s">
        <v>99</v>
      </c>
    </row>
    <row r="493" spans="3:3">
      <c r="C493" t="s">
        <v>98</v>
      </c>
    </row>
    <row r="494" spans="3:3">
      <c r="C494" t="s">
        <v>83</v>
      </c>
    </row>
    <row r="495" spans="3:3">
      <c r="C495" t="s">
        <v>73</v>
      </c>
    </row>
    <row r="496" spans="3:3">
      <c r="C496" t="s">
        <v>65</v>
      </c>
    </row>
    <row r="497" spans="3:3">
      <c r="C497" t="s">
        <v>238</v>
      </c>
    </row>
    <row r="498" spans="3:3">
      <c r="C498" t="s">
        <v>66</v>
      </c>
    </row>
    <row r="499" ht="13.9" spans="1:3">
      <c r="A499" s="7" t="s">
        <v>54</v>
      </c>
      <c r="B499" s="8" t="s">
        <v>55</v>
      </c>
      <c r="C499" t="s">
        <v>67</v>
      </c>
    </row>
    <row r="500" spans="3:3">
      <c r="C500" t="s">
        <v>71</v>
      </c>
    </row>
    <row r="501" spans="3:3">
      <c r="C501" t="s">
        <v>63</v>
      </c>
    </row>
    <row r="502" spans="3:3">
      <c r="C502" t="s">
        <v>90</v>
      </c>
    </row>
    <row r="503" spans="3:3">
      <c r="C503" t="s">
        <v>77</v>
      </c>
    </row>
    <row r="504" spans="3:3">
      <c r="C504" t="s">
        <v>64</v>
      </c>
    </row>
    <row r="505" spans="3:3">
      <c r="C505" t="s">
        <v>99</v>
      </c>
    </row>
    <row r="506" spans="3:3">
      <c r="C506" t="s">
        <v>83</v>
      </c>
    </row>
    <row r="507" spans="3:3">
      <c r="C507" t="s">
        <v>284</v>
      </c>
    </row>
    <row r="508" spans="3:3">
      <c r="C508" t="s">
        <v>104</v>
      </c>
    </row>
    <row r="509" spans="3:3">
      <c r="C509" t="s">
        <v>94</v>
      </c>
    </row>
    <row r="510" spans="3:3">
      <c r="C510" t="s">
        <v>285</v>
      </c>
    </row>
    <row r="511" ht="13.9" spans="1:3">
      <c r="A511" s="9" t="s">
        <v>56</v>
      </c>
      <c r="B511" s="11" t="s">
        <v>57</v>
      </c>
      <c r="C511" t="s">
        <v>63</v>
      </c>
    </row>
    <row r="512" spans="3:3">
      <c r="C512" t="s">
        <v>69</v>
      </c>
    </row>
    <row r="513" spans="3:3">
      <c r="C513" t="s">
        <v>65</v>
      </c>
    </row>
  </sheetData>
  <hyperlinks>
    <hyperlink ref="B2" r:id="rId1" display="Magnograndiolide"/>
    <hyperlink ref="B6" r:id="rId2" display="olivil"/>
    <hyperlink ref="B10" r:id="rId3" display="6-hydroxy-11,12-dimethoxy-2,2-dimethyl-1,8-dioxo-2,3,4,8-tetrahydro-1H-isochromeno[3,4-h]isoquinolin-2-ium"/>
    <hyperlink ref="B16" r:id="rId4" display="Yinyanghuo A"/>
    <hyperlink ref="B25" r:id="rId5" display="1,2-bis(4-hydroxy-3-methoxyphenyl)propan-1,3-diol"/>
    <hyperlink ref="B36" r:id="rId6" display="Yinyanghuo E"/>
    <hyperlink ref="B47" r:id="rId7" display="8-(3-methylbut-2-enyl)-2-phenyl-chromone"/>
    <hyperlink ref="B77" r:id="rId8" display="quercetin"/>
    <hyperlink ref="B231" r:id="rId9" display="Yinyanghuo C"/>
    <hyperlink ref="B242" r:id="rId10" display="Anhydroicaritin"/>
    <hyperlink ref="B279" r:id="rId11" display="Linoleyl acetate"/>
    <hyperlink ref="B283" r:id="rId12" display="kaempferol"/>
    <hyperlink ref="B346" r:id="rId13" display="Anhydroicaritin-3-O-alpha-L-rhamnoside"/>
    <hyperlink ref="B348" r:id="rId14" display="Icariin"/>
    <hyperlink ref="B349" r:id="rId15" display="C-Homoerythrinan, 1,6-didehydro-3,15,16-trimethoxy-, (3.beta.)-"/>
    <hyperlink ref="B387" r:id="rId16" display="8-Isopentenyl-kaempferol"/>
    <hyperlink ref="B417" r:id="rId17" display="24-epicampesterol"/>
    <hyperlink ref="B419" r:id="rId18" display="poriferast-5-en-3beta-ol"/>
    <hyperlink ref="B421" r:id="rId19" display="sitosterol"/>
    <hyperlink ref="B424" r:id="rId20" display="luteolin"/>
    <hyperlink ref="B481" r:id="rId21" display="Chryseriol"/>
    <hyperlink ref="B499" r:id="rId22" display="DFV"/>
    <hyperlink ref="B511" r:id="rId23" display="Icariside A7"/>
    <hyperlink ref="A1" r:id="rId24" display="Mol ID"/>
    <hyperlink ref="B1" r:id="rId24" display="Molecule Name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8"/>
  <sheetViews>
    <sheetView topLeftCell="A200" workbookViewId="0">
      <selection activeCell="C2" sqref="C2:C228"/>
    </sheetView>
  </sheetViews>
  <sheetFormatPr defaultColWidth="24.1061946902655" defaultRowHeight="13.85" outlineLevelCol="2"/>
  <cols>
    <col min="1" max="2" width="24.1061946902655" customWidth="1"/>
    <col min="3" max="3" width="60.929203539823" customWidth="1"/>
    <col min="4" max="16384" width="24.1061946902655" customWidth="1"/>
  </cols>
  <sheetData>
    <row r="1" spans="1:3">
      <c r="A1" s="5" t="s">
        <v>0</v>
      </c>
      <c r="B1" s="6" t="s">
        <v>1</v>
      </c>
      <c r="C1" s="6" t="s">
        <v>58</v>
      </c>
    </row>
    <row r="2" spans="1:3">
      <c r="A2" t="s">
        <v>12</v>
      </c>
      <c r="B2" t="s">
        <v>13</v>
      </c>
      <c r="C2" t="s">
        <v>59</v>
      </c>
    </row>
    <row r="3" spans="1:3">
      <c r="A3" t="s">
        <v>12</v>
      </c>
      <c r="B3" t="s">
        <v>13</v>
      </c>
      <c r="C3" t="s">
        <v>60</v>
      </c>
    </row>
    <row r="4" spans="1:3">
      <c r="A4" t="s">
        <v>12</v>
      </c>
      <c r="B4" t="s">
        <v>13</v>
      </c>
      <c r="C4" t="s">
        <v>61</v>
      </c>
    </row>
    <row r="5" spans="1:3">
      <c r="A5" t="s">
        <v>12</v>
      </c>
      <c r="B5" t="s">
        <v>13</v>
      </c>
      <c r="C5" t="s">
        <v>62</v>
      </c>
    </row>
    <row r="6" spans="1:3">
      <c r="A6" t="s">
        <v>14</v>
      </c>
      <c r="B6" t="s">
        <v>15</v>
      </c>
      <c r="C6" t="s">
        <v>63</v>
      </c>
    </row>
    <row r="7" spans="1:3">
      <c r="A7" t="s">
        <v>14</v>
      </c>
      <c r="B7" t="s">
        <v>15</v>
      </c>
      <c r="C7" t="s">
        <v>64</v>
      </c>
    </row>
    <row r="8" spans="1:3">
      <c r="A8" t="s">
        <v>14</v>
      </c>
      <c r="B8" t="s">
        <v>15</v>
      </c>
      <c r="C8" t="s">
        <v>65</v>
      </c>
    </row>
    <row r="9" spans="1:3">
      <c r="A9" t="s">
        <v>14</v>
      </c>
      <c r="B9" t="s">
        <v>15</v>
      </c>
      <c r="C9" t="s">
        <v>66</v>
      </c>
    </row>
    <row r="10" spans="1:3">
      <c r="A10" t="s">
        <v>16</v>
      </c>
      <c r="B10" t="s">
        <v>17</v>
      </c>
      <c r="C10" t="s">
        <v>67</v>
      </c>
    </row>
    <row r="11" spans="1:3">
      <c r="A11" t="s">
        <v>16</v>
      </c>
      <c r="B11" t="s">
        <v>17</v>
      </c>
      <c r="C11" t="s">
        <v>68</v>
      </c>
    </row>
    <row r="12" spans="1:3">
      <c r="A12" t="s">
        <v>16</v>
      </c>
      <c r="B12" t="s">
        <v>17</v>
      </c>
      <c r="C12" t="s">
        <v>69</v>
      </c>
    </row>
    <row r="13" spans="1:3">
      <c r="A13" t="s">
        <v>16</v>
      </c>
      <c r="B13" t="s">
        <v>17</v>
      </c>
      <c r="C13" t="s">
        <v>70</v>
      </c>
    </row>
    <row r="14" spans="1:3">
      <c r="A14" t="s">
        <v>18</v>
      </c>
      <c r="B14" t="s">
        <v>19</v>
      </c>
      <c r="C14" t="s">
        <v>71</v>
      </c>
    </row>
    <row r="15" spans="1:3">
      <c r="A15" t="s">
        <v>18</v>
      </c>
      <c r="B15" t="s">
        <v>19</v>
      </c>
      <c r="C15" t="s">
        <v>72</v>
      </c>
    </row>
    <row r="16" spans="1:3">
      <c r="A16" t="s">
        <v>18</v>
      </c>
      <c r="B16" t="s">
        <v>19</v>
      </c>
      <c r="C16" t="s">
        <v>73</v>
      </c>
    </row>
    <row r="17" spans="1:3">
      <c r="A17" t="s">
        <v>18</v>
      </c>
      <c r="B17" t="s">
        <v>19</v>
      </c>
      <c r="C17" t="s">
        <v>74</v>
      </c>
    </row>
    <row r="18" spans="1:3">
      <c r="A18" t="s">
        <v>18</v>
      </c>
      <c r="B18" t="s">
        <v>19</v>
      </c>
      <c r="C18" t="s">
        <v>75</v>
      </c>
    </row>
    <row r="19" spans="1:3">
      <c r="A19" t="s">
        <v>18</v>
      </c>
      <c r="B19" t="s">
        <v>19</v>
      </c>
      <c r="C19" t="s">
        <v>76</v>
      </c>
    </row>
    <row r="20" spans="1:3">
      <c r="A20" t="s">
        <v>18</v>
      </c>
      <c r="B20" t="s">
        <v>19</v>
      </c>
      <c r="C20" t="s">
        <v>77</v>
      </c>
    </row>
    <row r="21" spans="1:3">
      <c r="A21" t="s">
        <v>18</v>
      </c>
      <c r="B21" t="s">
        <v>19</v>
      </c>
      <c r="C21" t="s">
        <v>78</v>
      </c>
    </row>
    <row r="22" spans="1:3">
      <c r="A22" t="s">
        <v>18</v>
      </c>
      <c r="B22" t="s">
        <v>19</v>
      </c>
      <c r="C22" t="s">
        <v>79</v>
      </c>
    </row>
    <row r="23" spans="1:3">
      <c r="A23" t="s">
        <v>22</v>
      </c>
      <c r="B23" t="s">
        <v>23</v>
      </c>
      <c r="C23" t="s">
        <v>80</v>
      </c>
    </row>
    <row r="24" spans="1:3">
      <c r="A24" t="s">
        <v>22</v>
      </c>
      <c r="B24" t="s">
        <v>23</v>
      </c>
      <c r="C24" t="s">
        <v>81</v>
      </c>
    </row>
    <row r="25" spans="1:3">
      <c r="A25" t="s">
        <v>22</v>
      </c>
      <c r="B25" t="s">
        <v>23</v>
      </c>
      <c r="C25" t="s">
        <v>82</v>
      </c>
    </row>
    <row r="26" spans="1:3">
      <c r="A26" t="s">
        <v>22</v>
      </c>
      <c r="B26" t="s">
        <v>23</v>
      </c>
      <c r="C26" t="s">
        <v>83</v>
      </c>
    </row>
    <row r="27" spans="1:3">
      <c r="A27" t="s">
        <v>22</v>
      </c>
      <c r="B27" t="s">
        <v>23</v>
      </c>
      <c r="C27" t="s">
        <v>84</v>
      </c>
    </row>
    <row r="28" spans="1:3">
      <c r="A28" t="s">
        <v>22</v>
      </c>
      <c r="B28" t="s">
        <v>23</v>
      </c>
      <c r="C28" t="s">
        <v>85</v>
      </c>
    </row>
    <row r="29" spans="1:3">
      <c r="A29" t="s">
        <v>22</v>
      </c>
      <c r="B29" t="s">
        <v>23</v>
      </c>
      <c r="C29" t="s">
        <v>86</v>
      </c>
    </row>
    <row r="30" spans="1:3">
      <c r="A30" t="s">
        <v>22</v>
      </c>
      <c r="B30" t="s">
        <v>23</v>
      </c>
      <c r="C30" t="s">
        <v>87</v>
      </c>
    </row>
    <row r="31" spans="1:3">
      <c r="A31" t="s">
        <v>22</v>
      </c>
      <c r="B31" t="s">
        <v>23</v>
      </c>
      <c r="C31" t="s">
        <v>88</v>
      </c>
    </row>
    <row r="32" spans="1:3">
      <c r="A32" t="s">
        <v>22</v>
      </c>
      <c r="B32" t="s">
        <v>23</v>
      </c>
      <c r="C32" t="s">
        <v>89</v>
      </c>
    </row>
    <row r="33" spans="1:3">
      <c r="A33" t="s">
        <v>22</v>
      </c>
      <c r="B33" t="s">
        <v>23</v>
      </c>
      <c r="C33" t="s">
        <v>90</v>
      </c>
    </row>
    <row r="34" spans="1:3">
      <c r="A34" t="s">
        <v>22</v>
      </c>
      <c r="B34" t="s">
        <v>23</v>
      </c>
      <c r="C34" t="s">
        <v>91</v>
      </c>
    </row>
    <row r="35" spans="1:3">
      <c r="A35" t="s">
        <v>22</v>
      </c>
      <c r="B35" t="s">
        <v>23</v>
      </c>
      <c r="C35" t="s">
        <v>92</v>
      </c>
    </row>
    <row r="36" spans="1:3">
      <c r="A36" t="s">
        <v>22</v>
      </c>
      <c r="B36" t="s">
        <v>23</v>
      </c>
      <c r="C36" t="s">
        <v>93</v>
      </c>
    </row>
    <row r="37" spans="1:3">
      <c r="A37" t="s">
        <v>22</v>
      </c>
      <c r="B37" t="s">
        <v>23</v>
      </c>
      <c r="C37" t="s">
        <v>94</v>
      </c>
    </row>
    <row r="38" spans="1:3">
      <c r="A38" t="s">
        <v>22</v>
      </c>
      <c r="B38" t="s">
        <v>23</v>
      </c>
      <c r="C38" t="s">
        <v>95</v>
      </c>
    </row>
    <row r="39" spans="1:3">
      <c r="A39" t="s">
        <v>22</v>
      </c>
      <c r="B39" t="s">
        <v>23</v>
      </c>
      <c r="C39" t="s">
        <v>96</v>
      </c>
    </row>
    <row r="40" spans="1:3">
      <c r="A40" t="s">
        <v>22</v>
      </c>
      <c r="B40" t="s">
        <v>23</v>
      </c>
      <c r="C40" t="s">
        <v>97</v>
      </c>
    </row>
    <row r="41" spans="1:3">
      <c r="A41" t="s">
        <v>22</v>
      </c>
      <c r="B41" t="s">
        <v>23</v>
      </c>
      <c r="C41" t="s">
        <v>98</v>
      </c>
    </row>
    <row r="42" spans="1:3">
      <c r="A42" t="s">
        <v>22</v>
      </c>
      <c r="B42" t="s">
        <v>23</v>
      </c>
      <c r="C42" t="s">
        <v>99</v>
      </c>
    </row>
    <row r="43" spans="1:3">
      <c r="A43" t="s">
        <v>22</v>
      </c>
      <c r="B43" t="s">
        <v>23</v>
      </c>
      <c r="C43" t="s">
        <v>100</v>
      </c>
    </row>
    <row r="44" spans="1:3">
      <c r="A44" t="s">
        <v>22</v>
      </c>
      <c r="B44" t="s">
        <v>23</v>
      </c>
      <c r="C44" t="s">
        <v>101</v>
      </c>
    </row>
    <row r="45" spans="1:3">
      <c r="A45" t="s">
        <v>22</v>
      </c>
      <c r="B45" t="s">
        <v>23</v>
      </c>
      <c r="C45" t="s">
        <v>102</v>
      </c>
    </row>
    <row r="46" spans="1:3">
      <c r="A46" t="s">
        <v>22</v>
      </c>
      <c r="B46" t="s">
        <v>23</v>
      </c>
      <c r="C46" t="s">
        <v>103</v>
      </c>
    </row>
    <row r="47" spans="1:3">
      <c r="A47" t="s">
        <v>22</v>
      </c>
      <c r="B47" t="s">
        <v>23</v>
      </c>
      <c r="C47" t="s">
        <v>104</v>
      </c>
    </row>
    <row r="48" spans="1:3">
      <c r="A48" t="s">
        <v>22</v>
      </c>
      <c r="B48" t="s">
        <v>23</v>
      </c>
      <c r="C48" t="s">
        <v>105</v>
      </c>
    </row>
    <row r="49" spans="1:3">
      <c r="A49" t="s">
        <v>22</v>
      </c>
      <c r="B49" t="s">
        <v>23</v>
      </c>
      <c r="C49" t="s">
        <v>106</v>
      </c>
    </row>
    <row r="50" spans="1:3">
      <c r="A50" t="s">
        <v>22</v>
      </c>
      <c r="B50" t="s">
        <v>23</v>
      </c>
      <c r="C50" t="s">
        <v>107</v>
      </c>
    </row>
    <row r="51" spans="1:3">
      <c r="A51" t="s">
        <v>22</v>
      </c>
      <c r="B51" t="s">
        <v>23</v>
      </c>
      <c r="C51" t="s">
        <v>108</v>
      </c>
    </row>
    <row r="52" spans="1:3">
      <c r="A52" t="s">
        <v>22</v>
      </c>
      <c r="B52" t="s">
        <v>23</v>
      </c>
      <c r="C52" t="s">
        <v>109</v>
      </c>
    </row>
    <row r="53" spans="1:3">
      <c r="A53" t="s">
        <v>22</v>
      </c>
      <c r="B53" t="s">
        <v>23</v>
      </c>
      <c r="C53" t="s">
        <v>110</v>
      </c>
    </row>
    <row r="54" spans="1:3">
      <c r="A54" t="s">
        <v>22</v>
      </c>
      <c r="B54" t="s">
        <v>23</v>
      </c>
      <c r="C54" t="s">
        <v>111</v>
      </c>
    </row>
    <row r="55" spans="1:3">
      <c r="A55" t="s">
        <v>22</v>
      </c>
      <c r="B55" t="s">
        <v>23</v>
      </c>
      <c r="C55" t="s">
        <v>112</v>
      </c>
    </row>
    <row r="56" spans="1:3">
      <c r="A56" t="s">
        <v>22</v>
      </c>
      <c r="B56" t="s">
        <v>23</v>
      </c>
      <c r="C56" t="s">
        <v>113</v>
      </c>
    </row>
    <row r="57" spans="1:3">
      <c r="A57" t="s">
        <v>22</v>
      </c>
      <c r="B57" t="s">
        <v>23</v>
      </c>
      <c r="C57" t="s">
        <v>114</v>
      </c>
    </row>
    <row r="58" spans="1:3">
      <c r="A58" t="s">
        <v>22</v>
      </c>
      <c r="B58" t="s">
        <v>23</v>
      </c>
      <c r="C58" t="s">
        <v>115</v>
      </c>
    </row>
    <row r="59" spans="1:3">
      <c r="A59" t="s">
        <v>22</v>
      </c>
      <c r="B59" t="s">
        <v>23</v>
      </c>
      <c r="C59" t="s">
        <v>116</v>
      </c>
    </row>
    <row r="60" spans="1:3">
      <c r="A60" t="s">
        <v>22</v>
      </c>
      <c r="B60" t="s">
        <v>23</v>
      </c>
      <c r="C60" t="s">
        <v>117</v>
      </c>
    </row>
    <row r="61" spans="1:3">
      <c r="A61" t="s">
        <v>22</v>
      </c>
      <c r="B61" t="s">
        <v>23</v>
      </c>
      <c r="C61" t="s">
        <v>118</v>
      </c>
    </row>
    <row r="62" spans="1:3">
      <c r="A62" t="s">
        <v>22</v>
      </c>
      <c r="B62" t="s">
        <v>23</v>
      </c>
      <c r="C62" t="s">
        <v>119</v>
      </c>
    </row>
    <row r="63" spans="1:3">
      <c r="A63" t="s">
        <v>22</v>
      </c>
      <c r="B63" t="s">
        <v>23</v>
      </c>
      <c r="C63" t="s">
        <v>120</v>
      </c>
    </row>
    <row r="64" spans="1:3">
      <c r="A64" t="s">
        <v>22</v>
      </c>
      <c r="B64" t="s">
        <v>23</v>
      </c>
      <c r="C64" t="s">
        <v>121</v>
      </c>
    </row>
    <row r="65" spans="1:3">
      <c r="A65" t="s">
        <v>22</v>
      </c>
      <c r="B65" t="s">
        <v>23</v>
      </c>
      <c r="C65" t="s">
        <v>122</v>
      </c>
    </row>
    <row r="66" spans="1:3">
      <c r="A66" t="s">
        <v>22</v>
      </c>
      <c r="B66" t="s">
        <v>23</v>
      </c>
      <c r="C66" t="s">
        <v>123</v>
      </c>
    </row>
    <row r="67" spans="1:3">
      <c r="A67" t="s">
        <v>22</v>
      </c>
      <c r="B67" t="s">
        <v>23</v>
      </c>
      <c r="C67" t="s">
        <v>124</v>
      </c>
    </row>
    <row r="68" spans="1:3">
      <c r="A68" t="s">
        <v>22</v>
      </c>
      <c r="B68" t="s">
        <v>23</v>
      </c>
      <c r="C68" t="s">
        <v>125</v>
      </c>
    </row>
    <row r="69" spans="1:3">
      <c r="A69" t="s">
        <v>22</v>
      </c>
      <c r="B69" t="s">
        <v>23</v>
      </c>
      <c r="C69" t="s">
        <v>126</v>
      </c>
    </row>
    <row r="70" spans="1:3">
      <c r="A70" t="s">
        <v>22</v>
      </c>
      <c r="B70" t="s">
        <v>23</v>
      </c>
      <c r="C70" t="s">
        <v>127</v>
      </c>
    </row>
    <row r="71" spans="1:3">
      <c r="A71" t="s">
        <v>22</v>
      </c>
      <c r="B71" t="s">
        <v>23</v>
      </c>
      <c r="C71" t="s">
        <v>128</v>
      </c>
    </row>
    <row r="72" spans="1:3">
      <c r="A72" t="s">
        <v>22</v>
      </c>
      <c r="B72" t="s">
        <v>23</v>
      </c>
      <c r="C72" t="s">
        <v>129</v>
      </c>
    </row>
    <row r="73" spans="1:3">
      <c r="A73" t="s">
        <v>22</v>
      </c>
      <c r="B73" t="s">
        <v>23</v>
      </c>
      <c r="C73" t="s">
        <v>130</v>
      </c>
    </row>
    <row r="74" spans="1:3">
      <c r="A74" t="s">
        <v>22</v>
      </c>
      <c r="B74" t="s">
        <v>23</v>
      </c>
      <c r="C74" t="s">
        <v>131</v>
      </c>
    </row>
    <row r="75" spans="1:3">
      <c r="A75" t="s">
        <v>22</v>
      </c>
      <c r="B75" t="s">
        <v>23</v>
      </c>
      <c r="C75" t="s">
        <v>132</v>
      </c>
    </row>
    <row r="76" spans="1:3">
      <c r="A76" t="s">
        <v>22</v>
      </c>
      <c r="B76" t="s">
        <v>23</v>
      </c>
      <c r="C76" t="s">
        <v>133</v>
      </c>
    </row>
    <row r="77" spans="1:3">
      <c r="A77" t="s">
        <v>22</v>
      </c>
      <c r="B77" t="s">
        <v>23</v>
      </c>
      <c r="C77" t="s">
        <v>134</v>
      </c>
    </row>
    <row r="78" spans="1:3">
      <c r="A78" t="s">
        <v>22</v>
      </c>
      <c r="B78" t="s">
        <v>23</v>
      </c>
      <c r="C78" t="s">
        <v>135</v>
      </c>
    </row>
    <row r="79" spans="1:3">
      <c r="A79" t="s">
        <v>22</v>
      </c>
      <c r="B79" t="s">
        <v>23</v>
      </c>
      <c r="C79" t="s">
        <v>136</v>
      </c>
    </row>
    <row r="80" spans="1:3">
      <c r="A80" t="s">
        <v>22</v>
      </c>
      <c r="B80" t="s">
        <v>23</v>
      </c>
      <c r="C80" t="s">
        <v>137</v>
      </c>
    </row>
    <row r="81" spans="1:3">
      <c r="A81" t="s">
        <v>22</v>
      </c>
      <c r="B81" t="s">
        <v>23</v>
      </c>
      <c r="C81" t="s">
        <v>138</v>
      </c>
    </row>
    <row r="82" spans="1:3">
      <c r="A82" t="s">
        <v>22</v>
      </c>
      <c r="B82" t="s">
        <v>23</v>
      </c>
      <c r="C82" t="s">
        <v>139</v>
      </c>
    </row>
    <row r="83" spans="1:3">
      <c r="A83" t="s">
        <v>22</v>
      </c>
      <c r="B83" t="s">
        <v>23</v>
      </c>
      <c r="C83" t="s">
        <v>140</v>
      </c>
    </row>
    <row r="84" spans="1:3">
      <c r="A84" t="s">
        <v>22</v>
      </c>
      <c r="B84" t="s">
        <v>23</v>
      </c>
      <c r="C84" t="s">
        <v>141</v>
      </c>
    </row>
    <row r="85" spans="1:3">
      <c r="A85" t="s">
        <v>22</v>
      </c>
      <c r="B85" t="s">
        <v>23</v>
      </c>
      <c r="C85" t="s">
        <v>142</v>
      </c>
    </row>
    <row r="86" spans="1:3">
      <c r="A86" t="s">
        <v>22</v>
      </c>
      <c r="B86" t="s">
        <v>23</v>
      </c>
      <c r="C86" t="s">
        <v>143</v>
      </c>
    </row>
    <row r="87" spans="1:3">
      <c r="A87" t="s">
        <v>22</v>
      </c>
      <c r="B87" t="s">
        <v>23</v>
      </c>
      <c r="C87" t="s">
        <v>144</v>
      </c>
    </row>
    <row r="88" spans="1:3">
      <c r="A88" t="s">
        <v>22</v>
      </c>
      <c r="B88" t="s">
        <v>23</v>
      </c>
      <c r="C88" t="s">
        <v>145</v>
      </c>
    </row>
    <row r="89" spans="1:3">
      <c r="A89" t="s">
        <v>22</v>
      </c>
      <c r="B89" t="s">
        <v>23</v>
      </c>
      <c r="C89" t="s">
        <v>146</v>
      </c>
    </row>
    <row r="90" spans="1:3">
      <c r="A90" t="s">
        <v>22</v>
      </c>
      <c r="B90" t="s">
        <v>23</v>
      </c>
      <c r="C90" t="s">
        <v>147</v>
      </c>
    </row>
    <row r="91" spans="1:3">
      <c r="A91" t="s">
        <v>22</v>
      </c>
      <c r="B91" t="s">
        <v>23</v>
      </c>
      <c r="C91" t="s">
        <v>148</v>
      </c>
    </row>
    <row r="92" spans="1:3">
      <c r="A92" t="s">
        <v>22</v>
      </c>
      <c r="B92" t="s">
        <v>23</v>
      </c>
      <c r="C92" t="s">
        <v>149</v>
      </c>
    </row>
    <row r="93" spans="1:3">
      <c r="A93" t="s">
        <v>22</v>
      </c>
      <c r="B93" t="s">
        <v>23</v>
      </c>
      <c r="C93" t="s">
        <v>150</v>
      </c>
    </row>
    <row r="94" spans="1:3">
      <c r="A94" t="s">
        <v>22</v>
      </c>
      <c r="B94" t="s">
        <v>23</v>
      </c>
      <c r="C94" t="s">
        <v>151</v>
      </c>
    </row>
    <row r="95" spans="1:3">
      <c r="A95" t="s">
        <v>22</v>
      </c>
      <c r="B95" t="s">
        <v>23</v>
      </c>
      <c r="C95" t="s">
        <v>152</v>
      </c>
    </row>
    <row r="96" spans="1:3">
      <c r="A96" t="s">
        <v>22</v>
      </c>
      <c r="B96" t="s">
        <v>23</v>
      </c>
      <c r="C96" t="s">
        <v>153</v>
      </c>
    </row>
    <row r="97" spans="1:3">
      <c r="A97" t="s">
        <v>22</v>
      </c>
      <c r="B97" t="s">
        <v>23</v>
      </c>
      <c r="C97" t="s">
        <v>154</v>
      </c>
    </row>
    <row r="98" spans="1:3">
      <c r="A98" t="s">
        <v>22</v>
      </c>
      <c r="B98" t="s">
        <v>23</v>
      </c>
      <c r="C98" t="s">
        <v>155</v>
      </c>
    </row>
    <row r="99" spans="1:3">
      <c r="A99" t="s">
        <v>22</v>
      </c>
      <c r="B99" t="s">
        <v>23</v>
      </c>
      <c r="C99" t="s">
        <v>156</v>
      </c>
    </row>
    <row r="100" spans="1:3">
      <c r="A100" t="s">
        <v>22</v>
      </c>
      <c r="B100" t="s">
        <v>23</v>
      </c>
      <c r="C100" t="s">
        <v>157</v>
      </c>
    </row>
    <row r="101" spans="1:3">
      <c r="A101" t="s">
        <v>22</v>
      </c>
      <c r="B101" t="s">
        <v>23</v>
      </c>
      <c r="C101" t="s">
        <v>158</v>
      </c>
    </row>
    <row r="102" spans="1:3">
      <c r="A102" t="s">
        <v>22</v>
      </c>
      <c r="B102" t="s">
        <v>23</v>
      </c>
      <c r="C102" t="s">
        <v>159</v>
      </c>
    </row>
    <row r="103" spans="1:3">
      <c r="A103" t="s">
        <v>22</v>
      </c>
      <c r="B103" t="s">
        <v>23</v>
      </c>
      <c r="C103" t="s">
        <v>160</v>
      </c>
    </row>
    <row r="104" spans="1:3">
      <c r="A104" t="s">
        <v>22</v>
      </c>
      <c r="B104" t="s">
        <v>23</v>
      </c>
      <c r="C104" t="s">
        <v>161</v>
      </c>
    </row>
    <row r="105" spans="1:3">
      <c r="A105" t="s">
        <v>22</v>
      </c>
      <c r="B105" t="s">
        <v>23</v>
      </c>
      <c r="C105" t="s">
        <v>162</v>
      </c>
    </row>
    <row r="106" spans="1:3">
      <c r="A106" t="s">
        <v>22</v>
      </c>
      <c r="B106" t="s">
        <v>23</v>
      </c>
      <c r="C106" t="s">
        <v>163</v>
      </c>
    </row>
    <row r="107" spans="1:3">
      <c r="A107" t="s">
        <v>22</v>
      </c>
      <c r="B107" t="s">
        <v>23</v>
      </c>
      <c r="C107" t="s">
        <v>164</v>
      </c>
    </row>
    <row r="108" spans="1:3">
      <c r="A108" t="s">
        <v>22</v>
      </c>
      <c r="B108" t="s">
        <v>23</v>
      </c>
      <c r="C108" t="s">
        <v>165</v>
      </c>
    </row>
    <row r="109" spans="1:3">
      <c r="A109" t="s">
        <v>22</v>
      </c>
      <c r="B109" t="s">
        <v>23</v>
      </c>
      <c r="C109" t="s">
        <v>166</v>
      </c>
    </row>
    <row r="110" spans="1:3">
      <c r="A110" t="s">
        <v>22</v>
      </c>
      <c r="B110" t="s">
        <v>23</v>
      </c>
      <c r="C110" t="s">
        <v>167</v>
      </c>
    </row>
    <row r="111" spans="1:3">
      <c r="A111" t="s">
        <v>22</v>
      </c>
      <c r="B111" t="s">
        <v>23</v>
      </c>
      <c r="C111" t="s">
        <v>168</v>
      </c>
    </row>
    <row r="112" spans="1:3">
      <c r="A112" t="s">
        <v>22</v>
      </c>
      <c r="B112" t="s">
        <v>23</v>
      </c>
      <c r="C112" t="s">
        <v>169</v>
      </c>
    </row>
    <row r="113" spans="1:3">
      <c r="A113" t="s">
        <v>22</v>
      </c>
      <c r="B113" t="s">
        <v>23</v>
      </c>
      <c r="C113" t="s">
        <v>170</v>
      </c>
    </row>
    <row r="114" spans="1:3">
      <c r="A114" t="s">
        <v>22</v>
      </c>
      <c r="B114" t="s">
        <v>23</v>
      </c>
      <c r="C114" t="s">
        <v>171</v>
      </c>
    </row>
    <row r="115" spans="1:3">
      <c r="A115" t="s">
        <v>22</v>
      </c>
      <c r="B115" t="s">
        <v>23</v>
      </c>
      <c r="C115" t="s">
        <v>172</v>
      </c>
    </row>
    <row r="116" spans="1:3">
      <c r="A116" t="s">
        <v>22</v>
      </c>
      <c r="B116" t="s">
        <v>23</v>
      </c>
      <c r="C116" t="s">
        <v>173</v>
      </c>
    </row>
    <row r="117" spans="1:3">
      <c r="A117" t="s">
        <v>22</v>
      </c>
      <c r="B117" t="s">
        <v>23</v>
      </c>
      <c r="C117" t="s">
        <v>174</v>
      </c>
    </row>
    <row r="118" spans="1:3">
      <c r="A118" t="s">
        <v>22</v>
      </c>
      <c r="B118" t="s">
        <v>23</v>
      </c>
      <c r="C118" t="s">
        <v>175</v>
      </c>
    </row>
    <row r="119" spans="1:3">
      <c r="A119" t="s">
        <v>22</v>
      </c>
      <c r="B119" t="s">
        <v>23</v>
      </c>
      <c r="C119" t="s">
        <v>176</v>
      </c>
    </row>
    <row r="120" spans="1:3">
      <c r="A120" t="s">
        <v>22</v>
      </c>
      <c r="B120" t="s">
        <v>23</v>
      </c>
      <c r="C120" t="s">
        <v>177</v>
      </c>
    </row>
    <row r="121" spans="1:3">
      <c r="A121" t="s">
        <v>22</v>
      </c>
      <c r="B121" t="s">
        <v>23</v>
      </c>
      <c r="C121" t="s">
        <v>178</v>
      </c>
    </row>
    <row r="122" spans="1:3">
      <c r="A122" t="s">
        <v>22</v>
      </c>
      <c r="B122" t="s">
        <v>23</v>
      </c>
      <c r="C122" t="s">
        <v>179</v>
      </c>
    </row>
    <row r="123" spans="1:3">
      <c r="A123" t="s">
        <v>22</v>
      </c>
      <c r="B123" t="s">
        <v>23</v>
      </c>
      <c r="C123" t="s">
        <v>180</v>
      </c>
    </row>
    <row r="124" spans="1:3">
      <c r="A124" t="s">
        <v>22</v>
      </c>
      <c r="B124" t="s">
        <v>23</v>
      </c>
      <c r="C124" t="s">
        <v>181</v>
      </c>
    </row>
    <row r="125" spans="1:3">
      <c r="A125" t="s">
        <v>22</v>
      </c>
      <c r="B125" t="s">
        <v>23</v>
      </c>
      <c r="C125" t="s">
        <v>182</v>
      </c>
    </row>
    <row r="126" spans="1:3">
      <c r="A126" t="s">
        <v>22</v>
      </c>
      <c r="B126" t="s">
        <v>23</v>
      </c>
      <c r="C126" t="s">
        <v>183</v>
      </c>
    </row>
    <row r="127" spans="1:3">
      <c r="A127" t="s">
        <v>22</v>
      </c>
      <c r="B127" t="s">
        <v>23</v>
      </c>
      <c r="C127" t="s">
        <v>184</v>
      </c>
    </row>
    <row r="128" spans="1:3">
      <c r="A128" t="s">
        <v>22</v>
      </c>
      <c r="B128" t="s">
        <v>23</v>
      </c>
      <c r="C128" t="s">
        <v>185</v>
      </c>
    </row>
    <row r="129" spans="1:3">
      <c r="A129" t="s">
        <v>22</v>
      </c>
      <c r="B129" t="s">
        <v>23</v>
      </c>
      <c r="C129" t="s">
        <v>186</v>
      </c>
    </row>
    <row r="130" spans="1:3">
      <c r="A130" t="s">
        <v>22</v>
      </c>
      <c r="B130" t="s">
        <v>23</v>
      </c>
      <c r="C130" t="s">
        <v>187</v>
      </c>
    </row>
    <row r="131" spans="1:3">
      <c r="A131" t="s">
        <v>22</v>
      </c>
      <c r="B131" t="s">
        <v>23</v>
      </c>
      <c r="C131" t="s">
        <v>188</v>
      </c>
    </row>
    <row r="132" spans="1:3">
      <c r="A132" t="s">
        <v>22</v>
      </c>
      <c r="B132" t="s">
        <v>23</v>
      </c>
      <c r="C132" t="s">
        <v>189</v>
      </c>
    </row>
    <row r="133" spans="1:3">
      <c r="A133" t="s">
        <v>22</v>
      </c>
      <c r="B133" t="s">
        <v>23</v>
      </c>
      <c r="C133" t="s">
        <v>190</v>
      </c>
    </row>
    <row r="134" spans="1:3">
      <c r="A134" t="s">
        <v>22</v>
      </c>
      <c r="B134" t="s">
        <v>23</v>
      </c>
      <c r="C134" t="s">
        <v>191</v>
      </c>
    </row>
    <row r="135" spans="1:3">
      <c r="A135" t="s">
        <v>22</v>
      </c>
      <c r="B135" t="s">
        <v>23</v>
      </c>
      <c r="C135" t="s">
        <v>192</v>
      </c>
    </row>
    <row r="136" spans="1:3">
      <c r="A136" t="s">
        <v>22</v>
      </c>
      <c r="B136" t="s">
        <v>23</v>
      </c>
      <c r="C136" t="s">
        <v>193</v>
      </c>
    </row>
    <row r="137" spans="1:3">
      <c r="A137" t="s">
        <v>22</v>
      </c>
      <c r="B137" t="s">
        <v>23</v>
      </c>
      <c r="C137" t="s">
        <v>194</v>
      </c>
    </row>
    <row r="138" spans="1:3">
      <c r="A138" t="s">
        <v>22</v>
      </c>
      <c r="B138" t="s">
        <v>23</v>
      </c>
      <c r="C138" t="s">
        <v>195</v>
      </c>
    </row>
    <row r="139" spans="1:3">
      <c r="A139" t="s">
        <v>22</v>
      </c>
      <c r="B139" t="s">
        <v>23</v>
      </c>
      <c r="C139" t="s">
        <v>196</v>
      </c>
    </row>
    <row r="140" spans="1:3">
      <c r="A140" t="s">
        <v>22</v>
      </c>
      <c r="B140" t="s">
        <v>23</v>
      </c>
      <c r="C140" t="s">
        <v>197</v>
      </c>
    </row>
    <row r="141" spans="1:3">
      <c r="A141" t="s">
        <v>22</v>
      </c>
      <c r="B141" t="s">
        <v>23</v>
      </c>
      <c r="C141" t="s">
        <v>198</v>
      </c>
    </row>
    <row r="142" spans="1:3">
      <c r="A142" t="s">
        <v>22</v>
      </c>
      <c r="B142" t="s">
        <v>23</v>
      </c>
      <c r="C142" t="s">
        <v>199</v>
      </c>
    </row>
    <row r="143" spans="1:3">
      <c r="A143" t="s">
        <v>22</v>
      </c>
      <c r="B143" t="s">
        <v>23</v>
      </c>
      <c r="C143" t="s">
        <v>200</v>
      </c>
    </row>
    <row r="144" spans="1:3">
      <c r="A144" t="s">
        <v>22</v>
      </c>
      <c r="B144" t="s">
        <v>23</v>
      </c>
      <c r="C144" t="s">
        <v>201</v>
      </c>
    </row>
    <row r="145" spans="1:3">
      <c r="A145" t="s">
        <v>22</v>
      </c>
      <c r="B145" t="s">
        <v>23</v>
      </c>
      <c r="C145" t="s">
        <v>202</v>
      </c>
    </row>
    <row r="146" spans="1:3">
      <c r="A146" t="s">
        <v>22</v>
      </c>
      <c r="B146" t="s">
        <v>23</v>
      </c>
      <c r="C146" t="s">
        <v>203</v>
      </c>
    </row>
    <row r="147" spans="1:3">
      <c r="A147" t="s">
        <v>22</v>
      </c>
      <c r="B147" t="s">
        <v>23</v>
      </c>
      <c r="C147" t="s">
        <v>204</v>
      </c>
    </row>
    <row r="148" spans="1:3">
      <c r="A148" t="s">
        <v>22</v>
      </c>
      <c r="B148" t="s">
        <v>23</v>
      </c>
      <c r="C148" t="s">
        <v>205</v>
      </c>
    </row>
    <row r="149" spans="1:3">
      <c r="A149" t="s">
        <v>22</v>
      </c>
      <c r="B149" t="s">
        <v>23</v>
      </c>
      <c r="C149" t="s">
        <v>206</v>
      </c>
    </row>
    <row r="150" spans="1:3">
      <c r="A150" t="s">
        <v>22</v>
      </c>
      <c r="B150" t="s">
        <v>23</v>
      </c>
      <c r="C150" t="s">
        <v>207</v>
      </c>
    </row>
    <row r="151" spans="1:3">
      <c r="A151" t="s">
        <v>22</v>
      </c>
      <c r="B151" t="s">
        <v>23</v>
      </c>
      <c r="C151" t="s">
        <v>208</v>
      </c>
    </row>
    <row r="152" spans="1:3">
      <c r="A152" t="s">
        <v>22</v>
      </c>
      <c r="B152" t="s">
        <v>23</v>
      </c>
      <c r="C152" t="s">
        <v>209</v>
      </c>
    </row>
    <row r="153" spans="1:3">
      <c r="A153" t="s">
        <v>22</v>
      </c>
      <c r="B153" t="s">
        <v>23</v>
      </c>
      <c r="C153" t="s">
        <v>210</v>
      </c>
    </row>
    <row r="154" spans="1:3">
      <c r="A154" t="s">
        <v>22</v>
      </c>
      <c r="B154" t="s">
        <v>23</v>
      </c>
      <c r="C154" t="s">
        <v>211</v>
      </c>
    </row>
    <row r="155" spans="1:3">
      <c r="A155" t="s">
        <v>22</v>
      </c>
      <c r="B155" t="s">
        <v>23</v>
      </c>
      <c r="C155" t="s">
        <v>212</v>
      </c>
    </row>
    <row r="156" spans="1:3">
      <c r="A156" t="s">
        <v>22</v>
      </c>
      <c r="B156" t="s">
        <v>23</v>
      </c>
      <c r="C156" t="s">
        <v>213</v>
      </c>
    </row>
    <row r="157" spans="1:3">
      <c r="A157" t="s">
        <v>22</v>
      </c>
      <c r="B157" t="s">
        <v>23</v>
      </c>
      <c r="C157" t="s">
        <v>214</v>
      </c>
    </row>
    <row r="158" spans="1:3">
      <c r="A158" t="s">
        <v>22</v>
      </c>
      <c r="B158" t="s">
        <v>23</v>
      </c>
      <c r="C158" t="s">
        <v>215</v>
      </c>
    </row>
    <row r="159" spans="1:3">
      <c r="A159" t="s">
        <v>22</v>
      </c>
      <c r="B159" t="s">
        <v>23</v>
      </c>
      <c r="C159" t="s">
        <v>216</v>
      </c>
    </row>
    <row r="160" spans="1:3">
      <c r="A160" t="s">
        <v>22</v>
      </c>
      <c r="B160" t="s">
        <v>23</v>
      </c>
      <c r="C160" t="s">
        <v>217</v>
      </c>
    </row>
    <row r="161" spans="1:3">
      <c r="A161" t="s">
        <v>22</v>
      </c>
      <c r="B161" t="s">
        <v>23</v>
      </c>
      <c r="C161" t="s">
        <v>218</v>
      </c>
    </row>
    <row r="162" spans="1:3">
      <c r="A162" t="s">
        <v>22</v>
      </c>
      <c r="B162" t="s">
        <v>23</v>
      </c>
      <c r="C162" t="s">
        <v>219</v>
      </c>
    </row>
    <row r="163" spans="1:3">
      <c r="A163" t="s">
        <v>22</v>
      </c>
      <c r="B163" t="s">
        <v>23</v>
      </c>
      <c r="C163" t="s">
        <v>220</v>
      </c>
    </row>
    <row r="164" spans="1:3">
      <c r="A164" t="s">
        <v>22</v>
      </c>
      <c r="B164" t="s">
        <v>23</v>
      </c>
      <c r="C164" t="s">
        <v>221</v>
      </c>
    </row>
    <row r="165" spans="1:3">
      <c r="A165" t="s">
        <v>22</v>
      </c>
      <c r="B165" t="s">
        <v>23</v>
      </c>
      <c r="C165" t="s">
        <v>222</v>
      </c>
    </row>
    <row r="166" spans="1:3">
      <c r="A166" t="s">
        <v>22</v>
      </c>
      <c r="B166" t="s">
        <v>23</v>
      </c>
      <c r="C166" t="s">
        <v>223</v>
      </c>
    </row>
    <row r="167" spans="1:3">
      <c r="A167" t="s">
        <v>22</v>
      </c>
      <c r="B167" t="s">
        <v>23</v>
      </c>
      <c r="C167" t="s">
        <v>224</v>
      </c>
    </row>
    <row r="168" spans="1:3">
      <c r="A168" t="s">
        <v>22</v>
      </c>
      <c r="B168" t="s">
        <v>23</v>
      </c>
      <c r="C168" t="s">
        <v>225</v>
      </c>
    </row>
    <row r="169" spans="1:3">
      <c r="A169" t="s">
        <v>22</v>
      </c>
      <c r="B169" t="s">
        <v>23</v>
      </c>
      <c r="C169" t="s">
        <v>226</v>
      </c>
    </row>
    <row r="170" spans="1:3">
      <c r="A170" t="s">
        <v>22</v>
      </c>
      <c r="B170" t="s">
        <v>23</v>
      </c>
      <c r="C170" t="s">
        <v>227</v>
      </c>
    </row>
    <row r="171" spans="1:3">
      <c r="A171" t="s">
        <v>22</v>
      </c>
      <c r="B171" t="s">
        <v>23</v>
      </c>
      <c r="C171" t="s">
        <v>228</v>
      </c>
    </row>
    <row r="172" spans="1:3">
      <c r="A172" t="s">
        <v>22</v>
      </c>
      <c r="B172" t="s">
        <v>23</v>
      </c>
      <c r="C172" t="s">
        <v>229</v>
      </c>
    </row>
    <row r="173" spans="1:3">
      <c r="A173" t="s">
        <v>22</v>
      </c>
      <c r="B173" t="s">
        <v>23</v>
      </c>
      <c r="C173" t="s">
        <v>230</v>
      </c>
    </row>
    <row r="174" spans="1:3">
      <c r="A174" t="s">
        <v>22</v>
      </c>
      <c r="B174" t="s">
        <v>23</v>
      </c>
      <c r="C174" t="s">
        <v>231</v>
      </c>
    </row>
    <row r="175" spans="1:3">
      <c r="A175" t="s">
        <v>22</v>
      </c>
      <c r="B175" t="s">
        <v>23</v>
      </c>
      <c r="C175" t="s">
        <v>232</v>
      </c>
    </row>
    <row r="176" spans="1:3">
      <c r="A176" t="s">
        <v>22</v>
      </c>
      <c r="B176" t="s">
        <v>23</v>
      </c>
      <c r="C176" t="s">
        <v>233</v>
      </c>
    </row>
    <row r="177" spans="1:3">
      <c r="A177" t="s">
        <v>22</v>
      </c>
      <c r="B177" t="s">
        <v>23</v>
      </c>
      <c r="C177" t="s">
        <v>234</v>
      </c>
    </row>
    <row r="178" spans="1:3">
      <c r="A178" t="s">
        <v>22</v>
      </c>
      <c r="B178" t="s">
        <v>23</v>
      </c>
      <c r="C178" t="s">
        <v>235</v>
      </c>
    </row>
    <row r="179" spans="1:3">
      <c r="A179" t="s">
        <v>22</v>
      </c>
      <c r="B179" t="s">
        <v>23</v>
      </c>
      <c r="C179" t="s">
        <v>236</v>
      </c>
    </row>
    <row r="180" spans="1:3">
      <c r="A180" t="s">
        <v>22</v>
      </c>
      <c r="B180" t="s">
        <v>23</v>
      </c>
      <c r="C180" t="s">
        <v>237</v>
      </c>
    </row>
    <row r="181" spans="1:3">
      <c r="A181" t="s">
        <v>22</v>
      </c>
      <c r="B181" t="s">
        <v>23</v>
      </c>
      <c r="C181" t="s">
        <v>238</v>
      </c>
    </row>
    <row r="182" spans="1:3">
      <c r="A182" t="s">
        <v>22</v>
      </c>
      <c r="B182" t="s">
        <v>23</v>
      </c>
      <c r="C182" t="s">
        <v>239</v>
      </c>
    </row>
    <row r="183" spans="1:3">
      <c r="A183" t="s">
        <v>22</v>
      </c>
      <c r="B183" t="s">
        <v>23</v>
      </c>
      <c r="C183" t="s">
        <v>240</v>
      </c>
    </row>
    <row r="184" spans="1:3">
      <c r="A184" t="s">
        <v>22</v>
      </c>
      <c r="B184" t="s">
        <v>23</v>
      </c>
      <c r="C184" t="s">
        <v>241</v>
      </c>
    </row>
    <row r="185" spans="1:3">
      <c r="A185" t="s">
        <v>22</v>
      </c>
      <c r="B185" t="s">
        <v>23</v>
      </c>
      <c r="C185" t="s">
        <v>242</v>
      </c>
    </row>
    <row r="186" spans="1:3">
      <c r="A186" t="s">
        <v>22</v>
      </c>
      <c r="B186" t="s">
        <v>23</v>
      </c>
      <c r="C186" t="s">
        <v>243</v>
      </c>
    </row>
    <row r="187" spans="1:3">
      <c r="A187" t="s">
        <v>22</v>
      </c>
      <c r="B187" t="s">
        <v>23</v>
      </c>
      <c r="C187" t="s">
        <v>244</v>
      </c>
    </row>
    <row r="188" spans="1:3">
      <c r="A188" t="s">
        <v>22</v>
      </c>
      <c r="B188" t="s">
        <v>23</v>
      </c>
      <c r="C188" t="s">
        <v>245</v>
      </c>
    </row>
    <row r="189" spans="1:3">
      <c r="A189" t="s">
        <v>22</v>
      </c>
      <c r="B189" t="s">
        <v>23</v>
      </c>
      <c r="C189" t="s">
        <v>246</v>
      </c>
    </row>
    <row r="190" spans="1:3">
      <c r="A190" t="s">
        <v>22</v>
      </c>
      <c r="B190" t="s">
        <v>23</v>
      </c>
      <c r="C190" t="s">
        <v>247</v>
      </c>
    </row>
    <row r="191" spans="1:3">
      <c r="A191" t="s">
        <v>22</v>
      </c>
      <c r="B191" t="s">
        <v>23</v>
      </c>
      <c r="C191" t="s">
        <v>248</v>
      </c>
    </row>
    <row r="192" spans="1:3">
      <c r="A192" t="s">
        <v>22</v>
      </c>
      <c r="B192" t="s">
        <v>23</v>
      </c>
      <c r="C192" t="s">
        <v>249</v>
      </c>
    </row>
    <row r="193" spans="1:3">
      <c r="A193" t="s">
        <v>22</v>
      </c>
      <c r="B193" t="s">
        <v>23</v>
      </c>
      <c r="C193" t="s">
        <v>250</v>
      </c>
    </row>
    <row r="194" spans="1:3">
      <c r="A194" t="s">
        <v>22</v>
      </c>
      <c r="B194" t="s">
        <v>23</v>
      </c>
      <c r="C194" t="s">
        <v>251</v>
      </c>
    </row>
    <row r="195" spans="1:3">
      <c r="A195" t="s">
        <v>22</v>
      </c>
      <c r="B195" t="s">
        <v>23</v>
      </c>
      <c r="C195" t="s">
        <v>252</v>
      </c>
    </row>
    <row r="196" spans="1:3">
      <c r="A196" t="s">
        <v>22</v>
      </c>
      <c r="B196" t="s">
        <v>23</v>
      </c>
      <c r="C196" t="s">
        <v>253</v>
      </c>
    </row>
    <row r="197" spans="1:3">
      <c r="A197" t="s">
        <v>22</v>
      </c>
      <c r="B197" t="s">
        <v>23</v>
      </c>
      <c r="C197" t="s">
        <v>254</v>
      </c>
    </row>
    <row r="198" spans="1:3">
      <c r="A198" t="s">
        <v>22</v>
      </c>
      <c r="B198" t="s">
        <v>23</v>
      </c>
      <c r="C198" t="s">
        <v>255</v>
      </c>
    </row>
    <row r="199" spans="1:3">
      <c r="A199" t="s">
        <v>22</v>
      </c>
      <c r="B199" t="s">
        <v>23</v>
      </c>
      <c r="C199" t="s">
        <v>256</v>
      </c>
    </row>
    <row r="200" spans="1:3">
      <c r="A200" t="s">
        <v>22</v>
      </c>
      <c r="B200" t="s">
        <v>23</v>
      </c>
      <c r="C200" t="s">
        <v>257</v>
      </c>
    </row>
    <row r="201" spans="1:3">
      <c r="A201" t="s">
        <v>22</v>
      </c>
      <c r="B201" t="s">
        <v>23</v>
      </c>
      <c r="C201" t="s">
        <v>258</v>
      </c>
    </row>
    <row r="202" spans="1:3">
      <c r="A202" t="s">
        <v>22</v>
      </c>
      <c r="B202" t="s">
        <v>23</v>
      </c>
      <c r="C202" t="s">
        <v>259</v>
      </c>
    </row>
    <row r="203" spans="1:3">
      <c r="A203" t="s">
        <v>22</v>
      </c>
      <c r="B203" t="s">
        <v>23</v>
      </c>
      <c r="C203" t="s">
        <v>260</v>
      </c>
    </row>
    <row r="204" spans="1:3">
      <c r="A204" t="s">
        <v>22</v>
      </c>
      <c r="B204" t="s">
        <v>23</v>
      </c>
      <c r="C204" t="s">
        <v>261</v>
      </c>
    </row>
    <row r="205" spans="1:3">
      <c r="A205" t="s">
        <v>22</v>
      </c>
      <c r="B205" t="s">
        <v>23</v>
      </c>
      <c r="C205" t="s">
        <v>262</v>
      </c>
    </row>
    <row r="206" spans="1:3">
      <c r="A206" t="s">
        <v>22</v>
      </c>
      <c r="B206" t="s">
        <v>23</v>
      </c>
      <c r="C206" t="s">
        <v>263</v>
      </c>
    </row>
    <row r="207" spans="1:3">
      <c r="A207" t="s">
        <v>22</v>
      </c>
      <c r="B207" t="s">
        <v>23</v>
      </c>
      <c r="C207" t="s">
        <v>264</v>
      </c>
    </row>
    <row r="208" spans="1:3">
      <c r="A208" t="s">
        <v>22</v>
      </c>
      <c r="B208" t="s">
        <v>23</v>
      </c>
      <c r="C208" t="s">
        <v>265</v>
      </c>
    </row>
    <row r="209" spans="1:3">
      <c r="A209" t="s">
        <v>22</v>
      </c>
      <c r="B209" t="s">
        <v>23</v>
      </c>
      <c r="C209" t="s">
        <v>266</v>
      </c>
    </row>
    <row r="210" spans="1:3">
      <c r="A210" t="s">
        <v>22</v>
      </c>
      <c r="B210" t="s">
        <v>23</v>
      </c>
      <c r="C210" t="s">
        <v>267</v>
      </c>
    </row>
    <row r="211" spans="1:3">
      <c r="A211" t="s">
        <v>22</v>
      </c>
      <c r="B211" t="s">
        <v>23</v>
      </c>
      <c r="C211" t="s">
        <v>268</v>
      </c>
    </row>
    <row r="212" spans="1:3">
      <c r="A212" t="s">
        <v>22</v>
      </c>
      <c r="B212" t="s">
        <v>23</v>
      </c>
      <c r="C212" t="s">
        <v>269</v>
      </c>
    </row>
    <row r="213" spans="1:3">
      <c r="A213" t="s">
        <v>22</v>
      </c>
      <c r="B213" t="s">
        <v>23</v>
      </c>
      <c r="C213" t="s">
        <v>270</v>
      </c>
    </row>
    <row r="214" spans="1:3">
      <c r="A214" t="s">
        <v>22</v>
      </c>
      <c r="B214" t="s">
        <v>23</v>
      </c>
      <c r="C214" t="s">
        <v>271</v>
      </c>
    </row>
    <row r="215" spans="1:3">
      <c r="A215" t="s">
        <v>22</v>
      </c>
      <c r="B215" t="s">
        <v>23</v>
      </c>
      <c r="C215" t="s">
        <v>272</v>
      </c>
    </row>
    <row r="216" spans="1:3">
      <c r="A216" t="s">
        <v>22</v>
      </c>
      <c r="B216" t="s">
        <v>23</v>
      </c>
      <c r="C216" t="s">
        <v>273</v>
      </c>
    </row>
    <row r="217" spans="1:3">
      <c r="A217" t="s">
        <v>22</v>
      </c>
      <c r="B217" t="s">
        <v>23</v>
      </c>
      <c r="C217" t="s">
        <v>274</v>
      </c>
    </row>
    <row r="218" spans="1:3">
      <c r="A218" t="s">
        <v>22</v>
      </c>
      <c r="B218" t="s">
        <v>23</v>
      </c>
      <c r="C218" t="s">
        <v>275</v>
      </c>
    </row>
    <row r="219" spans="1:3">
      <c r="A219" t="s">
        <v>22</v>
      </c>
      <c r="B219" t="s">
        <v>23</v>
      </c>
      <c r="C219" t="s">
        <v>276</v>
      </c>
    </row>
    <row r="220" spans="1:3">
      <c r="A220" t="s">
        <v>22</v>
      </c>
      <c r="B220" t="s">
        <v>23</v>
      </c>
      <c r="C220" t="s">
        <v>277</v>
      </c>
    </row>
    <row r="221" spans="1:3">
      <c r="A221" t="s">
        <v>22</v>
      </c>
      <c r="B221" t="s">
        <v>23</v>
      </c>
      <c r="C221" t="s">
        <v>278</v>
      </c>
    </row>
    <row r="222" spans="1:3">
      <c r="A222" t="s">
        <v>22</v>
      </c>
      <c r="B222" t="s">
        <v>23</v>
      </c>
      <c r="C222" t="s">
        <v>279</v>
      </c>
    </row>
    <row r="223" spans="1:3">
      <c r="A223" t="s">
        <v>22</v>
      </c>
      <c r="B223" t="s">
        <v>23</v>
      </c>
      <c r="C223" t="s">
        <v>280</v>
      </c>
    </row>
    <row r="224" spans="1:3">
      <c r="A224" t="s">
        <v>22</v>
      </c>
      <c r="B224" t="s">
        <v>23</v>
      </c>
      <c r="C224" t="s">
        <v>281</v>
      </c>
    </row>
    <row r="225" spans="1:3">
      <c r="A225" t="s">
        <v>22</v>
      </c>
      <c r="B225" t="s">
        <v>23</v>
      </c>
      <c r="C225" t="s">
        <v>282</v>
      </c>
    </row>
    <row r="226" spans="1:3">
      <c r="A226" t="s">
        <v>22</v>
      </c>
      <c r="B226" t="s">
        <v>23</v>
      </c>
      <c r="C226" t="s">
        <v>283</v>
      </c>
    </row>
    <row r="227" spans="1:3">
      <c r="A227" t="s">
        <v>22</v>
      </c>
      <c r="B227" t="s">
        <v>23</v>
      </c>
      <c r="C227" t="s">
        <v>284</v>
      </c>
    </row>
    <row r="228" spans="1:3">
      <c r="A228" t="s">
        <v>22</v>
      </c>
      <c r="B228" t="s">
        <v>23</v>
      </c>
      <c r="C228" t="s">
        <v>285</v>
      </c>
    </row>
  </sheetData>
  <hyperlinks>
    <hyperlink ref="A1" r:id="rId1" display="Mol ID"/>
    <hyperlink ref="B1" r:id="rId1" display="Molecule Name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0"/>
  <sheetViews>
    <sheetView topLeftCell="A151" workbookViewId="0">
      <selection activeCell="G32" sqref="G32"/>
    </sheetView>
  </sheetViews>
  <sheetFormatPr defaultColWidth="9.02654867256637" defaultRowHeight="13.8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  <row r="4" spans="1:1">
      <c r="A4" t="s">
        <v>289</v>
      </c>
    </row>
    <row r="5" spans="1:1">
      <c r="A5" t="s">
        <v>290</v>
      </c>
    </row>
    <row r="6" spans="1:1">
      <c r="A6" t="s">
        <v>291</v>
      </c>
    </row>
    <row r="7" spans="1:1">
      <c r="A7" t="s">
        <v>292</v>
      </c>
    </row>
    <row r="8" spans="1:1">
      <c r="A8" t="s">
        <v>293</v>
      </c>
    </row>
    <row r="9" spans="1:1">
      <c r="A9" t="s">
        <v>294</v>
      </c>
    </row>
    <row r="10" spans="1:1">
      <c r="A10" t="s">
        <v>295</v>
      </c>
    </row>
    <row r="11" spans="1:1">
      <c r="A11" t="s">
        <v>296</v>
      </c>
    </row>
    <row r="12" spans="1:1">
      <c r="A12" t="s">
        <v>297</v>
      </c>
    </row>
    <row r="13" spans="1:1">
      <c r="A13" t="s">
        <v>298</v>
      </c>
    </row>
    <row r="14" spans="1:1">
      <c r="A14" t="s">
        <v>299</v>
      </c>
    </row>
    <row r="15" spans="1:1">
      <c r="A15" t="s">
        <v>300</v>
      </c>
    </row>
    <row r="16" spans="1:1">
      <c r="A16" t="s">
        <v>301</v>
      </c>
    </row>
    <row r="17" spans="1:1">
      <c r="A17" t="s">
        <v>302</v>
      </c>
    </row>
    <row r="18" spans="1:1">
      <c r="A18" t="s">
        <v>303</v>
      </c>
    </row>
    <row r="19" spans="1:1">
      <c r="A19" t="s">
        <v>304</v>
      </c>
    </row>
    <row r="20" spans="1:1">
      <c r="A20" t="s">
        <v>305</v>
      </c>
    </row>
    <row r="21" spans="1:1">
      <c r="A21" t="s">
        <v>306</v>
      </c>
    </row>
    <row r="22" spans="1:1">
      <c r="A22" t="s">
        <v>307</v>
      </c>
    </row>
    <row r="23" spans="1:1">
      <c r="A23" t="s">
        <v>308</v>
      </c>
    </row>
    <row r="24" spans="1:1">
      <c r="A24" t="s">
        <v>309</v>
      </c>
    </row>
    <row r="25" spans="1:1">
      <c r="A25" t="s">
        <v>310</v>
      </c>
    </row>
    <row r="26" spans="1:1">
      <c r="A26" t="s">
        <v>311</v>
      </c>
    </row>
    <row r="27" spans="1:1">
      <c r="A27" t="s">
        <v>312</v>
      </c>
    </row>
    <row r="28" spans="1:1">
      <c r="A28" t="s">
        <v>313</v>
      </c>
    </row>
    <row r="29" spans="1:1">
      <c r="A29" t="s">
        <v>314</v>
      </c>
    </row>
    <row r="30" spans="1:1">
      <c r="A30" t="s">
        <v>315</v>
      </c>
    </row>
    <row r="31" spans="1:1">
      <c r="A31" t="s">
        <v>316</v>
      </c>
    </row>
    <row r="32" spans="1:1">
      <c r="A32" t="s">
        <v>317</v>
      </c>
    </row>
    <row r="33" spans="1:1">
      <c r="A33" t="s">
        <v>318</v>
      </c>
    </row>
    <row r="34" spans="1:1">
      <c r="A34" t="s">
        <v>319</v>
      </c>
    </row>
    <row r="35" spans="1:1">
      <c r="A35" t="s">
        <v>320</v>
      </c>
    </row>
    <row r="36" spans="1:1">
      <c r="A36" t="s">
        <v>321</v>
      </c>
    </row>
    <row r="37" spans="1:1">
      <c r="A37" t="s">
        <v>322</v>
      </c>
    </row>
    <row r="38" spans="1:1">
      <c r="A38" t="s">
        <v>323</v>
      </c>
    </row>
    <row r="39" spans="1:1">
      <c r="A39" t="s">
        <v>324</v>
      </c>
    </row>
    <row r="40" spans="1:1">
      <c r="A40" t="s">
        <v>325</v>
      </c>
    </row>
    <row r="41" spans="1:1">
      <c r="A41" t="s">
        <v>326</v>
      </c>
    </row>
    <row r="42" spans="1:1">
      <c r="A42" t="s">
        <v>327</v>
      </c>
    </row>
    <row r="43" spans="1:1">
      <c r="A43" t="s">
        <v>328</v>
      </c>
    </row>
    <row r="44" spans="1:1">
      <c r="A44" t="s">
        <v>329</v>
      </c>
    </row>
    <row r="45" spans="1:1">
      <c r="A45" t="s">
        <v>330</v>
      </c>
    </row>
    <row r="46" spans="1:1">
      <c r="A46" t="s">
        <v>331</v>
      </c>
    </row>
    <row r="47" spans="1:1">
      <c r="A47" t="s">
        <v>332</v>
      </c>
    </row>
    <row r="48" spans="1:1">
      <c r="A48" t="s">
        <v>333</v>
      </c>
    </row>
    <row r="49" spans="1:1">
      <c r="A49" t="s">
        <v>334</v>
      </c>
    </row>
    <row r="50" spans="1:1">
      <c r="A50" t="s">
        <v>335</v>
      </c>
    </row>
    <row r="51" spans="1:1">
      <c r="A51" t="s">
        <v>336</v>
      </c>
    </row>
    <row r="52" spans="1:1">
      <c r="A52" t="s">
        <v>337</v>
      </c>
    </row>
    <row r="53" spans="1:1">
      <c r="A53" t="s">
        <v>338</v>
      </c>
    </row>
    <row r="54" spans="1:1">
      <c r="A54" t="s">
        <v>339</v>
      </c>
    </row>
    <row r="55" spans="1:1">
      <c r="A55" t="s">
        <v>340</v>
      </c>
    </row>
    <row r="56" spans="1:1">
      <c r="A56" t="s">
        <v>341</v>
      </c>
    </row>
    <row r="57" spans="1:1">
      <c r="A57" t="s">
        <v>342</v>
      </c>
    </row>
    <row r="58" spans="1:1">
      <c r="A58" t="s">
        <v>343</v>
      </c>
    </row>
    <row r="59" spans="1:1">
      <c r="A59" t="s">
        <v>344</v>
      </c>
    </row>
    <row r="60" spans="1:1">
      <c r="A60" t="s">
        <v>345</v>
      </c>
    </row>
    <row r="61" spans="1:1">
      <c r="A61" t="s">
        <v>346</v>
      </c>
    </row>
    <row r="62" spans="1:1">
      <c r="A62" t="s">
        <v>347</v>
      </c>
    </row>
    <row r="63" spans="1:1">
      <c r="A63" t="s">
        <v>348</v>
      </c>
    </row>
    <row r="64" spans="1:1">
      <c r="A64" t="s">
        <v>349</v>
      </c>
    </row>
    <row r="65" spans="1:1">
      <c r="A65" t="s">
        <v>350</v>
      </c>
    </row>
    <row r="66" spans="1:1">
      <c r="A66" t="s">
        <v>351</v>
      </c>
    </row>
    <row r="67" spans="1:1">
      <c r="A67" t="s">
        <v>352</v>
      </c>
    </row>
    <row r="68" spans="1:1">
      <c r="A68" t="s">
        <v>353</v>
      </c>
    </row>
    <row r="69" spans="1:1">
      <c r="A69" t="s">
        <v>354</v>
      </c>
    </row>
    <row r="70" spans="1:1">
      <c r="A70" t="s">
        <v>355</v>
      </c>
    </row>
    <row r="71" spans="1:1">
      <c r="A71" t="s">
        <v>356</v>
      </c>
    </row>
    <row r="72" spans="1:1">
      <c r="A72" t="s">
        <v>357</v>
      </c>
    </row>
    <row r="73" spans="1:1">
      <c r="A73" t="s">
        <v>358</v>
      </c>
    </row>
    <row r="74" spans="1:1">
      <c r="A74" t="s">
        <v>359</v>
      </c>
    </row>
    <row r="75" spans="1:1">
      <c r="A75" t="s">
        <v>360</v>
      </c>
    </row>
    <row r="76" spans="1:1">
      <c r="A76" t="s">
        <v>361</v>
      </c>
    </row>
    <row r="77" spans="1:1">
      <c r="A77" t="s">
        <v>362</v>
      </c>
    </row>
    <row r="78" spans="1:1">
      <c r="A78" t="s">
        <v>363</v>
      </c>
    </row>
    <row r="79" spans="1:1">
      <c r="A79" t="s">
        <v>364</v>
      </c>
    </row>
    <row r="80" spans="1:1">
      <c r="A80" t="s">
        <v>365</v>
      </c>
    </row>
    <row r="81" spans="1:1">
      <c r="A81" t="s">
        <v>366</v>
      </c>
    </row>
    <row r="82" spans="1:1">
      <c r="A82" t="s">
        <v>367</v>
      </c>
    </row>
    <row r="83" spans="1:1">
      <c r="A83" t="s">
        <v>368</v>
      </c>
    </row>
    <row r="84" spans="1:1">
      <c r="A84" t="s">
        <v>369</v>
      </c>
    </row>
    <row r="85" spans="1:1">
      <c r="A85" t="s">
        <v>370</v>
      </c>
    </row>
    <row r="86" spans="1:1">
      <c r="A86" t="s">
        <v>371</v>
      </c>
    </row>
    <row r="87" spans="1:1">
      <c r="A87" t="s">
        <v>372</v>
      </c>
    </row>
    <row r="88" spans="1:1">
      <c r="A88" t="s">
        <v>373</v>
      </c>
    </row>
    <row r="89" spans="1:1">
      <c r="A89" t="s">
        <v>374</v>
      </c>
    </row>
    <row r="90" spans="1:1">
      <c r="A90" t="s">
        <v>375</v>
      </c>
    </row>
    <row r="91" spans="1:1">
      <c r="A91" t="s">
        <v>376</v>
      </c>
    </row>
    <row r="92" spans="1:1">
      <c r="A92" t="s">
        <v>377</v>
      </c>
    </row>
    <row r="93" spans="1:1">
      <c r="A93" t="s">
        <v>378</v>
      </c>
    </row>
    <row r="94" spans="1:1">
      <c r="A94" t="s">
        <v>379</v>
      </c>
    </row>
    <row r="95" spans="1:1">
      <c r="A95" t="s">
        <v>380</v>
      </c>
    </row>
    <row r="96" spans="1:1">
      <c r="A96" t="s">
        <v>381</v>
      </c>
    </row>
    <row r="97" spans="1:1">
      <c r="A97" t="s">
        <v>382</v>
      </c>
    </row>
    <row r="98" spans="1:1">
      <c r="A98" t="s">
        <v>383</v>
      </c>
    </row>
    <row r="99" spans="1:1">
      <c r="A99" t="s">
        <v>384</v>
      </c>
    </row>
    <row r="100" spans="1:1">
      <c r="A100" t="s">
        <v>385</v>
      </c>
    </row>
    <row r="101" spans="1:1">
      <c r="A101" t="s">
        <v>386</v>
      </c>
    </row>
    <row r="102" spans="1:1">
      <c r="A102" t="s">
        <v>387</v>
      </c>
    </row>
    <row r="103" spans="1:1">
      <c r="A103" t="s">
        <v>388</v>
      </c>
    </row>
    <row r="104" spans="1:1">
      <c r="A104" t="s">
        <v>389</v>
      </c>
    </row>
    <row r="105" spans="1:1">
      <c r="A105" t="s">
        <v>390</v>
      </c>
    </row>
    <row r="106" spans="1:1">
      <c r="A106" t="s">
        <v>391</v>
      </c>
    </row>
    <row r="107" spans="1:1">
      <c r="A107" t="s">
        <v>392</v>
      </c>
    </row>
    <row r="108" spans="1:1">
      <c r="A108" t="s">
        <v>393</v>
      </c>
    </row>
    <row r="109" spans="1:1">
      <c r="A109" t="s">
        <v>394</v>
      </c>
    </row>
    <row r="110" spans="1:1">
      <c r="A110" t="s">
        <v>395</v>
      </c>
    </row>
    <row r="111" spans="1:1">
      <c r="A111" t="s">
        <v>396</v>
      </c>
    </row>
    <row r="112" spans="1:1">
      <c r="A112" t="s">
        <v>397</v>
      </c>
    </row>
    <row r="113" spans="1:1">
      <c r="A113" t="s">
        <v>398</v>
      </c>
    </row>
    <row r="114" spans="1:1">
      <c r="A114" t="s">
        <v>399</v>
      </c>
    </row>
    <row r="115" spans="1:1">
      <c r="A115" t="s">
        <v>400</v>
      </c>
    </row>
    <row r="116" spans="1:1">
      <c r="A116" t="s">
        <v>401</v>
      </c>
    </row>
    <row r="117" spans="1:1">
      <c r="A117" t="s">
        <v>402</v>
      </c>
    </row>
    <row r="118" spans="1:1">
      <c r="A118" t="s">
        <v>403</v>
      </c>
    </row>
    <row r="119" spans="1:1">
      <c r="A119" t="s">
        <v>404</v>
      </c>
    </row>
    <row r="120" spans="1:1">
      <c r="A120" t="s">
        <v>405</v>
      </c>
    </row>
    <row r="121" spans="1:1">
      <c r="A121" t="s">
        <v>406</v>
      </c>
    </row>
    <row r="122" spans="1:1">
      <c r="A122" t="s">
        <v>407</v>
      </c>
    </row>
    <row r="123" spans="1:1">
      <c r="A123" t="s">
        <v>408</v>
      </c>
    </row>
    <row r="124" spans="1:1">
      <c r="A124" t="s">
        <v>409</v>
      </c>
    </row>
    <row r="125" spans="1:1">
      <c r="A125" t="s">
        <v>410</v>
      </c>
    </row>
    <row r="126" spans="1:1">
      <c r="A126" t="s">
        <v>411</v>
      </c>
    </row>
    <row r="127" spans="1:1">
      <c r="A127" t="s">
        <v>412</v>
      </c>
    </row>
    <row r="128" spans="1:1">
      <c r="A128" t="s">
        <v>413</v>
      </c>
    </row>
    <row r="129" spans="1:1">
      <c r="A129" t="s">
        <v>414</v>
      </c>
    </row>
    <row r="130" spans="1:1">
      <c r="A130" t="s">
        <v>415</v>
      </c>
    </row>
    <row r="131" spans="1:1">
      <c r="A131" t="s">
        <v>416</v>
      </c>
    </row>
    <row r="132" spans="1:1">
      <c r="A132" t="s">
        <v>417</v>
      </c>
    </row>
    <row r="133" spans="1:1">
      <c r="A133" t="s">
        <v>418</v>
      </c>
    </row>
    <row r="134" spans="1:1">
      <c r="A134" t="s">
        <v>419</v>
      </c>
    </row>
    <row r="135" spans="1:1">
      <c r="A135" t="s">
        <v>420</v>
      </c>
    </row>
    <row r="136" spans="1:1">
      <c r="A136" t="s">
        <v>421</v>
      </c>
    </row>
    <row r="137" spans="1:1">
      <c r="A137" t="s">
        <v>422</v>
      </c>
    </row>
    <row r="138" spans="1:1">
      <c r="A138" t="s">
        <v>423</v>
      </c>
    </row>
    <row r="139" spans="1:1">
      <c r="A139" t="s">
        <v>424</v>
      </c>
    </row>
    <row r="140" spans="1:1">
      <c r="A140" t="s">
        <v>425</v>
      </c>
    </row>
    <row r="141" spans="1:1">
      <c r="A141" t="s">
        <v>426</v>
      </c>
    </row>
    <row r="142" spans="1:1">
      <c r="A142" t="s">
        <v>427</v>
      </c>
    </row>
    <row r="143" spans="1:1">
      <c r="A143" t="s">
        <v>428</v>
      </c>
    </row>
    <row r="144" spans="1:1">
      <c r="A144" t="s">
        <v>429</v>
      </c>
    </row>
    <row r="145" spans="1:1">
      <c r="A145" t="s">
        <v>430</v>
      </c>
    </row>
    <row r="146" spans="1:1">
      <c r="A146" t="s">
        <v>431</v>
      </c>
    </row>
    <row r="147" spans="1:1">
      <c r="A147" t="s">
        <v>432</v>
      </c>
    </row>
    <row r="148" spans="1:1">
      <c r="A148" t="s">
        <v>433</v>
      </c>
    </row>
    <row r="149" spans="1:1">
      <c r="A149" t="s">
        <v>434</v>
      </c>
    </row>
    <row r="150" spans="1:1">
      <c r="A150" t="s">
        <v>435</v>
      </c>
    </row>
    <row r="151" spans="1:1">
      <c r="A151" t="s">
        <v>436</v>
      </c>
    </row>
    <row r="152" spans="1:1">
      <c r="A152" t="s">
        <v>437</v>
      </c>
    </row>
    <row r="153" spans="1:1">
      <c r="A153" t="s">
        <v>438</v>
      </c>
    </row>
    <row r="154" spans="1:1">
      <c r="A154" t="s">
        <v>439</v>
      </c>
    </row>
    <row r="155" spans="1:1">
      <c r="A155" t="s">
        <v>440</v>
      </c>
    </row>
    <row r="156" spans="1:1">
      <c r="A156" t="s">
        <v>441</v>
      </c>
    </row>
    <row r="157" spans="1:1">
      <c r="A157" t="s">
        <v>442</v>
      </c>
    </row>
    <row r="158" spans="1:1">
      <c r="A158" t="s">
        <v>443</v>
      </c>
    </row>
    <row r="159" spans="1:1">
      <c r="A159" t="s">
        <v>444</v>
      </c>
    </row>
    <row r="160" spans="1:1">
      <c r="A160" t="s">
        <v>445</v>
      </c>
    </row>
    <row r="161" spans="1:1">
      <c r="A161" t="s">
        <v>446</v>
      </c>
    </row>
    <row r="162" spans="1:1">
      <c r="A162" t="s">
        <v>447</v>
      </c>
    </row>
    <row r="163" spans="1:1">
      <c r="A163" t="s">
        <v>448</v>
      </c>
    </row>
    <row r="164" spans="1:1">
      <c r="A164" t="s">
        <v>449</v>
      </c>
    </row>
    <row r="165" spans="1:1">
      <c r="A165" t="s">
        <v>450</v>
      </c>
    </row>
    <row r="166" spans="1:1">
      <c r="A166" t="s">
        <v>451</v>
      </c>
    </row>
    <row r="167" spans="1:1">
      <c r="A167" t="s">
        <v>452</v>
      </c>
    </row>
    <row r="168" spans="1:1">
      <c r="A168" t="s">
        <v>453</v>
      </c>
    </row>
    <row r="169" spans="1:1">
      <c r="A169" t="s">
        <v>454</v>
      </c>
    </row>
    <row r="170" spans="1:1">
      <c r="A170" t="s">
        <v>455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1"/>
  <sheetViews>
    <sheetView workbookViewId="0">
      <selection activeCell="I29" sqref="I29"/>
    </sheetView>
  </sheetViews>
  <sheetFormatPr defaultColWidth="9.02654867256637" defaultRowHeight="13.85" outlineLevelCol="6"/>
  <sheetData>
    <row r="1" spans="1:7">
      <c r="A1" s="4" t="s">
        <v>456</v>
      </c>
      <c r="B1" s="4" t="s">
        <v>457</v>
      </c>
      <c r="C1" s="4" t="s">
        <v>458</v>
      </c>
      <c r="D1" s="4" t="s">
        <v>459</v>
      </c>
      <c r="E1" s="4" t="s">
        <v>460</v>
      </c>
      <c r="F1" s="4" t="s">
        <v>461</v>
      </c>
      <c r="G1" s="4" t="s">
        <v>462</v>
      </c>
    </row>
    <row r="2" spans="1:7">
      <c r="A2" s="4" t="s">
        <v>454</v>
      </c>
      <c r="B2" s="4" t="s">
        <v>463</v>
      </c>
      <c r="C2" s="4" t="s">
        <v>464</v>
      </c>
      <c r="D2" s="4">
        <v>51</v>
      </c>
      <c r="E2" s="4" t="s">
        <v>465</v>
      </c>
      <c r="F2" s="4">
        <v>4.39664220809937</v>
      </c>
      <c r="G2" s="4" t="s">
        <v>466</v>
      </c>
    </row>
    <row r="3" spans="1:7">
      <c r="A3" s="4" t="s">
        <v>467</v>
      </c>
      <c r="B3" s="4" t="s">
        <v>468</v>
      </c>
      <c r="C3" s="4" t="s">
        <v>464</v>
      </c>
      <c r="D3" s="4">
        <v>44</v>
      </c>
      <c r="E3" s="4" t="s">
        <v>469</v>
      </c>
      <c r="F3" s="4">
        <v>3.88980388641357</v>
      </c>
      <c r="G3" s="4" t="s">
        <v>470</v>
      </c>
    </row>
    <row r="4" spans="1:7">
      <c r="A4" s="4" t="s">
        <v>471</v>
      </c>
      <c r="B4" s="4" t="s">
        <v>472</v>
      </c>
      <c r="C4" s="4" t="s">
        <v>464</v>
      </c>
      <c r="D4" s="4">
        <v>44</v>
      </c>
      <c r="E4" s="4" t="s">
        <v>473</v>
      </c>
      <c r="F4" s="4">
        <v>3.01463150978088</v>
      </c>
      <c r="G4" s="4" t="s">
        <v>474</v>
      </c>
    </row>
    <row r="5" spans="1:7">
      <c r="A5" s="4" t="s">
        <v>475</v>
      </c>
      <c r="B5" s="4" t="s">
        <v>476</v>
      </c>
      <c r="C5" s="4" t="s">
        <v>464</v>
      </c>
      <c r="D5" s="4">
        <v>38</v>
      </c>
      <c r="E5" s="4" t="s">
        <v>477</v>
      </c>
      <c r="F5" s="4">
        <v>2.31090259552002</v>
      </c>
      <c r="G5" s="4" t="s">
        <v>478</v>
      </c>
    </row>
    <row r="6" spans="1:7">
      <c r="A6" s="4" t="s">
        <v>479</v>
      </c>
      <c r="B6" s="4" t="s">
        <v>480</v>
      </c>
      <c r="C6" s="4" t="s">
        <v>464</v>
      </c>
      <c r="D6" s="4">
        <v>46</v>
      </c>
      <c r="E6" s="4" t="s">
        <v>481</v>
      </c>
      <c r="F6" s="4">
        <v>2.09217572212219</v>
      </c>
      <c r="G6" s="4" t="s">
        <v>482</v>
      </c>
    </row>
    <row r="7" spans="1:7">
      <c r="A7" s="4" t="s">
        <v>483</v>
      </c>
      <c r="B7" s="4" t="s">
        <v>484</v>
      </c>
      <c r="C7" s="4" t="s">
        <v>464</v>
      </c>
      <c r="D7" s="4">
        <v>45</v>
      </c>
      <c r="E7" s="4" t="s">
        <v>485</v>
      </c>
      <c r="F7" s="4">
        <v>1.91353178024292</v>
      </c>
      <c r="G7" s="4" t="s">
        <v>486</v>
      </c>
    </row>
    <row r="8" spans="1:7">
      <c r="A8" s="4" t="s">
        <v>487</v>
      </c>
      <c r="B8" s="4" t="s">
        <v>488</v>
      </c>
      <c r="C8" s="4" t="s">
        <v>464</v>
      </c>
      <c r="D8" s="4">
        <v>45</v>
      </c>
      <c r="E8" s="4" t="s">
        <v>489</v>
      </c>
      <c r="F8" s="4">
        <v>1.65119290351868</v>
      </c>
      <c r="G8" s="4" t="s">
        <v>490</v>
      </c>
    </row>
    <row r="9" spans="1:7">
      <c r="A9" s="4" t="s">
        <v>491</v>
      </c>
      <c r="B9" s="4" t="s">
        <v>492</v>
      </c>
      <c r="C9" s="4" t="s">
        <v>464</v>
      </c>
      <c r="D9" s="4">
        <v>41</v>
      </c>
      <c r="E9" s="4" t="s">
        <v>493</v>
      </c>
      <c r="F9" s="4">
        <v>1.65119290351868</v>
      </c>
      <c r="G9" s="4" t="s">
        <v>494</v>
      </c>
    </row>
    <row r="10" spans="1:7">
      <c r="A10" s="4" t="s">
        <v>495</v>
      </c>
      <c r="B10" s="4" t="s">
        <v>496</v>
      </c>
      <c r="C10" s="4" t="s">
        <v>464</v>
      </c>
      <c r="D10" s="4">
        <v>46</v>
      </c>
      <c r="E10" s="4" t="s">
        <v>497</v>
      </c>
      <c r="F10" s="4">
        <v>1.53460025787354</v>
      </c>
      <c r="G10" s="4" t="s">
        <v>498</v>
      </c>
    </row>
    <row r="11" spans="1:7">
      <c r="A11" s="4" t="s">
        <v>499</v>
      </c>
      <c r="B11" s="4" t="s">
        <v>500</v>
      </c>
      <c r="C11" s="4" t="s">
        <v>464</v>
      </c>
      <c r="D11" s="4">
        <v>45</v>
      </c>
      <c r="E11" s="4" t="s">
        <v>501</v>
      </c>
      <c r="F11" s="4">
        <v>1.35968124866486</v>
      </c>
      <c r="G11" s="4" t="s">
        <v>502</v>
      </c>
    </row>
    <row r="12" spans="1:7">
      <c r="A12" s="4" t="s">
        <v>503</v>
      </c>
      <c r="B12" s="4" t="s">
        <v>504</v>
      </c>
      <c r="C12" s="4" t="s">
        <v>464</v>
      </c>
      <c r="D12" s="4">
        <v>41</v>
      </c>
      <c r="E12" s="4" t="s">
        <v>505</v>
      </c>
      <c r="F12" s="4">
        <v>1.32835566997528</v>
      </c>
      <c r="G12" s="4" t="s">
        <v>506</v>
      </c>
    </row>
    <row r="13" spans="1:7">
      <c r="A13" s="4" t="s">
        <v>507</v>
      </c>
      <c r="B13" s="4" t="s">
        <v>508</v>
      </c>
      <c r="C13" s="4" t="s">
        <v>464</v>
      </c>
      <c r="D13" s="4">
        <v>45</v>
      </c>
      <c r="E13" s="4" t="s">
        <v>509</v>
      </c>
      <c r="F13" s="4">
        <v>1.16756963729858</v>
      </c>
      <c r="G13" s="4" t="s">
        <v>510</v>
      </c>
    </row>
    <row r="14" spans="1:7">
      <c r="A14" s="4" t="s">
        <v>511</v>
      </c>
      <c r="B14" s="4" t="s">
        <v>512</v>
      </c>
      <c r="C14" s="4" t="s">
        <v>464</v>
      </c>
      <c r="D14" s="4">
        <v>42</v>
      </c>
      <c r="E14" s="4" t="s">
        <v>513</v>
      </c>
      <c r="F14" s="4">
        <v>1.16756963729858</v>
      </c>
      <c r="G14" s="4" t="s">
        <v>514</v>
      </c>
    </row>
    <row r="15" spans="1:7">
      <c r="A15" s="4" t="s">
        <v>515</v>
      </c>
      <c r="B15" s="4" t="s">
        <v>516</v>
      </c>
      <c r="C15" s="4" t="s">
        <v>464</v>
      </c>
      <c r="D15" s="4">
        <v>41</v>
      </c>
      <c r="E15" s="4" t="s">
        <v>517</v>
      </c>
      <c r="F15" s="4">
        <v>1.16756963729858</v>
      </c>
      <c r="G15" s="4" t="s">
        <v>518</v>
      </c>
    </row>
    <row r="16" spans="1:7">
      <c r="A16" s="4" t="s">
        <v>519</v>
      </c>
      <c r="B16" s="4" t="s">
        <v>520</v>
      </c>
      <c r="C16" s="4" t="s">
        <v>464</v>
      </c>
      <c r="D16" s="4">
        <v>46</v>
      </c>
      <c r="E16" s="4" t="s">
        <v>521</v>
      </c>
      <c r="F16" s="4">
        <v>1.11428332328796</v>
      </c>
      <c r="G16" s="4" t="s">
        <v>522</v>
      </c>
    </row>
    <row r="17" spans="1:7">
      <c r="A17" s="4" t="s">
        <v>523</v>
      </c>
      <c r="B17" s="4" t="s">
        <v>524</v>
      </c>
      <c r="C17" s="4" t="s">
        <v>464</v>
      </c>
      <c r="D17" s="4">
        <v>45</v>
      </c>
      <c r="E17" s="4" t="s">
        <v>525</v>
      </c>
      <c r="F17" s="4">
        <v>1.11428332328796</v>
      </c>
      <c r="G17" s="4" t="s">
        <v>526</v>
      </c>
    </row>
    <row r="18" spans="1:7">
      <c r="A18" s="4" t="s">
        <v>527</v>
      </c>
      <c r="B18" s="4" t="s">
        <v>528</v>
      </c>
      <c r="C18" s="4" t="s">
        <v>464</v>
      </c>
      <c r="D18" s="4">
        <v>44</v>
      </c>
      <c r="E18" s="4" t="s">
        <v>529</v>
      </c>
      <c r="F18" s="4">
        <v>1.08512616157532</v>
      </c>
      <c r="G18" s="4" t="s">
        <v>530</v>
      </c>
    </row>
    <row r="19" spans="1:7">
      <c r="A19" s="4" t="s">
        <v>531</v>
      </c>
      <c r="B19" s="4" t="s">
        <v>532</v>
      </c>
      <c r="C19" s="4" t="s">
        <v>464</v>
      </c>
      <c r="D19" s="4">
        <v>46</v>
      </c>
      <c r="E19" s="4" t="s">
        <v>533</v>
      </c>
      <c r="F19" s="4">
        <v>1.04632794857025</v>
      </c>
      <c r="G19" s="4" t="s">
        <v>534</v>
      </c>
    </row>
    <row r="20" spans="1:7">
      <c r="A20" s="4" t="s">
        <v>402</v>
      </c>
      <c r="B20" s="4" t="s">
        <v>535</v>
      </c>
      <c r="C20" s="4" t="s">
        <v>464</v>
      </c>
      <c r="D20" s="4">
        <v>44</v>
      </c>
      <c r="E20" s="4" t="s">
        <v>536</v>
      </c>
      <c r="F20" s="4">
        <v>1.04632794857025</v>
      </c>
      <c r="G20" s="4" t="s">
        <v>537</v>
      </c>
    </row>
    <row r="21" spans="1:7">
      <c r="A21" s="4" t="s">
        <v>538</v>
      </c>
      <c r="B21" s="4" t="s">
        <v>539</v>
      </c>
      <c r="C21" s="4" t="s">
        <v>464</v>
      </c>
      <c r="D21" s="4">
        <v>49</v>
      </c>
      <c r="E21" s="4" t="s">
        <v>540</v>
      </c>
      <c r="F21" s="4">
        <v>0.98205703496933</v>
      </c>
      <c r="G21" s="4" t="s">
        <v>541</v>
      </c>
    </row>
    <row r="22" spans="1:7">
      <c r="A22" s="4" t="s">
        <v>542</v>
      </c>
      <c r="B22" s="4" t="s">
        <v>543</v>
      </c>
      <c r="C22" s="4" t="s">
        <v>464</v>
      </c>
      <c r="D22" s="4">
        <v>48</v>
      </c>
      <c r="E22" s="4" t="s">
        <v>544</v>
      </c>
      <c r="F22" s="4">
        <v>0.98205703496933</v>
      </c>
      <c r="G22" s="4" t="s">
        <v>545</v>
      </c>
    </row>
    <row r="23" spans="1:7">
      <c r="A23" s="4" t="s">
        <v>403</v>
      </c>
      <c r="B23" s="4" t="s">
        <v>546</v>
      </c>
      <c r="C23" s="4" t="s">
        <v>464</v>
      </c>
      <c r="D23" s="4">
        <v>45</v>
      </c>
      <c r="E23" s="4" t="s">
        <v>547</v>
      </c>
      <c r="F23" s="4">
        <v>0.98205703496933</v>
      </c>
      <c r="G23" s="4" t="s">
        <v>548</v>
      </c>
    </row>
    <row r="24" spans="1:7">
      <c r="A24" s="4" t="s">
        <v>549</v>
      </c>
      <c r="B24" s="4" t="s">
        <v>550</v>
      </c>
      <c r="C24" s="4" t="s">
        <v>551</v>
      </c>
      <c r="D24" s="4">
        <v>24</v>
      </c>
      <c r="E24" s="4" t="s">
        <v>552</v>
      </c>
      <c r="F24" s="4">
        <v>0.98205703496933</v>
      </c>
      <c r="G24" s="4" t="s">
        <v>553</v>
      </c>
    </row>
    <row r="25" spans="1:7">
      <c r="A25" s="4" t="s">
        <v>554</v>
      </c>
      <c r="B25" s="4" t="s">
        <v>555</v>
      </c>
      <c r="C25" s="4" t="s">
        <v>464</v>
      </c>
      <c r="D25" s="4">
        <v>49</v>
      </c>
      <c r="E25" s="4" t="s">
        <v>556</v>
      </c>
      <c r="F25" s="4">
        <v>0.980214774608612</v>
      </c>
      <c r="G25" s="4" t="s">
        <v>557</v>
      </c>
    </row>
    <row r="26" spans="1:7">
      <c r="A26" s="4" t="s">
        <v>558</v>
      </c>
      <c r="B26" s="4" t="s">
        <v>559</v>
      </c>
      <c r="C26" s="4" t="s">
        <v>464</v>
      </c>
      <c r="D26" s="4">
        <v>50</v>
      </c>
      <c r="E26" s="4" t="s">
        <v>560</v>
      </c>
      <c r="F26" s="4">
        <v>0.939289331436157</v>
      </c>
      <c r="G26" s="4" t="s">
        <v>561</v>
      </c>
    </row>
    <row r="27" spans="1:7">
      <c r="A27" s="4" t="s">
        <v>562</v>
      </c>
      <c r="B27" s="4" t="s">
        <v>563</v>
      </c>
      <c r="C27" s="4" t="s">
        <v>464</v>
      </c>
      <c r="D27" s="4">
        <v>50</v>
      </c>
      <c r="E27" s="4" t="s">
        <v>564</v>
      </c>
      <c r="F27" s="4">
        <v>0.939289331436157</v>
      </c>
      <c r="G27" s="4" t="s">
        <v>565</v>
      </c>
    </row>
    <row r="28" spans="1:7">
      <c r="A28" s="4" t="s">
        <v>566</v>
      </c>
      <c r="B28" s="4" t="s">
        <v>567</v>
      </c>
      <c r="C28" s="4" t="s">
        <v>464</v>
      </c>
      <c r="D28" s="4">
        <v>50</v>
      </c>
      <c r="E28" s="4" t="s">
        <v>568</v>
      </c>
      <c r="F28" s="4">
        <v>0.939289331436157</v>
      </c>
      <c r="G28" s="4" t="s">
        <v>569</v>
      </c>
    </row>
    <row r="29" spans="1:7">
      <c r="A29" s="4" t="s">
        <v>570</v>
      </c>
      <c r="B29" s="4" t="s">
        <v>571</v>
      </c>
      <c r="C29" s="4" t="s">
        <v>464</v>
      </c>
      <c r="D29" s="4">
        <v>49</v>
      </c>
      <c r="E29" s="4" t="s">
        <v>572</v>
      </c>
      <c r="F29" s="4">
        <v>0.939289331436157</v>
      </c>
      <c r="G29" s="4" t="s">
        <v>573</v>
      </c>
    </row>
    <row r="30" spans="1:7">
      <c r="A30" s="4" t="s">
        <v>574</v>
      </c>
      <c r="B30" s="4" t="s">
        <v>575</v>
      </c>
      <c r="C30" s="4" t="s">
        <v>464</v>
      </c>
      <c r="D30" s="4">
        <v>49</v>
      </c>
      <c r="E30" s="4" t="s">
        <v>576</v>
      </c>
      <c r="F30" s="4">
        <v>0.939289331436157</v>
      </c>
      <c r="G30" s="4" t="s">
        <v>577</v>
      </c>
    </row>
    <row r="31" spans="1:7">
      <c r="A31" s="4" t="s">
        <v>578</v>
      </c>
      <c r="B31" s="4" t="s">
        <v>579</v>
      </c>
      <c r="C31" s="4" t="s">
        <v>464</v>
      </c>
      <c r="D31" s="4">
        <v>49</v>
      </c>
      <c r="E31" s="4" t="s">
        <v>580</v>
      </c>
      <c r="F31" s="4">
        <v>0.939289331436157</v>
      </c>
      <c r="G31" s="4" t="s">
        <v>581</v>
      </c>
    </row>
    <row r="32" spans="1:7">
      <c r="A32" s="4" t="s">
        <v>582</v>
      </c>
      <c r="B32" s="4" t="s">
        <v>583</v>
      </c>
      <c r="C32" s="4" t="s">
        <v>464</v>
      </c>
      <c r="D32" s="4">
        <v>49</v>
      </c>
      <c r="E32" s="4" t="s">
        <v>584</v>
      </c>
      <c r="F32" s="4">
        <v>0.939289331436157</v>
      </c>
      <c r="G32" s="4" t="s">
        <v>585</v>
      </c>
    </row>
    <row r="33" spans="1:7">
      <c r="A33" s="4" t="s">
        <v>586</v>
      </c>
      <c r="B33" s="4" t="s">
        <v>587</v>
      </c>
      <c r="C33" s="4" t="s">
        <v>464</v>
      </c>
      <c r="D33" s="4">
        <v>49</v>
      </c>
      <c r="E33" s="4" t="s">
        <v>588</v>
      </c>
      <c r="F33" s="4">
        <v>0.939289331436157</v>
      </c>
      <c r="G33" s="4" t="s">
        <v>589</v>
      </c>
    </row>
    <row r="34" spans="1:7">
      <c r="A34" s="4" t="s">
        <v>314</v>
      </c>
      <c r="B34" s="4" t="s">
        <v>590</v>
      </c>
      <c r="C34" s="4" t="s">
        <v>464</v>
      </c>
      <c r="D34" s="4">
        <v>49</v>
      </c>
      <c r="E34" s="4" t="s">
        <v>591</v>
      </c>
      <c r="F34" s="4">
        <v>0.939289331436157</v>
      </c>
      <c r="G34" s="4" t="s">
        <v>592</v>
      </c>
    </row>
    <row r="35" spans="1:7">
      <c r="A35" s="4" t="s">
        <v>593</v>
      </c>
      <c r="B35" s="4" t="s">
        <v>594</v>
      </c>
      <c r="C35" s="4" t="s">
        <v>464</v>
      </c>
      <c r="D35" s="4">
        <v>48</v>
      </c>
      <c r="E35" s="4" t="s">
        <v>595</v>
      </c>
      <c r="F35" s="4">
        <v>0.939289331436157</v>
      </c>
      <c r="G35" s="4" t="s">
        <v>596</v>
      </c>
    </row>
    <row r="36" spans="1:7">
      <c r="A36" s="4" t="s">
        <v>597</v>
      </c>
      <c r="B36" s="4" t="s">
        <v>598</v>
      </c>
      <c r="C36" s="4" t="s">
        <v>464</v>
      </c>
      <c r="D36" s="4">
        <v>48</v>
      </c>
      <c r="E36" s="4" t="s">
        <v>599</v>
      </c>
      <c r="F36" s="4">
        <v>0.939289331436157</v>
      </c>
      <c r="G36" s="4" t="s">
        <v>600</v>
      </c>
    </row>
    <row r="37" spans="1:7">
      <c r="A37" s="4" t="s">
        <v>601</v>
      </c>
      <c r="B37" s="4" t="s">
        <v>602</v>
      </c>
      <c r="C37" s="4" t="s">
        <v>464</v>
      </c>
      <c r="D37" s="4">
        <v>48</v>
      </c>
      <c r="E37" s="4" t="s">
        <v>603</v>
      </c>
      <c r="F37" s="4">
        <v>0.939289331436157</v>
      </c>
      <c r="G37" s="4" t="s">
        <v>604</v>
      </c>
    </row>
    <row r="38" spans="1:7">
      <c r="A38" s="4" t="s">
        <v>605</v>
      </c>
      <c r="B38" s="4" t="s">
        <v>606</v>
      </c>
      <c r="C38" s="4" t="s">
        <v>464</v>
      </c>
      <c r="D38" s="4">
        <v>48</v>
      </c>
      <c r="E38" s="4" t="s">
        <v>607</v>
      </c>
      <c r="F38" s="4">
        <v>0.939289331436157</v>
      </c>
      <c r="G38" s="4" t="s">
        <v>608</v>
      </c>
    </row>
    <row r="39" spans="1:7">
      <c r="A39" s="4" t="s">
        <v>609</v>
      </c>
      <c r="B39" s="4" t="s">
        <v>610</v>
      </c>
      <c r="C39" s="4" t="s">
        <v>464</v>
      </c>
      <c r="D39" s="4">
        <v>47</v>
      </c>
      <c r="E39" s="4" t="s">
        <v>611</v>
      </c>
      <c r="F39" s="4">
        <v>0.939289331436157</v>
      </c>
      <c r="G39" s="4" t="s">
        <v>612</v>
      </c>
    </row>
    <row r="40" spans="1:7">
      <c r="A40" s="4" t="s">
        <v>613</v>
      </c>
      <c r="B40" s="4" t="s">
        <v>614</v>
      </c>
      <c r="C40" s="4" t="s">
        <v>464</v>
      </c>
      <c r="D40" s="4">
        <v>47</v>
      </c>
      <c r="E40" s="4" t="s">
        <v>615</v>
      </c>
      <c r="F40" s="4">
        <v>0.939289331436157</v>
      </c>
      <c r="G40" s="4" t="s">
        <v>616</v>
      </c>
    </row>
    <row r="41" spans="1:7">
      <c r="A41" s="4" t="s">
        <v>617</v>
      </c>
      <c r="B41" s="4" t="s">
        <v>618</v>
      </c>
      <c r="C41" s="4" t="s">
        <v>464</v>
      </c>
      <c r="D41" s="4">
        <v>47</v>
      </c>
      <c r="E41" s="4" t="s">
        <v>619</v>
      </c>
      <c r="F41" s="4">
        <v>0.939289331436157</v>
      </c>
      <c r="G41" s="4" t="s">
        <v>620</v>
      </c>
    </row>
    <row r="42" spans="1:7">
      <c r="A42" s="4" t="s">
        <v>429</v>
      </c>
      <c r="B42" s="4" t="s">
        <v>621</v>
      </c>
      <c r="C42" s="4" t="s">
        <v>464</v>
      </c>
      <c r="D42" s="4">
        <v>47</v>
      </c>
      <c r="E42" s="4" t="s">
        <v>622</v>
      </c>
      <c r="F42" s="4">
        <v>0.939289331436157</v>
      </c>
      <c r="G42" s="4" t="s">
        <v>623</v>
      </c>
    </row>
    <row r="43" spans="1:7">
      <c r="A43" s="4" t="s">
        <v>624</v>
      </c>
      <c r="B43" s="4" t="s">
        <v>625</v>
      </c>
      <c r="C43" s="4" t="s">
        <v>464</v>
      </c>
      <c r="D43" s="4">
        <v>46</v>
      </c>
      <c r="E43" s="4" t="s">
        <v>626</v>
      </c>
      <c r="F43" s="4">
        <v>0.939289331436157</v>
      </c>
      <c r="G43" s="4" t="s">
        <v>627</v>
      </c>
    </row>
    <row r="44" spans="1:7">
      <c r="A44" s="4" t="s">
        <v>628</v>
      </c>
      <c r="B44" s="4" t="s">
        <v>629</v>
      </c>
      <c r="C44" s="4" t="s">
        <v>464</v>
      </c>
      <c r="D44" s="4">
        <v>46</v>
      </c>
      <c r="E44" s="4" t="s">
        <v>630</v>
      </c>
      <c r="F44" s="4">
        <v>0.939289331436157</v>
      </c>
      <c r="G44" s="4" t="s">
        <v>631</v>
      </c>
    </row>
    <row r="45" spans="1:7">
      <c r="A45" s="4" t="s">
        <v>632</v>
      </c>
      <c r="B45" s="4" t="s">
        <v>633</v>
      </c>
      <c r="C45" s="4" t="s">
        <v>464</v>
      </c>
      <c r="D45" s="4">
        <v>46</v>
      </c>
      <c r="E45" s="4" t="s">
        <v>634</v>
      </c>
      <c r="F45" s="4">
        <v>0.939289331436157</v>
      </c>
      <c r="G45" s="4" t="s">
        <v>635</v>
      </c>
    </row>
    <row r="46" spans="1:7">
      <c r="A46" s="4" t="s">
        <v>636</v>
      </c>
      <c r="B46" s="4" t="s">
        <v>637</v>
      </c>
      <c r="C46" s="4" t="s">
        <v>464</v>
      </c>
      <c r="D46" s="4">
        <v>46</v>
      </c>
      <c r="E46" s="4" t="s">
        <v>638</v>
      </c>
      <c r="F46" s="4">
        <v>0.939289331436157</v>
      </c>
      <c r="G46" s="4" t="s">
        <v>639</v>
      </c>
    </row>
    <row r="47" spans="1:7">
      <c r="A47" s="4" t="s">
        <v>640</v>
      </c>
      <c r="B47" s="4" t="s">
        <v>641</v>
      </c>
      <c r="C47" s="4" t="s">
        <v>464</v>
      </c>
      <c r="D47" s="4">
        <v>46</v>
      </c>
      <c r="E47" s="4" t="s">
        <v>642</v>
      </c>
      <c r="F47" s="4">
        <v>0.939289331436157</v>
      </c>
      <c r="G47" s="4" t="s">
        <v>643</v>
      </c>
    </row>
    <row r="48" spans="1:7">
      <c r="A48" s="4" t="s">
        <v>644</v>
      </c>
      <c r="B48" s="4" t="s">
        <v>645</v>
      </c>
      <c r="C48" s="4" t="s">
        <v>464</v>
      </c>
      <c r="D48" s="4">
        <v>46</v>
      </c>
      <c r="E48" s="4" t="s">
        <v>646</v>
      </c>
      <c r="F48" s="4">
        <v>0.939289331436157</v>
      </c>
      <c r="G48" s="4" t="s">
        <v>647</v>
      </c>
    </row>
    <row r="49" spans="1:7">
      <c r="A49" s="4" t="s">
        <v>648</v>
      </c>
      <c r="B49" s="4" t="s">
        <v>649</v>
      </c>
      <c r="C49" s="4" t="s">
        <v>464</v>
      </c>
      <c r="D49" s="4">
        <v>46</v>
      </c>
      <c r="E49" s="4" t="s">
        <v>650</v>
      </c>
      <c r="F49" s="4">
        <v>0.939289331436157</v>
      </c>
      <c r="G49" s="4" t="s">
        <v>651</v>
      </c>
    </row>
    <row r="50" spans="1:7">
      <c r="A50" s="4" t="s">
        <v>369</v>
      </c>
      <c r="B50" s="4" t="s">
        <v>652</v>
      </c>
      <c r="C50" s="4" t="s">
        <v>464</v>
      </c>
      <c r="D50" s="4">
        <v>45</v>
      </c>
      <c r="E50" s="4" t="s">
        <v>653</v>
      </c>
      <c r="F50" s="4">
        <v>0.939289331436157</v>
      </c>
      <c r="G50" s="4" t="s">
        <v>654</v>
      </c>
    </row>
    <row r="51" spans="1:7">
      <c r="A51" s="4" t="s">
        <v>655</v>
      </c>
      <c r="B51" s="4" t="s">
        <v>656</v>
      </c>
      <c r="C51" s="4" t="s">
        <v>464</v>
      </c>
      <c r="D51" s="4">
        <v>45</v>
      </c>
      <c r="E51" s="4" t="s">
        <v>657</v>
      </c>
      <c r="F51" s="4">
        <v>0.939289331436157</v>
      </c>
      <c r="G51" s="4" t="s">
        <v>658</v>
      </c>
    </row>
    <row r="52" spans="1:7">
      <c r="A52" s="4" t="s">
        <v>418</v>
      </c>
      <c r="B52" s="4" t="s">
        <v>659</v>
      </c>
      <c r="C52" s="4" t="s">
        <v>464</v>
      </c>
      <c r="D52" s="4">
        <v>45</v>
      </c>
      <c r="E52" s="4" t="s">
        <v>660</v>
      </c>
      <c r="F52" s="4">
        <v>0.939289331436157</v>
      </c>
      <c r="G52" s="4" t="s">
        <v>661</v>
      </c>
    </row>
    <row r="53" spans="1:7">
      <c r="A53" s="4" t="s">
        <v>662</v>
      </c>
      <c r="B53" s="4" t="s">
        <v>663</v>
      </c>
      <c r="C53" s="4" t="s">
        <v>464</v>
      </c>
      <c r="D53" s="4">
        <v>45</v>
      </c>
      <c r="E53" s="4" t="s">
        <v>664</v>
      </c>
      <c r="F53" s="4">
        <v>0.939289331436157</v>
      </c>
      <c r="G53" s="4" t="s">
        <v>665</v>
      </c>
    </row>
    <row r="54" spans="1:7">
      <c r="A54" s="4" t="s">
        <v>666</v>
      </c>
      <c r="B54" s="4" t="s">
        <v>667</v>
      </c>
      <c r="C54" s="4" t="s">
        <v>464</v>
      </c>
      <c r="D54" s="4">
        <v>45</v>
      </c>
      <c r="E54" s="4" t="s">
        <v>668</v>
      </c>
      <c r="F54" s="4">
        <v>0.939289331436157</v>
      </c>
      <c r="G54" s="4" t="s">
        <v>669</v>
      </c>
    </row>
    <row r="55" spans="1:7">
      <c r="A55" s="4" t="s">
        <v>670</v>
      </c>
      <c r="B55" s="4" t="s">
        <v>671</v>
      </c>
      <c r="C55" s="4" t="s">
        <v>464</v>
      </c>
      <c r="D55" s="4">
        <v>45</v>
      </c>
      <c r="E55" s="4" t="s">
        <v>672</v>
      </c>
      <c r="F55" s="4">
        <v>0.939289331436157</v>
      </c>
      <c r="G55" s="4" t="s">
        <v>673</v>
      </c>
    </row>
    <row r="56" spans="1:7">
      <c r="A56" s="4" t="s">
        <v>674</v>
      </c>
      <c r="B56" s="4" t="s">
        <v>675</v>
      </c>
      <c r="C56" s="4" t="s">
        <v>464</v>
      </c>
      <c r="D56" s="4">
        <v>44</v>
      </c>
      <c r="E56" s="4" t="s">
        <v>676</v>
      </c>
      <c r="F56" s="4">
        <v>0.939289331436157</v>
      </c>
      <c r="G56" s="4" t="s">
        <v>677</v>
      </c>
    </row>
    <row r="57" spans="1:7">
      <c r="A57" s="4" t="s">
        <v>678</v>
      </c>
      <c r="B57" s="4" t="s">
        <v>679</v>
      </c>
      <c r="C57" s="4" t="s">
        <v>464</v>
      </c>
      <c r="D57" s="4">
        <v>44</v>
      </c>
      <c r="E57" s="4" t="s">
        <v>680</v>
      </c>
      <c r="F57" s="4">
        <v>0.939289331436157</v>
      </c>
      <c r="G57" s="4" t="s">
        <v>681</v>
      </c>
    </row>
    <row r="58" spans="1:7">
      <c r="A58" s="4" t="s">
        <v>682</v>
      </c>
      <c r="B58" s="4" t="s">
        <v>683</v>
      </c>
      <c r="C58" s="4" t="s">
        <v>464</v>
      </c>
      <c r="D58" s="4">
        <v>44</v>
      </c>
      <c r="E58" s="4" t="s">
        <v>684</v>
      </c>
      <c r="F58" s="4">
        <v>0.939289331436157</v>
      </c>
      <c r="G58" s="4" t="s">
        <v>685</v>
      </c>
    </row>
    <row r="59" spans="1:7">
      <c r="A59" s="4" t="s">
        <v>686</v>
      </c>
      <c r="B59" s="4" t="s">
        <v>687</v>
      </c>
      <c r="C59" s="4" t="s">
        <v>464</v>
      </c>
      <c r="D59" s="4">
        <v>44</v>
      </c>
      <c r="E59" s="4" t="s">
        <v>688</v>
      </c>
      <c r="F59" s="4">
        <v>0.939289331436157</v>
      </c>
      <c r="G59" s="4" t="s">
        <v>689</v>
      </c>
    </row>
    <row r="60" spans="1:7">
      <c r="A60" s="4" t="s">
        <v>690</v>
      </c>
      <c r="B60" s="4" t="s">
        <v>691</v>
      </c>
      <c r="C60" s="4" t="s">
        <v>464</v>
      </c>
      <c r="D60" s="4">
        <v>44</v>
      </c>
      <c r="E60" s="4" t="s">
        <v>692</v>
      </c>
      <c r="F60" s="4">
        <v>0.939289331436157</v>
      </c>
      <c r="G60" s="4" t="s">
        <v>693</v>
      </c>
    </row>
    <row r="61" spans="1:7">
      <c r="A61" s="4" t="s">
        <v>694</v>
      </c>
      <c r="B61" s="4" t="s">
        <v>695</v>
      </c>
      <c r="C61" s="4" t="s">
        <v>464</v>
      </c>
      <c r="D61" s="4">
        <v>44</v>
      </c>
      <c r="E61" s="4" t="s">
        <v>696</v>
      </c>
      <c r="F61" s="4">
        <v>0.939289331436157</v>
      </c>
      <c r="G61" s="4" t="s">
        <v>697</v>
      </c>
    </row>
    <row r="62" spans="1:7">
      <c r="A62" s="4" t="s">
        <v>698</v>
      </c>
      <c r="B62" s="4" t="s">
        <v>699</v>
      </c>
      <c r="C62" s="4" t="s">
        <v>464</v>
      </c>
      <c r="D62" s="4">
        <v>44</v>
      </c>
      <c r="E62" s="4" t="s">
        <v>700</v>
      </c>
      <c r="F62" s="4">
        <v>0.939289331436157</v>
      </c>
      <c r="G62" s="4" t="s">
        <v>701</v>
      </c>
    </row>
    <row r="63" spans="1:7">
      <c r="A63" s="4" t="s">
        <v>702</v>
      </c>
      <c r="B63" s="4" t="s">
        <v>703</v>
      </c>
      <c r="C63" s="4" t="s">
        <v>464</v>
      </c>
      <c r="D63" s="4">
        <v>44</v>
      </c>
      <c r="E63" s="4" t="s">
        <v>704</v>
      </c>
      <c r="F63" s="4">
        <v>0.939289331436157</v>
      </c>
      <c r="G63" s="4" t="s">
        <v>705</v>
      </c>
    </row>
    <row r="64" spans="1:7">
      <c r="A64" s="4" t="s">
        <v>706</v>
      </c>
      <c r="B64" s="4" t="s">
        <v>707</v>
      </c>
      <c r="C64" s="4" t="s">
        <v>464</v>
      </c>
      <c r="D64" s="4">
        <v>43</v>
      </c>
      <c r="E64" s="4" t="s">
        <v>708</v>
      </c>
      <c r="F64" s="4">
        <v>0.939289331436157</v>
      </c>
      <c r="G64" s="4" t="s">
        <v>709</v>
      </c>
    </row>
    <row r="65" spans="1:7">
      <c r="A65" s="4" t="s">
        <v>710</v>
      </c>
      <c r="B65" s="4" t="s">
        <v>711</v>
      </c>
      <c r="C65" s="4" t="s">
        <v>464</v>
      </c>
      <c r="D65" s="4">
        <v>43</v>
      </c>
      <c r="E65" s="4" t="s">
        <v>712</v>
      </c>
      <c r="F65" s="4">
        <v>0.939289331436157</v>
      </c>
      <c r="G65" s="4" t="s">
        <v>713</v>
      </c>
    </row>
    <row r="66" spans="1:7">
      <c r="A66" s="4" t="s">
        <v>714</v>
      </c>
      <c r="B66" s="4" t="s">
        <v>715</v>
      </c>
      <c r="C66" s="4" t="s">
        <v>464</v>
      </c>
      <c r="D66" s="4">
        <v>43</v>
      </c>
      <c r="E66" s="4" t="s">
        <v>716</v>
      </c>
      <c r="F66" s="4">
        <v>0.939289331436157</v>
      </c>
      <c r="G66" s="4" t="s">
        <v>717</v>
      </c>
    </row>
    <row r="67" spans="1:7">
      <c r="A67" s="4" t="s">
        <v>718</v>
      </c>
      <c r="B67" s="4" t="s">
        <v>719</v>
      </c>
      <c r="C67" s="4" t="s">
        <v>464</v>
      </c>
      <c r="D67" s="4">
        <v>43</v>
      </c>
      <c r="E67" s="4" t="s">
        <v>720</v>
      </c>
      <c r="F67" s="4">
        <v>0.939289331436157</v>
      </c>
      <c r="G67" s="4" t="s">
        <v>721</v>
      </c>
    </row>
    <row r="68" spans="1:7">
      <c r="A68" s="4" t="s">
        <v>722</v>
      </c>
      <c r="B68" s="4" t="s">
        <v>723</v>
      </c>
      <c r="C68" s="4" t="s">
        <v>464</v>
      </c>
      <c r="D68" s="4">
        <v>43</v>
      </c>
      <c r="E68" s="4" t="s">
        <v>724</v>
      </c>
      <c r="F68" s="4">
        <v>0.939289331436157</v>
      </c>
      <c r="G68" s="4" t="s">
        <v>725</v>
      </c>
    </row>
    <row r="69" spans="1:7">
      <c r="A69" s="4" t="s">
        <v>726</v>
      </c>
      <c r="B69" s="4" t="s">
        <v>727</v>
      </c>
      <c r="C69" s="4" t="s">
        <v>464</v>
      </c>
      <c r="D69" s="4">
        <v>43</v>
      </c>
      <c r="E69" s="4" t="s">
        <v>728</v>
      </c>
      <c r="F69" s="4">
        <v>0.939289331436157</v>
      </c>
      <c r="G69" s="4" t="s">
        <v>729</v>
      </c>
    </row>
    <row r="70" spans="1:7">
      <c r="A70" s="4" t="s">
        <v>730</v>
      </c>
      <c r="B70" s="4" t="s">
        <v>731</v>
      </c>
      <c r="C70" s="4" t="s">
        <v>464</v>
      </c>
      <c r="D70" s="4">
        <v>42</v>
      </c>
      <c r="E70" s="4" t="s">
        <v>732</v>
      </c>
      <c r="F70" s="4">
        <v>0.939289331436157</v>
      </c>
      <c r="G70" s="4" t="s">
        <v>733</v>
      </c>
    </row>
    <row r="71" spans="1:7">
      <c r="A71" s="4" t="s">
        <v>734</v>
      </c>
      <c r="B71" s="4" t="s">
        <v>735</v>
      </c>
      <c r="C71" s="4" t="s">
        <v>464</v>
      </c>
      <c r="D71" s="4">
        <v>42</v>
      </c>
      <c r="E71" s="4" t="s">
        <v>736</v>
      </c>
      <c r="F71" s="4">
        <v>0.939289331436157</v>
      </c>
      <c r="G71" s="4" t="s">
        <v>737</v>
      </c>
    </row>
    <row r="72" spans="1:7">
      <c r="A72" s="4" t="s">
        <v>738</v>
      </c>
      <c r="B72" s="4" t="s">
        <v>739</v>
      </c>
      <c r="C72" s="4" t="s">
        <v>464</v>
      </c>
      <c r="D72" s="4">
        <v>42</v>
      </c>
      <c r="E72" s="4" t="s">
        <v>740</v>
      </c>
      <c r="F72" s="4">
        <v>0.939289331436157</v>
      </c>
      <c r="G72" s="4" t="s">
        <v>741</v>
      </c>
    </row>
    <row r="73" spans="1:7">
      <c r="A73" s="4" t="s">
        <v>742</v>
      </c>
      <c r="B73" s="4" t="s">
        <v>743</v>
      </c>
      <c r="C73" s="4" t="s">
        <v>464</v>
      </c>
      <c r="D73" s="4">
        <v>42</v>
      </c>
      <c r="E73" s="4" t="s">
        <v>744</v>
      </c>
      <c r="F73" s="4">
        <v>0.939289331436157</v>
      </c>
      <c r="G73" s="4" t="s">
        <v>745</v>
      </c>
    </row>
    <row r="74" spans="1:7">
      <c r="A74" s="4" t="s">
        <v>746</v>
      </c>
      <c r="B74" s="4" t="s">
        <v>747</v>
      </c>
      <c r="C74" s="4" t="s">
        <v>464</v>
      </c>
      <c r="D74" s="4">
        <v>42</v>
      </c>
      <c r="E74" s="4" t="s">
        <v>748</v>
      </c>
      <c r="F74" s="4">
        <v>0.939289331436157</v>
      </c>
      <c r="G74" s="4" t="s">
        <v>749</v>
      </c>
    </row>
    <row r="75" spans="1:7">
      <c r="A75" s="4" t="s">
        <v>417</v>
      </c>
      <c r="B75" s="4" t="s">
        <v>750</v>
      </c>
      <c r="C75" s="4" t="s">
        <v>464</v>
      </c>
      <c r="D75" s="4">
        <v>42</v>
      </c>
      <c r="E75" s="4" t="s">
        <v>751</v>
      </c>
      <c r="F75" s="4">
        <v>0.939289331436157</v>
      </c>
      <c r="G75" s="4" t="s">
        <v>752</v>
      </c>
    </row>
    <row r="76" spans="1:7">
      <c r="A76" s="4" t="s">
        <v>753</v>
      </c>
      <c r="B76" s="4" t="s">
        <v>754</v>
      </c>
      <c r="C76" s="4" t="s">
        <v>464</v>
      </c>
      <c r="D76" s="4">
        <v>42</v>
      </c>
      <c r="E76" s="4" t="s">
        <v>755</v>
      </c>
      <c r="F76" s="4">
        <v>0.939289331436157</v>
      </c>
      <c r="G76" s="4" t="s">
        <v>756</v>
      </c>
    </row>
    <row r="77" spans="1:7">
      <c r="A77" s="4" t="s">
        <v>757</v>
      </c>
      <c r="B77" s="4" t="s">
        <v>758</v>
      </c>
      <c r="C77" s="4" t="s">
        <v>464</v>
      </c>
      <c r="D77" s="4">
        <v>42</v>
      </c>
      <c r="E77" s="4" t="s">
        <v>759</v>
      </c>
      <c r="F77" s="4">
        <v>0.939289331436157</v>
      </c>
      <c r="G77" s="4" t="s">
        <v>760</v>
      </c>
    </row>
    <row r="78" spans="1:7">
      <c r="A78" s="4" t="s">
        <v>761</v>
      </c>
      <c r="B78" s="4" t="s">
        <v>762</v>
      </c>
      <c r="C78" s="4" t="s">
        <v>464</v>
      </c>
      <c r="D78" s="4">
        <v>42</v>
      </c>
      <c r="E78" s="4" t="s">
        <v>763</v>
      </c>
      <c r="F78" s="4">
        <v>0.939289331436157</v>
      </c>
      <c r="G78" s="4" t="s">
        <v>764</v>
      </c>
    </row>
    <row r="79" spans="1:7">
      <c r="A79" s="4" t="s">
        <v>765</v>
      </c>
      <c r="B79" s="4" t="s">
        <v>766</v>
      </c>
      <c r="C79" s="4" t="s">
        <v>464</v>
      </c>
      <c r="D79" s="4">
        <v>41</v>
      </c>
      <c r="E79" s="4" t="s">
        <v>767</v>
      </c>
      <c r="F79" s="4">
        <v>0.939289331436157</v>
      </c>
      <c r="G79" s="4" t="s">
        <v>768</v>
      </c>
    </row>
    <row r="80" spans="1:7">
      <c r="A80" s="4" t="s">
        <v>769</v>
      </c>
      <c r="B80" s="4" t="s">
        <v>770</v>
      </c>
      <c r="C80" s="4" t="s">
        <v>464</v>
      </c>
      <c r="D80" s="4">
        <v>41</v>
      </c>
      <c r="E80" s="4" t="s">
        <v>771</v>
      </c>
      <c r="F80" s="4">
        <v>0.939289331436157</v>
      </c>
      <c r="G80" s="4" t="s">
        <v>772</v>
      </c>
    </row>
    <row r="81" spans="1:7">
      <c r="A81" s="4" t="s">
        <v>773</v>
      </c>
      <c r="B81" s="4" t="s">
        <v>774</v>
      </c>
      <c r="C81" s="4" t="s">
        <v>464</v>
      </c>
      <c r="D81" s="4">
        <v>41</v>
      </c>
      <c r="E81" s="4" t="s">
        <v>775</v>
      </c>
      <c r="F81" s="4">
        <v>0.939289331436157</v>
      </c>
      <c r="G81" s="4" t="s">
        <v>776</v>
      </c>
    </row>
    <row r="82" spans="1:7">
      <c r="A82" s="4" t="s">
        <v>777</v>
      </c>
      <c r="B82" s="4" t="s">
        <v>778</v>
      </c>
      <c r="C82" s="4" t="s">
        <v>464</v>
      </c>
      <c r="D82" s="4">
        <v>41</v>
      </c>
      <c r="E82" s="4" t="s">
        <v>779</v>
      </c>
      <c r="F82" s="4">
        <v>0.939289331436157</v>
      </c>
      <c r="G82" s="4" t="s">
        <v>780</v>
      </c>
    </row>
    <row r="83" spans="1:7">
      <c r="A83" s="4" t="s">
        <v>781</v>
      </c>
      <c r="B83" s="4" t="s">
        <v>782</v>
      </c>
      <c r="C83" s="4" t="s">
        <v>464</v>
      </c>
      <c r="D83" s="4">
        <v>41</v>
      </c>
      <c r="E83" s="4" t="s">
        <v>783</v>
      </c>
      <c r="F83" s="4">
        <v>0.939289331436157</v>
      </c>
      <c r="G83" s="4" t="s">
        <v>784</v>
      </c>
    </row>
    <row r="84" spans="1:7">
      <c r="A84" s="4" t="s">
        <v>785</v>
      </c>
      <c r="B84" s="4" t="s">
        <v>786</v>
      </c>
      <c r="C84" s="4" t="s">
        <v>464</v>
      </c>
      <c r="D84" s="4">
        <v>41</v>
      </c>
      <c r="E84" s="4" t="s">
        <v>787</v>
      </c>
      <c r="F84" s="4">
        <v>0.939289331436157</v>
      </c>
      <c r="G84" s="4" t="s">
        <v>788</v>
      </c>
    </row>
    <row r="85" spans="1:7">
      <c r="A85" s="4" t="s">
        <v>789</v>
      </c>
      <c r="B85" s="4" t="s">
        <v>790</v>
      </c>
      <c r="C85" s="4" t="s">
        <v>464</v>
      </c>
      <c r="D85" s="4">
        <v>41</v>
      </c>
      <c r="E85" s="4" t="s">
        <v>791</v>
      </c>
      <c r="F85" s="4">
        <v>0.939289331436157</v>
      </c>
      <c r="G85" s="4" t="s">
        <v>792</v>
      </c>
    </row>
    <row r="86" spans="1:7">
      <c r="A86" s="4" t="s">
        <v>793</v>
      </c>
      <c r="B86" s="4" t="s">
        <v>794</v>
      </c>
      <c r="C86" s="4" t="s">
        <v>464</v>
      </c>
      <c r="D86" s="4">
        <v>40</v>
      </c>
      <c r="E86" s="4" t="s">
        <v>795</v>
      </c>
      <c r="F86" s="4">
        <v>0.939289331436157</v>
      </c>
      <c r="G86" s="4" t="s">
        <v>796</v>
      </c>
    </row>
    <row r="87" spans="1:7">
      <c r="A87" s="4" t="s">
        <v>797</v>
      </c>
      <c r="B87" s="4" t="s">
        <v>798</v>
      </c>
      <c r="C87" s="4" t="s">
        <v>464</v>
      </c>
      <c r="D87" s="4">
        <v>40</v>
      </c>
      <c r="E87" s="4" t="s">
        <v>799</v>
      </c>
      <c r="F87" s="4">
        <v>0.939289331436157</v>
      </c>
      <c r="G87" s="4" t="s">
        <v>800</v>
      </c>
    </row>
    <row r="88" spans="1:7">
      <c r="A88" s="4" t="s">
        <v>801</v>
      </c>
      <c r="B88" s="4" t="s">
        <v>802</v>
      </c>
      <c r="C88" s="4" t="s">
        <v>464</v>
      </c>
      <c r="D88" s="4">
        <v>40</v>
      </c>
      <c r="E88" s="4" t="s">
        <v>803</v>
      </c>
      <c r="F88" s="4">
        <v>0.939289331436157</v>
      </c>
      <c r="G88" s="4" t="s">
        <v>804</v>
      </c>
    </row>
    <row r="89" spans="1:7">
      <c r="A89" s="4" t="s">
        <v>805</v>
      </c>
      <c r="B89" s="4" t="s">
        <v>806</v>
      </c>
      <c r="C89" s="4" t="s">
        <v>464</v>
      </c>
      <c r="D89" s="4">
        <v>40</v>
      </c>
      <c r="E89" s="4" t="s">
        <v>807</v>
      </c>
      <c r="F89" s="4">
        <v>0.939289331436157</v>
      </c>
      <c r="G89" s="4" t="s">
        <v>808</v>
      </c>
    </row>
    <row r="90" spans="1:7">
      <c r="A90" s="4" t="s">
        <v>809</v>
      </c>
      <c r="B90" s="4" t="s">
        <v>810</v>
      </c>
      <c r="C90" s="4" t="s">
        <v>464</v>
      </c>
      <c r="D90" s="4">
        <v>40</v>
      </c>
      <c r="E90" s="4" t="s">
        <v>811</v>
      </c>
      <c r="F90" s="4">
        <v>0.939289331436157</v>
      </c>
      <c r="G90" s="4" t="s">
        <v>812</v>
      </c>
    </row>
    <row r="91" spans="1:7">
      <c r="A91" s="4" t="s">
        <v>813</v>
      </c>
      <c r="B91" s="4" t="s">
        <v>814</v>
      </c>
      <c r="C91" s="4" t="s">
        <v>464</v>
      </c>
      <c r="D91" s="4">
        <v>40</v>
      </c>
      <c r="E91" s="4" t="s">
        <v>815</v>
      </c>
      <c r="F91" s="4">
        <v>0.939289331436157</v>
      </c>
      <c r="G91" s="4" t="s">
        <v>816</v>
      </c>
    </row>
    <row r="92" spans="1:7">
      <c r="A92" s="4" t="s">
        <v>817</v>
      </c>
      <c r="B92" s="4" t="s">
        <v>818</v>
      </c>
      <c r="C92" s="4" t="s">
        <v>464</v>
      </c>
      <c r="D92" s="4">
        <v>40</v>
      </c>
      <c r="E92" s="4" t="s">
        <v>819</v>
      </c>
      <c r="F92" s="4">
        <v>0.939289331436157</v>
      </c>
      <c r="G92" s="4" t="s">
        <v>820</v>
      </c>
    </row>
    <row r="93" spans="1:7">
      <c r="A93" s="4" t="s">
        <v>821</v>
      </c>
      <c r="B93" s="4" t="s">
        <v>822</v>
      </c>
      <c r="C93" s="4" t="s">
        <v>464</v>
      </c>
      <c r="D93" s="4">
        <v>40</v>
      </c>
      <c r="E93" s="4" t="s">
        <v>823</v>
      </c>
      <c r="F93" s="4">
        <v>0.939289331436157</v>
      </c>
      <c r="G93" s="4" t="s">
        <v>824</v>
      </c>
    </row>
    <row r="94" spans="1:7">
      <c r="A94" s="4" t="s">
        <v>825</v>
      </c>
      <c r="B94" s="4" t="s">
        <v>826</v>
      </c>
      <c r="C94" s="4" t="s">
        <v>464</v>
      </c>
      <c r="D94" s="4">
        <v>40</v>
      </c>
      <c r="E94" s="4" t="s">
        <v>827</v>
      </c>
      <c r="F94" s="4">
        <v>0.939289331436157</v>
      </c>
      <c r="G94" s="4" t="s">
        <v>828</v>
      </c>
    </row>
    <row r="95" spans="1:7">
      <c r="A95" s="4" t="s">
        <v>829</v>
      </c>
      <c r="B95" s="4" t="s">
        <v>830</v>
      </c>
      <c r="C95" s="4" t="s">
        <v>464</v>
      </c>
      <c r="D95" s="4">
        <v>40</v>
      </c>
      <c r="E95" s="4" t="s">
        <v>831</v>
      </c>
      <c r="F95" s="4">
        <v>0.939289331436157</v>
      </c>
      <c r="G95" s="4" t="s">
        <v>832</v>
      </c>
    </row>
    <row r="96" spans="1:7">
      <c r="A96" s="4" t="s">
        <v>833</v>
      </c>
      <c r="B96" s="4" t="s">
        <v>834</v>
      </c>
      <c r="C96" s="4" t="s">
        <v>464</v>
      </c>
      <c r="D96" s="4">
        <v>39</v>
      </c>
      <c r="E96" s="4" t="s">
        <v>835</v>
      </c>
      <c r="F96" s="4">
        <v>0.939289331436157</v>
      </c>
      <c r="G96" s="4" t="s">
        <v>836</v>
      </c>
    </row>
    <row r="97" spans="1:7">
      <c r="A97" s="4" t="s">
        <v>837</v>
      </c>
      <c r="B97" s="4" t="s">
        <v>838</v>
      </c>
      <c r="C97" s="4" t="s">
        <v>464</v>
      </c>
      <c r="D97" s="4">
        <v>39</v>
      </c>
      <c r="E97" s="4" t="s">
        <v>839</v>
      </c>
      <c r="F97" s="4">
        <v>0.939289331436157</v>
      </c>
      <c r="G97" s="4" t="s">
        <v>840</v>
      </c>
    </row>
    <row r="98" spans="1:7">
      <c r="A98" s="4" t="s">
        <v>841</v>
      </c>
      <c r="B98" s="4" t="s">
        <v>842</v>
      </c>
      <c r="C98" s="4" t="s">
        <v>464</v>
      </c>
      <c r="D98" s="4">
        <v>39</v>
      </c>
      <c r="E98" s="4" t="s">
        <v>843</v>
      </c>
      <c r="F98" s="4">
        <v>0.939289331436157</v>
      </c>
      <c r="G98" s="4" t="s">
        <v>844</v>
      </c>
    </row>
    <row r="99" spans="1:7">
      <c r="A99" s="4" t="s">
        <v>845</v>
      </c>
      <c r="B99" s="4" t="s">
        <v>846</v>
      </c>
      <c r="C99" s="4" t="s">
        <v>464</v>
      </c>
      <c r="D99" s="4">
        <v>39</v>
      </c>
      <c r="E99" s="4" t="s">
        <v>847</v>
      </c>
      <c r="F99" s="4">
        <v>0.939289331436157</v>
      </c>
      <c r="G99" s="4" t="s">
        <v>848</v>
      </c>
    </row>
    <row r="100" spans="1:7">
      <c r="A100" s="4" t="s">
        <v>849</v>
      </c>
      <c r="B100" s="4" t="s">
        <v>850</v>
      </c>
      <c r="C100" s="4" t="s">
        <v>464</v>
      </c>
      <c r="D100" s="4">
        <v>39</v>
      </c>
      <c r="E100" s="4" t="s">
        <v>851</v>
      </c>
      <c r="F100" s="4">
        <v>0.939289331436157</v>
      </c>
      <c r="G100" s="4" t="s">
        <v>852</v>
      </c>
    </row>
    <row r="101" spans="1:7">
      <c r="A101" s="4" t="s">
        <v>853</v>
      </c>
      <c r="B101" s="4" t="s">
        <v>854</v>
      </c>
      <c r="C101" s="4" t="s">
        <v>464</v>
      </c>
      <c r="D101" s="4">
        <v>38</v>
      </c>
      <c r="E101" s="4" t="s">
        <v>855</v>
      </c>
      <c r="F101" s="4">
        <v>0.939289331436157</v>
      </c>
      <c r="G101" s="4" t="s">
        <v>856</v>
      </c>
    </row>
    <row r="102" spans="1:7">
      <c r="A102" s="4" t="s">
        <v>857</v>
      </c>
      <c r="B102" s="4" t="s">
        <v>858</v>
      </c>
      <c r="C102" s="4" t="s">
        <v>464</v>
      </c>
      <c r="D102" s="4">
        <v>38</v>
      </c>
      <c r="E102" s="4" t="s">
        <v>859</v>
      </c>
      <c r="F102" s="4">
        <v>0.939289331436157</v>
      </c>
      <c r="G102" s="4" t="s">
        <v>860</v>
      </c>
    </row>
    <row r="103" spans="1:7">
      <c r="A103" s="4" t="s">
        <v>861</v>
      </c>
      <c r="B103" s="4" t="s">
        <v>862</v>
      </c>
      <c r="C103" s="4" t="s">
        <v>464</v>
      </c>
      <c r="D103" s="4">
        <v>38</v>
      </c>
      <c r="E103" s="4" t="s">
        <v>863</v>
      </c>
      <c r="F103" s="4">
        <v>0.939289331436157</v>
      </c>
      <c r="G103" s="4" t="s">
        <v>864</v>
      </c>
    </row>
    <row r="104" spans="1:7">
      <c r="A104" s="4" t="s">
        <v>865</v>
      </c>
      <c r="B104" s="4" t="s">
        <v>866</v>
      </c>
      <c r="C104" s="4" t="s">
        <v>464</v>
      </c>
      <c r="D104" s="4">
        <v>38</v>
      </c>
      <c r="E104" s="4" t="s">
        <v>867</v>
      </c>
      <c r="F104" s="4">
        <v>0.939289331436157</v>
      </c>
      <c r="G104" s="4" t="s">
        <v>868</v>
      </c>
    </row>
    <row r="105" spans="1:7">
      <c r="A105" s="4" t="s">
        <v>869</v>
      </c>
      <c r="B105" s="4" t="s">
        <v>870</v>
      </c>
      <c r="C105" s="4" t="s">
        <v>464</v>
      </c>
      <c r="D105" s="4">
        <v>38</v>
      </c>
      <c r="E105" s="4" t="s">
        <v>871</v>
      </c>
      <c r="F105" s="4">
        <v>0.939289331436157</v>
      </c>
      <c r="G105" s="4" t="s">
        <v>872</v>
      </c>
    </row>
    <row r="106" spans="1:7">
      <c r="A106" s="4" t="s">
        <v>873</v>
      </c>
      <c r="B106" s="4" t="s">
        <v>874</v>
      </c>
      <c r="C106" s="4" t="s">
        <v>464</v>
      </c>
      <c r="D106" s="4">
        <v>38</v>
      </c>
      <c r="E106" s="4" t="s">
        <v>875</v>
      </c>
      <c r="F106" s="4">
        <v>0.939289331436157</v>
      </c>
      <c r="G106" s="4" t="s">
        <v>876</v>
      </c>
    </row>
    <row r="107" spans="1:7">
      <c r="A107" s="4" t="s">
        <v>877</v>
      </c>
      <c r="B107" s="4" t="s">
        <v>878</v>
      </c>
      <c r="C107" s="4" t="s">
        <v>464</v>
      </c>
      <c r="D107" s="4">
        <v>38</v>
      </c>
      <c r="E107" s="4" t="s">
        <v>879</v>
      </c>
      <c r="F107" s="4">
        <v>0.939289331436157</v>
      </c>
      <c r="G107" s="4" t="s">
        <v>880</v>
      </c>
    </row>
    <row r="108" spans="1:7">
      <c r="A108" s="4" t="s">
        <v>881</v>
      </c>
      <c r="B108" s="4" t="s">
        <v>882</v>
      </c>
      <c r="C108" s="4" t="s">
        <v>464</v>
      </c>
      <c r="D108" s="4">
        <v>38</v>
      </c>
      <c r="E108" s="4" t="s">
        <v>883</v>
      </c>
      <c r="F108" s="4">
        <v>0.939289331436157</v>
      </c>
      <c r="G108" s="4" t="s">
        <v>884</v>
      </c>
    </row>
    <row r="109" spans="1:7">
      <c r="A109" s="4" t="s">
        <v>885</v>
      </c>
      <c r="B109" s="4" t="s">
        <v>886</v>
      </c>
      <c r="C109" s="4" t="s">
        <v>464</v>
      </c>
      <c r="D109" s="4">
        <v>38</v>
      </c>
      <c r="E109" s="4" t="s">
        <v>887</v>
      </c>
      <c r="F109" s="4">
        <v>0.939289331436157</v>
      </c>
      <c r="G109" s="4" t="s">
        <v>888</v>
      </c>
    </row>
    <row r="110" spans="1:7">
      <c r="A110" s="4" t="s">
        <v>889</v>
      </c>
      <c r="B110" s="4" t="s">
        <v>890</v>
      </c>
      <c r="C110" s="4" t="s">
        <v>464</v>
      </c>
      <c r="D110" s="4">
        <v>38</v>
      </c>
      <c r="E110" s="4" t="s">
        <v>891</v>
      </c>
      <c r="F110" s="4">
        <v>0.939289331436157</v>
      </c>
      <c r="G110" s="4" t="s">
        <v>892</v>
      </c>
    </row>
    <row r="111" spans="1:7">
      <c r="A111" s="4" t="s">
        <v>893</v>
      </c>
      <c r="B111" s="4" t="s">
        <v>894</v>
      </c>
      <c r="C111" s="4" t="s">
        <v>464</v>
      </c>
      <c r="D111" s="4">
        <v>38</v>
      </c>
      <c r="E111" s="4" t="s">
        <v>895</v>
      </c>
      <c r="F111" s="4">
        <v>0.939289331436157</v>
      </c>
      <c r="G111" s="4" t="s">
        <v>896</v>
      </c>
    </row>
    <row r="112" spans="1:7">
      <c r="A112" s="4" t="s">
        <v>897</v>
      </c>
      <c r="B112" s="4" t="s">
        <v>898</v>
      </c>
      <c r="C112" s="4" t="s">
        <v>464</v>
      </c>
      <c r="D112" s="4">
        <v>38</v>
      </c>
      <c r="E112" s="4" t="s">
        <v>899</v>
      </c>
      <c r="F112" s="4">
        <v>0.939289331436157</v>
      </c>
      <c r="G112" s="4" t="s">
        <v>900</v>
      </c>
    </row>
    <row r="113" spans="1:7">
      <c r="A113" s="4" t="s">
        <v>901</v>
      </c>
      <c r="B113" s="4" t="s">
        <v>902</v>
      </c>
      <c r="C113" s="4" t="s">
        <v>464</v>
      </c>
      <c r="D113" s="4">
        <v>37</v>
      </c>
      <c r="E113" s="4" t="s">
        <v>903</v>
      </c>
      <c r="F113" s="4">
        <v>0.939289331436157</v>
      </c>
      <c r="G113" s="4" t="s">
        <v>904</v>
      </c>
    </row>
    <row r="114" spans="1:7">
      <c r="A114" s="4" t="s">
        <v>905</v>
      </c>
      <c r="B114" s="4" t="s">
        <v>906</v>
      </c>
      <c r="C114" s="4" t="s">
        <v>464</v>
      </c>
      <c r="D114" s="4">
        <v>37</v>
      </c>
      <c r="E114" s="4" t="s">
        <v>907</v>
      </c>
      <c r="F114" s="4">
        <v>0.939289331436157</v>
      </c>
      <c r="G114" s="4" t="s">
        <v>908</v>
      </c>
    </row>
    <row r="115" spans="1:7">
      <c r="A115" s="4" t="s">
        <v>909</v>
      </c>
      <c r="B115" s="4" t="s">
        <v>910</v>
      </c>
      <c r="C115" s="4" t="s">
        <v>464</v>
      </c>
      <c r="D115" s="4">
        <v>37</v>
      </c>
      <c r="E115" s="4" t="s">
        <v>911</v>
      </c>
      <c r="F115" s="4">
        <v>0.939289331436157</v>
      </c>
      <c r="G115" s="4" t="s">
        <v>912</v>
      </c>
    </row>
    <row r="116" spans="1:7">
      <c r="A116" s="4" t="s">
        <v>913</v>
      </c>
      <c r="B116" s="4" t="s">
        <v>914</v>
      </c>
      <c r="C116" s="4" t="s">
        <v>464</v>
      </c>
      <c r="D116" s="4">
        <v>37</v>
      </c>
      <c r="E116" s="4" t="s">
        <v>915</v>
      </c>
      <c r="F116" s="4">
        <v>0.939289331436157</v>
      </c>
      <c r="G116" s="4" t="s">
        <v>916</v>
      </c>
    </row>
    <row r="117" spans="1:7">
      <c r="A117" s="4" t="s">
        <v>917</v>
      </c>
      <c r="B117" s="4" t="s">
        <v>918</v>
      </c>
      <c r="C117" s="4" t="s">
        <v>464</v>
      </c>
      <c r="D117" s="4">
        <v>37</v>
      </c>
      <c r="E117" s="4" t="s">
        <v>919</v>
      </c>
      <c r="F117" s="4">
        <v>0.939289331436157</v>
      </c>
      <c r="G117" s="4" t="s">
        <v>920</v>
      </c>
    </row>
    <row r="118" spans="1:7">
      <c r="A118" s="4" t="s">
        <v>921</v>
      </c>
      <c r="B118" s="4" t="s">
        <v>922</v>
      </c>
      <c r="C118" s="4" t="s">
        <v>464</v>
      </c>
      <c r="D118" s="4">
        <v>37</v>
      </c>
      <c r="E118" s="4" t="s">
        <v>923</v>
      </c>
      <c r="F118" s="4">
        <v>0.939289331436157</v>
      </c>
      <c r="G118" s="4" t="s">
        <v>924</v>
      </c>
    </row>
    <row r="119" spans="1:7">
      <c r="A119" s="4" t="s">
        <v>925</v>
      </c>
      <c r="B119" s="4" t="s">
        <v>926</v>
      </c>
      <c r="C119" s="4" t="s">
        <v>464</v>
      </c>
      <c r="D119" s="4">
        <v>37</v>
      </c>
      <c r="E119" s="4" t="s">
        <v>927</v>
      </c>
      <c r="F119" s="4">
        <v>0.939289331436157</v>
      </c>
      <c r="G119" s="4" t="s">
        <v>928</v>
      </c>
    </row>
    <row r="120" spans="1:7">
      <c r="A120" s="4" t="s">
        <v>929</v>
      </c>
      <c r="B120" s="4" t="s">
        <v>930</v>
      </c>
      <c r="C120" s="4" t="s">
        <v>464</v>
      </c>
      <c r="D120" s="4">
        <v>37</v>
      </c>
      <c r="E120" s="4" t="s">
        <v>931</v>
      </c>
      <c r="F120" s="4">
        <v>0.939289331436157</v>
      </c>
      <c r="G120" s="4" t="s">
        <v>932</v>
      </c>
    </row>
    <row r="121" spans="1:7">
      <c r="A121" s="4" t="s">
        <v>933</v>
      </c>
      <c r="B121" s="4" t="s">
        <v>934</v>
      </c>
      <c r="C121" s="4" t="s">
        <v>464</v>
      </c>
      <c r="D121" s="4">
        <v>37</v>
      </c>
      <c r="E121" s="4" t="s">
        <v>935</v>
      </c>
      <c r="F121" s="4">
        <v>0.939289331436157</v>
      </c>
      <c r="G121" s="4" t="s">
        <v>936</v>
      </c>
    </row>
    <row r="122" spans="1:7">
      <c r="A122" s="4" t="s">
        <v>937</v>
      </c>
      <c r="B122" s="4" t="s">
        <v>938</v>
      </c>
      <c r="C122" s="4" t="s">
        <v>464</v>
      </c>
      <c r="D122" s="4">
        <v>37</v>
      </c>
      <c r="E122" s="4" t="s">
        <v>939</v>
      </c>
      <c r="F122" s="4">
        <v>0.939289331436157</v>
      </c>
      <c r="G122" s="4" t="s">
        <v>940</v>
      </c>
    </row>
    <row r="123" spans="1:7">
      <c r="A123" s="4" t="s">
        <v>941</v>
      </c>
      <c r="B123" s="4" t="s">
        <v>942</v>
      </c>
      <c r="C123" s="4" t="s">
        <v>464</v>
      </c>
      <c r="D123" s="4">
        <v>37</v>
      </c>
      <c r="E123" s="4" t="s">
        <v>943</v>
      </c>
      <c r="F123" s="4">
        <v>0.939289331436157</v>
      </c>
      <c r="G123" s="4" t="s">
        <v>944</v>
      </c>
    </row>
    <row r="124" spans="1:7">
      <c r="A124" s="4" t="s">
        <v>945</v>
      </c>
      <c r="B124" s="4" t="s">
        <v>946</v>
      </c>
      <c r="C124" s="4" t="s">
        <v>464</v>
      </c>
      <c r="D124" s="4">
        <v>37</v>
      </c>
      <c r="E124" s="4" t="s">
        <v>947</v>
      </c>
      <c r="F124" s="4">
        <v>0.939289331436157</v>
      </c>
      <c r="G124" s="4" t="s">
        <v>948</v>
      </c>
    </row>
    <row r="125" spans="1:7">
      <c r="A125" s="4" t="s">
        <v>949</v>
      </c>
      <c r="B125" s="4" t="s">
        <v>950</v>
      </c>
      <c r="C125" s="4" t="s">
        <v>464</v>
      </c>
      <c r="D125" s="4">
        <v>37</v>
      </c>
      <c r="E125" s="4" t="s">
        <v>951</v>
      </c>
      <c r="F125" s="4">
        <v>0.939289331436157</v>
      </c>
      <c r="G125" s="4" t="s">
        <v>952</v>
      </c>
    </row>
    <row r="126" spans="1:7">
      <c r="A126" s="4" t="s">
        <v>953</v>
      </c>
      <c r="B126" s="4" t="s">
        <v>954</v>
      </c>
      <c r="C126" s="4" t="s">
        <v>464</v>
      </c>
      <c r="D126" s="4">
        <v>37</v>
      </c>
      <c r="E126" s="4" t="s">
        <v>955</v>
      </c>
      <c r="F126" s="4">
        <v>0.939289331436157</v>
      </c>
      <c r="G126" s="4" t="s">
        <v>956</v>
      </c>
    </row>
    <row r="127" spans="1:7">
      <c r="A127" s="4" t="s">
        <v>957</v>
      </c>
      <c r="B127" s="4" t="s">
        <v>958</v>
      </c>
      <c r="C127" s="4" t="s">
        <v>464</v>
      </c>
      <c r="D127" s="4">
        <v>37</v>
      </c>
      <c r="E127" s="4" t="s">
        <v>959</v>
      </c>
      <c r="F127" s="4">
        <v>0.939289331436157</v>
      </c>
      <c r="G127" s="4" t="s">
        <v>960</v>
      </c>
    </row>
    <row r="128" spans="1:7">
      <c r="A128" s="4" t="s">
        <v>961</v>
      </c>
      <c r="B128" s="4" t="s">
        <v>962</v>
      </c>
      <c r="C128" s="4" t="s">
        <v>464</v>
      </c>
      <c r="D128" s="4">
        <v>37</v>
      </c>
      <c r="E128" s="4" t="s">
        <v>963</v>
      </c>
      <c r="F128" s="4">
        <v>0.939289331436157</v>
      </c>
      <c r="G128" s="4" t="s">
        <v>964</v>
      </c>
    </row>
    <row r="129" spans="1:7">
      <c r="A129" s="4" t="s">
        <v>965</v>
      </c>
      <c r="B129" s="4" t="s">
        <v>966</v>
      </c>
      <c r="C129" s="4" t="s">
        <v>464</v>
      </c>
      <c r="D129" s="4">
        <v>37</v>
      </c>
      <c r="E129" s="4" t="s">
        <v>967</v>
      </c>
      <c r="F129" s="4">
        <v>0.939289331436157</v>
      </c>
      <c r="G129" s="4" t="s">
        <v>968</v>
      </c>
    </row>
    <row r="130" spans="1:7">
      <c r="A130" s="4" t="s">
        <v>969</v>
      </c>
      <c r="B130" s="4" t="s">
        <v>970</v>
      </c>
      <c r="C130" s="4" t="s">
        <v>464</v>
      </c>
      <c r="D130" s="4">
        <v>37</v>
      </c>
      <c r="E130" s="4" t="s">
        <v>971</v>
      </c>
      <c r="F130" s="4">
        <v>0.939289331436157</v>
      </c>
      <c r="G130" s="4" t="s">
        <v>972</v>
      </c>
    </row>
    <row r="131" spans="1:7">
      <c r="A131" s="4" t="s">
        <v>973</v>
      </c>
      <c r="B131" s="4" t="s">
        <v>974</v>
      </c>
      <c r="C131" s="4" t="s">
        <v>464</v>
      </c>
      <c r="D131" s="4">
        <v>36</v>
      </c>
      <c r="E131" s="4" t="s">
        <v>975</v>
      </c>
      <c r="F131" s="4">
        <v>0.939289331436157</v>
      </c>
      <c r="G131" s="4" t="s">
        <v>976</v>
      </c>
    </row>
    <row r="132" spans="1:7">
      <c r="A132" s="4" t="s">
        <v>977</v>
      </c>
      <c r="B132" s="4" t="s">
        <v>978</v>
      </c>
      <c r="C132" s="4" t="s">
        <v>464</v>
      </c>
      <c r="D132" s="4">
        <v>36</v>
      </c>
      <c r="E132" s="4" t="s">
        <v>979</v>
      </c>
      <c r="F132" s="4">
        <v>0.939289331436157</v>
      </c>
      <c r="G132" s="4" t="s">
        <v>980</v>
      </c>
    </row>
    <row r="133" spans="1:7">
      <c r="A133" s="4" t="s">
        <v>981</v>
      </c>
      <c r="B133" s="4" t="s">
        <v>982</v>
      </c>
      <c r="C133" s="4" t="s">
        <v>464</v>
      </c>
      <c r="D133" s="4">
        <v>36</v>
      </c>
      <c r="E133" s="4" t="s">
        <v>983</v>
      </c>
      <c r="F133" s="4">
        <v>0.939289331436157</v>
      </c>
      <c r="G133" s="4" t="s">
        <v>984</v>
      </c>
    </row>
    <row r="134" spans="1:7">
      <c r="A134" s="4" t="s">
        <v>985</v>
      </c>
      <c r="B134" s="4" t="s">
        <v>986</v>
      </c>
      <c r="C134" s="4" t="s">
        <v>464</v>
      </c>
      <c r="D134" s="4">
        <v>36</v>
      </c>
      <c r="E134" s="4" t="s">
        <v>987</v>
      </c>
      <c r="F134" s="4">
        <v>0.939289331436157</v>
      </c>
      <c r="G134" s="4" t="s">
        <v>988</v>
      </c>
    </row>
    <row r="135" spans="1:7">
      <c r="A135" s="4" t="s">
        <v>989</v>
      </c>
      <c r="B135" s="4" t="s">
        <v>990</v>
      </c>
      <c r="C135" s="4" t="s">
        <v>464</v>
      </c>
      <c r="D135" s="4">
        <v>36</v>
      </c>
      <c r="E135" s="4" t="s">
        <v>991</v>
      </c>
      <c r="F135" s="4">
        <v>0.939289331436157</v>
      </c>
      <c r="G135" s="4" t="s">
        <v>992</v>
      </c>
    </row>
    <row r="136" spans="1:7">
      <c r="A136" s="4" t="s">
        <v>993</v>
      </c>
      <c r="B136" s="4" t="s">
        <v>994</v>
      </c>
      <c r="C136" s="4" t="s">
        <v>464</v>
      </c>
      <c r="D136" s="4">
        <v>36</v>
      </c>
      <c r="E136" s="4" t="s">
        <v>995</v>
      </c>
      <c r="F136" s="4">
        <v>0.939289331436157</v>
      </c>
      <c r="G136" s="4" t="s">
        <v>996</v>
      </c>
    </row>
    <row r="137" spans="1:7">
      <c r="A137" s="4" t="s">
        <v>997</v>
      </c>
      <c r="B137" s="4" t="s">
        <v>998</v>
      </c>
      <c r="C137" s="4" t="s">
        <v>464</v>
      </c>
      <c r="D137" s="4">
        <v>36</v>
      </c>
      <c r="E137" s="4" t="s">
        <v>999</v>
      </c>
      <c r="F137" s="4">
        <v>0.939289331436157</v>
      </c>
      <c r="G137" s="4" t="s">
        <v>1000</v>
      </c>
    </row>
    <row r="138" spans="1:7">
      <c r="A138" s="4" t="s">
        <v>1001</v>
      </c>
      <c r="B138" s="4" t="s">
        <v>1002</v>
      </c>
      <c r="C138" s="4" t="s">
        <v>464</v>
      </c>
      <c r="D138" s="4">
        <v>36</v>
      </c>
      <c r="E138" s="4" t="s">
        <v>1003</v>
      </c>
      <c r="F138" s="4">
        <v>0.939289331436157</v>
      </c>
      <c r="G138" s="4" t="s">
        <v>1004</v>
      </c>
    </row>
    <row r="139" spans="1:7">
      <c r="A139" s="4" t="s">
        <v>1005</v>
      </c>
      <c r="B139" s="4" t="s">
        <v>1006</v>
      </c>
      <c r="C139" s="4" t="s">
        <v>464</v>
      </c>
      <c r="D139" s="4">
        <v>35</v>
      </c>
      <c r="E139" s="4" t="s">
        <v>1007</v>
      </c>
      <c r="F139" s="4">
        <v>0.939289331436157</v>
      </c>
      <c r="G139" s="4" t="s">
        <v>1008</v>
      </c>
    </row>
    <row r="140" spans="1:7">
      <c r="A140" s="4" t="s">
        <v>1009</v>
      </c>
      <c r="B140" s="4" t="s">
        <v>1010</v>
      </c>
      <c r="C140" s="4" t="s">
        <v>464</v>
      </c>
      <c r="D140" s="4">
        <v>35</v>
      </c>
      <c r="E140" s="4" t="s">
        <v>1011</v>
      </c>
      <c r="F140" s="4">
        <v>0.939289331436157</v>
      </c>
      <c r="G140" s="4" t="s">
        <v>1012</v>
      </c>
    </row>
    <row r="141" spans="1:7">
      <c r="A141" s="4" t="s">
        <v>1013</v>
      </c>
      <c r="B141" s="4" t="s">
        <v>1014</v>
      </c>
      <c r="C141" s="4" t="s">
        <v>464</v>
      </c>
      <c r="D141" s="4">
        <v>35</v>
      </c>
      <c r="E141" s="4" t="s">
        <v>1015</v>
      </c>
      <c r="F141" s="4">
        <v>0.939289331436157</v>
      </c>
      <c r="G141" s="4" t="s">
        <v>1016</v>
      </c>
    </row>
    <row r="142" spans="1:7">
      <c r="A142" s="4" t="s">
        <v>1017</v>
      </c>
      <c r="B142" s="4" t="s">
        <v>1018</v>
      </c>
      <c r="C142" s="4" t="s">
        <v>464</v>
      </c>
      <c r="D142" s="4">
        <v>35</v>
      </c>
      <c r="E142" s="4" t="s">
        <v>1019</v>
      </c>
      <c r="F142" s="4">
        <v>0.939289331436157</v>
      </c>
      <c r="G142" s="4" t="s">
        <v>1020</v>
      </c>
    </row>
    <row r="143" spans="1:7">
      <c r="A143" s="4" t="s">
        <v>1021</v>
      </c>
      <c r="B143" s="4" t="s">
        <v>1022</v>
      </c>
      <c r="C143" s="4" t="s">
        <v>464</v>
      </c>
      <c r="D143" s="4">
        <v>35</v>
      </c>
      <c r="E143" s="4" t="s">
        <v>1023</v>
      </c>
      <c r="F143" s="4">
        <v>0.939289331436157</v>
      </c>
      <c r="G143" s="4" t="s">
        <v>1024</v>
      </c>
    </row>
    <row r="144" spans="1:7">
      <c r="A144" s="4" t="s">
        <v>1025</v>
      </c>
      <c r="B144" s="4" t="s">
        <v>1026</v>
      </c>
      <c r="C144" s="4" t="s">
        <v>464</v>
      </c>
      <c r="D144" s="4">
        <v>35</v>
      </c>
      <c r="E144" s="4" t="s">
        <v>1027</v>
      </c>
      <c r="F144" s="4">
        <v>0.939289331436157</v>
      </c>
      <c r="G144" s="4" t="s">
        <v>1028</v>
      </c>
    </row>
    <row r="145" spans="1:7">
      <c r="A145" s="4" t="s">
        <v>1029</v>
      </c>
      <c r="B145" s="4" t="s">
        <v>1030</v>
      </c>
      <c r="C145" s="4" t="s">
        <v>464</v>
      </c>
      <c r="D145" s="4">
        <v>34</v>
      </c>
      <c r="E145" s="4" t="s">
        <v>1031</v>
      </c>
      <c r="F145" s="4">
        <v>0.939289331436157</v>
      </c>
      <c r="G145" s="4" t="s">
        <v>1032</v>
      </c>
    </row>
    <row r="146" spans="1:7">
      <c r="A146" s="4" t="s">
        <v>1033</v>
      </c>
      <c r="B146" s="4" t="s">
        <v>1034</v>
      </c>
      <c r="C146" s="4" t="s">
        <v>464</v>
      </c>
      <c r="D146" s="4">
        <v>34</v>
      </c>
      <c r="E146" s="4" t="s">
        <v>1035</v>
      </c>
      <c r="F146" s="4">
        <v>0.939289331436157</v>
      </c>
      <c r="G146" s="4" t="s">
        <v>1036</v>
      </c>
    </row>
    <row r="147" spans="1:7">
      <c r="A147" s="4" t="s">
        <v>1037</v>
      </c>
      <c r="B147" s="4" t="s">
        <v>1038</v>
      </c>
      <c r="C147" s="4" t="s">
        <v>464</v>
      </c>
      <c r="D147" s="4">
        <v>34</v>
      </c>
      <c r="E147" s="4" t="s">
        <v>1039</v>
      </c>
      <c r="F147" s="4">
        <v>0.939289331436157</v>
      </c>
      <c r="G147" s="4" t="s">
        <v>1040</v>
      </c>
    </row>
    <row r="148" spans="1:7">
      <c r="A148" s="4" t="s">
        <v>1041</v>
      </c>
      <c r="B148" s="4" t="s">
        <v>1042</v>
      </c>
      <c r="C148" s="4" t="s">
        <v>464</v>
      </c>
      <c r="D148" s="4">
        <v>34</v>
      </c>
      <c r="E148" s="4" t="s">
        <v>1043</v>
      </c>
      <c r="F148" s="4">
        <v>0.939289331436157</v>
      </c>
      <c r="G148" s="4" t="s">
        <v>1044</v>
      </c>
    </row>
    <row r="149" spans="1:7">
      <c r="A149" s="4" t="s">
        <v>1045</v>
      </c>
      <c r="B149" s="4" t="s">
        <v>1046</v>
      </c>
      <c r="C149" s="4" t="s">
        <v>464</v>
      </c>
      <c r="D149" s="4">
        <v>34</v>
      </c>
      <c r="E149" s="4" t="s">
        <v>1047</v>
      </c>
      <c r="F149" s="4">
        <v>0.939289331436157</v>
      </c>
      <c r="G149" s="4" t="s">
        <v>1048</v>
      </c>
    </row>
    <row r="150" spans="1:7">
      <c r="A150" s="4" t="s">
        <v>1049</v>
      </c>
      <c r="B150" s="4" t="s">
        <v>1050</v>
      </c>
      <c r="C150" s="4" t="s">
        <v>464</v>
      </c>
      <c r="D150" s="4">
        <v>34</v>
      </c>
      <c r="E150" s="4" t="s">
        <v>1051</v>
      </c>
      <c r="F150" s="4">
        <v>0.939289331436157</v>
      </c>
      <c r="G150" s="4" t="s">
        <v>1052</v>
      </c>
    </row>
    <row r="151" spans="1:7">
      <c r="A151" s="4" t="s">
        <v>1053</v>
      </c>
      <c r="B151" s="4" t="s">
        <v>1054</v>
      </c>
      <c r="C151" s="4" t="s">
        <v>464</v>
      </c>
      <c r="D151" s="4">
        <v>33</v>
      </c>
      <c r="E151" s="4" t="s">
        <v>1055</v>
      </c>
      <c r="F151" s="4">
        <v>0.939289331436157</v>
      </c>
      <c r="G151" s="4" t="s">
        <v>1056</v>
      </c>
    </row>
    <row r="152" spans="1:7">
      <c r="A152" s="4" t="s">
        <v>1057</v>
      </c>
      <c r="B152" s="4" t="s">
        <v>1058</v>
      </c>
      <c r="C152" s="4" t="s">
        <v>464</v>
      </c>
      <c r="D152" s="4">
        <v>33</v>
      </c>
      <c r="E152" s="4" t="s">
        <v>1059</v>
      </c>
      <c r="F152" s="4">
        <v>0.939289331436157</v>
      </c>
      <c r="G152" s="4" t="s">
        <v>1060</v>
      </c>
    </row>
    <row r="153" spans="1:7">
      <c r="A153" s="4" t="s">
        <v>1061</v>
      </c>
      <c r="B153" s="4" t="s">
        <v>1062</v>
      </c>
      <c r="C153" s="4" t="s">
        <v>464</v>
      </c>
      <c r="D153" s="4">
        <v>32</v>
      </c>
      <c r="E153" s="4" t="s">
        <v>1063</v>
      </c>
      <c r="F153" s="4">
        <v>0.939289331436157</v>
      </c>
      <c r="G153" s="4" t="s">
        <v>1064</v>
      </c>
    </row>
    <row r="154" spans="1:7">
      <c r="A154" s="4" t="s">
        <v>1065</v>
      </c>
      <c r="B154" s="4" t="s">
        <v>1066</v>
      </c>
      <c r="C154" s="4" t="s">
        <v>464</v>
      </c>
      <c r="D154" s="4">
        <v>32</v>
      </c>
      <c r="E154" s="4" t="s">
        <v>1067</v>
      </c>
      <c r="F154" s="4">
        <v>0.939289331436157</v>
      </c>
      <c r="G154" s="4" t="s">
        <v>1068</v>
      </c>
    </row>
    <row r="155" spans="1:7">
      <c r="A155" s="4" t="s">
        <v>1069</v>
      </c>
      <c r="B155" s="4" t="s">
        <v>1070</v>
      </c>
      <c r="C155" s="4" t="s">
        <v>464</v>
      </c>
      <c r="D155" s="4">
        <v>31</v>
      </c>
      <c r="E155" s="4" t="s">
        <v>1071</v>
      </c>
      <c r="F155" s="4">
        <v>0.939289331436157</v>
      </c>
      <c r="G155" s="4" t="s">
        <v>1072</v>
      </c>
    </row>
    <row r="156" spans="1:7">
      <c r="A156" s="4" t="s">
        <v>1073</v>
      </c>
      <c r="B156" s="4" t="s">
        <v>1074</v>
      </c>
      <c r="C156" s="4" t="s">
        <v>464</v>
      </c>
      <c r="D156" s="4">
        <v>29</v>
      </c>
      <c r="E156" s="4" t="s">
        <v>1075</v>
      </c>
      <c r="F156" s="4">
        <v>0.939289331436157</v>
      </c>
      <c r="G156" s="4" t="s">
        <v>1076</v>
      </c>
    </row>
    <row r="157" spans="1:7">
      <c r="A157" s="4" t="s">
        <v>1077</v>
      </c>
      <c r="B157" s="4" t="s">
        <v>1078</v>
      </c>
      <c r="C157" s="4" t="s">
        <v>464</v>
      </c>
      <c r="D157" s="4">
        <v>29</v>
      </c>
      <c r="E157" s="4" t="s">
        <v>1079</v>
      </c>
      <c r="F157" s="4">
        <v>0.939289331436157</v>
      </c>
      <c r="G157" s="4" t="s">
        <v>1080</v>
      </c>
    </row>
    <row r="158" spans="1:7">
      <c r="A158" s="4" t="s">
        <v>1081</v>
      </c>
      <c r="B158" s="4" t="s">
        <v>1082</v>
      </c>
      <c r="C158" s="4" t="s">
        <v>464</v>
      </c>
      <c r="D158" s="4">
        <v>29</v>
      </c>
      <c r="E158" s="4" t="s">
        <v>1083</v>
      </c>
      <c r="F158" s="4">
        <v>0.939289331436157</v>
      </c>
      <c r="G158" s="4" t="s">
        <v>1084</v>
      </c>
    </row>
    <row r="159" spans="1:7">
      <c r="A159" s="4" t="s">
        <v>1085</v>
      </c>
      <c r="B159" s="4" t="s">
        <v>1086</v>
      </c>
      <c r="C159" s="4" t="s">
        <v>464</v>
      </c>
      <c r="D159" s="4">
        <v>29</v>
      </c>
      <c r="E159" s="4" t="s">
        <v>1087</v>
      </c>
      <c r="F159" s="4">
        <v>0.939289331436157</v>
      </c>
      <c r="G159" s="4" t="s">
        <v>1088</v>
      </c>
    </row>
    <row r="160" spans="1:7">
      <c r="A160" s="4" t="s">
        <v>1089</v>
      </c>
      <c r="B160" s="4" t="s">
        <v>1090</v>
      </c>
      <c r="C160" s="4" t="s">
        <v>464</v>
      </c>
      <c r="D160" s="4">
        <v>29</v>
      </c>
      <c r="E160" s="4" t="s">
        <v>1091</v>
      </c>
      <c r="F160" s="4">
        <v>0.939289331436157</v>
      </c>
      <c r="G160" s="4" t="s">
        <v>1092</v>
      </c>
    </row>
    <row r="161" spans="1:7">
      <c r="A161" s="4" t="s">
        <v>1093</v>
      </c>
      <c r="B161" s="4" t="s">
        <v>1094</v>
      </c>
      <c r="C161" s="4" t="s">
        <v>464</v>
      </c>
      <c r="D161" s="4">
        <v>29</v>
      </c>
      <c r="E161" s="4" t="s">
        <v>1095</v>
      </c>
      <c r="F161" s="4">
        <v>0.939289331436157</v>
      </c>
      <c r="G161" s="4" t="s">
        <v>1096</v>
      </c>
    </row>
    <row r="162" spans="1:7">
      <c r="A162" s="4" t="s">
        <v>1097</v>
      </c>
      <c r="B162" s="4" t="s">
        <v>1098</v>
      </c>
      <c r="C162" s="4" t="s">
        <v>464</v>
      </c>
      <c r="D162" s="4">
        <v>28</v>
      </c>
      <c r="E162" s="4" t="s">
        <v>1099</v>
      </c>
      <c r="F162" s="4">
        <v>0.939289331436157</v>
      </c>
      <c r="G162" s="4" t="s">
        <v>1100</v>
      </c>
    </row>
    <row r="163" spans="1:7">
      <c r="A163" s="4" t="s">
        <v>1101</v>
      </c>
      <c r="B163" s="4" t="s">
        <v>1102</v>
      </c>
      <c r="C163" s="4" t="s">
        <v>464</v>
      </c>
      <c r="D163" s="4">
        <v>26</v>
      </c>
      <c r="E163" s="4" t="s">
        <v>1103</v>
      </c>
      <c r="F163" s="4">
        <v>0.939289331436157</v>
      </c>
      <c r="G163" s="4" t="s">
        <v>1104</v>
      </c>
    </row>
    <row r="164" spans="1:7">
      <c r="A164" s="4" t="s">
        <v>1105</v>
      </c>
      <c r="B164" s="4" t="s">
        <v>1106</v>
      </c>
      <c r="C164" s="4" t="s">
        <v>464</v>
      </c>
      <c r="D164" s="4">
        <v>25</v>
      </c>
      <c r="E164" s="4" t="s">
        <v>1107</v>
      </c>
      <c r="F164" s="4">
        <v>0.939289331436157</v>
      </c>
      <c r="G164" s="4" t="s">
        <v>1108</v>
      </c>
    </row>
    <row r="165" spans="1:7">
      <c r="A165" s="4" t="s">
        <v>1109</v>
      </c>
      <c r="B165" s="4" t="s">
        <v>1110</v>
      </c>
      <c r="C165" s="4" t="s">
        <v>551</v>
      </c>
      <c r="D165" s="4">
        <v>18</v>
      </c>
      <c r="E165" s="4" t="s">
        <v>1111</v>
      </c>
      <c r="F165" s="4">
        <v>0.939289331436157</v>
      </c>
      <c r="G165" s="4" t="s">
        <v>1112</v>
      </c>
    </row>
    <row r="166" spans="1:7">
      <c r="A166" s="4" t="s">
        <v>1113</v>
      </c>
      <c r="B166" s="4" t="s">
        <v>1114</v>
      </c>
      <c r="C166" s="4" t="s">
        <v>464</v>
      </c>
      <c r="D166" s="4">
        <v>14</v>
      </c>
      <c r="E166" s="4" t="s">
        <v>1115</v>
      </c>
      <c r="F166" s="4">
        <v>0.939289331436157</v>
      </c>
      <c r="G166" s="4" t="s">
        <v>1116</v>
      </c>
    </row>
    <row r="167" spans="1:7">
      <c r="A167" s="4" t="s">
        <v>1117</v>
      </c>
      <c r="B167" s="4" t="s">
        <v>1118</v>
      </c>
      <c r="C167" s="4" t="s">
        <v>1119</v>
      </c>
      <c r="D167" s="4">
        <v>4</v>
      </c>
      <c r="E167" s="4" t="s">
        <v>1120</v>
      </c>
      <c r="F167" s="4">
        <v>0.939289331436157</v>
      </c>
      <c r="G167" s="4" t="s">
        <v>1121</v>
      </c>
    </row>
    <row r="168" spans="1:7">
      <c r="A168" s="4" t="s">
        <v>1122</v>
      </c>
      <c r="B168" s="4" t="s">
        <v>1123</v>
      </c>
      <c r="C168" s="4" t="s">
        <v>1124</v>
      </c>
      <c r="D168" s="4">
        <v>2</v>
      </c>
      <c r="E168" s="4" t="s">
        <v>1125</v>
      </c>
      <c r="F168" s="4">
        <v>0.939289331436157</v>
      </c>
      <c r="G168" s="4" t="s">
        <v>1126</v>
      </c>
    </row>
    <row r="169" spans="1:7">
      <c r="A169" s="4" t="s">
        <v>1127</v>
      </c>
      <c r="B169" s="4" t="s">
        <v>1128</v>
      </c>
      <c r="C169" s="4" t="s">
        <v>1124</v>
      </c>
      <c r="D169" s="4">
        <v>2</v>
      </c>
      <c r="E169" s="4" t="s">
        <v>1129</v>
      </c>
      <c r="F169" s="4">
        <v>0.939289331436157</v>
      </c>
      <c r="G169" s="4" t="s">
        <v>1130</v>
      </c>
    </row>
    <row r="170" spans="1:7">
      <c r="A170" s="4" t="s">
        <v>1131</v>
      </c>
      <c r="B170" s="4" t="s">
        <v>1132</v>
      </c>
      <c r="C170" s="4" t="s">
        <v>464</v>
      </c>
      <c r="D170" s="4">
        <v>49</v>
      </c>
      <c r="E170" s="4" t="s">
        <v>1133</v>
      </c>
      <c r="F170" s="4">
        <v>0.820603489875793</v>
      </c>
      <c r="G170" s="4" t="s">
        <v>1134</v>
      </c>
    </row>
    <row r="171" spans="1:7">
      <c r="A171" s="4" t="s">
        <v>1135</v>
      </c>
      <c r="B171" s="4" t="s">
        <v>1136</v>
      </c>
      <c r="C171" s="4" t="s">
        <v>464</v>
      </c>
      <c r="D171" s="4">
        <v>48</v>
      </c>
      <c r="E171" s="4" t="s">
        <v>1137</v>
      </c>
      <c r="F171" s="4">
        <v>0.820603489875793</v>
      </c>
      <c r="G171" s="4" t="s">
        <v>1138</v>
      </c>
    </row>
    <row r="172" spans="1:7">
      <c r="A172" s="4" t="s">
        <v>1139</v>
      </c>
      <c r="B172" s="4" t="s">
        <v>1140</v>
      </c>
      <c r="C172" s="4" t="s">
        <v>464</v>
      </c>
      <c r="D172" s="4">
        <v>48</v>
      </c>
      <c r="E172" s="4" t="s">
        <v>1141</v>
      </c>
      <c r="F172" s="4">
        <v>0.820603489875793</v>
      </c>
      <c r="G172" s="4" t="s">
        <v>1142</v>
      </c>
    </row>
    <row r="173" spans="1:7">
      <c r="A173" s="4" t="s">
        <v>1143</v>
      </c>
      <c r="B173" s="4" t="s">
        <v>1144</v>
      </c>
      <c r="C173" s="4" t="s">
        <v>464</v>
      </c>
      <c r="D173" s="4">
        <v>47</v>
      </c>
      <c r="E173" s="4" t="s">
        <v>1145</v>
      </c>
      <c r="F173" s="4">
        <v>0.820603489875793</v>
      </c>
      <c r="G173" s="4" t="s">
        <v>1146</v>
      </c>
    </row>
    <row r="174" spans="1:7">
      <c r="A174" s="4" t="s">
        <v>1147</v>
      </c>
      <c r="B174" s="4" t="s">
        <v>1148</v>
      </c>
      <c r="C174" s="4" t="s">
        <v>464</v>
      </c>
      <c r="D174" s="4">
        <v>45</v>
      </c>
      <c r="E174" s="4" t="s">
        <v>1149</v>
      </c>
      <c r="F174" s="4">
        <v>0.820603489875793</v>
      </c>
      <c r="G174" s="4" t="s">
        <v>1150</v>
      </c>
    </row>
    <row r="175" spans="1:7">
      <c r="A175" s="4" t="s">
        <v>1151</v>
      </c>
      <c r="B175" s="4" t="s">
        <v>1152</v>
      </c>
      <c r="C175" s="4" t="s">
        <v>464</v>
      </c>
      <c r="D175" s="4">
        <v>45</v>
      </c>
      <c r="E175" s="4" t="s">
        <v>1153</v>
      </c>
      <c r="F175" s="4">
        <v>0.820603489875793</v>
      </c>
      <c r="G175" s="4" t="s">
        <v>1154</v>
      </c>
    </row>
    <row r="176" spans="1:7">
      <c r="A176" s="4" t="s">
        <v>1155</v>
      </c>
      <c r="B176" s="4" t="s">
        <v>1156</v>
      </c>
      <c r="C176" s="4" t="s">
        <v>464</v>
      </c>
      <c r="D176" s="4">
        <v>52</v>
      </c>
      <c r="E176" s="4" t="s">
        <v>1157</v>
      </c>
      <c r="F176" s="4">
        <v>0.739526152610779</v>
      </c>
      <c r="G176" s="4" t="s">
        <v>1158</v>
      </c>
    </row>
    <row r="177" spans="1:7">
      <c r="A177" s="4" t="s">
        <v>1159</v>
      </c>
      <c r="B177" s="4" t="s">
        <v>1160</v>
      </c>
      <c r="C177" s="4" t="s">
        <v>464</v>
      </c>
      <c r="D177" s="4">
        <v>47</v>
      </c>
      <c r="E177" s="4" t="s">
        <v>1161</v>
      </c>
      <c r="F177" s="4">
        <v>0.739526152610779</v>
      </c>
      <c r="G177" s="4" t="s">
        <v>1162</v>
      </c>
    </row>
    <row r="178" spans="1:7">
      <c r="A178" s="4" t="s">
        <v>1163</v>
      </c>
      <c r="B178" s="4" t="s">
        <v>1164</v>
      </c>
      <c r="C178" s="4" t="s">
        <v>464</v>
      </c>
      <c r="D178" s="4">
        <v>44</v>
      </c>
      <c r="E178" s="4" t="s">
        <v>1165</v>
      </c>
      <c r="F178" s="4">
        <v>0.739526152610779</v>
      </c>
      <c r="G178" s="4" t="s">
        <v>1166</v>
      </c>
    </row>
    <row r="179" spans="1:7">
      <c r="A179" s="4" t="s">
        <v>1167</v>
      </c>
      <c r="B179" s="4" t="s">
        <v>1168</v>
      </c>
      <c r="C179" s="4" t="s">
        <v>464</v>
      </c>
      <c r="D179" s="4">
        <v>40</v>
      </c>
      <c r="E179" s="4" t="s">
        <v>1169</v>
      </c>
      <c r="F179" s="4">
        <v>0.739526152610779</v>
      </c>
      <c r="G179" s="4" t="s">
        <v>1170</v>
      </c>
    </row>
    <row r="180" spans="1:7">
      <c r="A180" s="4" t="s">
        <v>1171</v>
      </c>
      <c r="B180" s="4" t="s">
        <v>1172</v>
      </c>
      <c r="C180" s="4" t="s">
        <v>464</v>
      </c>
      <c r="D180" s="4">
        <v>38</v>
      </c>
      <c r="E180" s="4" t="s">
        <v>1173</v>
      </c>
      <c r="F180" s="4">
        <v>0.739526152610779</v>
      </c>
      <c r="G180" s="4" t="s">
        <v>1174</v>
      </c>
    </row>
    <row r="181" spans="1:7">
      <c r="A181" s="4" t="s">
        <v>1175</v>
      </c>
      <c r="B181" s="4" t="s">
        <v>1176</v>
      </c>
      <c r="C181" s="4" t="s">
        <v>551</v>
      </c>
      <c r="D181" s="4">
        <v>15</v>
      </c>
      <c r="E181" s="4" t="s">
        <v>1177</v>
      </c>
      <c r="F181" s="4">
        <v>0.42229175567627</v>
      </c>
      <c r="G181" s="4" t="s">
        <v>1178</v>
      </c>
    </row>
    <row r="182" spans="1:7">
      <c r="A182" s="4" t="s">
        <v>1179</v>
      </c>
      <c r="B182" s="4" t="s">
        <v>1180</v>
      </c>
      <c r="C182" s="4" t="s">
        <v>464</v>
      </c>
      <c r="D182" s="4">
        <v>45</v>
      </c>
      <c r="E182" s="4" t="s">
        <v>1181</v>
      </c>
      <c r="F182" s="4">
        <v>0.356901675462723</v>
      </c>
      <c r="G182" s="4" t="s">
        <v>1182</v>
      </c>
    </row>
    <row r="183" spans="1:7">
      <c r="A183" s="4" t="s">
        <v>1183</v>
      </c>
      <c r="B183" s="4" t="s">
        <v>1184</v>
      </c>
      <c r="C183" s="4" t="s">
        <v>464</v>
      </c>
      <c r="D183" s="4">
        <v>44</v>
      </c>
      <c r="E183" s="4" t="s">
        <v>1185</v>
      </c>
      <c r="F183" s="4">
        <v>0.356901675462723</v>
      </c>
      <c r="G183" s="4" t="s">
        <v>1186</v>
      </c>
    </row>
    <row r="184" spans="1:7">
      <c r="A184" s="4" t="s">
        <v>1187</v>
      </c>
      <c r="B184" s="4" t="s">
        <v>1188</v>
      </c>
      <c r="C184" s="4" t="s">
        <v>464</v>
      </c>
      <c r="D184" s="4">
        <v>41</v>
      </c>
      <c r="E184" s="4" t="s">
        <v>1189</v>
      </c>
      <c r="F184" s="4">
        <v>0.356901675462723</v>
      </c>
      <c r="G184" s="4" t="s">
        <v>1190</v>
      </c>
    </row>
    <row r="185" spans="1:7">
      <c r="A185" s="4" t="s">
        <v>1191</v>
      </c>
      <c r="B185" s="4" t="s">
        <v>1192</v>
      </c>
      <c r="C185" s="4" t="s">
        <v>551</v>
      </c>
      <c r="D185" s="4">
        <v>21</v>
      </c>
      <c r="E185" s="4" t="s">
        <v>1193</v>
      </c>
      <c r="F185" s="4">
        <v>0.356901675462723</v>
      </c>
      <c r="G185" s="4" t="s">
        <v>1194</v>
      </c>
    </row>
    <row r="186" spans="1:7">
      <c r="A186" s="4" t="s">
        <v>1195</v>
      </c>
      <c r="B186" s="4" t="s">
        <v>1196</v>
      </c>
      <c r="C186" s="4" t="s">
        <v>464</v>
      </c>
      <c r="D186" s="4">
        <v>42</v>
      </c>
      <c r="E186" s="4" t="s">
        <v>1197</v>
      </c>
      <c r="F186" s="4">
        <v>0.276454836130142</v>
      </c>
      <c r="G186" s="4" t="s">
        <v>1198</v>
      </c>
    </row>
    <row r="187" spans="1:7">
      <c r="A187" s="4" t="s">
        <v>1199</v>
      </c>
      <c r="B187" s="4" t="s">
        <v>1200</v>
      </c>
      <c r="C187" s="4" t="s">
        <v>464</v>
      </c>
      <c r="D187" s="4">
        <v>45</v>
      </c>
      <c r="E187" s="4" t="s">
        <v>1201</v>
      </c>
      <c r="F187" s="4">
        <v>0.225724428892136</v>
      </c>
      <c r="G187" s="4" t="s">
        <v>1202</v>
      </c>
    </row>
    <row r="188" spans="1:7">
      <c r="A188" s="4" t="s">
        <v>1203</v>
      </c>
      <c r="B188" s="4" t="s">
        <v>1204</v>
      </c>
      <c r="C188" s="4" t="s">
        <v>464</v>
      </c>
      <c r="D188" s="4">
        <v>44</v>
      </c>
      <c r="E188" s="4" t="s">
        <v>1205</v>
      </c>
      <c r="F188" s="4">
        <v>0.225724428892136</v>
      </c>
      <c r="G188" s="4" t="s">
        <v>1206</v>
      </c>
    </row>
    <row r="189" spans="1:7">
      <c r="A189" s="4" t="s">
        <v>1207</v>
      </c>
      <c r="B189" s="4" t="s">
        <v>1208</v>
      </c>
      <c r="C189" s="4" t="s">
        <v>551</v>
      </c>
      <c r="D189" s="4">
        <v>20</v>
      </c>
      <c r="E189" s="4" t="s">
        <v>1209</v>
      </c>
      <c r="F189" s="4">
        <v>0.225724428892136</v>
      </c>
      <c r="G189" s="4" t="s">
        <v>1210</v>
      </c>
    </row>
    <row r="190" spans="1:7">
      <c r="A190" s="4" t="s">
        <v>1211</v>
      </c>
      <c r="B190" s="4" t="s">
        <v>1212</v>
      </c>
      <c r="C190" s="4" t="s">
        <v>551</v>
      </c>
      <c r="D190" s="4">
        <v>17</v>
      </c>
      <c r="E190" s="4" t="s">
        <v>1213</v>
      </c>
      <c r="F190" s="4">
        <v>0.225724428892136</v>
      </c>
      <c r="G190" s="4" t="s">
        <v>1214</v>
      </c>
    </row>
    <row r="191" spans="1:7">
      <c r="A191" s="4" t="s">
        <v>1215</v>
      </c>
      <c r="B191" s="4" t="s">
        <v>1216</v>
      </c>
      <c r="C191" s="4" t="s">
        <v>464</v>
      </c>
      <c r="D191" s="4">
        <v>50</v>
      </c>
      <c r="E191" s="4" t="s">
        <v>1217</v>
      </c>
      <c r="F191" s="4">
        <v>0.159611284732819</v>
      </c>
      <c r="G191" s="4" t="s">
        <v>1218</v>
      </c>
    </row>
    <row r="192" spans="1:7">
      <c r="A192" s="4" t="s">
        <v>1219</v>
      </c>
      <c r="B192" s="4" t="s">
        <v>1220</v>
      </c>
      <c r="C192" s="4" t="s">
        <v>464</v>
      </c>
      <c r="D192" s="4">
        <v>49</v>
      </c>
      <c r="E192" s="4" t="s">
        <v>1221</v>
      </c>
      <c r="F192" s="4">
        <v>0.159611284732819</v>
      </c>
      <c r="G192" s="4" t="s">
        <v>1222</v>
      </c>
    </row>
    <row r="193" spans="1:7">
      <c r="A193" s="4" t="s">
        <v>330</v>
      </c>
      <c r="B193" s="4" t="s">
        <v>1223</v>
      </c>
      <c r="C193" s="4" t="s">
        <v>464</v>
      </c>
      <c r="D193" s="4">
        <v>49</v>
      </c>
      <c r="E193" s="4" t="s">
        <v>1224</v>
      </c>
      <c r="F193" s="4">
        <v>0.159611284732819</v>
      </c>
      <c r="G193" s="4" t="s">
        <v>1225</v>
      </c>
    </row>
    <row r="194" spans="1:7">
      <c r="A194" s="4" t="s">
        <v>328</v>
      </c>
      <c r="B194" s="4" t="s">
        <v>1226</v>
      </c>
      <c r="C194" s="4" t="s">
        <v>464</v>
      </c>
      <c r="D194" s="4">
        <v>49</v>
      </c>
      <c r="E194" s="4" t="s">
        <v>1227</v>
      </c>
      <c r="F194" s="4">
        <v>0.159611284732819</v>
      </c>
      <c r="G194" s="4" t="s">
        <v>1228</v>
      </c>
    </row>
    <row r="195" spans="1:7">
      <c r="A195" s="4" t="s">
        <v>308</v>
      </c>
      <c r="B195" s="4" t="s">
        <v>1229</v>
      </c>
      <c r="C195" s="4" t="s">
        <v>464</v>
      </c>
      <c r="D195" s="4">
        <v>49</v>
      </c>
      <c r="E195" s="4" t="s">
        <v>1230</v>
      </c>
      <c r="F195" s="4">
        <v>0.159611284732819</v>
      </c>
      <c r="G195" s="4" t="s">
        <v>1231</v>
      </c>
    </row>
    <row r="196" spans="1:7">
      <c r="A196" s="4" t="s">
        <v>1232</v>
      </c>
      <c r="B196" s="4" t="s">
        <v>1233</v>
      </c>
      <c r="C196" s="4" t="s">
        <v>464</v>
      </c>
      <c r="D196" s="4">
        <v>49</v>
      </c>
      <c r="E196" s="4" t="s">
        <v>1234</v>
      </c>
      <c r="F196" s="4">
        <v>0.159611284732819</v>
      </c>
      <c r="G196" s="4" t="s">
        <v>1235</v>
      </c>
    </row>
    <row r="197" spans="1:7">
      <c r="A197" s="4" t="s">
        <v>1236</v>
      </c>
      <c r="B197" s="4" t="s">
        <v>1237</v>
      </c>
      <c r="C197" s="4" t="s">
        <v>464</v>
      </c>
      <c r="D197" s="4">
        <v>49</v>
      </c>
      <c r="E197" s="4" t="s">
        <v>1238</v>
      </c>
      <c r="F197" s="4">
        <v>0.159611284732819</v>
      </c>
      <c r="G197" s="4" t="s">
        <v>1239</v>
      </c>
    </row>
    <row r="198" spans="1:7">
      <c r="A198" s="4" t="s">
        <v>332</v>
      </c>
      <c r="B198" s="4" t="s">
        <v>1240</v>
      </c>
      <c r="C198" s="4" t="s">
        <v>464</v>
      </c>
      <c r="D198" s="4">
        <v>49</v>
      </c>
      <c r="E198" s="4" t="s">
        <v>1241</v>
      </c>
      <c r="F198" s="4">
        <v>0.159611284732819</v>
      </c>
      <c r="G198" s="4" t="s">
        <v>1242</v>
      </c>
    </row>
    <row r="199" spans="1:7">
      <c r="A199" s="4" t="s">
        <v>1243</v>
      </c>
      <c r="B199" s="4" t="s">
        <v>1244</v>
      </c>
      <c r="C199" s="4" t="s">
        <v>464</v>
      </c>
      <c r="D199" s="4">
        <v>47</v>
      </c>
      <c r="E199" s="4" t="s">
        <v>1245</v>
      </c>
      <c r="F199" s="4">
        <v>0.159611284732819</v>
      </c>
      <c r="G199" s="4" t="s">
        <v>1246</v>
      </c>
    </row>
    <row r="200" spans="1:7">
      <c r="A200" s="4" t="s">
        <v>333</v>
      </c>
      <c r="B200" s="4" t="s">
        <v>1247</v>
      </c>
      <c r="C200" s="4" t="s">
        <v>464</v>
      </c>
      <c r="D200" s="4">
        <v>47</v>
      </c>
      <c r="E200" s="4" t="s">
        <v>1248</v>
      </c>
      <c r="F200" s="4">
        <v>0.159611284732819</v>
      </c>
      <c r="G200" s="4" t="s">
        <v>1249</v>
      </c>
    </row>
    <row r="201" spans="1:7">
      <c r="A201" s="4" t="s">
        <v>298</v>
      </c>
      <c r="B201" s="4" t="s">
        <v>1250</v>
      </c>
      <c r="C201" s="4" t="s">
        <v>464</v>
      </c>
      <c r="D201" s="4">
        <v>47</v>
      </c>
      <c r="E201" s="4" t="s">
        <v>1251</v>
      </c>
      <c r="F201" s="4">
        <v>0.159611284732819</v>
      </c>
      <c r="G201" s="4" t="s">
        <v>1252</v>
      </c>
    </row>
    <row r="202" spans="1:7">
      <c r="A202" s="4" t="s">
        <v>1253</v>
      </c>
      <c r="B202" s="4" t="s">
        <v>1254</v>
      </c>
      <c r="C202" s="4" t="s">
        <v>464</v>
      </c>
      <c r="D202" s="4">
        <v>47</v>
      </c>
      <c r="E202" s="4" t="s">
        <v>1255</v>
      </c>
      <c r="F202" s="4">
        <v>0.159611284732819</v>
      </c>
      <c r="G202" s="4" t="s">
        <v>1256</v>
      </c>
    </row>
    <row r="203" spans="1:7">
      <c r="A203" s="4" t="s">
        <v>321</v>
      </c>
      <c r="B203" s="4" t="s">
        <v>1257</v>
      </c>
      <c r="C203" s="4" t="s">
        <v>464</v>
      </c>
      <c r="D203" s="4">
        <v>46</v>
      </c>
      <c r="E203" s="4" t="s">
        <v>1258</v>
      </c>
      <c r="F203" s="4">
        <v>0.159611284732819</v>
      </c>
      <c r="G203" s="4" t="s">
        <v>1259</v>
      </c>
    </row>
    <row r="204" spans="1:7">
      <c r="A204" s="4" t="s">
        <v>1260</v>
      </c>
      <c r="B204" s="4" t="s">
        <v>1261</v>
      </c>
      <c r="C204" s="4" t="s">
        <v>464</v>
      </c>
      <c r="D204" s="4">
        <v>46</v>
      </c>
      <c r="E204" s="4" t="s">
        <v>1262</v>
      </c>
      <c r="F204" s="4">
        <v>0.159611284732819</v>
      </c>
      <c r="G204" s="4" t="s">
        <v>1263</v>
      </c>
    </row>
    <row r="205" spans="1:7">
      <c r="A205" s="4" t="s">
        <v>317</v>
      </c>
      <c r="B205" s="4" t="s">
        <v>1264</v>
      </c>
      <c r="C205" s="4" t="s">
        <v>464</v>
      </c>
      <c r="D205" s="4">
        <v>46</v>
      </c>
      <c r="E205" s="4" t="s">
        <v>1265</v>
      </c>
      <c r="F205" s="4">
        <v>0.159611284732819</v>
      </c>
      <c r="G205" s="4" t="s">
        <v>1266</v>
      </c>
    </row>
    <row r="206" spans="1:7">
      <c r="A206" s="4" t="s">
        <v>1267</v>
      </c>
      <c r="B206" s="4" t="s">
        <v>1268</v>
      </c>
      <c r="C206" s="4" t="s">
        <v>464</v>
      </c>
      <c r="D206" s="4">
        <v>45</v>
      </c>
      <c r="E206" s="4" t="s">
        <v>1269</v>
      </c>
      <c r="F206" s="4">
        <v>0.159611284732819</v>
      </c>
      <c r="G206" s="4" t="s">
        <v>1270</v>
      </c>
    </row>
    <row r="207" spans="1:7">
      <c r="A207" s="4" t="s">
        <v>1271</v>
      </c>
      <c r="B207" s="4" t="s">
        <v>1272</v>
      </c>
      <c r="C207" s="4" t="s">
        <v>464</v>
      </c>
      <c r="D207" s="4">
        <v>45</v>
      </c>
      <c r="E207" s="4" t="s">
        <v>1273</v>
      </c>
      <c r="F207" s="4">
        <v>0.159611284732819</v>
      </c>
      <c r="G207" s="4" t="s">
        <v>1274</v>
      </c>
    </row>
    <row r="208" spans="1:7">
      <c r="A208" s="4" t="s">
        <v>1275</v>
      </c>
      <c r="B208" s="4" t="s">
        <v>1276</v>
      </c>
      <c r="C208" s="4" t="s">
        <v>464</v>
      </c>
      <c r="D208" s="4">
        <v>45</v>
      </c>
      <c r="E208" s="4" t="s">
        <v>1277</v>
      </c>
      <c r="F208" s="4">
        <v>0.159611284732819</v>
      </c>
      <c r="G208" s="4" t="s">
        <v>1278</v>
      </c>
    </row>
    <row r="209" spans="1:7">
      <c r="A209" s="4" t="s">
        <v>1279</v>
      </c>
      <c r="B209" s="4" t="s">
        <v>1280</v>
      </c>
      <c r="C209" s="4" t="s">
        <v>464</v>
      </c>
      <c r="D209" s="4">
        <v>44</v>
      </c>
      <c r="E209" s="4" t="s">
        <v>1281</v>
      </c>
      <c r="F209" s="4">
        <v>0.159611284732819</v>
      </c>
      <c r="G209" s="4" t="s">
        <v>1282</v>
      </c>
    </row>
    <row r="210" spans="1:7">
      <c r="A210" s="4" t="s">
        <v>1283</v>
      </c>
      <c r="B210" s="4" t="s">
        <v>1284</v>
      </c>
      <c r="C210" s="4" t="s">
        <v>464</v>
      </c>
      <c r="D210" s="4">
        <v>44</v>
      </c>
      <c r="E210" s="4" t="s">
        <v>1285</v>
      </c>
      <c r="F210" s="4">
        <v>0.159611284732819</v>
      </c>
      <c r="G210" s="4" t="s">
        <v>1286</v>
      </c>
    </row>
    <row r="211" spans="1:7">
      <c r="A211" s="4" t="s">
        <v>1287</v>
      </c>
      <c r="B211" s="4" t="s">
        <v>1288</v>
      </c>
      <c r="C211" s="4" t="s">
        <v>464</v>
      </c>
      <c r="D211" s="4">
        <v>42</v>
      </c>
      <c r="E211" s="4" t="s">
        <v>1289</v>
      </c>
      <c r="F211" s="4">
        <v>0.159611284732819</v>
      </c>
      <c r="G211" s="4" t="s">
        <v>1290</v>
      </c>
    </row>
    <row r="212" spans="1:7">
      <c r="A212" s="4" t="s">
        <v>1291</v>
      </c>
      <c r="B212" s="4" t="s">
        <v>1292</v>
      </c>
      <c r="C212" s="4" t="s">
        <v>464</v>
      </c>
      <c r="D212" s="4">
        <v>42</v>
      </c>
      <c r="E212" s="4" t="s">
        <v>1293</v>
      </c>
      <c r="F212" s="4">
        <v>0.159611284732819</v>
      </c>
      <c r="G212" s="4" t="s">
        <v>1294</v>
      </c>
    </row>
    <row r="213" spans="1:7">
      <c r="A213" s="4" t="s">
        <v>1295</v>
      </c>
      <c r="B213" s="4" t="s">
        <v>1296</v>
      </c>
      <c r="C213" s="4" t="s">
        <v>464</v>
      </c>
      <c r="D213" s="4">
        <v>41</v>
      </c>
      <c r="E213" s="4" t="s">
        <v>1297</v>
      </c>
      <c r="F213" s="4">
        <v>0.159611284732819</v>
      </c>
      <c r="G213" s="4" t="s">
        <v>1298</v>
      </c>
    </row>
    <row r="214" spans="1:7">
      <c r="A214" s="4" t="s">
        <v>1299</v>
      </c>
      <c r="B214" s="4" t="s">
        <v>1300</v>
      </c>
      <c r="C214" s="4" t="s">
        <v>464</v>
      </c>
      <c r="D214" s="4">
        <v>40</v>
      </c>
      <c r="E214" s="4" t="s">
        <v>1301</v>
      </c>
      <c r="F214" s="4">
        <v>0.159611284732819</v>
      </c>
      <c r="G214" s="4" t="s">
        <v>1302</v>
      </c>
    </row>
    <row r="215" spans="1:7">
      <c r="A215" s="4" t="s">
        <v>1303</v>
      </c>
      <c r="B215" s="4" t="s">
        <v>1304</v>
      </c>
      <c r="C215" s="4" t="s">
        <v>464</v>
      </c>
      <c r="D215" s="4">
        <v>40</v>
      </c>
      <c r="E215" s="4" t="s">
        <v>1305</v>
      </c>
      <c r="F215" s="4">
        <v>0.159611284732819</v>
      </c>
      <c r="G215" s="4" t="s">
        <v>1306</v>
      </c>
    </row>
    <row r="216" spans="1:7">
      <c r="A216" s="4" t="s">
        <v>1307</v>
      </c>
      <c r="B216" s="4" t="s">
        <v>1308</v>
      </c>
      <c r="C216" s="4" t="s">
        <v>464</v>
      </c>
      <c r="D216" s="4">
        <v>39</v>
      </c>
      <c r="E216" s="4" t="s">
        <v>1309</v>
      </c>
      <c r="F216" s="4">
        <v>0.159611284732819</v>
      </c>
      <c r="G216" s="4" t="s">
        <v>1310</v>
      </c>
    </row>
    <row r="217" spans="1:7">
      <c r="A217" s="4" t="s">
        <v>1311</v>
      </c>
      <c r="B217" s="4" t="s">
        <v>1312</v>
      </c>
      <c r="C217" s="4" t="s">
        <v>464</v>
      </c>
      <c r="D217" s="4">
        <v>38</v>
      </c>
      <c r="E217" s="4" t="s">
        <v>1313</v>
      </c>
      <c r="F217" s="4">
        <v>0.159611284732819</v>
      </c>
      <c r="G217" s="4" t="s">
        <v>1314</v>
      </c>
    </row>
    <row r="218" spans="1:7">
      <c r="A218" s="4" t="s">
        <v>1315</v>
      </c>
      <c r="B218" s="4" t="s">
        <v>1316</v>
      </c>
      <c r="C218" s="4" t="s">
        <v>464</v>
      </c>
      <c r="D218" s="4">
        <v>36</v>
      </c>
      <c r="E218" s="4" t="s">
        <v>1317</v>
      </c>
      <c r="F218" s="4">
        <v>0.159611284732819</v>
      </c>
      <c r="G218" s="4" t="s">
        <v>1318</v>
      </c>
    </row>
    <row r="219" spans="1:7">
      <c r="A219" s="4" t="s">
        <v>1319</v>
      </c>
      <c r="B219" s="4" t="s">
        <v>1320</v>
      </c>
      <c r="C219" s="4" t="s">
        <v>551</v>
      </c>
      <c r="D219" s="4">
        <v>24</v>
      </c>
      <c r="E219" s="4" t="s">
        <v>1321</v>
      </c>
      <c r="F219" s="4">
        <v>0.159611284732819</v>
      </c>
      <c r="G219" s="4" t="s">
        <v>1322</v>
      </c>
    </row>
    <row r="220" spans="1:7">
      <c r="A220" s="4" t="s">
        <v>1323</v>
      </c>
      <c r="B220" s="4" t="s">
        <v>1324</v>
      </c>
      <c r="C220" s="4" t="s">
        <v>551</v>
      </c>
      <c r="D220" s="4">
        <v>20</v>
      </c>
      <c r="E220" s="4" t="s">
        <v>1325</v>
      </c>
      <c r="F220" s="4">
        <v>0.159611284732819</v>
      </c>
      <c r="G220" s="4" t="s">
        <v>1326</v>
      </c>
    </row>
    <row r="221" spans="1:7">
      <c r="A221" s="4" t="s">
        <v>1327</v>
      </c>
      <c r="B221" s="4" t="s">
        <v>1328</v>
      </c>
      <c r="C221" s="4" t="s">
        <v>551</v>
      </c>
      <c r="D221" s="4">
        <v>19</v>
      </c>
      <c r="E221" s="4" t="s">
        <v>1329</v>
      </c>
      <c r="F221" s="4">
        <v>0.159611284732819</v>
      </c>
      <c r="G221" s="4" t="s">
        <v>1330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49"/>
  <sheetViews>
    <sheetView workbookViewId="0">
      <selection activeCell="A1" sqref="A1:G13449"/>
    </sheetView>
  </sheetViews>
  <sheetFormatPr defaultColWidth="9.02654867256637" defaultRowHeight="13.85" outlineLevelCol="6"/>
  <sheetData>
    <row r="1" spans="1:7">
      <c r="A1" s="4" t="s">
        <v>456</v>
      </c>
      <c r="B1" s="4" t="s">
        <v>457</v>
      </c>
      <c r="C1" s="4" t="s">
        <v>458</v>
      </c>
      <c r="D1" s="4" t="s">
        <v>459</v>
      </c>
      <c r="E1" s="4" t="s">
        <v>460</v>
      </c>
      <c r="F1" s="4" t="s">
        <v>461</v>
      </c>
      <c r="G1" s="4" t="s">
        <v>462</v>
      </c>
    </row>
    <row r="2" spans="1:7">
      <c r="A2" s="4" t="s">
        <v>467</v>
      </c>
      <c r="B2" s="4" t="s">
        <v>468</v>
      </c>
      <c r="C2" s="4" t="s">
        <v>464</v>
      </c>
      <c r="D2" s="4">
        <v>44</v>
      </c>
      <c r="E2" s="4" t="s">
        <v>469</v>
      </c>
      <c r="F2" s="4">
        <v>77.0122299194336</v>
      </c>
      <c r="G2" s="4" t="s">
        <v>470</v>
      </c>
    </row>
    <row r="3" spans="1:7">
      <c r="A3" s="4" t="s">
        <v>1331</v>
      </c>
      <c r="B3" s="4" t="s">
        <v>1332</v>
      </c>
      <c r="C3" s="4" t="s">
        <v>464</v>
      </c>
      <c r="D3" s="4">
        <v>40</v>
      </c>
      <c r="E3" s="4" t="s">
        <v>1333</v>
      </c>
      <c r="F3" s="4">
        <v>75.1001281738281</v>
      </c>
      <c r="G3" s="4" t="s">
        <v>1334</v>
      </c>
    </row>
    <row r="4" spans="1:7">
      <c r="A4" s="4" t="s">
        <v>1335</v>
      </c>
      <c r="B4" s="4" t="s">
        <v>1336</v>
      </c>
      <c r="C4" s="4" t="s">
        <v>464</v>
      </c>
      <c r="D4" s="4">
        <v>48</v>
      </c>
      <c r="E4" s="4" t="s">
        <v>1337</v>
      </c>
      <c r="F4" s="4">
        <v>72.8005599975586</v>
      </c>
      <c r="G4" s="4" t="s">
        <v>1338</v>
      </c>
    </row>
    <row r="5" spans="1:7">
      <c r="A5" s="4" t="s">
        <v>1339</v>
      </c>
      <c r="B5" s="4" t="s">
        <v>1340</v>
      </c>
      <c r="C5" s="4" t="s">
        <v>464</v>
      </c>
      <c r="D5" s="4">
        <v>46</v>
      </c>
      <c r="E5" s="4" t="s">
        <v>1341</v>
      </c>
      <c r="F5" s="4">
        <v>70.2904052734375</v>
      </c>
      <c r="G5" s="4" t="s">
        <v>1342</v>
      </c>
    </row>
    <row r="6" spans="1:7">
      <c r="A6" s="4" t="s">
        <v>1343</v>
      </c>
      <c r="B6" s="4" t="s">
        <v>1344</v>
      </c>
      <c r="C6" s="4" t="s">
        <v>464</v>
      </c>
      <c r="D6" s="4">
        <v>46</v>
      </c>
      <c r="E6" s="4" t="s">
        <v>1345</v>
      </c>
      <c r="F6" s="4">
        <v>69.5795974731445</v>
      </c>
      <c r="G6" s="4" t="s">
        <v>1346</v>
      </c>
    </row>
    <row r="7" spans="1:7">
      <c r="A7" s="4" t="s">
        <v>475</v>
      </c>
      <c r="B7" s="4" t="s">
        <v>476</v>
      </c>
      <c r="C7" s="4" t="s">
        <v>464</v>
      </c>
      <c r="D7" s="4">
        <v>38</v>
      </c>
      <c r="E7" s="4" t="s">
        <v>477</v>
      </c>
      <c r="F7" s="4">
        <v>68.8206176757813</v>
      </c>
      <c r="G7" s="4" t="s">
        <v>478</v>
      </c>
    </row>
    <row r="8" spans="1:7">
      <c r="A8" s="4" t="s">
        <v>1347</v>
      </c>
      <c r="B8" s="4" t="s">
        <v>1348</v>
      </c>
      <c r="C8" s="4" t="s">
        <v>464</v>
      </c>
      <c r="D8" s="4">
        <v>43</v>
      </c>
      <c r="E8" s="4" t="s">
        <v>1349</v>
      </c>
      <c r="F8" s="4">
        <v>67.5244979858398</v>
      </c>
      <c r="G8" s="4" t="s">
        <v>1350</v>
      </c>
    </row>
    <row r="9" spans="1:7">
      <c r="A9" s="4" t="s">
        <v>1351</v>
      </c>
      <c r="B9" s="4" t="s">
        <v>1352</v>
      </c>
      <c r="C9" s="4" t="s">
        <v>464</v>
      </c>
      <c r="D9" s="4">
        <v>44</v>
      </c>
      <c r="E9" s="4" t="s">
        <v>1353</v>
      </c>
      <c r="F9" s="4">
        <v>66.87255859375</v>
      </c>
      <c r="G9" s="4" t="s">
        <v>1354</v>
      </c>
    </row>
    <row r="10" spans="1:7">
      <c r="A10" s="4" t="s">
        <v>1355</v>
      </c>
      <c r="B10" s="4" t="s">
        <v>1356</v>
      </c>
      <c r="C10" s="4" t="s">
        <v>551</v>
      </c>
      <c r="D10" s="4">
        <v>19</v>
      </c>
      <c r="E10" s="4" t="s">
        <v>1357</v>
      </c>
      <c r="F10" s="4">
        <v>65.6375427246094</v>
      </c>
      <c r="G10" s="4" t="s">
        <v>1358</v>
      </c>
    </row>
    <row r="11" spans="1:7">
      <c r="A11" s="4" t="s">
        <v>648</v>
      </c>
      <c r="B11" s="4" t="s">
        <v>649</v>
      </c>
      <c r="C11" s="4" t="s">
        <v>464</v>
      </c>
      <c r="D11" s="4">
        <v>46</v>
      </c>
      <c r="E11" s="4" t="s">
        <v>650</v>
      </c>
      <c r="F11" s="4">
        <v>60.5807800292969</v>
      </c>
      <c r="G11" s="4" t="s">
        <v>651</v>
      </c>
    </row>
    <row r="12" spans="1:7">
      <c r="A12" s="4" t="s">
        <v>336</v>
      </c>
      <c r="B12" s="4" t="s">
        <v>1359</v>
      </c>
      <c r="C12" s="4" t="s">
        <v>464</v>
      </c>
      <c r="D12" s="4">
        <v>50</v>
      </c>
      <c r="E12" s="4" t="s">
        <v>1360</v>
      </c>
      <c r="F12" s="4">
        <v>60.298454284668</v>
      </c>
      <c r="G12" s="4" t="s">
        <v>1361</v>
      </c>
    </row>
    <row r="13" spans="1:7">
      <c r="A13" s="4" t="s">
        <v>1362</v>
      </c>
      <c r="B13" s="4" t="s">
        <v>1363</v>
      </c>
      <c r="C13" s="4" t="s">
        <v>464</v>
      </c>
      <c r="D13" s="4">
        <v>47</v>
      </c>
      <c r="E13" s="4" t="s">
        <v>1364</v>
      </c>
      <c r="F13" s="4">
        <v>59.7282028198242</v>
      </c>
      <c r="G13" s="4" t="s">
        <v>1365</v>
      </c>
    </row>
    <row r="14" spans="1:7">
      <c r="A14" s="4" t="s">
        <v>1366</v>
      </c>
      <c r="B14" s="4" t="s">
        <v>1367</v>
      </c>
      <c r="C14" s="4" t="s">
        <v>464</v>
      </c>
      <c r="D14" s="4">
        <v>46</v>
      </c>
      <c r="E14" s="4" t="s">
        <v>1368</v>
      </c>
      <c r="F14" s="4">
        <v>57.3534812927246</v>
      </c>
      <c r="G14" s="4" t="s">
        <v>1369</v>
      </c>
    </row>
    <row r="15" spans="1:7">
      <c r="A15" s="4" t="s">
        <v>1370</v>
      </c>
      <c r="B15" s="4" t="s">
        <v>1371</v>
      </c>
      <c r="C15" s="4" t="s">
        <v>464</v>
      </c>
      <c r="D15" s="4">
        <v>45</v>
      </c>
      <c r="E15" s="4" t="s">
        <v>1372</v>
      </c>
      <c r="F15" s="4">
        <v>56.2661666870117</v>
      </c>
      <c r="G15" s="4" t="s">
        <v>1373</v>
      </c>
    </row>
    <row r="16" spans="1:7">
      <c r="A16" s="4" t="s">
        <v>1374</v>
      </c>
      <c r="B16" s="4" t="s">
        <v>1375</v>
      </c>
      <c r="C16" s="4" t="s">
        <v>464</v>
      </c>
      <c r="D16" s="4">
        <v>48</v>
      </c>
      <c r="E16" s="4" t="s">
        <v>1376</v>
      </c>
      <c r="F16" s="4">
        <v>55.8334655761719</v>
      </c>
      <c r="G16" s="4" t="s">
        <v>1377</v>
      </c>
    </row>
    <row r="17" spans="1:7">
      <c r="A17" s="4" t="s">
        <v>1378</v>
      </c>
      <c r="B17" s="4" t="s">
        <v>1379</v>
      </c>
      <c r="C17" s="4" t="s">
        <v>464</v>
      </c>
      <c r="D17" s="4">
        <v>46</v>
      </c>
      <c r="E17" s="4" t="s">
        <v>1380</v>
      </c>
      <c r="F17" s="4">
        <v>54.023567199707</v>
      </c>
      <c r="G17" s="4" t="s">
        <v>1381</v>
      </c>
    </row>
    <row r="18" spans="1:7">
      <c r="A18" s="4" t="s">
        <v>495</v>
      </c>
      <c r="B18" s="4" t="s">
        <v>496</v>
      </c>
      <c r="C18" s="4" t="s">
        <v>464</v>
      </c>
      <c r="D18" s="4">
        <v>46</v>
      </c>
      <c r="E18" s="4" t="s">
        <v>497</v>
      </c>
      <c r="F18" s="4">
        <v>53.2992134094238</v>
      </c>
      <c r="G18" s="4" t="s">
        <v>498</v>
      </c>
    </row>
    <row r="19" spans="1:7">
      <c r="A19" s="4" t="s">
        <v>1382</v>
      </c>
      <c r="B19" s="4" t="s">
        <v>1383</v>
      </c>
      <c r="C19" s="4" t="s">
        <v>464</v>
      </c>
      <c r="D19" s="4">
        <v>49</v>
      </c>
      <c r="E19" s="4" t="s">
        <v>1384</v>
      </c>
      <c r="F19" s="4">
        <v>52.7472534179688</v>
      </c>
      <c r="G19" s="4" t="s">
        <v>1385</v>
      </c>
    </row>
    <row r="20" spans="1:7">
      <c r="A20" s="4" t="s">
        <v>670</v>
      </c>
      <c r="B20" s="4" t="s">
        <v>671</v>
      </c>
      <c r="C20" s="4" t="s">
        <v>464</v>
      </c>
      <c r="D20" s="4">
        <v>45</v>
      </c>
      <c r="E20" s="4" t="s">
        <v>672</v>
      </c>
      <c r="F20" s="4">
        <v>52.4737358093262</v>
      </c>
      <c r="G20" s="4" t="s">
        <v>673</v>
      </c>
    </row>
    <row r="21" spans="1:7">
      <c r="A21" s="4" t="s">
        <v>1386</v>
      </c>
      <c r="B21" s="4" t="s">
        <v>1387</v>
      </c>
      <c r="C21" s="4" t="s">
        <v>464</v>
      </c>
      <c r="D21" s="4">
        <v>52</v>
      </c>
      <c r="E21" s="4" t="s">
        <v>1388</v>
      </c>
      <c r="F21" s="4">
        <v>51.1718406677246</v>
      </c>
      <c r="G21" s="4" t="s">
        <v>1389</v>
      </c>
    </row>
    <row r="22" spans="1:7">
      <c r="A22" s="4" t="s">
        <v>403</v>
      </c>
      <c r="B22" s="4" t="s">
        <v>546</v>
      </c>
      <c r="C22" s="4" t="s">
        <v>464</v>
      </c>
      <c r="D22" s="4">
        <v>45</v>
      </c>
      <c r="E22" s="4" t="s">
        <v>547</v>
      </c>
      <c r="F22" s="4">
        <v>50.3570518493652</v>
      </c>
      <c r="G22" s="4" t="s">
        <v>548</v>
      </c>
    </row>
    <row r="23" spans="1:7">
      <c r="A23" s="4" t="s">
        <v>1390</v>
      </c>
      <c r="B23" s="4" t="s">
        <v>1391</v>
      </c>
      <c r="C23" s="4" t="s">
        <v>464</v>
      </c>
      <c r="D23" s="4">
        <v>42</v>
      </c>
      <c r="E23" s="4" t="s">
        <v>1392</v>
      </c>
      <c r="F23" s="4">
        <v>49.0912895202637</v>
      </c>
      <c r="G23" s="4" t="s">
        <v>1393</v>
      </c>
    </row>
    <row r="24" spans="1:7">
      <c r="A24" s="4" t="s">
        <v>1394</v>
      </c>
      <c r="B24" s="4" t="s">
        <v>1395</v>
      </c>
      <c r="C24" s="4" t="s">
        <v>464</v>
      </c>
      <c r="D24" s="4">
        <v>47</v>
      </c>
      <c r="E24" s="4" t="s">
        <v>1396</v>
      </c>
      <c r="F24" s="4">
        <v>48.4314880371094</v>
      </c>
      <c r="G24" s="4" t="s">
        <v>1397</v>
      </c>
    </row>
    <row r="25" spans="1:7">
      <c r="A25" s="4" t="s">
        <v>1398</v>
      </c>
      <c r="B25" s="4" t="s">
        <v>1399</v>
      </c>
      <c r="C25" s="4" t="s">
        <v>464</v>
      </c>
      <c r="D25" s="4">
        <v>52</v>
      </c>
      <c r="E25" s="4" t="s">
        <v>1400</v>
      </c>
      <c r="F25" s="4">
        <v>48.0925827026367</v>
      </c>
      <c r="G25" s="4" t="s">
        <v>1401</v>
      </c>
    </row>
    <row r="26" spans="1:7">
      <c r="A26" s="4" t="s">
        <v>1402</v>
      </c>
      <c r="B26" s="4" t="s">
        <v>1403</v>
      </c>
      <c r="C26" s="4" t="s">
        <v>464</v>
      </c>
      <c r="D26" s="4">
        <v>45</v>
      </c>
      <c r="E26" s="4" t="s">
        <v>1404</v>
      </c>
      <c r="F26" s="4">
        <v>47.7455978393555</v>
      </c>
      <c r="G26" s="4" t="s">
        <v>1405</v>
      </c>
    </row>
    <row r="27" spans="1:7">
      <c r="A27" s="4" t="s">
        <v>1406</v>
      </c>
      <c r="B27" s="4" t="s">
        <v>1407</v>
      </c>
      <c r="C27" s="4" t="s">
        <v>464</v>
      </c>
      <c r="D27" s="4">
        <v>42</v>
      </c>
      <c r="E27" s="4" t="s">
        <v>1408</v>
      </c>
      <c r="F27" s="4">
        <v>46.4404602050781</v>
      </c>
      <c r="G27" s="4" t="s">
        <v>1409</v>
      </c>
    </row>
    <row r="28" spans="1:7">
      <c r="A28" s="4" t="s">
        <v>1219</v>
      </c>
      <c r="B28" s="4" t="s">
        <v>1220</v>
      </c>
      <c r="C28" s="4" t="s">
        <v>464</v>
      </c>
      <c r="D28" s="4">
        <v>49</v>
      </c>
      <c r="E28" s="4" t="s">
        <v>1221</v>
      </c>
      <c r="F28" s="4">
        <v>45.8609085083008</v>
      </c>
      <c r="G28" s="4" t="s">
        <v>1222</v>
      </c>
    </row>
    <row r="29" spans="1:7">
      <c r="A29" s="4" t="s">
        <v>1410</v>
      </c>
      <c r="B29" s="4" t="s">
        <v>1411</v>
      </c>
      <c r="C29" s="4" t="s">
        <v>464</v>
      </c>
      <c r="D29" s="4">
        <v>48</v>
      </c>
      <c r="E29" s="4" t="s">
        <v>1412</v>
      </c>
      <c r="F29" s="4">
        <v>44.4374008178711</v>
      </c>
      <c r="G29" s="4" t="s">
        <v>1413</v>
      </c>
    </row>
    <row r="30" spans="1:7">
      <c r="A30" s="4" t="s">
        <v>542</v>
      </c>
      <c r="B30" s="4" t="s">
        <v>543</v>
      </c>
      <c r="C30" s="4" t="s">
        <v>464</v>
      </c>
      <c r="D30" s="4">
        <v>48</v>
      </c>
      <c r="E30" s="4" t="s">
        <v>544</v>
      </c>
      <c r="F30" s="4">
        <v>44.2181739807129</v>
      </c>
      <c r="G30" s="4" t="s">
        <v>545</v>
      </c>
    </row>
    <row r="31" spans="1:7">
      <c r="A31" s="4" t="s">
        <v>1414</v>
      </c>
      <c r="B31" s="4" t="s">
        <v>1415</v>
      </c>
      <c r="C31" s="4" t="s">
        <v>464</v>
      </c>
      <c r="D31" s="4">
        <v>46</v>
      </c>
      <c r="E31" s="4" t="s">
        <v>1416</v>
      </c>
      <c r="F31" s="4">
        <v>44.2128868103027</v>
      </c>
      <c r="G31" s="4" t="s">
        <v>1417</v>
      </c>
    </row>
    <row r="32" spans="1:7">
      <c r="A32" s="4" t="s">
        <v>1418</v>
      </c>
      <c r="B32" s="4" t="s">
        <v>1419</v>
      </c>
      <c r="C32" s="4" t="s">
        <v>464</v>
      </c>
      <c r="D32" s="4">
        <v>50</v>
      </c>
      <c r="E32" s="4" t="s">
        <v>1420</v>
      </c>
      <c r="F32" s="4">
        <v>43.9391708374023</v>
      </c>
      <c r="G32" s="4" t="s">
        <v>1421</v>
      </c>
    </row>
    <row r="33" spans="1:7">
      <c r="A33" s="4" t="s">
        <v>471</v>
      </c>
      <c r="B33" s="4" t="s">
        <v>472</v>
      </c>
      <c r="C33" s="4" t="s">
        <v>464</v>
      </c>
      <c r="D33" s="4">
        <v>44</v>
      </c>
      <c r="E33" s="4" t="s">
        <v>473</v>
      </c>
      <c r="F33" s="4">
        <v>43.6338920593262</v>
      </c>
      <c r="G33" s="4" t="s">
        <v>474</v>
      </c>
    </row>
    <row r="34" spans="1:7">
      <c r="A34" s="4" t="s">
        <v>1422</v>
      </c>
      <c r="B34" s="4" t="s">
        <v>1423</v>
      </c>
      <c r="C34" s="4" t="s">
        <v>464</v>
      </c>
      <c r="D34" s="4">
        <v>45</v>
      </c>
      <c r="E34" s="4" t="s">
        <v>1424</v>
      </c>
      <c r="F34" s="4">
        <v>43.2454986572266</v>
      </c>
      <c r="G34" s="4" t="s">
        <v>1425</v>
      </c>
    </row>
    <row r="35" spans="1:7">
      <c r="A35" s="4" t="s">
        <v>359</v>
      </c>
      <c r="B35" s="4" t="s">
        <v>1426</v>
      </c>
      <c r="C35" s="4" t="s">
        <v>464</v>
      </c>
      <c r="D35" s="4">
        <v>48</v>
      </c>
      <c r="E35" s="4" t="s">
        <v>1427</v>
      </c>
      <c r="F35" s="4">
        <v>43.1876983642578</v>
      </c>
      <c r="G35" s="4" t="s">
        <v>1428</v>
      </c>
    </row>
    <row r="36" spans="1:7">
      <c r="A36" s="4" t="s">
        <v>333</v>
      </c>
      <c r="B36" s="4" t="s">
        <v>1247</v>
      </c>
      <c r="C36" s="4" t="s">
        <v>464</v>
      </c>
      <c r="D36" s="4">
        <v>47</v>
      </c>
      <c r="E36" s="4" t="s">
        <v>1248</v>
      </c>
      <c r="F36" s="4">
        <v>43.0250511169434</v>
      </c>
      <c r="G36" s="4" t="s">
        <v>1249</v>
      </c>
    </row>
    <row r="37" spans="1:7">
      <c r="A37" s="4" t="s">
        <v>1429</v>
      </c>
      <c r="B37" s="4" t="s">
        <v>1430</v>
      </c>
      <c r="C37" s="4" t="s">
        <v>464</v>
      </c>
      <c r="D37" s="4">
        <v>46</v>
      </c>
      <c r="E37" s="4" t="s">
        <v>1431</v>
      </c>
      <c r="F37" s="4">
        <v>42.6647796630859</v>
      </c>
      <c r="G37" s="4" t="s">
        <v>1432</v>
      </c>
    </row>
    <row r="38" spans="1:7">
      <c r="A38" s="4" t="s">
        <v>1433</v>
      </c>
      <c r="B38" s="4" t="s">
        <v>1434</v>
      </c>
      <c r="C38" s="4" t="s">
        <v>464</v>
      </c>
      <c r="D38" s="4">
        <v>44</v>
      </c>
      <c r="E38" s="4" t="s">
        <v>1435</v>
      </c>
      <c r="F38" s="4">
        <v>42.4250373840332</v>
      </c>
      <c r="G38" s="4" t="s">
        <v>1436</v>
      </c>
    </row>
    <row r="39" spans="1:7">
      <c r="A39" s="4" t="s">
        <v>1437</v>
      </c>
      <c r="B39" s="4" t="s">
        <v>1438</v>
      </c>
      <c r="C39" s="4" t="s">
        <v>464</v>
      </c>
      <c r="D39" s="4">
        <v>48</v>
      </c>
      <c r="E39" s="4" t="s">
        <v>1439</v>
      </c>
      <c r="F39" s="4">
        <v>42.2865829467773</v>
      </c>
      <c r="G39" s="4" t="s">
        <v>1440</v>
      </c>
    </row>
    <row r="40" spans="1:7">
      <c r="A40" s="4" t="s">
        <v>1441</v>
      </c>
      <c r="B40" s="4" t="s">
        <v>1442</v>
      </c>
      <c r="C40" s="4" t="s">
        <v>464</v>
      </c>
      <c r="D40" s="4">
        <v>46</v>
      </c>
      <c r="E40" s="4" t="s">
        <v>1443</v>
      </c>
      <c r="F40" s="4">
        <v>41.9654922485352</v>
      </c>
      <c r="G40" s="4" t="s">
        <v>1444</v>
      </c>
    </row>
    <row r="41" spans="1:7">
      <c r="A41" s="4" t="s">
        <v>511</v>
      </c>
      <c r="B41" s="4" t="s">
        <v>512</v>
      </c>
      <c r="C41" s="4" t="s">
        <v>464</v>
      </c>
      <c r="D41" s="4">
        <v>42</v>
      </c>
      <c r="E41" s="4" t="s">
        <v>513</v>
      </c>
      <c r="F41" s="4">
        <v>41.3021011352539</v>
      </c>
      <c r="G41" s="4" t="s">
        <v>514</v>
      </c>
    </row>
    <row r="42" spans="1:7">
      <c r="A42" s="4" t="s">
        <v>1445</v>
      </c>
      <c r="B42" s="4" t="s">
        <v>1446</v>
      </c>
      <c r="C42" s="4" t="s">
        <v>464</v>
      </c>
      <c r="D42" s="4">
        <v>47</v>
      </c>
      <c r="E42" s="4" t="s">
        <v>1447</v>
      </c>
      <c r="F42" s="4">
        <v>41.189510345459</v>
      </c>
      <c r="G42" s="4" t="s">
        <v>1448</v>
      </c>
    </row>
    <row r="43" spans="1:7">
      <c r="A43" s="4" t="s">
        <v>1449</v>
      </c>
      <c r="B43" s="4" t="s">
        <v>1450</v>
      </c>
      <c r="C43" s="4" t="s">
        <v>464</v>
      </c>
      <c r="D43" s="4">
        <v>42</v>
      </c>
      <c r="E43" s="4" t="s">
        <v>1451</v>
      </c>
      <c r="F43" s="4">
        <v>40.4272766113281</v>
      </c>
      <c r="G43" s="4" t="s">
        <v>1452</v>
      </c>
    </row>
    <row r="44" spans="1:7">
      <c r="A44" s="4" t="s">
        <v>554</v>
      </c>
      <c r="B44" s="4" t="s">
        <v>555</v>
      </c>
      <c r="C44" s="4" t="s">
        <v>464</v>
      </c>
      <c r="D44" s="4">
        <v>49</v>
      </c>
      <c r="E44" s="4" t="s">
        <v>556</v>
      </c>
      <c r="F44" s="4">
        <v>40.4189643859863</v>
      </c>
      <c r="G44" s="4" t="s">
        <v>557</v>
      </c>
    </row>
    <row r="45" spans="1:7">
      <c r="A45" s="4" t="s">
        <v>1131</v>
      </c>
      <c r="B45" s="4" t="s">
        <v>1132</v>
      </c>
      <c r="C45" s="4" t="s">
        <v>464</v>
      </c>
      <c r="D45" s="4">
        <v>49</v>
      </c>
      <c r="E45" s="4" t="s">
        <v>1133</v>
      </c>
      <c r="F45" s="4">
        <v>40.3685531616211</v>
      </c>
      <c r="G45" s="4" t="s">
        <v>1134</v>
      </c>
    </row>
    <row r="46" spans="1:7">
      <c r="A46" s="4" t="s">
        <v>1453</v>
      </c>
      <c r="B46" s="4" t="s">
        <v>1454</v>
      </c>
      <c r="C46" s="4" t="s">
        <v>464</v>
      </c>
      <c r="D46" s="4">
        <v>48</v>
      </c>
      <c r="E46" s="4" t="s">
        <v>1455</v>
      </c>
      <c r="F46" s="4">
        <v>39.9173774719238</v>
      </c>
      <c r="G46" s="4" t="s">
        <v>1456</v>
      </c>
    </row>
    <row r="47" spans="1:7">
      <c r="A47" s="4" t="s">
        <v>1457</v>
      </c>
      <c r="B47" s="4" t="s">
        <v>1458</v>
      </c>
      <c r="C47" s="4" t="s">
        <v>464</v>
      </c>
      <c r="D47" s="4">
        <v>49</v>
      </c>
      <c r="E47" s="4" t="s">
        <v>1459</v>
      </c>
      <c r="F47" s="4">
        <v>39.5327568054199</v>
      </c>
      <c r="G47" s="4" t="s">
        <v>1460</v>
      </c>
    </row>
    <row r="48" spans="1:7">
      <c r="A48" s="4" t="s">
        <v>402</v>
      </c>
      <c r="B48" s="4" t="s">
        <v>535</v>
      </c>
      <c r="C48" s="4" t="s">
        <v>464</v>
      </c>
      <c r="D48" s="4">
        <v>44</v>
      </c>
      <c r="E48" s="4" t="s">
        <v>536</v>
      </c>
      <c r="F48" s="4">
        <v>39.1989326477051</v>
      </c>
      <c r="G48" s="4" t="s">
        <v>537</v>
      </c>
    </row>
    <row r="49" spans="1:7">
      <c r="A49" s="4" t="s">
        <v>1461</v>
      </c>
      <c r="B49" s="4" t="s">
        <v>1462</v>
      </c>
      <c r="C49" s="4" t="s">
        <v>464</v>
      </c>
      <c r="D49" s="4">
        <v>46</v>
      </c>
      <c r="E49" s="4" t="s">
        <v>1463</v>
      </c>
      <c r="F49" s="4">
        <v>39.0491981506348</v>
      </c>
      <c r="G49" s="4" t="s">
        <v>1464</v>
      </c>
    </row>
    <row r="50" spans="1:7">
      <c r="A50" s="4" t="s">
        <v>1465</v>
      </c>
      <c r="B50" s="4" t="s">
        <v>1466</v>
      </c>
      <c r="C50" s="4" t="s">
        <v>464</v>
      </c>
      <c r="D50" s="4">
        <v>49</v>
      </c>
      <c r="E50" s="4" t="s">
        <v>1467</v>
      </c>
      <c r="F50" s="4">
        <v>38.1900367736816</v>
      </c>
      <c r="G50" s="4" t="s">
        <v>1468</v>
      </c>
    </row>
    <row r="51" spans="1:7">
      <c r="A51" s="4" t="s">
        <v>393</v>
      </c>
      <c r="B51" s="4" t="s">
        <v>1469</v>
      </c>
      <c r="C51" s="4" t="s">
        <v>464</v>
      </c>
      <c r="D51" s="4">
        <v>50</v>
      </c>
      <c r="E51" s="4" t="s">
        <v>1470</v>
      </c>
      <c r="F51" s="4">
        <v>38.0220642089844</v>
      </c>
      <c r="G51" s="4" t="s">
        <v>1471</v>
      </c>
    </row>
    <row r="52" spans="1:7">
      <c r="A52" s="4" t="s">
        <v>1472</v>
      </c>
      <c r="B52" s="4" t="s">
        <v>1473</v>
      </c>
      <c r="C52" s="4" t="s">
        <v>464</v>
      </c>
      <c r="D52" s="4">
        <v>42</v>
      </c>
      <c r="E52" s="4" t="s">
        <v>1474</v>
      </c>
      <c r="F52" s="4">
        <v>37.6257286071777</v>
      </c>
      <c r="G52" s="4" t="s">
        <v>1475</v>
      </c>
    </row>
    <row r="53" spans="1:7">
      <c r="A53" s="4" t="s">
        <v>1155</v>
      </c>
      <c r="B53" s="4" t="s">
        <v>1156</v>
      </c>
      <c r="C53" s="4" t="s">
        <v>464</v>
      </c>
      <c r="D53" s="4">
        <v>52</v>
      </c>
      <c r="E53" s="4" t="s">
        <v>1157</v>
      </c>
      <c r="F53" s="4">
        <v>37.3306694030762</v>
      </c>
      <c r="G53" s="4" t="s">
        <v>1158</v>
      </c>
    </row>
    <row r="54" spans="1:7">
      <c r="A54" s="4" t="s">
        <v>1476</v>
      </c>
      <c r="B54" s="4" t="s">
        <v>1477</v>
      </c>
      <c r="C54" s="4" t="s">
        <v>464</v>
      </c>
      <c r="D54" s="4">
        <v>42</v>
      </c>
      <c r="E54" s="4" t="s">
        <v>1478</v>
      </c>
      <c r="F54" s="4">
        <v>37.2491302490234</v>
      </c>
      <c r="G54" s="4" t="s">
        <v>1479</v>
      </c>
    </row>
    <row r="55" spans="1:7">
      <c r="A55" s="4" t="s">
        <v>292</v>
      </c>
      <c r="B55" s="4" t="s">
        <v>1480</v>
      </c>
      <c r="C55" s="4" t="s">
        <v>464</v>
      </c>
      <c r="D55" s="4">
        <v>50</v>
      </c>
      <c r="E55" s="4" t="s">
        <v>1481</v>
      </c>
      <c r="F55" s="4">
        <v>37.138973236084</v>
      </c>
      <c r="G55" s="4" t="s">
        <v>1482</v>
      </c>
    </row>
    <row r="56" spans="1:7">
      <c r="A56" s="4" t="s">
        <v>1483</v>
      </c>
      <c r="B56" s="4" t="s">
        <v>1484</v>
      </c>
      <c r="C56" s="4" t="s">
        <v>464</v>
      </c>
      <c r="D56" s="4">
        <v>37</v>
      </c>
      <c r="E56" s="4" t="s">
        <v>1485</v>
      </c>
      <c r="F56" s="4">
        <v>36.9723777770996</v>
      </c>
      <c r="G56" s="4" t="s">
        <v>1486</v>
      </c>
    </row>
    <row r="57" spans="1:7">
      <c r="A57" s="4" t="s">
        <v>1487</v>
      </c>
      <c r="B57" s="4" t="s">
        <v>1488</v>
      </c>
      <c r="C57" s="4" t="s">
        <v>464</v>
      </c>
      <c r="D57" s="4">
        <v>42</v>
      </c>
      <c r="E57" s="4" t="s">
        <v>1489</v>
      </c>
      <c r="F57" s="4">
        <v>36.7088928222656</v>
      </c>
      <c r="G57" s="4" t="s">
        <v>1490</v>
      </c>
    </row>
    <row r="58" spans="1:7">
      <c r="A58" s="4" t="s">
        <v>1491</v>
      </c>
      <c r="B58" s="4" t="s">
        <v>1492</v>
      </c>
      <c r="C58" s="4" t="s">
        <v>464</v>
      </c>
      <c r="D58" s="4">
        <v>40</v>
      </c>
      <c r="E58" s="4" t="s">
        <v>1493</v>
      </c>
      <c r="F58" s="4">
        <v>36.6704864501953</v>
      </c>
      <c r="G58" s="4" t="s">
        <v>1494</v>
      </c>
    </row>
    <row r="59" spans="1:7">
      <c r="A59" s="4" t="s">
        <v>483</v>
      </c>
      <c r="B59" s="4" t="s">
        <v>484</v>
      </c>
      <c r="C59" s="4" t="s">
        <v>464</v>
      </c>
      <c r="D59" s="4">
        <v>45</v>
      </c>
      <c r="E59" s="4" t="s">
        <v>485</v>
      </c>
      <c r="F59" s="4">
        <v>36.4515953063965</v>
      </c>
      <c r="G59" s="4" t="s">
        <v>486</v>
      </c>
    </row>
    <row r="60" spans="1:7">
      <c r="A60" s="4" t="s">
        <v>1236</v>
      </c>
      <c r="B60" s="4" t="s">
        <v>1237</v>
      </c>
      <c r="C60" s="4" t="s">
        <v>464</v>
      </c>
      <c r="D60" s="4">
        <v>49</v>
      </c>
      <c r="E60" s="4" t="s">
        <v>1238</v>
      </c>
      <c r="F60" s="4">
        <v>36.3463745117188</v>
      </c>
      <c r="G60" s="4" t="s">
        <v>1239</v>
      </c>
    </row>
    <row r="61" spans="1:7">
      <c r="A61" s="4" t="s">
        <v>499</v>
      </c>
      <c r="B61" s="4" t="s">
        <v>500</v>
      </c>
      <c r="C61" s="4" t="s">
        <v>464</v>
      </c>
      <c r="D61" s="4">
        <v>45</v>
      </c>
      <c r="E61" s="4" t="s">
        <v>501</v>
      </c>
      <c r="F61" s="4">
        <v>36.1374778747559</v>
      </c>
      <c r="G61" s="4" t="s">
        <v>502</v>
      </c>
    </row>
    <row r="62" spans="1:7">
      <c r="A62" s="4" t="s">
        <v>531</v>
      </c>
      <c r="B62" s="4" t="s">
        <v>532</v>
      </c>
      <c r="C62" s="4" t="s">
        <v>464</v>
      </c>
      <c r="D62" s="4">
        <v>46</v>
      </c>
      <c r="E62" s="4" t="s">
        <v>533</v>
      </c>
      <c r="F62" s="4">
        <v>35.9706230163574</v>
      </c>
      <c r="G62" s="4" t="s">
        <v>534</v>
      </c>
    </row>
    <row r="63" spans="1:7">
      <c r="A63" s="4" t="s">
        <v>1495</v>
      </c>
      <c r="B63" s="4" t="s">
        <v>1496</v>
      </c>
      <c r="C63" s="4" t="s">
        <v>464</v>
      </c>
      <c r="D63" s="4">
        <v>41</v>
      </c>
      <c r="E63" s="4" t="s">
        <v>1497</v>
      </c>
      <c r="F63" s="4">
        <v>35.9024353027344</v>
      </c>
      <c r="G63" s="4" t="s">
        <v>1498</v>
      </c>
    </row>
    <row r="64" spans="1:7">
      <c r="A64" s="4" t="s">
        <v>1499</v>
      </c>
      <c r="B64" s="4" t="s">
        <v>1500</v>
      </c>
      <c r="C64" s="4" t="s">
        <v>464</v>
      </c>
      <c r="D64" s="4">
        <v>44</v>
      </c>
      <c r="E64" s="4" t="s">
        <v>1501</v>
      </c>
      <c r="F64" s="4">
        <v>35.7880096435547</v>
      </c>
      <c r="G64" s="4" t="s">
        <v>1502</v>
      </c>
    </row>
    <row r="65" spans="1:7">
      <c r="A65" s="4" t="s">
        <v>1503</v>
      </c>
      <c r="B65" s="4" t="s">
        <v>1504</v>
      </c>
      <c r="C65" s="4" t="s">
        <v>464</v>
      </c>
      <c r="D65" s="4">
        <v>46</v>
      </c>
      <c r="E65" s="4" t="s">
        <v>1505</v>
      </c>
      <c r="F65" s="4">
        <v>35.3842735290527</v>
      </c>
      <c r="G65" s="4" t="s">
        <v>1506</v>
      </c>
    </row>
    <row r="66" spans="1:7">
      <c r="A66" s="4" t="s">
        <v>1507</v>
      </c>
      <c r="B66" s="4" t="s">
        <v>1508</v>
      </c>
      <c r="C66" s="4" t="s">
        <v>464</v>
      </c>
      <c r="D66" s="4">
        <v>46</v>
      </c>
      <c r="E66" s="4" t="s">
        <v>1509</v>
      </c>
      <c r="F66" s="4">
        <v>35.0778884887695</v>
      </c>
      <c r="G66" s="4" t="s">
        <v>1510</v>
      </c>
    </row>
    <row r="67" spans="1:7">
      <c r="A67" s="4" t="s">
        <v>1511</v>
      </c>
      <c r="B67" s="4" t="s">
        <v>1512</v>
      </c>
      <c r="C67" s="4" t="s">
        <v>464</v>
      </c>
      <c r="D67" s="4">
        <v>43</v>
      </c>
      <c r="E67" s="4" t="s">
        <v>1513</v>
      </c>
      <c r="F67" s="4">
        <v>34.8913421630859</v>
      </c>
      <c r="G67" s="4" t="s">
        <v>1514</v>
      </c>
    </row>
    <row r="68" spans="1:7">
      <c r="A68" s="4" t="s">
        <v>1515</v>
      </c>
      <c r="B68" s="4" t="s">
        <v>1516</v>
      </c>
      <c r="C68" s="4" t="s">
        <v>551</v>
      </c>
      <c r="D68" s="4">
        <v>29</v>
      </c>
      <c r="E68" s="4" t="s">
        <v>1517</v>
      </c>
      <c r="F68" s="4">
        <v>34.5180397033691</v>
      </c>
      <c r="G68" s="4" t="s">
        <v>1518</v>
      </c>
    </row>
    <row r="69" spans="1:7">
      <c r="A69" s="4" t="s">
        <v>1519</v>
      </c>
      <c r="B69" s="4" t="s">
        <v>1520</v>
      </c>
      <c r="C69" s="4" t="s">
        <v>464</v>
      </c>
      <c r="D69" s="4">
        <v>44</v>
      </c>
      <c r="E69" s="4" t="s">
        <v>1521</v>
      </c>
      <c r="F69" s="4">
        <v>34.5101661682129</v>
      </c>
      <c r="G69" s="4" t="s">
        <v>1522</v>
      </c>
    </row>
    <row r="70" spans="1:7">
      <c r="A70" s="4" t="s">
        <v>1523</v>
      </c>
      <c r="B70" s="4" t="s">
        <v>1524</v>
      </c>
      <c r="C70" s="4" t="s">
        <v>464</v>
      </c>
      <c r="D70" s="4">
        <v>48</v>
      </c>
      <c r="E70" s="4" t="s">
        <v>1525</v>
      </c>
      <c r="F70" s="4">
        <v>34.5097007751465</v>
      </c>
      <c r="G70" s="4" t="s">
        <v>1526</v>
      </c>
    </row>
    <row r="71" spans="1:7">
      <c r="A71" s="4" t="s">
        <v>1527</v>
      </c>
      <c r="B71" s="4" t="s">
        <v>1528</v>
      </c>
      <c r="C71" s="4" t="s">
        <v>464</v>
      </c>
      <c r="D71" s="4">
        <v>50</v>
      </c>
      <c r="E71" s="4" t="s">
        <v>1529</v>
      </c>
      <c r="F71" s="4">
        <v>34.3969841003418</v>
      </c>
      <c r="G71" s="4" t="s">
        <v>1530</v>
      </c>
    </row>
    <row r="72" spans="1:7">
      <c r="A72" s="4" t="s">
        <v>1531</v>
      </c>
      <c r="B72" s="4" t="s">
        <v>1532</v>
      </c>
      <c r="C72" s="4" t="s">
        <v>464</v>
      </c>
      <c r="D72" s="4">
        <v>49</v>
      </c>
      <c r="E72" s="4" t="s">
        <v>1533</v>
      </c>
      <c r="F72" s="4">
        <v>34.3591728210449</v>
      </c>
      <c r="G72" s="4" t="s">
        <v>1534</v>
      </c>
    </row>
    <row r="73" spans="1:7">
      <c r="A73" s="4" t="s">
        <v>1535</v>
      </c>
      <c r="B73" s="4" t="s">
        <v>1536</v>
      </c>
      <c r="C73" s="4" t="s">
        <v>464</v>
      </c>
      <c r="D73" s="4">
        <v>45</v>
      </c>
      <c r="E73" s="4" t="s">
        <v>1537</v>
      </c>
      <c r="F73" s="4">
        <v>34.1915855407715</v>
      </c>
      <c r="G73" s="4" t="s">
        <v>1538</v>
      </c>
    </row>
    <row r="74" spans="1:7">
      <c r="A74" s="4" t="s">
        <v>1539</v>
      </c>
      <c r="B74" s="4" t="s">
        <v>1540</v>
      </c>
      <c r="C74" s="4" t="s">
        <v>464</v>
      </c>
      <c r="D74" s="4">
        <v>45</v>
      </c>
      <c r="E74" s="4" t="s">
        <v>1541</v>
      </c>
      <c r="F74" s="4">
        <v>34.0406341552734</v>
      </c>
      <c r="G74" s="4" t="s">
        <v>1542</v>
      </c>
    </row>
    <row r="75" spans="1:7">
      <c r="A75" s="4" t="s">
        <v>1543</v>
      </c>
      <c r="B75" s="4" t="s">
        <v>1544</v>
      </c>
      <c r="C75" s="4" t="s">
        <v>464</v>
      </c>
      <c r="D75" s="4">
        <v>50</v>
      </c>
      <c r="E75" s="4" t="s">
        <v>1545</v>
      </c>
      <c r="F75" s="4">
        <v>33.9008102416992</v>
      </c>
      <c r="G75" s="4" t="s">
        <v>1546</v>
      </c>
    </row>
    <row r="76" spans="1:7">
      <c r="A76" s="4" t="s">
        <v>331</v>
      </c>
      <c r="B76" s="4" t="s">
        <v>1547</v>
      </c>
      <c r="C76" s="4" t="s">
        <v>464</v>
      </c>
      <c r="D76" s="4">
        <v>45</v>
      </c>
      <c r="E76" s="4" t="s">
        <v>1548</v>
      </c>
      <c r="F76" s="4">
        <v>33.737434387207</v>
      </c>
      <c r="G76" s="4" t="s">
        <v>1549</v>
      </c>
    </row>
    <row r="77" spans="1:7">
      <c r="A77" s="4" t="s">
        <v>1203</v>
      </c>
      <c r="B77" s="4" t="s">
        <v>1204</v>
      </c>
      <c r="C77" s="4" t="s">
        <v>464</v>
      </c>
      <c r="D77" s="4">
        <v>44</v>
      </c>
      <c r="E77" s="4" t="s">
        <v>1205</v>
      </c>
      <c r="F77" s="4">
        <v>33.6381454467773</v>
      </c>
      <c r="G77" s="4" t="s">
        <v>1206</v>
      </c>
    </row>
    <row r="78" spans="1:7">
      <c r="A78" s="4" t="s">
        <v>1550</v>
      </c>
      <c r="B78" s="4" t="s">
        <v>1551</v>
      </c>
      <c r="C78" s="4" t="s">
        <v>464</v>
      </c>
      <c r="D78" s="4">
        <v>48</v>
      </c>
      <c r="E78" s="4" t="s">
        <v>1552</v>
      </c>
      <c r="F78" s="4">
        <v>33.46728515625</v>
      </c>
      <c r="G78" s="4" t="s">
        <v>1553</v>
      </c>
    </row>
    <row r="79" spans="1:7">
      <c r="A79" s="4" t="s">
        <v>1554</v>
      </c>
      <c r="B79" s="4" t="s">
        <v>1555</v>
      </c>
      <c r="C79" s="4" t="s">
        <v>464</v>
      </c>
      <c r="D79" s="4">
        <v>50</v>
      </c>
      <c r="E79" s="4" t="s">
        <v>1556</v>
      </c>
      <c r="F79" s="4">
        <v>33.3876304626465</v>
      </c>
      <c r="G79" s="4" t="s">
        <v>1557</v>
      </c>
    </row>
    <row r="80" spans="1:7">
      <c r="A80" s="4" t="s">
        <v>1558</v>
      </c>
      <c r="B80" s="4" t="s">
        <v>1559</v>
      </c>
      <c r="C80" s="4" t="s">
        <v>464</v>
      </c>
      <c r="D80" s="4">
        <v>41</v>
      </c>
      <c r="E80" s="4" t="s">
        <v>1560</v>
      </c>
      <c r="F80" s="4">
        <v>33.2060470581055</v>
      </c>
      <c r="G80" s="4" t="s">
        <v>1561</v>
      </c>
    </row>
    <row r="81" spans="1:7">
      <c r="A81" s="4" t="s">
        <v>1562</v>
      </c>
      <c r="B81" s="4" t="s">
        <v>1563</v>
      </c>
      <c r="C81" s="4" t="s">
        <v>464</v>
      </c>
      <c r="D81" s="4">
        <v>44</v>
      </c>
      <c r="E81" s="4" t="s">
        <v>1564</v>
      </c>
      <c r="F81" s="4">
        <v>32.9065818786621</v>
      </c>
      <c r="G81" s="4" t="s">
        <v>1565</v>
      </c>
    </row>
    <row r="82" spans="1:7">
      <c r="A82" s="4" t="s">
        <v>1566</v>
      </c>
      <c r="B82" s="4" t="s">
        <v>1567</v>
      </c>
      <c r="C82" s="4" t="s">
        <v>464</v>
      </c>
      <c r="D82" s="4">
        <v>48</v>
      </c>
      <c r="E82" s="4" t="s">
        <v>1568</v>
      </c>
      <c r="F82" s="4">
        <v>32.692928314209</v>
      </c>
      <c r="G82" s="4" t="s">
        <v>1569</v>
      </c>
    </row>
    <row r="83" spans="1:7">
      <c r="A83" s="4" t="s">
        <v>1570</v>
      </c>
      <c r="B83" s="4" t="s">
        <v>1571</v>
      </c>
      <c r="C83" s="4" t="s">
        <v>464</v>
      </c>
      <c r="D83" s="4">
        <v>42</v>
      </c>
      <c r="E83" s="4" t="s">
        <v>1572</v>
      </c>
      <c r="F83" s="4">
        <v>32.6655769348145</v>
      </c>
      <c r="G83" s="4" t="s">
        <v>1573</v>
      </c>
    </row>
    <row r="84" spans="1:7">
      <c r="A84" s="4" t="s">
        <v>1574</v>
      </c>
      <c r="B84" s="4" t="s">
        <v>1575</v>
      </c>
      <c r="C84" s="4" t="s">
        <v>464</v>
      </c>
      <c r="D84" s="4">
        <v>46</v>
      </c>
      <c r="E84" s="4" t="s">
        <v>1576</v>
      </c>
      <c r="F84" s="4">
        <v>32.4907989501953</v>
      </c>
      <c r="G84" s="4" t="s">
        <v>1577</v>
      </c>
    </row>
    <row r="85" spans="1:7">
      <c r="A85" s="4" t="s">
        <v>1578</v>
      </c>
      <c r="B85" s="4" t="s">
        <v>1579</v>
      </c>
      <c r="C85" s="4" t="s">
        <v>464</v>
      </c>
      <c r="D85" s="4">
        <v>34</v>
      </c>
      <c r="E85" s="4" t="s">
        <v>1580</v>
      </c>
      <c r="F85" s="4">
        <v>32.2432861328125</v>
      </c>
      <c r="G85" s="4" t="s">
        <v>1581</v>
      </c>
    </row>
    <row r="86" spans="1:7">
      <c r="A86" s="4" t="s">
        <v>1582</v>
      </c>
      <c r="B86" s="4" t="s">
        <v>1583</v>
      </c>
      <c r="C86" s="4" t="s">
        <v>464</v>
      </c>
      <c r="D86" s="4">
        <v>43</v>
      </c>
      <c r="E86" s="4" t="s">
        <v>1584</v>
      </c>
      <c r="F86" s="4">
        <v>32.1580543518066</v>
      </c>
      <c r="G86" s="4" t="s">
        <v>1585</v>
      </c>
    </row>
    <row r="87" spans="1:7">
      <c r="A87" s="4" t="s">
        <v>1586</v>
      </c>
      <c r="B87" s="4" t="s">
        <v>1587</v>
      </c>
      <c r="C87" s="4" t="s">
        <v>464</v>
      </c>
      <c r="D87" s="4">
        <v>39</v>
      </c>
      <c r="E87" s="4" t="s">
        <v>1588</v>
      </c>
      <c r="F87" s="4">
        <v>32.1217308044434</v>
      </c>
      <c r="G87" s="4" t="s">
        <v>1589</v>
      </c>
    </row>
    <row r="88" spans="1:7">
      <c r="A88" s="4" t="s">
        <v>1590</v>
      </c>
      <c r="B88" s="4" t="s">
        <v>1591</v>
      </c>
      <c r="C88" s="4" t="s">
        <v>464</v>
      </c>
      <c r="D88" s="4">
        <v>51</v>
      </c>
      <c r="E88" s="4" t="s">
        <v>1592</v>
      </c>
      <c r="F88" s="4">
        <v>31.6584033966064</v>
      </c>
      <c r="G88" s="4" t="s">
        <v>1593</v>
      </c>
    </row>
    <row r="89" spans="1:7">
      <c r="A89" s="4" t="s">
        <v>1594</v>
      </c>
      <c r="B89" s="4" t="s">
        <v>1595</v>
      </c>
      <c r="C89" s="4" t="s">
        <v>464</v>
      </c>
      <c r="D89" s="4">
        <v>44</v>
      </c>
      <c r="E89" s="4" t="s">
        <v>1596</v>
      </c>
      <c r="F89" s="4">
        <v>31.6243991851807</v>
      </c>
      <c r="G89" s="4" t="s">
        <v>1597</v>
      </c>
    </row>
    <row r="90" spans="1:7">
      <c r="A90" s="4" t="s">
        <v>1598</v>
      </c>
      <c r="B90" s="4" t="s">
        <v>1599</v>
      </c>
      <c r="C90" s="4" t="s">
        <v>464</v>
      </c>
      <c r="D90" s="4">
        <v>41</v>
      </c>
      <c r="E90" s="4" t="s">
        <v>1600</v>
      </c>
      <c r="F90" s="4">
        <v>31.5951328277588</v>
      </c>
      <c r="G90" s="4" t="s">
        <v>1601</v>
      </c>
    </row>
    <row r="91" spans="1:7">
      <c r="A91" s="4" t="s">
        <v>562</v>
      </c>
      <c r="B91" s="4" t="s">
        <v>563</v>
      </c>
      <c r="C91" s="4" t="s">
        <v>464</v>
      </c>
      <c r="D91" s="4">
        <v>50</v>
      </c>
      <c r="E91" s="4" t="s">
        <v>564</v>
      </c>
      <c r="F91" s="4">
        <v>31.5422134399414</v>
      </c>
      <c r="G91" s="4" t="s">
        <v>565</v>
      </c>
    </row>
    <row r="92" spans="1:7">
      <c r="A92" s="4" t="s">
        <v>1602</v>
      </c>
      <c r="B92" s="4" t="s">
        <v>1603</v>
      </c>
      <c r="C92" s="4" t="s">
        <v>464</v>
      </c>
      <c r="D92" s="4">
        <v>45</v>
      </c>
      <c r="E92" s="4" t="s">
        <v>1604</v>
      </c>
      <c r="F92" s="4">
        <v>31.3443489074707</v>
      </c>
      <c r="G92" s="4" t="s">
        <v>1605</v>
      </c>
    </row>
    <row r="93" spans="1:7">
      <c r="A93" s="4" t="s">
        <v>1606</v>
      </c>
      <c r="B93" s="4" t="s">
        <v>1607</v>
      </c>
      <c r="C93" s="4" t="s">
        <v>464</v>
      </c>
      <c r="D93" s="4">
        <v>45</v>
      </c>
      <c r="E93" s="4" t="s">
        <v>1608</v>
      </c>
      <c r="F93" s="4">
        <v>31.3440361022949</v>
      </c>
      <c r="G93" s="4" t="s">
        <v>1609</v>
      </c>
    </row>
    <row r="94" spans="1:7">
      <c r="A94" s="4" t="s">
        <v>1291</v>
      </c>
      <c r="B94" s="4" t="s">
        <v>1292</v>
      </c>
      <c r="C94" s="4" t="s">
        <v>464</v>
      </c>
      <c r="D94" s="4">
        <v>42</v>
      </c>
      <c r="E94" s="4" t="s">
        <v>1293</v>
      </c>
      <c r="F94" s="4">
        <v>31.3346290588379</v>
      </c>
      <c r="G94" s="4" t="s">
        <v>1294</v>
      </c>
    </row>
    <row r="95" spans="1:7">
      <c r="A95" s="4" t="s">
        <v>332</v>
      </c>
      <c r="B95" s="4" t="s">
        <v>1240</v>
      </c>
      <c r="C95" s="4" t="s">
        <v>464</v>
      </c>
      <c r="D95" s="4">
        <v>49</v>
      </c>
      <c r="E95" s="4" t="s">
        <v>1241</v>
      </c>
      <c r="F95" s="4">
        <v>31.2477607727051</v>
      </c>
      <c r="G95" s="4" t="s">
        <v>1242</v>
      </c>
    </row>
    <row r="96" spans="1:7">
      <c r="A96" s="4" t="s">
        <v>1610</v>
      </c>
      <c r="B96" s="4" t="s">
        <v>1611</v>
      </c>
      <c r="C96" s="4" t="s">
        <v>464</v>
      </c>
      <c r="D96" s="4">
        <v>46</v>
      </c>
      <c r="E96" s="4" t="s">
        <v>1612</v>
      </c>
      <c r="F96" s="4">
        <v>31.1416416168213</v>
      </c>
      <c r="G96" s="4" t="s">
        <v>1613</v>
      </c>
    </row>
    <row r="97" spans="1:7">
      <c r="A97" s="4" t="s">
        <v>1614</v>
      </c>
      <c r="B97" s="4" t="s">
        <v>1615</v>
      </c>
      <c r="C97" s="4" t="s">
        <v>464</v>
      </c>
      <c r="D97" s="4">
        <v>39</v>
      </c>
      <c r="E97" s="4" t="s">
        <v>1616</v>
      </c>
      <c r="F97" s="4">
        <v>31.0386562347412</v>
      </c>
      <c r="G97" s="4" t="s">
        <v>1617</v>
      </c>
    </row>
    <row r="98" spans="1:7">
      <c r="A98" s="4" t="s">
        <v>1618</v>
      </c>
      <c r="B98" s="4" t="s">
        <v>1619</v>
      </c>
      <c r="C98" s="4" t="s">
        <v>464</v>
      </c>
      <c r="D98" s="4">
        <v>45</v>
      </c>
      <c r="E98" s="4" t="s">
        <v>1620</v>
      </c>
      <c r="F98" s="4">
        <v>30.6566963195801</v>
      </c>
      <c r="G98" s="4" t="s">
        <v>1621</v>
      </c>
    </row>
    <row r="99" spans="1:7">
      <c r="A99" s="4" t="s">
        <v>1622</v>
      </c>
      <c r="B99" s="4" t="s">
        <v>1623</v>
      </c>
      <c r="C99" s="4" t="s">
        <v>464</v>
      </c>
      <c r="D99" s="4">
        <v>45</v>
      </c>
      <c r="E99" s="4" t="s">
        <v>1624</v>
      </c>
      <c r="F99" s="4">
        <v>30.5390586853027</v>
      </c>
      <c r="G99" s="4" t="s">
        <v>1625</v>
      </c>
    </row>
    <row r="100" spans="1:7">
      <c r="A100" s="4" t="s">
        <v>410</v>
      </c>
      <c r="B100" s="4" t="s">
        <v>1626</v>
      </c>
      <c r="C100" s="4" t="s">
        <v>464</v>
      </c>
      <c r="D100" s="4">
        <v>46</v>
      </c>
      <c r="E100" s="4" t="s">
        <v>1627</v>
      </c>
      <c r="F100" s="4">
        <v>30.4144687652588</v>
      </c>
      <c r="G100" s="4" t="s">
        <v>1628</v>
      </c>
    </row>
    <row r="101" spans="1:7">
      <c r="A101" s="4" t="s">
        <v>1135</v>
      </c>
      <c r="B101" s="4" t="s">
        <v>1136</v>
      </c>
      <c r="C101" s="4" t="s">
        <v>464</v>
      </c>
      <c r="D101" s="4">
        <v>48</v>
      </c>
      <c r="E101" s="4" t="s">
        <v>1137</v>
      </c>
      <c r="F101" s="4">
        <v>30.4002456665039</v>
      </c>
      <c r="G101" s="4" t="s">
        <v>1138</v>
      </c>
    </row>
    <row r="102" spans="1:7">
      <c r="A102" s="4" t="s">
        <v>1629</v>
      </c>
      <c r="B102" s="4" t="s">
        <v>1630</v>
      </c>
      <c r="C102" s="4" t="s">
        <v>464</v>
      </c>
      <c r="D102" s="4">
        <v>48</v>
      </c>
      <c r="E102" s="4" t="s">
        <v>1631</v>
      </c>
      <c r="F102" s="4">
        <v>30.3661823272705</v>
      </c>
      <c r="G102" s="4" t="s">
        <v>1632</v>
      </c>
    </row>
    <row r="103" spans="1:7">
      <c r="A103" s="4" t="s">
        <v>1633</v>
      </c>
      <c r="B103" s="4" t="s">
        <v>1634</v>
      </c>
      <c r="C103" s="4" t="s">
        <v>464</v>
      </c>
      <c r="D103" s="4">
        <v>44</v>
      </c>
      <c r="E103" s="4" t="s">
        <v>1635</v>
      </c>
      <c r="F103" s="4">
        <v>30.2148780822754</v>
      </c>
      <c r="G103" s="4" t="s">
        <v>1636</v>
      </c>
    </row>
    <row r="104" spans="1:7">
      <c r="A104" s="4" t="s">
        <v>1637</v>
      </c>
      <c r="B104" s="4" t="s">
        <v>1638</v>
      </c>
      <c r="C104" s="4" t="s">
        <v>464</v>
      </c>
      <c r="D104" s="4">
        <v>50</v>
      </c>
      <c r="E104" s="4" t="s">
        <v>1639</v>
      </c>
      <c r="F104" s="4">
        <v>30.0320625305176</v>
      </c>
      <c r="G104" s="4" t="s">
        <v>1640</v>
      </c>
    </row>
    <row r="105" spans="1:7">
      <c r="A105" s="4" t="s">
        <v>317</v>
      </c>
      <c r="B105" s="4" t="s">
        <v>1264</v>
      </c>
      <c r="C105" s="4" t="s">
        <v>464</v>
      </c>
      <c r="D105" s="4">
        <v>46</v>
      </c>
      <c r="E105" s="4" t="s">
        <v>1265</v>
      </c>
      <c r="F105" s="4">
        <v>30.0265884399414</v>
      </c>
      <c r="G105" s="4" t="s">
        <v>1266</v>
      </c>
    </row>
    <row r="106" spans="1:7">
      <c r="A106" s="4" t="s">
        <v>1641</v>
      </c>
      <c r="B106" s="4" t="s">
        <v>1642</v>
      </c>
      <c r="C106" s="4" t="s">
        <v>464</v>
      </c>
      <c r="D106" s="4">
        <v>44</v>
      </c>
      <c r="E106" s="4" t="s">
        <v>1643</v>
      </c>
      <c r="F106" s="4">
        <v>30.0142307281494</v>
      </c>
      <c r="G106" s="4" t="s">
        <v>1644</v>
      </c>
    </row>
    <row r="107" spans="1:7">
      <c r="A107" s="4" t="s">
        <v>1645</v>
      </c>
      <c r="B107" s="4" t="s">
        <v>1646</v>
      </c>
      <c r="C107" s="4" t="s">
        <v>464</v>
      </c>
      <c r="D107" s="4">
        <v>46</v>
      </c>
      <c r="E107" s="4" t="s">
        <v>1647</v>
      </c>
      <c r="F107" s="4">
        <v>29.9593849182129</v>
      </c>
      <c r="G107" s="4" t="s">
        <v>1648</v>
      </c>
    </row>
    <row r="108" spans="1:7">
      <c r="A108" s="4" t="s">
        <v>1649</v>
      </c>
      <c r="B108" s="4" t="s">
        <v>1650</v>
      </c>
      <c r="C108" s="4" t="s">
        <v>464</v>
      </c>
      <c r="D108" s="4">
        <v>45</v>
      </c>
      <c r="E108" s="4" t="s">
        <v>1651</v>
      </c>
      <c r="F108" s="4">
        <v>29.6694507598877</v>
      </c>
      <c r="G108" s="4" t="s">
        <v>1652</v>
      </c>
    </row>
    <row r="109" spans="1:7">
      <c r="A109" s="4" t="s">
        <v>1653</v>
      </c>
      <c r="B109" s="4" t="s">
        <v>1654</v>
      </c>
      <c r="C109" s="4" t="s">
        <v>464</v>
      </c>
      <c r="D109" s="4">
        <v>42</v>
      </c>
      <c r="E109" s="4" t="s">
        <v>1655</v>
      </c>
      <c r="F109" s="4">
        <v>29.5753364562988</v>
      </c>
      <c r="G109" s="4" t="s">
        <v>1656</v>
      </c>
    </row>
    <row r="110" spans="1:7">
      <c r="A110" s="4" t="s">
        <v>1657</v>
      </c>
      <c r="B110" s="4" t="s">
        <v>1658</v>
      </c>
      <c r="C110" s="4" t="s">
        <v>464</v>
      </c>
      <c r="D110" s="4">
        <v>47</v>
      </c>
      <c r="E110" s="4" t="s">
        <v>1659</v>
      </c>
      <c r="F110" s="4">
        <v>29.568359375</v>
      </c>
      <c r="G110" s="4" t="s">
        <v>1660</v>
      </c>
    </row>
    <row r="111" spans="1:7">
      <c r="A111" s="4" t="s">
        <v>781</v>
      </c>
      <c r="B111" s="4" t="s">
        <v>782</v>
      </c>
      <c r="C111" s="4" t="s">
        <v>464</v>
      </c>
      <c r="D111" s="4">
        <v>41</v>
      </c>
      <c r="E111" s="4" t="s">
        <v>783</v>
      </c>
      <c r="F111" s="4">
        <v>29.4807281494141</v>
      </c>
      <c r="G111" s="4" t="s">
        <v>784</v>
      </c>
    </row>
    <row r="112" spans="1:7">
      <c r="A112" s="4" t="s">
        <v>1661</v>
      </c>
      <c r="B112" s="4" t="s">
        <v>1662</v>
      </c>
      <c r="C112" s="4" t="s">
        <v>464</v>
      </c>
      <c r="D112" s="4">
        <v>42</v>
      </c>
      <c r="E112" s="4" t="s">
        <v>1663</v>
      </c>
      <c r="F112" s="4">
        <v>29.3879089355469</v>
      </c>
      <c r="G112" s="4" t="s">
        <v>1664</v>
      </c>
    </row>
    <row r="113" spans="1:7">
      <c r="A113" s="4" t="s">
        <v>380</v>
      </c>
      <c r="B113" s="4" t="s">
        <v>1665</v>
      </c>
      <c r="C113" s="4" t="s">
        <v>464</v>
      </c>
      <c r="D113" s="4">
        <v>46</v>
      </c>
      <c r="E113" s="4" t="s">
        <v>1666</v>
      </c>
      <c r="F113" s="4">
        <v>29.2102642059326</v>
      </c>
      <c r="G113" s="4" t="s">
        <v>1667</v>
      </c>
    </row>
    <row r="114" spans="1:7">
      <c r="A114" s="4" t="s">
        <v>1668</v>
      </c>
      <c r="B114" s="4" t="s">
        <v>1669</v>
      </c>
      <c r="C114" s="4" t="s">
        <v>464</v>
      </c>
      <c r="D114" s="4">
        <v>45</v>
      </c>
      <c r="E114" s="4" t="s">
        <v>1670</v>
      </c>
      <c r="F114" s="4">
        <v>29.1435508728027</v>
      </c>
      <c r="G114" s="4" t="s">
        <v>1671</v>
      </c>
    </row>
    <row r="115" spans="1:7">
      <c r="A115" s="4" t="s">
        <v>1672</v>
      </c>
      <c r="B115" s="4" t="s">
        <v>1673</v>
      </c>
      <c r="C115" s="4" t="s">
        <v>464</v>
      </c>
      <c r="D115" s="4">
        <v>44</v>
      </c>
      <c r="E115" s="4" t="s">
        <v>1674</v>
      </c>
      <c r="F115" s="4">
        <v>29.0517501831055</v>
      </c>
      <c r="G115" s="4" t="s">
        <v>1675</v>
      </c>
    </row>
    <row r="116" spans="1:7">
      <c r="A116" s="4" t="s">
        <v>1676</v>
      </c>
      <c r="B116" s="4" t="s">
        <v>1677</v>
      </c>
      <c r="C116" s="4" t="s">
        <v>464</v>
      </c>
      <c r="D116" s="4">
        <v>36</v>
      </c>
      <c r="E116" s="4" t="s">
        <v>1678</v>
      </c>
      <c r="F116" s="4">
        <v>28.5878734588623</v>
      </c>
      <c r="G116" s="4" t="s">
        <v>1679</v>
      </c>
    </row>
    <row r="117" spans="1:7">
      <c r="A117" s="4" t="s">
        <v>1680</v>
      </c>
      <c r="B117" s="4" t="s">
        <v>1681</v>
      </c>
      <c r="C117" s="4" t="s">
        <v>464</v>
      </c>
      <c r="D117" s="4">
        <v>45</v>
      </c>
      <c r="E117" s="4" t="s">
        <v>1682</v>
      </c>
      <c r="F117" s="4">
        <v>28.4873313903809</v>
      </c>
      <c r="G117" s="4" t="s">
        <v>1683</v>
      </c>
    </row>
    <row r="118" spans="1:7">
      <c r="A118" s="4" t="s">
        <v>1684</v>
      </c>
      <c r="B118" s="4" t="s">
        <v>1685</v>
      </c>
      <c r="C118" s="4" t="s">
        <v>464</v>
      </c>
      <c r="D118" s="4">
        <v>44</v>
      </c>
      <c r="E118" s="4" t="s">
        <v>1686</v>
      </c>
      <c r="F118" s="4">
        <v>28.4665451049805</v>
      </c>
      <c r="G118" s="4" t="s">
        <v>1687</v>
      </c>
    </row>
    <row r="119" spans="1:7">
      <c r="A119" s="4" t="s">
        <v>1688</v>
      </c>
      <c r="B119" s="4" t="s">
        <v>1689</v>
      </c>
      <c r="C119" s="4" t="s">
        <v>464</v>
      </c>
      <c r="D119" s="4">
        <v>45</v>
      </c>
      <c r="E119" s="4" t="s">
        <v>1690</v>
      </c>
      <c r="F119" s="4">
        <v>28.4517955780029</v>
      </c>
      <c r="G119" s="4" t="s">
        <v>1691</v>
      </c>
    </row>
    <row r="120" spans="1:7">
      <c r="A120" s="4" t="s">
        <v>1692</v>
      </c>
      <c r="B120" s="4" t="s">
        <v>1693</v>
      </c>
      <c r="C120" s="4" t="s">
        <v>464</v>
      </c>
      <c r="D120" s="4">
        <v>46</v>
      </c>
      <c r="E120" s="4" t="s">
        <v>1694</v>
      </c>
      <c r="F120" s="4">
        <v>28.440559387207</v>
      </c>
      <c r="G120" s="4" t="s">
        <v>1695</v>
      </c>
    </row>
    <row r="121" spans="1:7">
      <c r="A121" s="4" t="s">
        <v>1696</v>
      </c>
      <c r="B121" s="4" t="s">
        <v>1697</v>
      </c>
      <c r="C121" s="4" t="s">
        <v>464</v>
      </c>
      <c r="D121" s="4">
        <v>50</v>
      </c>
      <c r="E121" s="4" t="s">
        <v>1698</v>
      </c>
      <c r="F121" s="4">
        <v>28.4281730651855</v>
      </c>
      <c r="G121" s="4" t="s">
        <v>1699</v>
      </c>
    </row>
    <row r="122" spans="1:7">
      <c r="A122" s="4" t="s">
        <v>1700</v>
      </c>
      <c r="B122" s="4" t="s">
        <v>1701</v>
      </c>
      <c r="C122" s="4" t="s">
        <v>464</v>
      </c>
      <c r="D122" s="4">
        <v>46</v>
      </c>
      <c r="E122" s="4" t="s">
        <v>1702</v>
      </c>
      <c r="F122" s="4">
        <v>28.3309478759766</v>
      </c>
      <c r="G122" s="4" t="s">
        <v>1703</v>
      </c>
    </row>
    <row r="123" spans="1:7">
      <c r="A123" s="4" t="s">
        <v>1704</v>
      </c>
      <c r="B123" s="4" t="s">
        <v>1705</v>
      </c>
      <c r="C123" s="4" t="s">
        <v>464</v>
      </c>
      <c r="D123" s="4">
        <v>50</v>
      </c>
      <c r="E123" s="4" t="s">
        <v>1706</v>
      </c>
      <c r="F123" s="4">
        <v>28.324592590332</v>
      </c>
      <c r="G123" s="4" t="s">
        <v>1707</v>
      </c>
    </row>
    <row r="124" spans="1:7">
      <c r="A124" s="4" t="s">
        <v>1708</v>
      </c>
      <c r="B124" s="4" t="s">
        <v>1709</v>
      </c>
      <c r="C124" s="4" t="s">
        <v>464</v>
      </c>
      <c r="D124" s="4">
        <v>44</v>
      </c>
      <c r="E124" s="4" t="s">
        <v>1710</v>
      </c>
      <c r="F124" s="4">
        <v>28.3047637939453</v>
      </c>
      <c r="G124" s="4" t="s">
        <v>1711</v>
      </c>
    </row>
    <row r="125" spans="1:7">
      <c r="A125" s="4" t="s">
        <v>1712</v>
      </c>
      <c r="B125" s="4" t="s">
        <v>1713</v>
      </c>
      <c r="C125" s="4" t="s">
        <v>464</v>
      </c>
      <c r="D125" s="4">
        <v>43</v>
      </c>
      <c r="E125" s="4" t="s">
        <v>1714</v>
      </c>
      <c r="F125" s="4">
        <v>28.2791023254395</v>
      </c>
      <c r="G125" s="4" t="s">
        <v>1715</v>
      </c>
    </row>
    <row r="126" spans="1:7">
      <c r="A126" s="4" t="s">
        <v>1716</v>
      </c>
      <c r="B126" s="4" t="s">
        <v>1717</v>
      </c>
      <c r="C126" s="4" t="s">
        <v>464</v>
      </c>
      <c r="D126" s="4">
        <v>36</v>
      </c>
      <c r="E126" s="4" t="s">
        <v>1718</v>
      </c>
      <c r="F126" s="4">
        <v>28.22802734375</v>
      </c>
      <c r="G126" s="4" t="s">
        <v>1719</v>
      </c>
    </row>
    <row r="127" spans="1:7">
      <c r="A127" s="4" t="s">
        <v>1720</v>
      </c>
      <c r="B127" s="4" t="s">
        <v>1721</v>
      </c>
      <c r="C127" s="4" t="s">
        <v>464</v>
      </c>
      <c r="D127" s="4">
        <v>50</v>
      </c>
      <c r="E127" s="4" t="s">
        <v>1722</v>
      </c>
      <c r="F127" s="4">
        <v>28.2246513366699</v>
      </c>
      <c r="G127" s="4" t="s">
        <v>1723</v>
      </c>
    </row>
    <row r="128" spans="1:7">
      <c r="A128" s="4" t="s">
        <v>479</v>
      </c>
      <c r="B128" s="4" t="s">
        <v>480</v>
      </c>
      <c r="C128" s="4" t="s">
        <v>464</v>
      </c>
      <c r="D128" s="4">
        <v>46</v>
      </c>
      <c r="E128" s="4" t="s">
        <v>481</v>
      </c>
      <c r="F128" s="4">
        <v>28.1502380371094</v>
      </c>
      <c r="G128" s="4" t="s">
        <v>482</v>
      </c>
    </row>
    <row r="129" spans="1:7">
      <c r="A129" s="4" t="s">
        <v>1724</v>
      </c>
      <c r="B129" s="4" t="s">
        <v>1725</v>
      </c>
      <c r="C129" s="4" t="s">
        <v>464</v>
      </c>
      <c r="D129" s="4">
        <v>46</v>
      </c>
      <c r="E129" s="4" t="s">
        <v>1726</v>
      </c>
      <c r="F129" s="4">
        <v>28.1243896484375</v>
      </c>
      <c r="G129" s="4" t="s">
        <v>1727</v>
      </c>
    </row>
    <row r="130" spans="1:7">
      <c r="A130" s="4" t="s">
        <v>316</v>
      </c>
      <c r="B130" s="4" t="s">
        <v>1728</v>
      </c>
      <c r="C130" s="4" t="s">
        <v>464</v>
      </c>
      <c r="D130" s="4">
        <v>50</v>
      </c>
      <c r="E130" s="4" t="s">
        <v>1729</v>
      </c>
      <c r="F130" s="4">
        <v>28.1230735778809</v>
      </c>
      <c r="G130" s="4" t="s">
        <v>1730</v>
      </c>
    </row>
    <row r="131" spans="1:7">
      <c r="A131" s="4" t="s">
        <v>1731</v>
      </c>
      <c r="B131" s="4" t="s">
        <v>1732</v>
      </c>
      <c r="C131" s="4" t="s">
        <v>464</v>
      </c>
      <c r="D131" s="4">
        <v>43</v>
      </c>
      <c r="E131" s="4" t="s">
        <v>1733</v>
      </c>
      <c r="F131" s="4">
        <v>28.0955467224121</v>
      </c>
      <c r="G131" s="4" t="s">
        <v>1734</v>
      </c>
    </row>
    <row r="132" spans="1:7">
      <c r="A132" s="4" t="s">
        <v>1735</v>
      </c>
      <c r="B132" s="4" t="s">
        <v>1736</v>
      </c>
      <c r="C132" s="4" t="s">
        <v>464</v>
      </c>
      <c r="D132" s="4">
        <v>40</v>
      </c>
      <c r="E132" s="4" t="s">
        <v>1737</v>
      </c>
      <c r="F132" s="4">
        <v>28.0470733642578</v>
      </c>
      <c r="G132" s="4" t="s">
        <v>1738</v>
      </c>
    </row>
    <row r="133" spans="1:7">
      <c r="A133" s="4" t="s">
        <v>1739</v>
      </c>
      <c r="B133" s="4" t="s">
        <v>1740</v>
      </c>
      <c r="C133" s="4" t="s">
        <v>464</v>
      </c>
      <c r="D133" s="4">
        <v>41</v>
      </c>
      <c r="E133" s="4" t="s">
        <v>1741</v>
      </c>
      <c r="F133" s="4">
        <v>28.0313568115234</v>
      </c>
      <c r="G133" s="4" t="s">
        <v>1742</v>
      </c>
    </row>
    <row r="134" spans="1:7">
      <c r="A134" s="4" t="s">
        <v>1232</v>
      </c>
      <c r="B134" s="4" t="s">
        <v>1233</v>
      </c>
      <c r="C134" s="4" t="s">
        <v>464</v>
      </c>
      <c r="D134" s="4">
        <v>49</v>
      </c>
      <c r="E134" s="4" t="s">
        <v>1234</v>
      </c>
      <c r="F134" s="4">
        <v>27.5610485076904</v>
      </c>
      <c r="G134" s="4" t="s">
        <v>1235</v>
      </c>
    </row>
    <row r="135" spans="1:7">
      <c r="A135" s="4" t="s">
        <v>328</v>
      </c>
      <c r="B135" s="4" t="s">
        <v>1226</v>
      </c>
      <c r="C135" s="4" t="s">
        <v>464</v>
      </c>
      <c r="D135" s="4">
        <v>49</v>
      </c>
      <c r="E135" s="4" t="s">
        <v>1227</v>
      </c>
      <c r="F135" s="4">
        <v>27.4022750854492</v>
      </c>
      <c r="G135" s="4" t="s">
        <v>1228</v>
      </c>
    </row>
    <row r="136" spans="1:7">
      <c r="A136" s="4" t="s">
        <v>1743</v>
      </c>
      <c r="B136" s="4" t="s">
        <v>1744</v>
      </c>
      <c r="C136" s="4" t="s">
        <v>464</v>
      </c>
      <c r="D136" s="4">
        <v>38</v>
      </c>
      <c r="E136" s="4" t="s">
        <v>1745</v>
      </c>
      <c r="F136" s="4">
        <v>27.3544235229492</v>
      </c>
      <c r="G136" s="4" t="s">
        <v>1746</v>
      </c>
    </row>
    <row r="137" spans="1:7">
      <c r="A137" s="4" t="s">
        <v>1747</v>
      </c>
      <c r="B137" s="4" t="s">
        <v>1748</v>
      </c>
      <c r="C137" s="4" t="s">
        <v>464</v>
      </c>
      <c r="D137" s="4">
        <v>41</v>
      </c>
      <c r="E137" s="4" t="s">
        <v>1749</v>
      </c>
      <c r="F137" s="4">
        <v>27.3437805175781</v>
      </c>
      <c r="G137" s="4" t="s">
        <v>1750</v>
      </c>
    </row>
    <row r="138" spans="1:7">
      <c r="A138" s="4" t="s">
        <v>1751</v>
      </c>
      <c r="B138" s="4" t="s">
        <v>1752</v>
      </c>
      <c r="C138" s="4" t="s">
        <v>464</v>
      </c>
      <c r="D138" s="4">
        <v>47</v>
      </c>
      <c r="E138" s="4" t="s">
        <v>1753</v>
      </c>
      <c r="F138" s="4">
        <v>27.1441688537598</v>
      </c>
      <c r="G138" s="4" t="s">
        <v>1754</v>
      </c>
    </row>
    <row r="139" spans="1:7">
      <c r="A139" s="4" t="s">
        <v>1755</v>
      </c>
      <c r="B139" s="4" t="s">
        <v>1756</v>
      </c>
      <c r="C139" s="4" t="s">
        <v>464</v>
      </c>
      <c r="D139" s="4">
        <v>42</v>
      </c>
      <c r="E139" s="4" t="s">
        <v>1757</v>
      </c>
      <c r="F139" s="4">
        <v>27.0622463226318</v>
      </c>
      <c r="G139" s="4" t="s">
        <v>1758</v>
      </c>
    </row>
    <row r="140" spans="1:7">
      <c r="A140" s="4" t="s">
        <v>1759</v>
      </c>
      <c r="B140" s="4" t="s">
        <v>1760</v>
      </c>
      <c r="C140" s="4" t="s">
        <v>464</v>
      </c>
      <c r="D140" s="4">
        <v>42</v>
      </c>
      <c r="E140" s="4" t="s">
        <v>1761</v>
      </c>
      <c r="F140" s="4">
        <v>27.0422248840332</v>
      </c>
      <c r="G140" s="4" t="s">
        <v>1762</v>
      </c>
    </row>
    <row r="141" spans="1:7">
      <c r="A141" s="4" t="s">
        <v>1763</v>
      </c>
      <c r="B141" s="4" t="s">
        <v>1764</v>
      </c>
      <c r="C141" s="4" t="s">
        <v>464</v>
      </c>
      <c r="D141" s="4">
        <v>42</v>
      </c>
      <c r="E141" s="4" t="s">
        <v>1765</v>
      </c>
      <c r="F141" s="4">
        <v>27.0409641265869</v>
      </c>
      <c r="G141" s="4" t="s">
        <v>1766</v>
      </c>
    </row>
    <row r="142" spans="1:7">
      <c r="A142" s="4" t="s">
        <v>1767</v>
      </c>
      <c r="B142" s="4" t="s">
        <v>1768</v>
      </c>
      <c r="C142" s="4" t="s">
        <v>464</v>
      </c>
      <c r="D142" s="4">
        <v>46</v>
      </c>
      <c r="E142" s="4" t="s">
        <v>1769</v>
      </c>
      <c r="F142" s="4">
        <v>26.9716205596924</v>
      </c>
      <c r="G142" s="4" t="s">
        <v>1770</v>
      </c>
    </row>
    <row r="143" spans="1:7">
      <c r="A143" s="4" t="s">
        <v>1771</v>
      </c>
      <c r="B143" s="4" t="s">
        <v>1772</v>
      </c>
      <c r="C143" s="4" t="s">
        <v>464</v>
      </c>
      <c r="D143" s="4">
        <v>39</v>
      </c>
      <c r="E143" s="4" t="s">
        <v>1773</v>
      </c>
      <c r="F143" s="4">
        <v>26.9551963806152</v>
      </c>
      <c r="G143" s="4" t="s">
        <v>1774</v>
      </c>
    </row>
    <row r="144" spans="1:7">
      <c r="A144" s="4" t="s">
        <v>1775</v>
      </c>
      <c r="B144" s="4" t="s">
        <v>1776</v>
      </c>
      <c r="C144" s="4" t="s">
        <v>464</v>
      </c>
      <c r="D144" s="4">
        <v>45</v>
      </c>
      <c r="E144" s="4" t="s">
        <v>1777</v>
      </c>
      <c r="F144" s="4">
        <v>26.9242095947266</v>
      </c>
      <c r="G144" s="4" t="s">
        <v>1778</v>
      </c>
    </row>
    <row r="145" spans="1:7">
      <c r="A145" s="4" t="s">
        <v>1779</v>
      </c>
      <c r="B145" s="4" t="s">
        <v>1780</v>
      </c>
      <c r="C145" s="4" t="s">
        <v>464</v>
      </c>
      <c r="D145" s="4">
        <v>46</v>
      </c>
      <c r="E145" s="4" t="s">
        <v>1781</v>
      </c>
      <c r="F145" s="4">
        <v>26.9205760955811</v>
      </c>
      <c r="G145" s="4" t="s">
        <v>1782</v>
      </c>
    </row>
    <row r="146" spans="1:7">
      <c r="A146" s="4" t="s">
        <v>326</v>
      </c>
      <c r="B146" s="4" t="s">
        <v>1783</v>
      </c>
      <c r="C146" s="4" t="s">
        <v>464</v>
      </c>
      <c r="D146" s="4">
        <v>50</v>
      </c>
      <c r="E146" s="4" t="s">
        <v>1784</v>
      </c>
      <c r="F146" s="4">
        <v>26.8839416503906</v>
      </c>
      <c r="G146" s="4" t="s">
        <v>1785</v>
      </c>
    </row>
    <row r="147" spans="1:7">
      <c r="A147" s="4" t="s">
        <v>1786</v>
      </c>
      <c r="B147" s="4" t="s">
        <v>1787</v>
      </c>
      <c r="C147" s="4" t="s">
        <v>464</v>
      </c>
      <c r="D147" s="4">
        <v>48</v>
      </c>
      <c r="E147" s="4" t="s">
        <v>1788</v>
      </c>
      <c r="F147" s="4">
        <v>26.8344345092773</v>
      </c>
      <c r="G147" s="4" t="s">
        <v>1789</v>
      </c>
    </row>
    <row r="148" spans="1:7">
      <c r="A148" s="4" t="s">
        <v>1790</v>
      </c>
      <c r="B148" s="4" t="s">
        <v>1791</v>
      </c>
      <c r="C148" s="4" t="s">
        <v>464</v>
      </c>
      <c r="D148" s="4">
        <v>36</v>
      </c>
      <c r="E148" s="4" t="s">
        <v>1792</v>
      </c>
      <c r="F148" s="4">
        <v>26.6843757629395</v>
      </c>
      <c r="G148" s="4" t="s">
        <v>1793</v>
      </c>
    </row>
    <row r="149" spans="1:7">
      <c r="A149" s="4" t="s">
        <v>1794</v>
      </c>
      <c r="B149" s="4" t="s">
        <v>1795</v>
      </c>
      <c r="C149" s="4" t="s">
        <v>464</v>
      </c>
      <c r="D149" s="4">
        <v>48</v>
      </c>
      <c r="E149" s="4" t="s">
        <v>1796</v>
      </c>
      <c r="F149" s="4">
        <v>26.5820732116699</v>
      </c>
      <c r="G149" s="4" t="s">
        <v>1797</v>
      </c>
    </row>
    <row r="150" spans="1:7">
      <c r="A150" s="4" t="s">
        <v>1798</v>
      </c>
      <c r="B150" s="4" t="s">
        <v>1799</v>
      </c>
      <c r="C150" s="4" t="s">
        <v>464</v>
      </c>
      <c r="D150" s="4">
        <v>42</v>
      </c>
      <c r="E150" s="4" t="s">
        <v>1800</v>
      </c>
      <c r="F150" s="4">
        <v>26.5618629455566</v>
      </c>
      <c r="G150" s="4" t="s">
        <v>1801</v>
      </c>
    </row>
    <row r="151" spans="1:7">
      <c r="A151" s="4" t="s">
        <v>1802</v>
      </c>
      <c r="B151" s="4" t="s">
        <v>1803</v>
      </c>
      <c r="C151" s="4" t="s">
        <v>464</v>
      </c>
      <c r="D151" s="4">
        <v>44</v>
      </c>
      <c r="E151" s="4" t="s">
        <v>1804</v>
      </c>
      <c r="F151" s="4">
        <v>26.3941783905029</v>
      </c>
      <c r="G151" s="4" t="s">
        <v>1805</v>
      </c>
    </row>
    <row r="152" spans="1:7">
      <c r="A152" s="4" t="s">
        <v>1806</v>
      </c>
      <c r="B152" s="4" t="s">
        <v>1807</v>
      </c>
      <c r="C152" s="4" t="s">
        <v>464</v>
      </c>
      <c r="D152" s="4">
        <v>49</v>
      </c>
      <c r="E152" s="4" t="s">
        <v>1808</v>
      </c>
      <c r="F152" s="4">
        <v>26.370626449585</v>
      </c>
      <c r="G152" s="4" t="s">
        <v>1809</v>
      </c>
    </row>
    <row r="153" spans="1:7">
      <c r="A153" s="4" t="s">
        <v>1810</v>
      </c>
      <c r="B153" s="4" t="s">
        <v>1811</v>
      </c>
      <c r="C153" s="4" t="s">
        <v>464</v>
      </c>
      <c r="D153" s="4">
        <v>48</v>
      </c>
      <c r="E153" s="4" t="s">
        <v>1812</v>
      </c>
      <c r="F153" s="4">
        <v>26.334342956543</v>
      </c>
      <c r="G153" s="4" t="s">
        <v>1813</v>
      </c>
    </row>
    <row r="154" spans="1:7">
      <c r="A154" s="4" t="s">
        <v>1814</v>
      </c>
      <c r="B154" s="4" t="s">
        <v>1815</v>
      </c>
      <c r="C154" s="4" t="s">
        <v>464</v>
      </c>
      <c r="D154" s="4">
        <v>45</v>
      </c>
      <c r="E154" s="4" t="s">
        <v>1816</v>
      </c>
      <c r="F154" s="4">
        <v>26.3243293762207</v>
      </c>
      <c r="G154" s="4" t="s">
        <v>1817</v>
      </c>
    </row>
    <row r="155" spans="1:7">
      <c r="A155" s="4" t="s">
        <v>1818</v>
      </c>
      <c r="B155" s="4" t="s">
        <v>1819</v>
      </c>
      <c r="C155" s="4" t="s">
        <v>464</v>
      </c>
      <c r="D155" s="4">
        <v>41</v>
      </c>
      <c r="E155" s="4" t="s">
        <v>1820</v>
      </c>
      <c r="F155" s="4">
        <v>26.1923370361328</v>
      </c>
      <c r="G155" s="4" t="s">
        <v>1821</v>
      </c>
    </row>
    <row r="156" spans="1:7">
      <c r="A156" s="4" t="s">
        <v>294</v>
      </c>
      <c r="B156" s="4" t="s">
        <v>1822</v>
      </c>
      <c r="C156" s="4" t="s">
        <v>464</v>
      </c>
      <c r="D156" s="4">
        <v>49</v>
      </c>
      <c r="E156" s="4" t="s">
        <v>1823</v>
      </c>
      <c r="F156" s="4">
        <v>26.0743865966797</v>
      </c>
      <c r="G156" s="4" t="s">
        <v>1824</v>
      </c>
    </row>
    <row r="157" spans="1:7">
      <c r="A157" s="4" t="s">
        <v>1825</v>
      </c>
      <c r="B157" s="4" t="s">
        <v>1826</v>
      </c>
      <c r="C157" s="4" t="s">
        <v>464</v>
      </c>
      <c r="D157" s="4">
        <v>48</v>
      </c>
      <c r="E157" s="4" t="s">
        <v>1827</v>
      </c>
      <c r="F157" s="4">
        <v>26.0489673614502</v>
      </c>
      <c r="G157" s="4" t="s">
        <v>1828</v>
      </c>
    </row>
    <row r="158" spans="1:7">
      <c r="A158" s="4" t="s">
        <v>644</v>
      </c>
      <c r="B158" s="4" t="s">
        <v>645</v>
      </c>
      <c r="C158" s="4" t="s">
        <v>464</v>
      </c>
      <c r="D158" s="4">
        <v>46</v>
      </c>
      <c r="E158" s="4" t="s">
        <v>646</v>
      </c>
      <c r="F158" s="4">
        <v>25.8766403198242</v>
      </c>
      <c r="G158" s="4" t="s">
        <v>647</v>
      </c>
    </row>
    <row r="159" spans="1:7">
      <c r="A159" s="4" t="s">
        <v>1829</v>
      </c>
      <c r="B159" s="4" t="s">
        <v>1830</v>
      </c>
      <c r="C159" s="4" t="s">
        <v>464</v>
      </c>
      <c r="D159" s="4">
        <v>47</v>
      </c>
      <c r="E159" s="4" t="s">
        <v>1831</v>
      </c>
      <c r="F159" s="4">
        <v>25.838809967041</v>
      </c>
      <c r="G159" s="4" t="s">
        <v>1832</v>
      </c>
    </row>
    <row r="160" spans="1:7">
      <c r="A160" s="4" t="s">
        <v>327</v>
      </c>
      <c r="B160" s="4" t="s">
        <v>1833</v>
      </c>
      <c r="C160" s="4" t="s">
        <v>464</v>
      </c>
      <c r="D160" s="4">
        <v>52</v>
      </c>
      <c r="E160" s="4" t="s">
        <v>1834</v>
      </c>
      <c r="F160" s="4">
        <v>25.7726745605469</v>
      </c>
      <c r="G160" s="4" t="s">
        <v>1835</v>
      </c>
    </row>
    <row r="161" spans="1:7">
      <c r="A161" s="4" t="s">
        <v>318</v>
      </c>
      <c r="B161" s="4" t="s">
        <v>1836</v>
      </c>
      <c r="C161" s="4" t="s">
        <v>464</v>
      </c>
      <c r="D161" s="4">
        <v>49</v>
      </c>
      <c r="E161" s="4" t="s">
        <v>1837</v>
      </c>
      <c r="F161" s="4">
        <v>25.753532409668</v>
      </c>
      <c r="G161" s="4" t="s">
        <v>1838</v>
      </c>
    </row>
    <row r="162" spans="1:7">
      <c r="A162" s="4" t="s">
        <v>1839</v>
      </c>
      <c r="B162" s="4" t="s">
        <v>1840</v>
      </c>
      <c r="C162" s="4" t="s">
        <v>464</v>
      </c>
      <c r="D162" s="4">
        <v>43</v>
      </c>
      <c r="E162" s="4" t="s">
        <v>1841</v>
      </c>
      <c r="F162" s="4">
        <v>25.6367111206055</v>
      </c>
      <c r="G162" s="4" t="s">
        <v>1842</v>
      </c>
    </row>
    <row r="163" spans="1:7">
      <c r="A163" s="4" t="s">
        <v>1843</v>
      </c>
      <c r="B163" s="4" t="s">
        <v>1844</v>
      </c>
      <c r="C163" s="4" t="s">
        <v>464</v>
      </c>
      <c r="D163" s="4">
        <v>47</v>
      </c>
      <c r="E163" s="4" t="s">
        <v>1845</v>
      </c>
      <c r="F163" s="4">
        <v>25.577522277832</v>
      </c>
      <c r="G163" s="4" t="s">
        <v>1846</v>
      </c>
    </row>
    <row r="164" spans="1:7">
      <c r="A164" s="4" t="s">
        <v>1847</v>
      </c>
      <c r="B164" s="4" t="s">
        <v>1848</v>
      </c>
      <c r="C164" s="4" t="s">
        <v>464</v>
      </c>
      <c r="D164" s="4">
        <v>41</v>
      </c>
      <c r="E164" s="4" t="s">
        <v>1849</v>
      </c>
      <c r="F164" s="4">
        <v>25.5732250213623</v>
      </c>
      <c r="G164" s="4" t="s">
        <v>1850</v>
      </c>
    </row>
    <row r="165" spans="1:7">
      <c r="A165" s="4" t="s">
        <v>1851</v>
      </c>
      <c r="B165" s="4" t="s">
        <v>1852</v>
      </c>
      <c r="C165" s="4" t="s">
        <v>464</v>
      </c>
      <c r="D165" s="4">
        <v>42</v>
      </c>
      <c r="E165" s="4" t="s">
        <v>1853</v>
      </c>
      <c r="F165" s="4">
        <v>25.4968757629395</v>
      </c>
      <c r="G165" s="4" t="s">
        <v>1854</v>
      </c>
    </row>
    <row r="166" spans="1:7">
      <c r="A166" s="4" t="s">
        <v>1855</v>
      </c>
      <c r="B166" s="4" t="s">
        <v>1856</v>
      </c>
      <c r="C166" s="4" t="s">
        <v>464</v>
      </c>
      <c r="D166" s="4">
        <v>38</v>
      </c>
      <c r="E166" s="4" t="s">
        <v>1857</v>
      </c>
      <c r="F166" s="4">
        <v>25.4203987121582</v>
      </c>
      <c r="G166" s="4" t="s">
        <v>1858</v>
      </c>
    </row>
    <row r="167" spans="1:7">
      <c r="A167" s="4" t="s">
        <v>1859</v>
      </c>
      <c r="B167" s="4" t="s">
        <v>1860</v>
      </c>
      <c r="C167" s="4" t="s">
        <v>464</v>
      </c>
      <c r="D167" s="4">
        <v>41</v>
      </c>
      <c r="E167" s="4" t="s">
        <v>1861</v>
      </c>
      <c r="F167" s="4">
        <v>25.3415412902832</v>
      </c>
      <c r="G167" s="4" t="s">
        <v>1862</v>
      </c>
    </row>
    <row r="168" spans="1:7">
      <c r="A168" s="4" t="s">
        <v>1863</v>
      </c>
      <c r="B168" s="4" t="s">
        <v>1864</v>
      </c>
      <c r="C168" s="4" t="s">
        <v>464</v>
      </c>
      <c r="D168" s="4">
        <v>44</v>
      </c>
      <c r="E168" s="4" t="s">
        <v>1865</v>
      </c>
      <c r="F168" s="4">
        <v>25.2797622680664</v>
      </c>
      <c r="G168" s="4" t="s">
        <v>1866</v>
      </c>
    </row>
    <row r="169" spans="1:7">
      <c r="A169" s="4" t="s">
        <v>1867</v>
      </c>
      <c r="B169" s="4" t="s">
        <v>1868</v>
      </c>
      <c r="C169" s="4" t="s">
        <v>464</v>
      </c>
      <c r="D169" s="4">
        <v>42</v>
      </c>
      <c r="E169" s="4" t="s">
        <v>1869</v>
      </c>
      <c r="F169" s="4">
        <v>25.2540321350098</v>
      </c>
      <c r="G169" s="4" t="s">
        <v>1870</v>
      </c>
    </row>
    <row r="170" spans="1:7">
      <c r="A170" s="4" t="s">
        <v>1295</v>
      </c>
      <c r="B170" s="4" t="s">
        <v>1296</v>
      </c>
      <c r="C170" s="4" t="s">
        <v>464</v>
      </c>
      <c r="D170" s="4">
        <v>41</v>
      </c>
      <c r="E170" s="4" t="s">
        <v>1297</v>
      </c>
      <c r="F170" s="4">
        <v>25.2165088653564</v>
      </c>
      <c r="G170" s="4" t="s">
        <v>1298</v>
      </c>
    </row>
    <row r="171" spans="1:7">
      <c r="A171" s="4" t="s">
        <v>1871</v>
      </c>
      <c r="B171" s="4" t="s">
        <v>1872</v>
      </c>
      <c r="C171" s="4" t="s">
        <v>464</v>
      </c>
      <c r="D171" s="4">
        <v>42</v>
      </c>
      <c r="E171" s="4" t="s">
        <v>1873</v>
      </c>
      <c r="F171" s="4">
        <v>25.2063331604004</v>
      </c>
      <c r="G171" s="4" t="s">
        <v>1874</v>
      </c>
    </row>
    <row r="172" spans="1:7">
      <c r="A172" s="4" t="s">
        <v>1875</v>
      </c>
      <c r="B172" s="4" t="s">
        <v>1876</v>
      </c>
      <c r="C172" s="4" t="s">
        <v>464</v>
      </c>
      <c r="D172" s="4">
        <v>41</v>
      </c>
      <c r="E172" s="4" t="s">
        <v>1877</v>
      </c>
      <c r="F172" s="4">
        <v>25.2005558013916</v>
      </c>
      <c r="G172" s="4" t="s">
        <v>1878</v>
      </c>
    </row>
    <row r="173" spans="1:7">
      <c r="A173" s="4" t="s">
        <v>1879</v>
      </c>
      <c r="B173" s="4" t="s">
        <v>1880</v>
      </c>
      <c r="C173" s="4" t="s">
        <v>464</v>
      </c>
      <c r="D173" s="4">
        <v>49</v>
      </c>
      <c r="E173" s="4" t="s">
        <v>1881</v>
      </c>
      <c r="F173" s="4">
        <v>25.1619911193848</v>
      </c>
      <c r="G173" s="4" t="s">
        <v>1882</v>
      </c>
    </row>
    <row r="174" spans="1:7">
      <c r="A174" s="4" t="s">
        <v>1883</v>
      </c>
      <c r="B174" s="4" t="s">
        <v>1884</v>
      </c>
      <c r="C174" s="4" t="s">
        <v>464</v>
      </c>
      <c r="D174" s="4">
        <v>48</v>
      </c>
      <c r="E174" s="4" t="s">
        <v>1885</v>
      </c>
      <c r="F174" s="4">
        <v>25.1187019348145</v>
      </c>
      <c r="G174" s="4" t="s">
        <v>1886</v>
      </c>
    </row>
    <row r="175" spans="1:7">
      <c r="A175" s="4" t="s">
        <v>1887</v>
      </c>
      <c r="B175" s="4" t="s">
        <v>1888</v>
      </c>
      <c r="C175" s="4" t="s">
        <v>464</v>
      </c>
      <c r="D175" s="4">
        <v>41</v>
      </c>
      <c r="E175" s="4" t="s">
        <v>1889</v>
      </c>
      <c r="F175" s="4">
        <v>25.0004405975342</v>
      </c>
      <c r="G175" s="4" t="s">
        <v>1890</v>
      </c>
    </row>
    <row r="176" spans="1:7">
      <c r="A176" s="4" t="s">
        <v>1891</v>
      </c>
      <c r="B176" s="4" t="s">
        <v>1892</v>
      </c>
      <c r="C176" s="4" t="s">
        <v>464</v>
      </c>
      <c r="D176" s="4">
        <v>45</v>
      </c>
      <c r="E176" s="4" t="s">
        <v>1893</v>
      </c>
      <c r="F176" s="4">
        <v>24.935525894165</v>
      </c>
      <c r="G176" s="4" t="s">
        <v>1894</v>
      </c>
    </row>
    <row r="177" spans="1:7">
      <c r="A177" s="4" t="s">
        <v>1215</v>
      </c>
      <c r="B177" s="4" t="s">
        <v>1216</v>
      </c>
      <c r="C177" s="4" t="s">
        <v>464</v>
      </c>
      <c r="D177" s="4">
        <v>50</v>
      </c>
      <c r="E177" s="4" t="s">
        <v>1217</v>
      </c>
      <c r="F177" s="4">
        <v>24.920015335083</v>
      </c>
      <c r="G177" s="4" t="s">
        <v>1218</v>
      </c>
    </row>
    <row r="178" spans="1:7">
      <c r="A178" s="4" t="s">
        <v>1895</v>
      </c>
      <c r="B178" s="4" t="s">
        <v>1896</v>
      </c>
      <c r="C178" s="4" t="s">
        <v>464</v>
      </c>
      <c r="D178" s="4">
        <v>47</v>
      </c>
      <c r="E178" s="4" t="s">
        <v>1897</v>
      </c>
      <c r="F178" s="4">
        <v>24.893726348877</v>
      </c>
      <c r="G178" s="4" t="s">
        <v>1898</v>
      </c>
    </row>
    <row r="179" spans="1:7">
      <c r="A179" s="4" t="s">
        <v>1899</v>
      </c>
      <c r="B179" s="4" t="s">
        <v>1900</v>
      </c>
      <c r="C179" s="4" t="s">
        <v>464</v>
      </c>
      <c r="D179" s="4">
        <v>38</v>
      </c>
      <c r="E179" s="4" t="s">
        <v>1901</v>
      </c>
      <c r="F179" s="4">
        <v>24.8924808502197</v>
      </c>
      <c r="G179" s="4" t="s">
        <v>1902</v>
      </c>
    </row>
    <row r="180" spans="1:7">
      <c r="A180" s="4" t="s">
        <v>1903</v>
      </c>
      <c r="B180" s="4" t="s">
        <v>1904</v>
      </c>
      <c r="C180" s="4" t="s">
        <v>464</v>
      </c>
      <c r="D180" s="4">
        <v>49</v>
      </c>
      <c r="E180" s="4" t="s">
        <v>1905</v>
      </c>
      <c r="F180" s="4">
        <v>24.8445720672607</v>
      </c>
      <c r="G180" s="4" t="s">
        <v>1906</v>
      </c>
    </row>
    <row r="181" spans="1:7">
      <c r="A181" s="4" t="s">
        <v>1907</v>
      </c>
      <c r="B181" s="4" t="s">
        <v>1908</v>
      </c>
      <c r="C181" s="4" t="s">
        <v>464</v>
      </c>
      <c r="D181" s="4">
        <v>41</v>
      </c>
      <c r="E181" s="4" t="s">
        <v>1909</v>
      </c>
      <c r="F181" s="4">
        <v>24.8334178924561</v>
      </c>
      <c r="G181" s="4" t="s">
        <v>1910</v>
      </c>
    </row>
    <row r="182" spans="1:7">
      <c r="A182" s="4" t="s">
        <v>363</v>
      </c>
      <c r="B182" s="4" t="s">
        <v>1911</v>
      </c>
      <c r="C182" s="4" t="s">
        <v>464</v>
      </c>
      <c r="D182" s="4">
        <v>46</v>
      </c>
      <c r="E182" s="4" t="s">
        <v>1912</v>
      </c>
      <c r="F182" s="4">
        <v>24.8085975646973</v>
      </c>
      <c r="G182" s="4" t="s">
        <v>1913</v>
      </c>
    </row>
    <row r="183" spans="1:7">
      <c r="A183" s="4" t="s">
        <v>1914</v>
      </c>
      <c r="B183" s="4" t="s">
        <v>1915</v>
      </c>
      <c r="C183" s="4" t="s">
        <v>464</v>
      </c>
      <c r="D183" s="4">
        <v>44</v>
      </c>
      <c r="E183" s="4" t="s">
        <v>1916</v>
      </c>
      <c r="F183" s="4">
        <v>24.7272319793701</v>
      </c>
      <c r="G183" s="4" t="s">
        <v>1917</v>
      </c>
    </row>
    <row r="184" spans="1:7">
      <c r="A184" s="4" t="s">
        <v>1918</v>
      </c>
      <c r="B184" s="4" t="s">
        <v>1919</v>
      </c>
      <c r="C184" s="4" t="s">
        <v>464</v>
      </c>
      <c r="D184" s="4">
        <v>41</v>
      </c>
      <c r="E184" s="4" t="s">
        <v>1920</v>
      </c>
      <c r="F184" s="4">
        <v>24.6721038818359</v>
      </c>
      <c r="G184" s="4" t="s">
        <v>1921</v>
      </c>
    </row>
    <row r="185" spans="1:7">
      <c r="A185" s="4" t="s">
        <v>1922</v>
      </c>
      <c r="B185" s="4" t="s">
        <v>1923</v>
      </c>
      <c r="C185" s="4" t="s">
        <v>464</v>
      </c>
      <c r="D185" s="4">
        <v>44</v>
      </c>
      <c r="E185" s="4" t="s">
        <v>1924</v>
      </c>
      <c r="F185" s="4">
        <v>24.597261428833</v>
      </c>
      <c r="G185" s="4" t="s">
        <v>1925</v>
      </c>
    </row>
    <row r="186" spans="1:7">
      <c r="A186" s="4" t="s">
        <v>1926</v>
      </c>
      <c r="B186" s="4" t="s">
        <v>1927</v>
      </c>
      <c r="C186" s="4" t="s">
        <v>464</v>
      </c>
      <c r="D186" s="4">
        <v>39</v>
      </c>
      <c r="E186" s="4" t="s">
        <v>1928</v>
      </c>
      <c r="F186" s="4">
        <v>24.5563869476318</v>
      </c>
      <c r="G186" s="4" t="s">
        <v>1929</v>
      </c>
    </row>
    <row r="187" spans="1:7">
      <c r="A187" s="4" t="s">
        <v>1930</v>
      </c>
      <c r="B187" s="4" t="s">
        <v>1931</v>
      </c>
      <c r="C187" s="4" t="s">
        <v>464</v>
      </c>
      <c r="D187" s="4">
        <v>49</v>
      </c>
      <c r="E187" s="4" t="s">
        <v>1932</v>
      </c>
      <c r="F187" s="4">
        <v>24.5555839538574</v>
      </c>
      <c r="G187" s="4" t="s">
        <v>1933</v>
      </c>
    </row>
    <row r="188" spans="1:7">
      <c r="A188" s="4" t="s">
        <v>1934</v>
      </c>
      <c r="B188" s="4" t="s">
        <v>1935</v>
      </c>
      <c r="C188" s="4" t="s">
        <v>464</v>
      </c>
      <c r="D188" s="4">
        <v>46</v>
      </c>
      <c r="E188" s="4" t="s">
        <v>1936</v>
      </c>
      <c r="F188" s="4">
        <v>24.4777336120605</v>
      </c>
      <c r="G188" s="4" t="s">
        <v>1937</v>
      </c>
    </row>
    <row r="189" spans="1:7">
      <c r="A189" s="4" t="s">
        <v>1938</v>
      </c>
      <c r="B189" s="4" t="s">
        <v>1939</v>
      </c>
      <c r="C189" s="4" t="s">
        <v>464</v>
      </c>
      <c r="D189" s="4">
        <v>36</v>
      </c>
      <c r="E189" s="4" t="s">
        <v>1940</v>
      </c>
      <c r="F189" s="4">
        <v>24.4686164855957</v>
      </c>
      <c r="G189" s="4" t="s">
        <v>1941</v>
      </c>
    </row>
    <row r="190" spans="1:7">
      <c r="A190" s="4" t="s">
        <v>1942</v>
      </c>
      <c r="B190" s="4" t="s">
        <v>1943</v>
      </c>
      <c r="C190" s="4" t="s">
        <v>464</v>
      </c>
      <c r="D190" s="4">
        <v>46</v>
      </c>
      <c r="E190" s="4" t="s">
        <v>1944</v>
      </c>
      <c r="F190" s="4">
        <v>24.450927734375</v>
      </c>
      <c r="G190" s="4" t="s">
        <v>1945</v>
      </c>
    </row>
    <row r="191" spans="1:7">
      <c r="A191" s="4" t="s">
        <v>1946</v>
      </c>
      <c r="B191" s="4" t="s">
        <v>1947</v>
      </c>
      <c r="C191" s="4" t="s">
        <v>464</v>
      </c>
      <c r="D191" s="4">
        <v>41</v>
      </c>
      <c r="E191" s="4" t="s">
        <v>1948</v>
      </c>
      <c r="F191" s="4">
        <v>24.4184837341309</v>
      </c>
      <c r="G191" s="4" t="s">
        <v>1949</v>
      </c>
    </row>
    <row r="192" spans="1:7">
      <c r="A192" s="4" t="s">
        <v>1950</v>
      </c>
      <c r="B192" s="4" t="s">
        <v>1951</v>
      </c>
      <c r="C192" s="4" t="s">
        <v>464</v>
      </c>
      <c r="D192" s="4">
        <v>42</v>
      </c>
      <c r="E192" s="4" t="s">
        <v>1952</v>
      </c>
      <c r="F192" s="4">
        <v>24.3150482177734</v>
      </c>
      <c r="G192" s="4" t="s">
        <v>1953</v>
      </c>
    </row>
    <row r="193" spans="1:7">
      <c r="A193" s="4" t="s">
        <v>1954</v>
      </c>
      <c r="B193" s="4" t="s">
        <v>1955</v>
      </c>
      <c r="C193" s="4" t="s">
        <v>464</v>
      </c>
      <c r="D193" s="4">
        <v>50</v>
      </c>
      <c r="E193" s="4" t="s">
        <v>1956</v>
      </c>
      <c r="F193" s="4">
        <v>24.3118286132813</v>
      </c>
      <c r="G193" s="4" t="s">
        <v>1957</v>
      </c>
    </row>
    <row r="194" spans="1:7">
      <c r="A194" s="4" t="s">
        <v>1958</v>
      </c>
      <c r="B194" s="4" t="s">
        <v>1959</v>
      </c>
      <c r="C194" s="4" t="s">
        <v>464</v>
      </c>
      <c r="D194" s="4">
        <v>48</v>
      </c>
      <c r="E194" s="4" t="s">
        <v>1960</v>
      </c>
      <c r="F194" s="4">
        <v>24.1768417358398</v>
      </c>
      <c r="G194" s="4" t="s">
        <v>1961</v>
      </c>
    </row>
    <row r="195" spans="1:7">
      <c r="A195" s="4" t="s">
        <v>1962</v>
      </c>
      <c r="B195" s="4" t="s">
        <v>1963</v>
      </c>
      <c r="C195" s="4" t="s">
        <v>464</v>
      </c>
      <c r="D195" s="4">
        <v>42</v>
      </c>
      <c r="E195" s="4" t="s">
        <v>1964</v>
      </c>
      <c r="F195" s="4">
        <v>24.0949726104736</v>
      </c>
      <c r="G195" s="4" t="s">
        <v>1965</v>
      </c>
    </row>
    <row r="196" spans="1:7">
      <c r="A196" s="4" t="s">
        <v>1966</v>
      </c>
      <c r="B196" s="4" t="s">
        <v>1967</v>
      </c>
      <c r="C196" s="4" t="s">
        <v>464</v>
      </c>
      <c r="D196" s="4">
        <v>37</v>
      </c>
      <c r="E196" s="4" t="s">
        <v>1968</v>
      </c>
      <c r="F196" s="4">
        <v>23.9473190307617</v>
      </c>
      <c r="G196" s="4" t="s">
        <v>1969</v>
      </c>
    </row>
    <row r="197" spans="1:7">
      <c r="A197" s="4" t="s">
        <v>1970</v>
      </c>
      <c r="B197" s="4" t="s">
        <v>1971</v>
      </c>
      <c r="C197" s="4" t="s">
        <v>464</v>
      </c>
      <c r="D197" s="4">
        <v>41</v>
      </c>
      <c r="E197" s="4" t="s">
        <v>1972</v>
      </c>
      <c r="F197" s="4">
        <v>23.9363403320313</v>
      </c>
      <c r="G197" s="4" t="s">
        <v>1973</v>
      </c>
    </row>
    <row r="198" spans="1:7">
      <c r="A198" s="4" t="s">
        <v>1974</v>
      </c>
      <c r="B198" s="4" t="s">
        <v>1975</v>
      </c>
      <c r="C198" s="4" t="s">
        <v>464</v>
      </c>
      <c r="D198" s="4">
        <v>45</v>
      </c>
      <c r="E198" s="4" t="s">
        <v>1976</v>
      </c>
      <c r="F198" s="4">
        <v>23.8889694213867</v>
      </c>
      <c r="G198" s="4" t="s">
        <v>1977</v>
      </c>
    </row>
    <row r="199" spans="1:7">
      <c r="A199" s="4" t="s">
        <v>423</v>
      </c>
      <c r="B199" s="4" t="s">
        <v>1978</v>
      </c>
      <c r="C199" s="4" t="s">
        <v>464</v>
      </c>
      <c r="D199" s="4">
        <v>51</v>
      </c>
      <c r="E199" s="4" t="s">
        <v>1979</v>
      </c>
      <c r="F199" s="4">
        <v>23.8633079528809</v>
      </c>
      <c r="G199" s="4" t="s">
        <v>1980</v>
      </c>
    </row>
    <row r="200" spans="1:7">
      <c r="A200" s="4" t="s">
        <v>1981</v>
      </c>
      <c r="B200" s="4" t="s">
        <v>1982</v>
      </c>
      <c r="C200" s="4" t="s">
        <v>464</v>
      </c>
      <c r="D200" s="4">
        <v>45</v>
      </c>
      <c r="E200" s="4" t="s">
        <v>1983</v>
      </c>
      <c r="F200" s="4">
        <v>23.8042697906494</v>
      </c>
      <c r="G200" s="4" t="s">
        <v>1984</v>
      </c>
    </row>
    <row r="201" spans="1:7">
      <c r="A201" s="4" t="s">
        <v>1985</v>
      </c>
      <c r="B201" s="4" t="s">
        <v>1986</v>
      </c>
      <c r="C201" s="4" t="s">
        <v>464</v>
      </c>
      <c r="D201" s="4">
        <v>45</v>
      </c>
      <c r="E201" s="4" t="s">
        <v>1987</v>
      </c>
      <c r="F201" s="4">
        <v>23.7975578308105</v>
      </c>
      <c r="G201" s="4" t="s">
        <v>1988</v>
      </c>
    </row>
    <row r="202" spans="1:7">
      <c r="A202" s="4" t="s">
        <v>1989</v>
      </c>
      <c r="B202" s="4" t="s">
        <v>1990</v>
      </c>
      <c r="C202" s="4" t="s">
        <v>464</v>
      </c>
      <c r="D202" s="4">
        <v>46</v>
      </c>
      <c r="E202" s="4" t="s">
        <v>1991</v>
      </c>
      <c r="F202" s="4">
        <v>23.7412166595459</v>
      </c>
      <c r="G202" s="4" t="s">
        <v>1992</v>
      </c>
    </row>
    <row r="203" spans="1:7">
      <c r="A203" s="4" t="s">
        <v>1993</v>
      </c>
      <c r="B203" s="4" t="s">
        <v>1994</v>
      </c>
      <c r="C203" s="4" t="s">
        <v>464</v>
      </c>
      <c r="D203" s="4">
        <v>45</v>
      </c>
      <c r="E203" s="4" t="s">
        <v>1995</v>
      </c>
      <c r="F203" s="4">
        <v>23.7077827453613</v>
      </c>
      <c r="G203" s="4" t="s">
        <v>1996</v>
      </c>
    </row>
    <row r="204" spans="1:7">
      <c r="A204" s="4" t="s">
        <v>1997</v>
      </c>
      <c r="B204" s="4" t="s">
        <v>1998</v>
      </c>
      <c r="C204" s="4" t="s">
        <v>464</v>
      </c>
      <c r="D204" s="4">
        <v>49</v>
      </c>
      <c r="E204" s="4" t="s">
        <v>1999</v>
      </c>
      <c r="F204" s="4">
        <v>23.6624145507813</v>
      </c>
      <c r="G204" s="4" t="s">
        <v>2000</v>
      </c>
    </row>
    <row r="205" spans="1:7">
      <c r="A205" s="4" t="s">
        <v>2001</v>
      </c>
      <c r="B205" s="4" t="s">
        <v>2002</v>
      </c>
      <c r="C205" s="4" t="s">
        <v>464</v>
      </c>
      <c r="D205" s="4">
        <v>48</v>
      </c>
      <c r="E205" s="4" t="s">
        <v>2003</v>
      </c>
      <c r="F205" s="4">
        <v>23.5670433044434</v>
      </c>
      <c r="G205" s="4" t="s">
        <v>2004</v>
      </c>
    </row>
    <row r="206" spans="1:7">
      <c r="A206" s="4" t="s">
        <v>2005</v>
      </c>
      <c r="B206" s="4" t="s">
        <v>2006</v>
      </c>
      <c r="C206" s="4" t="s">
        <v>464</v>
      </c>
      <c r="D206" s="4">
        <v>42</v>
      </c>
      <c r="E206" s="4" t="s">
        <v>2007</v>
      </c>
      <c r="F206" s="4">
        <v>23.524787902832</v>
      </c>
      <c r="G206" s="4" t="s">
        <v>2008</v>
      </c>
    </row>
    <row r="207" spans="1:7">
      <c r="A207" s="4" t="s">
        <v>2009</v>
      </c>
      <c r="B207" s="4" t="s">
        <v>2010</v>
      </c>
      <c r="C207" s="4" t="s">
        <v>464</v>
      </c>
      <c r="D207" s="4">
        <v>44</v>
      </c>
      <c r="E207" s="4" t="s">
        <v>2011</v>
      </c>
      <c r="F207" s="4">
        <v>23.5095291137695</v>
      </c>
      <c r="G207" s="4" t="s">
        <v>2012</v>
      </c>
    </row>
    <row r="208" spans="1:7">
      <c r="A208" s="4" t="s">
        <v>2013</v>
      </c>
      <c r="B208" s="4" t="s">
        <v>2014</v>
      </c>
      <c r="C208" s="4" t="s">
        <v>464</v>
      </c>
      <c r="D208" s="4">
        <v>46</v>
      </c>
      <c r="E208" s="4" t="s">
        <v>2015</v>
      </c>
      <c r="F208" s="4">
        <v>23.4791526794434</v>
      </c>
      <c r="G208" s="4" t="s">
        <v>2016</v>
      </c>
    </row>
    <row r="209" spans="1:7">
      <c r="A209" s="4" t="s">
        <v>2017</v>
      </c>
      <c r="B209" s="4" t="s">
        <v>2018</v>
      </c>
      <c r="C209" s="4" t="s">
        <v>464</v>
      </c>
      <c r="D209" s="4">
        <v>50</v>
      </c>
      <c r="E209" s="4" t="s">
        <v>2019</v>
      </c>
      <c r="F209" s="4">
        <v>23.4552459716797</v>
      </c>
      <c r="G209" s="4" t="s">
        <v>2020</v>
      </c>
    </row>
    <row r="210" spans="1:7">
      <c r="A210" s="4" t="s">
        <v>1279</v>
      </c>
      <c r="B210" s="4" t="s">
        <v>1280</v>
      </c>
      <c r="C210" s="4" t="s">
        <v>464</v>
      </c>
      <c r="D210" s="4">
        <v>44</v>
      </c>
      <c r="E210" s="4" t="s">
        <v>1281</v>
      </c>
      <c r="F210" s="4">
        <v>23.4453792572021</v>
      </c>
      <c r="G210" s="4" t="s">
        <v>1282</v>
      </c>
    </row>
    <row r="211" spans="1:7">
      <c r="A211" s="4" t="s">
        <v>2021</v>
      </c>
      <c r="B211" s="4" t="s">
        <v>2022</v>
      </c>
      <c r="C211" s="4" t="s">
        <v>464</v>
      </c>
      <c r="D211" s="4">
        <v>41</v>
      </c>
      <c r="E211" s="4" t="s">
        <v>2023</v>
      </c>
      <c r="F211" s="4">
        <v>23.4400749206543</v>
      </c>
      <c r="G211" s="4" t="s">
        <v>2024</v>
      </c>
    </row>
    <row r="212" spans="1:7">
      <c r="A212" s="4" t="s">
        <v>515</v>
      </c>
      <c r="B212" s="4" t="s">
        <v>516</v>
      </c>
      <c r="C212" s="4" t="s">
        <v>464</v>
      </c>
      <c r="D212" s="4">
        <v>41</v>
      </c>
      <c r="E212" s="4" t="s">
        <v>517</v>
      </c>
      <c r="F212" s="4">
        <v>23.4400386810303</v>
      </c>
      <c r="G212" s="4" t="s">
        <v>518</v>
      </c>
    </row>
    <row r="213" spans="1:7">
      <c r="A213" s="4" t="s">
        <v>2025</v>
      </c>
      <c r="B213" s="4" t="s">
        <v>2026</v>
      </c>
      <c r="C213" s="4" t="s">
        <v>464</v>
      </c>
      <c r="D213" s="4">
        <v>45</v>
      </c>
      <c r="E213" s="4" t="s">
        <v>2027</v>
      </c>
      <c r="F213" s="4">
        <v>23.4216957092285</v>
      </c>
      <c r="G213" s="4" t="s">
        <v>2028</v>
      </c>
    </row>
    <row r="214" spans="1:7">
      <c r="A214" s="4" t="s">
        <v>2029</v>
      </c>
      <c r="B214" s="4" t="s">
        <v>2030</v>
      </c>
      <c r="C214" s="4" t="s">
        <v>464</v>
      </c>
      <c r="D214" s="4">
        <v>36</v>
      </c>
      <c r="E214" s="4" t="s">
        <v>2031</v>
      </c>
      <c r="F214" s="4">
        <v>23.3930511474609</v>
      </c>
      <c r="G214" s="4" t="s">
        <v>2032</v>
      </c>
    </row>
    <row r="215" spans="1:7">
      <c r="A215" s="4" t="s">
        <v>2033</v>
      </c>
      <c r="B215" s="4" t="s">
        <v>2034</v>
      </c>
      <c r="C215" s="4" t="s">
        <v>464</v>
      </c>
      <c r="D215" s="4">
        <v>41</v>
      </c>
      <c r="E215" s="4" t="s">
        <v>2035</v>
      </c>
      <c r="F215" s="4">
        <v>23.3662376403809</v>
      </c>
      <c r="G215" s="4" t="s">
        <v>2036</v>
      </c>
    </row>
    <row r="216" spans="1:7">
      <c r="A216" s="4" t="s">
        <v>2037</v>
      </c>
      <c r="B216" s="4" t="s">
        <v>2038</v>
      </c>
      <c r="C216" s="4" t="s">
        <v>464</v>
      </c>
      <c r="D216" s="4">
        <v>39</v>
      </c>
      <c r="E216" s="4" t="s">
        <v>2039</v>
      </c>
      <c r="F216" s="4">
        <v>23.3633556365967</v>
      </c>
      <c r="G216" s="4" t="s">
        <v>2040</v>
      </c>
    </row>
    <row r="217" spans="1:7">
      <c r="A217" s="4" t="s">
        <v>2041</v>
      </c>
      <c r="B217" s="4" t="s">
        <v>2042</v>
      </c>
      <c r="C217" s="4" t="s">
        <v>464</v>
      </c>
      <c r="D217" s="4">
        <v>39</v>
      </c>
      <c r="E217" s="4" t="s">
        <v>2043</v>
      </c>
      <c r="F217" s="4">
        <v>23.3574104309082</v>
      </c>
      <c r="G217" s="4" t="s">
        <v>2044</v>
      </c>
    </row>
    <row r="218" spans="1:7">
      <c r="A218" s="4" t="s">
        <v>2045</v>
      </c>
      <c r="B218" s="4" t="s">
        <v>2046</v>
      </c>
      <c r="C218" s="4" t="s">
        <v>464</v>
      </c>
      <c r="D218" s="4">
        <v>38</v>
      </c>
      <c r="E218" s="4" t="s">
        <v>2047</v>
      </c>
      <c r="F218" s="4">
        <v>23.3329296112061</v>
      </c>
      <c r="G218" s="4" t="s">
        <v>2048</v>
      </c>
    </row>
    <row r="219" spans="1:7">
      <c r="A219" s="4" t="s">
        <v>2049</v>
      </c>
      <c r="B219" s="4" t="s">
        <v>2050</v>
      </c>
      <c r="C219" s="4" t="s">
        <v>464</v>
      </c>
      <c r="D219" s="4">
        <v>40</v>
      </c>
      <c r="E219" s="4" t="s">
        <v>2051</v>
      </c>
      <c r="F219" s="4">
        <v>23.3328723907471</v>
      </c>
      <c r="G219" s="4" t="s">
        <v>2052</v>
      </c>
    </row>
    <row r="220" spans="1:7">
      <c r="A220" s="4" t="s">
        <v>2053</v>
      </c>
      <c r="B220" s="4" t="s">
        <v>2054</v>
      </c>
      <c r="C220" s="4" t="s">
        <v>464</v>
      </c>
      <c r="D220" s="4">
        <v>46</v>
      </c>
      <c r="E220" s="4" t="s">
        <v>2055</v>
      </c>
      <c r="F220" s="4">
        <v>23.3189105987549</v>
      </c>
      <c r="G220" s="4" t="s">
        <v>2056</v>
      </c>
    </row>
    <row r="221" spans="1:7">
      <c r="A221" s="4" t="s">
        <v>2057</v>
      </c>
      <c r="B221" s="4" t="s">
        <v>2058</v>
      </c>
      <c r="C221" s="4" t="s">
        <v>464</v>
      </c>
      <c r="D221" s="4">
        <v>42</v>
      </c>
      <c r="E221" s="4" t="s">
        <v>2059</v>
      </c>
      <c r="F221" s="4">
        <v>23.240909576416</v>
      </c>
      <c r="G221" s="4" t="s">
        <v>2060</v>
      </c>
    </row>
    <row r="222" spans="1:7">
      <c r="A222" s="4" t="s">
        <v>2061</v>
      </c>
      <c r="B222" s="4" t="s">
        <v>2062</v>
      </c>
      <c r="C222" s="4" t="s">
        <v>464</v>
      </c>
      <c r="D222" s="4">
        <v>41</v>
      </c>
      <c r="E222" s="4" t="s">
        <v>2063</v>
      </c>
      <c r="F222" s="4">
        <v>23.2330322265625</v>
      </c>
      <c r="G222" s="4" t="s">
        <v>2064</v>
      </c>
    </row>
    <row r="223" spans="1:7">
      <c r="A223" s="4" t="s">
        <v>2065</v>
      </c>
      <c r="B223" s="4" t="s">
        <v>2066</v>
      </c>
      <c r="C223" s="4" t="s">
        <v>464</v>
      </c>
      <c r="D223" s="4">
        <v>42</v>
      </c>
      <c r="E223" s="4" t="s">
        <v>2067</v>
      </c>
      <c r="F223" s="4">
        <v>23.1863327026367</v>
      </c>
      <c r="G223" s="4" t="s">
        <v>2068</v>
      </c>
    </row>
    <row r="224" spans="1:7">
      <c r="A224" s="4" t="s">
        <v>2069</v>
      </c>
      <c r="B224" s="4" t="s">
        <v>2070</v>
      </c>
      <c r="C224" s="4" t="s">
        <v>464</v>
      </c>
      <c r="D224" s="4">
        <v>46</v>
      </c>
      <c r="E224" s="4" t="s">
        <v>2071</v>
      </c>
      <c r="F224" s="4">
        <v>23.1862468719482</v>
      </c>
      <c r="G224" s="4" t="s">
        <v>2072</v>
      </c>
    </row>
    <row r="225" spans="1:7">
      <c r="A225" s="4" t="s">
        <v>2073</v>
      </c>
      <c r="B225" s="4" t="s">
        <v>2074</v>
      </c>
      <c r="C225" s="4" t="s">
        <v>464</v>
      </c>
      <c r="D225" s="4">
        <v>48</v>
      </c>
      <c r="E225" s="4" t="s">
        <v>2075</v>
      </c>
      <c r="F225" s="4">
        <v>23.175895690918</v>
      </c>
      <c r="G225" s="4" t="s">
        <v>2076</v>
      </c>
    </row>
    <row r="226" spans="1:7">
      <c r="A226" s="4" t="s">
        <v>2077</v>
      </c>
      <c r="B226" s="4" t="s">
        <v>2078</v>
      </c>
      <c r="C226" s="4" t="s">
        <v>464</v>
      </c>
      <c r="D226" s="4">
        <v>36</v>
      </c>
      <c r="E226" s="4" t="s">
        <v>2079</v>
      </c>
      <c r="F226" s="4">
        <v>23.1712913513184</v>
      </c>
      <c r="G226" s="4" t="s">
        <v>2080</v>
      </c>
    </row>
    <row r="227" spans="1:7">
      <c r="A227" s="4" t="s">
        <v>2081</v>
      </c>
      <c r="B227" s="4" t="s">
        <v>2082</v>
      </c>
      <c r="C227" s="4" t="s">
        <v>464</v>
      </c>
      <c r="D227" s="4">
        <v>25</v>
      </c>
      <c r="E227" s="4" t="s">
        <v>2083</v>
      </c>
      <c r="F227" s="4">
        <v>23.1571998596191</v>
      </c>
      <c r="G227" s="4" t="s">
        <v>2084</v>
      </c>
    </row>
    <row r="228" spans="1:7">
      <c r="A228" s="4" t="s">
        <v>2085</v>
      </c>
      <c r="B228" s="4" t="s">
        <v>2086</v>
      </c>
      <c r="C228" s="4" t="s">
        <v>464</v>
      </c>
      <c r="D228" s="4">
        <v>41</v>
      </c>
      <c r="E228" s="4" t="s">
        <v>2087</v>
      </c>
      <c r="F228" s="4">
        <v>23.1170997619629</v>
      </c>
      <c r="G228" s="4" t="s">
        <v>2088</v>
      </c>
    </row>
    <row r="229" spans="1:7">
      <c r="A229" s="4" t="s">
        <v>2089</v>
      </c>
      <c r="B229" s="4" t="s">
        <v>2090</v>
      </c>
      <c r="C229" s="4" t="s">
        <v>464</v>
      </c>
      <c r="D229" s="4">
        <v>40</v>
      </c>
      <c r="E229" s="4" t="s">
        <v>2091</v>
      </c>
      <c r="F229" s="4">
        <v>23.0900001525879</v>
      </c>
      <c r="G229" s="4" t="s">
        <v>2092</v>
      </c>
    </row>
    <row r="230" spans="1:7">
      <c r="A230" s="4" t="s">
        <v>2093</v>
      </c>
      <c r="B230" s="4" t="s">
        <v>2094</v>
      </c>
      <c r="C230" s="4" t="s">
        <v>464</v>
      </c>
      <c r="D230" s="4">
        <v>38</v>
      </c>
      <c r="E230" s="4" t="s">
        <v>2095</v>
      </c>
      <c r="F230" s="4">
        <v>22.9969367980957</v>
      </c>
      <c r="G230" s="4" t="s">
        <v>2096</v>
      </c>
    </row>
    <row r="231" spans="1:7">
      <c r="A231" s="4" t="s">
        <v>2097</v>
      </c>
      <c r="B231" s="4" t="s">
        <v>2098</v>
      </c>
      <c r="C231" s="4" t="s">
        <v>464</v>
      </c>
      <c r="D231" s="4">
        <v>43</v>
      </c>
      <c r="E231" s="4" t="s">
        <v>2099</v>
      </c>
      <c r="F231" s="4">
        <v>22.9960308074951</v>
      </c>
      <c r="G231" s="4" t="s">
        <v>2100</v>
      </c>
    </row>
    <row r="232" spans="1:7">
      <c r="A232" s="4" t="s">
        <v>566</v>
      </c>
      <c r="B232" s="4" t="s">
        <v>567</v>
      </c>
      <c r="C232" s="4" t="s">
        <v>464</v>
      </c>
      <c r="D232" s="4">
        <v>50</v>
      </c>
      <c r="E232" s="4" t="s">
        <v>568</v>
      </c>
      <c r="F232" s="4">
        <v>22.9028968811035</v>
      </c>
      <c r="G232" s="4" t="s">
        <v>569</v>
      </c>
    </row>
    <row r="233" spans="1:7">
      <c r="A233" s="4" t="s">
        <v>362</v>
      </c>
      <c r="B233" s="4" t="s">
        <v>2101</v>
      </c>
      <c r="C233" s="4" t="s">
        <v>464</v>
      </c>
      <c r="D233" s="4">
        <v>45</v>
      </c>
      <c r="E233" s="4" t="s">
        <v>2102</v>
      </c>
      <c r="F233" s="4">
        <v>22.8949012756348</v>
      </c>
      <c r="G233" s="4" t="s">
        <v>2103</v>
      </c>
    </row>
    <row r="234" spans="1:7">
      <c r="A234" s="4" t="s">
        <v>2104</v>
      </c>
      <c r="B234" s="4" t="s">
        <v>2105</v>
      </c>
      <c r="C234" s="4" t="s">
        <v>464</v>
      </c>
      <c r="D234" s="4">
        <v>41</v>
      </c>
      <c r="E234" s="4" t="s">
        <v>2106</v>
      </c>
      <c r="F234" s="4">
        <v>22.8930397033691</v>
      </c>
      <c r="G234" s="4" t="s">
        <v>2107</v>
      </c>
    </row>
    <row r="235" spans="1:7">
      <c r="A235" s="4" t="s">
        <v>2108</v>
      </c>
      <c r="B235" s="4" t="s">
        <v>2109</v>
      </c>
      <c r="C235" s="4" t="s">
        <v>464</v>
      </c>
      <c r="D235" s="4">
        <v>46</v>
      </c>
      <c r="E235" s="4" t="s">
        <v>2110</v>
      </c>
      <c r="F235" s="4">
        <v>22.8871116638184</v>
      </c>
      <c r="G235" s="4" t="s">
        <v>2111</v>
      </c>
    </row>
    <row r="236" spans="1:7">
      <c r="A236" s="4" t="s">
        <v>2112</v>
      </c>
      <c r="B236" s="4" t="s">
        <v>2113</v>
      </c>
      <c r="C236" s="4" t="s">
        <v>464</v>
      </c>
      <c r="D236" s="4">
        <v>41</v>
      </c>
      <c r="E236" s="4" t="s">
        <v>2114</v>
      </c>
      <c r="F236" s="4">
        <v>22.8780612945557</v>
      </c>
      <c r="G236" s="4" t="s">
        <v>2115</v>
      </c>
    </row>
    <row r="237" spans="1:7">
      <c r="A237" s="4" t="s">
        <v>2116</v>
      </c>
      <c r="B237" s="4" t="s">
        <v>2117</v>
      </c>
      <c r="C237" s="4" t="s">
        <v>464</v>
      </c>
      <c r="D237" s="4">
        <v>42</v>
      </c>
      <c r="E237" s="4" t="s">
        <v>2118</v>
      </c>
      <c r="F237" s="4">
        <v>22.867000579834</v>
      </c>
      <c r="G237" s="4" t="s">
        <v>2119</v>
      </c>
    </row>
    <row r="238" spans="1:7">
      <c r="A238" s="4" t="s">
        <v>329</v>
      </c>
      <c r="B238" s="4" t="s">
        <v>2120</v>
      </c>
      <c r="C238" s="4" t="s">
        <v>464</v>
      </c>
      <c r="D238" s="4">
        <v>45</v>
      </c>
      <c r="E238" s="4" t="s">
        <v>2121</v>
      </c>
      <c r="F238" s="4">
        <v>22.8059177398682</v>
      </c>
      <c r="G238" s="4" t="s">
        <v>2122</v>
      </c>
    </row>
    <row r="239" spans="1:7">
      <c r="A239" s="4" t="s">
        <v>2123</v>
      </c>
      <c r="B239" s="4" t="s">
        <v>2124</v>
      </c>
      <c r="C239" s="4" t="s">
        <v>464</v>
      </c>
      <c r="D239" s="4">
        <v>45</v>
      </c>
      <c r="E239" s="4" t="s">
        <v>2125</v>
      </c>
      <c r="F239" s="4">
        <v>22.8027038574219</v>
      </c>
      <c r="G239" s="4" t="s">
        <v>2126</v>
      </c>
    </row>
    <row r="240" spans="1:7">
      <c r="A240" s="4" t="s">
        <v>2127</v>
      </c>
      <c r="B240" s="4" t="s">
        <v>2128</v>
      </c>
      <c r="C240" s="4" t="s">
        <v>464</v>
      </c>
      <c r="D240" s="4">
        <v>42</v>
      </c>
      <c r="E240" s="4" t="s">
        <v>2129</v>
      </c>
      <c r="F240" s="4">
        <v>22.7772178649902</v>
      </c>
      <c r="G240" s="4" t="s">
        <v>2130</v>
      </c>
    </row>
    <row r="241" spans="1:7">
      <c r="A241" s="4" t="s">
        <v>2131</v>
      </c>
      <c r="B241" s="4" t="s">
        <v>2132</v>
      </c>
      <c r="C241" s="4" t="s">
        <v>551</v>
      </c>
      <c r="D241" s="4">
        <v>21</v>
      </c>
      <c r="E241" s="4" t="s">
        <v>2133</v>
      </c>
      <c r="F241" s="4">
        <v>22.7488708496094</v>
      </c>
      <c r="G241" s="4" t="s">
        <v>2134</v>
      </c>
    </row>
    <row r="242" spans="1:7">
      <c r="A242" s="4" t="s">
        <v>351</v>
      </c>
      <c r="B242" s="4" t="s">
        <v>2135</v>
      </c>
      <c r="C242" s="4" t="s">
        <v>464</v>
      </c>
      <c r="D242" s="4">
        <v>50</v>
      </c>
      <c r="E242" s="4" t="s">
        <v>2136</v>
      </c>
      <c r="F242" s="4">
        <v>22.7029228210449</v>
      </c>
      <c r="G242" s="4" t="s">
        <v>2137</v>
      </c>
    </row>
    <row r="243" spans="1:7">
      <c r="A243" s="4" t="s">
        <v>2138</v>
      </c>
      <c r="B243" s="4" t="s">
        <v>2139</v>
      </c>
      <c r="C243" s="4" t="s">
        <v>464</v>
      </c>
      <c r="D243" s="4">
        <v>49</v>
      </c>
      <c r="E243" s="4" t="s">
        <v>2140</v>
      </c>
      <c r="F243" s="4">
        <v>22.6764907836914</v>
      </c>
      <c r="G243" s="4" t="s">
        <v>2141</v>
      </c>
    </row>
    <row r="244" spans="1:7">
      <c r="A244" s="4" t="s">
        <v>549</v>
      </c>
      <c r="B244" s="4" t="s">
        <v>550</v>
      </c>
      <c r="C244" s="4" t="s">
        <v>551</v>
      </c>
      <c r="D244" s="4">
        <v>24</v>
      </c>
      <c r="E244" s="4" t="s">
        <v>552</v>
      </c>
      <c r="F244" s="4">
        <v>22.6716480255127</v>
      </c>
      <c r="G244" s="4" t="s">
        <v>553</v>
      </c>
    </row>
    <row r="245" spans="1:7">
      <c r="A245" s="4" t="s">
        <v>2142</v>
      </c>
      <c r="B245" s="4" t="s">
        <v>2143</v>
      </c>
      <c r="C245" s="4" t="s">
        <v>464</v>
      </c>
      <c r="D245" s="4">
        <v>43</v>
      </c>
      <c r="E245" s="4" t="s">
        <v>2144</v>
      </c>
      <c r="F245" s="4">
        <v>22.6668128967285</v>
      </c>
      <c r="G245" s="4" t="s">
        <v>2145</v>
      </c>
    </row>
    <row r="246" spans="1:7">
      <c r="A246" s="4" t="s">
        <v>2146</v>
      </c>
      <c r="B246" s="4" t="s">
        <v>2147</v>
      </c>
      <c r="C246" s="4" t="s">
        <v>464</v>
      </c>
      <c r="D246" s="4">
        <v>44</v>
      </c>
      <c r="E246" s="4" t="s">
        <v>2148</v>
      </c>
      <c r="F246" s="4">
        <v>22.5907344818115</v>
      </c>
      <c r="G246" s="4" t="s">
        <v>2149</v>
      </c>
    </row>
    <row r="247" spans="1:7">
      <c r="A247" s="4" t="s">
        <v>2150</v>
      </c>
      <c r="B247" s="4" t="s">
        <v>2151</v>
      </c>
      <c r="C247" s="4" t="s">
        <v>464</v>
      </c>
      <c r="D247" s="4">
        <v>52</v>
      </c>
      <c r="E247" s="4" t="s">
        <v>2152</v>
      </c>
      <c r="F247" s="4">
        <v>22.5768814086914</v>
      </c>
      <c r="G247" s="4" t="s">
        <v>2153</v>
      </c>
    </row>
    <row r="248" spans="1:7">
      <c r="A248" s="4" t="s">
        <v>574</v>
      </c>
      <c r="B248" s="4" t="s">
        <v>575</v>
      </c>
      <c r="C248" s="4" t="s">
        <v>464</v>
      </c>
      <c r="D248" s="4">
        <v>49</v>
      </c>
      <c r="E248" s="4" t="s">
        <v>576</v>
      </c>
      <c r="F248" s="4">
        <v>22.5405178070068</v>
      </c>
      <c r="G248" s="4" t="s">
        <v>577</v>
      </c>
    </row>
    <row r="249" spans="1:7">
      <c r="A249" s="4" t="s">
        <v>2154</v>
      </c>
      <c r="B249" s="4" t="s">
        <v>2155</v>
      </c>
      <c r="C249" s="4" t="s">
        <v>464</v>
      </c>
      <c r="D249" s="4">
        <v>40</v>
      </c>
      <c r="E249" s="4" t="s">
        <v>2156</v>
      </c>
      <c r="F249" s="4">
        <v>22.5223922729492</v>
      </c>
      <c r="G249" s="4" t="s">
        <v>2157</v>
      </c>
    </row>
    <row r="250" spans="1:7">
      <c r="A250" s="4" t="s">
        <v>2158</v>
      </c>
      <c r="B250" s="4" t="s">
        <v>2159</v>
      </c>
      <c r="C250" s="4" t="s">
        <v>464</v>
      </c>
      <c r="D250" s="4">
        <v>37</v>
      </c>
      <c r="E250" s="4" t="s">
        <v>2160</v>
      </c>
      <c r="F250" s="4">
        <v>22.4914855957031</v>
      </c>
      <c r="G250" s="4" t="s">
        <v>2161</v>
      </c>
    </row>
    <row r="251" spans="1:7">
      <c r="A251" s="4" t="s">
        <v>2162</v>
      </c>
      <c r="B251" s="4" t="s">
        <v>2163</v>
      </c>
      <c r="C251" s="4" t="s">
        <v>464</v>
      </c>
      <c r="D251" s="4">
        <v>37</v>
      </c>
      <c r="E251" s="4" t="s">
        <v>2164</v>
      </c>
      <c r="F251" s="4">
        <v>22.4547348022461</v>
      </c>
      <c r="G251" s="4" t="s">
        <v>2165</v>
      </c>
    </row>
    <row r="252" spans="1:7">
      <c r="A252" s="4" t="s">
        <v>2166</v>
      </c>
      <c r="B252" s="4" t="s">
        <v>2167</v>
      </c>
      <c r="C252" s="4" t="s">
        <v>464</v>
      </c>
      <c r="D252" s="4">
        <v>47</v>
      </c>
      <c r="E252" s="4" t="s">
        <v>2168</v>
      </c>
      <c r="F252" s="4">
        <v>22.4435653686523</v>
      </c>
      <c r="G252" s="4" t="s">
        <v>2169</v>
      </c>
    </row>
    <row r="253" spans="1:7">
      <c r="A253" s="4" t="s">
        <v>2170</v>
      </c>
      <c r="B253" s="4" t="s">
        <v>2171</v>
      </c>
      <c r="C253" s="4" t="s">
        <v>464</v>
      </c>
      <c r="D253" s="4">
        <v>40</v>
      </c>
      <c r="E253" s="4" t="s">
        <v>2172</v>
      </c>
      <c r="F253" s="4">
        <v>22.3212871551514</v>
      </c>
      <c r="G253" s="4" t="s">
        <v>2173</v>
      </c>
    </row>
    <row r="254" spans="1:7">
      <c r="A254" s="4" t="s">
        <v>2174</v>
      </c>
      <c r="B254" s="4" t="s">
        <v>2175</v>
      </c>
      <c r="C254" s="4" t="s">
        <v>464</v>
      </c>
      <c r="D254" s="4">
        <v>50</v>
      </c>
      <c r="E254" s="4" t="s">
        <v>2176</v>
      </c>
      <c r="F254" s="4">
        <v>22.3114624023438</v>
      </c>
      <c r="G254" s="4" t="s">
        <v>2177</v>
      </c>
    </row>
    <row r="255" spans="1:7">
      <c r="A255" s="4" t="s">
        <v>2178</v>
      </c>
      <c r="B255" s="4" t="s">
        <v>2179</v>
      </c>
      <c r="C255" s="4" t="s">
        <v>464</v>
      </c>
      <c r="D255" s="4">
        <v>38</v>
      </c>
      <c r="E255" s="4" t="s">
        <v>2180</v>
      </c>
      <c r="F255" s="4">
        <v>22.3002643585205</v>
      </c>
      <c r="G255" s="4" t="s">
        <v>2181</v>
      </c>
    </row>
    <row r="256" spans="1:7">
      <c r="A256" s="4" t="s">
        <v>2182</v>
      </c>
      <c r="B256" s="4" t="s">
        <v>2183</v>
      </c>
      <c r="C256" s="4" t="s">
        <v>464</v>
      </c>
      <c r="D256" s="4">
        <v>49</v>
      </c>
      <c r="E256" s="4" t="s">
        <v>2184</v>
      </c>
      <c r="F256" s="4">
        <v>22.2941226959229</v>
      </c>
      <c r="G256" s="4" t="s">
        <v>2185</v>
      </c>
    </row>
    <row r="257" spans="1:7">
      <c r="A257" s="4" t="s">
        <v>2186</v>
      </c>
      <c r="B257" s="4" t="s">
        <v>2187</v>
      </c>
      <c r="C257" s="4" t="s">
        <v>464</v>
      </c>
      <c r="D257" s="4">
        <v>44</v>
      </c>
      <c r="E257" s="4" t="s">
        <v>2188</v>
      </c>
      <c r="F257" s="4">
        <v>22.2738800048828</v>
      </c>
      <c r="G257" s="4" t="s">
        <v>2189</v>
      </c>
    </row>
    <row r="258" spans="1:7">
      <c r="A258" s="4" t="s">
        <v>2190</v>
      </c>
      <c r="B258" s="4" t="s">
        <v>2191</v>
      </c>
      <c r="C258" s="4" t="s">
        <v>464</v>
      </c>
      <c r="D258" s="4">
        <v>48</v>
      </c>
      <c r="E258" s="4" t="s">
        <v>2192</v>
      </c>
      <c r="F258" s="4">
        <v>22.27001953125</v>
      </c>
      <c r="G258" s="4" t="s">
        <v>2193</v>
      </c>
    </row>
    <row r="259" spans="1:7">
      <c r="A259" s="4" t="s">
        <v>2194</v>
      </c>
      <c r="B259" s="4" t="s">
        <v>2195</v>
      </c>
      <c r="C259" s="4" t="s">
        <v>464</v>
      </c>
      <c r="D259" s="4">
        <v>46</v>
      </c>
      <c r="E259" s="4" t="s">
        <v>2196</v>
      </c>
      <c r="F259" s="4">
        <v>22.1643142700195</v>
      </c>
      <c r="G259" s="4" t="s">
        <v>2197</v>
      </c>
    </row>
    <row r="260" spans="1:7">
      <c r="A260" s="4" t="s">
        <v>2198</v>
      </c>
      <c r="B260" s="4" t="s">
        <v>2199</v>
      </c>
      <c r="C260" s="4" t="s">
        <v>464</v>
      </c>
      <c r="D260" s="4">
        <v>44</v>
      </c>
      <c r="E260" s="4" t="s">
        <v>2200</v>
      </c>
      <c r="F260" s="4">
        <v>22.1454925537109</v>
      </c>
      <c r="G260" s="4" t="s">
        <v>2201</v>
      </c>
    </row>
    <row r="261" spans="1:7">
      <c r="A261" s="4" t="s">
        <v>746</v>
      </c>
      <c r="B261" s="4" t="s">
        <v>747</v>
      </c>
      <c r="C261" s="4" t="s">
        <v>464</v>
      </c>
      <c r="D261" s="4">
        <v>42</v>
      </c>
      <c r="E261" s="4" t="s">
        <v>748</v>
      </c>
      <c r="F261" s="4">
        <v>22.1044178009033</v>
      </c>
      <c r="G261" s="4" t="s">
        <v>749</v>
      </c>
    </row>
    <row r="262" spans="1:7">
      <c r="A262" s="4" t="s">
        <v>2202</v>
      </c>
      <c r="B262" s="4" t="s">
        <v>2203</v>
      </c>
      <c r="C262" s="4" t="s">
        <v>464</v>
      </c>
      <c r="D262" s="4">
        <v>45</v>
      </c>
      <c r="E262" s="4" t="s">
        <v>2204</v>
      </c>
      <c r="F262" s="4">
        <v>22.0114078521729</v>
      </c>
      <c r="G262" s="4" t="s">
        <v>2205</v>
      </c>
    </row>
    <row r="263" spans="1:7">
      <c r="A263" s="4" t="s">
        <v>2206</v>
      </c>
      <c r="B263" s="4" t="s">
        <v>2207</v>
      </c>
      <c r="C263" s="4" t="s">
        <v>464</v>
      </c>
      <c r="D263" s="4">
        <v>52</v>
      </c>
      <c r="E263" s="4" t="s">
        <v>2208</v>
      </c>
      <c r="F263" s="4">
        <v>22.005256652832</v>
      </c>
      <c r="G263" s="4" t="s">
        <v>2209</v>
      </c>
    </row>
    <row r="264" spans="1:7">
      <c r="A264" s="4" t="s">
        <v>2210</v>
      </c>
      <c r="B264" s="4" t="s">
        <v>2211</v>
      </c>
      <c r="C264" s="4" t="s">
        <v>464</v>
      </c>
      <c r="D264" s="4">
        <v>44</v>
      </c>
      <c r="E264" s="4" t="s">
        <v>2212</v>
      </c>
      <c r="F264" s="4">
        <v>21.9726543426514</v>
      </c>
      <c r="G264" s="4" t="s">
        <v>2213</v>
      </c>
    </row>
    <row r="265" spans="1:7">
      <c r="A265" s="4" t="s">
        <v>2214</v>
      </c>
      <c r="B265" s="4" t="s">
        <v>2215</v>
      </c>
      <c r="C265" s="4" t="s">
        <v>464</v>
      </c>
      <c r="D265" s="4">
        <v>44</v>
      </c>
      <c r="E265" s="4" t="s">
        <v>2216</v>
      </c>
      <c r="F265" s="4">
        <v>21.9133110046387</v>
      </c>
      <c r="G265" s="4" t="s">
        <v>2217</v>
      </c>
    </row>
    <row r="266" spans="1:7">
      <c r="A266" s="4" t="s">
        <v>2218</v>
      </c>
      <c r="B266" s="4" t="s">
        <v>2219</v>
      </c>
      <c r="C266" s="4" t="s">
        <v>464</v>
      </c>
      <c r="D266" s="4">
        <v>45</v>
      </c>
      <c r="E266" s="4" t="s">
        <v>2220</v>
      </c>
      <c r="F266" s="4">
        <v>21.9015083312988</v>
      </c>
      <c r="G266" s="4" t="s">
        <v>2221</v>
      </c>
    </row>
    <row r="267" spans="1:7">
      <c r="A267" s="4" t="s">
        <v>2222</v>
      </c>
      <c r="B267" s="4" t="s">
        <v>2223</v>
      </c>
      <c r="C267" s="4" t="s">
        <v>464</v>
      </c>
      <c r="D267" s="4">
        <v>49</v>
      </c>
      <c r="E267" s="4" t="s">
        <v>2224</v>
      </c>
      <c r="F267" s="4">
        <v>21.8964996337891</v>
      </c>
      <c r="G267" s="4" t="s">
        <v>2225</v>
      </c>
    </row>
    <row r="268" spans="1:7">
      <c r="A268" s="4" t="s">
        <v>2226</v>
      </c>
      <c r="B268" s="4" t="s">
        <v>2227</v>
      </c>
      <c r="C268" s="4" t="s">
        <v>464</v>
      </c>
      <c r="D268" s="4">
        <v>40</v>
      </c>
      <c r="E268" s="4" t="s">
        <v>2228</v>
      </c>
      <c r="F268" s="4">
        <v>21.8920497894287</v>
      </c>
      <c r="G268" s="4" t="s">
        <v>2229</v>
      </c>
    </row>
    <row r="269" spans="1:7">
      <c r="A269" s="4" t="s">
        <v>2230</v>
      </c>
      <c r="B269" s="4" t="s">
        <v>2231</v>
      </c>
      <c r="C269" s="4" t="s">
        <v>464</v>
      </c>
      <c r="D269" s="4">
        <v>41</v>
      </c>
      <c r="E269" s="4" t="s">
        <v>2232</v>
      </c>
      <c r="F269" s="4">
        <v>21.886869430542</v>
      </c>
      <c r="G269" s="4" t="s">
        <v>2233</v>
      </c>
    </row>
    <row r="270" spans="1:7">
      <c r="A270" s="4" t="s">
        <v>2234</v>
      </c>
      <c r="B270" s="4" t="s">
        <v>2235</v>
      </c>
      <c r="C270" s="4" t="s">
        <v>464</v>
      </c>
      <c r="D270" s="4">
        <v>41</v>
      </c>
      <c r="E270" s="4" t="s">
        <v>2236</v>
      </c>
      <c r="F270" s="4">
        <v>21.8215789794922</v>
      </c>
      <c r="G270" s="4" t="s">
        <v>2237</v>
      </c>
    </row>
    <row r="271" spans="1:7">
      <c r="A271" s="4" t="s">
        <v>2238</v>
      </c>
      <c r="B271" s="4" t="s">
        <v>2239</v>
      </c>
      <c r="C271" s="4" t="s">
        <v>464</v>
      </c>
      <c r="D271" s="4">
        <v>46</v>
      </c>
      <c r="E271" s="4" t="s">
        <v>2240</v>
      </c>
      <c r="F271" s="4">
        <v>21.8196468353271</v>
      </c>
      <c r="G271" s="4" t="s">
        <v>2241</v>
      </c>
    </row>
    <row r="272" spans="1:7">
      <c r="A272" s="4" t="s">
        <v>2242</v>
      </c>
      <c r="B272" s="4" t="s">
        <v>2243</v>
      </c>
      <c r="C272" s="4" t="s">
        <v>464</v>
      </c>
      <c r="D272" s="4">
        <v>46</v>
      </c>
      <c r="E272" s="4" t="s">
        <v>2244</v>
      </c>
      <c r="F272" s="4">
        <v>21.7768363952637</v>
      </c>
      <c r="G272" s="4" t="s">
        <v>2245</v>
      </c>
    </row>
    <row r="273" spans="1:7">
      <c r="A273" s="4" t="s">
        <v>2246</v>
      </c>
      <c r="B273" s="4" t="s">
        <v>2247</v>
      </c>
      <c r="C273" s="4" t="s">
        <v>464</v>
      </c>
      <c r="D273" s="4">
        <v>45</v>
      </c>
      <c r="E273" s="4" t="s">
        <v>2248</v>
      </c>
      <c r="F273" s="4">
        <v>21.7389869689941</v>
      </c>
      <c r="G273" s="4" t="s">
        <v>2249</v>
      </c>
    </row>
    <row r="274" spans="1:7">
      <c r="A274" s="4" t="s">
        <v>2250</v>
      </c>
      <c r="B274" s="4" t="s">
        <v>2251</v>
      </c>
      <c r="C274" s="4" t="s">
        <v>464</v>
      </c>
      <c r="D274" s="4">
        <v>48</v>
      </c>
      <c r="E274" s="4" t="s">
        <v>2252</v>
      </c>
      <c r="F274" s="4">
        <v>21.6693458557129</v>
      </c>
      <c r="G274" s="4" t="s">
        <v>2253</v>
      </c>
    </row>
    <row r="275" spans="1:7">
      <c r="A275" s="4" t="s">
        <v>2254</v>
      </c>
      <c r="B275" s="4" t="s">
        <v>2255</v>
      </c>
      <c r="C275" s="4" t="s">
        <v>464</v>
      </c>
      <c r="D275" s="4">
        <v>41</v>
      </c>
      <c r="E275" s="4" t="s">
        <v>2256</v>
      </c>
      <c r="F275" s="4">
        <v>21.6407356262207</v>
      </c>
      <c r="G275" s="4" t="s">
        <v>2257</v>
      </c>
    </row>
    <row r="276" spans="1:7">
      <c r="A276" s="4" t="s">
        <v>2258</v>
      </c>
      <c r="B276" s="4" t="s">
        <v>2259</v>
      </c>
      <c r="C276" s="4" t="s">
        <v>464</v>
      </c>
      <c r="D276" s="4">
        <v>39</v>
      </c>
      <c r="E276" s="4" t="s">
        <v>2260</v>
      </c>
      <c r="F276" s="4">
        <v>21.6321029663086</v>
      </c>
      <c r="G276" s="4" t="s">
        <v>2261</v>
      </c>
    </row>
    <row r="277" spans="1:7">
      <c r="A277" s="4" t="s">
        <v>2262</v>
      </c>
      <c r="B277" s="4" t="s">
        <v>2263</v>
      </c>
      <c r="C277" s="4" t="s">
        <v>464</v>
      </c>
      <c r="D277" s="4">
        <v>50</v>
      </c>
      <c r="E277" s="4" t="s">
        <v>2264</v>
      </c>
      <c r="F277" s="4">
        <v>21.6176071166992</v>
      </c>
      <c r="G277" s="4" t="s">
        <v>2265</v>
      </c>
    </row>
    <row r="278" spans="1:7">
      <c r="A278" s="4" t="s">
        <v>2266</v>
      </c>
      <c r="B278" s="4" t="s">
        <v>2267</v>
      </c>
      <c r="C278" s="4" t="s">
        <v>464</v>
      </c>
      <c r="D278" s="4">
        <v>48</v>
      </c>
      <c r="E278" s="4" t="s">
        <v>2268</v>
      </c>
      <c r="F278" s="4">
        <v>21.5983734130859</v>
      </c>
      <c r="G278" s="4" t="s">
        <v>2269</v>
      </c>
    </row>
    <row r="279" spans="1:7">
      <c r="A279" s="4" t="s">
        <v>2270</v>
      </c>
      <c r="B279" s="4" t="s">
        <v>2271</v>
      </c>
      <c r="C279" s="4" t="s">
        <v>464</v>
      </c>
      <c r="D279" s="4">
        <v>38</v>
      </c>
      <c r="E279" s="4" t="s">
        <v>2272</v>
      </c>
      <c r="F279" s="4">
        <v>21.5741214752197</v>
      </c>
      <c r="G279" s="4" t="s">
        <v>2273</v>
      </c>
    </row>
    <row r="280" spans="1:7">
      <c r="A280" s="4" t="s">
        <v>2274</v>
      </c>
      <c r="B280" s="4" t="s">
        <v>2275</v>
      </c>
      <c r="C280" s="4" t="s">
        <v>464</v>
      </c>
      <c r="D280" s="4">
        <v>42</v>
      </c>
      <c r="E280" s="4" t="s">
        <v>2276</v>
      </c>
      <c r="F280" s="4">
        <v>21.5516872406006</v>
      </c>
      <c r="G280" s="4" t="s">
        <v>2277</v>
      </c>
    </row>
    <row r="281" spans="1:7">
      <c r="A281" s="4" t="s">
        <v>2278</v>
      </c>
      <c r="B281" s="4" t="s">
        <v>2279</v>
      </c>
      <c r="C281" s="4" t="s">
        <v>464</v>
      </c>
      <c r="D281" s="4">
        <v>48</v>
      </c>
      <c r="E281" s="4" t="s">
        <v>2280</v>
      </c>
      <c r="F281" s="4">
        <v>21.5342750549316</v>
      </c>
      <c r="G281" s="4" t="s">
        <v>2281</v>
      </c>
    </row>
    <row r="282" spans="1:7">
      <c r="A282" s="4" t="s">
        <v>2282</v>
      </c>
      <c r="B282" s="4" t="s">
        <v>2283</v>
      </c>
      <c r="C282" s="4" t="s">
        <v>464</v>
      </c>
      <c r="D282" s="4">
        <v>44</v>
      </c>
      <c r="E282" s="4" t="s">
        <v>2284</v>
      </c>
      <c r="F282" s="4">
        <v>21.4919204711914</v>
      </c>
      <c r="G282" s="4" t="s">
        <v>2285</v>
      </c>
    </row>
    <row r="283" spans="1:7">
      <c r="A283" s="4" t="s">
        <v>1267</v>
      </c>
      <c r="B283" s="4" t="s">
        <v>1268</v>
      </c>
      <c r="C283" s="4" t="s">
        <v>464</v>
      </c>
      <c r="D283" s="4">
        <v>45</v>
      </c>
      <c r="E283" s="4" t="s">
        <v>1269</v>
      </c>
      <c r="F283" s="4">
        <v>21.4753341674805</v>
      </c>
      <c r="G283" s="4" t="s">
        <v>1270</v>
      </c>
    </row>
    <row r="284" spans="1:7">
      <c r="A284" s="4" t="s">
        <v>2286</v>
      </c>
      <c r="B284" s="4" t="s">
        <v>2287</v>
      </c>
      <c r="C284" s="4" t="s">
        <v>464</v>
      </c>
      <c r="D284" s="4">
        <v>44</v>
      </c>
      <c r="E284" s="4" t="s">
        <v>2288</v>
      </c>
      <c r="F284" s="4">
        <v>21.4574737548828</v>
      </c>
      <c r="G284" s="4" t="s">
        <v>2289</v>
      </c>
    </row>
    <row r="285" spans="1:7">
      <c r="A285" s="4" t="s">
        <v>2290</v>
      </c>
      <c r="B285" s="4" t="s">
        <v>2291</v>
      </c>
      <c r="C285" s="4" t="s">
        <v>551</v>
      </c>
      <c r="D285" s="4">
        <v>24</v>
      </c>
      <c r="E285" s="4" t="s">
        <v>2292</v>
      </c>
      <c r="F285" s="4">
        <v>21.4565505981445</v>
      </c>
      <c r="G285" s="4" t="s">
        <v>2293</v>
      </c>
    </row>
    <row r="286" spans="1:7">
      <c r="A286" s="4" t="s">
        <v>2294</v>
      </c>
      <c r="B286" s="4" t="s">
        <v>2295</v>
      </c>
      <c r="C286" s="4" t="s">
        <v>464</v>
      </c>
      <c r="D286" s="4">
        <v>46</v>
      </c>
      <c r="E286" s="4" t="s">
        <v>2296</v>
      </c>
      <c r="F286" s="4">
        <v>21.4369850158691</v>
      </c>
      <c r="G286" s="4" t="s">
        <v>2297</v>
      </c>
    </row>
    <row r="287" spans="1:7">
      <c r="A287" s="4" t="s">
        <v>2298</v>
      </c>
      <c r="B287" s="4" t="s">
        <v>2299</v>
      </c>
      <c r="C287" s="4" t="s">
        <v>464</v>
      </c>
      <c r="D287" s="4">
        <v>48</v>
      </c>
      <c r="E287" s="4" t="s">
        <v>2300</v>
      </c>
      <c r="F287" s="4">
        <v>21.4262886047363</v>
      </c>
      <c r="G287" s="4" t="s">
        <v>2301</v>
      </c>
    </row>
    <row r="288" spans="1:7">
      <c r="A288" s="4" t="s">
        <v>2302</v>
      </c>
      <c r="B288" s="4" t="s">
        <v>2303</v>
      </c>
      <c r="C288" s="4" t="s">
        <v>464</v>
      </c>
      <c r="D288" s="4">
        <v>42</v>
      </c>
      <c r="E288" s="4" t="s">
        <v>2304</v>
      </c>
      <c r="F288" s="4">
        <v>21.3973045349121</v>
      </c>
      <c r="G288" s="4" t="s">
        <v>2305</v>
      </c>
    </row>
    <row r="289" spans="1:7">
      <c r="A289" s="4" t="s">
        <v>2306</v>
      </c>
      <c r="B289" s="4" t="s">
        <v>2307</v>
      </c>
      <c r="C289" s="4" t="s">
        <v>464</v>
      </c>
      <c r="D289" s="4">
        <v>45</v>
      </c>
      <c r="E289" s="4" t="s">
        <v>2308</v>
      </c>
      <c r="F289" s="4">
        <v>21.3928642272949</v>
      </c>
      <c r="G289" s="4" t="s">
        <v>2309</v>
      </c>
    </row>
    <row r="290" spans="1:7">
      <c r="A290" s="4" t="s">
        <v>2310</v>
      </c>
      <c r="B290" s="4" t="s">
        <v>2311</v>
      </c>
      <c r="C290" s="4" t="s">
        <v>464</v>
      </c>
      <c r="D290" s="4">
        <v>49</v>
      </c>
      <c r="E290" s="4" t="s">
        <v>2312</v>
      </c>
      <c r="F290" s="4">
        <v>21.3865871429443</v>
      </c>
      <c r="G290" s="4" t="s">
        <v>2313</v>
      </c>
    </row>
    <row r="291" spans="1:7">
      <c r="A291" s="4" t="s">
        <v>2314</v>
      </c>
      <c r="B291" s="4" t="s">
        <v>2315</v>
      </c>
      <c r="C291" s="4" t="s">
        <v>464</v>
      </c>
      <c r="D291" s="4">
        <v>38</v>
      </c>
      <c r="E291" s="4" t="s">
        <v>2316</v>
      </c>
      <c r="F291" s="4">
        <v>21.3655090332031</v>
      </c>
      <c r="G291" s="4" t="s">
        <v>2317</v>
      </c>
    </row>
    <row r="292" spans="1:7">
      <c r="A292" s="4" t="s">
        <v>2318</v>
      </c>
      <c r="B292" s="4" t="s">
        <v>2319</v>
      </c>
      <c r="C292" s="4" t="s">
        <v>464</v>
      </c>
      <c r="D292" s="4">
        <v>42</v>
      </c>
      <c r="E292" s="4" t="s">
        <v>2320</v>
      </c>
      <c r="F292" s="4">
        <v>21.3281555175781</v>
      </c>
      <c r="G292" s="4" t="s">
        <v>2321</v>
      </c>
    </row>
    <row r="293" spans="1:7">
      <c r="A293" s="4" t="s">
        <v>2322</v>
      </c>
      <c r="B293" s="4" t="s">
        <v>2323</v>
      </c>
      <c r="C293" s="4" t="s">
        <v>464</v>
      </c>
      <c r="D293" s="4">
        <v>41</v>
      </c>
      <c r="E293" s="4" t="s">
        <v>2324</v>
      </c>
      <c r="F293" s="4">
        <v>21.3045845031738</v>
      </c>
      <c r="G293" s="4" t="s">
        <v>2325</v>
      </c>
    </row>
    <row r="294" spans="1:7">
      <c r="A294" s="4" t="s">
        <v>2326</v>
      </c>
      <c r="B294" s="4" t="s">
        <v>2327</v>
      </c>
      <c r="C294" s="4" t="s">
        <v>464</v>
      </c>
      <c r="D294" s="4">
        <v>38</v>
      </c>
      <c r="E294" s="4" t="s">
        <v>2328</v>
      </c>
      <c r="F294" s="4">
        <v>21.2801361083984</v>
      </c>
      <c r="G294" s="4" t="s">
        <v>2329</v>
      </c>
    </row>
    <row r="295" spans="1:7">
      <c r="A295" s="4" t="s">
        <v>2330</v>
      </c>
      <c r="B295" s="4" t="s">
        <v>2331</v>
      </c>
      <c r="C295" s="4" t="s">
        <v>464</v>
      </c>
      <c r="D295" s="4">
        <v>46</v>
      </c>
      <c r="E295" s="4" t="s">
        <v>2332</v>
      </c>
      <c r="F295" s="4">
        <v>21.2766456604004</v>
      </c>
      <c r="G295" s="4" t="s">
        <v>2333</v>
      </c>
    </row>
    <row r="296" spans="1:7">
      <c r="A296" s="4" t="s">
        <v>2334</v>
      </c>
      <c r="B296" s="4" t="s">
        <v>2335</v>
      </c>
      <c r="C296" s="4" t="s">
        <v>464</v>
      </c>
      <c r="D296" s="4">
        <v>46</v>
      </c>
      <c r="E296" s="4" t="s">
        <v>2336</v>
      </c>
      <c r="F296" s="4">
        <v>21.2734546661377</v>
      </c>
      <c r="G296" s="4" t="s">
        <v>2337</v>
      </c>
    </row>
    <row r="297" spans="1:7">
      <c r="A297" s="4" t="s">
        <v>2338</v>
      </c>
      <c r="B297" s="4" t="s">
        <v>2339</v>
      </c>
      <c r="C297" s="4" t="s">
        <v>464</v>
      </c>
      <c r="D297" s="4">
        <v>49</v>
      </c>
      <c r="E297" s="4" t="s">
        <v>2340</v>
      </c>
      <c r="F297" s="4">
        <v>21.2287330627441</v>
      </c>
      <c r="G297" s="4" t="s">
        <v>2341</v>
      </c>
    </row>
    <row r="298" spans="1:7">
      <c r="A298" s="4" t="s">
        <v>2342</v>
      </c>
      <c r="B298" s="4" t="s">
        <v>2343</v>
      </c>
      <c r="C298" s="4" t="s">
        <v>464</v>
      </c>
      <c r="D298" s="4">
        <v>45</v>
      </c>
      <c r="E298" s="4" t="s">
        <v>2344</v>
      </c>
      <c r="F298" s="4">
        <v>21.2186527252197</v>
      </c>
      <c r="G298" s="4" t="s">
        <v>2345</v>
      </c>
    </row>
    <row r="299" spans="1:7">
      <c r="A299" s="4" t="s">
        <v>2346</v>
      </c>
      <c r="B299" s="4" t="s">
        <v>2347</v>
      </c>
      <c r="C299" s="4" t="s">
        <v>464</v>
      </c>
      <c r="D299" s="4">
        <v>47</v>
      </c>
      <c r="E299" s="4" t="s">
        <v>2348</v>
      </c>
      <c r="F299" s="4">
        <v>21.2186470031738</v>
      </c>
      <c r="G299" s="4" t="s">
        <v>2349</v>
      </c>
    </row>
    <row r="300" spans="1:7">
      <c r="A300" s="4" t="s">
        <v>2350</v>
      </c>
      <c r="B300" s="4" t="s">
        <v>2351</v>
      </c>
      <c r="C300" s="4" t="s">
        <v>464</v>
      </c>
      <c r="D300" s="4">
        <v>46</v>
      </c>
      <c r="E300" s="4" t="s">
        <v>2352</v>
      </c>
      <c r="F300" s="4">
        <v>21.196647644043</v>
      </c>
      <c r="G300" s="4" t="s">
        <v>2353</v>
      </c>
    </row>
    <row r="301" spans="1:7">
      <c r="A301" s="4" t="s">
        <v>2354</v>
      </c>
      <c r="B301" s="4" t="s">
        <v>2355</v>
      </c>
      <c r="C301" s="4" t="s">
        <v>464</v>
      </c>
      <c r="D301" s="4">
        <v>40</v>
      </c>
      <c r="E301" s="4" t="s">
        <v>2356</v>
      </c>
      <c r="F301" s="4">
        <v>21.0868377685547</v>
      </c>
      <c r="G301" s="4" t="s">
        <v>2357</v>
      </c>
    </row>
    <row r="302" spans="1:7">
      <c r="A302" s="4" t="s">
        <v>2358</v>
      </c>
      <c r="B302" s="4" t="s">
        <v>2359</v>
      </c>
      <c r="C302" s="4" t="s">
        <v>464</v>
      </c>
      <c r="D302" s="4">
        <v>41</v>
      </c>
      <c r="E302" s="4" t="s">
        <v>2360</v>
      </c>
      <c r="F302" s="4">
        <v>21.0842971801758</v>
      </c>
      <c r="G302" s="4" t="s">
        <v>2361</v>
      </c>
    </row>
    <row r="303" spans="1:7">
      <c r="A303" s="4" t="s">
        <v>2362</v>
      </c>
      <c r="B303" s="4" t="s">
        <v>2363</v>
      </c>
      <c r="C303" s="4" t="s">
        <v>464</v>
      </c>
      <c r="D303" s="4">
        <v>40</v>
      </c>
      <c r="E303" s="4" t="s">
        <v>2364</v>
      </c>
      <c r="F303" s="4">
        <v>21.0814094543457</v>
      </c>
      <c r="G303" s="4" t="s">
        <v>2365</v>
      </c>
    </row>
    <row r="304" spans="1:7">
      <c r="A304" s="4" t="s">
        <v>2366</v>
      </c>
      <c r="B304" s="4" t="s">
        <v>2367</v>
      </c>
      <c r="C304" s="4" t="s">
        <v>464</v>
      </c>
      <c r="D304" s="4">
        <v>41</v>
      </c>
      <c r="E304" s="4" t="s">
        <v>2368</v>
      </c>
      <c r="F304" s="4">
        <v>21.0466651916504</v>
      </c>
      <c r="G304" s="4" t="s">
        <v>2369</v>
      </c>
    </row>
    <row r="305" spans="1:7">
      <c r="A305" s="4" t="s">
        <v>2370</v>
      </c>
      <c r="B305" s="4" t="s">
        <v>2371</v>
      </c>
      <c r="C305" s="4" t="s">
        <v>464</v>
      </c>
      <c r="D305" s="4">
        <v>49</v>
      </c>
      <c r="E305" s="4" t="s">
        <v>2372</v>
      </c>
      <c r="F305" s="4">
        <v>20.9784202575684</v>
      </c>
      <c r="G305" s="4" t="s">
        <v>2373</v>
      </c>
    </row>
    <row r="306" spans="1:7">
      <c r="A306" s="4" t="s">
        <v>2374</v>
      </c>
      <c r="B306" s="4" t="s">
        <v>2375</v>
      </c>
      <c r="C306" s="4" t="s">
        <v>551</v>
      </c>
      <c r="D306" s="4">
        <v>28</v>
      </c>
      <c r="E306" s="4" t="s">
        <v>2376</v>
      </c>
      <c r="F306" s="4">
        <v>20.9670124053955</v>
      </c>
      <c r="G306" s="4" t="s">
        <v>2377</v>
      </c>
    </row>
    <row r="307" spans="1:7">
      <c r="A307" s="4" t="s">
        <v>2378</v>
      </c>
      <c r="B307" s="4" t="s">
        <v>2379</v>
      </c>
      <c r="C307" s="4" t="s">
        <v>464</v>
      </c>
      <c r="D307" s="4">
        <v>45</v>
      </c>
      <c r="E307" s="4" t="s">
        <v>2380</v>
      </c>
      <c r="F307" s="4">
        <v>20.9393501281738</v>
      </c>
      <c r="G307" s="4" t="s">
        <v>2381</v>
      </c>
    </row>
    <row r="308" spans="1:7">
      <c r="A308" s="4" t="s">
        <v>2382</v>
      </c>
      <c r="B308" s="4" t="s">
        <v>2383</v>
      </c>
      <c r="C308" s="4" t="s">
        <v>464</v>
      </c>
      <c r="D308" s="4">
        <v>45</v>
      </c>
      <c r="E308" s="4" t="s">
        <v>2384</v>
      </c>
      <c r="F308" s="4">
        <v>20.9372844696045</v>
      </c>
      <c r="G308" s="4" t="s">
        <v>2385</v>
      </c>
    </row>
    <row r="309" spans="1:7">
      <c r="A309" s="4" t="s">
        <v>2386</v>
      </c>
      <c r="B309" s="4" t="s">
        <v>2387</v>
      </c>
      <c r="C309" s="4" t="s">
        <v>464</v>
      </c>
      <c r="D309" s="4">
        <v>46</v>
      </c>
      <c r="E309" s="4" t="s">
        <v>2388</v>
      </c>
      <c r="F309" s="4">
        <v>20.9372673034668</v>
      </c>
      <c r="G309" s="4" t="s">
        <v>2389</v>
      </c>
    </row>
    <row r="310" spans="1:7">
      <c r="A310" s="4" t="s">
        <v>2390</v>
      </c>
      <c r="B310" s="4" t="s">
        <v>2391</v>
      </c>
      <c r="C310" s="4" t="s">
        <v>464</v>
      </c>
      <c r="D310" s="4">
        <v>43</v>
      </c>
      <c r="E310" s="4" t="s">
        <v>2392</v>
      </c>
      <c r="F310" s="4">
        <v>20.9150066375732</v>
      </c>
      <c r="G310" s="4" t="s">
        <v>2393</v>
      </c>
    </row>
    <row r="311" spans="1:7">
      <c r="A311" s="4" t="s">
        <v>2394</v>
      </c>
      <c r="B311" s="4" t="s">
        <v>2395</v>
      </c>
      <c r="C311" s="4" t="s">
        <v>464</v>
      </c>
      <c r="D311" s="4">
        <v>45</v>
      </c>
      <c r="E311" s="4" t="s">
        <v>2396</v>
      </c>
      <c r="F311" s="4">
        <v>20.8424606323242</v>
      </c>
      <c r="G311" s="4" t="s">
        <v>2397</v>
      </c>
    </row>
    <row r="312" spans="1:7">
      <c r="A312" s="4" t="s">
        <v>2398</v>
      </c>
      <c r="B312" s="4" t="s">
        <v>2399</v>
      </c>
      <c r="C312" s="4" t="s">
        <v>464</v>
      </c>
      <c r="D312" s="4">
        <v>38</v>
      </c>
      <c r="E312" s="4" t="s">
        <v>2400</v>
      </c>
      <c r="F312" s="4">
        <v>20.8213348388672</v>
      </c>
      <c r="G312" s="4" t="s">
        <v>2401</v>
      </c>
    </row>
    <row r="313" spans="1:7">
      <c r="A313" s="4" t="s">
        <v>2402</v>
      </c>
      <c r="B313" s="4" t="s">
        <v>2403</v>
      </c>
      <c r="C313" s="4" t="s">
        <v>464</v>
      </c>
      <c r="D313" s="4">
        <v>46</v>
      </c>
      <c r="E313" s="4" t="s">
        <v>2404</v>
      </c>
      <c r="F313" s="4">
        <v>20.8211975097656</v>
      </c>
      <c r="G313" s="4" t="s">
        <v>2405</v>
      </c>
    </row>
    <row r="314" spans="1:7">
      <c r="A314" s="4" t="s">
        <v>2406</v>
      </c>
      <c r="B314" s="4" t="s">
        <v>2407</v>
      </c>
      <c r="C314" s="4" t="s">
        <v>464</v>
      </c>
      <c r="D314" s="4">
        <v>45</v>
      </c>
      <c r="E314" s="4" t="s">
        <v>2408</v>
      </c>
      <c r="F314" s="4">
        <v>20.7266139984131</v>
      </c>
      <c r="G314" s="4" t="s">
        <v>2409</v>
      </c>
    </row>
    <row r="315" spans="1:7">
      <c r="A315" s="4" t="s">
        <v>2410</v>
      </c>
      <c r="B315" s="4" t="s">
        <v>2411</v>
      </c>
      <c r="C315" s="4" t="s">
        <v>464</v>
      </c>
      <c r="D315" s="4">
        <v>38</v>
      </c>
      <c r="E315" s="4" t="s">
        <v>2412</v>
      </c>
      <c r="F315" s="4">
        <v>20.6469135284424</v>
      </c>
      <c r="G315" s="4" t="s">
        <v>2413</v>
      </c>
    </row>
    <row r="316" spans="1:7">
      <c r="A316" s="4" t="s">
        <v>2414</v>
      </c>
      <c r="B316" s="4" t="s">
        <v>2415</v>
      </c>
      <c r="C316" s="4" t="s">
        <v>464</v>
      </c>
      <c r="D316" s="4">
        <v>42</v>
      </c>
      <c r="E316" s="4" t="s">
        <v>2416</v>
      </c>
      <c r="F316" s="4">
        <v>20.6124382019043</v>
      </c>
      <c r="G316" s="4" t="s">
        <v>2417</v>
      </c>
    </row>
    <row r="317" spans="1:7">
      <c r="A317" s="4" t="s">
        <v>2418</v>
      </c>
      <c r="B317" s="4" t="s">
        <v>2419</v>
      </c>
      <c r="C317" s="4" t="s">
        <v>464</v>
      </c>
      <c r="D317" s="4">
        <v>42</v>
      </c>
      <c r="E317" s="4" t="s">
        <v>2420</v>
      </c>
      <c r="F317" s="4">
        <v>20.5912532806396</v>
      </c>
      <c r="G317" s="4" t="s">
        <v>2421</v>
      </c>
    </row>
    <row r="318" spans="1:7">
      <c r="A318" s="4" t="s">
        <v>2422</v>
      </c>
      <c r="B318" s="4" t="s">
        <v>2423</v>
      </c>
      <c r="C318" s="4" t="s">
        <v>464</v>
      </c>
      <c r="D318" s="4">
        <v>38</v>
      </c>
      <c r="E318" s="4" t="s">
        <v>2424</v>
      </c>
      <c r="F318" s="4">
        <v>20.5464134216309</v>
      </c>
      <c r="G318" s="4" t="s">
        <v>2425</v>
      </c>
    </row>
    <row r="319" spans="1:7">
      <c r="A319" s="4" t="s">
        <v>2426</v>
      </c>
      <c r="B319" s="4" t="s">
        <v>2427</v>
      </c>
      <c r="C319" s="4" t="s">
        <v>464</v>
      </c>
      <c r="D319" s="4">
        <v>37</v>
      </c>
      <c r="E319" s="4" t="s">
        <v>2428</v>
      </c>
      <c r="F319" s="4">
        <v>20.520076751709</v>
      </c>
      <c r="G319" s="4" t="s">
        <v>2429</v>
      </c>
    </row>
    <row r="320" spans="1:7">
      <c r="A320" s="4" t="s">
        <v>2430</v>
      </c>
      <c r="B320" s="4" t="s">
        <v>2431</v>
      </c>
      <c r="C320" s="4" t="s">
        <v>464</v>
      </c>
      <c r="D320" s="4">
        <v>49</v>
      </c>
      <c r="E320" s="4" t="s">
        <v>2432</v>
      </c>
      <c r="F320" s="4">
        <v>20.4935646057129</v>
      </c>
      <c r="G320" s="4" t="s">
        <v>2433</v>
      </c>
    </row>
    <row r="321" spans="1:7">
      <c r="A321" s="4" t="s">
        <v>2434</v>
      </c>
      <c r="B321" s="4" t="s">
        <v>2435</v>
      </c>
      <c r="C321" s="4" t="s">
        <v>464</v>
      </c>
      <c r="D321" s="4">
        <v>43</v>
      </c>
      <c r="E321" s="4" t="s">
        <v>2436</v>
      </c>
      <c r="F321" s="4">
        <v>20.4122695922852</v>
      </c>
      <c r="G321" s="4" t="s">
        <v>2437</v>
      </c>
    </row>
    <row r="322" spans="1:7">
      <c r="A322" s="4" t="s">
        <v>2438</v>
      </c>
      <c r="B322" s="4" t="s">
        <v>2439</v>
      </c>
      <c r="C322" s="4" t="s">
        <v>464</v>
      </c>
      <c r="D322" s="4">
        <v>47</v>
      </c>
      <c r="E322" s="4" t="s">
        <v>2440</v>
      </c>
      <c r="F322" s="4">
        <v>20.4060859680176</v>
      </c>
      <c r="G322" s="4" t="s">
        <v>2441</v>
      </c>
    </row>
    <row r="323" spans="1:7">
      <c r="A323" s="4" t="s">
        <v>2442</v>
      </c>
      <c r="B323" s="4" t="s">
        <v>2443</v>
      </c>
      <c r="C323" s="4" t="s">
        <v>464</v>
      </c>
      <c r="D323" s="4">
        <v>51</v>
      </c>
      <c r="E323" s="4" t="s">
        <v>2444</v>
      </c>
      <c r="F323" s="4">
        <v>20.3983459472656</v>
      </c>
      <c r="G323" s="4" t="s">
        <v>2445</v>
      </c>
    </row>
    <row r="324" spans="1:7">
      <c r="A324" s="4" t="s">
        <v>2446</v>
      </c>
      <c r="B324" s="4" t="s">
        <v>2447</v>
      </c>
      <c r="C324" s="4" t="s">
        <v>464</v>
      </c>
      <c r="D324" s="4">
        <v>46</v>
      </c>
      <c r="E324" s="4" t="s">
        <v>2448</v>
      </c>
      <c r="F324" s="4">
        <v>20.3877906799316</v>
      </c>
      <c r="G324" s="4" t="s">
        <v>2449</v>
      </c>
    </row>
    <row r="325" spans="1:7">
      <c r="A325" s="4" t="s">
        <v>2450</v>
      </c>
      <c r="B325" s="4" t="s">
        <v>2451</v>
      </c>
      <c r="C325" s="4" t="s">
        <v>464</v>
      </c>
      <c r="D325" s="4">
        <v>41</v>
      </c>
      <c r="E325" s="4" t="s">
        <v>2452</v>
      </c>
      <c r="F325" s="4">
        <v>20.3587646484375</v>
      </c>
      <c r="G325" s="4" t="s">
        <v>2453</v>
      </c>
    </row>
    <row r="326" spans="1:7">
      <c r="A326" s="4" t="s">
        <v>2454</v>
      </c>
      <c r="B326" s="4" t="s">
        <v>2455</v>
      </c>
      <c r="C326" s="4" t="s">
        <v>464</v>
      </c>
      <c r="D326" s="4">
        <v>42</v>
      </c>
      <c r="E326" s="4" t="s">
        <v>2456</v>
      </c>
      <c r="F326" s="4">
        <v>20.3575439453125</v>
      </c>
      <c r="G326" s="4" t="s">
        <v>2457</v>
      </c>
    </row>
    <row r="327" spans="1:7">
      <c r="A327" s="4" t="s">
        <v>2458</v>
      </c>
      <c r="B327" s="4" t="s">
        <v>2459</v>
      </c>
      <c r="C327" s="4" t="s">
        <v>464</v>
      </c>
      <c r="D327" s="4">
        <v>40</v>
      </c>
      <c r="E327" s="4" t="s">
        <v>2460</v>
      </c>
      <c r="F327" s="4">
        <v>20.3493881225586</v>
      </c>
      <c r="G327" s="4" t="s">
        <v>2461</v>
      </c>
    </row>
    <row r="328" spans="1:7">
      <c r="A328" s="4" t="s">
        <v>2462</v>
      </c>
      <c r="B328" s="4" t="s">
        <v>2463</v>
      </c>
      <c r="C328" s="4" t="s">
        <v>464</v>
      </c>
      <c r="D328" s="4">
        <v>40</v>
      </c>
      <c r="E328" s="4" t="s">
        <v>2464</v>
      </c>
      <c r="F328" s="4">
        <v>20.3027420043945</v>
      </c>
      <c r="G328" s="4" t="s">
        <v>2465</v>
      </c>
    </row>
    <row r="329" spans="1:7">
      <c r="A329" s="4" t="s">
        <v>2466</v>
      </c>
      <c r="B329" s="4" t="s">
        <v>2467</v>
      </c>
      <c r="C329" s="4" t="s">
        <v>464</v>
      </c>
      <c r="D329" s="4">
        <v>49</v>
      </c>
      <c r="E329" s="4" t="s">
        <v>2468</v>
      </c>
      <c r="F329" s="4">
        <v>20.2292938232422</v>
      </c>
      <c r="G329" s="4" t="s">
        <v>2469</v>
      </c>
    </row>
    <row r="330" spans="1:7">
      <c r="A330" s="4" t="s">
        <v>2470</v>
      </c>
      <c r="B330" s="4" t="s">
        <v>2471</v>
      </c>
      <c r="C330" s="4" t="s">
        <v>464</v>
      </c>
      <c r="D330" s="4">
        <v>50</v>
      </c>
      <c r="E330" s="4" t="s">
        <v>2472</v>
      </c>
      <c r="F330" s="4">
        <v>20.1923942565918</v>
      </c>
      <c r="G330" s="4" t="s">
        <v>2473</v>
      </c>
    </row>
    <row r="331" spans="1:7">
      <c r="A331" s="4" t="s">
        <v>2474</v>
      </c>
      <c r="B331" s="4" t="s">
        <v>2475</v>
      </c>
      <c r="C331" s="4" t="s">
        <v>464</v>
      </c>
      <c r="D331" s="4">
        <v>50</v>
      </c>
      <c r="E331" s="4" t="s">
        <v>2476</v>
      </c>
      <c r="F331" s="4">
        <v>20.1844215393066</v>
      </c>
      <c r="G331" s="4" t="s">
        <v>2477</v>
      </c>
    </row>
    <row r="332" spans="1:7">
      <c r="A332" s="4" t="s">
        <v>2478</v>
      </c>
      <c r="B332" s="4" t="s">
        <v>2479</v>
      </c>
      <c r="C332" s="4" t="s">
        <v>464</v>
      </c>
      <c r="D332" s="4">
        <v>44</v>
      </c>
      <c r="E332" s="4" t="s">
        <v>2480</v>
      </c>
      <c r="F332" s="4">
        <v>20.1242580413818</v>
      </c>
      <c r="G332" s="4" t="s">
        <v>2481</v>
      </c>
    </row>
    <row r="333" spans="1:7">
      <c r="A333" s="4" t="s">
        <v>2482</v>
      </c>
      <c r="B333" s="4" t="s">
        <v>2483</v>
      </c>
      <c r="C333" s="4" t="s">
        <v>464</v>
      </c>
      <c r="D333" s="4">
        <v>45</v>
      </c>
      <c r="E333" s="4" t="s">
        <v>2484</v>
      </c>
      <c r="F333" s="4">
        <v>20.1199645996094</v>
      </c>
      <c r="G333" s="4" t="s">
        <v>2485</v>
      </c>
    </row>
    <row r="334" spans="1:7">
      <c r="A334" s="4" t="s">
        <v>2486</v>
      </c>
      <c r="B334" s="4" t="s">
        <v>2487</v>
      </c>
      <c r="C334" s="4" t="s">
        <v>464</v>
      </c>
      <c r="D334" s="4">
        <v>41</v>
      </c>
      <c r="E334" s="4" t="s">
        <v>2488</v>
      </c>
      <c r="F334" s="4">
        <v>20.092529296875</v>
      </c>
      <c r="G334" s="4" t="s">
        <v>2489</v>
      </c>
    </row>
    <row r="335" spans="1:7">
      <c r="A335" s="4" t="s">
        <v>2490</v>
      </c>
      <c r="B335" s="4" t="s">
        <v>2491</v>
      </c>
      <c r="C335" s="4" t="s">
        <v>464</v>
      </c>
      <c r="D335" s="4">
        <v>41</v>
      </c>
      <c r="E335" s="4" t="s">
        <v>2492</v>
      </c>
      <c r="F335" s="4">
        <v>20.083065032959</v>
      </c>
      <c r="G335" s="4" t="s">
        <v>2493</v>
      </c>
    </row>
    <row r="336" spans="1:7">
      <c r="A336" s="4" t="s">
        <v>2494</v>
      </c>
      <c r="B336" s="4" t="s">
        <v>2495</v>
      </c>
      <c r="C336" s="4" t="s">
        <v>464</v>
      </c>
      <c r="D336" s="4">
        <v>46</v>
      </c>
      <c r="E336" s="4" t="s">
        <v>2496</v>
      </c>
      <c r="F336" s="4">
        <v>20.077486038208</v>
      </c>
      <c r="G336" s="4" t="s">
        <v>2497</v>
      </c>
    </row>
    <row r="337" spans="1:7">
      <c r="A337" s="4" t="s">
        <v>2498</v>
      </c>
      <c r="B337" s="4" t="s">
        <v>2499</v>
      </c>
      <c r="C337" s="4" t="s">
        <v>464</v>
      </c>
      <c r="D337" s="4">
        <v>37</v>
      </c>
      <c r="E337" s="4" t="s">
        <v>2500</v>
      </c>
      <c r="F337" s="4">
        <v>20.0722770690918</v>
      </c>
      <c r="G337" s="4" t="s">
        <v>2501</v>
      </c>
    </row>
    <row r="338" spans="1:7">
      <c r="A338" s="4" t="s">
        <v>357</v>
      </c>
      <c r="B338" s="4" t="s">
        <v>2502</v>
      </c>
      <c r="C338" s="4" t="s">
        <v>464</v>
      </c>
      <c r="D338" s="4">
        <v>49</v>
      </c>
      <c r="E338" s="4" t="s">
        <v>2503</v>
      </c>
      <c r="F338" s="4">
        <v>20.0669593811035</v>
      </c>
      <c r="G338" s="4" t="s">
        <v>2504</v>
      </c>
    </row>
    <row r="339" spans="1:7">
      <c r="A339" s="4" t="s">
        <v>2505</v>
      </c>
      <c r="B339" s="4" t="s">
        <v>2506</v>
      </c>
      <c r="C339" s="4" t="s">
        <v>464</v>
      </c>
      <c r="D339" s="4">
        <v>48</v>
      </c>
      <c r="E339" s="4" t="s">
        <v>2507</v>
      </c>
      <c r="F339" s="4">
        <v>20.0662593841553</v>
      </c>
      <c r="G339" s="4" t="s">
        <v>2508</v>
      </c>
    </row>
    <row r="340" spans="1:7">
      <c r="A340" s="4" t="s">
        <v>2509</v>
      </c>
      <c r="B340" s="4" t="s">
        <v>2510</v>
      </c>
      <c r="C340" s="4" t="s">
        <v>464</v>
      </c>
      <c r="D340" s="4">
        <v>40</v>
      </c>
      <c r="E340" s="4" t="s">
        <v>2511</v>
      </c>
      <c r="F340" s="4">
        <v>19.9724006652832</v>
      </c>
      <c r="G340" s="4" t="s">
        <v>2512</v>
      </c>
    </row>
    <row r="341" spans="1:7">
      <c r="A341" s="4" t="s">
        <v>2513</v>
      </c>
      <c r="B341" s="4" t="s">
        <v>2514</v>
      </c>
      <c r="C341" s="4" t="s">
        <v>464</v>
      </c>
      <c r="D341" s="4">
        <v>40</v>
      </c>
      <c r="E341" s="4" t="s">
        <v>2515</v>
      </c>
      <c r="F341" s="4">
        <v>19.9533061981201</v>
      </c>
      <c r="G341" s="4" t="s">
        <v>2516</v>
      </c>
    </row>
    <row r="342" spans="1:7">
      <c r="A342" s="4" t="s">
        <v>624</v>
      </c>
      <c r="B342" s="4" t="s">
        <v>625</v>
      </c>
      <c r="C342" s="4" t="s">
        <v>464</v>
      </c>
      <c r="D342" s="4">
        <v>46</v>
      </c>
      <c r="E342" s="4" t="s">
        <v>626</v>
      </c>
      <c r="F342" s="4">
        <v>19.9524192810059</v>
      </c>
      <c r="G342" s="4" t="s">
        <v>627</v>
      </c>
    </row>
    <row r="343" spans="1:7">
      <c r="A343" s="4" t="s">
        <v>2517</v>
      </c>
      <c r="B343" s="4" t="s">
        <v>2518</v>
      </c>
      <c r="C343" s="4" t="s">
        <v>464</v>
      </c>
      <c r="D343" s="4">
        <v>48</v>
      </c>
      <c r="E343" s="4" t="s">
        <v>2519</v>
      </c>
      <c r="F343" s="4">
        <v>19.9172515869141</v>
      </c>
      <c r="G343" s="4" t="s">
        <v>2520</v>
      </c>
    </row>
    <row r="344" spans="1:7">
      <c r="A344" s="4" t="s">
        <v>2521</v>
      </c>
      <c r="B344" s="4" t="s">
        <v>2522</v>
      </c>
      <c r="C344" s="4" t="s">
        <v>464</v>
      </c>
      <c r="D344" s="4">
        <v>47</v>
      </c>
      <c r="E344" s="4" t="s">
        <v>2523</v>
      </c>
      <c r="F344" s="4">
        <v>19.8952751159668</v>
      </c>
      <c r="G344" s="4" t="s">
        <v>2524</v>
      </c>
    </row>
    <row r="345" spans="1:7">
      <c r="A345" s="4" t="s">
        <v>2525</v>
      </c>
      <c r="B345" s="4" t="s">
        <v>2526</v>
      </c>
      <c r="C345" s="4" t="s">
        <v>464</v>
      </c>
      <c r="D345" s="4">
        <v>40</v>
      </c>
      <c r="E345" s="4" t="s">
        <v>2527</v>
      </c>
      <c r="F345" s="4">
        <v>19.8612194061279</v>
      </c>
      <c r="G345" s="4" t="s">
        <v>2528</v>
      </c>
    </row>
    <row r="346" spans="1:7">
      <c r="A346" s="4" t="s">
        <v>2529</v>
      </c>
      <c r="B346" s="4" t="s">
        <v>2530</v>
      </c>
      <c r="C346" s="4" t="s">
        <v>464</v>
      </c>
      <c r="D346" s="4">
        <v>45</v>
      </c>
      <c r="E346" s="4" t="s">
        <v>2531</v>
      </c>
      <c r="F346" s="4">
        <v>19.8462142944336</v>
      </c>
      <c r="G346" s="4" t="s">
        <v>2532</v>
      </c>
    </row>
    <row r="347" spans="1:7">
      <c r="A347" s="4" t="s">
        <v>2533</v>
      </c>
      <c r="B347" s="4" t="s">
        <v>2534</v>
      </c>
      <c r="C347" s="4" t="s">
        <v>464</v>
      </c>
      <c r="D347" s="4">
        <v>41</v>
      </c>
      <c r="E347" s="4" t="s">
        <v>2535</v>
      </c>
      <c r="F347" s="4">
        <v>19.8155727386475</v>
      </c>
      <c r="G347" s="4" t="s">
        <v>2536</v>
      </c>
    </row>
    <row r="348" spans="1:7">
      <c r="A348" s="4" t="s">
        <v>2537</v>
      </c>
      <c r="B348" s="4" t="s">
        <v>2538</v>
      </c>
      <c r="C348" s="4" t="s">
        <v>464</v>
      </c>
      <c r="D348" s="4">
        <v>46</v>
      </c>
      <c r="E348" s="4" t="s">
        <v>2539</v>
      </c>
      <c r="F348" s="4">
        <v>19.7957057952881</v>
      </c>
      <c r="G348" s="4" t="s">
        <v>2540</v>
      </c>
    </row>
    <row r="349" spans="1:7">
      <c r="A349" s="4" t="s">
        <v>293</v>
      </c>
      <c r="B349" s="4" t="s">
        <v>2541</v>
      </c>
      <c r="C349" s="4" t="s">
        <v>464</v>
      </c>
      <c r="D349" s="4">
        <v>50</v>
      </c>
      <c r="E349" s="4" t="s">
        <v>2542</v>
      </c>
      <c r="F349" s="4">
        <v>19.7896614074707</v>
      </c>
      <c r="G349" s="4" t="s">
        <v>2543</v>
      </c>
    </row>
    <row r="350" spans="1:7">
      <c r="A350" s="4" t="s">
        <v>2544</v>
      </c>
      <c r="B350" s="4" t="s">
        <v>2545</v>
      </c>
      <c r="C350" s="4" t="s">
        <v>464</v>
      </c>
      <c r="D350" s="4">
        <v>38</v>
      </c>
      <c r="E350" s="4" t="s">
        <v>2546</v>
      </c>
      <c r="F350" s="4">
        <v>19.784330368042</v>
      </c>
      <c r="G350" s="4" t="s">
        <v>2547</v>
      </c>
    </row>
    <row r="351" spans="1:7">
      <c r="A351" s="4" t="s">
        <v>2548</v>
      </c>
      <c r="B351" s="4" t="s">
        <v>2549</v>
      </c>
      <c r="C351" s="4" t="s">
        <v>464</v>
      </c>
      <c r="D351" s="4">
        <v>42</v>
      </c>
      <c r="E351" s="4" t="s">
        <v>2550</v>
      </c>
      <c r="F351" s="4">
        <v>19.7672290802002</v>
      </c>
      <c r="G351" s="4" t="s">
        <v>2551</v>
      </c>
    </row>
    <row r="352" spans="1:7">
      <c r="A352" s="4" t="s">
        <v>2552</v>
      </c>
      <c r="B352" s="4" t="s">
        <v>2553</v>
      </c>
      <c r="C352" s="4" t="s">
        <v>464</v>
      </c>
      <c r="D352" s="4">
        <v>36</v>
      </c>
      <c r="E352" s="4" t="s">
        <v>2554</v>
      </c>
      <c r="F352" s="4">
        <v>19.7471179962158</v>
      </c>
      <c r="G352" s="4" t="s">
        <v>2555</v>
      </c>
    </row>
    <row r="353" spans="1:7">
      <c r="A353" s="4" t="s">
        <v>2556</v>
      </c>
      <c r="B353" s="4" t="s">
        <v>2557</v>
      </c>
      <c r="C353" s="4" t="s">
        <v>464</v>
      </c>
      <c r="D353" s="4">
        <v>46</v>
      </c>
      <c r="E353" s="4" t="s">
        <v>2558</v>
      </c>
      <c r="F353" s="4">
        <v>19.7055816650391</v>
      </c>
      <c r="G353" s="4" t="s">
        <v>2559</v>
      </c>
    </row>
    <row r="354" spans="1:7">
      <c r="A354" s="4" t="s">
        <v>2560</v>
      </c>
      <c r="B354" s="4" t="s">
        <v>2561</v>
      </c>
      <c r="C354" s="4" t="s">
        <v>464</v>
      </c>
      <c r="D354" s="4">
        <v>43</v>
      </c>
      <c r="E354" s="4" t="s">
        <v>2562</v>
      </c>
      <c r="F354" s="4">
        <v>19.6724510192871</v>
      </c>
      <c r="G354" s="4" t="s">
        <v>2563</v>
      </c>
    </row>
    <row r="355" spans="1:7">
      <c r="A355" s="4" t="s">
        <v>2564</v>
      </c>
      <c r="B355" s="4" t="s">
        <v>2565</v>
      </c>
      <c r="C355" s="4" t="s">
        <v>464</v>
      </c>
      <c r="D355" s="4">
        <v>50</v>
      </c>
      <c r="E355" s="4" t="s">
        <v>2566</v>
      </c>
      <c r="F355" s="4">
        <v>19.6473197937012</v>
      </c>
      <c r="G355" s="4" t="s">
        <v>2567</v>
      </c>
    </row>
    <row r="356" spans="1:7">
      <c r="A356" s="4" t="s">
        <v>2568</v>
      </c>
      <c r="B356" s="4" t="s">
        <v>2569</v>
      </c>
      <c r="C356" s="4" t="s">
        <v>464</v>
      </c>
      <c r="D356" s="4">
        <v>38</v>
      </c>
      <c r="E356" s="4" t="s">
        <v>2570</v>
      </c>
      <c r="F356" s="4">
        <v>19.6062431335449</v>
      </c>
      <c r="G356" s="4" t="s">
        <v>2571</v>
      </c>
    </row>
    <row r="357" spans="1:7">
      <c r="A357" s="4" t="s">
        <v>2572</v>
      </c>
      <c r="B357" s="4" t="s">
        <v>2573</v>
      </c>
      <c r="C357" s="4" t="s">
        <v>464</v>
      </c>
      <c r="D357" s="4">
        <v>41</v>
      </c>
      <c r="E357" s="4" t="s">
        <v>2574</v>
      </c>
      <c r="F357" s="4">
        <v>19.5654335021973</v>
      </c>
      <c r="G357" s="4" t="s">
        <v>2575</v>
      </c>
    </row>
    <row r="358" spans="1:7">
      <c r="A358" s="4" t="s">
        <v>2576</v>
      </c>
      <c r="B358" s="4" t="s">
        <v>2577</v>
      </c>
      <c r="C358" s="4" t="s">
        <v>464</v>
      </c>
      <c r="D358" s="4">
        <v>42</v>
      </c>
      <c r="E358" s="4" t="s">
        <v>2578</v>
      </c>
      <c r="F358" s="4">
        <v>19.5330600738525</v>
      </c>
      <c r="G358" s="4" t="s">
        <v>2579</v>
      </c>
    </row>
    <row r="359" spans="1:7">
      <c r="A359" s="4" t="s">
        <v>2580</v>
      </c>
      <c r="B359" s="4" t="s">
        <v>2581</v>
      </c>
      <c r="C359" s="4" t="s">
        <v>464</v>
      </c>
      <c r="D359" s="4">
        <v>45</v>
      </c>
      <c r="E359" s="4" t="s">
        <v>2582</v>
      </c>
      <c r="F359" s="4">
        <v>19.5037631988525</v>
      </c>
      <c r="G359" s="4" t="s">
        <v>2583</v>
      </c>
    </row>
    <row r="360" spans="1:7">
      <c r="A360" s="4" t="s">
        <v>2584</v>
      </c>
      <c r="B360" s="4" t="s">
        <v>2585</v>
      </c>
      <c r="C360" s="4" t="s">
        <v>464</v>
      </c>
      <c r="D360" s="4">
        <v>46</v>
      </c>
      <c r="E360" s="4" t="s">
        <v>2586</v>
      </c>
      <c r="F360" s="4">
        <v>19.4959125518799</v>
      </c>
      <c r="G360" s="4" t="s">
        <v>2587</v>
      </c>
    </row>
    <row r="361" spans="1:7">
      <c r="A361" s="4" t="s">
        <v>2588</v>
      </c>
      <c r="B361" s="4" t="s">
        <v>2589</v>
      </c>
      <c r="C361" s="4" t="s">
        <v>464</v>
      </c>
      <c r="D361" s="4">
        <v>34</v>
      </c>
      <c r="E361" s="4" t="s">
        <v>2590</v>
      </c>
      <c r="F361" s="4">
        <v>19.466100692749</v>
      </c>
      <c r="G361" s="4" t="s">
        <v>2591</v>
      </c>
    </row>
    <row r="362" spans="1:7">
      <c r="A362" s="4" t="s">
        <v>2592</v>
      </c>
      <c r="B362" s="4" t="s">
        <v>2593</v>
      </c>
      <c r="C362" s="4" t="s">
        <v>464</v>
      </c>
      <c r="D362" s="4">
        <v>43</v>
      </c>
      <c r="E362" s="4" t="s">
        <v>2594</v>
      </c>
      <c r="F362" s="4">
        <v>19.4589805603027</v>
      </c>
      <c r="G362" s="4" t="s">
        <v>2595</v>
      </c>
    </row>
    <row r="363" spans="1:7">
      <c r="A363" s="4" t="s">
        <v>2596</v>
      </c>
      <c r="B363" s="4" t="s">
        <v>2597</v>
      </c>
      <c r="C363" s="4" t="s">
        <v>464</v>
      </c>
      <c r="D363" s="4">
        <v>42</v>
      </c>
      <c r="E363" s="4" t="s">
        <v>2598</v>
      </c>
      <c r="F363" s="4">
        <v>19.4278831481934</v>
      </c>
      <c r="G363" s="4" t="s">
        <v>2599</v>
      </c>
    </row>
    <row r="364" spans="1:7">
      <c r="A364" s="4" t="s">
        <v>2600</v>
      </c>
      <c r="B364" s="4" t="s">
        <v>2601</v>
      </c>
      <c r="C364" s="4" t="s">
        <v>464</v>
      </c>
      <c r="D364" s="4">
        <v>46</v>
      </c>
      <c r="E364" s="4" t="s">
        <v>2602</v>
      </c>
      <c r="F364" s="4">
        <v>19.3595142364502</v>
      </c>
      <c r="G364" s="4" t="s">
        <v>2603</v>
      </c>
    </row>
    <row r="365" spans="1:7">
      <c r="A365" s="4" t="s">
        <v>2604</v>
      </c>
      <c r="B365" s="4" t="s">
        <v>2605</v>
      </c>
      <c r="C365" s="4" t="s">
        <v>464</v>
      </c>
      <c r="D365" s="4">
        <v>40</v>
      </c>
      <c r="E365" s="4" t="s">
        <v>2606</v>
      </c>
      <c r="F365" s="4">
        <v>19.3479995727539</v>
      </c>
      <c r="G365" s="4" t="s">
        <v>2607</v>
      </c>
    </row>
    <row r="366" spans="1:7">
      <c r="A366" s="4" t="s">
        <v>2608</v>
      </c>
      <c r="B366" s="4" t="s">
        <v>2609</v>
      </c>
      <c r="C366" s="4" t="s">
        <v>464</v>
      </c>
      <c r="D366" s="4">
        <v>42</v>
      </c>
      <c r="E366" s="4" t="s">
        <v>2610</v>
      </c>
      <c r="F366" s="4">
        <v>19.3365859985352</v>
      </c>
      <c r="G366" s="4" t="s">
        <v>2611</v>
      </c>
    </row>
    <row r="367" spans="1:7">
      <c r="A367" s="4" t="s">
        <v>2612</v>
      </c>
      <c r="B367" s="4" t="s">
        <v>2613</v>
      </c>
      <c r="C367" s="4" t="s">
        <v>464</v>
      </c>
      <c r="D367" s="4">
        <v>33</v>
      </c>
      <c r="E367" s="4" t="s">
        <v>2614</v>
      </c>
      <c r="F367" s="4">
        <v>19.3333969116211</v>
      </c>
      <c r="G367" s="4" t="s">
        <v>2615</v>
      </c>
    </row>
    <row r="368" spans="1:7">
      <c r="A368" s="4" t="s">
        <v>454</v>
      </c>
      <c r="B368" s="4" t="s">
        <v>463</v>
      </c>
      <c r="C368" s="4" t="s">
        <v>464</v>
      </c>
      <c r="D368" s="4">
        <v>51</v>
      </c>
      <c r="E368" s="4" t="s">
        <v>465</v>
      </c>
      <c r="F368" s="4">
        <v>19.320198059082</v>
      </c>
      <c r="G368" s="4" t="s">
        <v>466</v>
      </c>
    </row>
    <row r="369" spans="1:7">
      <c r="A369" s="4" t="s">
        <v>2616</v>
      </c>
      <c r="B369" s="4" t="s">
        <v>2617</v>
      </c>
      <c r="C369" s="4" t="s">
        <v>464</v>
      </c>
      <c r="D369" s="4">
        <v>42</v>
      </c>
      <c r="E369" s="4" t="s">
        <v>2618</v>
      </c>
      <c r="F369" s="4">
        <v>19.3092918395996</v>
      </c>
      <c r="G369" s="4" t="s">
        <v>2619</v>
      </c>
    </row>
    <row r="370" spans="1:7">
      <c r="A370" s="4" t="s">
        <v>2620</v>
      </c>
      <c r="B370" s="4" t="s">
        <v>2621</v>
      </c>
      <c r="C370" s="4" t="s">
        <v>464</v>
      </c>
      <c r="D370" s="4">
        <v>48</v>
      </c>
      <c r="E370" s="4" t="s">
        <v>2622</v>
      </c>
      <c r="F370" s="4">
        <v>19.2549076080322</v>
      </c>
      <c r="G370" s="4" t="s">
        <v>2623</v>
      </c>
    </row>
    <row r="371" spans="1:7">
      <c r="A371" s="4" t="s">
        <v>2624</v>
      </c>
      <c r="B371" s="4" t="s">
        <v>2625</v>
      </c>
      <c r="C371" s="4" t="s">
        <v>464</v>
      </c>
      <c r="D371" s="4">
        <v>42</v>
      </c>
      <c r="E371" s="4" t="s">
        <v>2626</v>
      </c>
      <c r="F371" s="4">
        <v>19.2160320281982</v>
      </c>
      <c r="G371" s="4" t="s">
        <v>2627</v>
      </c>
    </row>
    <row r="372" spans="1:7">
      <c r="A372" s="4" t="s">
        <v>2628</v>
      </c>
      <c r="B372" s="4" t="s">
        <v>2629</v>
      </c>
      <c r="C372" s="4" t="s">
        <v>464</v>
      </c>
      <c r="D372" s="4">
        <v>46</v>
      </c>
      <c r="E372" s="4" t="s">
        <v>2630</v>
      </c>
      <c r="F372" s="4">
        <v>19.2076797485352</v>
      </c>
      <c r="G372" s="4" t="s">
        <v>2631</v>
      </c>
    </row>
    <row r="373" spans="1:7">
      <c r="A373" s="4" t="s">
        <v>2632</v>
      </c>
      <c r="B373" s="4" t="s">
        <v>2633</v>
      </c>
      <c r="C373" s="4" t="s">
        <v>464</v>
      </c>
      <c r="D373" s="4">
        <v>44</v>
      </c>
      <c r="E373" s="4" t="s">
        <v>2634</v>
      </c>
      <c r="F373" s="4">
        <v>19.1700820922852</v>
      </c>
      <c r="G373" s="4" t="s">
        <v>2635</v>
      </c>
    </row>
    <row r="374" spans="1:7">
      <c r="A374" s="4" t="s">
        <v>2636</v>
      </c>
      <c r="B374" s="4" t="s">
        <v>2637</v>
      </c>
      <c r="C374" s="4" t="s">
        <v>464</v>
      </c>
      <c r="D374" s="4">
        <v>33</v>
      </c>
      <c r="E374" s="4" t="s">
        <v>2638</v>
      </c>
      <c r="F374" s="4">
        <v>19.1667327880859</v>
      </c>
      <c r="G374" s="4" t="s">
        <v>2639</v>
      </c>
    </row>
    <row r="375" spans="1:7">
      <c r="A375" s="4" t="s">
        <v>2640</v>
      </c>
      <c r="B375" s="4" t="s">
        <v>2641</v>
      </c>
      <c r="C375" s="4" t="s">
        <v>551</v>
      </c>
      <c r="D375" s="4">
        <v>23</v>
      </c>
      <c r="E375" s="4" t="s">
        <v>2642</v>
      </c>
      <c r="F375" s="4">
        <v>19.1336364746094</v>
      </c>
      <c r="G375" s="4" t="s">
        <v>2643</v>
      </c>
    </row>
    <row r="376" spans="1:7">
      <c r="A376" s="4" t="s">
        <v>2644</v>
      </c>
      <c r="B376" s="4" t="s">
        <v>2645</v>
      </c>
      <c r="C376" s="4" t="s">
        <v>464</v>
      </c>
      <c r="D376" s="4">
        <v>38</v>
      </c>
      <c r="E376" s="4" t="s">
        <v>2646</v>
      </c>
      <c r="F376" s="4">
        <v>19.0615100860596</v>
      </c>
      <c r="G376" s="4" t="s">
        <v>2647</v>
      </c>
    </row>
    <row r="377" spans="1:7">
      <c r="A377" s="4" t="s">
        <v>2648</v>
      </c>
      <c r="B377" s="4" t="s">
        <v>2649</v>
      </c>
      <c r="C377" s="4" t="s">
        <v>464</v>
      </c>
      <c r="D377" s="4">
        <v>38</v>
      </c>
      <c r="E377" s="4" t="s">
        <v>2650</v>
      </c>
      <c r="F377" s="4">
        <v>19.0446701049805</v>
      </c>
      <c r="G377" s="4" t="s">
        <v>2651</v>
      </c>
    </row>
    <row r="378" spans="1:7">
      <c r="A378" s="4" t="s">
        <v>2652</v>
      </c>
      <c r="B378" s="4" t="s">
        <v>2653</v>
      </c>
      <c r="C378" s="4" t="s">
        <v>464</v>
      </c>
      <c r="D378" s="4">
        <v>52</v>
      </c>
      <c r="E378" s="4" t="s">
        <v>2654</v>
      </c>
      <c r="F378" s="4">
        <v>19.0350074768066</v>
      </c>
      <c r="G378" s="4" t="s">
        <v>2655</v>
      </c>
    </row>
    <row r="379" spans="1:7">
      <c r="A379" s="4" t="s">
        <v>2656</v>
      </c>
      <c r="B379" s="4" t="s">
        <v>2657</v>
      </c>
      <c r="C379" s="4" t="s">
        <v>551</v>
      </c>
      <c r="D379" s="4">
        <v>20</v>
      </c>
      <c r="E379" s="4" t="s">
        <v>2658</v>
      </c>
      <c r="F379" s="4">
        <v>19.0344924926758</v>
      </c>
      <c r="G379" s="4" t="s">
        <v>2659</v>
      </c>
    </row>
    <row r="380" spans="1:7">
      <c r="A380" s="4" t="s">
        <v>2660</v>
      </c>
      <c r="B380" s="4" t="s">
        <v>2661</v>
      </c>
      <c r="C380" s="4" t="s">
        <v>464</v>
      </c>
      <c r="D380" s="4">
        <v>40</v>
      </c>
      <c r="E380" s="4" t="s">
        <v>2662</v>
      </c>
      <c r="F380" s="4">
        <v>19.0229454040527</v>
      </c>
      <c r="G380" s="4" t="s">
        <v>2663</v>
      </c>
    </row>
    <row r="381" spans="1:7">
      <c r="A381" s="4" t="s">
        <v>2664</v>
      </c>
      <c r="B381" s="4" t="s">
        <v>2665</v>
      </c>
      <c r="C381" s="4" t="s">
        <v>464</v>
      </c>
      <c r="D381" s="4">
        <v>44</v>
      </c>
      <c r="E381" s="4" t="s">
        <v>2666</v>
      </c>
      <c r="F381" s="4">
        <v>18.9989852905273</v>
      </c>
      <c r="G381" s="4" t="s">
        <v>2667</v>
      </c>
    </row>
    <row r="382" spans="1:7">
      <c r="A382" s="4" t="s">
        <v>344</v>
      </c>
      <c r="B382" s="4" t="s">
        <v>2668</v>
      </c>
      <c r="C382" s="4" t="s">
        <v>464</v>
      </c>
      <c r="D382" s="4">
        <v>52</v>
      </c>
      <c r="E382" s="4" t="s">
        <v>2669</v>
      </c>
      <c r="F382" s="4">
        <v>18.9937896728516</v>
      </c>
      <c r="G382" s="4" t="s">
        <v>2670</v>
      </c>
    </row>
    <row r="383" spans="1:7">
      <c r="A383" s="4" t="s">
        <v>342</v>
      </c>
      <c r="B383" s="4" t="s">
        <v>2671</v>
      </c>
      <c r="C383" s="4" t="s">
        <v>464</v>
      </c>
      <c r="D383" s="4">
        <v>49</v>
      </c>
      <c r="E383" s="4" t="s">
        <v>2672</v>
      </c>
      <c r="F383" s="4">
        <v>18.9830436706543</v>
      </c>
      <c r="G383" s="4" t="s">
        <v>2673</v>
      </c>
    </row>
    <row r="384" spans="1:7">
      <c r="A384" s="4" t="s">
        <v>2674</v>
      </c>
      <c r="B384" s="4" t="s">
        <v>2675</v>
      </c>
      <c r="C384" s="4" t="s">
        <v>464</v>
      </c>
      <c r="D384" s="4">
        <v>47</v>
      </c>
      <c r="E384" s="4" t="s">
        <v>2676</v>
      </c>
      <c r="F384" s="4">
        <v>18.9807910919189</v>
      </c>
      <c r="G384" s="4" t="s">
        <v>2677</v>
      </c>
    </row>
    <row r="385" spans="1:7">
      <c r="A385" s="4" t="s">
        <v>2678</v>
      </c>
      <c r="B385" s="4" t="s">
        <v>2679</v>
      </c>
      <c r="C385" s="4" t="s">
        <v>464</v>
      </c>
      <c r="D385" s="4">
        <v>46</v>
      </c>
      <c r="E385" s="4" t="s">
        <v>2680</v>
      </c>
      <c r="F385" s="4">
        <v>18.9209041595459</v>
      </c>
      <c r="G385" s="4" t="s">
        <v>2681</v>
      </c>
    </row>
    <row r="386" spans="1:7">
      <c r="A386" s="4" t="s">
        <v>2682</v>
      </c>
      <c r="B386" s="4" t="s">
        <v>2683</v>
      </c>
      <c r="C386" s="4" t="s">
        <v>464</v>
      </c>
      <c r="D386" s="4">
        <v>41</v>
      </c>
      <c r="E386" s="4" t="s">
        <v>2684</v>
      </c>
      <c r="F386" s="4">
        <v>18.9122772216797</v>
      </c>
      <c r="G386" s="4" t="s">
        <v>2685</v>
      </c>
    </row>
    <row r="387" spans="1:7">
      <c r="A387" s="4" t="s">
        <v>2686</v>
      </c>
      <c r="B387" s="4" t="s">
        <v>2687</v>
      </c>
      <c r="C387" s="4" t="s">
        <v>464</v>
      </c>
      <c r="D387" s="4">
        <v>42</v>
      </c>
      <c r="E387" s="4" t="s">
        <v>2688</v>
      </c>
      <c r="F387" s="4">
        <v>18.8984909057617</v>
      </c>
      <c r="G387" s="4" t="s">
        <v>2689</v>
      </c>
    </row>
    <row r="388" spans="1:7">
      <c r="A388" s="4" t="s">
        <v>2690</v>
      </c>
      <c r="B388" s="4" t="s">
        <v>2691</v>
      </c>
      <c r="C388" s="4" t="s">
        <v>464</v>
      </c>
      <c r="D388" s="4">
        <v>42</v>
      </c>
      <c r="E388" s="4" t="s">
        <v>2692</v>
      </c>
      <c r="F388" s="4">
        <v>18.8821125030518</v>
      </c>
      <c r="G388" s="4" t="s">
        <v>2693</v>
      </c>
    </row>
    <row r="389" spans="1:7">
      <c r="A389" s="4" t="s">
        <v>2694</v>
      </c>
      <c r="B389" s="4" t="s">
        <v>2695</v>
      </c>
      <c r="C389" s="4" t="s">
        <v>464</v>
      </c>
      <c r="D389" s="4">
        <v>49</v>
      </c>
      <c r="E389" s="4" t="s">
        <v>2696</v>
      </c>
      <c r="F389" s="4">
        <v>18.8577613830566</v>
      </c>
      <c r="G389" s="4" t="s">
        <v>2697</v>
      </c>
    </row>
    <row r="390" spans="1:7">
      <c r="A390" s="4" t="s">
        <v>2698</v>
      </c>
      <c r="B390" s="4" t="s">
        <v>2699</v>
      </c>
      <c r="C390" s="4" t="s">
        <v>464</v>
      </c>
      <c r="D390" s="4">
        <v>48</v>
      </c>
      <c r="E390" s="4" t="s">
        <v>2700</v>
      </c>
      <c r="F390" s="4">
        <v>18.8279438018799</v>
      </c>
      <c r="G390" s="4" t="s">
        <v>2701</v>
      </c>
    </row>
    <row r="391" spans="1:7">
      <c r="A391" s="4" t="s">
        <v>1159</v>
      </c>
      <c r="B391" s="4" t="s">
        <v>1160</v>
      </c>
      <c r="C391" s="4" t="s">
        <v>464</v>
      </c>
      <c r="D391" s="4">
        <v>47</v>
      </c>
      <c r="E391" s="4" t="s">
        <v>1161</v>
      </c>
      <c r="F391" s="4">
        <v>18.8218441009521</v>
      </c>
      <c r="G391" s="4" t="s">
        <v>1162</v>
      </c>
    </row>
    <row r="392" spans="1:7">
      <c r="A392" s="4" t="s">
        <v>2702</v>
      </c>
      <c r="B392" s="4" t="s">
        <v>2703</v>
      </c>
      <c r="C392" s="4" t="s">
        <v>464</v>
      </c>
      <c r="D392" s="4">
        <v>45</v>
      </c>
      <c r="E392" s="4" t="s">
        <v>2704</v>
      </c>
      <c r="F392" s="4">
        <v>18.8215084075928</v>
      </c>
      <c r="G392" s="4" t="s">
        <v>2705</v>
      </c>
    </row>
    <row r="393" spans="1:7">
      <c r="A393" s="4" t="s">
        <v>2706</v>
      </c>
      <c r="B393" s="4" t="s">
        <v>2707</v>
      </c>
      <c r="C393" s="4" t="s">
        <v>464</v>
      </c>
      <c r="D393" s="4">
        <v>37</v>
      </c>
      <c r="E393" s="4" t="s">
        <v>2708</v>
      </c>
      <c r="F393" s="4">
        <v>18.811164855957</v>
      </c>
      <c r="G393" s="4" t="s">
        <v>2709</v>
      </c>
    </row>
    <row r="394" spans="1:7">
      <c r="A394" s="4" t="s">
        <v>2710</v>
      </c>
      <c r="B394" s="4" t="s">
        <v>2711</v>
      </c>
      <c r="C394" s="4" t="s">
        <v>464</v>
      </c>
      <c r="D394" s="4">
        <v>47</v>
      </c>
      <c r="E394" s="4" t="s">
        <v>2712</v>
      </c>
      <c r="F394" s="4">
        <v>18.8064975738525</v>
      </c>
      <c r="G394" s="4" t="s">
        <v>2713</v>
      </c>
    </row>
    <row r="395" spans="1:7">
      <c r="A395" s="4" t="s">
        <v>339</v>
      </c>
      <c r="B395" s="4" t="s">
        <v>2714</v>
      </c>
      <c r="C395" s="4" t="s">
        <v>464</v>
      </c>
      <c r="D395" s="4">
        <v>48</v>
      </c>
      <c r="E395" s="4" t="s">
        <v>2715</v>
      </c>
      <c r="F395" s="4">
        <v>18.8037452697754</v>
      </c>
      <c r="G395" s="4" t="s">
        <v>2716</v>
      </c>
    </row>
    <row r="396" spans="1:7">
      <c r="A396" s="4" t="s">
        <v>2717</v>
      </c>
      <c r="B396" s="4" t="s">
        <v>2718</v>
      </c>
      <c r="C396" s="4" t="s">
        <v>464</v>
      </c>
      <c r="D396" s="4">
        <v>40</v>
      </c>
      <c r="E396" s="4" t="s">
        <v>2719</v>
      </c>
      <c r="F396" s="4">
        <v>18.7500495910645</v>
      </c>
      <c r="G396" s="4" t="s">
        <v>2720</v>
      </c>
    </row>
    <row r="397" spans="1:7">
      <c r="A397" s="4" t="s">
        <v>2721</v>
      </c>
      <c r="B397" s="4" t="s">
        <v>2722</v>
      </c>
      <c r="C397" s="4" t="s">
        <v>464</v>
      </c>
      <c r="D397" s="4">
        <v>44</v>
      </c>
      <c r="E397" s="4" t="s">
        <v>2723</v>
      </c>
      <c r="F397" s="4">
        <v>18.6816692352295</v>
      </c>
      <c r="G397" s="4" t="s">
        <v>2724</v>
      </c>
    </row>
    <row r="398" spans="1:7">
      <c r="A398" s="4" t="s">
        <v>379</v>
      </c>
      <c r="B398" s="4" t="s">
        <v>2725</v>
      </c>
      <c r="C398" s="4" t="s">
        <v>464</v>
      </c>
      <c r="D398" s="4">
        <v>48</v>
      </c>
      <c r="E398" s="4" t="s">
        <v>2726</v>
      </c>
      <c r="F398" s="4">
        <v>18.6756019592285</v>
      </c>
      <c r="G398" s="4" t="s">
        <v>2727</v>
      </c>
    </row>
    <row r="399" spans="1:7">
      <c r="A399" s="4" t="s">
        <v>2728</v>
      </c>
      <c r="B399" s="4" t="s">
        <v>2729</v>
      </c>
      <c r="C399" s="4" t="s">
        <v>464</v>
      </c>
      <c r="D399" s="4">
        <v>38</v>
      </c>
      <c r="E399" s="4" t="s">
        <v>2730</v>
      </c>
      <c r="F399" s="4">
        <v>18.6747341156006</v>
      </c>
      <c r="G399" s="4" t="s">
        <v>2731</v>
      </c>
    </row>
    <row r="400" spans="1:7">
      <c r="A400" s="4" t="s">
        <v>2732</v>
      </c>
      <c r="B400" s="4" t="s">
        <v>2733</v>
      </c>
      <c r="C400" s="4" t="s">
        <v>464</v>
      </c>
      <c r="D400" s="4">
        <v>42</v>
      </c>
      <c r="E400" s="4" t="s">
        <v>2734</v>
      </c>
      <c r="F400" s="4">
        <v>18.6668357849121</v>
      </c>
      <c r="G400" s="4" t="s">
        <v>2735</v>
      </c>
    </row>
    <row r="401" spans="1:7">
      <c r="A401" s="4" t="s">
        <v>2736</v>
      </c>
      <c r="B401" s="4" t="s">
        <v>2737</v>
      </c>
      <c r="C401" s="4" t="s">
        <v>464</v>
      </c>
      <c r="D401" s="4">
        <v>48</v>
      </c>
      <c r="E401" s="4" t="s">
        <v>2738</v>
      </c>
      <c r="F401" s="4">
        <v>18.6413688659668</v>
      </c>
      <c r="G401" s="4" t="s">
        <v>2739</v>
      </c>
    </row>
    <row r="402" spans="1:7">
      <c r="A402" s="4" t="s">
        <v>2740</v>
      </c>
      <c r="B402" s="4" t="s">
        <v>2741</v>
      </c>
      <c r="C402" s="4" t="s">
        <v>551</v>
      </c>
      <c r="D402" s="4">
        <v>29</v>
      </c>
      <c r="E402" s="4" t="s">
        <v>2742</v>
      </c>
      <c r="F402" s="4">
        <v>18.6331329345703</v>
      </c>
      <c r="G402" s="4" t="s">
        <v>2743</v>
      </c>
    </row>
    <row r="403" spans="1:7">
      <c r="A403" s="4" t="s">
        <v>1167</v>
      </c>
      <c r="B403" s="4" t="s">
        <v>1168</v>
      </c>
      <c r="C403" s="4" t="s">
        <v>464</v>
      </c>
      <c r="D403" s="4">
        <v>40</v>
      </c>
      <c r="E403" s="4" t="s">
        <v>1169</v>
      </c>
      <c r="F403" s="4">
        <v>18.629280090332</v>
      </c>
      <c r="G403" s="4" t="s">
        <v>1170</v>
      </c>
    </row>
    <row r="404" spans="1:7">
      <c r="A404" s="4" t="s">
        <v>2744</v>
      </c>
      <c r="B404" s="4" t="s">
        <v>2745</v>
      </c>
      <c r="C404" s="4" t="s">
        <v>464</v>
      </c>
      <c r="D404" s="4">
        <v>38</v>
      </c>
      <c r="E404" s="4" t="s">
        <v>2746</v>
      </c>
      <c r="F404" s="4">
        <v>18.6170215606689</v>
      </c>
      <c r="G404" s="4" t="s">
        <v>2747</v>
      </c>
    </row>
    <row r="405" spans="1:7">
      <c r="A405" s="4" t="s">
        <v>2748</v>
      </c>
      <c r="B405" s="4" t="s">
        <v>2749</v>
      </c>
      <c r="C405" s="4" t="s">
        <v>464</v>
      </c>
      <c r="D405" s="4">
        <v>39</v>
      </c>
      <c r="E405" s="4" t="s">
        <v>2750</v>
      </c>
      <c r="F405" s="4">
        <v>18.5807132720947</v>
      </c>
      <c r="G405" s="4" t="s">
        <v>2751</v>
      </c>
    </row>
    <row r="406" spans="1:7">
      <c r="A406" s="4" t="s">
        <v>2752</v>
      </c>
      <c r="B406" s="4" t="s">
        <v>2753</v>
      </c>
      <c r="C406" s="4" t="s">
        <v>464</v>
      </c>
      <c r="D406" s="4">
        <v>42</v>
      </c>
      <c r="E406" s="4" t="s">
        <v>2754</v>
      </c>
      <c r="F406" s="4">
        <v>18.5646095275879</v>
      </c>
      <c r="G406" s="4" t="s">
        <v>2755</v>
      </c>
    </row>
    <row r="407" spans="1:7">
      <c r="A407" s="4" t="s">
        <v>2756</v>
      </c>
      <c r="B407" s="4" t="s">
        <v>2757</v>
      </c>
      <c r="C407" s="4" t="s">
        <v>464</v>
      </c>
      <c r="D407" s="4">
        <v>49</v>
      </c>
      <c r="E407" s="4" t="s">
        <v>2758</v>
      </c>
      <c r="F407" s="4">
        <v>18.5438690185547</v>
      </c>
      <c r="G407" s="4" t="s">
        <v>2759</v>
      </c>
    </row>
    <row r="408" spans="1:7">
      <c r="A408" s="4" t="s">
        <v>2760</v>
      </c>
      <c r="B408" s="4" t="s">
        <v>2761</v>
      </c>
      <c r="C408" s="4" t="s">
        <v>464</v>
      </c>
      <c r="D408" s="4">
        <v>40</v>
      </c>
      <c r="E408" s="4" t="s">
        <v>2762</v>
      </c>
      <c r="F408" s="4">
        <v>18.5435676574707</v>
      </c>
      <c r="G408" s="4" t="s">
        <v>2763</v>
      </c>
    </row>
    <row r="409" spans="1:7">
      <c r="A409" s="4" t="s">
        <v>2764</v>
      </c>
      <c r="B409" s="4" t="s">
        <v>2765</v>
      </c>
      <c r="C409" s="4" t="s">
        <v>464</v>
      </c>
      <c r="D409" s="4">
        <v>42</v>
      </c>
      <c r="E409" s="4" t="s">
        <v>2766</v>
      </c>
      <c r="F409" s="4">
        <v>18.530179977417</v>
      </c>
      <c r="G409" s="4" t="s">
        <v>2767</v>
      </c>
    </row>
    <row r="410" spans="1:7">
      <c r="A410" s="4" t="s">
        <v>2768</v>
      </c>
      <c r="B410" s="4" t="s">
        <v>2769</v>
      </c>
      <c r="C410" s="4" t="s">
        <v>464</v>
      </c>
      <c r="D410" s="4">
        <v>39</v>
      </c>
      <c r="E410" s="4" t="s">
        <v>2770</v>
      </c>
      <c r="F410" s="4">
        <v>18.5231018066406</v>
      </c>
      <c r="G410" s="4" t="s">
        <v>2771</v>
      </c>
    </row>
    <row r="411" spans="1:7">
      <c r="A411" s="4" t="s">
        <v>367</v>
      </c>
      <c r="B411" s="4" t="s">
        <v>2772</v>
      </c>
      <c r="C411" s="4" t="s">
        <v>464</v>
      </c>
      <c r="D411" s="4">
        <v>38</v>
      </c>
      <c r="E411" s="4" t="s">
        <v>2773</v>
      </c>
      <c r="F411" s="4">
        <v>18.5163116455078</v>
      </c>
      <c r="G411" s="4" t="s">
        <v>2774</v>
      </c>
    </row>
    <row r="412" spans="1:7">
      <c r="A412" s="4" t="s">
        <v>2775</v>
      </c>
      <c r="B412" s="4" t="s">
        <v>2776</v>
      </c>
      <c r="C412" s="4" t="s">
        <v>464</v>
      </c>
      <c r="D412" s="4">
        <v>42</v>
      </c>
      <c r="E412" s="4" t="s">
        <v>2777</v>
      </c>
      <c r="F412" s="4">
        <v>18.5115547180176</v>
      </c>
      <c r="G412" s="4" t="s">
        <v>2778</v>
      </c>
    </row>
    <row r="413" spans="1:7">
      <c r="A413" s="4" t="s">
        <v>2779</v>
      </c>
      <c r="B413" s="4" t="s">
        <v>2780</v>
      </c>
      <c r="C413" s="4" t="s">
        <v>464</v>
      </c>
      <c r="D413" s="4">
        <v>44</v>
      </c>
      <c r="E413" s="4" t="s">
        <v>2781</v>
      </c>
      <c r="F413" s="4">
        <v>18.510461807251</v>
      </c>
      <c r="G413" s="4" t="s">
        <v>2782</v>
      </c>
    </row>
    <row r="414" spans="1:7">
      <c r="A414" s="4" t="s">
        <v>378</v>
      </c>
      <c r="B414" s="4" t="s">
        <v>179</v>
      </c>
      <c r="C414" s="4" t="s">
        <v>464</v>
      </c>
      <c r="D414" s="4">
        <v>44</v>
      </c>
      <c r="E414" s="4" t="s">
        <v>2783</v>
      </c>
      <c r="F414" s="4">
        <v>18.4894180297852</v>
      </c>
      <c r="G414" s="4" t="s">
        <v>2784</v>
      </c>
    </row>
    <row r="415" spans="1:7">
      <c r="A415" s="4" t="s">
        <v>2785</v>
      </c>
      <c r="B415" s="4" t="s">
        <v>2786</v>
      </c>
      <c r="C415" s="4" t="s">
        <v>464</v>
      </c>
      <c r="D415" s="4">
        <v>45</v>
      </c>
      <c r="E415" s="4" t="s">
        <v>2787</v>
      </c>
      <c r="F415" s="4">
        <v>18.3964710235596</v>
      </c>
      <c r="G415" s="4" t="s">
        <v>2788</v>
      </c>
    </row>
    <row r="416" spans="1:7">
      <c r="A416" s="4" t="s">
        <v>2789</v>
      </c>
      <c r="B416" s="4" t="s">
        <v>2790</v>
      </c>
      <c r="C416" s="4" t="s">
        <v>464</v>
      </c>
      <c r="D416" s="4">
        <v>43</v>
      </c>
      <c r="E416" s="4" t="s">
        <v>2791</v>
      </c>
      <c r="F416" s="4">
        <v>18.3927154541016</v>
      </c>
      <c r="G416" s="4" t="s">
        <v>2792</v>
      </c>
    </row>
    <row r="417" spans="1:7">
      <c r="A417" s="4" t="s">
        <v>2793</v>
      </c>
      <c r="B417" s="4" t="s">
        <v>2794</v>
      </c>
      <c r="C417" s="4" t="s">
        <v>464</v>
      </c>
      <c r="D417" s="4">
        <v>45</v>
      </c>
      <c r="E417" s="4" t="s">
        <v>2795</v>
      </c>
      <c r="F417" s="4">
        <v>18.3800449371338</v>
      </c>
      <c r="G417" s="4" t="s">
        <v>2796</v>
      </c>
    </row>
    <row r="418" spans="1:7">
      <c r="A418" s="4" t="s">
        <v>2797</v>
      </c>
      <c r="B418" s="4" t="s">
        <v>2798</v>
      </c>
      <c r="C418" s="4" t="s">
        <v>464</v>
      </c>
      <c r="D418" s="4">
        <v>35</v>
      </c>
      <c r="E418" s="4" t="s">
        <v>2799</v>
      </c>
      <c r="F418" s="4">
        <v>18.3453044891357</v>
      </c>
      <c r="G418" s="4" t="s">
        <v>2800</v>
      </c>
    </row>
    <row r="419" spans="1:7">
      <c r="A419" s="4" t="s">
        <v>2801</v>
      </c>
      <c r="B419" s="4" t="s">
        <v>2802</v>
      </c>
      <c r="C419" s="4" t="s">
        <v>464</v>
      </c>
      <c r="D419" s="4">
        <v>49</v>
      </c>
      <c r="E419" s="4" t="s">
        <v>2803</v>
      </c>
      <c r="F419" s="4">
        <v>18.3341407775879</v>
      </c>
      <c r="G419" s="4" t="s">
        <v>2804</v>
      </c>
    </row>
    <row r="420" spans="1:7">
      <c r="A420" s="4" t="s">
        <v>2805</v>
      </c>
      <c r="B420" s="4" t="s">
        <v>2806</v>
      </c>
      <c r="C420" s="4" t="s">
        <v>464</v>
      </c>
      <c r="D420" s="4">
        <v>41</v>
      </c>
      <c r="E420" s="4" t="s">
        <v>2807</v>
      </c>
      <c r="F420" s="4">
        <v>18.326358795166</v>
      </c>
      <c r="G420" s="4" t="s">
        <v>2808</v>
      </c>
    </row>
    <row r="421" spans="1:7">
      <c r="A421" s="4" t="s">
        <v>2809</v>
      </c>
      <c r="B421" s="4" t="s">
        <v>2810</v>
      </c>
      <c r="C421" s="4" t="s">
        <v>464</v>
      </c>
      <c r="D421" s="4">
        <v>42</v>
      </c>
      <c r="E421" s="4" t="s">
        <v>2811</v>
      </c>
      <c r="F421" s="4">
        <v>18.3244819641113</v>
      </c>
      <c r="G421" s="4" t="s">
        <v>2812</v>
      </c>
    </row>
    <row r="422" spans="1:7">
      <c r="A422" s="4" t="s">
        <v>2813</v>
      </c>
      <c r="B422" s="4" t="s">
        <v>2814</v>
      </c>
      <c r="C422" s="4" t="s">
        <v>464</v>
      </c>
      <c r="D422" s="4">
        <v>35</v>
      </c>
      <c r="E422" s="4" t="s">
        <v>2815</v>
      </c>
      <c r="F422" s="4">
        <v>18.3244495391846</v>
      </c>
      <c r="G422" s="4" t="s">
        <v>2816</v>
      </c>
    </row>
    <row r="423" spans="1:7">
      <c r="A423" s="4" t="s">
        <v>2817</v>
      </c>
      <c r="B423" s="4" t="s">
        <v>2818</v>
      </c>
      <c r="C423" s="4" t="s">
        <v>464</v>
      </c>
      <c r="D423" s="4">
        <v>42</v>
      </c>
      <c r="E423" s="4" t="s">
        <v>2819</v>
      </c>
      <c r="F423" s="4">
        <v>18.2984924316406</v>
      </c>
      <c r="G423" s="4" t="s">
        <v>2820</v>
      </c>
    </row>
    <row r="424" spans="1:7">
      <c r="A424" s="4" t="s">
        <v>2821</v>
      </c>
      <c r="B424" s="4" t="s">
        <v>2822</v>
      </c>
      <c r="C424" s="4" t="s">
        <v>464</v>
      </c>
      <c r="D424" s="4">
        <v>39</v>
      </c>
      <c r="E424" s="4" t="s">
        <v>2823</v>
      </c>
      <c r="F424" s="4">
        <v>18.2956714630127</v>
      </c>
      <c r="G424" s="4" t="s">
        <v>2824</v>
      </c>
    </row>
    <row r="425" spans="1:7">
      <c r="A425" s="4" t="s">
        <v>2825</v>
      </c>
      <c r="B425" s="4" t="s">
        <v>2826</v>
      </c>
      <c r="C425" s="4" t="s">
        <v>464</v>
      </c>
      <c r="D425" s="4">
        <v>36</v>
      </c>
      <c r="E425" s="4" t="s">
        <v>2827</v>
      </c>
      <c r="F425" s="4">
        <v>18.1793689727783</v>
      </c>
      <c r="G425" s="4" t="s">
        <v>2828</v>
      </c>
    </row>
    <row r="426" spans="1:7">
      <c r="A426" s="4" t="s">
        <v>2829</v>
      </c>
      <c r="B426" s="4" t="s">
        <v>2830</v>
      </c>
      <c r="C426" s="4" t="s">
        <v>464</v>
      </c>
      <c r="D426" s="4">
        <v>45</v>
      </c>
      <c r="E426" s="4" t="s">
        <v>2831</v>
      </c>
      <c r="F426" s="4">
        <v>18.1744136810303</v>
      </c>
      <c r="G426" s="4" t="s">
        <v>2832</v>
      </c>
    </row>
    <row r="427" spans="1:7">
      <c r="A427" s="4" t="s">
        <v>2833</v>
      </c>
      <c r="B427" s="4" t="s">
        <v>2834</v>
      </c>
      <c r="C427" s="4" t="s">
        <v>464</v>
      </c>
      <c r="D427" s="4">
        <v>41</v>
      </c>
      <c r="E427" s="4" t="s">
        <v>2835</v>
      </c>
      <c r="F427" s="4">
        <v>18.152322769165</v>
      </c>
      <c r="G427" s="4" t="s">
        <v>2836</v>
      </c>
    </row>
    <row r="428" spans="1:7">
      <c r="A428" s="4" t="s">
        <v>2837</v>
      </c>
      <c r="B428" s="4" t="s">
        <v>2838</v>
      </c>
      <c r="C428" s="4" t="s">
        <v>464</v>
      </c>
      <c r="D428" s="4">
        <v>30</v>
      </c>
      <c r="E428" s="4" t="s">
        <v>2839</v>
      </c>
      <c r="F428" s="4">
        <v>18.1403026580811</v>
      </c>
      <c r="G428" s="4" t="s">
        <v>2840</v>
      </c>
    </row>
    <row r="429" spans="1:7">
      <c r="A429" s="4" t="s">
        <v>2841</v>
      </c>
      <c r="B429" s="4" t="s">
        <v>2842</v>
      </c>
      <c r="C429" s="4" t="s">
        <v>464</v>
      </c>
      <c r="D429" s="4">
        <v>43</v>
      </c>
      <c r="E429" s="4" t="s">
        <v>2843</v>
      </c>
      <c r="F429" s="4">
        <v>18.1275367736816</v>
      </c>
      <c r="G429" s="4" t="s">
        <v>2844</v>
      </c>
    </row>
    <row r="430" spans="1:7">
      <c r="A430" s="4" t="s">
        <v>2845</v>
      </c>
      <c r="B430" s="4" t="s">
        <v>2846</v>
      </c>
      <c r="C430" s="4" t="s">
        <v>464</v>
      </c>
      <c r="D430" s="4">
        <v>50</v>
      </c>
      <c r="E430" s="4" t="s">
        <v>2847</v>
      </c>
      <c r="F430" s="4">
        <v>18.1156005859375</v>
      </c>
      <c r="G430" s="4" t="s">
        <v>2848</v>
      </c>
    </row>
    <row r="431" spans="1:7">
      <c r="A431" s="4" t="s">
        <v>2849</v>
      </c>
      <c r="B431" s="4" t="s">
        <v>2850</v>
      </c>
      <c r="C431" s="4" t="s">
        <v>464</v>
      </c>
      <c r="D431" s="4">
        <v>49</v>
      </c>
      <c r="E431" s="4" t="s">
        <v>2851</v>
      </c>
      <c r="F431" s="4">
        <v>18.1089363098145</v>
      </c>
      <c r="G431" s="4" t="s">
        <v>2852</v>
      </c>
    </row>
    <row r="432" spans="1:7">
      <c r="A432" s="4" t="s">
        <v>2853</v>
      </c>
      <c r="B432" s="4" t="s">
        <v>2854</v>
      </c>
      <c r="C432" s="4" t="s">
        <v>464</v>
      </c>
      <c r="D432" s="4">
        <v>38</v>
      </c>
      <c r="E432" s="4" t="s">
        <v>2855</v>
      </c>
      <c r="F432" s="4">
        <v>18.0961837768555</v>
      </c>
      <c r="G432" s="4" t="s">
        <v>2856</v>
      </c>
    </row>
    <row r="433" spans="1:7">
      <c r="A433" s="4" t="s">
        <v>2857</v>
      </c>
      <c r="B433" s="4" t="s">
        <v>2858</v>
      </c>
      <c r="C433" s="4" t="s">
        <v>464</v>
      </c>
      <c r="D433" s="4">
        <v>44</v>
      </c>
      <c r="E433" s="4" t="s">
        <v>2859</v>
      </c>
      <c r="F433" s="4">
        <v>18.0888023376465</v>
      </c>
      <c r="G433" s="4" t="s">
        <v>2860</v>
      </c>
    </row>
    <row r="434" spans="1:7">
      <c r="A434" s="4" t="s">
        <v>2861</v>
      </c>
      <c r="B434" s="4" t="s">
        <v>2862</v>
      </c>
      <c r="C434" s="4" t="s">
        <v>464</v>
      </c>
      <c r="D434" s="4">
        <v>29</v>
      </c>
      <c r="E434" s="4" t="s">
        <v>2863</v>
      </c>
      <c r="F434" s="4">
        <v>18.0813579559326</v>
      </c>
      <c r="G434" s="4" t="s">
        <v>2864</v>
      </c>
    </row>
    <row r="435" spans="1:7">
      <c r="A435" s="4" t="s">
        <v>2865</v>
      </c>
      <c r="B435" s="4" t="s">
        <v>2866</v>
      </c>
      <c r="C435" s="4" t="s">
        <v>464</v>
      </c>
      <c r="D435" s="4">
        <v>45</v>
      </c>
      <c r="E435" s="4" t="s">
        <v>2867</v>
      </c>
      <c r="F435" s="4">
        <v>18.0421371459961</v>
      </c>
      <c r="G435" s="4" t="s">
        <v>2868</v>
      </c>
    </row>
    <row r="436" spans="1:7">
      <c r="A436" s="4" t="s">
        <v>2869</v>
      </c>
      <c r="B436" s="4" t="s">
        <v>2870</v>
      </c>
      <c r="C436" s="4" t="s">
        <v>464</v>
      </c>
      <c r="D436" s="4">
        <v>48</v>
      </c>
      <c r="E436" s="4" t="s">
        <v>2871</v>
      </c>
      <c r="F436" s="4">
        <v>18.0383586883545</v>
      </c>
      <c r="G436" s="4" t="s">
        <v>2872</v>
      </c>
    </row>
    <row r="437" spans="1:7">
      <c r="A437" s="4" t="s">
        <v>2873</v>
      </c>
      <c r="B437" s="4" t="s">
        <v>2874</v>
      </c>
      <c r="C437" s="4" t="s">
        <v>464</v>
      </c>
      <c r="D437" s="4">
        <v>34</v>
      </c>
      <c r="E437" s="4" t="s">
        <v>2875</v>
      </c>
      <c r="F437" s="4">
        <v>18.0344905853271</v>
      </c>
      <c r="G437" s="4" t="s">
        <v>2876</v>
      </c>
    </row>
    <row r="438" spans="1:7">
      <c r="A438" s="4" t="s">
        <v>2877</v>
      </c>
      <c r="B438" s="4" t="s">
        <v>2878</v>
      </c>
      <c r="C438" s="4" t="s">
        <v>464</v>
      </c>
      <c r="D438" s="4">
        <v>45</v>
      </c>
      <c r="E438" s="4" t="s">
        <v>2879</v>
      </c>
      <c r="F438" s="4">
        <v>17.9685211181641</v>
      </c>
      <c r="G438" s="4" t="s">
        <v>2880</v>
      </c>
    </row>
    <row r="439" spans="1:7">
      <c r="A439" s="4" t="s">
        <v>2881</v>
      </c>
      <c r="B439" s="4" t="s">
        <v>2882</v>
      </c>
      <c r="C439" s="4" t="s">
        <v>464</v>
      </c>
      <c r="D439" s="4">
        <v>45</v>
      </c>
      <c r="E439" s="4" t="s">
        <v>2883</v>
      </c>
      <c r="F439" s="4">
        <v>17.9286403656006</v>
      </c>
      <c r="G439" s="4" t="s">
        <v>2884</v>
      </c>
    </row>
    <row r="440" spans="1:7">
      <c r="A440" s="4" t="s">
        <v>399</v>
      </c>
      <c r="B440" s="4" t="s">
        <v>2885</v>
      </c>
      <c r="C440" s="4" t="s">
        <v>464</v>
      </c>
      <c r="D440" s="4">
        <v>44</v>
      </c>
      <c r="E440" s="4" t="s">
        <v>2886</v>
      </c>
      <c r="F440" s="4">
        <v>17.921028137207</v>
      </c>
      <c r="G440" s="4" t="s">
        <v>2887</v>
      </c>
    </row>
    <row r="441" spans="1:7">
      <c r="A441" s="4" t="s">
        <v>2888</v>
      </c>
      <c r="B441" s="4" t="s">
        <v>2889</v>
      </c>
      <c r="C441" s="4" t="s">
        <v>464</v>
      </c>
      <c r="D441" s="4">
        <v>34</v>
      </c>
      <c r="E441" s="4" t="s">
        <v>2890</v>
      </c>
      <c r="F441" s="4">
        <v>17.9128532409668</v>
      </c>
      <c r="G441" s="4" t="s">
        <v>2891</v>
      </c>
    </row>
    <row r="442" spans="1:7">
      <c r="A442" s="4" t="s">
        <v>2892</v>
      </c>
      <c r="B442" s="4" t="s">
        <v>2893</v>
      </c>
      <c r="C442" s="4" t="s">
        <v>464</v>
      </c>
      <c r="D442" s="4">
        <v>41</v>
      </c>
      <c r="E442" s="4" t="s">
        <v>2894</v>
      </c>
      <c r="F442" s="4">
        <v>17.9010887145996</v>
      </c>
      <c r="G442" s="4" t="s">
        <v>2895</v>
      </c>
    </row>
    <row r="443" spans="1:7">
      <c r="A443" s="4" t="s">
        <v>2896</v>
      </c>
      <c r="B443" s="4" t="s">
        <v>2897</v>
      </c>
      <c r="C443" s="4" t="s">
        <v>464</v>
      </c>
      <c r="D443" s="4">
        <v>49</v>
      </c>
      <c r="E443" s="4" t="s">
        <v>2898</v>
      </c>
      <c r="F443" s="4">
        <v>17.8948669433594</v>
      </c>
      <c r="G443" s="4" t="s">
        <v>2899</v>
      </c>
    </row>
    <row r="444" spans="1:7">
      <c r="A444" s="4" t="s">
        <v>2900</v>
      </c>
      <c r="B444" s="4" t="s">
        <v>2901</v>
      </c>
      <c r="C444" s="4" t="s">
        <v>464</v>
      </c>
      <c r="D444" s="4">
        <v>41</v>
      </c>
      <c r="E444" s="4" t="s">
        <v>2902</v>
      </c>
      <c r="F444" s="4">
        <v>17.8672466278076</v>
      </c>
      <c r="G444" s="4" t="s">
        <v>2903</v>
      </c>
    </row>
    <row r="445" spans="1:7">
      <c r="A445" s="4" t="s">
        <v>2904</v>
      </c>
      <c r="B445" s="4" t="s">
        <v>2905</v>
      </c>
      <c r="C445" s="4" t="s">
        <v>551</v>
      </c>
      <c r="D445" s="4">
        <v>22</v>
      </c>
      <c r="E445" s="4" t="s">
        <v>2906</v>
      </c>
      <c r="F445" s="4">
        <v>17.8483467102051</v>
      </c>
      <c r="G445" s="4" t="s">
        <v>2907</v>
      </c>
    </row>
    <row r="446" spans="1:7">
      <c r="A446" s="4" t="s">
        <v>2908</v>
      </c>
      <c r="B446" s="4" t="s">
        <v>2909</v>
      </c>
      <c r="C446" s="4" t="s">
        <v>464</v>
      </c>
      <c r="D446" s="4">
        <v>41</v>
      </c>
      <c r="E446" s="4" t="s">
        <v>2910</v>
      </c>
      <c r="F446" s="4">
        <v>17.7776222229004</v>
      </c>
      <c r="G446" s="4" t="s">
        <v>2911</v>
      </c>
    </row>
    <row r="447" spans="1:7">
      <c r="A447" s="4" t="s">
        <v>2912</v>
      </c>
      <c r="B447" s="4" t="s">
        <v>2913</v>
      </c>
      <c r="C447" s="4" t="s">
        <v>551</v>
      </c>
      <c r="D447" s="4">
        <v>21</v>
      </c>
      <c r="E447" s="4" t="s">
        <v>2914</v>
      </c>
      <c r="F447" s="4">
        <v>17.7626724243164</v>
      </c>
      <c r="G447" s="4" t="s">
        <v>2915</v>
      </c>
    </row>
    <row r="448" spans="1:7">
      <c r="A448" s="4" t="s">
        <v>2916</v>
      </c>
      <c r="B448" s="4" t="s">
        <v>2917</v>
      </c>
      <c r="C448" s="4" t="s">
        <v>464</v>
      </c>
      <c r="D448" s="4">
        <v>41</v>
      </c>
      <c r="E448" s="4" t="s">
        <v>2918</v>
      </c>
      <c r="F448" s="4">
        <v>17.7542915344238</v>
      </c>
      <c r="G448" s="4" t="s">
        <v>2919</v>
      </c>
    </row>
    <row r="449" spans="1:7">
      <c r="A449" s="4" t="s">
        <v>2920</v>
      </c>
      <c r="B449" s="4" t="s">
        <v>2921</v>
      </c>
      <c r="C449" s="4" t="s">
        <v>464</v>
      </c>
      <c r="D449" s="4">
        <v>45</v>
      </c>
      <c r="E449" s="4" t="s">
        <v>2922</v>
      </c>
      <c r="F449" s="4">
        <v>17.7517585754395</v>
      </c>
      <c r="G449" s="4" t="s">
        <v>2923</v>
      </c>
    </row>
    <row r="450" spans="1:7">
      <c r="A450" s="4" t="s">
        <v>2924</v>
      </c>
      <c r="B450" s="4" t="s">
        <v>2925</v>
      </c>
      <c r="C450" s="4" t="s">
        <v>464</v>
      </c>
      <c r="D450" s="4">
        <v>42</v>
      </c>
      <c r="E450" s="4" t="s">
        <v>2926</v>
      </c>
      <c r="F450" s="4">
        <v>17.7486457824707</v>
      </c>
      <c r="G450" s="4" t="s">
        <v>2927</v>
      </c>
    </row>
    <row r="451" spans="1:7">
      <c r="A451" s="4" t="s">
        <v>2928</v>
      </c>
      <c r="B451" s="4" t="s">
        <v>2929</v>
      </c>
      <c r="C451" s="4" t="s">
        <v>464</v>
      </c>
      <c r="D451" s="4">
        <v>44</v>
      </c>
      <c r="E451" s="4" t="s">
        <v>2930</v>
      </c>
      <c r="F451" s="4">
        <v>17.7176780700684</v>
      </c>
      <c r="G451" s="4" t="s">
        <v>2931</v>
      </c>
    </row>
    <row r="452" spans="1:7">
      <c r="A452" s="4" t="s">
        <v>2932</v>
      </c>
      <c r="B452" s="4" t="s">
        <v>2933</v>
      </c>
      <c r="C452" s="4" t="s">
        <v>464</v>
      </c>
      <c r="D452" s="4">
        <v>49</v>
      </c>
      <c r="E452" s="4" t="s">
        <v>2934</v>
      </c>
      <c r="F452" s="4">
        <v>17.7082862854004</v>
      </c>
      <c r="G452" s="4" t="s">
        <v>2935</v>
      </c>
    </row>
    <row r="453" spans="1:7">
      <c r="A453" s="4" t="s">
        <v>2936</v>
      </c>
      <c r="B453" s="4" t="s">
        <v>2937</v>
      </c>
      <c r="C453" s="4" t="s">
        <v>464</v>
      </c>
      <c r="D453" s="4">
        <v>41</v>
      </c>
      <c r="E453" s="4" t="s">
        <v>2938</v>
      </c>
      <c r="F453" s="4">
        <v>17.6694412231445</v>
      </c>
      <c r="G453" s="4" t="s">
        <v>2939</v>
      </c>
    </row>
    <row r="454" spans="1:7">
      <c r="A454" s="4" t="s">
        <v>2940</v>
      </c>
      <c r="B454" s="4" t="s">
        <v>2941</v>
      </c>
      <c r="C454" s="4" t="s">
        <v>464</v>
      </c>
      <c r="D454" s="4">
        <v>48</v>
      </c>
      <c r="E454" s="4" t="s">
        <v>2942</v>
      </c>
      <c r="F454" s="4">
        <v>17.6234111785889</v>
      </c>
      <c r="G454" s="4" t="s">
        <v>2943</v>
      </c>
    </row>
    <row r="455" spans="1:7">
      <c r="A455" s="4" t="s">
        <v>2944</v>
      </c>
      <c r="B455" s="4" t="s">
        <v>2945</v>
      </c>
      <c r="C455" s="4" t="s">
        <v>464</v>
      </c>
      <c r="D455" s="4">
        <v>39</v>
      </c>
      <c r="E455" s="4" t="s">
        <v>2946</v>
      </c>
      <c r="F455" s="4">
        <v>17.6231117248535</v>
      </c>
      <c r="G455" s="4" t="s">
        <v>2947</v>
      </c>
    </row>
    <row r="456" spans="1:7">
      <c r="A456" s="4" t="s">
        <v>2948</v>
      </c>
      <c r="B456" s="4" t="s">
        <v>2949</v>
      </c>
      <c r="C456" s="4" t="s">
        <v>464</v>
      </c>
      <c r="D456" s="4">
        <v>39</v>
      </c>
      <c r="E456" s="4" t="s">
        <v>2950</v>
      </c>
      <c r="F456" s="4">
        <v>17.5905742645264</v>
      </c>
      <c r="G456" s="4" t="s">
        <v>2951</v>
      </c>
    </row>
    <row r="457" spans="1:7">
      <c r="A457" s="4" t="s">
        <v>315</v>
      </c>
      <c r="B457" s="4" t="s">
        <v>2952</v>
      </c>
      <c r="C457" s="4" t="s">
        <v>464</v>
      </c>
      <c r="D457" s="4">
        <v>51</v>
      </c>
      <c r="E457" s="4" t="s">
        <v>2953</v>
      </c>
      <c r="F457" s="4">
        <v>17.5875377655029</v>
      </c>
      <c r="G457" s="4" t="s">
        <v>2954</v>
      </c>
    </row>
    <row r="458" spans="1:7">
      <c r="A458" s="4" t="s">
        <v>2955</v>
      </c>
      <c r="B458" s="4" t="s">
        <v>2956</v>
      </c>
      <c r="C458" s="4" t="s">
        <v>464</v>
      </c>
      <c r="D458" s="4">
        <v>45</v>
      </c>
      <c r="E458" s="4" t="s">
        <v>2957</v>
      </c>
      <c r="F458" s="4">
        <v>17.5635261535645</v>
      </c>
      <c r="G458" s="4" t="s">
        <v>2958</v>
      </c>
    </row>
    <row r="459" spans="1:7">
      <c r="A459" s="4" t="s">
        <v>2959</v>
      </c>
      <c r="B459" s="4" t="s">
        <v>2960</v>
      </c>
      <c r="C459" s="4" t="s">
        <v>464</v>
      </c>
      <c r="D459" s="4">
        <v>42</v>
      </c>
      <c r="E459" s="4" t="s">
        <v>2961</v>
      </c>
      <c r="F459" s="4">
        <v>17.5488700866699</v>
      </c>
      <c r="G459" s="4" t="s">
        <v>2962</v>
      </c>
    </row>
    <row r="460" spans="1:7">
      <c r="A460" s="4" t="s">
        <v>2963</v>
      </c>
      <c r="B460" s="4" t="s">
        <v>2964</v>
      </c>
      <c r="C460" s="4" t="s">
        <v>464</v>
      </c>
      <c r="D460" s="4">
        <v>46</v>
      </c>
      <c r="E460" s="4" t="s">
        <v>2965</v>
      </c>
      <c r="F460" s="4">
        <v>17.5278968811035</v>
      </c>
      <c r="G460" s="4" t="s">
        <v>2966</v>
      </c>
    </row>
    <row r="461" spans="1:7">
      <c r="A461" s="4" t="s">
        <v>2967</v>
      </c>
      <c r="B461" s="4" t="s">
        <v>2968</v>
      </c>
      <c r="C461" s="4" t="s">
        <v>464</v>
      </c>
      <c r="D461" s="4">
        <v>44</v>
      </c>
      <c r="E461" s="4" t="s">
        <v>2969</v>
      </c>
      <c r="F461" s="4">
        <v>17.5243968963623</v>
      </c>
      <c r="G461" s="4" t="s">
        <v>2970</v>
      </c>
    </row>
    <row r="462" spans="1:7">
      <c r="A462" s="4" t="s">
        <v>2971</v>
      </c>
      <c r="B462" s="4" t="s">
        <v>2972</v>
      </c>
      <c r="C462" s="4" t="s">
        <v>464</v>
      </c>
      <c r="D462" s="4">
        <v>45</v>
      </c>
      <c r="E462" s="4" t="s">
        <v>2973</v>
      </c>
      <c r="F462" s="4">
        <v>17.5177440643311</v>
      </c>
      <c r="G462" s="4" t="s">
        <v>2974</v>
      </c>
    </row>
    <row r="463" spans="1:7">
      <c r="A463" s="4" t="s">
        <v>2975</v>
      </c>
      <c r="B463" s="4" t="s">
        <v>2976</v>
      </c>
      <c r="C463" s="4" t="s">
        <v>464</v>
      </c>
      <c r="D463" s="4">
        <v>43</v>
      </c>
      <c r="E463" s="4" t="s">
        <v>2977</v>
      </c>
      <c r="F463" s="4">
        <v>17.5147705078125</v>
      </c>
      <c r="G463" s="4" t="s">
        <v>2978</v>
      </c>
    </row>
    <row r="464" spans="1:7">
      <c r="A464" s="4" t="s">
        <v>319</v>
      </c>
      <c r="B464" s="4" t="s">
        <v>2979</v>
      </c>
      <c r="C464" s="4" t="s">
        <v>464</v>
      </c>
      <c r="D464" s="4">
        <v>48</v>
      </c>
      <c r="E464" s="4" t="s">
        <v>2980</v>
      </c>
      <c r="F464" s="4">
        <v>17.5092582702637</v>
      </c>
      <c r="G464" s="4" t="s">
        <v>2981</v>
      </c>
    </row>
    <row r="465" spans="1:7">
      <c r="A465" s="4" t="s">
        <v>348</v>
      </c>
      <c r="B465" s="4" t="s">
        <v>2982</v>
      </c>
      <c r="C465" s="4" t="s">
        <v>464</v>
      </c>
      <c r="D465" s="4">
        <v>50</v>
      </c>
      <c r="E465" s="4" t="s">
        <v>2983</v>
      </c>
      <c r="F465" s="4">
        <v>17.5077819824219</v>
      </c>
      <c r="G465" s="4" t="s">
        <v>2984</v>
      </c>
    </row>
    <row r="466" spans="1:7">
      <c r="A466" s="4" t="s">
        <v>2985</v>
      </c>
      <c r="B466" s="4" t="s">
        <v>2986</v>
      </c>
      <c r="C466" s="4" t="s">
        <v>464</v>
      </c>
      <c r="D466" s="4">
        <v>38</v>
      </c>
      <c r="E466" s="4" t="s">
        <v>2987</v>
      </c>
      <c r="F466" s="4">
        <v>17.4538822174072</v>
      </c>
      <c r="G466" s="4" t="s">
        <v>2988</v>
      </c>
    </row>
    <row r="467" spans="1:7">
      <c r="A467" s="4" t="s">
        <v>2989</v>
      </c>
      <c r="B467" s="4" t="s">
        <v>2990</v>
      </c>
      <c r="C467" s="4" t="s">
        <v>464</v>
      </c>
      <c r="D467" s="4">
        <v>40</v>
      </c>
      <c r="E467" s="4" t="s">
        <v>2991</v>
      </c>
      <c r="F467" s="4">
        <v>17.4505634307861</v>
      </c>
      <c r="G467" s="4" t="s">
        <v>2992</v>
      </c>
    </row>
    <row r="468" spans="1:7">
      <c r="A468" s="4" t="s">
        <v>2993</v>
      </c>
      <c r="B468" s="4" t="s">
        <v>2994</v>
      </c>
      <c r="C468" s="4" t="s">
        <v>464</v>
      </c>
      <c r="D468" s="4">
        <v>30</v>
      </c>
      <c r="E468" s="4" t="s">
        <v>2995</v>
      </c>
      <c r="F468" s="4">
        <v>17.4484443664551</v>
      </c>
      <c r="G468" s="4" t="s">
        <v>2996</v>
      </c>
    </row>
    <row r="469" spans="1:7">
      <c r="A469" s="4" t="s">
        <v>2997</v>
      </c>
      <c r="B469" s="4" t="s">
        <v>2998</v>
      </c>
      <c r="C469" s="4" t="s">
        <v>464</v>
      </c>
      <c r="D469" s="4">
        <v>40</v>
      </c>
      <c r="E469" s="4" t="s">
        <v>2999</v>
      </c>
      <c r="F469" s="4">
        <v>17.4459114074707</v>
      </c>
      <c r="G469" s="4" t="s">
        <v>3000</v>
      </c>
    </row>
    <row r="470" spans="1:7">
      <c r="A470" s="4" t="s">
        <v>3001</v>
      </c>
      <c r="B470" s="4" t="s">
        <v>3002</v>
      </c>
      <c r="C470" s="4" t="s">
        <v>464</v>
      </c>
      <c r="D470" s="4">
        <v>41</v>
      </c>
      <c r="E470" s="4" t="s">
        <v>3003</v>
      </c>
      <c r="F470" s="4">
        <v>17.4437503814697</v>
      </c>
      <c r="G470" s="4" t="s">
        <v>3004</v>
      </c>
    </row>
    <row r="471" spans="1:7">
      <c r="A471" s="4" t="s">
        <v>3005</v>
      </c>
      <c r="B471" s="4" t="s">
        <v>3006</v>
      </c>
      <c r="C471" s="4" t="s">
        <v>464</v>
      </c>
      <c r="D471" s="4">
        <v>41</v>
      </c>
      <c r="E471" s="4" t="s">
        <v>3007</v>
      </c>
      <c r="F471" s="4">
        <v>17.436279296875</v>
      </c>
      <c r="G471" s="4" t="s">
        <v>3008</v>
      </c>
    </row>
    <row r="472" spans="1:7">
      <c r="A472" s="4" t="s">
        <v>3009</v>
      </c>
      <c r="B472" s="4" t="s">
        <v>3010</v>
      </c>
      <c r="C472" s="4" t="s">
        <v>464</v>
      </c>
      <c r="D472" s="4">
        <v>42</v>
      </c>
      <c r="E472" s="4" t="s">
        <v>3011</v>
      </c>
      <c r="F472" s="4">
        <v>17.4361763000488</v>
      </c>
      <c r="G472" s="4" t="s">
        <v>3012</v>
      </c>
    </row>
    <row r="473" spans="1:7">
      <c r="A473" s="4" t="s">
        <v>3013</v>
      </c>
      <c r="B473" s="4" t="s">
        <v>3014</v>
      </c>
      <c r="C473" s="4" t="s">
        <v>464</v>
      </c>
      <c r="D473" s="4">
        <v>45</v>
      </c>
      <c r="E473" s="4" t="s">
        <v>3015</v>
      </c>
      <c r="F473" s="4">
        <v>17.4288311004639</v>
      </c>
      <c r="G473" s="4" t="s">
        <v>3016</v>
      </c>
    </row>
    <row r="474" spans="1:7">
      <c r="A474" s="4" t="s">
        <v>3017</v>
      </c>
      <c r="B474" s="4" t="s">
        <v>3018</v>
      </c>
      <c r="C474" s="4" t="s">
        <v>464</v>
      </c>
      <c r="D474" s="4">
        <v>41</v>
      </c>
      <c r="E474" s="4" t="s">
        <v>3019</v>
      </c>
      <c r="F474" s="4">
        <v>17.3817825317383</v>
      </c>
      <c r="G474" s="4" t="s">
        <v>3020</v>
      </c>
    </row>
    <row r="475" spans="1:7">
      <c r="A475" s="4" t="s">
        <v>3021</v>
      </c>
      <c r="B475" s="4" t="s">
        <v>3022</v>
      </c>
      <c r="C475" s="4" t="s">
        <v>464</v>
      </c>
      <c r="D475" s="4">
        <v>45</v>
      </c>
      <c r="E475" s="4" t="s">
        <v>3023</v>
      </c>
      <c r="F475" s="4">
        <v>17.3584880828857</v>
      </c>
      <c r="G475" s="4" t="s">
        <v>3024</v>
      </c>
    </row>
    <row r="476" spans="1:7">
      <c r="A476" s="4" t="s">
        <v>3025</v>
      </c>
      <c r="B476" s="4" t="s">
        <v>3026</v>
      </c>
      <c r="C476" s="4" t="s">
        <v>464</v>
      </c>
      <c r="D476" s="4">
        <v>42</v>
      </c>
      <c r="E476" s="4" t="s">
        <v>3027</v>
      </c>
      <c r="F476" s="4">
        <v>17.346305847168</v>
      </c>
      <c r="G476" s="4" t="s">
        <v>3028</v>
      </c>
    </row>
    <row r="477" spans="1:7">
      <c r="A477" s="4" t="s">
        <v>3029</v>
      </c>
      <c r="B477" s="4" t="s">
        <v>3030</v>
      </c>
      <c r="C477" s="4" t="s">
        <v>464</v>
      </c>
      <c r="D477" s="4">
        <v>38</v>
      </c>
      <c r="E477" s="4" t="s">
        <v>3031</v>
      </c>
      <c r="F477" s="4">
        <v>17.3446636199951</v>
      </c>
      <c r="G477" s="4" t="s">
        <v>3032</v>
      </c>
    </row>
    <row r="478" spans="1:7">
      <c r="A478" s="4" t="s">
        <v>3033</v>
      </c>
      <c r="B478" s="4" t="s">
        <v>3034</v>
      </c>
      <c r="C478" s="4" t="s">
        <v>464</v>
      </c>
      <c r="D478" s="4">
        <v>49</v>
      </c>
      <c r="E478" s="4" t="s">
        <v>3035</v>
      </c>
      <c r="F478" s="4">
        <v>17.3085117340088</v>
      </c>
      <c r="G478" s="4" t="s">
        <v>3036</v>
      </c>
    </row>
    <row r="479" spans="1:7">
      <c r="A479" s="4" t="s">
        <v>431</v>
      </c>
      <c r="B479" s="4" t="s">
        <v>3037</v>
      </c>
      <c r="C479" s="4" t="s">
        <v>464</v>
      </c>
      <c r="D479" s="4">
        <v>39</v>
      </c>
      <c r="E479" s="4" t="s">
        <v>3038</v>
      </c>
      <c r="F479" s="4">
        <v>17.3039245605469</v>
      </c>
      <c r="G479" s="4" t="s">
        <v>3039</v>
      </c>
    </row>
    <row r="480" spans="1:7">
      <c r="A480" s="4" t="s">
        <v>3040</v>
      </c>
      <c r="B480" s="4" t="s">
        <v>3041</v>
      </c>
      <c r="C480" s="4" t="s">
        <v>551</v>
      </c>
      <c r="D480" s="4">
        <v>21</v>
      </c>
      <c r="E480" s="4" t="s">
        <v>3042</v>
      </c>
      <c r="F480" s="4">
        <v>17.2935562133789</v>
      </c>
      <c r="G480" s="4" t="s">
        <v>3043</v>
      </c>
    </row>
    <row r="481" spans="1:7">
      <c r="A481" s="4" t="s">
        <v>3044</v>
      </c>
      <c r="B481" s="4" t="s">
        <v>3045</v>
      </c>
      <c r="C481" s="4" t="s">
        <v>464</v>
      </c>
      <c r="D481" s="4">
        <v>42</v>
      </c>
      <c r="E481" s="4" t="s">
        <v>3046</v>
      </c>
      <c r="F481" s="4">
        <v>17.2437858581543</v>
      </c>
      <c r="G481" s="4" t="s">
        <v>3047</v>
      </c>
    </row>
    <row r="482" spans="1:7">
      <c r="A482" s="4" t="s">
        <v>3048</v>
      </c>
      <c r="B482" s="4" t="s">
        <v>3049</v>
      </c>
      <c r="C482" s="4" t="s">
        <v>3050</v>
      </c>
      <c r="D482" s="4">
        <v>3</v>
      </c>
      <c r="E482" s="4" t="s">
        <v>3051</v>
      </c>
      <c r="F482" s="4">
        <v>17.2415542602539</v>
      </c>
      <c r="G482" s="4" t="s">
        <v>3052</v>
      </c>
    </row>
    <row r="483" spans="1:7">
      <c r="A483" s="4" t="s">
        <v>3053</v>
      </c>
      <c r="B483" s="4" t="s">
        <v>3054</v>
      </c>
      <c r="C483" s="4" t="s">
        <v>464</v>
      </c>
      <c r="D483" s="4">
        <v>44</v>
      </c>
      <c r="E483" s="4" t="s">
        <v>3055</v>
      </c>
      <c r="F483" s="4">
        <v>17.2222995758057</v>
      </c>
      <c r="G483" s="4" t="s">
        <v>3056</v>
      </c>
    </row>
    <row r="484" spans="1:7">
      <c r="A484" s="4" t="s">
        <v>3057</v>
      </c>
      <c r="B484" s="4" t="s">
        <v>3058</v>
      </c>
      <c r="C484" s="4" t="s">
        <v>464</v>
      </c>
      <c r="D484" s="4">
        <v>45</v>
      </c>
      <c r="E484" s="4" t="s">
        <v>3059</v>
      </c>
      <c r="F484" s="4">
        <v>17.1962757110596</v>
      </c>
      <c r="G484" s="4" t="s">
        <v>3060</v>
      </c>
    </row>
    <row r="485" spans="1:7">
      <c r="A485" s="4" t="s">
        <v>3061</v>
      </c>
      <c r="B485" s="4" t="s">
        <v>3062</v>
      </c>
      <c r="C485" s="4" t="s">
        <v>464</v>
      </c>
      <c r="D485" s="4">
        <v>43</v>
      </c>
      <c r="E485" s="4" t="s">
        <v>3063</v>
      </c>
      <c r="F485" s="4">
        <v>17.1644973754883</v>
      </c>
      <c r="G485" s="4" t="s">
        <v>3064</v>
      </c>
    </row>
    <row r="486" spans="1:7">
      <c r="A486" s="4" t="s">
        <v>3065</v>
      </c>
      <c r="B486" s="4" t="s">
        <v>3066</v>
      </c>
      <c r="C486" s="4" t="s">
        <v>464</v>
      </c>
      <c r="D486" s="4">
        <v>51</v>
      </c>
      <c r="E486" s="4" t="s">
        <v>3067</v>
      </c>
      <c r="F486" s="4">
        <v>17.1248512268066</v>
      </c>
      <c r="G486" s="4" t="s">
        <v>3068</v>
      </c>
    </row>
    <row r="487" spans="1:7">
      <c r="A487" s="4" t="s">
        <v>3069</v>
      </c>
      <c r="B487" s="4" t="s">
        <v>3070</v>
      </c>
      <c r="C487" s="4" t="s">
        <v>464</v>
      </c>
      <c r="D487" s="4">
        <v>41</v>
      </c>
      <c r="E487" s="4" t="s">
        <v>3071</v>
      </c>
      <c r="F487" s="4">
        <v>17.1126461029053</v>
      </c>
      <c r="G487" s="4" t="s">
        <v>3072</v>
      </c>
    </row>
    <row r="488" spans="1:7">
      <c r="A488" s="4" t="s">
        <v>3073</v>
      </c>
      <c r="B488" s="4" t="s">
        <v>3074</v>
      </c>
      <c r="C488" s="4" t="s">
        <v>464</v>
      </c>
      <c r="D488" s="4">
        <v>46</v>
      </c>
      <c r="E488" s="4" t="s">
        <v>3075</v>
      </c>
      <c r="F488" s="4">
        <v>17.1080799102783</v>
      </c>
      <c r="G488" s="4" t="s">
        <v>3076</v>
      </c>
    </row>
    <row r="489" spans="1:7">
      <c r="A489" s="4" t="s">
        <v>3077</v>
      </c>
      <c r="B489" s="4" t="s">
        <v>3078</v>
      </c>
      <c r="C489" s="4" t="s">
        <v>464</v>
      </c>
      <c r="D489" s="4">
        <v>43</v>
      </c>
      <c r="E489" s="4" t="s">
        <v>3079</v>
      </c>
      <c r="F489" s="4">
        <v>17.0538196563721</v>
      </c>
      <c r="G489" s="4" t="s">
        <v>3080</v>
      </c>
    </row>
    <row r="490" spans="1:7">
      <c r="A490" s="4" t="s">
        <v>3081</v>
      </c>
      <c r="B490" s="4" t="s">
        <v>3082</v>
      </c>
      <c r="C490" s="4" t="s">
        <v>464</v>
      </c>
      <c r="D490" s="4">
        <v>45</v>
      </c>
      <c r="E490" s="4" t="s">
        <v>3083</v>
      </c>
      <c r="F490" s="4">
        <v>17.0301818847656</v>
      </c>
      <c r="G490" s="4" t="s">
        <v>3084</v>
      </c>
    </row>
    <row r="491" spans="1:7">
      <c r="A491" s="4" t="s">
        <v>3085</v>
      </c>
      <c r="B491" s="4" t="s">
        <v>3086</v>
      </c>
      <c r="C491" s="4" t="s">
        <v>464</v>
      </c>
      <c r="D491" s="4">
        <v>38</v>
      </c>
      <c r="E491" s="4" t="s">
        <v>3087</v>
      </c>
      <c r="F491" s="4">
        <v>17.0291404724121</v>
      </c>
      <c r="G491" s="4" t="s">
        <v>3088</v>
      </c>
    </row>
    <row r="492" spans="1:7">
      <c r="A492" s="4" t="s">
        <v>3089</v>
      </c>
      <c r="B492" s="4" t="s">
        <v>3090</v>
      </c>
      <c r="C492" s="4" t="s">
        <v>464</v>
      </c>
      <c r="D492" s="4">
        <v>42</v>
      </c>
      <c r="E492" s="4" t="s">
        <v>3091</v>
      </c>
      <c r="F492" s="4">
        <v>17.0185947418213</v>
      </c>
      <c r="G492" s="4" t="s">
        <v>3092</v>
      </c>
    </row>
    <row r="493" spans="1:7">
      <c r="A493" s="4" t="s">
        <v>3093</v>
      </c>
      <c r="B493" s="4" t="s">
        <v>3094</v>
      </c>
      <c r="C493" s="4" t="s">
        <v>464</v>
      </c>
      <c r="D493" s="4">
        <v>45</v>
      </c>
      <c r="E493" s="4" t="s">
        <v>3095</v>
      </c>
      <c r="F493" s="4">
        <v>16.9869079589844</v>
      </c>
      <c r="G493" s="4" t="s">
        <v>3096</v>
      </c>
    </row>
    <row r="494" spans="1:7">
      <c r="A494" s="4" t="s">
        <v>3097</v>
      </c>
      <c r="B494" s="4" t="s">
        <v>3098</v>
      </c>
      <c r="C494" s="4" t="s">
        <v>464</v>
      </c>
      <c r="D494" s="4">
        <v>47</v>
      </c>
      <c r="E494" s="4" t="s">
        <v>3099</v>
      </c>
      <c r="F494" s="4">
        <v>16.9668121337891</v>
      </c>
      <c r="G494" s="4" t="s">
        <v>3100</v>
      </c>
    </row>
    <row r="495" spans="1:7">
      <c r="A495" s="4" t="s">
        <v>373</v>
      </c>
      <c r="B495" s="4" t="s">
        <v>3101</v>
      </c>
      <c r="C495" s="4" t="s">
        <v>464</v>
      </c>
      <c r="D495" s="4">
        <v>43</v>
      </c>
      <c r="E495" s="4" t="s">
        <v>3102</v>
      </c>
      <c r="F495" s="4">
        <v>16.9610157012939</v>
      </c>
      <c r="G495" s="4" t="s">
        <v>3103</v>
      </c>
    </row>
    <row r="496" spans="1:7">
      <c r="A496" s="4" t="s">
        <v>3104</v>
      </c>
      <c r="B496" s="4" t="s">
        <v>3105</v>
      </c>
      <c r="C496" s="4" t="s">
        <v>464</v>
      </c>
      <c r="D496" s="4">
        <v>41</v>
      </c>
      <c r="E496" s="4" t="s">
        <v>3106</v>
      </c>
      <c r="F496" s="4">
        <v>16.9576110839844</v>
      </c>
      <c r="G496" s="4" t="s">
        <v>3107</v>
      </c>
    </row>
    <row r="497" spans="1:7">
      <c r="A497" s="4" t="s">
        <v>3108</v>
      </c>
      <c r="B497" s="4" t="s">
        <v>3109</v>
      </c>
      <c r="C497" s="4" t="s">
        <v>464</v>
      </c>
      <c r="D497" s="4">
        <v>45</v>
      </c>
      <c r="E497" s="4" t="s">
        <v>3110</v>
      </c>
      <c r="F497" s="4">
        <v>16.9162311553955</v>
      </c>
      <c r="G497" s="4" t="s">
        <v>3111</v>
      </c>
    </row>
    <row r="498" spans="1:7">
      <c r="A498" s="4" t="s">
        <v>3112</v>
      </c>
      <c r="B498" s="4" t="s">
        <v>3113</v>
      </c>
      <c r="C498" s="4" t="s">
        <v>464</v>
      </c>
      <c r="D498" s="4">
        <v>45</v>
      </c>
      <c r="E498" s="4" t="s">
        <v>3114</v>
      </c>
      <c r="F498" s="4">
        <v>16.9045829772949</v>
      </c>
      <c r="G498" s="4" t="s">
        <v>3115</v>
      </c>
    </row>
    <row r="499" spans="1:7">
      <c r="A499" s="4" t="s">
        <v>3116</v>
      </c>
      <c r="B499" s="4" t="s">
        <v>3117</v>
      </c>
      <c r="C499" s="4" t="s">
        <v>464</v>
      </c>
      <c r="D499" s="4">
        <v>38</v>
      </c>
      <c r="E499" s="4" t="s">
        <v>3118</v>
      </c>
      <c r="F499" s="4">
        <v>16.8937015533447</v>
      </c>
      <c r="G499" s="4" t="s">
        <v>3119</v>
      </c>
    </row>
    <row r="500" spans="1:7">
      <c r="A500" s="4" t="s">
        <v>3120</v>
      </c>
      <c r="B500" s="4" t="s">
        <v>3121</v>
      </c>
      <c r="C500" s="4" t="s">
        <v>464</v>
      </c>
      <c r="D500" s="4">
        <v>48</v>
      </c>
      <c r="E500" s="4" t="s">
        <v>3122</v>
      </c>
      <c r="F500" s="4">
        <v>16.8891677856445</v>
      </c>
      <c r="G500" s="4" t="s">
        <v>3123</v>
      </c>
    </row>
    <row r="501" spans="1:7">
      <c r="A501" s="4" t="s">
        <v>3124</v>
      </c>
      <c r="B501" s="4" t="s">
        <v>3125</v>
      </c>
      <c r="C501" s="4" t="s">
        <v>464</v>
      </c>
      <c r="D501" s="4">
        <v>40</v>
      </c>
      <c r="E501" s="4" t="s">
        <v>3126</v>
      </c>
      <c r="F501" s="4">
        <v>16.8857536315918</v>
      </c>
      <c r="G501" s="4" t="s">
        <v>3127</v>
      </c>
    </row>
    <row r="502" spans="1:7">
      <c r="A502" s="4" t="s">
        <v>3128</v>
      </c>
      <c r="B502" s="4" t="s">
        <v>3129</v>
      </c>
      <c r="C502" s="4" t="s">
        <v>464</v>
      </c>
      <c r="D502" s="4">
        <v>44</v>
      </c>
      <c r="E502" s="4" t="s">
        <v>3130</v>
      </c>
      <c r="F502" s="4">
        <v>16.8797492980957</v>
      </c>
      <c r="G502" s="4" t="s">
        <v>3131</v>
      </c>
    </row>
    <row r="503" spans="1:7">
      <c r="A503" s="4" t="s">
        <v>3132</v>
      </c>
      <c r="B503" s="4" t="s">
        <v>3133</v>
      </c>
      <c r="C503" s="4" t="s">
        <v>464</v>
      </c>
      <c r="D503" s="4">
        <v>43</v>
      </c>
      <c r="E503" s="4" t="s">
        <v>3134</v>
      </c>
      <c r="F503" s="4">
        <v>16.8209381103516</v>
      </c>
      <c r="G503" s="4" t="s">
        <v>3135</v>
      </c>
    </row>
    <row r="504" spans="1:7">
      <c r="A504" s="4" t="s">
        <v>3136</v>
      </c>
      <c r="B504" s="4" t="s">
        <v>3137</v>
      </c>
      <c r="C504" s="4" t="s">
        <v>464</v>
      </c>
      <c r="D504" s="4">
        <v>46</v>
      </c>
      <c r="E504" s="4" t="s">
        <v>3138</v>
      </c>
      <c r="F504" s="4">
        <v>16.8189563751221</v>
      </c>
      <c r="G504" s="4" t="s">
        <v>3139</v>
      </c>
    </row>
    <row r="505" spans="1:7">
      <c r="A505" s="4" t="s">
        <v>3140</v>
      </c>
      <c r="B505" s="4" t="s">
        <v>3141</v>
      </c>
      <c r="C505" s="4" t="s">
        <v>464</v>
      </c>
      <c r="D505" s="4">
        <v>45</v>
      </c>
      <c r="E505" s="4" t="s">
        <v>3142</v>
      </c>
      <c r="F505" s="4">
        <v>16.8069858551025</v>
      </c>
      <c r="G505" s="4" t="s">
        <v>3143</v>
      </c>
    </row>
    <row r="506" spans="1:7">
      <c r="A506" s="4" t="s">
        <v>3144</v>
      </c>
      <c r="B506" s="4" t="s">
        <v>3145</v>
      </c>
      <c r="C506" s="4" t="s">
        <v>464</v>
      </c>
      <c r="D506" s="4">
        <v>43</v>
      </c>
      <c r="E506" s="4" t="s">
        <v>3146</v>
      </c>
      <c r="F506" s="4">
        <v>16.8044357299805</v>
      </c>
      <c r="G506" s="4" t="s">
        <v>3147</v>
      </c>
    </row>
    <row r="507" spans="1:7">
      <c r="A507" s="4" t="s">
        <v>3148</v>
      </c>
      <c r="B507" s="4" t="s">
        <v>3149</v>
      </c>
      <c r="C507" s="4" t="s">
        <v>464</v>
      </c>
      <c r="D507" s="4">
        <v>51</v>
      </c>
      <c r="E507" s="4" t="s">
        <v>3150</v>
      </c>
      <c r="F507" s="4">
        <v>16.7292518615723</v>
      </c>
      <c r="G507" s="4" t="s">
        <v>3151</v>
      </c>
    </row>
    <row r="508" spans="1:7">
      <c r="A508" s="4" t="s">
        <v>507</v>
      </c>
      <c r="B508" s="4" t="s">
        <v>508</v>
      </c>
      <c r="C508" s="4" t="s">
        <v>464</v>
      </c>
      <c r="D508" s="4">
        <v>45</v>
      </c>
      <c r="E508" s="4" t="s">
        <v>509</v>
      </c>
      <c r="F508" s="4">
        <v>16.71750831604</v>
      </c>
      <c r="G508" s="4" t="s">
        <v>510</v>
      </c>
    </row>
    <row r="509" spans="1:7">
      <c r="A509" s="4" t="s">
        <v>3152</v>
      </c>
      <c r="B509" s="4" t="s">
        <v>3153</v>
      </c>
      <c r="C509" s="4" t="s">
        <v>464</v>
      </c>
      <c r="D509" s="4">
        <v>43</v>
      </c>
      <c r="E509" s="4" t="s">
        <v>3154</v>
      </c>
      <c r="F509" s="4">
        <v>16.7163734436035</v>
      </c>
      <c r="G509" s="4" t="s">
        <v>3155</v>
      </c>
    </row>
    <row r="510" spans="1:7">
      <c r="A510" s="4" t="s">
        <v>3156</v>
      </c>
      <c r="B510" s="4" t="s">
        <v>3157</v>
      </c>
      <c r="C510" s="4" t="s">
        <v>464</v>
      </c>
      <c r="D510" s="4">
        <v>36</v>
      </c>
      <c r="E510" s="4" t="s">
        <v>3158</v>
      </c>
      <c r="F510" s="4">
        <v>16.7036075592041</v>
      </c>
      <c r="G510" s="4" t="s">
        <v>3159</v>
      </c>
    </row>
    <row r="511" spans="1:7">
      <c r="A511" s="4" t="s">
        <v>3160</v>
      </c>
      <c r="B511" s="4" t="s">
        <v>3161</v>
      </c>
      <c r="C511" s="4" t="s">
        <v>464</v>
      </c>
      <c r="D511" s="4">
        <v>40</v>
      </c>
      <c r="E511" s="4" t="s">
        <v>3162</v>
      </c>
      <c r="F511" s="4">
        <v>16.6908874511719</v>
      </c>
      <c r="G511" s="4" t="s">
        <v>3163</v>
      </c>
    </row>
    <row r="512" spans="1:7">
      <c r="A512" s="4" t="s">
        <v>3164</v>
      </c>
      <c r="B512" s="4" t="s">
        <v>3165</v>
      </c>
      <c r="C512" s="4" t="s">
        <v>464</v>
      </c>
      <c r="D512" s="4">
        <v>46</v>
      </c>
      <c r="E512" s="4" t="s">
        <v>3166</v>
      </c>
      <c r="F512" s="4">
        <v>16.6811542510986</v>
      </c>
      <c r="G512" s="4" t="s">
        <v>3167</v>
      </c>
    </row>
    <row r="513" spans="1:7">
      <c r="A513" s="4" t="s">
        <v>3168</v>
      </c>
      <c r="B513" s="4" t="s">
        <v>3169</v>
      </c>
      <c r="C513" s="4" t="s">
        <v>464</v>
      </c>
      <c r="D513" s="4">
        <v>49</v>
      </c>
      <c r="E513" s="4" t="s">
        <v>3170</v>
      </c>
      <c r="F513" s="4">
        <v>16.6748523712158</v>
      </c>
      <c r="G513" s="4" t="s">
        <v>3171</v>
      </c>
    </row>
    <row r="514" spans="1:7">
      <c r="A514" s="4" t="s">
        <v>3172</v>
      </c>
      <c r="B514" s="4" t="s">
        <v>3173</v>
      </c>
      <c r="C514" s="4" t="s">
        <v>464</v>
      </c>
      <c r="D514" s="4">
        <v>45</v>
      </c>
      <c r="E514" s="4" t="s">
        <v>3174</v>
      </c>
      <c r="F514" s="4">
        <v>16.6702270507813</v>
      </c>
      <c r="G514" s="4" t="s">
        <v>3175</v>
      </c>
    </row>
    <row r="515" spans="1:7">
      <c r="A515" s="4" t="s">
        <v>3176</v>
      </c>
      <c r="B515" s="4" t="s">
        <v>3177</v>
      </c>
      <c r="C515" s="4" t="s">
        <v>464</v>
      </c>
      <c r="D515" s="4">
        <v>41</v>
      </c>
      <c r="E515" s="4" t="s">
        <v>3178</v>
      </c>
      <c r="F515" s="4">
        <v>16.6700420379639</v>
      </c>
      <c r="G515" s="4" t="s">
        <v>3179</v>
      </c>
    </row>
    <row r="516" spans="1:7">
      <c r="A516" s="4" t="s">
        <v>3180</v>
      </c>
      <c r="B516" s="4" t="s">
        <v>3181</v>
      </c>
      <c r="C516" s="4" t="s">
        <v>464</v>
      </c>
      <c r="D516" s="4">
        <v>41</v>
      </c>
      <c r="E516" s="4" t="s">
        <v>3182</v>
      </c>
      <c r="F516" s="4">
        <v>16.6589622497559</v>
      </c>
      <c r="G516" s="4" t="s">
        <v>3183</v>
      </c>
    </row>
    <row r="517" spans="1:7">
      <c r="A517" s="4" t="s">
        <v>3184</v>
      </c>
      <c r="B517" s="4" t="s">
        <v>3185</v>
      </c>
      <c r="C517" s="4" t="s">
        <v>464</v>
      </c>
      <c r="D517" s="4">
        <v>42</v>
      </c>
      <c r="E517" s="4" t="s">
        <v>3186</v>
      </c>
      <c r="F517" s="4">
        <v>16.6581726074219</v>
      </c>
      <c r="G517" s="4" t="s">
        <v>3187</v>
      </c>
    </row>
    <row r="518" spans="1:7">
      <c r="A518" s="4" t="s">
        <v>3188</v>
      </c>
      <c r="B518" s="4" t="s">
        <v>3189</v>
      </c>
      <c r="C518" s="4" t="s">
        <v>464</v>
      </c>
      <c r="D518" s="4">
        <v>44</v>
      </c>
      <c r="E518" s="4" t="s">
        <v>3190</v>
      </c>
      <c r="F518" s="4">
        <v>16.6489849090576</v>
      </c>
      <c r="G518" s="4" t="s">
        <v>3191</v>
      </c>
    </row>
    <row r="519" spans="1:7">
      <c r="A519" s="4" t="s">
        <v>3192</v>
      </c>
      <c r="B519" s="4" t="s">
        <v>3193</v>
      </c>
      <c r="C519" s="4" t="s">
        <v>464</v>
      </c>
      <c r="D519" s="4">
        <v>49</v>
      </c>
      <c r="E519" s="4" t="s">
        <v>3194</v>
      </c>
      <c r="F519" s="4">
        <v>16.6472949981689</v>
      </c>
      <c r="G519" s="4" t="s">
        <v>3195</v>
      </c>
    </row>
    <row r="520" spans="1:7">
      <c r="A520" s="4" t="s">
        <v>3196</v>
      </c>
      <c r="B520" s="4" t="s">
        <v>3197</v>
      </c>
      <c r="C520" s="4" t="s">
        <v>464</v>
      </c>
      <c r="D520" s="4">
        <v>45</v>
      </c>
      <c r="E520" s="4" t="s">
        <v>3198</v>
      </c>
      <c r="F520" s="4">
        <v>16.5812950134277</v>
      </c>
      <c r="G520" s="4" t="s">
        <v>3199</v>
      </c>
    </row>
    <row r="521" spans="1:7">
      <c r="A521" s="4" t="s">
        <v>3200</v>
      </c>
      <c r="B521" s="4" t="s">
        <v>3201</v>
      </c>
      <c r="C521" s="4" t="s">
        <v>464</v>
      </c>
      <c r="D521" s="4">
        <v>28</v>
      </c>
      <c r="E521" s="4" t="s">
        <v>3202</v>
      </c>
      <c r="F521" s="4">
        <v>16.5655097961426</v>
      </c>
      <c r="G521" s="4" t="s">
        <v>3203</v>
      </c>
    </row>
    <row r="522" spans="1:7">
      <c r="A522" s="4" t="s">
        <v>3204</v>
      </c>
      <c r="B522" s="4" t="s">
        <v>3205</v>
      </c>
      <c r="C522" s="4" t="s">
        <v>464</v>
      </c>
      <c r="D522" s="4">
        <v>50</v>
      </c>
      <c r="E522" s="4" t="s">
        <v>3206</v>
      </c>
      <c r="F522" s="4">
        <v>16.5028553009033</v>
      </c>
      <c r="G522" s="4" t="s">
        <v>3207</v>
      </c>
    </row>
    <row r="523" spans="1:7">
      <c r="A523" s="4" t="s">
        <v>3208</v>
      </c>
      <c r="B523" s="4" t="s">
        <v>3209</v>
      </c>
      <c r="C523" s="4" t="s">
        <v>464</v>
      </c>
      <c r="D523" s="4">
        <v>36</v>
      </c>
      <c r="E523" s="4" t="s">
        <v>3210</v>
      </c>
      <c r="F523" s="4">
        <v>16.4703254699707</v>
      </c>
      <c r="G523" s="4" t="s">
        <v>3211</v>
      </c>
    </row>
    <row r="524" spans="1:7">
      <c r="A524" s="4" t="s">
        <v>3212</v>
      </c>
      <c r="B524" s="4" t="s">
        <v>3213</v>
      </c>
      <c r="C524" s="4" t="s">
        <v>464</v>
      </c>
      <c r="D524" s="4">
        <v>48</v>
      </c>
      <c r="E524" s="4" t="s">
        <v>3214</v>
      </c>
      <c r="F524" s="4">
        <v>16.460262298584</v>
      </c>
      <c r="G524" s="4" t="s">
        <v>3215</v>
      </c>
    </row>
    <row r="525" spans="1:7">
      <c r="A525" s="4" t="s">
        <v>3216</v>
      </c>
      <c r="B525" s="4" t="s">
        <v>3217</v>
      </c>
      <c r="C525" s="4" t="s">
        <v>464</v>
      </c>
      <c r="D525" s="4">
        <v>45</v>
      </c>
      <c r="E525" s="4" t="s">
        <v>3218</v>
      </c>
      <c r="F525" s="4">
        <v>16.4523849487305</v>
      </c>
      <c r="G525" s="4" t="s">
        <v>3219</v>
      </c>
    </row>
    <row r="526" spans="1:7">
      <c r="A526" s="4" t="s">
        <v>3220</v>
      </c>
      <c r="B526" s="4" t="s">
        <v>3221</v>
      </c>
      <c r="C526" s="4" t="s">
        <v>464</v>
      </c>
      <c r="D526" s="4">
        <v>42</v>
      </c>
      <c r="E526" s="4" t="s">
        <v>3222</v>
      </c>
      <c r="F526" s="4">
        <v>16.4465236663818</v>
      </c>
      <c r="G526" s="4" t="s">
        <v>3223</v>
      </c>
    </row>
    <row r="527" spans="1:7">
      <c r="A527" s="4" t="s">
        <v>3224</v>
      </c>
      <c r="B527" s="4" t="s">
        <v>3225</v>
      </c>
      <c r="C527" s="4" t="s">
        <v>464</v>
      </c>
      <c r="D527" s="4">
        <v>33</v>
      </c>
      <c r="E527" s="4" t="s">
        <v>3226</v>
      </c>
      <c r="F527" s="4">
        <v>16.4446792602539</v>
      </c>
      <c r="G527" s="4" t="s">
        <v>3227</v>
      </c>
    </row>
    <row r="528" spans="1:7">
      <c r="A528" s="4" t="s">
        <v>3228</v>
      </c>
      <c r="B528" s="4" t="s">
        <v>3229</v>
      </c>
      <c r="C528" s="4" t="s">
        <v>3050</v>
      </c>
      <c r="D528" s="4">
        <v>3</v>
      </c>
      <c r="E528" s="4" t="s">
        <v>3230</v>
      </c>
      <c r="F528" s="4">
        <v>16.4367790222168</v>
      </c>
      <c r="G528" s="4" t="s">
        <v>3231</v>
      </c>
    </row>
    <row r="529" spans="1:7">
      <c r="A529" s="4" t="s">
        <v>3232</v>
      </c>
      <c r="B529" s="4" t="s">
        <v>3233</v>
      </c>
      <c r="C529" s="4" t="s">
        <v>464</v>
      </c>
      <c r="D529" s="4">
        <v>41</v>
      </c>
      <c r="E529" s="4" t="s">
        <v>3234</v>
      </c>
      <c r="F529" s="4">
        <v>16.4337844848633</v>
      </c>
      <c r="G529" s="4" t="s">
        <v>3235</v>
      </c>
    </row>
    <row r="530" spans="1:7">
      <c r="A530" s="4" t="s">
        <v>361</v>
      </c>
      <c r="B530" s="4" t="s">
        <v>3236</v>
      </c>
      <c r="C530" s="4" t="s">
        <v>464</v>
      </c>
      <c r="D530" s="4">
        <v>48</v>
      </c>
      <c r="E530" s="4" t="s">
        <v>3237</v>
      </c>
      <c r="F530" s="4">
        <v>16.4301605224609</v>
      </c>
      <c r="G530" s="4" t="s">
        <v>3238</v>
      </c>
    </row>
    <row r="531" spans="1:7">
      <c r="A531" s="4" t="s">
        <v>3239</v>
      </c>
      <c r="B531" s="4" t="s">
        <v>3240</v>
      </c>
      <c r="C531" s="4" t="s">
        <v>464</v>
      </c>
      <c r="D531" s="4">
        <v>38</v>
      </c>
      <c r="E531" s="4" t="s">
        <v>3241</v>
      </c>
      <c r="F531" s="4">
        <v>16.4247817993164</v>
      </c>
      <c r="G531" s="4" t="s">
        <v>3242</v>
      </c>
    </row>
    <row r="532" spans="1:7">
      <c r="A532" s="4" t="s">
        <v>3243</v>
      </c>
      <c r="B532" s="4" t="s">
        <v>3244</v>
      </c>
      <c r="C532" s="4" t="s">
        <v>464</v>
      </c>
      <c r="D532" s="4">
        <v>44</v>
      </c>
      <c r="E532" s="4" t="s">
        <v>3245</v>
      </c>
      <c r="F532" s="4">
        <v>16.4208469390869</v>
      </c>
      <c r="G532" s="4" t="s">
        <v>3246</v>
      </c>
    </row>
    <row r="533" spans="1:7">
      <c r="A533" s="4" t="s">
        <v>3247</v>
      </c>
      <c r="B533" s="4" t="s">
        <v>3248</v>
      </c>
      <c r="C533" s="4" t="s">
        <v>464</v>
      </c>
      <c r="D533" s="4">
        <v>33</v>
      </c>
      <c r="E533" s="4" t="s">
        <v>3249</v>
      </c>
      <c r="F533" s="4">
        <v>16.4146842956543</v>
      </c>
      <c r="G533" s="4" t="s">
        <v>3250</v>
      </c>
    </row>
    <row r="534" spans="1:7">
      <c r="A534" s="4" t="s">
        <v>3251</v>
      </c>
      <c r="B534" s="4" t="s">
        <v>3252</v>
      </c>
      <c r="C534" s="4" t="s">
        <v>464</v>
      </c>
      <c r="D534" s="4">
        <v>43</v>
      </c>
      <c r="E534" s="4" t="s">
        <v>3253</v>
      </c>
      <c r="F534" s="4">
        <v>16.3798084259033</v>
      </c>
      <c r="G534" s="4" t="s">
        <v>3254</v>
      </c>
    </row>
    <row r="535" spans="1:7">
      <c r="A535" s="4" t="s">
        <v>450</v>
      </c>
      <c r="B535" s="4" t="s">
        <v>3255</v>
      </c>
      <c r="C535" s="4" t="s">
        <v>464</v>
      </c>
      <c r="D535" s="4">
        <v>44</v>
      </c>
      <c r="E535" s="4" t="s">
        <v>3256</v>
      </c>
      <c r="F535" s="4">
        <v>16.3496417999268</v>
      </c>
      <c r="G535" s="4" t="s">
        <v>3257</v>
      </c>
    </row>
    <row r="536" spans="1:7">
      <c r="A536" s="4" t="s">
        <v>3258</v>
      </c>
      <c r="B536" s="4" t="s">
        <v>3259</v>
      </c>
      <c r="C536" s="4" t="s">
        <v>464</v>
      </c>
      <c r="D536" s="4">
        <v>42</v>
      </c>
      <c r="E536" s="4" t="s">
        <v>3260</v>
      </c>
      <c r="F536" s="4">
        <v>16.2859745025635</v>
      </c>
      <c r="G536" s="4" t="s">
        <v>3261</v>
      </c>
    </row>
    <row r="537" spans="1:7">
      <c r="A537" s="4" t="s">
        <v>3262</v>
      </c>
      <c r="B537" s="4" t="s">
        <v>3263</v>
      </c>
      <c r="C537" s="4" t="s">
        <v>464</v>
      </c>
      <c r="D537" s="4">
        <v>46</v>
      </c>
      <c r="E537" s="4" t="s">
        <v>3264</v>
      </c>
      <c r="F537" s="4">
        <v>16.2763481140137</v>
      </c>
      <c r="G537" s="4" t="s">
        <v>3265</v>
      </c>
    </row>
    <row r="538" spans="1:7">
      <c r="A538" s="4" t="s">
        <v>3266</v>
      </c>
      <c r="B538" s="4" t="s">
        <v>3267</v>
      </c>
      <c r="C538" s="4" t="s">
        <v>464</v>
      </c>
      <c r="D538" s="4">
        <v>45</v>
      </c>
      <c r="E538" s="4" t="s">
        <v>3268</v>
      </c>
      <c r="F538" s="4">
        <v>16.274974822998</v>
      </c>
      <c r="G538" s="4" t="s">
        <v>3269</v>
      </c>
    </row>
    <row r="539" spans="1:7">
      <c r="A539" s="4" t="s">
        <v>3270</v>
      </c>
      <c r="B539" s="4" t="s">
        <v>3271</v>
      </c>
      <c r="C539" s="4" t="s">
        <v>464</v>
      </c>
      <c r="D539" s="4">
        <v>34</v>
      </c>
      <c r="E539" s="4" t="s">
        <v>3272</v>
      </c>
      <c r="F539" s="4">
        <v>16.273136138916</v>
      </c>
      <c r="G539" s="4" t="s">
        <v>3273</v>
      </c>
    </row>
    <row r="540" spans="1:7">
      <c r="A540" s="4" t="s">
        <v>3274</v>
      </c>
      <c r="B540" s="4" t="s">
        <v>3275</v>
      </c>
      <c r="C540" s="4" t="s">
        <v>464</v>
      </c>
      <c r="D540" s="4">
        <v>44</v>
      </c>
      <c r="E540" s="4" t="s">
        <v>3276</v>
      </c>
      <c r="F540" s="4">
        <v>16.2503128051758</v>
      </c>
      <c r="G540" s="4" t="s">
        <v>3277</v>
      </c>
    </row>
    <row r="541" spans="1:7">
      <c r="A541" s="4" t="s">
        <v>3278</v>
      </c>
      <c r="B541" s="4" t="s">
        <v>3279</v>
      </c>
      <c r="C541" s="4" t="s">
        <v>464</v>
      </c>
      <c r="D541" s="4">
        <v>42</v>
      </c>
      <c r="E541" s="4" t="s">
        <v>3280</v>
      </c>
      <c r="F541" s="4">
        <v>16.1790580749512</v>
      </c>
      <c r="G541" s="4" t="s">
        <v>3281</v>
      </c>
    </row>
    <row r="542" spans="1:7">
      <c r="A542" s="4" t="s">
        <v>3282</v>
      </c>
      <c r="B542" s="4" t="s">
        <v>3283</v>
      </c>
      <c r="C542" s="4" t="s">
        <v>464</v>
      </c>
      <c r="D542" s="4">
        <v>38</v>
      </c>
      <c r="E542" s="4" t="s">
        <v>3284</v>
      </c>
      <c r="F542" s="4">
        <v>16.1726398468018</v>
      </c>
      <c r="G542" s="4" t="s">
        <v>3285</v>
      </c>
    </row>
    <row r="543" spans="1:7">
      <c r="A543" s="4" t="s">
        <v>3286</v>
      </c>
      <c r="B543" s="4" t="s">
        <v>3287</v>
      </c>
      <c r="C543" s="4" t="s">
        <v>464</v>
      </c>
      <c r="D543" s="4">
        <v>34</v>
      </c>
      <c r="E543" s="4" t="s">
        <v>3288</v>
      </c>
      <c r="F543" s="4">
        <v>16.1711101531982</v>
      </c>
      <c r="G543" s="4" t="s">
        <v>3289</v>
      </c>
    </row>
    <row r="544" spans="1:7">
      <c r="A544" s="4" t="s">
        <v>3290</v>
      </c>
      <c r="B544" s="4" t="s">
        <v>3291</v>
      </c>
      <c r="C544" s="4" t="s">
        <v>464</v>
      </c>
      <c r="D544" s="4">
        <v>44</v>
      </c>
      <c r="E544" s="4" t="s">
        <v>3292</v>
      </c>
      <c r="F544" s="4">
        <v>16.1226768493652</v>
      </c>
      <c r="G544" s="4" t="s">
        <v>3293</v>
      </c>
    </row>
    <row r="545" spans="1:7">
      <c r="A545" s="4" t="s">
        <v>3294</v>
      </c>
      <c r="B545" s="4" t="s">
        <v>3295</v>
      </c>
      <c r="C545" s="4" t="s">
        <v>464</v>
      </c>
      <c r="D545" s="4">
        <v>42</v>
      </c>
      <c r="E545" s="4" t="s">
        <v>3296</v>
      </c>
      <c r="F545" s="4">
        <v>16.1012191772461</v>
      </c>
      <c r="G545" s="4" t="s">
        <v>3297</v>
      </c>
    </row>
    <row r="546" spans="1:7">
      <c r="A546" s="4" t="s">
        <v>3298</v>
      </c>
      <c r="B546" s="4" t="s">
        <v>3299</v>
      </c>
      <c r="C546" s="4" t="s">
        <v>464</v>
      </c>
      <c r="D546" s="4">
        <v>45</v>
      </c>
      <c r="E546" s="4" t="s">
        <v>3300</v>
      </c>
      <c r="F546" s="4">
        <v>16.0982322692871</v>
      </c>
      <c r="G546" s="4" t="s">
        <v>3301</v>
      </c>
    </row>
    <row r="547" spans="1:7">
      <c r="A547" s="4" t="s">
        <v>3302</v>
      </c>
      <c r="B547" s="4" t="s">
        <v>3303</v>
      </c>
      <c r="C547" s="4" t="s">
        <v>464</v>
      </c>
      <c r="D547" s="4">
        <v>49</v>
      </c>
      <c r="E547" s="4" t="s">
        <v>3304</v>
      </c>
      <c r="F547" s="4">
        <v>16.0926494598389</v>
      </c>
      <c r="G547" s="4" t="s">
        <v>3305</v>
      </c>
    </row>
    <row r="548" spans="1:7">
      <c r="A548" s="4" t="s">
        <v>3306</v>
      </c>
      <c r="B548" s="4" t="s">
        <v>3307</v>
      </c>
      <c r="C548" s="4" t="s">
        <v>464</v>
      </c>
      <c r="D548" s="4">
        <v>36</v>
      </c>
      <c r="E548" s="4" t="s">
        <v>3308</v>
      </c>
      <c r="F548" s="4">
        <v>16.078052520752</v>
      </c>
      <c r="G548" s="4" t="s">
        <v>3309</v>
      </c>
    </row>
    <row r="549" spans="1:7">
      <c r="A549" s="4" t="s">
        <v>3310</v>
      </c>
      <c r="B549" s="4" t="s">
        <v>3311</v>
      </c>
      <c r="C549" s="4" t="s">
        <v>464</v>
      </c>
      <c r="D549" s="4">
        <v>44</v>
      </c>
      <c r="E549" s="4" t="s">
        <v>3312</v>
      </c>
      <c r="F549" s="4">
        <v>16.0662174224854</v>
      </c>
      <c r="G549" s="4" t="s">
        <v>3313</v>
      </c>
    </row>
    <row r="550" spans="1:7">
      <c r="A550" s="4" t="s">
        <v>3314</v>
      </c>
      <c r="B550" s="4" t="s">
        <v>3315</v>
      </c>
      <c r="C550" s="4" t="s">
        <v>464</v>
      </c>
      <c r="D550" s="4">
        <v>50</v>
      </c>
      <c r="E550" s="4" t="s">
        <v>3316</v>
      </c>
      <c r="F550" s="4">
        <v>16.0526390075684</v>
      </c>
      <c r="G550" s="4" t="s">
        <v>3317</v>
      </c>
    </row>
    <row r="551" spans="1:7">
      <c r="A551" s="4" t="s">
        <v>381</v>
      </c>
      <c r="B551" s="4" t="s">
        <v>3318</v>
      </c>
      <c r="C551" s="4" t="s">
        <v>464</v>
      </c>
      <c r="D551" s="4">
        <v>42</v>
      </c>
      <c r="E551" s="4" t="s">
        <v>3319</v>
      </c>
      <c r="F551" s="4">
        <v>16.0215797424316</v>
      </c>
      <c r="G551" s="4" t="s">
        <v>3320</v>
      </c>
    </row>
    <row r="552" spans="1:7">
      <c r="A552" s="4" t="s">
        <v>3321</v>
      </c>
      <c r="B552" s="4" t="s">
        <v>3322</v>
      </c>
      <c r="C552" s="4" t="s">
        <v>464</v>
      </c>
      <c r="D552" s="4">
        <v>40</v>
      </c>
      <c r="E552" s="4" t="s">
        <v>3323</v>
      </c>
      <c r="F552" s="4">
        <v>16.0214233398438</v>
      </c>
      <c r="G552" s="4" t="s">
        <v>3324</v>
      </c>
    </row>
    <row r="553" spans="1:7">
      <c r="A553" s="4" t="s">
        <v>3325</v>
      </c>
      <c r="B553" s="4" t="s">
        <v>3326</v>
      </c>
      <c r="C553" s="4" t="s">
        <v>464</v>
      </c>
      <c r="D553" s="4">
        <v>43</v>
      </c>
      <c r="E553" s="4" t="s">
        <v>3327</v>
      </c>
      <c r="F553" s="4">
        <v>16.0005722045898</v>
      </c>
      <c r="G553" s="4" t="s">
        <v>3328</v>
      </c>
    </row>
    <row r="554" spans="1:7">
      <c r="A554" s="4" t="s">
        <v>3329</v>
      </c>
      <c r="B554" s="4" t="s">
        <v>3330</v>
      </c>
      <c r="C554" s="4" t="s">
        <v>464</v>
      </c>
      <c r="D554" s="4">
        <v>42</v>
      </c>
      <c r="E554" s="4" t="s">
        <v>3331</v>
      </c>
      <c r="F554" s="4">
        <v>15.9959735870361</v>
      </c>
      <c r="G554" s="4" t="s">
        <v>3332</v>
      </c>
    </row>
    <row r="555" spans="1:7">
      <c r="A555" s="4" t="s">
        <v>3333</v>
      </c>
      <c r="B555" s="4" t="s">
        <v>3334</v>
      </c>
      <c r="C555" s="4" t="s">
        <v>464</v>
      </c>
      <c r="D555" s="4">
        <v>39</v>
      </c>
      <c r="E555" s="4" t="s">
        <v>3335</v>
      </c>
      <c r="F555" s="4">
        <v>15.9746694564819</v>
      </c>
      <c r="G555" s="4" t="s">
        <v>3336</v>
      </c>
    </row>
    <row r="556" spans="1:7">
      <c r="A556" s="4" t="s">
        <v>3337</v>
      </c>
      <c r="B556" s="4" t="s">
        <v>3338</v>
      </c>
      <c r="C556" s="4" t="s">
        <v>464</v>
      </c>
      <c r="D556" s="4">
        <v>49</v>
      </c>
      <c r="E556" s="4" t="s">
        <v>3339</v>
      </c>
      <c r="F556" s="4">
        <v>15.9613761901855</v>
      </c>
      <c r="G556" s="4" t="s">
        <v>3340</v>
      </c>
    </row>
    <row r="557" spans="1:7">
      <c r="A557" s="4" t="s">
        <v>3341</v>
      </c>
      <c r="B557" s="4" t="s">
        <v>3342</v>
      </c>
      <c r="C557" s="4" t="s">
        <v>464</v>
      </c>
      <c r="D557" s="4">
        <v>42</v>
      </c>
      <c r="E557" s="4" t="s">
        <v>3343</v>
      </c>
      <c r="F557" s="4">
        <v>15.9402523040771</v>
      </c>
      <c r="G557" s="4" t="s">
        <v>3344</v>
      </c>
    </row>
    <row r="558" spans="1:7">
      <c r="A558" s="4" t="s">
        <v>3345</v>
      </c>
      <c r="B558" s="4" t="s">
        <v>3346</v>
      </c>
      <c r="C558" s="4" t="s">
        <v>464</v>
      </c>
      <c r="D558" s="4">
        <v>44</v>
      </c>
      <c r="E558" s="4" t="s">
        <v>3347</v>
      </c>
      <c r="F558" s="4">
        <v>15.9401931762695</v>
      </c>
      <c r="G558" s="4" t="s">
        <v>3348</v>
      </c>
    </row>
    <row r="559" spans="1:7">
      <c r="A559" s="4" t="s">
        <v>3349</v>
      </c>
      <c r="B559" s="4" t="s">
        <v>3350</v>
      </c>
      <c r="C559" s="4" t="s">
        <v>464</v>
      </c>
      <c r="D559" s="4">
        <v>42</v>
      </c>
      <c r="E559" s="4" t="s">
        <v>3351</v>
      </c>
      <c r="F559" s="4">
        <v>15.9391040802002</v>
      </c>
      <c r="G559" s="4" t="s">
        <v>3352</v>
      </c>
    </row>
    <row r="560" spans="1:7">
      <c r="A560" s="4" t="s">
        <v>3353</v>
      </c>
      <c r="B560" s="4" t="s">
        <v>3354</v>
      </c>
      <c r="C560" s="4" t="s">
        <v>464</v>
      </c>
      <c r="D560" s="4">
        <v>40</v>
      </c>
      <c r="E560" s="4" t="s">
        <v>3355</v>
      </c>
      <c r="F560" s="4">
        <v>15.9303760528564</v>
      </c>
      <c r="G560" s="4" t="s">
        <v>3356</v>
      </c>
    </row>
    <row r="561" spans="1:7">
      <c r="A561" s="4" t="s">
        <v>409</v>
      </c>
      <c r="B561" s="4" t="s">
        <v>3357</v>
      </c>
      <c r="C561" s="4" t="s">
        <v>464</v>
      </c>
      <c r="D561" s="4">
        <v>44</v>
      </c>
      <c r="E561" s="4" t="s">
        <v>3358</v>
      </c>
      <c r="F561" s="4">
        <v>15.928955078125</v>
      </c>
      <c r="G561" s="4" t="s">
        <v>3359</v>
      </c>
    </row>
    <row r="562" spans="1:7">
      <c r="A562" s="4" t="s">
        <v>321</v>
      </c>
      <c r="B562" s="4" t="s">
        <v>1257</v>
      </c>
      <c r="C562" s="4" t="s">
        <v>464</v>
      </c>
      <c r="D562" s="4">
        <v>46</v>
      </c>
      <c r="E562" s="4" t="s">
        <v>1258</v>
      </c>
      <c r="F562" s="4">
        <v>15.9105167388916</v>
      </c>
      <c r="G562" s="4" t="s">
        <v>1259</v>
      </c>
    </row>
    <row r="563" spans="1:7">
      <c r="A563" s="4" t="s">
        <v>3360</v>
      </c>
      <c r="B563" s="4" t="s">
        <v>3361</v>
      </c>
      <c r="C563" s="4" t="s">
        <v>464</v>
      </c>
      <c r="D563" s="4">
        <v>38</v>
      </c>
      <c r="E563" s="4" t="s">
        <v>3362</v>
      </c>
      <c r="F563" s="4">
        <v>15.9010915756226</v>
      </c>
      <c r="G563" s="4" t="s">
        <v>3363</v>
      </c>
    </row>
    <row r="564" spans="1:7">
      <c r="A564" s="4" t="s">
        <v>3364</v>
      </c>
      <c r="B564" s="4" t="s">
        <v>3365</v>
      </c>
      <c r="C564" s="4" t="s">
        <v>464</v>
      </c>
      <c r="D564" s="4">
        <v>46</v>
      </c>
      <c r="E564" s="4" t="s">
        <v>3366</v>
      </c>
      <c r="F564" s="4">
        <v>15.8820753097534</v>
      </c>
      <c r="G564" s="4" t="s">
        <v>3367</v>
      </c>
    </row>
    <row r="565" spans="1:7">
      <c r="A565" s="4" t="s">
        <v>3368</v>
      </c>
      <c r="B565" s="4" t="s">
        <v>3369</v>
      </c>
      <c r="C565" s="4" t="s">
        <v>464</v>
      </c>
      <c r="D565" s="4">
        <v>47</v>
      </c>
      <c r="E565" s="4" t="s">
        <v>3370</v>
      </c>
      <c r="F565" s="4">
        <v>15.8734064102173</v>
      </c>
      <c r="G565" s="4" t="s">
        <v>3371</v>
      </c>
    </row>
    <row r="566" spans="1:7">
      <c r="A566" s="4" t="s">
        <v>3372</v>
      </c>
      <c r="B566" s="4" t="s">
        <v>3373</v>
      </c>
      <c r="C566" s="4" t="s">
        <v>464</v>
      </c>
      <c r="D566" s="4">
        <v>47</v>
      </c>
      <c r="E566" s="4" t="s">
        <v>3374</v>
      </c>
      <c r="F566" s="4">
        <v>15.8684597015381</v>
      </c>
      <c r="G566" s="4" t="s">
        <v>3375</v>
      </c>
    </row>
    <row r="567" spans="1:7">
      <c r="A567" s="4" t="s">
        <v>3376</v>
      </c>
      <c r="B567" s="4" t="s">
        <v>3377</v>
      </c>
      <c r="C567" s="4" t="s">
        <v>464</v>
      </c>
      <c r="D567" s="4">
        <v>42</v>
      </c>
      <c r="E567" s="4" t="s">
        <v>3378</v>
      </c>
      <c r="F567" s="4">
        <v>15.8520021438599</v>
      </c>
      <c r="G567" s="4" t="s">
        <v>3379</v>
      </c>
    </row>
    <row r="568" spans="1:7">
      <c r="A568" s="4" t="s">
        <v>3380</v>
      </c>
      <c r="B568" s="4" t="s">
        <v>3381</v>
      </c>
      <c r="C568" s="4" t="s">
        <v>464</v>
      </c>
      <c r="D568" s="4">
        <v>44</v>
      </c>
      <c r="E568" s="4" t="s">
        <v>3382</v>
      </c>
      <c r="F568" s="4">
        <v>15.8414421081543</v>
      </c>
      <c r="G568" s="4" t="s">
        <v>3383</v>
      </c>
    </row>
    <row r="569" spans="1:7">
      <c r="A569" s="4" t="s">
        <v>3384</v>
      </c>
      <c r="B569" s="4" t="s">
        <v>3385</v>
      </c>
      <c r="C569" s="4" t="s">
        <v>464</v>
      </c>
      <c r="D569" s="4">
        <v>45</v>
      </c>
      <c r="E569" s="4" t="s">
        <v>3386</v>
      </c>
      <c r="F569" s="4">
        <v>15.8369436264038</v>
      </c>
      <c r="G569" s="4" t="s">
        <v>3387</v>
      </c>
    </row>
    <row r="570" spans="1:7">
      <c r="A570" s="4" t="s">
        <v>3388</v>
      </c>
      <c r="B570" s="4" t="s">
        <v>3389</v>
      </c>
      <c r="C570" s="4" t="s">
        <v>464</v>
      </c>
      <c r="D570" s="4">
        <v>38</v>
      </c>
      <c r="E570" s="4" t="s">
        <v>3390</v>
      </c>
      <c r="F570" s="4">
        <v>15.8120651245117</v>
      </c>
      <c r="G570" s="4" t="s">
        <v>3391</v>
      </c>
    </row>
    <row r="571" spans="1:7">
      <c r="A571" s="4" t="s">
        <v>3392</v>
      </c>
      <c r="B571" s="4" t="s">
        <v>3393</v>
      </c>
      <c r="C571" s="4" t="s">
        <v>464</v>
      </c>
      <c r="D571" s="4">
        <v>26</v>
      </c>
      <c r="E571" s="4" t="s">
        <v>3394</v>
      </c>
      <c r="F571" s="4">
        <v>15.8106079101563</v>
      </c>
      <c r="G571" s="4" t="s">
        <v>3395</v>
      </c>
    </row>
    <row r="572" spans="1:7">
      <c r="A572" s="4" t="s">
        <v>3396</v>
      </c>
      <c r="B572" s="4" t="s">
        <v>3397</v>
      </c>
      <c r="C572" s="4" t="s">
        <v>464</v>
      </c>
      <c r="D572" s="4">
        <v>41</v>
      </c>
      <c r="E572" s="4" t="s">
        <v>3398</v>
      </c>
      <c r="F572" s="4">
        <v>15.8053531646729</v>
      </c>
      <c r="G572" s="4" t="s">
        <v>3399</v>
      </c>
    </row>
    <row r="573" spans="1:7">
      <c r="A573" s="4" t="s">
        <v>3400</v>
      </c>
      <c r="B573" s="4" t="s">
        <v>3401</v>
      </c>
      <c r="C573" s="4" t="s">
        <v>551</v>
      </c>
      <c r="D573" s="4">
        <v>25</v>
      </c>
      <c r="E573" s="4" t="s">
        <v>3402</v>
      </c>
      <c r="F573" s="4">
        <v>15.8053102493286</v>
      </c>
      <c r="G573" s="4" t="s">
        <v>3403</v>
      </c>
    </row>
    <row r="574" spans="1:7">
      <c r="A574" s="4" t="s">
        <v>3404</v>
      </c>
      <c r="B574" s="4" t="s">
        <v>3405</v>
      </c>
      <c r="C574" s="4" t="s">
        <v>464</v>
      </c>
      <c r="D574" s="4">
        <v>50</v>
      </c>
      <c r="E574" s="4" t="s">
        <v>3406</v>
      </c>
      <c r="F574" s="4">
        <v>15.7999038696289</v>
      </c>
      <c r="G574" s="4" t="s">
        <v>3407</v>
      </c>
    </row>
    <row r="575" spans="1:7">
      <c r="A575" s="4" t="s">
        <v>3408</v>
      </c>
      <c r="B575" s="4" t="s">
        <v>3409</v>
      </c>
      <c r="C575" s="4" t="s">
        <v>464</v>
      </c>
      <c r="D575" s="4">
        <v>45</v>
      </c>
      <c r="E575" s="4" t="s">
        <v>3410</v>
      </c>
      <c r="F575" s="4">
        <v>15.742561340332</v>
      </c>
      <c r="G575" s="4" t="s">
        <v>3411</v>
      </c>
    </row>
    <row r="576" spans="1:7">
      <c r="A576" s="4" t="s">
        <v>3412</v>
      </c>
      <c r="B576" s="4" t="s">
        <v>3413</v>
      </c>
      <c r="C576" s="4" t="s">
        <v>464</v>
      </c>
      <c r="D576" s="4">
        <v>41</v>
      </c>
      <c r="E576" s="4" t="s">
        <v>3414</v>
      </c>
      <c r="F576" s="4">
        <v>15.7309989929199</v>
      </c>
      <c r="G576" s="4" t="s">
        <v>3415</v>
      </c>
    </row>
    <row r="577" spans="1:7">
      <c r="A577" s="4" t="s">
        <v>3416</v>
      </c>
      <c r="B577" s="4" t="s">
        <v>3417</v>
      </c>
      <c r="C577" s="4" t="s">
        <v>464</v>
      </c>
      <c r="D577" s="4">
        <v>45</v>
      </c>
      <c r="E577" s="4" t="s">
        <v>3418</v>
      </c>
      <c r="F577" s="4">
        <v>15.7303285598755</v>
      </c>
      <c r="G577" s="4" t="s">
        <v>3419</v>
      </c>
    </row>
    <row r="578" spans="1:7">
      <c r="A578" s="4" t="s">
        <v>394</v>
      </c>
      <c r="B578" s="4" t="s">
        <v>3420</v>
      </c>
      <c r="C578" s="4" t="s">
        <v>464</v>
      </c>
      <c r="D578" s="4">
        <v>51</v>
      </c>
      <c r="E578" s="4" t="s">
        <v>3421</v>
      </c>
      <c r="F578" s="4">
        <v>15.6804313659668</v>
      </c>
      <c r="G578" s="4" t="s">
        <v>3422</v>
      </c>
    </row>
    <row r="579" spans="1:7">
      <c r="A579" s="4" t="s">
        <v>3423</v>
      </c>
      <c r="B579" s="4" t="s">
        <v>3424</v>
      </c>
      <c r="C579" s="4" t="s">
        <v>464</v>
      </c>
      <c r="D579" s="4">
        <v>42</v>
      </c>
      <c r="E579" s="4" t="s">
        <v>3425</v>
      </c>
      <c r="F579" s="4">
        <v>15.6627922058105</v>
      </c>
      <c r="G579" s="4" t="s">
        <v>3426</v>
      </c>
    </row>
    <row r="580" spans="1:7">
      <c r="A580" s="4" t="s">
        <v>3427</v>
      </c>
      <c r="B580" s="4" t="s">
        <v>3428</v>
      </c>
      <c r="C580" s="4" t="s">
        <v>464</v>
      </c>
      <c r="D580" s="4">
        <v>45</v>
      </c>
      <c r="E580" s="4" t="s">
        <v>3429</v>
      </c>
      <c r="F580" s="4">
        <v>15.6488580703735</v>
      </c>
      <c r="G580" s="4" t="s">
        <v>3430</v>
      </c>
    </row>
    <row r="581" spans="1:7">
      <c r="A581" s="4" t="s">
        <v>3431</v>
      </c>
      <c r="B581" s="4" t="s">
        <v>3432</v>
      </c>
      <c r="C581" s="4" t="s">
        <v>464</v>
      </c>
      <c r="D581" s="4">
        <v>40</v>
      </c>
      <c r="E581" s="4" t="s">
        <v>3433</v>
      </c>
      <c r="F581" s="4">
        <v>15.6371011734009</v>
      </c>
      <c r="G581" s="4" t="s">
        <v>3434</v>
      </c>
    </row>
    <row r="582" spans="1:7">
      <c r="A582" s="4" t="s">
        <v>3435</v>
      </c>
      <c r="B582" s="4" t="s">
        <v>3436</v>
      </c>
      <c r="C582" s="4" t="s">
        <v>464</v>
      </c>
      <c r="D582" s="4">
        <v>48</v>
      </c>
      <c r="E582" s="4" t="s">
        <v>3437</v>
      </c>
      <c r="F582" s="4">
        <v>15.6323585510254</v>
      </c>
      <c r="G582" s="4" t="s">
        <v>3438</v>
      </c>
    </row>
    <row r="583" spans="1:7">
      <c r="A583" s="4" t="s">
        <v>3439</v>
      </c>
      <c r="B583" s="4" t="s">
        <v>3440</v>
      </c>
      <c r="C583" s="4" t="s">
        <v>464</v>
      </c>
      <c r="D583" s="4">
        <v>45</v>
      </c>
      <c r="E583" s="4" t="s">
        <v>3441</v>
      </c>
      <c r="F583" s="4">
        <v>15.6138134002686</v>
      </c>
      <c r="G583" s="4" t="s">
        <v>3442</v>
      </c>
    </row>
    <row r="584" spans="1:7">
      <c r="A584" s="4" t="s">
        <v>3443</v>
      </c>
      <c r="B584" s="4" t="s">
        <v>3444</v>
      </c>
      <c r="C584" s="4" t="s">
        <v>1124</v>
      </c>
      <c r="D584" s="4">
        <v>1</v>
      </c>
      <c r="E584" s="4" t="s">
        <v>3445</v>
      </c>
      <c r="F584" s="4">
        <v>15.6099910736084</v>
      </c>
      <c r="G584" s="4" t="s">
        <v>3446</v>
      </c>
    </row>
    <row r="585" spans="1:7">
      <c r="A585" s="4" t="s">
        <v>3447</v>
      </c>
      <c r="B585" s="4" t="s">
        <v>3448</v>
      </c>
      <c r="C585" s="4" t="s">
        <v>464</v>
      </c>
      <c r="D585" s="4">
        <v>41</v>
      </c>
      <c r="E585" s="4" t="s">
        <v>3449</v>
      </c>
      <c r="F585" s="4">
        <v>15.6091995239258</v>
      </c>
      <c r="G585" s="4" t="s">
        <v>3450</v>
      </c>
    </row>
    <row r="586" spans="1:7">
      <c r="A586" s="4" t="s">
        <v>3451</v>
      </c>
      <c r="B586" s="4" t="s">
        <v>3452</v>
      </c>
      <c r="C586" s="4" t="s">
        <v>464</v>
      </c>
      <c r="D586" s="4">
        <v>44</v>
      </c>
      <c r="E586" s="4" t="s">
        <v>3453</v>
      </c>
      <c r="F586" s="4">
        <v>15.5955944061279</v>
      </c>
      <c r="G586" s="4" t="s">
        <v>3454</v>
      </c>
    </row>
    <row r="587" spans="1:7">
      <c r="A587" s="4" t="s">
        <v>3455</v>
      </c>
      <c r="B587" s="4" t="s">
        <v>3456</v>
      </c>
      <c r="C587" s="4" t="s">
        <v>3050</v>
      </c>
      <c r="D587" s="4">
        <v>3</v>
      </c>
      <c r="E587" s="4" t="s">
        <v>3457</v>
      </c>
      <c r="F587" s="4">
        <v>15.5895967483521</v>
      </c>
      <c r="G587" s="4" t="s">
        <v>3458</v>
      </c>
    </row>
    <row r="588" spans="1:7">
      <c r="A588" s="4" t="s">
        <v>445</v>
      </c>
      <c r="B588" s="4" t="s">
        <v>3459</v>
      </c>
      <c r="C588" s="4" t="s">
        <v>464</v>
      </c>
      <c r="D588" s="4">
        <v>51</v>
      </c>
      <c r="E588" s="4" t="s">
        <v>3460</v>
      </c>
      <c r="F588" s="4">
        <v>15.5862712860107</v>
      </c>
      <c r="G588" s="4" t="s">
        <v>3461</v>
      </c>
    </row>
    <row r="589" spans="1:7">
      <c r="A589" s="4" t="s">
        <v>3462</v>
      </c>
      <c r="B589" s="4" t="s">
        <v>3463</v>
      </c>
      <c r="C589" s="4" t="s">
        <v>464</v>
      </c>
      <c r="D589" s="4">
        <v>48</v>
      </c>
      <c r="E589" s="4" t="s">
        <v>3464</v>
      </c>
      <c r="F589" s="4">
        <v>15.5834655761719</v>
      </c>
      <c r="G589" s="4" t="s">
        <v>3465</v>
      </c>
    </row>
    <row r="590" spans="1:7">
      <c r="A590" s="4" t="s">
        <v>3466</v>
      </c>
      <c r="B590" s="4" t="s">
        <v>3467</v>
      </c>
      <c r="C590" s="4" t="s">
        <v>464</v>
      </c>
      <c r="D590" s="4">
        <v>47</v>
      </c>
      <c r="E590" s="4" t="s">
        <v>3468</v>
      </c>
      <c r="F590" s="4">
        <v>15.5796175003052</v>
      </c>
      <c r="G590" s="4" t="s">
        <v>3469</v>
      </c>
    </row>
    <row r="591" spans="1:7">
      <c r="A591" s="4" t="s">
        <v>678</v>
      </c>
      <c r="B591" s="4" t="s">
        <v>679</v>
      </c>
      <c r="C591" s="4" t="s">
        <v>464</v>
      </c>
      <c r="D591" s="4">
        <v>44</v>
      </c>
      <c r="E591" s="4" t="s">
        <v>680</v>
      </c>
      <c r="F591" s="4">
        <v>15.5777072906494</v>
      </c>
      <c r="G591" s="4" t="s">
        <v>681</v>
      </c>
    </row>
    <row r="592" spans="1:7">
      <c r="A592" s="4" t="s">
        <v>3470</v>
      </c>
      <c r="B592" s="4" t="s">
        <v>3471</v>
      </c>
      <c r="C592" s="4" t="s">
        <v>464</v>
      </c>
      <c r="D592" s="4">
        <v>36</v>
      </c>
      <c r="E592" s="4" t="s">
        <v>3472</v>
      </c>
      <c r="F592" s="4">
        <v>15.574405670166</v>
      </c>
      <c r="G592" s="4" t="s">
        <v>3473</v>
      </c>
    </row>
    <row r="593" spans="1:7">
      <c r="A593" s="4" t="s">
        <v>3474</v>
      </c>
      <c r="B593" s="4" t="s">
        <v>3475</v>
      </c>
      <c r="C593" s="4" t="s">
        <v>464</v>
      </c>
      <c r="D593" s="4">
        <v>41</v>
      </c>
      <c r="E593" s="4" t="s">
        <v>3476</v>
      </c>
      <c r="F593" s="4">
        <v>15.5713710784912</v>
      </c>
      <c r="G593" s="4" t="s">
        <v>3477</v>
      </c>
    </row>
    <row r="594" spans="1:7">
      <c r="A594" s="4" t="s">
        <v>3478</v>
      </c>
      <c r="B594" s="4" t="s">
        <v>3479</v>
      </c>
      <c r="C594" s="4" t="s">
        <v>464</v>
      </c>
      <c r="D594" s="4">
        <v>46</v>
      </c>
      <c r="E594" s="4" t="s">
        <v>3480</v>
      </c>
      <c r="F594" s="4">
        <v>15.564769744873</v>
      </c>
      <c r="G594" s="4" t="s">
        <v>3481</v>
      </c>
    </row>
    <row r="595" spans="1:7">
      <c r="A595" s="4" t="s">
        <v>3482</v>
      </c>
      <c r="B595" s="4" t="s">
        <v>3483</v>
      </c>
      <c r="C595" s="4" t="s">
        <v>464</v>
      </c>
      <c r="D595" s="4">
        <v>45</v>
      </c>
      <c r="E595" s="4" t="s">
        <v>3484</v>
      </c>
      <c r="F595" s="4">
        <v>15.5601167678833</v>
      </c>
      <c r="G595" s="4" t="s">
        <v>3485</v>
      </c>
    </row>
    <row r="596" spans="1:7">
      <c r="A596" s="4" t="s">
        <v>3486</v>
      </c>
      <c r="B596" s="4" t="s">
        <v>3487</v>
      </c>
      <c r="C596" s="4" t="s">
        <v>464</v>
      </c>
      <c r="D596" s="4">
        <v>44</v>
      </c>
      <c r="E596" s="4" t="s">
        <v>3488</v>
      </c>
      <c r="F596" s="4">
        <v>15.5546007156372</v>
      </c>
      <c r="G596" s="4" t="s">
        <v>3489</v>
      </c>
    </row>
    <row r="597" spans="1:7">
      <c r="A597" s="4" t="s">
        <v>3490</v>
      </c>
      <c r="B597" s="4" t="s">
        <v>3491</v>
      </c>
      <c r="C597" s="4" t="s">
        <v>464</v>
      </c>
      <c r="D597" s="4">
        <v>40</v>
      </c>
      <c r="E597" s="4" t="s">
        <v>3492</v>
      </c>
      <c r="F597" s="4">
        <v>15.5489845275879</v>
      </c>
      <c r="G597" s="4" t="s">
        <v>3493</v>
      </c>
    </row>
    <row r="598" spans="1:7">
      <c r="A598" s="4" t="s">
        <v>3494</v>
      </c>
      <c r="B598" s="4" t="s">
        <v>3495</v>
      </c>
      <c r="C598" s="4" t="s">
        <v>464</v>
      </c>
      <c r="D598" s="4">
        <v>39</v>
      </c>
      <c r="E598" s="4" t="s">
        <v>3496</v>
      </c>
      <c r="F598" s="4">
        <v>15.5406589508057</v>
      </c>
      <c r="G598" s="4" t="s">
        <v>3497</v>
      </c>
    </row>
    <row r="599" spans="1:7">
      <c r="A599" s="4" t="s">
        <v>3498</v>
      </c>
      <c r="B599" s="4" t="s">
        <v>3499</v>
      </c>
      <c r="C599" s="4" t="s">
        <v>464</v>
      </c>
      <c r="D599" s="4">
        <v>44</v>
      </c>
      <c r="E599" s="4" t="s">
        <v>3500</v>
      </c>
      <c r="F599" s="4">
        <v>15.494119644165</v>
      </c>
      <c r="G599" s="4" t="s">
        <v>3501</v>
      </c>
    </row>
    <row r="600" spans="1:7">
      <c r="A600" s="4" t="s">
        <v>3502</v>
      </c>
      <c r="B600" s="4" t="s">
        <v>3503</v>
      </c>
      <c r="C600" s="4" t="s">
        <v>464</v>
      </c>
      <c r="D600" s="4">
        <v>49</v>
      </c>
      <c r="E600" s="4" t="s">
        <v>3504</v>
      </c>
      <c r="F600" s="4">
        <v>15.4794654846191</v>
      </c>
      <c r="G600" s="4" t="s">
        <v>3505</v>
      </c>
    </row>
    <row r="601" spans="1:7">
      <c r="A601" s="4" t="s">
        <v>3506</v>
      </c>
      <c r="B601" s="4" t="s">
        <v>3507</v>
      </c>
      <c r="C601" s="4" t="s">
        <v>464</v>
      </c>
      <c r="D601" s="4">
        <v>43</v>
      </c>
      <c r="E601" s="4" t="s">
        <v>3508</v>
      </c>
      <c r="F601" s="4">
        <v>15.4672470092773</v>
      </c>
      <c r="G601" s="4" t="s">
        <v>3509</v>
      </c>
    </row>
    <row r="602" spans="1:7">
      <c r="A602" s="4" t="s">
        <v>3510</v>
      </c>
      <c r="B602" s="4" t="s">
        <v>3511</v>
      </c>
      <c r="C602" s="4" t="s">
        <v>464</v>
      </c>
      <c r="D602" s="4">
        <v>41</v>
      </c>
      <c r="E602" s="4" t="s">
        <v>3512</v>
      </c>
      <c r="F602" s="4">
        <v>15.4589996337891</v>
      </c>
      <c r="G602" s="4" t="s">
        <v>3513</v>
      </c>
    </row>
    <row r="603" spans="1:7">
      <c r="A603" s="4" t="s">
        <v>335</v>
      </c>
      <c r="B603" s="4" t="s">
        <v>3514</v>
      </c>
      <c r="C603" s="4" t="s">
        <v>464</v>
      </c>
      <c r="D603" s="4">
        <v>47</v>
      </c>
      <c r="E603" s="4" t="s">
        <v>3515</v>
      </c>
      <c r="F603" s="4">
        <v>15.4491987228394</v>
      </c>
      <c r="G603" s="4" t="s">
        <v>3516</v>
      </c>
    </row>
    <row r="604" spans="1:7">
      <c r="A604" s="4" t="s">
        <v>3517</v>
      </c>
      <c r="B604" s="4" t="s">
        <v>3518</v>
      </c>
      <c r="C604" s="4" t="s">
        <v>464</v>
      </c>
      <c r="D604" s="4">
        <v>47</v>
      </c>
      <c r="E604" s="4" t="s">
        <v>3519</v>
      </c>
      <c r="F604" s="4">
        <v>15.4364261627197</v>
      </c>
      <c r="G604" s="4" t="s">
        <v>3520</v>
      </c>
    </row>
    <row r="605" spans="1:7">
      <c r="A605" s="4" t="s">
        <v>3521</v>
      </c>
      <c r="B605" s="4" t="s">
        <v>3522</v>
      </c>
      <c r="C605" s="4" t="s">
        <v>464</v>
      </c>
      <c r="D605" s="4">
        <v>41</v>
      </c>
      <c r="E605" s="4" t="s">
        <v>3523</v>
      </c>
      <c r="F605" s="4">
        <v>15.4278116226196</v>
      </c>
      <c r="G605" s="4" t="s">
        <v>3524</v>
      </c>
    </row>
    <row r="606" spans="1:7">
      <c r="A606" s="4" t="s">
        <v>3525</v>
      </c>
      <c r="B606" s="4" t="s">
        <v>3526</v>
      </c>
      <c r="C606" s="4" t="s">
        <v>464</v>
      </c>
      <c r="D606" s="4">
        <v>38</v>
      </c>
      <c r="E606" s="4" t="s">
        <v>3527</v>
      </c>
      <c r="F606" s="4">
        <v>15.4273061752319</v>
      </c>
      <c r="G606" s="4" t="s">
        <v>3528</v>
      </c>
    </row>
    <row r="607" spans="1:7">
      <c r="A607" s="4" t="s">
        <v>3529</v>
      </c>
      <c r="B607" s="4" t="s">
        <v>3530</v>
      </c>
      <c r="C607" s="4" t="s">
        <v>464</v>
      </c>
      <c r="D607" s="4">
        <v>40</v>
      </c>
      <c r="E607" s="4" t="s">
        <v>3531</v>
      </c>
      <c r="F607" s="4">
        <v>15.425271987915</v>
      </c>
      <c r="G607" s="4" t="s">
        <v>3532</v>
      </c>
    </row>
    <row r="608" spans="1:7">
      <c r="A608" s="4" t="s">
        <v>3533</v>
      </c>
      <c r="B608" s="4" t="s">
        <v>3534</v>
      </c>
      <c r="C608" s="4" t="s">
        <v>464</v>
      </c>
      <c r="D608" s="4">
        <v>35</v>
      </c>
      <c r="E608" s="4" t="s">
        <v>3535</v>
      </c>
      <c r="F608" s="4">
        <v>15.4168128967285</v>
      </c>
      <c r="G608" s="4" t="s">
        <v>3536</v>
      </c>
    </row>
    <row r="609" spans="1:7">
      <c r="A609" s="4" t="s">
        <v>346</v>
      </c>
      <c r="B609" s="4" t="s">
        <v>3537</v>
      </c>
      <c r="C609" s="4" t="s">
        <v>464</v>
      </c>
      <c r="D609" s="4">
        <v>49</v>
      </c>
      <c r="E609" s="4" t="s">
        <v>3538</v>
      </c>
      <c r="F609" s="4">
        <v>15.4164590835571</v>
      </c>
      <c r="G609" s="4" t="s">
        <v>3539</v>
      </c>
    </row>
    <row r="610" spans="1:7">
      <c r="A610" s="4" t="s">
        <v>3540</v>
      </c>
      <c r="B610" s="4" t="s">
        <v>3541</v>
      </c>
      <c r="C610" s="4" t="s">
        <v>464</v>
      </c>
      <c r="D610" s="4">
        <v>44</v>
      </c>
      <c r="E610" s="4" t="s">
        <v>3542</v>
      </c>
      <c r="F610" s="4">
        <v>15.4135456085205</v>
      </c>
      <c r="G610" s="4" t="s">
        <v>3543</v>
      </c>
    </row>
    <row r="611" spans="1:7">
      <c r="A611" s="4" t="s">
        <v>3544</v>
      </c>
      <c r="B611" s="4" t="s">
        <v>3545</v>
      </c>
      <c r="C611" s="4" t="s">
        <v>464</v>
      </c>
      <c r="D611" s="4">
        <v>39</v>
      </c>
      <c r="E611" s="4" t="s">
        <v>3546</v>
      </c>
      <c r="F611" s="4">
        <v>15.4030914306641</v>
      </c>
      <c r="G611" s="4" t="s">
        <v>3547</v>
      </c>
    </row>
    <row r="612" spans="1:7">
      <c r="A612" s="4" t="s">
        <v>3548</v>
      </c>
      <c r="B612" s="4" t="s">
        <v>3549</v>
      </c>
      <c r="C612" s="4" t="s">
        <v>464</v>
      </c>
      <c r="D612" s="4">
        <v>43</v>
      </c>
      <c r="E612" s="4" t="s">
        <v>3550</v>
      </c>
      <c r="F612" s="4">
        <v>15.3993053436279</v>
      </c>
      <c r="G612" s="4" t="s">
        <v>3551</v>
      </c>
    </row>
    <row r="613" spans="1:7">
      <c r="A613" s="4" t="s">
        <v>3552</v>
      </c>
      <c r="B613" s="4" t="s">
        <v>3553</v>
      </c>
      <c r="C613" s="4" t="s">
        <v>464</v>
      </c>
      <c r="D613" s="4">
        <v>42</v>
      </c>
      <c r="E613" s="4" t="s">
        <v>3554</v>
      </c>
      <c r="F613" s="4">
        <v>15.3969802856445</v>
      </c>
      <c r="G613" s="4" t="s">
        <v>3555</v>
      </c>
    </row>
    <row r="614" spans="1:7">
      <c r="A614" s="4" t="s">
        <v>3556</v>
      </c>
      <c r="B614" s="4" t="s">
        <v>3557</v>
      </c>
      <c r="C614" s="4" t="s">
        <v>464</v>
      </c>
      <c r="D614" s="4">
        <v>38</v>
      </c>
      <c r="E614" s="4" t="s">
        <v>3558</v>
      </c>
      <c r="F614" s="4">
        <v>15.3747005462646</v>
      </c>
      <c r="G614" s="4" t="s">
        <v>3559</v>
      </c>
    </row>
    <row r="615" spans="1:7">
      <c r="A615" s="4" t="s">
        <v>3560</v>
      </c>
      <c r="B615" s="4" t="s">
        <v>3561</v>
      </c>
      <c r="C615" s="4" t="s">
        <v>464</v>
      </c>
      <c r="D615" s="4">
        <v>45</v>
      </c>
      <c r="E615" s="4" t="s">
        <v>3562</v>
      </c>
      <c r="F615" s="4">
        <v>15.3664064407349</v>
      </c>
      <c r="G615" s="4" t="s">
        <v>3563</v>
      </c>
    </row>
    <row r="616" spans="1:7">
      <c r="A616" s="4" t="s">
        <v>3564</v>
      </c>
      <c r="B616" s="4" t="s">
        <v>3565</v>
      </c>
      <c r="C616" s="4" t="s">
        <v>464</v>
      </c>
      <c r="D616" s="4">
        <v>41</v>
      </c>
      <c r="E616" s="4" t="s">
        <v>3566</v>
      </c>
      <c r="F616" s="4">
        <v>15.3348121643066</v>
      </c>
      <c r="G616" s="4" t="s">
        <v>3567</v>
      </c>
    </row>
    <row r="617" spans="1:7">
      <c r="A617" s="4" t="s">
        <v>3568</v>
      </c>
      <c r="B617" s="4" t="s">
        <v>3569</v>
      </c>
      <c r="C617" s="4" t="s">
        <v>464</v>
      </c>
      <c r="D617" s="4">
        <v>36</v>
      </c>
      <c r="E617" s="4" t="s">
        <v>3570</v>
      </c>
      <c r="F617" s="4">
        <v>15.3078241348267</v>
      </c>
      <c r="G617" s="4" t="s">
        <v>3571</v>
      </c>
    </row>
    <row r="618" spans="1:7">
      <c r="A618" s="4" t="s">
        <v>3572</v>
      </c>
      <c r="B618" s="4" t="s">
        <v>3573</v>
      </c>
      <c r="C618" s="4" t="s">
        <v>464</v>
      </c>
      <c r="D618" s="4">
        <v>40</v>
      </c>
      <c r="E618" s="4" t="s">
        <v>3574</v>
      </c>
      <c r="F618" s="4">
        <v>15.3049507141113</v>
      </c>
      <c r="G618" s="4" t="s">
        <v>3575</v>
      </c>
    </row>
    <row r="619" spans="1:7">
      <c r="A619" s="4" t="s">
        <v>3576</v>
      </c>
      <c r="B619" s="4" t="s">
        <v>3577</v>
      </c>
      <c r="C619" s="4" t="s">
        <v>464</v>
      </c>
      <c r="D619" s="4">
        <v>40</v>
      </c>
      <c r="E619" s="4" t="s">
        <v>3578</v>
      </c>
      <c r="F619" s="4">
        <v>15.2907676696777</v>
      </c>
      <c r="G619" s="4" t="s">
        <v>3579</v>
      </c>
    </row>
    <row r="620" spans="1:7">
      <c r="A620" s="4" t="s">
        <v>3580</v>
      </c>
      <c r="B620" s="4" t="s">
        <v>3581</v>
      </c>
      <c r="C620" s="4" t="s">
        <v>464</v>
      </c>
      <c r="D620" s="4">
        <v>43</v>
      </c>
      <c r="E620" s="4" t="s">
        <v>3582</v>
      </c>
      <c r="F620" s="4">
        <v>15.2886161804199</v>
      </c>
      <c r="G620" s="4" t="s">
        <v>3583</v>
      </c>
    </row>
    <row r="621" spans="1:7">
      <c r="A621" s="4" t="s">
        <v>3584</v>
      </c>
      <c r="B621" s="4" t="s">
        <v>3585</v>
      </c>
      <c r="C621" s="4" t="s">
        <v>464</v>
      </c>
      <c r="D621" s="4">
        <v>42</v>
      </c>
      <c r="E621" s="4" t="s">
        <v>3586</v>
      </c>
      <c r="F621" s="4">
        <v>15.2762908935547</v>
      </c>
      <c r="G621" s="4" t="s">
        <v>3587</v>
      </c>
    </row>
    <row r="622" spans="1:7">
      <c r="A622" s="4" t="s">
        <v>3588</v>
      </c>
      <c r="B622" s="4" t="s">
        <v>3589</v>
      </c>
      <c r="C622" s="4" t="s">
        <v>464</v>
      </c>
      <c r="D622" s="4">
        <v>46</v>
      </c>
      <c r="E622" s="4" t="s">
        <v>3590</v>
      </c>
      <c r="F622" s="4">
        <v>15.2517795562744</v>
      </c>
      <c r="G622" s="4" t="s">
        <v>3591</v>
      </c>
    </row>
    <row r="623" spans="1:7">
      <c r="A623" s="4" t="s">
        <v>3592</v>
      </c>
      <c r="B623" s="4" t="s">
        <v>3593</v>
      </c>
      <c r="C623" s="4" t="s">
        <v>464</v>
      </c>
      <c r="D623" s="4">
        <v>43</v>
      </c>
      <c r="E623" s="4" t="s">
        <v>3594</v>
      </c>
      <c r="F623" s="4">
        <v>15.2500686645508</v>
      </c>
      <c r="G623" s="4" t="s">
        <v>3595</v>
      </c>
    </row>
    <row r="624" spans="1:7">
      <c r="A624" s="4" t="s">
        <v>3596</v>
      </c>
      <c r="B624" s="4" t="s">
        <v>3597</v>
      </c>
      <c r="C624" s="4" t="s">
        <v>464</v>
      </c>
      <c r="D624" s="4">
        <v>49</v>
      </c>
      <c r="E624" s="4" t="s">
        <v>3598</v>
      </c>
      <c r="F624" s="4">
        <v>15.2472095489502</v>
      </c>
      <c r="G624" s="4" t="s">
        <v>3599</v>
      </c>
    </row>
    <row r="625" spans="1:7">
      <c r="A625" s="4" t="s">
        <v>3600</v>
      </c>
      <c r="B625" s="4" t="s">
        <v>3601</v>
      </c>
      <c r="C625" s="4" t="s">
        <v>464</v>
      </c>
      <c r="D625" s="4">
        <v>44</v>
      </c>
      <c r="E625" s="4" t="s">
        <v>3602</v>
      </c>
      <c r="F625" s="4">
        <v>15.2345342636108</v>
      </c>
      <c r="G625" s="4" t="s">
        <v>3603</v>
      </c>
    </row>
    <row r="626" spans="1:7">
      <c r="A626" s="4" t="s">
        <v>3604</v>
      </c>
      <c r="B626" s="4" t="s">
        <v>3605</v>
      </c>
      <c r="C626" s="4" t="s">
        <v>464</v>
      </c>
      <c r="D626" s="4">
        <v>43</v>
      </c>
      <c r="E626" s="4" t="s">
        <v>3606</v>
      </c>
      <c r="F626" s="4">
        <v>15.2273712158203</v>
      </c>
      <c r="G626" s="4" t="s">
        <v>3607</v>
      </c>
    </row>
    <row r="627" spans="1:7">
      <c r="A627" s="4" t="s">
        <v>3608</v>
      </c>
      <c r="B627" s="4" t="s">
        <v>3609</v>
      </c>
      <c r="C627" s="4" t="s">
        <v>464</v>
      </c>
      <c r="D627" s="4">
        <v>48</v>
      </c>
      <c r="E627" s="4" t="s">
        <v>3610</v>
      </c>
      <c r="F627" s="4">
        <v>15.2167625427246</v>
      </c>
      <c r="G627" s="4" t="s">
        <v>3611</v>
      </c>
    </row>
    <row r="628" spans="1:7">
      <c r="A628" s="4" t="s">
        <v>3612</v>
      </c>
      <c r="B628" s="4" t="s">
        <v>3613</v>
      </c>
      <c r="C628" s="4" t="s">
        <v>464</v>
      </c>
      <c r="D628" s="4">
        <v>47</v>
      </c>
      <c r="E628" s="4" t="s">
        <v>3614</v>
      </c>
      <c r="F628" s="4">
        <v>15.2059593200684</v>
      </c>
      <c r="G628" s="4" t="s">
        <v>3615</v>
      </c>
    </row>
    <row r="629" spans="1:7">
      <c r="A629" s="4" t="s">
        <v>3616</v>
      </c>
      <c r="B629" s="4" t="s">
        <v>3617</v>
      </c>
      <c r="C629" s="4" t="s">
        <v>464</v>
      </c>
      <c r="D629" s="4">
        <v>40</v>
      </c>
      <c r="E629" s="4" t="s">
        <v>3618</v>
      </c>
      <c r="F629" s="4">
        <v>15.2058563232422</v>
      </c>
      <c r="G629" s="4" t="s">
        <v>3619</v>
      </c>
    </row>
    <row r="630" spans="1:7">
      <c r="A630" s="4" t="s">
        <v>330</v>
      </c>
      <c r="B630" s="4" t="s">
        <v>1223</v>
      </c>
      <c r="C630" s="4" t="s">
        <v>464</v>
      </c>
      <c r="D630" s="4">
        <v>49</v>
      </c>
      <c r="E630" s="4" t="s">
        <v>1224</v>
      </c>
      <c r="F630" s="4">
        <v>15.2026977539063</v>
      </c>
      <c r="G630" s="4" t="s">
        <v>1225</v>
      </c>
    </row>
    <row r="631" spans="1:7">
      <c r="A631" s="4" t="s">
        <v>3620</v>
      </c>
      <c r="B631" s="4" t="s">
        <v>3621</v>
      </c>
      <c r="C631" s="4" t="s">
        <v>464</v>
      </c>
      <c r="D631" s="4">
        <v>48</v>
      </c>
      <c r="E631" s="4" t="s">
        <v>3622</v>
      </c>
      <c r="F631" s="4">
        <v>15.2020359039307</v>
      </c>
      <c r="G631" s="4" t="s">
        <v>3623</v>
      </c>
    </row>
    <row r="632" spans="1:7">
      <c r="A632" s="4" t="s">
        <v>3624</v>
      </c>
      <c r="B632" s="4" t="s">
        <v>3625</v>
      </c>
      <c r="C632" s="4" t="s">
        <v>464</v>
      </c>
      <c r="D632" s="4">
        <v>45</v>
      </c>
      <c r="E632" s="4" t="s">
        <v>3626</v>
      </c>
      <c r="F632" s="4">
        <v>15.1994552612305</v>
      </c>
      <c r="G632" s="4" t="s">
        <v>3627</v>
      </c>
    </row>
    <row r="633" spans="1:7">
      <c r="A633" s="4" t="s">
        <v>3628</v>
      </c>
      <c r="B633" s="4" t="s">
        <v>3629</v>
      </c>
      <c r="C633" s="4" t="s">
        <v>464</v>
      </c>
      <c r="D633" s="4">
        <v>38</v>
      </c>
      <c r="E633" s="4" t="s">
        <v>3630</v>
      </c>
      <c r="F633" s="4">
        <v>15.1967716217041</v>
      </c>
      <c r="G633" s="4" t="s">
        <v>3631</v>
      </c>
    </row>
    <row r="634" spans="1:7">
      <c r="A634" s="4" t="s">
        <v>3632</v>
      </c>
      <c r="B634" s="4" t="s">
        <v>3633</v>
      </c>
      <c r="C634" s="4" t="s">
        <v>464</v>
      </c>
      <c r="D634" s="4">
        <v>48</v>
      </c>
      <c r="E634" s="4" t="s">
        <v>3634</v>
      </c>
      <c r="F634" s="4">
        <v>15.1869697570801</v>
      </c>
      <c r="G634" s="4" t="s">
        <v>3635</v>
      </c>
    </row>
    <row r="635" spans="1:7">
      <c r="A635" s="4" t="s">
        <v>3636</v>
      </c>
      <c r="B635" s="4" t="s">
        <v>3637</v>
      </c>
      <c r="C635" s="4" t="s">
        <v>464</v>
      </c>
      <c r="D635" s="4">
        <v>41</v>
      </c>
      <c r="E635" s="4" t="s">
        <v>3638</v>
      </c>
      <c r="F635" s="4">
        <v>15.1788377761841</v>
      </c>
      <c r="G635" s="4" t="s">
        <v>3639</v>
      </c>
    </row>
    <row r="636" spans="1:7">
      <c r="A636" s="4" t="s">
        <v>3640</v>
      </c>
      <c r="B636" s="4" t="s">
        <v>3641</v>
      </c>
      <c r="C636" s="4" t="s">
        <v>464</v>
      </c>
      <c r="D636" s="4">
        <v>46</v>
      </c>
      <c r="E636" s="4" t="s">
        <v>3642</v>
      </c>
      <c r="F636" s="4">
        <v>15.1662378311157</v>
      </c>
      <c r="G636" s="4" t="s">
        <v>3643</v>
      </c>
    </row>
    <row r="637" spans="1:7">
      <c r="A637" s="4" t="s">
        <v>3644</v>
      </c>
      <c r="B637" s="4" t="s">
        <v>3645</v>
      </c>
      <c r="C637" s="4" t="s">
        <v>464</v>
      </c>
      <c r="D637" s="4">
        <v>41</v>
      </c>
      <c r="E637" s="4" t="s">
        <v>3646</v>
      </c>
      <c r="F637" s="4">
        <v>15.1589946746826</v>
      </c>
      <c r="G637" s="4" t="s">
        <v>3647</v>
      </c>
    </row>
    <row r="638" spans="1:7">
      <c r="A638" s="4" t="s">
        <v>3648</v>
      </c>
      <c r="B638" s="4" t="s">
        <v>3649</v>
      </c>
      <c r="C638" s="4" t="s">
        <v>464</v>
      </c>
      <c r="D638" s="4">
        <v>46</v>
      </c>
      <c r="E638" s="4" t="s">
        <v>3650</v>
      </c>
      <c r="F638" s="4">
        <v>15.1319808959961</v>
      </c>
      <c r="G638" s="4" t="s">
        <v>3651</v>
      </c>
    </row>
    <row r="639" spans="1:7">
      <c r="A639" s="4" t="s">
        <v>3652</v>
      </c>
      <c r="B639" s="4" t="s">
        <v>3653</v>
      </c>
      <c r="C639" s="4" t="s">
        <v>464</v>
      </c>
      <c r="D639" s="4">
        <v>40</v>
      </c>
      <c r="E639" s="4" t="s">
        <v>3654</v>
      </c>
      <c r="F639" s="4">
        <v>15.1277484893799</v>
      </c>
      <c r="G639" s="4" t="s">
        <v>3655</v>
      </c>
    </row>
    <row r="640" spans="1:7">
      <c r="A640" s="4" t="s">
        <v>3656</v>
      </c>
      <c r="B640" s="4" t="s">
        <v>3657</v>
      </c>
      <c r="C640" s="4" t="s">
        <v>464</v>
      </c>
      <c r="D640" s="4">
        <v>48</v>
      </c>
      <c r="E640" s="4" t="s">
        <v>3658</v>
      </c>
      <c r="F640" s="4">
        <v>15.1119832992554</v>
      </c>
      <c r="G640" s="4" t="s">
        <v>3659</v>
      </c>
    </row>
    <row r="641" spans="1:7">
      <c r="A641" s="4" t="s">
        <v>3660</v>
      </c>
      <c r="B641" s="4" t="s">
        <v>3661</v>
      </c>
      <c r="C641" s="4" t="s">
        <v>464</v>
      </c>
      <c r="D641" s="4">
        <v>42</v>
      </c>
      <c r="E641" s="4" t="s">
        <v>3662</v>
      </c>
      <c r="F641" s="4">
        <v>15.0981597900391</v>
      </c>
      <c r="G641" s="4" t="s">
        <v>3663</v>
      </c>
    </row>
    <row r="642" spans="1:7">
      <c r="A642" s="4" t="s">
        <v>3664</v>
      </c>
      <c r="B642" s="4" t="s">
        <v>3665</v>
      </c>
      <c r="C642" s="4" t="s">
        <v>464</v>
      </c>
      <c r="D642" s="4">
        <v>41</v>
      </c>
      <c r="E642" s="4" t="s">
        <v>3666</v>
      </c>
      <c r="F642" s="4">
        <v>15.096453666687</v>
      </c>
      <c r="G642" s="4" t="s">
        <v>3667</v>
      </c>
    </row>
    <row r="643" spans="1:7">
      <c r="A643" s="4" t="s">
        <v>3668</v>
      </c>
      <c r="B643" s="4" t="s">
        <v>3669</v>
      </c>
      <c r="C643" s="4" t="s">
        <v>464</v>
      </c>
      <c r="D643" s="4">
        <v>45</v>
      </c>
      <c r="E643" s="4" t="s">
        <v>3670</v>
      </c>
      <c r="F643" s="4">
        <v>15.0867986679077</v>
      </c>
      <c r="G643" s="4" t="s">
        <v>3671</v>
      </c>
    </row>
    <row r="644" spans="1:7">
      <c r="A644" s="4" t="s">
        <v>3672</v>
      </c>
      <c r="B644" s="4" t="s">
        <v>3673</v>
      </c>
      <c r="C644" s="4" t="s">
        <v>464</v>
      </c>
      <c r="D644" s="4">
        <v>45</v>
      </c>
      <c r="E644" s="4" t="s">
        <v>3674</v>
      </c>
      <c r="F644" s="4">
        <v>15.0696983337402</v>
      </c>
      <c r="G644" s="4" t="s">
        <v>3675</v>
      </c>
    </row>
    <row r="645" spans="1:7">
      <c r="A645" s="4" t="s">
        <v>382</v>
      </c>
      <c r="B645" s="4" t="s">
        <v>186</v>
      </c>
      <c r="C645" s="4" t="s">
        <v>464</v>
      </c>
      <c r="D645" s="4">
        <v>49</v>
      </c>
      <c r="E645" s="4" t="s">
        <v>3676</v>
      </c>
      <c r="F645" s="4">
        <v>15.0443344116211</v>
      </c>
      <c r="G645" s="4" t="s">
        <v>3677</v>
      </c>
    </row>
    <row r="646" spans="1:7">
      <c r="A646" s="4" t="s">
        <v>3678</v>
      </c>
      <c r="B646" s="4" t="s">
        <v>3679</v>
      </c>
      <c r="C646" s="4" t="s">
        <v>464</v>
      </c>
      <c r="D646" s="4">
        <v>44</v>
      </c>
      <c r="E646" s="4" t="s">
        <v>3680</v>
      </c>
      <c r="F646" s="4">
        <v>15.0412483215332</v>
      </c>
      <c r="G646" s="4" t="s">
        <v>3681</v>
      </c>
    </row>
    <row r="647" spans="1:7">
      <c r="A647" s="4" t="s">
        <v>3682</v>
      </c>
      <c r="B647" s="4" t="s">
        <v>3683</v>
      </c>
      <c r="C647" s="4" t="s">
        <v>464</v>
      </c>
      <c r="D647" s="4">
        <v>41</v>
      </c>
      <c r="E647" s="4" t="s">
        <v>3684</v>
      </c>
      <c r="F647" s="4">
        <v>15.0369682312012</v>
      </c>
      <c r="G647" s="4" t="s">
        <v>3685</v>
      </c>
    </row>
    <row r="648" spans="1:7">
      <c r="A648" s="4" t="s">
        <v>3686</v>
      </c>
      <c r="B648" s="4" t="s">
        <v>3687</v>
      </c>
      <c r="C648" s="4" t="s">
        <v>464</v>
      </c>
      <c r="D648" s="4">
        <v>38</v>
      </c>
      <c r="E648" s="4" t="s">
        <v>3688</v>
      </c>
      <c r="F648" s="4">
        <v>15.0002326965332</v>
      </c>
      <c r="G648" s="4" t="s">
        <v>3689</v>
      </c>
    </row>
    <row r="649" spans="1:7">
      <c r="A649" s="4" t="s">
        <v>347</v>
      </c>
      <c r="B649" s="4" t="s">
        <v>3690</v>
      </c>
      <c r="C649" s="4" t="s">
        <v>464</v>
      </c>
      <c r="D649" s="4">
        <v>45</v>
      </c>
      <c r="E649" s="4" t="s">
        <v>3691</v>
      </c>
      <c r="F649" s="4">
        <v>14.98557472229</v>
      </c>
      <c r="G649" s="4" t="s">
        <v>3692</v>
      </c>
    </row>
    <row r="650" spans="1:7">
      <c r="A650" s="4" t="s">
        <v>3693</v>
      </c>
      <c r="B650" s="4" t="s">
        <v>3694</v>
      </c>
      <c r="C650" s="4" t="s">
        <v>464</v>
      </c>
      <c r="D650" s="4">
        <v>41</v>
      </c>
      <c r="E650" s="4" t="s">
        <v>3695</v>
      </c>
      <c r="F650" s="4">
        <v>14.9762306213379</v>
      </c>
      <c r="G650" s="4" t="s">
        <v>3696</v>
      </c>
    </row>
    <row r="651" spans="1:7">
      <c r="A651" s="4" t="s">
        <v>3697</v>
      </c>
      <c r="B651" s="4" t="s">
        <v>3698</v>
      </c>
      <c r="C651" s="4" t="s">
        <v>464</v>
      </c>
      <c r="D651" s="4">
        <v>45</v>
      </c>
      <c r="E651" s="4" t="s">
        <v>3699</v>
      </c>
      <c r="F651" s="4">
        <v>14.9758052825928</v>
      </c>
      <c r="G651" s="4" t="s">
        <v>3700</v>
      </c>
    </row>
    <row r="652" spans="1:7">
      <c r="A652" s="4" t="s">
        <v>3701</v>
      </c>
      <c r="B652" s="4" t="s">
        <v>3702</v>
      </c>
      <c r="C652" s="4" t="s">
        <v>464</v>
      </c>
      <c r="D652" s="4">
        <v>43</v>
      </c>
      <c r="E652" s="4" t="s">
        <v>3703</v>
      </c>
      <c r="F652" s="4">
        <v>14.9589776992798</v>
      </c>
      <c r="G652" s="4" t="s">
        <v>3704</v>
      </c>
    </row>
    <row r="653" spans="1:7">
      <c r="A653" s="4" t="s">
        <v>3705</v>
      </c>
      <c r="B653" s="4" t="s">
        <v>3706</v>
      </c>
      <c r="C653" s="4" t="s">
        <v>464</v>
      </c>
      <c r="D653" s="4">
        <v>41</v>
      </c>
      <c r="E653" s="4" t="s">
        <v>3707</v>
      </c>
      <c r="F653" s="4">
        <v>14.9585819244385</v>
      </c>
      <c r="G653" s="4" t="s">
        <v>3708</v>
      </c>
    </row>
    <row r="654" spans="1:7">
      <c r="A654" s="4" t="s">
        <v>3709</v>
      </c>
      <c r="B654" s="4" t="s">
        <v>3710</v>
      </c>
      <c r="C654" s="4" t="s">
        <v>464</v>
      </c>
      <c r="D654" s="4">
        <v>40</v>
      </c>
      <c r="E654" s="4" t="s">
        <v>3711</v>
      </c>
      <c r="F654" s="4">
        <v>14.95729637146</v>
      </c>
      <c r="G654" s="4" t="s">
        <v>3712</v>
      </c>
    </row>
    <row r="655" spans="1:7">
      <c r="A655" s="4" t="s">
        <v>3713</v>
      </c>
      <c r="B655" s="4" t="s">
        <v>3714</v>
      </c>
      <c r="C655" s="4" t="s">
        <v>464</v>
      </c>
      <c r="D655" s="4">
        <v>36</v>
      </c>
      <c r="E655" s="4" t="s">
        <v>3715</v>
      </c>
      <c r="F655" s="4">
        <v>14.9572610855103</v>
      </c>
      <c r="G655" s="4" t="s">
        <v>3716</v>
      </c>
    </row>
    <row r="656" spans="1:7">
      <c r="A656" s="4" t="s">
        <v>3717</v>
      </c>
      <c r="B656" s="4" t="s">
        <v>3718</v>
      </c>
      <c r="C656" s="4" t="s">
        <v>464</v>
      </c>
      <c r="D656" s="4">
        <v>44</v>
      </c>
      <c r="E656" s="4" t="s">
        <v>3719</v>
      </c>
      <c r="F656" s="4">
        <v>14.9563236236572</v>
      </c>
      <c r="G656" s="4" t="s">
        <v>3720</v>
      </c>
    </row>
    <row r="657" spans="1:7">
      <c r="A657" s="4" t="s">
        <v>3721</v>
      </c>
      <c r="B657" s="4" t="s">
        <v>3722</v>
      </c>
      <c r="C657" s="4" t="s">
        <v>464</v>
      </c>
      <c r="D657" s="4">
        <v>38</v>
      </c>
      <c r="E657" s="4" t="s">
        <v>3723</v>
      </c>
      <c r="F657" s="4">
        <v>14.9517269134521</v>
      </c>
      <c r="G657" s="4" t="s">
        <v>3724</v>
      </c>
    </row>
    <row r="658" spans="1:7">
      <c r="A658" s="4" t="s">
        <v>3725</v>
      </c>
      <c r="B658" s="4" t="s">
        <v>3726</v>
      </c>
      <c r="C658" s="4" t="s">
        <v>464</v>
      </c>
      <c r="D658" s="4">
        <v>45</v>
      </c>
      <c r="E658" s="4" t="s">
        <v>3727</v>
      </c>
      <c r="F658" s="4">
        <v>14.9216175079346</v>
      </c>
      <c r="G658" s="4" t="s">
        <v>3728</v>
      </c>
    </row>
    <row r="659" spans="1:7">
      <c r="A659" s="4" t="s">
        <v>3729</v>
      </c>
      <c r="B659" s="4" t="s">
        <v>3730</v>
      </c>
      <c r="C659" s="4" t="s">
        <v>464</v>
      </c>
      <c r="D659" s="4">
        <v>34</v>
      </c>
      <c r="E659" s="4" t="s">
        <v>3731</v>
      </c>
      <c r="F659" s="4">
        <v>14.9089307785034</v>
      </c>
      <c r="G659" s="4" t="s">
        <v>3732</v>
      </c>
    </row>
    <row r="660" spans="1:7">
      <c r="A660" s="4" t="s">
        <v>3733</v>
      </c>
      <c r="B660" s="4" t="s">
        <v>3734</v>
      </c>
      <c r="C660" s="4" t="s">
        <v>464</v>
      </c>
      <c r="D660" s="4">
        <v>45</v>
      </c>
      <c r="E660" s="4" t="s">
        <v>3735</v>
      </c>
      <c r="F660" s="4">
        <v>14.8964071273804</v>
      </c>
      <c r="G660" s="4" t="s">
        <v>3736</v>
      </c>
    </row>
    <row r="661" spans="1:7">
      <c r="A661" s="4" t="s">
        <v>3737</v>
      </c>
      <c r="B661" s="4" t="s">
        <v>3738</v>
      </c>
      <c r="C661" s="4" t="s">
        <v>464</v>
      </c>
      <c r="D661" s="4">
        <v>40</v>
      </c>
      <c r="E661" s="4" t="s">
        <v>3739</v>
      </c>
      <c r="F661" s="4">
        <v>14.8914098739624</v>
      </c>
      <c r="G661" s="4" t="s">
        <v>3740</v>
      </c>
    </row>
    <row r="662" spans="1:7">
      <c r="A662" s="4" t="s">
        <v>593</v>
      </c>
      <c r="B662" s="4" t="s">
        <v>594</v>
      </c>
      <c r="C662" s="4" t="s">
        <v>464</v>
      </c>
      <c r="D662" s="4">
        <v>48</v>
      </c>
      <c r="E662" s="4" t="s">
        <v>595</v>
      </c>
      <c r="F662" s="4">
        <v>14.8837060928345</v>
      </c>
      <c r="G662" s="4" t="s">
        <v>596</v>
      </c>
    </row>
    <row r="663" spans="1:7">
      <c r="A663" s="4" t="s">
        <v>3741</v>
      </c>
      <c r="B663" s="4" t="s">
        <v>3742</v>
      </c>
      <c r="C663" s="4" t="s">
        <v>551</v>
      </c>
      <c r="D663" s="4">
        <v>22</v>
      </c>
      <c r="E663" s="4" t="s">
        <v>3743</v>
      </c>
      <c r="F663" s="4">
        <v>14.8832950592041</v>
      </c>
      <c r="G663" s="4" t="s">
        <v>3744</v>
      </c>
    </row>
    <row r="664" spans="1:7">
      <c r="A664" s="4" t="s">
        <v>3745</v>
      </c>
      <c r="B664" s="4" t="s">
        <v>3746</v>
      </c>
      <c r="C664" s="4" t="s">
        <v>464</v>
      </c>
      <c r="D664" s="4">
        <v>40</v>
      </c>
      <c r="E664" s="4" t="s">
        <v>3747</v>
      </c>
      <c r="F664" s="4">
        <v>14.8646240234375</v>
      </c>
      <c r="G664" s="4" t="s">
        <v>3748</v>
      </c>
    </row>
    <row r="665" spans="1:7">
      <c r="A665" s="4" t="s">
        <v>3749</v>
      </c>
      <c r="B665" s="4" t="s">
        <v>3750</v>
      </c>
      <c r="C665" s="4" t="s">
        <v>464</v>
      </c>
      <c r="D665" s="4">
        <v>44</v>
      </c>
      <c r="E665" s="4" t="s">
        <v>3751</v>
      </c>
      <c r="F665" s="4">
        <v>14.8390674591064</v>
      </c>
      <c r="G665" s="4" t="s">
        <v>3752</v>
      </c>
    </row>
    <row r="666" spans="1:7">
      <c r="A666" s="4" t="s">
        <v>3753</v>
      </c>
      <c r="B666" s="4" t="s">
        <v>3754</v>
      </c>
      <c r="C666" s="4" t="s">
        <v>464</v>
      </c>
      <c r="D666" s="4">
        <v>41</v>
      </c>
      <c r="E666" s="4" t="s">
        <v>3755</v>
      </c>
      <c r="F666" s="4">
        <v>14.8044815063477</v>
      </c>
      <c r="G666" s="4" t="s">
        <v>3756</v>
      </c>
    </row>
    <row r="667" spans="1:7">
      <c r="A667" s="4" t="s">
        <v>3757</v>
      </c>
      <c r="B667" s="4" t="s">
        <v>3758</v>
      </c>
      <c r="C667" s="4" t="s">
        <v>464</v>
      </c>
      <c r="D667" s="4">
        <v>46</v>
      </c>
      <c r="E667" s="4" t="s">
        <v>3759</v>
      </c>
      <c r="F667" s="4">
        <v>14.7923126220703</v>
      </c>
      <c r="G667" s="4" t="s">
        <v>3760</v>
      </c>
    </row>
    <row r="668" spans="1:7">
      <c r="A668" s="4" t="s">
        <v>3761</v>
      </c>
      <c r="B668" s="4" t="s">
        <v>3762</v>
      </c>
      <c r="C668" s="4" t="s">
        <v>464</v>
      </c>
      <c r="D668" s="4">
        <v>42</v>
      </c>
      <c r="E668" s="4" t="s">
        <v>3763</v>
      </c>
      <c r="F668" s="4">
        <v>14.7872791290283</v>
      </c>
      <c r="G668" s="4" t="s">
        <v>3764</v>
      </c>
    </row>
    <row r="669" spans="1:7">
      <c r="A669" s="4" t="s">
        <v>3765</v>
      </c>
      <c r="B669" s="4" t="s">
        <v>3766</v>
      </c>
      <c r="C669" s="4" t="s">
        <v>464</v>
      </c>
      <c r="D669" s="4">
        <v>40</v>
      </c>
      <c r="E669" s="4" t="s">
        <v>3767</v>
      </c>
      <c r="F669" s="4">
        <v>14.781322479248</v>
      </c>
      <c r="G669" s="4" t="s">
        <v>3768</v>
      </c>
    </row>
    <row r="670" spans="1:7">
      <c r="A670" s="4" t="s">
        <v>3769</v>
      </c>
      <c r="B670" s="4" t="s">
        <v>3770</v>
      </c>
      <c r="C670" s="4" t="s">
        <v>464</v>
      </c>
      <c r="D670" s="4">
        <v>38</v>
      </c>
      <c r="E670" s="4" t="s">
        <v>3771</v>
      </c>
      <c r="F670" s="4">
        <v>14.7632350921631</v>
      </c>
      <c r="G670" s="4" t="s">
        <v>3772</v>
      </c>
    </row>
    <row r="671" spans="1:7">
      <c r="A671" s="4" t="s">
        <v>3773</v>
      </c>
      <c r="B671" s="4" t="s">
        <v>3774</v>
      </c>
      <c r="C671" s="4" t="s">
        <v>464</v>
      </c>
      <c r="D671" s="4">
        <v>38</v>
      </c>
      <c r="E671" s="4" t="s">
        <v>3775</v>
      </c>
      <c r="F671" s="4">
        <v>14.7261619567871</v>
      </c>
      <c r="G671" s="4" t="s">
        <v>3776</v>
      </c>
    </row>
    <row r="672" spans="1:7">
      <c r="A672" s="4" t="s">
        <v>3777</v>
      </c>
      <c r="B672" s="4" t="s">
        <v>3778</v>
      </c>
      <c r="C672" s="4" t="s">
        <v>464</v>
      </c>
      <c r="D672" s="4">
        <v>38</v>
      </c>
      <c r="E672" s="4" t="s">
        <v>3779</v>
      </c>
      <c r="F672" s="4">
        <v>14.7210330963135</v>
      </c>
      <c r="G672" s="4" t="s">
        <v>3780</v>
      </c>
    </row>
    <row r="673" spans="1:7">
      <c r="A673" s="4" t="s">
        <v>3781</v>
      </c>
      <c r="B673" s="4" t="s">
        <v>3782</v>
      </c>
      <c r="C673" s="4" t="s">
        <v>464</v>
      </c>
      <c r="D673" s="4">
        <v>46</v>
      </c>
      <c r="E673" s="4" t="s">
        <v>3783</v>
      </c>
      <c r="F673" s="4">
        <v>14.7087516784668</v>
      </c>
      <c r="G673" s="4" t="s">
        <v>3784</v>
      </c>
    </row>
    <row r="674" spans="1:7">
      <c r="A674" s="4" t="s">
        <v>3785</v>
      </c>
      <c r="B674" s="4" t="s">
        <v>3786</v>
      </c>
      <c r="C674" s="4" t="s">
        <v>464</v>
      </c>
      <c r="D674" s="4">
        <v>41</v>
      </c>
      <c r="E674" s="4" t="s">
        <v>3787</v>
      </c>
      <c r="F674" s="4">
        <v>14.7079544067383</v>
      </c>
      <c r="G674" s="4" t="s">
        <v>3788</v>
      </c>
    </row>
    <row r="675" spans="1:7">
      <c r="A675" s="4" t="s">
        <v>3789</v>
      </c>
      <c r="B675" s="4" t="s">
        <v>3790</v>
      </c>
      <c r="C675" s="4" t="s">
        <v>464</v>
      </c>
      <c r="D675" s="4">
        <v>46</v>
      </c>
      <c r="E675" s="4" t="s">
        <v>3791</v>
      </c>
      <c r="F675" s="4">
        <v>14.7006225585938</v>
      </c>
      <c r="G675" s="4" t="s">
        <v>3792</v>
      </c>
    </row>
    <row r="676" spans="1:7">
      <c r="A676" s="4" t="s">
        <v>411</v>
      </c>
      <c r="B676" s="4" t="s">
        <v>3793</v>
      </c>
      <c r="C676" s="4" t="s">
        <v>464</v>
      </c>
      <c r="D676" s="4">
        <v>46</v>
      </c>
      <c r="E676" s="4" t="s">
        <v>3794</v>
      </c>
      <c r="F676" s="4">
        <v>14.6999549865723</v>
      </c>
      <c r="G676" s="4" t="s">
        <v>3795</v>
      </c>
    </row>
    <row r="677" spans="1:7">
      <c r="A677" s="4" t="s">
        <v>3796</v>
      </c>
      <c r="B677" s="4" t="s">
        <v>3797</v>
      </c>
      <c r="C677" s="4" t="s">
        <v>464</v>
      </c>
      <c r="D677" s="4">
        <v>33</v>
      </c>
      <c r="E677" s="4" t="s">
        <v>3798</v>
      </c>
      <c r="F677" s="4">
        <v>14.6972846984863</v>
      </c>
      <c r="G677" s="4" t="s">
        <v>3799</v>
      </c>
    </row>
    <row r="678" spans="1:7">
      <c r="A678" s="4" t="s">
        <v>3800</v>
      </c>
      <c r="B678" s="4" t="s">
        <v>3801</v>
      </c>
      <c r="C678" s="4" t="s">
        <v>464</v>
      </c>
      <c r="D678" s="4">
        <v>48</v>
      </c>
      <c r="E678" s="4" t="s">
        <v>3802</v>
      </c>
      <c r="F678" s="4">
        <v>14.692156791687</v>
      </c>
      <c r="G678" s="4" t="s">
        <v>3803</v>
      </c>
    </row>
    <row r="679" spans="1:7">
      <c r="A679" s="4" t="s">
        <v>3804</v>
      </c>
      <c r="B679" s="4" t="s">
        <v>3805</v>
      </c>
      <c r="C679" s="4" t="s">
        <v>464</v>
      </c>
      <c r="D679" s="4">
        <v>28</v>
      </c>
      <c r="E679" s="4" t="s">
        <v>3806</v>
      </c>
      <c r="F679" s="4">
        <v>14.6731052398682</v>
      </c>
      <c r="G679" s="4" t="s">
        <v>3807</v>
      </c>
    </row>
    <row r="680" spans="1:7">
      <c r="A680" s="4" t="s">
        <v>3808</v>
      </c>
      <c r="B680" s="4" t="s">
        <v>3809</v>
      </c>
      <c r="C680" s="4" t="s">
        <v>464</v>
      </c>
      <c r="D680" s="4">
        <v>38</v>
      </c>
      <c r="E680" s="4" t="s">
        <v>3810</v>
      </c>
      <c r="F680" s="4">
        <v>14.6691665649414</v>
      </c>
      <c r="G680" s="4" t="s">
        <v>3811</v>
      </c>
    </row>
    <row r="681" spans="1:7">
      <c r="A681" s="4" t="s">
        <v>3812</v>
      </c>
      <c r="B681" s="4" t="s">
        <v>3813</v>
      </c>
      <c r="C681" s="4" t="s">
        <v>464</v>
      </c>
      <c r="D681" s="4">
        <v>40</v>
      </c>
      <c r="E681" s="4" t="s">
        <v>3814</v>
      </c>
      <c r="F681" s="4">
        <v>14.6429843902588</v>
      </c>
      <c r="G681" s="4" t="s">
        <v>3815</v>
      </c>
    </row>
    <row r="682" spans="1:7">
      <c r="A682" s="4" t="s">
        <v>3816</v>
      </c>
      <c r="B682" s="4" t="s">
        <v>3817</v>
      </c>
      <c r="C682" s="4" t="s">
        <v>464</v>
      </c>
      <c r="D682" s="4">
        <v>36</v>
      </c>
      <c r="E682" s="4" t="s">
        <v>3818</v>
      </c>
      <c r="F682" s="4">
        <v>14.6291847229004</v>
      </c>
      <c r="G682" s="4" t="s">
        <v>3819</v>
      </c>
    </row>
    <row r="683" spans="1:7">
      <c r="A683" s="4" t="s">
        <v>3820</v>
      </c>
      <c r="B683" s="4" t="s">
        <v>3821</v>
      </c>
      <c r="C683" s="4" t="s">
        <v>464</v>
      </c>
      <c r="D683" s="4">
        <v>44</v>
      </c>
      <c r="E683" s="4" t="s">
        <v>3822</v>
      </c>
      <c r="F683" s="4">
        <v>14.6173334121704</v>
      </c>
      <c r="G683" s="4" t="s">
        <v>3823</v>
      </c>
    </row>
    <row r="684" spans="1:7">
      <c r="A684" s="4" t="s">
        <v>3824</v>
      </c>
      <c r="B684" s="4" t="s">
        <v>3825</v>
      </c>
      <c r="C684" s="4" t="s">
        <v>464</v>
      </c>
      <c r="D684" s="4">
        <v>36</v>
      </c>
      <c r="E684" s="4" t="s">
        <v>3826</v>
      </c>
      <c r="F684" s="4">
        <v>14.6147708892822</v>
      </c>
      <c r="G684" s="4" t="s">
        <v>3827</v>
      </c>
    </row>
    <row r="685" spans="1:7">
      <c r="A685" s="4" t="s">
        <v>3828</v>
      </c>
      <c r="B685" s="4" t="s">
        <v>3829</v>
      </c>
      <c r="C685" s="4" t="s">
        <v>464</v>
      </c>
      <c r="D685" s="4">
        <v>42</v>
      </c>
      <c r="E685" s="4" t="s">
        <v>3830</v>
      </c>
      <c r="F685" s="4">
        <v>14.6059608459473</v>
      </c>
      <c r="G685" s="4" t="s">
        <v>3831</v>
      </c>
    </row>
    <row r="686" spans="1:7">
      <c r="A686" s="4" t="s">
        <v>3832</v>
      </c>
      <c r="B686" s="4" t="s">
        <v>3833</v>
      </c>
      <c r="C686" s="4" t="s">
        <v>464</v>
      </c>
      <c r="D686" s="4">
        <v>45</v>
      </c>
      <c r="E686" s="4" t="s">
        <v>3834</v>
      </c>
      <c r="F686" s="4">
        <v>14.5960216522217</v>
      </c>
      <c r="G686" s="4" t="s">
        <v>3835</v>
      </c>
    </row>
    <row r="687" spans="1:7">
      <c r="A687" s="4" t="s">
        <v>3836</v>
      </c>
      <c r="B687" s="4" t="s">
        <v>3837</v>
      </c>
      <c r="C687" s="4" t="s">
        <v>464</v>
      </c>
      <c r="D687" s="4">
        <v>41</v>
      </c>
      <c r="E687" s="4" t="s">
        <v>3838</v>
      </c>
      <c r="F687" s="4">
        <v>14.5958290100098</v>
      </c>
      <c r="G687" s="4" t="s">
        <v>3839</v>
      </c>
    </row>
    <row r="688" spans="1:7">
      <c r="A688" s="4" t="s">
        <v>3840</v>
      </c>
      <c r="B688" s="4" t="s">
        <v>3841</v>
      </c>
      <c r="C688" s="4" t="s">
        <v>464</v>
      </c>
      <c r="D688" s="4">
        <v>44</v>
      </c>
      <c r="E688" s="4" t="s">
        <v>3842</v>
      </c>
      <c r="F688" s="4">
        <v>14.5949802398682</v>
      </c>
      <c r="G688" s="4" t="s">
        <v>3843</v>
      </c>
    </row>
    <row r="689" spans="1:7">
      <c r="A689" s="4" t="s">
        <v>3844</v>
      </c>
      <c r="B689" s="4" t="s">
        <v>3845</v>
      </c>
      <c r="C689" s="4" t="s">
        <v>464</v>
      </c>
      <c r="D689" s="4">
        <v>42</v>
      </c>
      <c r="E689" s="4" t="s">
        <v>3846</v>
      </c>
      <c r="F689" s="4">
        <v>14.5889101028442</v>
      </c>
      <c r="G689" s="4" t="s">
        <v>3847</v>
      </c>
    </row>
    <row r="690" spans="1:7">
      <c r="A690" s="4" t="s">
        <v>3848</v>
      </c>
      <c r="B690" s="4" t="s">
        <v>3849</v>
      </c>
      <c r="C690" s="4" t="s">
        <v>464</v>
      </c>
      <c r="D690" s="4">
        <v>43</v>
      </c>
      <c r="E690" s="4" t="s">
        <v>3850</v>
      </c>
      <c r="F690" s="4">
        <v>14.5847196578979</v>
      </c>
      <c r="G690" s="4" t="s">
        <v>3851</v>
      </c>
    </row>
    <row r="691" spans="1:7">
      <c r="A691" s="4" t="s">
        <v>3852</v>
      </c>
      <c r="B691" s="4" t="s">
        <v>3853</v>
      </c>
      <c r="C691" s="4" t="s">
        <v>464</v>
      </c>
      <c r="D691" s="4">
        <v>47</v>
      </c>
      <c r="E691" s="4" t="s">
        <v>3854</v>
      </c>
      <c r="F691" s="4">
        <v>14.5637350082397</v>
      </c>
      <c r="G691" s="4" t="s">
        <v>3855</v>
      </c>
    </row>
    <row r="692" spans="1:7">
      <c r="A692" s="4" t="s">
        <v>3856</v>
      </c>
      <c r="B692" s="4" t="s">
        <v>3857</v>
      </c>
      <c r="C692" s="4" t="s">
        <v>464</v>
      </c>
      <c r="D692" s="4">
        <v>47</v>
      </c>
      <c r="E692" s="4" t="s">
        <v>3858</v>
      </c>
      <c r="F692" s="4">
        <v>14.5636882781982</v>
      </c>
      <c r="G692" s="4" t="s">
        <v>3859</v>
      </c>
    </row>
    <row r="693" spans="1:7">
      <c r="A693" s="4" t="s">
        <v>3860</v>
      </c>
      <c r="B693" s="4" t="s">
        <v>3861</v>
      </c>
      <c r="C693" s="4" t="s">
        <v>464</v>
      </c>
      <c r="D693" s="4">
        <v>46</v>
      </c>
      <c r="E693" s="4" t="s">
        <v>3862</v>
      </c>
      <c r="F693" s="4">
        <v>14.5613603591919</v>
      </c>
      <c r="G693" s="4" t="s">
        <v>3863</v>
      </c>
    </row>
    <row r="694" spans="1:7">
      <c r="A694" s="4" t="s">
        <v>3864</v>
      </c>
      <c r="B694" s="4" t="s">
        <v>3865</v>
      </c>
      <c r="C694" s="4" t="s">
        <v>464</v>
      </c>
      <c r="D694" s="4">
        <v>42</v>
      </c>
      <c r="E694" s="4" t="s">
        <v>3866</v>
      </c>
      <c r="F694" s="4">
        <v>14.5580759048462</v>
      </c>
      <c r="G694" s="4" t="s">
        <v>3867</v>
      </c>
    </row>
    <row r="695" spans="1:7">
      <c r="A695" s="4" t="s">
        <v>3868</v>
      </c>
      <c r="B695" s="4" t="s">
        <v>3869</v>
      </c>
      <c r="C695" s="4" t="s">
        <v>464</v>
      </c>
      <c r="D695" s="4">
        <v>44</v>
      </c>
      <c r="E695" s="4" t="s">
        <v>3870</v>
      </c>
      <c r="F695" s="4">
        <v>14.4980926513672</v>
      </c>
      <c r="G695" s="4" t="s">
        <v>3871</v>
      </c>
    </row>
    <row r="696" spans="1:7">
      <c r="A696" s="4" t="s">
        <v>3872</v>
      </c>
      <c r="B696" s="4" t="s">
        <v>3873</v>
      </c>
      <c r="C696" s="4" t="s">
        <v>464</v>
      </c>
      <c r="D696" s="4">
        <v>42</v>
      </c>
      <c r="E696" s="4" t="s">
        <v>3874</v>
      </c>
      <c r="F696" s="4">
        <v>14.4966068267822</v>
      </c>
      <c r="G696" s="4" t="s">
        <v>3875</v>
      </c>
    </row>
    <row r="697" spans="1:7">
      <c r="A697" s="4" t="s">
        <v>3876</v>
      </c>
      <c r="B697" s="4" t="s">
        <v>3877</v>
      </c>
      <c r="C697" s="4" t="s">
        <v>464</v>
      </c>
      <c r="D697" s="4">
        <v>43</v>
      </c>
      <c r="E697" s="4" t="s">
        <v>3878</v>
      </c>
      <c r="F697" s="4">
        <v>14.4824542999268</v>
      </c>
      <c r="G697" s="4" t="s">
        <v>3879</v>
      </c>
    </row>
    <row r="698" spans="1:7">
      <c r="A698" s="4" t="s">
        <v>3880</v>
      </c>
      <c r="B698" s="4" t="s">
        <v>3881</v>
      </c>
      <c r="C698" s="4" t="s">
        <v>551</v>
      </c>
      <c r="D698" s="4">
        <v>22</v>
      </c>
      <c r="E698" s="4" t="s">
        <v>3882</v>
      </c>
      <c r="F698" s="4">
        <v>14.4711894989014</v>
      </c>
      <c r="G698" s="4" t="s">
        <v>3883</v>
      </c>
    </row>
    <row r="699" spans="1:7">
      <c r="A699" s="4" t="s">
        <v>3884</v>
      </c>
      <c r="B699" s="4" t="s">
        <v>3885</v>
      </c>
      <c r="C699" s="4" t="s">
        <v>464</v>
      </c>
      <c r="D699" s="4">
        <v>44</v>
      </c>
      <c r="E699" s="4" t="s">
        <v>3886</v>
      </c>
      <c r="F699" s="4">
        <v>14.4678783416748</v>
      </c>
      <c r="G699" s="4" t="s">
        <v>3887</v>
      </c>
    </row>
    <row r="700" spans="1:7">
      <c r="A700" s="4" t="s">
        <v>3888</v>
      </c>
      <c r="B700" s="4" t="s">
        <v>3889</v>
      </c>
      <c r="C700" s="4" t="s">
        <v>464</v>
      </c>
      <c r="D700" s="4">
        <v>44</v>
      </c>
      <c r="E700" s="4" t="s">
        <v>3890</v>
      </c>
      <c r="F700" s="4">
        <v>14.4639644622803</v>
      </c>
      <c r="G700" s="4" t="s">
        <v>3891</v>
      </c>
    </row>
    <row r="701" spans="1:7">
      <c r="A701" s="4" t="s">
        <v>3892</v>
      </c>
      <c r="B701" s="4" t="s">
        <v>3893</v>
      </c>
      <c r="C701" s="4" t="s">
        <v>464</v>
      </c>
      <c r="D701" s="4">
        <v>45</v>
      </c>
      <c r="E701" s="4" t="s">
        <v>3894</v>
      </c>
      <c r="F701" s="4">
        <v>14.4493656158447</v>
      </c>
      <c r="G701" s="4" t="s">
        <v>3895</v>
      </c>
    </row>
    <row r="702" spans="1:7">
      <c r="A702" s="4" t="s">
        <v>3896</v>
      </c>
      <c r="B702" s="4" t="s">
        <v>3897</v>
      </c>
      <c r="C702" s="4" t="s">
        <v>464</v>
      </c>
      <c r="D702" s="4">
        <v>40</v>
      </c>
      <c r="E702" s="4" t="s">
        <v>3898</v>
      </c>
      <c r="F702" s="4">
        <v>14.4383640289307</v>
      </c>
      <c r="G702" s="4" t="s">
        <v>3899</v>
      </c>
    </row>
    <row r="703" spans="1:7">
      <c r="A703" s="4" t="s">
        <v>3900</v>
      </c>
      <c r="B703" s="4" t="s">
        <v>3901</v>
      </c>
      <c r="C703" s="4" t="s">
        <v>464</v>
      </c>
      <c r="D703" s="4">
        <v>42</v>
      </c>
      <c r="E703" s="4" t="s">
        <v>3902</v>
      </c>
      <c r="F703" s="4">
        <v>14.434889793396</v>
      </c>
      <c r="G703" s="4" t="s">
        <v>3903</v>
      </c>
    </row>
    <row r="704" spans="1:7">
      <c r="A704" s="4" t="s">
        <v>3904</v>
      </c>
      <c r="B704" s="4" t="s">
        <v>3905</v>
      </c>
      <c r="C704" s="4" t="s">
        <v>464</v>
      </c>
      <c r="D704" s="4">
        <v>46</v>
      </c>
      <c r="E704" s="4" t="s">
        <v>3906</v>
      </c>
      <c r="F704" s="4">
        <v>14.4198703765869</v>
      </c>
      <c r="G704" s="4" t="s">
        <v>3907</v>
      </c>
    </row>
    <row r="705" spans="1:7">
      <c r="A705" s="4" t="s">
        <v>3908</v>
      </c>
      <c r="B705" s="4" t="s">
        <v>3909</v>
      </c>
      <c r="C705" s="4" t="s">
        <v>464</v>
      </c>
      <c r="D705" s="4">
        <v>34</v>
      </c>
      <c r="E705" s="4" t="s">
        <v>3910</v>
      </c>
      <c r="F705" s="4">
        <v>14.4087295532227</v>
      </c>
      <c r="G705" s="4" t="s">
        <v>3911</v>
      </c>
    </row>
    <row r="706" spans="1:7">
      <c r="A706" s="4" t="s">
        <v>3912</v>
      </c>
      <c r="B706" s="4" t="s">
        <v>3913</v>
      </c>
      <c r="C706" s="4" t="s">
        <v>464</v>
      </c>
      <c r="D706" s="4">
        <v>39</v>
      </c>
      <c r="E706" s="4" t="s">
        <v>3914</v>
      </c>
      <c r="F706" s="4">
        <v>14.3987979888916</v>
      </c>
      <c r="G706" s="4" t="s">
        <v>3915</v>
      </c>
    </row>
    <row r="707" spans="1:7">
      <c r="A707" s="4" t="s">
        <v>3916</v>
      </c>
      <c r="B707" s="4" t="s">
        <v>3917</v>
      </c>
      <c r="C707" s="4" t="s">
        <v>551</v>
      </c>
      <c r="D707" s="4">
        <v>25</v>
      </c>
      <c r="E707" s="4" t="s">
        <v>3918</v>
      </c>
      <c r="F707" s="4">
        <v>14.397985458374</v>
      </c>
      <c r="G707" s="4" t="s">
        <v>3919</v>
      </c>
    </row>
    <row r="708" spans="1:7">
      <c r="A708" s="4" t="s">
        <v>3920</v>
      </c>
      <c r="B708" s="4" t="s">
        <v>3921</v>
      </c>
      <c r="C708" s="4" t="s">
        <v>464</v>
      </c>
      <c r="D708" s="4">
        <v>41</v>
      </c>
      <c r="E708" s="4" t="s">
        <v>3922</v>
      </c>
      <c r="F708" s="4">
        <v>14.3846168518066</v>
      </c>
      <c r="G708" s="4" t="s">
        <v>3923</v>
      </c>
    </row>
    <row r="709" spans="1:7">
      <c r="A709" s="4" t="s">
        <v>3924</v>
      </c>
      <c r="B709" s="4" t="s">
        <v>3925</v>
      </c>
      <c r="C709" s="4" t="s">
        <v>464</v>
      </c>
      <c r="D709" s="4">
        <v>43</v>
      </c>
      <c r="E709" s="4" t="s">
        <v>3926</v>
      </c>
      <c r="F709" s="4">
        <v>14.3674507141113</v>
      </c>
      <c r="G709" s="4" t="s">
        <v>3927</v>
      </c>
    </row>
    <row r="710" spans="1:7">
      <c r="A710" s="4" t="s">
        <v>3928</v>
      </c>
      <c r="B710" s="4" t="s">
        <v>3929</v>
      </c>
      <c r="C710" s="4" t="s">
        <v>464</v>
      </c>
      <c r="D710" s="4">
        <v>41</v>
      </c>
      <c r="E710" s="4" t="s">
        <v>3930</v>
      </c>
      <c r="F710" s="4">
        <v>14.352783203125</v>
      </c>
      <c r="G710" s="4" t="s">
        <v>3931</v>
      </c>
    </row>
    <row r="711" spans="1:7">
      <c r="A711" s="4" t="s">
        <v>3932</v>
      </c>
      <c r="B711" s="4" t="s">
        <v>3933</v>
      </c>
      <c r="C711" s="4" t="s">
        <v>464</v>
      </c>
      <c r="D711" s="4">
        <v>32</v>
      </c>
      <c r="E711" s="4" t="s">
        <v>3934</v>
      </c>
      <c r="F711" s="4">
        <v>14.3445339202881</v>
      </c>
      <c r="G711" s="4" t="s">
        <v>3935</v>
      </c>
    </row>
    <row r="712" spans="1:7">
      <c r="A712" s="4" t="s">
        <v>3936</v>
      </c>
      <c r="B712" s="4" t="s">
        <v>3937</v>
      </c>
      <c r="C712" s="4" t="s">
        <v>464</v>
      </c>
      <c r="D712" s="4">
        <v>45</v>
      </c>
      <c r="E712" s="4" t="s">
        <v>3938</v>
      </c>
      <c r="F712" s="4">
        <v>14.3428239822388</v>
      </c>
      <c r="G712" s="4" t="s">
        <v>3939</v>
      </c>
    </row>
    <row r="713" spans="1:7">
      <c r="A713" s="4" t="s">
        <v>3940</v>
      </c>
      <c r="B713" s="4" t="s">
        <v>3941</v>
      </c>
      <c r="C713" s="4" t="s">
        <v>464</v>
      </c>
      <c r="D713" s="4">
        <v>40</v>
      </c>
      <c r="E713" s="4" t="s">
        <v>3942</v>
      </c>
      <c r="F713" s="4">
        <v>14.3402910232544</v>
      </c>
      <c r="G713" s="4" t="s">
        <v>3943</v>
      </c>
    </row>
    <row r="714" spans="1:7">
      <c r="A714" s="4" t="s">
        <v>3944</v>
      </c>
      <c r="B714" s="4" t="s">
        <v>3945</v>
      </c>
      <c r="C714" s="4" t="s">
        <v>464</v>
      </c>
      <c r="D714" s="4">
        <v>44</v>
      </c>
      <c r="E714" s="4" t="s">
        <v>3946</v>
      </c>
      <c r="F714" s="4">
        <v>14.3240718841553</v>
      </c>
      <c r="G714" s="4" t="s">
        <v>3947</v>
      </c>
    </row>
    <row r="715" spans="1:7">
      <c r="A715" s="4" t="s">
        <v>3948</v>
      </c>
      <c r="B715" s="4" t="s">
        <v>3949</v>
      </c>
      <c r="C715" s="4" t="s">
        <v>464</v>
      </c>
      <c r="D715" s="4">
        <v>40</v>
      </c>
      <c r="E715" s="4" t="s">
        <v>3950</v>
      </c>
      <c r="F715" s="4">
        <v>14.2665328979492</v>
      </c>
      <c r="G715" s="4" t="s">
        <v>3951</v>
      </c>
    </row>
    <row r="716" spans="1:7">
      <c r="A716" s="4" t="s">
        <v>3952</v>
      </c>
      <c r="B716" s="4" t="s">
        <v>3953</v>
      </c>
      <c r="C716" s="4" t="s">
        <v>464</v>
      </c>
      <c r="D716" s="4">
        <v>33</v>
      </c>
      <c r="E716" s="4" t="s">
        <v>3954</v>
      </c>
      <c r="F716" s="4">
        <v>14.2569532394409</v>
      </c>
      <c r="G716" s="4" t="s">
        <v>3955</v>
      </c>
    </row>
    <row r="717" spans="1:7">
      <c r="A717" s="4" t="s">
        <v>3956</v>
      </c>
      <c r="B717" s="4" t="s">
        <v>3957</v>
      </c>
      <c r="C717" s="4" t="s">
        <v>464</v>
      </c>
      <c r="D717" s="4">
        <v>38</v>
      </c>
      <c r="E717" s="4" t="s">
        <v>3958</v>
      </c>
      <c r="F717" s="4">
        <v>14.2559833526611</v>
      </c>
      <c r="G717" s="4" t="s">
        <v>3959</v>
      </c>
    </row>
    <row r="718" spans="1:7">
      <c r="A718" s="4" t="s">
        <v>3960</v>
      </c>
      <c r="B718" s="4" t="s">
        <v>3961</v>
      </c>
      <c r="C718" s="4" t="s">
        <v>464</v>
      </c>
      <c r="D718" s="4">
        <v>43</v>
      </c>
      <c r="E718" s="4" t="s">
        <v>3962</v>
      </c>
      <c r="F718" s="4">
        <v>14.2345170974731</v>
      </c>
      <c r="G718" s="4" t="s">
        <v>3963</v>
      </c>
    </row>
    <row r="719" spans="1:7">
      <c r="A719" s="4" t="s">
        <v>3964</v>
      </c>
      <c r="B719" s="4" t="s">
        <v>3965</v>
      </c>
      <c r="C719" s="4" t="s">
        <v>464</v>
      </c>
      <c r="D719" s="4">
        <v>37</v>
      </c>
      <c r="E719" s="4" t="s">
        <v>3966</v>
      </c>
      <c r="F719" s="4">
        <v>14.2304630279541</v>
      </c>
      <c r="G719" s="4" t="s">
        <v>3967</v>
      </c>
    </row>
    <row r="720" spans="1:7">
      <c r="A720" s="4" t="s">
        <v>3968</v>
      </c>
      <c r="B720" s="4" t="s">
        <v>3969</v>
      </c>
      <c r="C720" s="4" t="s">
        <v>464</v>
      </c>
      <c r="D720" s="4">
        <v>40</v>
      </c>
      <c r="E720" s="4" t="s">
        <v>3970</v>
      </c>
      <c r="F720" s="4">
        <v>14.2031936645508</v>
      </c>
      <c r="G720" s="4" t="s">
        <v>3971</v>
      </c>
    </row>
    <row r="721" spans="1:7">
      <c r="A721" s="4" t="s">
        <v>3972</v>
      </c>
      <c r="B721" s="4" t="s">
        <v>3973</v>
      </c>
      <c r="C721" s="4" t="s">
        <v>464</v>
      </c>
      <c r="D721" s="4">
        <v>48</v>
      </c>
      <c r="E721" s="4" t="s">
        <v>3974</v>
      </c>
      <c r="F721" s="4">
        <v>14.202449798584</v>
      </c>
      <c r="G721" s="4" t="s">
        <v>3975</v>
      </c>
    </row>
    <row r="722" spans="1:7">
      <c r="A722" s="4" t="s">
        <v>3976</v>
      </c>
      <c r="B722" s="4" t="s">
        <v>3977</v>
      </c>
      <c r="C722" s="4" t="s">
        <v>464</v>
      </c>
      <c r="D722" s="4">
        <v>37</v>
      </c>
      <c r="E722" s="4" t="s">
        <v>3978</v>
      </c>
      <c r="F722" s="4">
        <v>14.1991214752197</v>
      </c>
      <c r="G722" s="4" t="s">
        <v>3979</v>
      </c>
    </row>
    <row r="723" spans="1:7">
      <c r="A723" s="4" t="s">
        <v>3980</v>
      </c>
      <c r="B723" s="4" t="s">
        <v>3981</v>
      </c>
      <c r="C723" s="4" t="s">
        <v>464</v>
      </c>
      <c r="D723" s="4">
        <v>42</v>
      </c>
      <c r="E723" s="4" t="s">
        <v>3982</v>
      </c>
      <c r="F723" s="4">
        <v>14.1937465667725</v>
      </c>
      <c r="G723" s="4" t="s">
        <v>3983</v>
      </c>
    </row>
    <row r="724" spans="1:7">
      <c r="A724" s="4" t="s">
        <v>3984</v>
      </c>
      <c r="B724" s="4" t="s">
        <v>3985</v>
      </c>
      <c r="C724" s="4" t="s">
        <v>464</v>
      </c>
      <c r="D724" s="4">
        <v>45</v>
      </c>
      <c r="E724" s="4" t="s">
        <v>3986</v>
      </c>
      <c r="F724" s="4">
        <v>14.1782550811768</v>
      </c>
      <c r="G724" s="4" t="s">
        <v>3987</v>
      </c>
    </row>
    <row r="725" spans="1:7">
      <c r="A725" s="4" t="s">
        <v>3988</v>
      </c>
      <c r="B725" s="4" t="s">
        <v>3989</v>
      </c>
      <c r="C725" s="4" t="s">
        <v>464</v>
      </c>
      <c r="D725" s="4">
        <v>44</v>
      </c>
      <c r="E725" s="4" t="s">
        <v>3990</v>
      </c>
      <c r="F725" s="4">
        <v>14.1574192047119</v>
      </c>
      <c r="G725" s="4" t="s">
        <v>3991</v>
      </c>
    </row>
    <row r="726" spans="1:7">
      <c r="A726" s="4" t="s">
        <v>3992</v>
      </c>
      <c r="B726" s="4" t="s">
        <v>3993</v>
      </c>
      <c r="C726" s="4" t="s">
        <v>464</v>
      </c>
      <c r="D726" s="4">
        <v>47</v>
      </c>
      <c r="E726" s="4" t="s">
        <v>3994</v>
      </c>
      <c r="F726" s="4">
        <v>14.1528558731079</v>
      </c>
      <c r="G726" s="4" t="s">
        <v>3995</v>
      </c>
    </row>
    <row r="727" spans="1:7">
      <c r="A727" s="4" t="s">
        <v>3996</v>
      </c>
      <c r="B727" s="4" t="s">
        <v>3997</v>
      </c>
      <c r="C727" s="4" t="s">
        <v>464</v>
      </c>
      <c r="D727" s="4">
        <v>47</v>
      </c>
      <c r="E727" s="4" t="s">
        <v>3998</v>
      </c>
      <c r="F727" s="4">
        <v>14.1518659591675</v>
      </c>
      <c r="G727" s="4" t="s">
        <v>3999</v>
      </c>
    </row>
    <row r="728" spans="1:7">
      <c r="A728" s="4" t="s">
        <v>4000</v>
      </c>
      <c r="B728" s="4" t="s">
        <v>4001</v>
      </c>
      <c r="C728" s="4" t="s">
        <v>464</v>
      </c>
      <c r="D728" s="4">
        <v>33</v>
      </c>
      <c r="E728" s="4" t="s">
        <v>4002</v>
      </c>
      <c r="F728" s="4">
        <v>14.1389951705933</v>
      </c>
      <c r="G728" s="4" t="s">
        <v>4003</v>
      </c>
    </row>
    <row r="729" spans="1:7">
      <c r="A729" s="4" t="s">
        <v>375</v>
      </c>
      <c r="B729" s="4" t="s">
        <v>4004</v>
      </c>
      <c r="C729" s="4" t="s">
        <v>464</v>
      </c>
      <c r="D729" s="4">
        <v>46</v>
      </c>
      <c r="E729" s="4" t="s">
        <v>4005</v>
      </c>
      <c r="F729" s="4">
        <v>14.1358757019043</v>
      </c>
      <c r="G729" s="4" t="s">
        <v>4006</v>
      </c>
    </row>
    <row r="730" spans="1:7">
      <c r="A730" s="4" t="s">
        <v>4007</v>
      </c>
      <c r="B730" s="4" t="s">
        <v>4008</v>
      </c>
      <c r="C730" s="4" t="s">
        <v>464</v>
      </c>
      <c r="D730" s="4">
        <v>48</v>
      </c>
      <c r="E730" s="4" t="s">
        <v>4009</v>
      </c>
      <c r="F730" s="4">
        <v>14.1216011047363</v>
      </c>
      <c r="G730" s="4" t="s">
        <v>4010</v>
      </c>
    </row>
    <row r="731" spans="1:7">
      <c r="A731" s="4" t="s">
        <v>4011</v>
      </c>
      <c r="B731" s="4" t="s">
        <v>4012</v>
      </c>
      <c r="C731" s="4" t="s">
        <v>464</v>
      </c>
      <c r="D731" s="4">
        <v>41</v>
      </c>
      <c r="E731" s="4" t="s">
        <v>4013</v>
      </c>
      <c r="F731" s="4">
        <v>14.1041402816772</v>
      </c>
      <c r="G731" s="4" t="s">
        <v>4014</v>
      </c>
    </row>
    <row r="732" spans="1:7">
      <c r="A732" s="4" t="s">
        <v>4015</v>
      </c>
      <c r="B732" s="4" t="s">
        <v>4016</v>
      </c>
      <c r="C732" s="4" t="s">
        <v>464</v>
      </c>
      <c r="D732" s="4">
        <v>49</v>
      </c>
      <c r="E732" s="4" t="s">
        <v>4017</v>
      </c>
      <c r="F732" s="4">
        <v>14.0918741226196</v>
      </c>
      <c r="G732" s="4" t="s">
        <v>4018</v>
      </c>
    </row>
    <row r="733" spans="1:7">
      <c r="A733" s="4" t="s">
        <v>538</v>
      </c>
      <c r="B733" s="4" t="s">
        <v>539</v>
      </c>
      <c r="C733" s="4" t="s">
        <v>464</v>
      </c>
      <c r="D733" s="4">
        <v>49</v>
      </c>
      <c r="E733" s="4" t="s">
        <v>540</v>
      </c>
      <c r="F733" s="4">
        <v>14.0844068527222</v>
      </c>
      <c r="G733" s="4" t="s">
        <v>541</v>
      </c>
    </row>
    <row r="734" spans="1:7">
      <c r="A734" s="4" t="s">
        <v>4019</v>
      </c>
      <c r="B734" s="4" t="s">
        <v>4020</v>
      </c>
      <c r="C734" s="4" t="s">
        <v>464</v>
      </c>
      <c r="D734" s="4">
        <v>49</v>
      </c>
      <c r="E734" s="4" t="s">
        <v>4021</v>
      </c>
      <c r="F734" s="4">
        <v>14.059009552002</v>
      </c>
      <c r="G734" s="4" t="s">
        <v>4022</v>
      </c>
    </row>
    <row r="735" spans="1:7">
      <c r="A735" s="4" t="s">
        <v>4023</v>
      </c>
      <c r="B735" s="4" t="s">
        <v>4024</v>
      </c>
      <c r="C735" s="4" t="s">
        <v>464</v>
      </c>
      <c r="D735" s="4">
        <v>44</v>
      </c>
      <c r="E735" s="4" t="s">
        <v>4025</v>
      </c>
      <c r="F735" s="4">
        <v>14.0531244277954</v>
      </c>
      <c r="G735" s="4" t="s">
        <v>4026</v>
      </c>
    </row>
    <row r="736" spans="1:7">
      <c r="A736" s="4" t="s">
        <v>4027</v>
      </c>
      <c r="B736" s="4" t="s">
        <v>4028</v>
      </c>
      <c r="C736" s="4" t="s">
        <v>464</v>
      </c>
      <c r="D736" s="4">
        <v>37</v>
      </c>
      <c r="E736" s="4" t="s">
        <v>4029</v>
      </c>
      <c r="F736" s="4">
        <v>14.0245094299316</v>
      </c>
      <c r="G736" s="4" t="s">
        <v>4030</v>
      </c>
    </row>
    <row r="737" spans="1:7">
      <c r="A737" s="4" t="s">
        <v>4031</v>
      </c>
      <c r="B737" s="4" t="s">
        <v>4032</v>
      </c>
      <c r="C737" s="4" t="s">
        <v>464</v>
      </c>
      <c r="D737" s="4">
        <v>44</v>
      </c>
      <c r="E737" s="4" t="s">
        <v>4033</v>
      </c>
      <c r="F737" s="4">
        <v>14.0013771057129</v>
      </c>
      <c r="G737" s="4" t="s">
        <v>4034</v>
      </c>
    </row>
    <row r="738" spans="1:7">
      <c r="A738" s="4" t="s">
        <v>4035</v>
      </c>
      <c r="B738" s="4" t="s">
        <v>4036</v>
      </c>
      <c r="C738" s="4" t="s">
        <v>464</v>
      </c>
      <c r="D738" s="4">
        <v>45</v>
      </c>
      <c r="E738" s="4" t="s">
        <v>4037</v>
      </c>
      <c r="F738" s="4">
        <v>13.991584777832</v>
      </c>
      <c r="G738" s="4" t="s">
        <v>4038</v>
      </c>
    </row>
    <row r="739" spans="1:7">
      <c r="A739" s="4" t="s">
        <v>4039</v>
      </c>
      <c r="B739" s="4" t="s">
        <v>4040</v>
      </c>
      <c r="C739" s="4" t="s">
        <v>464</v>
      </c>
      <c r="D739" s="4">
        <v>46</v>
      </c>
      <c r="E739" s="4" t="s">
        <v>4041</v>
      </c>
      <c r="F739" s="4">
        <v>13.985668182373</v>
      </c>
      <c r="G739" s="4" t="s">
        <v>4042</v>
      </c>
    </row>
    <row r="740" spans="1:7">
      <c r="A740" s="4" t="s">
        <v>350</v>
      </c>
      <c r="B740" s="4" t="s">
        <v>4043</v>
      </c>
      <c r="C740" s="4" t="s">
        <v>464</v>
      </c>
      <c r="D740" s="4">
        <v>52</v>
      </c>
      <c r="E740" s="4" t="s">
        <v>4044</v>
      </c>
      <c r="F740" s="4">
        <v>13.9721879959106</v>
      </c>
      <c r="G740" s="4" t="s">
        <v>4045</v>
      </c>
    </row>
    <row r="741" spans="1:7">
      <c r="A741" s="4" t="s">
        <v>4046</v>
      </c>
      <c r="B741" s="4" t="s">
        <v>4047</v>
      </c>
      <c r="C741" s="4" t="s">
        <v>464</v>
      </c>
      <c r="D741" s="4">
        <v>45</v>
      </c>
      <c r="E741" s="4" t="s">
        <v>4048</v>
      </c>
      <c r="F741" s="4">
        <v>13.9696245193481</v>
      </c>
      <c r="G741" s="4" t="s">
        <v>4049</v>
      </c>
    </row>
    <row r="742" spans="1:7">
      <c r="A742" s="4" t="s">
        <v>4050</v>
      </c>
      <c r="B742" s="4" t="s">
        <v>4051</v>
      </c>
      <c r="C742" s="4" t="s">
        <v>464</v>
      </c>
      <c r="D742" s="4">
        <v>41</v>
      </c>
      <c r="E742" s="4" t="s">
        <v>4052</v>
      </c>
      <c r="F742" s="4">
        <v>13.9688358306885</v>
      </c>
      <c r="G742" s="4" t="s">
        <v>4053</v>
      </c>
    </row>
    <row r="743" spans="1:7">
      <c r="A743" s="4" t="s">
        <v>4054</v>
      </c>
      <c r="B743" s="4" t="s">
        <v>4055</v>
      </c>
      <c r="C743" s="4" t="s">
        <v>464</v>
      </c>
      <c r="D743" s="4">
        <v>36</v>
      </c>
      <c r="E743" s="4" t="s">
        <v>4056</v>
      </c>
      <c r="F743" s="4">
        <v>13.9648065567017</v>
      </c>
      <c r="G743" s="4" t="s">
        <v>4057</v>
      </c>
    </row>
    <row r="744" spans="1:7">
      <c r="A744" s="4" t="s">
        <v>4058</v>
      </c>
      <c r="B744" s="4" t="s">
        <v>4059</v>
      </c>
      <c r="C744" s="4" t="s">
        <v>464</v>
      </c>
      <c r="D744" s="4">
        <v>49</v>
      </c>
      <c r="E744" s="4" t="s">
        <v>4060</v>
      </c>
      <c r="F744" s="4">
        <v>13.9408597946167</v>
      </c>
      <c r="G744" s="4" t="s">
        <v>4061</v>
      </c>
    </row>
    <row r="745" spans="1:7">
      <c r="A745" s="4" t="s">
        <v>4062</v>
      </c>
      <c r="B745" s="4" t="s">
        <v>4063</v>
      </c>
      <c r="C745" s="4" t="s">
        <v>464</v>
      </c>
      <c r="D745" s="4">
        <v>38</v>
      </c>
      <c r="E745" s="4" t="s">
        <v>4064</v>
      </c>
      <c r="F745" s="4">
        <v>13.9399585723877</v>
      </c>
      <c r="G745" s="4" t="s">
        <v>4065</v>
      </c>
    </row>
    <row r="746" spans="1:7">
      <c r="A746" s="4" t="s">
        <v>4066</v>
      </c>
      <c r="B746" s="4" t="s">
        <v>4066</v>
      </c>
      <c r="C746" s="4" t="s">
        <v>464</v>
      </c>
      <c r="D746" s="4">
        <v>35</v>
      </c>
      <c r="E746" s="4" t="s">
        <v>4067</v>
      </c>
      <c r="F746" s="4">
        <v>13.9358110427856</v>
      </c>
      <c r="G746" s="4" t="s">
        <v>4068</v>
      </c>
    </row>
    <row r="747" spans="1:7">
      <c r="A747" s="4" t="s">
        <v>4069</v>
      </c>
      <c r="B747" s="4" t="s">
        <v>4070</v>
      </c>
      <c r="C747" s="4" t="s">
        <v>464</v>
      </c>
      <c r="D747" s="4">
        <v>45</v>
      </c>
      <c r="E747" s="4" t="s">
        <v>4071</v>
      </c>
      <c r="F747" s="4">
        <v>13.9116363525391</v>
      </c>
      <c r="G747" s="4" t="s">
        <v>4072</v>
      </c>
    </row>
    <row r="748" spans="1:7">
      <c r="A748" s="4" t="s">
        <v>4073</v>
      </c>
      <c r="B748" s="4" t="s">
        <v>4074</v>
      </c>
      <c r="C748" s="4" t="s">
        <v>464</v>
      </c>
      <c r="D748" s="4">
        <v>38</v>
      </c>
      <c r="E748" s="4" t="s">
        <v>4075</v>
      </c>
      <c r="F748" s="4">
        <v>13.9088220596313</v>
      </c>
      <c r="G748" s="4" t="s">
        <v>4076</v>
      </c>
    </row>
    <row r="749" spans="1:7">
      <c r="A749" s="4" t="s">
        <v>4077</v>
      </c>
      <c r="B749" s="4" t="s">
        <v>4078</v>
      </c>
      <c r="C749" s="4" t="s">
        <v>464</v>
      </c>
      <c r="D749" s="4">
        <v>36</v>
      </c>
      <c r="E749" s="4" t="s">
        <v>4079</v>
      </c>
      <c r="F749" s="4">
        <v>13.8775825500488</v>
      </c>
      <c r="G749" s="4" t="s">
        <v>4080</v>
      </c>
    </row>
    <row r="750" spans="1:7">
      <c r="A750" s="4" t="s">
        <v>4081</v>
      </c>
      <c r="B750" s="4" t="s">
        <v>4082</v>
      </c>
      <c r="C750" s="4" t="s">
        <v>464</v>
      </c>
      <c r="D750" s="4">
        <v>39</v>
      </c>
      <c r="E750" s="4" t="s">
        <v>4083</v>
      </c>
      <c r="F750" s="4">
        <v>13.8732862472534</v>
      </c>
      <c r="G750" s="4" t="s">
        <v>4084</v>
      </c>
    </row>
    <row r="751" spans="1:7">
      <c r="A751" s="4" t="s">
        <v>4085</v>
      </c>
      <c r="B751" s="4" t="s">
        <v>4086</v>
      </c>
      <c r="C751" s="4" t="s">
        <v>464</v>
      </c>
      <c r="D751" s="4">
        <v>45</v>
      </c>
      <c r="E751" s="4" t="s">
        <v>4087</v>
      </c>
      <c r="F751" s="4">
        <v>13.8726987838745</v>
      </c>
      <c r="G751" s="4" t="s">
        <v>4088</v>
      </c>
    </row>
    <row r="752" spans="1:7">
      <c r="A752" s="4" t="s">
        <v>1163</v>
      </c>
      <c r="B752" s="4" t="s">
        <v>1164</v>
      </c>
      <c r="C752" s="4" t="s">
        <v>464</v>
      </c>
      <c r="D752" s="4">
        <v>44</v>
      </c>
      <c r="E752" s="4" t="s">
        <v>1165</v>
      </c>
      <c r="F752" s="4">
        <v>13.8710985183716</v>
      </c>
      <c r="G752" s="4" t="s">
        <v>1166</v>
      </c>
    </row>
    <row r="753" spans="1:7">
      <c r="A753" s="4" t="s">
        <v>4089</v>
      </c>
      <c r="B753" s="4" t="s">
        <v>4090</v>
      </c>
      <c r="C753" s="4" t="s">
        <v>464</v>
      </c>
      <c r="D753" s="4">
        <v>45</v>
      </c>
      <c r="E753" s="4" t="s">
        <v>4091</v>
      </c>
      <c r="F753" s="4">
        <v>13.8702325820923</v>
      </c>
      <c r="G753" s="4" t="s">
        <v>4092</v>
      </c>
    </row>
    <row r="754" spans="1:7">
      <c r="A754" s="4" t="s">
        <v>4093</v>
      </c>
      <c r="B754" s="4" t="s">
        <v>4094</v>
      </c>
      <c r="C754" s="4" t="s">
        <v>464</v>
      </c>
      <c r="D754" s="4">
        <v>47</v>
      </c>
      <c r="E754" s="4" t="s">
        <v>4095</v>
      </c>
      <c r="F754" s="4">
        <v>13.8682651519775</v>
      </c>
      <c r="G754" s="4" t="s">
        <v>4096</v>
      </c>
    </row>
    <row r="755" spans="1:7">
      <c r="A755" s="4" t="s">
        <v>4097</v>
      </c>
      <c r="B755" s="4" t="s">
        <v>4098</v>
      </c>
      <c r="C755" s="4" t="s">
        <v>464</v>
      </c>
      <c r="D755" s="4">
        <v>45</v>
      </c>
      <c r="E755" s="4" t="s">
        <v>4099</v>
      </c>
      <c r="F755" s="4">
        <v>13.8659152984619</v>
      </c>
      <c r="G755" s="4" t="s">
        <v>4100</v>
      </c>
    </row>
    <row r="756" spans="1:7">
      <c r="A756" s="4" t="s">
        <v>4101</v>
      </c>
      <c r="B756" s="4" t="s">
        <v>4102</v>
      </c>
      <c r="C756" s="4" t="s">
        <v>4103</v>
      </c>
      <c r="D756" s="4">
        <v>9</v>
      </c>
      <c r="E756" s="4" t="s">
        <v>4104</v>
      </c>
      <c r="F756" s="4">
        <v>13.8557100296021</v>
      </c>
      <c r="G756" s="4" t="s">
        <v>4105</v>
      </c>
    </row>
    <row r="757" spans="1:7">
      <c r="A757" s="4" t="s">
        <v>4106</v>
      </c>
      <c r="B757" s="4" t="s">
        <v>4107</v>
      </c>
      <c r="C757" s="4" t="s">
        <v>464</v>
      </c>
      <c r="D757" s="4">
        <v>41</v>
      </c>
      <c r="E757" s="4" t="s">
        <v>4108</v>
      </c>
      <c r="F757" s="4">
        <v>13.8555727005005</v>
      </c>
      <c r="G757" s="4" t="s">
        <v>4109</v>
      </c>
    </row>
    <row r="758" spans="1:7">
      <c r="A758" s="4" t="s">
        <v>4110</v>
      </c>
      <c r="B758" s="4" t="s">
        <v>4111</v>
      </c>
      <c r="C758" s="4" t="s">
        <v>464</v>
      </c>
      <c r="D758" s="4">
        <v>42</v>
      </c>
      <c r="E758" s="4" t="s">
        <v>4112</v>
      </c>
      <c r="F758" s="4">
        <v>13.8419647216797</v>
      </c>
      <c r="G758" s="4" t="s">
        <v>4113</v>
      </c>
    </row>
    <row r="759" spans="1:7">
      <c r="A759" s="4" t="s">
        <v>4114</v>
      </c>
      <c r="B759" s="4" t="s">
        <v>4115</v>
      </c>
      <c r="C759" s="4" t="s">
        <v>464</v>
      </c>
      <c r="D759" s="4">
        <v>42</v>
      </c>
      <c r="E759" s="4" t="s">
        <v>4116</v>
      </c>
      <c r="F759" s="4">
        <v>13.8325128555298</v>
      </c>
      <c r="G759" s="4" t="s">
        <v>4117</v>
      </c>
    </row>
    <row r="760" spans="1:7">
      <c r="A760" s="4" t="s">
        <v>4118</v>
      </c>
      <c r="B760" s="4" t="s">
        <v>4119</v>
      </c>
      <c r="C760" s="4" t="s">
        <v>464</v>
      </c>
      <c r="D760" s="4">
        <v>42</v>
      </c>
      <c r="E760" s="4" t="s">
        <v>4120</v>
      </c>
      <c r="F760" s="4">
        <v>13.8315200805664</v>
      </c>
      <c r="G760" s="4" t="s">
        <v>4121</v>
      </c>
    </row>
    <row r="761" spans="1:7">
      <c r="A761" s="4" t="s">
        <v>4122</v>
      </c>
      <c r="B761" s="4" t="s">
        <v>4123</v>
      </c>
      <c r="C761" s="4" t="s">
        <v>464</v>
      </c>
      <c r="D761" s="4">
        <v>49</v>
      </c>
      <c r="E761" s="4" t="s">
        <v>4124</v>
      </c>
      <c r="F761" s="4">
        <v>13.8296165466309</v>
      </c>
      <c r="G761" s="4" t="s">
        <v>4125</v>
      </c>
    </row>
    <row r="762" spans="1:7">
      <c r="A762" s="4" t="s">
        <v>4126</v>
      </c>
      <c r="B762" s="4" t="s">
        <v>4127</v>
      </c>
      <c r="C762" s="4" t="s">
        <v>551</v>
      </c>
      <c r="D762" s="4">
        <v>16</v>
      </c>
      <c r="E762" s="4" t="s">
        <v>4128</v>
      </c>
      <c r="F762" s="4">
        <v>13.8267002105713</v>
      </c>
      <c r="G762" s="4" t="s">
        <v>4129</v>
      </c>
    </row>
    <row r="763" spans="1:7">
      <c r="A763" s="4" t="s">
        <v>4130</v>
      </c>
      <c r="B763" s="4" t="s">
        <v>4131</v>
      </c>
      <c r="C763" s="4" t="s">
        <v>464</v>
      </c>
      <c r="D763" s="4">
        <v>45</v>
      </c>
      <c r="E763" s="4" t="s">
        <v>4132</v>
      </c>
      <c r="F763" s="4">
        <v>13.8171539306641</v>
      </c>
      <c r="G763" s="4" t="s">
        <v>4133</v>
      </c>
    </row>
    <row r="764" spans="1:7">
      <c r="A764" s="4" t="s">
        <v>4134</v>
      </c>
      <c r="B764" s="4" t="s">
        <v>4135</v>
      </c>
      <c r="C764" s="4" t="s">
        <v>464</v>
      </c>
      <c r="D764" s="4">
        <v>48</v>
      </c>
      <c r="E764" s="4" t="s">
        <v>4136</v>
      </c>
      <c r="F764" s="4">
        <v>13.8135509490967</v>
      </c>
      <c r="G764" s="4" t="s">
        <v>4137</v>
      </c>
    </row>
    <row r="765" spans="1:7">
      <c r="A765" s="4" t="s">
        <v>4138</v>
      </c>
      <c r="B765" s="4" t="s">
        <v>4139</v>
      </c>
      <c r="C765" s="4" t="s">
        <v>464</v>
      </c>
      <c r="D765" s="4">
        <v>45</v>
      </c>
      <c r="E765" s="4" t="s">
        <v>4140</v>
      </c>
      <c r="F765" s="4">
        <v>13.8134231567383</v>
      </c>
      <c r="G765" s="4" t="s">
        <v>4141</v>
      </c>
    </row>
    <row r="766" spans="1:7">
      <c r="A766" s="4" t="s">
        <v>4142</v>
      </c>
      <c r="B766" s="4" t="s">
        <v>4143</v>
      </c>
      <c r="C766" s="4" t="s">
        <v>464</v>
      </c>
      <c r="D766" s="4">
        <v>42</v>
      </c>
      <c r="E766" s="4" t="s">
        <v>4144</v>
      </c>
      <c r="F766" s="4">
        <v>13.7991752624512</v>
      </c>
      <c r="G766" s="4" t="s">
        <v>4145</v>
      </c>
    </row>
    <row r="767" spans="1:7">
      <c r="A767" s="4" t="s">
        <v>4146</v>
      </c>
      <c r="B767" s="4" t="s">
        <v>4147</v>
      </c>
      <c r="C767" s="4" t="s">
        <v>464</v>
      </c>
      <c r="D767" s="4">
        <v>48</v>
      </c>
      <c r="E767" s="4" t="s">
        <v>4148</v>
      </c>
      <c r="F767" s="4">
        <v>13.7978458404541</v>
      </c>
      <c r="G767" s="4" t="s">
        <v>4149</v>
      </c>
    </row>
    <row r="768" spans="1:7">
      <c r="A768" s="4" t="s">
        <v>4150</v>
      </c>
      <c r="B768" s="4" t="s">
        <v>4151</v>
      </c>
      <c r="C768" s="4" t="s">
        <v>464</v>
      </c>
      <c r="D768" s="4">
        <v>46</v>
      </c>
      <c r="E768" s="4" t="s">
        <v>4152</v>
      </c>
      <c r="F768" s="4">
        <v>13.7973861694336</v>
      </c>
      <c r="G768" s="4" t="s">
        <v>4153</v>
      </c>
    </row>
    <row r="769" spans="1:7">
      <c r="A769" s="4" t="s">
        <v>4154</v>
      </c>
      <c r="B769" s="4" t="s">
        <v>4155</v>
      </c>
      <c r="C769" s="4" t="s">
        <v>464</v>
      </c>
      <c r="D769" s="4">
        <v>46</v>
      </c>
      <c r="E769" s="4" t="s">
        <v>4156</v>
      </c>
      <c r="F769" s="4">
        <v>13.7914514541626</v>
      </c>
      <c r="G769" s="4" t="s">
        <v>4157</v>
      </c>
    </row>
    <row r="770" spans="1:7">
      <c r="A770" s="4" t="s">
        <v>4158</v>
      </c>
      <c r="B770" s="4" t="s">
        <v>4159</v>
      </c>
      <c r="C770" s="4" t="s">
        <v>464</v>
      </c>
      <c r="D770" s="4">
        <v>44</v>
      </c>
      <c r="E770" s="4" t="s">
        <v>4160</v>
      </c>
      <c r="F770" s="4">
        <v>13.7820043563843</v>
      </c>
      <c r="G770" s="4" t="s">
        <v>4161</v>
      </c>
    </row>
    <row r="771" spans="1:7">
      <c r="A771" s="4" t="s">
        <v>371</v>
      </c>
      <c r="B771" s="4" t="s">
        <v>4162</v>
      </c>
      <c r="C771" s="4" t="s">
        <v>464</v>
      </c>
      <c r="D771" s="4">
        <v>49</v>
      </c>
      <c r="E771" s="4" t="s">
        <v>4163</v>
      </c>
      <c r="F771" s="4">
        <v>13.7447385787964</v>
      </c>
      <c r="G771" s="4" t="s">
        <v>4164</v>
      </c>
    </row>
    <row r="772" spans="1:7">
      <c r="A772" s="4" t="s">
        <v>4165</v>
      </c>
      <c r="B772" s="4" t="s">
        <v>4166</v>
      </c>
      <c r="C772" s="4" t="s">
        <v>464</v>
      </c>
      <c r="D772" s="4">
        <v>42</v>
      </c>
      <c r="E772" s="4" t="s">
        <v>4167</v>
      </c>
      <c r="F772" s="4">
        <v>13.7410316467285</v>
      </c>
      <c r="G772" s="4" t="s">
        <v>4168</v>
      </c>
    </row>
    <row r="773" spans="1:7">
      <c r="A773" s="4" t="s">
        <v>4169</v>
      </c>
      <c r="B773" s="4" t="s">
        <v>4170</v>
      </c>
      <c r="C773" s="4" t="s">
        <v>464</v>
      </c>
      <c r="D773" s="4">
        <v>38</v>
      </c>
      <c r="E773" s="4" t="s">
        <v>4171</v>
      </c>
      <c r="F773" s="4">
        <v>13.7343854904175</v>
      </c>
      <c r="G773" s="4" t="s">
        <v>4172</v>
      </c>
    </row>
    <row r="774" spans="1:7">
      <c r="A774" s="4" t="s">
        <v>4173</v>
      </c>
      <c r="B774" s="4" t="s">
        <v>4174</v>
      </c>
      <c r="C774" s="4" t="s">
        <v>464</v>
      </c>
      <c r="D774" s="4">
        <v>50</v>
      </c>
      <c r="E774" s="4" t="s">
        <v>4175</v>
      </c>
      <c r="F774" s="4">
        <v>13.7335624694824</v>
      </c>
      <c r="G774" s="4" t="s">
        <v>4176</v>
      </c>
    </row>
    <row r="775" spans="1:7">
      <c r="A775" s="4" t="s">
        <v>4177</v>
      </c>
      <c r="B775" s="4" t="s">
        <v>4178</v>
      </c>
      <c r="C775" s="4" t="s">
        <v>464</v>
      </c>
      <c r="D775" s="4">
        <v>43</v>
      </c>
      <c r="E775" s="4" t="s">
        <v>4179</v>
      </c>
      <c r="F775" s="4">
        <v>13.7271785736084</v>
      </c>
      <c r="G775" s="4" t="s">
        <v>4180</v>
      </c>
    </row>
    <row r="776" spans="1:7">
      <c r="A776" s="4" t="s">
        <v>4181</v>
      </c>
      <c r="B776" s="4" t="s">
        <v>4182</v>
      </c>
      <c r="C776" s="4" t="s">
        <v>464</v>
      </c>
      <c r="D776" s="4">
        <v>47</v>
      </c>
      <c r="E776" s="4" t="s">
        <v>4183</v>
      </c>
      <c r="F776" s="4">
        <v>13.6967716217041</v>
      </c>
      <c r="G776" s="4" t="s">
        <v>4184</v>
      </c>
    </row>
    <row r="777" spans="1:7">
      <c r="A777" s="4" t="s">
        <v>4185</v>
      </c>
      <c r="B777" s="4" t="s">
        <v>4186</v>
      </c>
      <c r="C777" s="4" t="s">
        <v>464</v>
      </c>
      <c r="D777" s="4">
        <v>42</v>
      </c>
      <c r="E777" s="4" t="s">
        <v>4187</v>
      </c>
      <c r="F777" s="4">
        <v>13.6913566589355</v>
      </c>
      <c r="G777" s="4" t="s">
        <v>4188</v>
      </c>
    </row>
    <row r="778" spans="1:7">
      <c r="A778" s="4" t="s">
        <v>797</v>
      </c>
      <c r="B778" s="4" t="s">
        <v>798</v>
      </c>
      <c r="C778" s="4" t="s">
        <v>464</v>
      </c>
      <c r="D778" s="4">
        <v>40</v>
      </c>
      <c r="E778" s="4" t="s">
        <v>799</v>
      </c>
      <c r="F778" s="4">
        <v>13.6843948364258</v>
      </c>
      <c r="G778" s="4" t="s">
        <v>800</v>
      </c>
    </row>
    <row r="779" spans="1:7">
      <c r="A779" s="4" t="s">
        <v>4189</v>
      </c>
      <c r="B779" s="4" t="s">
        <v>4190</v>
      </c>
      <c r="C779" s="4" t="s">
        <v>464</v>
      </c>
      <c r="D779" s="4">
        <v>44</v>
      </c>
      <c r="E779" s="4" t="s">
        <v>4191</v>
      </c>
      <c r="F779" s="4">
        <v>13.6733589172363</v>
      </c>
      <c r="G779" s="4" t="s">
        <v>4192</v>
      </c>
    </row>
    <row r="780" spans="1:7">
      <c r="A780" s="4" t="s">
        <v>365</v>
      </c>
      <c r="B780" s="4" t="s">
        <v>4193</v>
      </c>
      <c r="C780" s="4" t="s">
        <v>464</v>
      </c>
      <c r="D780" s="4">
        <v>44</v>
      </c>
      <c r="E780" s="4" t="s">
        <v>4194</v>
      </c>
      <c r="F780" s="4">
        <v>13.6650400161743</v>
      </c>
      <c r="G780" s="4" t="s">
        <v>4195</v>
      </c>
    </row>
    <row r="781" spans="1:7">
      <c r="A781" s="4" t="s">
        <v>401</v>
      </c>
      <c r="B781" s="4" t="s">
        <v>4196</v>
      </c>
      <c r="C781" s="4" t="s">
        <v>464</v>
      </c>
      <c r="D781" s="4">
        <v>49</v>
      </c>
      <c r="E781" s="4" t="s">
        <v>4197</v>
      </c>
      <c r="F781" s="4">
        <v>13.6626796722412</v>
      </c>
      <c r="G781" s="4" t="s">
        <v>4198</v>
      </c>
    </row>
    <row r="782" spans="1:7">
      <c r="A782" s="4" t="s">
        <v>4199</v>
      </c>
      <c r="B782" s="4" t="s">
        <v>4200</v>
      </c>
      <c r="C782" s="4" t="s">
        <v>464</v>
      </c>
      <c r="D782" s="4">
        <v>43</v>
      </c>
      <c r="E782" s="4" t="s">
        <v>4201</v>
      </c>
      <c r="F782" s="4">
        <v>13.6347990036011</v>
      </c>
      <c r="G782" s="4" t="s">
        <v>4202</v>
      </c>
    </row>
    <row r="783" spans="1:7">
      <c r="A783" s="4" t="s">
        <v>4203</v>
      </c>
      <c r="B783" s="4" t="s">
        <v>4204</v>
      </c>
      <c r="C783" s="4" t="s">
        <v>464</v>
      </c>
      <c r="D783" s="4">
        <v>35</v>
      </c>
      <c r="E783" s="4" t="s">
        <v>4205</v>
      </c>
      <c r="F783" s="4">
        <v>13.6341552734375</v>
      </c>
      <c r="G783" s="4" t="s">
        <v>4206</v>
      </c>
    </row>
    <row r="784" spans="1:7">
      <c r="A784" s="4" t="s">
        <v>4207</v>
      </c>
      <c r="B784" s="4" t="s">
        <v>4208</v>
      </c>
      <c r="C784" s="4" t="s">
        <v>464</v>
      </c>
      <c r="D784" s="4">
        <v>44</v>
      </c>
      <c r="E784" s="4" t="s">
        <v>4209</v>
      </c>
      <c r="F784" s="4">
        <v>13.6227779388428</v>
      </c>
      <c r="G784" s="4" t="s">
        <v>4210</v>
      </c>
    </row>
    <row r="785" spans="1:7">
      <c r="A785" s="4" t="s">
        <v>4211</v>
      </c>
      <c r="B785" s="4" t="s">
        <v>4212</v>
      </c>
      <c r="C785" s="4" t="s">
        <v>464</v>
      </c>
      <c r="D785" s="4">
        <v>44</v>
      </c>
      <c r="E785" s="4" t="s">
        <v>4213</v>
      </c>
      <c r="F785" s="4">
        <v>13.6124296188354</v>
      </c>
      <c r="G785" s="4" t="s">
        <v>4214</v>
      </c>
    </row>
    <row r="786" spans="1:7">
      <c r="A786" s="4" t="s">
        <v>4215</v>
      </c>
      <c r="B786" s="4" t="s">
        <v>4216</v>
      </c>
      <c r="C786" s="4" t="s">
        <v>464</v>
      </c>
      <c r="D786" s="4">
        <v>41</v>
      </c>
      <c r="E786" s="4" t="s">
        <v>4217</v>
      </c>
      <c r="F786" s="4">
        <v>13.5897045135498</v>
      </c>
      <c r="G786" s="4" t="s">
        <v>4218</v>
      </c>
    </row>
    <row r="787" spans="1:7">
      <c r="A787" s="4" t="s">
        <v>4219</v>
      </c>
      <c r="B787" s="4" t="s">
        <v>4220</v>
      </c>
      <c r="C787" s="4" t="s">
        <v>464</v>
      </c>
      <c r="D787" s="4">
        <v>37</v>
      </c>
      <c r="E787" s="4" t="s">
        <v>4221</v>
      </c>
      <c r="F787" s="4">
        <v>13.5766410827637</v>
      </c>
      <c r="G787" s="4" t="s">
        <v>4222</v>
      </c>
    </row>
    <row r="788" spans="1:7">
      <c r="A788" s="4" t="s">
        <v>4223</v>
      </c>
      <c r="B788" s="4" t="s">
        <v>4224</v>
      </c>
      <c r="C788" s="4" t="s">
        <v>464</v>
      </c>
      <c r="D788" s="4">
        <v>45</v>
      </c>
      <c r="E788" s="4" t="s">
        <v>4225</v>
      </c>
      <c r="F788" s="4">
        <v>13.5735387802124</v>
      </c>
      <c r="G788" s="4" t="s">
        <v>4226</v>
      </c>
    </row>
    <row r="789" spans="1:7">
      <c r="A789" s="4" t="s">
        <v>4227</v>
      </c>
      <c r="B789" s="4" t="s">
        <v>4228</v>
      </c>
      <c r="C789" s="4" t="s">
        <v>464</v>
      </c>
      <c r="D789" s="4">
        <v>42</v>
      </c>
      <c r="E789" s="4" t="s">
        <v>4229</v>
      </c>
      <c r="F789" s="4">
        <v>13.5655326843262</v>
      </c>
      <c r="G789" s="4" t="s">
        <v>4230</v>
      </c>
    </row>
    <row r="790" spans="1:7">
      <c r="A790" s="4" t="s">
        <v>4231</v>
      </c>
      <c r="B790" s="4" t="s">
        <v>4232</v>
      </c>
      <c r="C790" s="4" t="s">
        <v>464</v>
      </c>
      <c r="D790" s="4">
        <v>45</v>
      </c>
      <c r="E790" s="4" t="s">
        <v>4233</v>
      </c>
      <c r="F790" s="4">
        <v>13.5626020431519</v>
      </c>
      <c r="G790" s="4" t="s">
        <v>4234</v>
      </c>
    </row>
    <row r="791" spans="1:7">
      <c r="A791" s="4" t="s">
        <v>312</v>
      </c>
      <c r="B791" s="4" t="s">
        <v>4235</v>
      </c>
      <c r="C791" s="4" t="s">
        <v>464</v>
      </c>
      <c r="D791" s="4">
        <v>48</v>
      </c>
      <c r="E791" s="4" t="s">
        <v>4236</v>
      </c>
      <c r="F791" s="4">
        <v>13.5592346191406</v>
      </c>
      <c r="G791" s="4" t="s">
        <v>4237</v>
      </c>
    </row>
    <row r="792" spans="1:7">
      <c r="A792" s="4" t="s">
        <v>4238</v>
      </c>
      <c r="B792" s="4" t="s">
        <v>4239</v>
      </c>
      <c r="C792" s="4" t="s">
        <v>464</v>
      </c>
      <c r="D792" s="4">
        <v>40</v>
      </c>
      <c r="E792" s="4" t="s">
        <v>4240</v>
      </c>
      <c r="F792" s="4">
        <v>13.5544462203979</v>
      </c>
      <c r="G792" s="4" t="s">
        <v>4241</v>
      </c>
    </row>
    <row r="793" spans="1:7">
      <c r="A793" s="4" t="s">
        <v>4242</v>
      </c>
      <c r="B793" s="4" t="s">
        <v>4243</v>
      </c>
      <c r="C793" s="4" t="s">
        <v>464</v>
      </c>
      <c r="D793" s="4">
        <v>43</v>
      </c>
      <c r="E793" s="4" t="s">
        <v>4244</v>
      </c>
      <c r="F793" s="4">
        <v>13.5517845153809</v>
      </c>
      <c r="G793" s="4" t="s">
        <v>4245</v>
      </c>
    </row>
    <row r="794" spans="1:7">
      <c r="A794" s="4" t="s">
        <v>4246</v>
      </c>
      <c r="B794" s="4" t="s">
        <v>4247</v>
      </c>
      <c r="C794" s="4" t="s">
        <v>464</v>
      </c>
      <c r="D794" s="4">
        <v>38</v>
      </c>
      <c r="E794" s="4" t="s">
        <v>4248</v>
      </c>
      <c r="F794" s="4">
        <v>13.5398693084717</v>
      </c>
      <c r="G794" s="4" t="s">
        <v>4249</v>
      </c>
    </row>
    <row r="795" spans="1:7">
      <c r="A795" s="4" t="s">
        <v>4250</v>
      </c>
      <c r="B795" s="4" t="s">
        <v>4251</v>
      </c>
      <c r="C795" s="4" t="s">
        <v>464</v>
      </c>
      <c r="D795" s="4">
        <v>42</v>
      </c>
      <c r="E795" s="4" t="s">
        <v>4252</v>
      </c>
      <c r="F795" s="4">
        <v>13.5388164520264</v>
      </c>
      <c r="G795" s="4" t="s">
        <v>4253</v>
      </c>
    </row>
    <row r="796" spans="1:7">
      <c r="A796" s="4" t="s">
        <v>4254</v>
      </c>
      <c r="B796" s="4" t="s">
        <v>4255</v>
      </c>
      <c r="C796" s="4" t="s">
        <v>464</v>
      </c>
      <c r="D796" s="4">
        <v>45</v>
      </c>
      <c r="E796" s="4" t="s">
        <v>4256</v>
      </c>
      <c r="F796" s="4">
        <v>13.5319404602051</v>
      </c>
      <c r="G796" s="4" t="s">
        <v>4257</v>
      </c>
    </row>
    <row r="797" spans="1:7">
      <c r="A797" s="4" t="s">
        <v>4258</v>
      </c>
      <c r="B797" s="4" t="s">
        <v>4259</v>
      </c>
      <c r="C797" s="4" t="s">
        <v>464</v>
      </c>
      <c r="D797" s="4">
        <v>38</v>
      </c>
      <c r="E797" s="4" t="s">
        <v>4260</v>
      </c>
      <c r="F797" s="4">
        <v>13.5305843353271</v>
      </c>
      <c r="G797" s="4" t="s">
        <v>4261</v>
      </c>
    </row>
    <row r="798" spans="1:7">
      <c r="A798" s="4" t="s">
        <v>4262</v>
      </c>
      <c r="B798" s="4" t="s">
        <v>4263</v>
      </c>
      <c r="C798" s="4" t="s">
        <v>464</v>
      </c>
      <c r="D798" s="4">
        <v>41</v>
      </c>
      <c r="E798" s="4" t="s">
        <v>4264</v>
      </c>
      <c r="F798" s="4">
        <v>13.5123805999756</v>
      </c>
      <c r="G798" s="4" t="s">
        <v>4265</v>
      </c>
    </row>
    <row r="799" spans="1:7">
      <c r="A799" s="4" t="s">
        <v>4266</v>
      </c>
      <c r="B799" s="4" t="s">
        <v>4267</v>
      </c>
      <c r="C799" s="4" t="s">
        <v>464</v>
      </c>
      <c r="D799" s="4">
        <v>46</v>
      </c>
      <c r="E799" s="4" t="s">
        <v>4268</v>
      </c>
      <c r="F799" s="4">
        <v>13.5098447799683</v>
      </c>
      <c r="G799" s="4" t="s">
        <v>4269</v>
      </c>
    </row>
    <row r="800" spans="1:7">
      <c r="A800" s="4" t="s">
        <v>4270</v>
      </c>
      <c r="B800" s="4" t="s">
        <v>4271</v>
      </c>
      <c r="C800" s="4" t="s">
        <v>464</v>
      </c>
      <c r="D800" s="4">
        <v>38</v>
      </c>
      <c r="E800" s="4" t="s">
        <v>4272</v>
      </c>
      <c r="F800" s="4">
        <v>13.5066347122192</v>
      </c>
      <c r="G800" s="4" t="s">
        <v>4273</v>
      </c>
    </row>
    <row r="801" spans="1:7">
      <c r="A801" s="4" t="s">
        <v>4274</v>
      </c>
      <c r="B801" s="4" t="s">
        <v>4275</v>
      </c>
      <c r="C801" s="4" t="s">
        <v>464</v>
      </c>
      <c r="D801" s="4">
        <v>45</v>
      </c>
      <c r="E801" s="4" t="s">
        <v>4276</v>
      </c>
      <c r="F801" s="4">
        <v>13.4825057983398</v>
      </c>
      <c r="G801" s="4" t="s">
        <v>4277</v>
      </c>
    </row>
    <row r="802" spans="1:7">
      <c r="A802" s="4" t="s">
        <v>4278</v>
      </c>
      <c r="B802" s="4" t="s">
        <v>4279</v>
      </c>
      <c r="C802" s="4" t="s">
        <v>464</v>
      </c>
      <c r="D802" s="4">
        <v>45</v>
      </c>
      <c r="E802" s="4" t="s">
        <v>4280</v>
      </c>
      <c r="F802" s="4">
        <v>13.4666328430176</v>
      </c>
      <c r="G802" s="4" t="s">
        <v>4281</v>
      </c>
    </row>
    <row r="803" spans="1:7">
      <c r="A803" s="4" t="s">
        <v>4282</v>
      </c>
      <c r="B803" s="4" t="s">
        <v>4283</v>
      </c>
      <c r="C803" s="4" t="s">
        <v>464</v>
      </c>
      <c r="D803" s="4">
        <v>38</v>
      </c>
      <c r="E803" s="4" t="s">
        <v>4284</v>
      </c>
      <c r="F803" s="4">
        <v>13.4584836959839</v>
      </c>
      <c r="G803" s="4" t="s">
        <v>4285</v>
      </c>
    </row>
    <row r="804" spans="1:7">
      <c r="A804" s="4" t="s">
        <v>4286</v>
      </c>
      <c r="B804" s="4" t="s">
        <v>4287</v>
      </c>
      <c r="C804" s="4" t="s">
        <v>464</v>
      </c>
      <c r="D804" s="4">
        <v>40</v>
      </c>
      <c r="E804" s="4" t="s">
        <v>4288</v>
      </c>
      <c r="F804" s="4">
        <v>13.4336919784546</v>
      </c>
      <c r="G804" s="4" t="s">
        <v>4289</v>
      </c>
    </row>
    <row r="805" spans="1:7">
      <c r="A805" s="4" t="s">
        <v>4290</v>
      </c>
      <c r="B805" s="4" t="s">
        <v>4291</v>
      </c>
      <c r="C805" s="4" t="s">
        <v>464</v>
      </c>
      <c r="D805" s="4">
        <v>44</v>
      </c>
      <c r="E805" s="4" t="s">
        <v>4292</v>
      </c>
      <c r="F805" s="4">
        <v>13.4243545532227</v>
      </c>
      <c r="G805" s="4" t="s">
        <v>4293</v>
      </c>
    </row>
    <row r="806" spans="1:7">
      <c r="A806" s="4" t="s">
        <v>4294</v>
      </c>
      <c r="B806" s="4" t="s">
        <v>4295</v>
      </c>
      <c r="C806" s="4" t="s">
        <v>464</v>
      </c>
      <c r="D806" s="4">
        <v>35</v>
      </c>
      <c r="E806" s="4" t="s">
        <v>4296</v>
      </c>
      <c r="F806" s="4">
        <v>13.4216785430908</v>
      </c>
      <c r="G806" s="4" t="s">
        <v>4297</v>
      </c>
    </row>
    <row r="807" spans="1:7">
      <c r="A807" s="4" t="s">
        <v>4298</v>
      </c>
      <c r="B807" s="4" t="s">
        <v>4299</v>
      </c>
      <c r="C807" s="4" t="s">
        <v>464</v>
      </c>
      <c r="D807" s="4">
        <v>41</v>
      </c>
      <c r="E807" s="4" t="s">
        <v>4300</v>
      </c>
      <c r="F807" s="4">
        <v>13.4204139709473</v>
      </c>
      <c r="G807" s="4" t="s">
        <v>4301</v>
      </c>
    </row>
    <row r="808" spans="1:7">
      <c r="A808" s="4" t="s">
        <v>4302</v>
      </c>
      <c r="B808" s="4" t="s">
        <v>4303</v>
      </c>
      <c r="C808" s="4" t="s">
        <v>464</v>
      </c>
      <c r="D808" s="4">
        <v>46</v>
      </c>
      <c r="E808" s="4" t="s">
        <v>4304</v>
      </c>
      <c r="F808" s="4">
        <v>13.4201641082764</v>
      </c>
      <c r="G808" s="4" t="s">
        <v>4305</v>
      </c>
    </row>
    <row r="809" spans="1:7">
      <c r="A809" s="4" t="s">
        <v>4306</v>
      </c>
      <c r="B809" s="4" t="s">
        <v>4307</v>
      </c>
      <c r="C809" s="4" t="s">
        <v>464</v>
      </c>
      <c r="D809" s="4">
        <v>40</v>
      </c>
      <c r="E809" s="4" t="s">
        <v>4308</v>
      </c>
      <c r="F809" s="4">
        <v>13.418288230896</v>
      </c>
      <c r="G809" s="4" t="s">
        <v>4309</v>
      </c>
    </row>
    <row r="810" spans="1:7">
      <c r="A810" s="4" t="s">
        <v>4310</v>
      </c>
      <c r="B810" s="4" t="s">
        <v>4310</v>
      </c>
      <c r="C810" s="4" t="s">
        <v>464</v>
      </c>
      <c r="D810" s="4">
        <v>33</v>
      </c>
      <c r="E810" s="4" t="s">
        <v>4311</v>
      </c>
      <c r="F810" s="4">
        <v>13.4150619506836</v>
      </c>
      <c r="G810" s="4" t="s">
        <v>4312</v>
      </c>
    </row>
    <row r="811" spans="1:7">
      <c r="A811" s="4" t="s">
        <v>4313</v>
      </c>
      <c r="B811" s="4" t="s">
        <v>4314</v>
      </c>
      <c r="C811" s="4" t="s">
        <v>464</v>
      </c>
      <c r="D811" s="4">
        <v>43</v>
      </c>
      <c r="E811" s="4" t="s">
        <v>4315</v>
      </c>
      <c r="F811" s="4">
        <v>13.390193939209</v>
      </c>
      <c r="G811" s="4" t="s">
        <v>4316</v>
      </c>
    </row>
    <row r="812" spans="1:7">
      <c r="A812" s="4" t="s">
        <v>307</v>
      </c>
      <c r="B812" s="4" t="s">
        <v>4317</v>
      </c>
      <c r="C812" s="4" t="s">
        <v>464</v>
      </c>
      <c r="D812" s="4">
        <v>47</v>
      </c>
      <c r="E812" s="4" t="s">
        <v>4318</v>
      </c>
      <c r="F812" s="4">
        <v>13.3777494430542</v>
      </c>
      <c r="G812" s="4" t="s">
        <v>4319</v>
      </c>
    </row>
    <row r="813" spans="1:7">
      <c r="A813" s="4" t="s">
        <v>4320</v>
      </c>
      <c r="B813" s="4" t="s">
        <v>4321</v>
      </c>
      <c r="C813" s="4" t="s">
        <v>464</v>
      </c>
      <c r="D813" s="4">
        <v>40</v>
      </c>
      <c r="E813" s="4" t="s">
        <v>4322</v>
      </c>
      <c r="F813" s="4">
        <v>13.3645820617676</v>
      </c>
      <c r="G813" s="4" t="s">
        <v>4323</v>
      </c>
    </row>
    <row r="814" spans="1:7">
      <c r="A814" s="4" t="s">
        <v>4324</v>
      </c>
      <c r="B814" s="4" t="s">
        <v>4325</v>
      </c>
      <c r="C814" s="4" t="s">
        <v>464</v>
      </c>
      <c r="D814" s="4">
        <v>37</v>
      </c>
      <c r="E814" s="4" t="s">
        <v>4326</v>
      </c>
      <c r="F814" s="4">
        <v>13.3483028411865</v>
      </c>
      <c r="G814" s="4" t="s">
        <v>4327</v>
      </c>
    </row>
    <row r="815" spans="1:7">
      <c r="A815" s="4" t="s">
        <v>4328</v>
      </c>
      <c r="B815" s="4" t="s">
        <v>4329</v>
      </c>
      <c r="C815" s="4" t="s">
        <v>464</v>
      </c>
      <c r="D815" s="4">
        <v>41</v>
      </c>
      <c r="E815" s="4" t="s">
        <v>4330</v>
      </c>
      <c r="F815" s="4">
        <v>13.3468647003174</v>
      </c>
      <c r="G815" s="4" t="s">
        <v>4331</v>
      </c>
    </row>
    <row r="816" spans="1:7">
      <c r="A816" s="4" t="s">
        <v>4332</v>
      </c>
      <c r="B816" s="4" t="s">
        <v>4333</v>
      </c>
      <c r="C816" s="4" t="s">
        <v>464</v>
      </c>
      <c r="D816" s="4">
        <v>37</v>
      </c>
      <c r="E816" s="4" t="s">
        <v>4334</v>
      </c>
      <c r="F816" s="4">
        <v>13.3360891342163</v>
      </c>
      <c r="G816" s="4" t="s">
        <v>4335</v>
      </c>
    </row>
    <row r="817" spans="1:7">
      <c r="A817" s="4" t="s">
        <v>4336</v>
      </c>
      <c r="B817" s="4" t="s">
        <v>4337</v>
      </c>
      <c r="C817" s="4" t="s">
        <v>464</v>
      </c>
      <c r="D817" s="4">
        <v>49</v>
      </c>
      <c r="E817" s="4" t="s">
        <v>4338</v>
      </c>
      <c r="F817" s="4">
        <v>13.3292083740234</v>
      </c>
      <c r="G817" s="4" t="s">
        <v>4339</v>
      </c>
    </row>
    <row r="818" spans="1:7">
      <c r="A818" s="4" t="s">
        <v>4340</v>
      </c>
      <c r="B818" s="4" t="s">
        <v>4341</v>
      </c>
      <c r="C818" s="4" t="s">
        <v>464</v>
      </c>
      <c r="D818" s="4">
        <v>39</v>
      </c>
      <c r="E818" s="4" t="s">
        <v>4342</v>
      </c>
      <c r="F818" s="4">
        <v>13.3268375396729</v>
      </c>
      <c r="G818" s="4" t="s">
        <v>4343</v>
      </c>
    </row>
    <row r="819" spans="1:7">
      <c r="A819" s="4" t="s">
        <v>4344</v>
      </c>
      <c r="B819" s="4" t="s">
        <v>4345</v>
      </c>
      <c r="C819" s="4" t="s">
        <v>464</v>
      </c>
      <c r="D819" s="4">
        <v>38</v>
      </c>
      <c r="E819" s="4" t="s">
        <v>4346</v>
      </c>
      <c r="F819" s="4">
        <v>13.3129634857178</v>
      </c>
      <c r="G819" s="4" t="s">
        <v>4347</v>
      </c>
    </row>
    <row r="820" spans="1:7">
      <c r="A820" s="4" t="s">
        <v>4348</v>
      </c>
      <c r="B820" s="4" t="s">
        <v>4349</v>
      </c>
      <c r="C820" s="4" t="s">
        <v>464</v>
      </c>
      <c r="D820" s="4">
        <v>40</v>
      </c>
      <c r="E820" s="4" t="s">
        <v>4350</v>
      </c>
      <c r="F820" s="4">
        <v>13.2901229858398</v>
      </c>
      <c r="G820" s="4" t="s">
        <v>4351</v>
      </c>
    </row>
    <row r="821" spans="1:7">
      <c r="A821" s="4" t="s">
        <v>4352</v>
      </c>
      <c r="B821" s="4" t="s">
        <v>4353</v>
      </c>
      <c r="C821" s="4" t="s">
        <v>464</v>
      </c>
      <c r="D821" s="4">
        <v>30</v>
      </c>
      <c r="E821" s="4" t="s">
        <v>4354</v>
      </c>
      <c r="F821" s="4">
        <v>13.2853946685791</v>
      </c>
      <c r="G821" s="4" t="s">
        <v>4355</v>
      </c>
    </row>
    <row r="822" spans="1:7">
      <c r="A822" s="4" t="s">
        <v>4356</v>
      </c>
      <c r="B822" s="4" t="s">
        <v>4357</v>
      </c>
      <c r="C822" s="4" t="s">
        <v>464</v>
      </c>
      <c r="D822" s="4">
        <v>48</v>
      </c>
      <c r="E822" s="4" t="s">
        <v>4358</v>
      </c>
      <c r="F822" s="4">
        <v>13.2730979919434</v>
      </c>
      <c r="G822" s="4" t="s">
        <v>4359</v>
      </c>
    </row>
    <row r="823" spans="1:7">
      <c r="A823" s="4" t="s">
        <v>4360</v>
      </c>
      <c r="B823" s="4" t="s">
        <v>4361</v>
      </c>
      <c r="C823" s="4" t="s">
        <v>464</v>
      </c>
      <c r="D823" s="4">
        <v>38</v>
      </c>
      <c r="E823" s="4" t="s">
        <v>4362</v>
      </c>
      <c r="F823" s="4">
        <v>13.2643795013428</v>
      </c>
      <c r="G823" s="4" t="s">
        <v>4363</v>
      </c>
    </row>
    <row r="824" spans="1:7">
      <c r="A824" s="4" t="s">
        <v>4364</v>
      </c>
      <c r="B824" s="4" t="s">
        <v>4365</v>
      </c>
      <c r="C824" s="4" t="s">
        <v>551</v>
      </c>
      <c r="D824" s="4">
        <v>23</v>
      </c>
      <c r="E824" s="4" t="s">
        <v>4366</v>
      </c>
      <c r="F824" s="4">
        <v>13.2612800598145</v>
      </c>
      <c r="G824" s="4" t="s">
        <v>4367</v>
      </c>
    </row>
    <row r="825" spans="1:7">
      <c r="A825" s="4" t="s">
        <v>4368</v>
      </c>
      <c r="B825" s="4" t="s">
        <v>4369</v>
      </c>
      <c r="C825" s="4" t="s">
        <v>464</v>
      </c>
      <c r="D825" s="4">
        <v>32</v>
      </c>
      <c r="E825" s="4" t="s">
        <v>4370</v>
      </c>
      <c r="F825" s="4">
        <v>13.2462902069092</v>
      </c>
      <c r="G825" s="4" t="s">
        <v>4371</v>
      </c>
    </row>
    <row r="826" spans="1:7">
      <c r="A826" s="4" t="s">
        <v>4372</v>
      </c>
      <c r="B826" s="4" t="s">
        <v>4373</v>
      </c>
      <c r="C826" s="4" t="s">
        <v>464</v>
      </c>
      <c r="D826" s="4">
        <v>38</v>
      </c>
      <c r="E826" s="4" t="s">
        <v>4374</v>
      </c>
      <c r="F826" s="4">
        <v>13.2389011383057</v>
      </c>
      <c r="G826" s="4" t="s">
        <v>4375</v>
      </c>
    </row>
    <row r="827" spans="1:7">
      <c r="A827" s="4" t="s">
        <v>4376</v>
      </c>
      <c r="B827" s="4" t="s">
        <v>4377</v>
      </c>
      <c r="C827" s="4" t="s">
        <v>1124</v>
      </c>
      <c r="D827" s="4">
        <v>1</v>
      </c>
      <c r="E827" s="4" t="s">
        <v>4378</v>
      </c>
      <c r="F827" s="4">
        <v>13.2257652282715</v>
      </c>
      <c r="G827" s="4" t="s">
        <v>4379</v>
      </c>
    </row>
    <row r="828" spans="1:7">
      <c r="A828" s="4" t="s">
        <v>4380</v>
      </c>
      <c r="B828" s="4" t="s">
        <v>4381</v>
      </c>
      <c r="C828" s="4" t="s">
        <v>464</v>
      </c>
      <c r="D828" s="4">
        <v>46</v>
      </c>
      <c r="E828" s="4" t="s">
        <v>4382</v>
      </c>
      <c r="F828" s="4">
        <v>13.1931257247925</v>
      </c>
      <c r="G828" s="4" t="s">
        <v>4383</v>
      </c>
    </row>
    <row r="829" spans="1:7">
      <c r="A829" s="4" t="s">
        <v>4384</v>
      </c>
      <c r="B829" s="4" t="s">
        <v>4385</v>
      </c>
      <c r="C829" s="4" t="s">
        <v>464</v>
      </c>
      <c r="D829" s="4">
        <v>43</v>
      </c>
      <c r="E829" s="4" t="s">
        <v>4386</v>
      </c>
      <c r="F829" s="4">
        <v>13.167106628418</v>
      </c>
      <c r="G829" s="4" t="s">
        <v>4387</v>
      </c>
    </row>
    <row r="830" spans="1:7">
      <c r="A830" s="4" t="s">
        <v>4388</v>
      </c>
      <c r="B830" s="4" t="s">
        <v>4389</v>
      </c>
      <c r="C830" s="4" t="s">
        <v>464</v>
      </c>
      <c r="D830" s="4">
        <v>38</v>
      </c>
      <c r="E830" s="4" t="s">
        <v>4390</v>
      </c>
      <c r="F830" s="4">
        <v>13.1547050476074</v>
      </c>
      <c r="G830" s="4" t="s">
        <v>4391</v>
      </c>
    </row>
    <row r="831" spans="1:7">
      <c r="A831" s="4" t="s">
        <v>4392</v>
      </c>
      <c r="B831" s="4" t="s">
        <v>4393</v>
      </c>
      <c r="C831" s="4" t="s">
        <v>464</v>
      </c>
      <c r="D831" s="4">
        <v>39</v>
      </c>
      <c r="E831" s="4" t="s">
        <v>4394</v>
      </c>
      <c r="F831" s="4">
        <v>13.1295547485352</v>
      </c>
      <c r="G831" s="4" t="s">
        <v>4395</v>
      </c>
    </row>
    <row r="832" spans="1:7">
      <c r="A832" s="4" t="s">
        <v>4396</v>
      </c>
      <c r="B832" s="4" t="s">
        <v>4397</v>
      </c>
      <c r="C832" s="4" t="s">
        <v>464</v>
      </c>
      <c r="D832" s="4">
        <v>37</v>
      </c>
      <c r="E832" s="4" t="s">
        <v>4398</v>
      </c>
      <c r="F832" s="4">
        <v>13.1242294311523</v>
      </c>
      <c r="G832" s="4" t="s">
        <v>4399</v>
      </c>
    </row>
    <row r="833" spans="1:7">
      <c r="A833" s="4" t="s">
        <v>4400</v>
      </c>
      <c r="B833" s="4" t="s">
        <v>4401</v>
      </c>
      <c r="C833" s="4" t="s">
        <v>464</v>
      </c>
      <c r="D833" s="4">
        <v>36</v>
      </c>
      <c r="E833" s="4" t="s">
        <v>4402</v>
      </c>
      <c r="F833" s="4">
        <v>13.1192302703857</v>
      </c>
      <c r="G833" s="4" t="s">
        <v>4403</v>
      </c>
    </row>
    <row r="834" spans="1:7">
      <c r="A834" s="4" t="s">
        <v>4404</v>
      </c>
      <c r="B834" s="4" t="s">
        <v>4405</v>
      </c>
      <c r="C834" s="4" t="s">
        <v>464</v>
      </c>
      <c r="D834" s="4">
        <v>41</v>
      </c>
      <c r="E834" s="4" t="s">
        <v>4406</v>
      </c>
      <c r="F834" s="4">
        <v>13.113561630249</v>
      </c>
      <c r="G834" s="4" t="s">
        <v>4407</v>
      </c>
    </row>
    <row r="835" spans="1:7">
      <c r="A835" s="4" t="s">
        <v>4408</v>
      </c>
      <c r="B835" s="4" t="s">
        <v>4409</v>
      </c>
      <c r="C835" s="4" t="s">
        <v>464</v>
      </c>
      <c r="D835" s="4">
        <v>37</v>
      </c>
      <c r="E835" s="4" t="s">
        <v>4410</v>
      </c>
      <c r="F835" s="4">
        <v>13.1105556488037</v>
      </c>
      <c r="G835" s="4" t="s">
        <v>4411</v>
      </c>
    </row>
    <row r="836" spans="1:7">
      <c r="A836" s="4" t="s">
        <v>4412</v>
      </c>
      <c r="B836" s="4" t="s">
        <v>4413</v>
      </c>
      <c r="C836" s="4" t="s">
        <v>464</v>
      </c>
      <c r="D836" s="4">
        <v>42</v>
      </c>
      <c r="E836" s="4" t="s">
        <v>4414</v>
      </c>
      <c r="F836" s="4">
        <v>13.0989723205566</v>
      </c>
      <c r="G836" s="4" t="s">
        <v>4415</v>
      </c>
    </row>
    <row r="837" spans="1:7">
      <c r="A837" s="4" t="s">
        <v>4416</v>
      </c>
      <c r="B837" s="4" t="s">
        <v>4417</v>
      </c>
      <c r="C837" s="4" t="s">
        <v>464</v>
      </c>
      <c r="D837" s="4">
        <v>38</v>
      </c>
      <c r="E837" s="4" t="s">
        <v>4418</v>
      </c>
      <c r="F837" s="4">
        <v>13.0891647338867</v>
      </c>
      <c r="G837" s="4" t="s">
        <v>4419</v>
      </c>
    </row>
    <row r="838" spans="1:7">
      <c r="A838" s="4" t="s">
        <v>4420</v>
      </c>
      <c r="B838" s="4" t="s">
        <v>4421</v>
      </c>
      <c r="C838" s="4" t="s">
        <v>464</v>
      </c>
      <c r="D838" s="4">
        <v>44</v>
      </c>
      <c r="E838" s="4" t="s">
        <v>4422</v>
      </c>
      <c r="F838" s="4">
        <v>13.0891284942627</v>
      </c>
      <c r="G838" s="4" t="s">
        <v>4423</v>
      </c>
    </row>
    <row r="839" spans="1:7">
      <c r="A839" s="4" t="s">
        <v>4424</v>
      </c>
      <c r="B839" s="4" t="s">
        <v>4425</v>
      </c>
      <c r="C839" s="4" t="s">
        <v>464</v>
      </c>
      <c r="D839" s="4">
        <v>48</v>
      </c>
      <c r="E839" s="4" t="s">
        <v>4426</v>
      </c>
      <c r="F839" s="4">
        <v>13.0626754760742</v>
      </c>
      <c r="G839" s="4" t="s">
        <v>4427</v>
      </c>
    </row>
    <row r="840" spans="1:7">
      <c r="A840" s="4" t="s">
        <v>4428</v>
      </c>
      <c r="B840" s="4" t="s">
        <v>4429</v>
      </c>
      <c r="C840" s="4" t="s">
        <v>464</v>
      </c>
      <c r="D840" s="4">
        <v>45</v>
      </c>
      <c r="E840" s="4" t="s">
        <v>4430</v>
      </c>
      <c r="F840" s="4">
        <v>13.0549087524414</v>
      </c>
      <c r="G840" s="4" t="s">
        <v>4431</v>
      </c>
    </row>
    <row r="841" spans="1:7">
      <c r="A841" s="4" t="s">
        <v>4432</v>
      </c>
      <c r="B841" s="4" t="s">
        <v>4433</v>
      </c>
      <c r="C841" s="4" t="s">
        <v>464</v>
      </c>
      <c r="D841" s="4">
        <v>41</v>
      </c>
      <c r="E841" s="4" t="s">
        <v>4434</v>
      </c>
      <c r="F841" s="4">
        <v>13.0445194244385</v>
      </c>
      <c r="G841" s="4" t="s">
        <v>4435</v>
      </c>
    </row>
    <row r="842" spans="1:7">
      <c r="A842" s="4" t="s">
        <v>4436</v>
      </c>
      <c r="B842" s="4" t="s">
        <v>4437</v>
      </c>
      <c r="C842" s="4" t="s">
        <v>464</v>
      </c>
      <c r="D842" s="4">
        <v>40</v>
      </c>
      <c r="E842" s="4" t="s">
        <v>4438</v>
      </c>
      <c r="F842" s="4">
        <v>13.0371932983398</v>
      </c>
      <c r="G842" s="4" t="s">
        <v>4439</v>
      </c>
    </row>
    <row r="843" spans="1:7">
      <c r="A843" s="4" t="s">
        <v>4440</v>
      </c>
      <c r="B843" s="4" t="s">
        <v>4441</v>
      </c>
      <c r="C843" s="4" t="s">
        <v>464</v>
      </c>
      <c r="D843" s="4">
        <v>45</v>
      </c>
      <c r="E843" s="4" t="s">
        <v>4442</v>
      </c>
      <c r="F843" s="4">
        <v>13.0362005233765</v>
      </c>
      <c r="G843" s="4" t="s">
        <v>4443</v>
      </c>
    </row>
    <row r="844" spans="1:7">
      <c r="A844" s="4" t="s">
        <v>4444</v>
      </c>
      <c r="B844" s="4" t="s">
        <v>4445</v>
      </c>
      <c r="C844" s="4" t="s">
        <v>464</v>
      </c>
      <c r="D844" s="4">
        <v>40</v>
      </c>
      <c r="E844" s="4" t="s">
        <v>4446</v>
      </c>
      <c r="F844" s="4">
        <v>13.0310535430908</v>
      </c>
      <c r="G844" s="4" t="s">
        <v>4447</v>
      </c>
    </row>
    <row r="845" spans="1:7">
      <c r="A845" s="4" t="s">
        <v>4448</v>
      </c>
      <c r="B845" s="4" t="s">
        <v>4449</v>
      </c>
      <c r="C845" s="4" t="s">
        <v>464</v>
      </c>
      <c r="D845" s="4">
        <v>40</v>
      </c>
      <c r="E845" s="4" t="s">
        <v>4450</v>
      </c>
      <c r="F845" s="4">
        <v>13.0253829956055</v>
      </c>
      <c r="G845" s="4" t="s">
        <v>4451</v>
      </c>
    </row>
    <row r="846" spans="1:7">
      <c r="A846" s="4" t="s">
        <v>4452</v>
      </c>
      <c r="B846" s="4" t="s">
        <v>4453</v>
      </c>
      <c r="C846" s="4" t="s">
        <v>464</v>
      </c>
      <c r="D846" s="4">
        <v>42</v>
      </c>
      <c r="E846" s="4" t="s">
        <v>4454</v>
      </c>
      <c r="F846" s="4">
        <v>13.0232715606689</v>
      </c>
      <c r="G846" s="4" t="s">
        <v>4455</v>
      </c>
    </row>
    <row r="847" spans="1:7">
      <c r="A847" s="4" t="s">
        <v>4456</v>
      </c>
      <c r="B847" s="4" t="s">
        <v>4457</v>
      </c>
      <c r="C847" s="4" t="s">
        <v>464</v>
      </c>
      <c r="D847" s="4">
        <v>44</v>
      </c>
      <c r="E847" s="4" t="s">
        <v>4458</v>
      </c>
      <c r="F847" s="4">
        <v>13.0119943618774</v>
      </c>
      <c r="G847" s="4" t="s">
        <v>4459</v>
      </c>
    </row>
    <row r="848" spans="1:7">
      <c r="A848" s="4" t="s">
        <v>4460</v>
      </c>
      <c r="B848" s="4" t="s">
        <v>4461</v>
      </c>
      <c r="C848" s="4" t="s">
        <v>464</v>
      </c>
      <c r="D848" s="4">
        <v>50</v>
      </c>
      <c r="E848" s="4" t="s">
        <v>4462</v>
      </c>
      <c r="F848" s="4">
        <v>12.9843339920044</v>
      </c>
      <c r="G848" s="4" t="s">
        <v>4463</v>
      </c>
    </row>
    <row r="849" spans="1:7">
      <c r="A849" s="4" t="s">
        <v>4464</v>
      </c>
      <c r="B849" s="4" t="s">
        <v>4465</v>
      </c>
      <c r="C849" s="4" t="s">
        <v>464</v>
      </c>
      <c r="D849" s="4">
        <v>45</v>
      </c>
      <c r="E849" s="4" t="s">
        <v>4466</v>
      </c>
      <c r="F849" s="4">
        <v>12.9586763381958</v>
      </c>
      <c r="G849" s="4" t="s">
        <v>4467</v>
      </c>
    </row>
    <row r="850" spans="1:7">
      <c r="A850" s="4" t="s">
        <v>582</v>
      </c>
      <c r="B850" s="4" t="s">
        <v>583</v>
      </c>
      <c r="C850" s="4" t="s">
        <v>464</v>
      </c>
      <c r="D850" s="4">
        <v>49</v>
      </c>
      <c r="E850" s="4" t="s">
        <v>584</v>
      </c>
      <c r="F850" s="4">
        <v>12.9575452804565</v>
      </c>
      <c r="G850" s="4" t="s">
        <v>585</v>
      </c>
    </row>
    <row r="851" spans="1:7">
      <c r="A851" s="4" t="s">
        <v>4468</v>
      </c>
      <c r="B851" s="4" t="s">
        <v>4469</v>
      </c>
      <c r="C851" s="4" t="s">
        <v>464</v>
      </c>
      <c r="D851" s="4">
        <v>39</v>
      </c>
      <c r="E851" s="4" t="s">
        <v>4470</v>
      </c>
      <c r="F851" s="4">
        <v>12.9558277130127</v>
      </c>
      <c r="G851" s="4" t="s">
        <v>4471</v>
      </c>
    </row>
    <row r="852" spans="1:7">
      <c r="A852" s="4" t="s">
        <v>4472</v>
      </c>
      <c r="B852" s="4" t="s">
        <v>4473</v>
      </c>
      <c r="C852" s="4" t="s">
        <v>464</v>
      </c>
      <c r="D852" s="4">
        <v>44</v>
      </c>
      <c r="E852" s="4" t="s">
        <v>4474</v>
      </c>
      <c r="F852" s="4">
        <v>12.9507446289063</v>
      </c>
      <c r="G852" s="4" t="s">
        <v>4475</v>
      </c>
    </row>
    <row r="853" spans="1:7">
      <c r="A853" s="4" t="s">
        <v>4476</v>
      </c>
      <c r="B853" s="4" t="s">
        <v>4477</v>
      </c>
      <c r="C853" s="4" t="s">
        <v>464</v>
      </c>
      <c r="D853" s="4">
        <v>40</v>
      </c>
      <c r="E853" s="4" t="s">
        <v>4478</v>
      </c>
      <c r="F853" s="4">
        <v>12.9470014572144</v>
      </c>
      <c r="G853" s="4" t="s">
        <v>4479</v>
      </c>
    </row>
    <row r="854" spans="1:7">
      <c r="A854" s="4" t="s">
        <v>4480</v>
      </c>
      <c r="B854" s="4" t="s">
        <v>4481</v>
      </c>
      <c r="C854" s="4" t="s">
        <v>464</v>
      </c>
      <c r="D854" s="4">
        <v>42</v>
      </c>
      <c r="E854" s="4" t="s">
        <v>4482</v>
      </c>
      <c r="F854" s="4">
        <v>12.9423980712891</v>
      </c>
      <c r="G854" s="4" t="s">
        <v>4483</v>
      </c>
    </row>
    <row r="855" spans="1:7">
      <c r="A855" s="4" t="s">
        <v>4484</v>
      </c>
      <c r="B855" s="4" t="s">
        <v>4485</v>
      </c>
      <c r="C855" s="4" t="s">
        <v>464</v>
      </c>
      <c r="D855" s="4">
        <v>43</v>
      </c>
      <c r="E855" s="4" t="s">
        <v>4486</v>
      </c>
      <c r="F855" s="4">
        <v>12.940746307373</v>
      </c>
      <c r="G855" s="4" t="s">
        <v>4487</v>
      </c>
    </row>
    <row r="856" spans="1:7">
      <c r="A856" s="4" t="s">
        <v>4488</v>
      </c>
      <c r="B856" s="4" t="s">
        <v>4489</v>
      </c>
      <c r="C856" s="4" t="s">
        <v>464</v>
      </c>
      <c r="D856" s="4">
        <v>42</v>
      </c>
      <c r="E856" s="4" t="s">
        <v>4490</v>
      </c>
      <c r="F856" s="4">
        <v>12.9329462051392</v>
      </c>
      <c r="G856" s="4" t="s">
        <v>4491</v>
      </c>
    </row>
    <row r="857" spans="1:7">
      <c r="A857" s="4" t="s">
        <v>4492</v>
      </c>
      <c r="B857" s="4" t="s">
        <v>4493</v>
      </c>
      <c r="C857" s="4" t="s">
        <v>464</v>
      </c>
      <c r="D857" s="4">
        <v>40</v>
      </c>
      <c r="E857" s="4" t="s">
        <v>4494</v>
      </c>
      <c r="F857" s="4">
        <v>12.9218673706055</v>
      </c>
      <c r="G857" s="4" t="s">
        <v>4495</v>
      </c>
    </row>
    <row r="858" spans="1:7">
      <c r="A858" s="4" t="s">
        <v>4496</v>
      </c>
      <c r="B858" s="4" t="s">
        <v>4497</v>
      </c>
      <c r="C858" s="4" t="s">
        <v>464</v>
      </c>
      <c r="D858" s="4">
        <v>41</v>
      </c>
      <c r="E858" s="4" t="s">
        <v>4498</v>
      </c>
      <c r="F858" s="4">
        <v>12.9162216186523</v>
      </c>
      <c r="G858" s="4" t="s">
        <v>4499</v>
      </c>
    </row>
    <row r="859" spans="1:7">
      <c r="A859" s="4" t="s">
        <v>4500</v>
      </c>
      <c r="B859" s="4" t="s">
        <v>4501</v>
      </c>
      <c r="C859" s="4" t="s">
        <v>464</v>
      </c>
      <c r="D859" s="4">
        <v>45</v>
      </c>
      <c r="E859" s="4" t="s">
        <v>4502</v>
      </c>
      <c r="F859" s="4">
        <v>12.8933229446411</v>
      </c>
      <c r="G859" s="4" t="s">
        <v>4503</v>
      </c>
    </row>
    <row r="860" spans="1:7">
      <c r="A860" s="4" t="s">
        <v>4504</v>
      </c>
      <c r="B860" s="4" t="s">
        <v>4505</v>
      </c>
      <c r="C860" s="4" t="s">
        <v>464</v>
      </c>
      <c r="D860" s="4">
        <v>39</v>
      </c>
      <c r="E860" s="4" t="s">
        <v>4506</v>
      </c>
      <c r="F860" s="4">
        <v>12.8920698165894</v>
      </c>
      <c r="G860" s="4" t="s">
        <v>4507</v>
      </c>
    </row>
    <row r="861" spans="1:7">
      <c r="A861" s="4" t="s">
        <v>491</v>
      </c>
      <c r="B861" s="4" t="s">
        <v>492</v>
      </c>
      <c r="C861" s="4" t="s">
        <v>464</v>
      </c>
      <c r="D861" s="4">
        <v>41</v>
      </c>
      <c r="E861" s="4" t="s">
        <v>493</v>
      </c>
      <c r="F861" s="4">
        <v>12.8867683410645</v>
      </c>
      <c r="G861" s="4" t="s">
        <v>494</v>
      </c>
    </row>
    <row r="862" spans="1:7">
      <c r="A862" s="4" t="s">
        <v>4508</v>
      </c>
      <c r="B862" s="4" t="s">
        <v>4509</v>
      </c>
      <c r="C862" s="4" t="s">
        <v>464</v>
      </c>
      <c r="D862" s="4">
        <v>50</v>
      </c>
      <c r="E862" s="4" t="s">
        <v>4510</v>
      </c>
      <c r="F862" s="4">
        <v>12.8631134033203</v>
      </c>
      <c r="G862" s="4" t="s">
        <v>4511</v>
      </c>
    </row>
    <row r="863" spans="1:7">
      <c r="A863" s="4" t="s">
        <v>4512</v>
      </c>
      <c r="B863" s="4" t="s">
        <v>4513</v>
      </c>
      <c r="C863" s="4" t="s">
        <v>464</v>
      </c>
      <c r="D863" s="4">
        <v>49</v>
      </c>
      <c r="E863" s="4" t="s">
        <v>4514</v>
      </c>
      <c r="F863" s="4">
        <v>12.8628778457642</v>
      </c>
      <c r="G863" s="4" t="s">
        <v>4515</v>
      </c>
    </row>
    <row r="864" spans="1:7">
      <c r="A864" s="4" t="s">
        <v>4516</v>
      </c>
      <c r="B864" s="4" t="s">
        <v>4517</v>
      </c>
      <c r="C864" s="4" t="s">
        <v>464</v>
      </c>
      <c r="D864" s="4">
        <v>45</v>
      </c>
      <c r="E864" s="4" t="s">
        <v>4518</v>
      </c>
      <c r="F864" s="4">
        <v>12.8616809844971</v>
      </c>
      <c r="G864" s="4" t="s">
        <v>4519</v>
      </c>
    </row>
    <row r="865" spans="1:7">
      <c r="A865" s="4" t="s">
        <v>4520</v>
      </c>
      <c r="B865" s="4" t="s">
        <v>4521</v>
      </c>
      <c r="C865" s="4" t="s">
        <v>464</v>
      </c>
      <c r="D865" s="4">
        <v>41</v>
      </c>
      <c r="E865" s="4" t="s">
        <v>4522</v>
      </c>
      <c r="F865" s="4">
        <v>12.8475160598755</v>
      </c>
      <c r="G865" s="4" t="s">
        <v>4523</v>
      </c>
    </row>
    <row r="866" spans="1:7">
      <c r="A866" s="4" t="s">
        <v>4524</v>
      </c>
      <c r="B866" s="4" t="s">
        <v>4525</v>
      </c>
      <c r="C866" s="4" t="s">
        <v>464</v>
      </c>
      <c r="D866" s="4">
        <v>45</v>
      </c>
      <c r="E866" s="4" t="s">
        <v>4526</v>
      </c>
      <c r="F866" s="4">
        <v>12.844181060791</v>
      </c>
      <c r="G866" s="4" t="s">
        <v>4527</v>
      </c>
    </row>
    <row r="867" spans="1:7">
      <c r="A867" s="4" t="s">
        <v>4528</v>
      </c>
      <c r="B867" s="4" t="s">
        <v>4529</v>
      </c>
      <c r="C867" s="4" t="s">
        <v>464</v>
      </c>
      <c r="D867" s="4">
        <v>43</v>
      </c>
      <c r="E867" s="4" t="s">
        <v>4530</v>
      </c>
      <c r="F867" s="4">
        <v>12.8435974121094</v>
      </c>
      <c r="G867" s="4" t="s">
        <v>4531</v>
      </c>
    </row>
    <row r="868" spans="1:7">
      <c r="A868" s="4" t="s">
        <v>4532</v>
      </c>
      <c r="B868" s="4" t="s">
        <v>4533</v>
      </c>
      <c r="C868" s="4" t="s">
        <v>464</v>
      </c>
      <c r="D868" s="4">
        <v>42</v>
      </c>
      <c r="E868" s="4" t="s">
        <v>4534</v>
      </c>
      <c r="F868" s="4">
        <v>12.8401622772217</v>
      </c>
      <c r="G868" s="4" t="s">
        <v>4535</v>
      </c>
    </row>
    <row r="869" spans="1:7">
      <c r="A869" s="4" t="s">
        <v>4536</v>
      </c>
      <c r="B869" s="4" t="s">
        <v>4537</v>
      </c>
      <c r="C869" s="4" t="s">
        <v>551</v>
      </c>
      <c r="D869" s="4">
        <v>21</v>
      </c>
      <c r="E869" s="4" t="s">
        <v>4538</v>
      </c>
      <c r="F869" s="4">
        <v>12.8329744338989</v>
      </c>
      <c r="G869" s="4" t="s">
        <v>4539</v>
      </c>
    </row>
    <row r="870" spans="1:7">
      <c r="A870" s="4" t="s">
        <v>4540</v>
      </c>
      <c r="B870" s="4" t="s">
        <v>4541</v>
      </c>
      <c r="C870" s="4" t="s">
        <v>464</v>
      </c>
      <c r="D870" s="4">
        <v>48</v>
      </c>
      <c r="E870" s="4" t="s">
        <v>4542</v>
      </c>
      <c r="F870" s="4">
        <v>12.8308601379395</v>
      </c>
      <c r="G870" s="4" t="s">
        <v>4543</v>
      </c>
    </row>
    <row r="871" spans="1:7">
      <c r="A871" s="4" t="s">
        <v>4544</v>
      </c>
      <c r="B871" s="4" t="s">
        <v>4545</v>
      </c>
      <c r="C871" s="4" t="s">
        <v>551</v>
      </c>
      <c r="D871" s="4">
        <v>12</v>
      </c>
      <c r="E871" s="4" t="s">
        <v>4546</v>
      </c>
      <c r="F871" s="4">
        <v>12.8231449127197</v>
      </c>
      <c r="G871" s="4" t="s">
        <v>4547</v>
      </c>
    </row>
    <row r="872" spans="1:7">
      <c r="A872" s="4" t="s">
        <v>4548</v>
      </c>
      <c r="B872" s="4" t="s">
        <v>4549</v>
      </c>
      <c r="C872" s="4" t="s">
        <v>464</v>
      </c>
      <c r="D872" s="4">
        <v>42</v>
      </c>
      <c r="E872" s="4" t="s">
        <v>4550</v>
      </c>
      <c r="F872" s="4">
        <v>12.7967901229858</v>
      </c>
      <c r="G872" s="4" t="s">
        <v>4551</v>
      </c>
    </row>
    <row r="873" spans="1:7">
      <c r="A873" s="4" t="s">
        <v>4552</v>
      </c>
      <c r="B873" s="4" t="s">
        <v>4553</v>
      </c>
      <c r="C873" s="4" t="s">
        <v>464</v>
      </c>
      <c r="D873" s="4">
        <v>47</v>
      </c>
      <c r="E873" s="4" t="s">
        <v>4554</v>
      </c>
      <c r="F873" s="4">
        <v>12.791690826416</v>
      </c>
      <c r="G873" s="4" t="s">
        <v>4555</v>
      </c>
    </row>
    <row r="874" spans="1:7">
      <c r="A874" s="4" t="s">
        <v>4556</v>
      </c>
      <c r="B874" s="4" t="s">
        <v>4557</v>
      </c>
      <c r="C874" s="4" t="s">
        <v>464</v>
      </c>
      <c r="D874" s="4">
        <v>32</v>
      </c>
      <c r="E874" s="4" t="s">
        <v>4558</v>
      </c>
      <c r="F874" s="4">
        <v>12.7850551605225</v>
      </c>
      <c r="G874" s="4" t="s">
        <v>4559</v>
      </c>
    </row>
    <row r="875" spans="1:7">
      <c r="A875" s="4" t="s">
        <v>4560</v>
      </c>
      <c r="B875" s="4" t="s">
        <v>4561</v>
      </c>
      <c r="C875" s="4" t="s">
        <v>464</v>
      </c>
      <c r="D875" s="4">
        <v>31</v>
      </c>
      <c r="E875" s="4" t="s">
        <v>4562</v>
      </c>
      <c r="F875" s="4">
        <v>12.7838916778564</v>
      </c>
      <c r="G875" s="4" t="s">
        <v>4563</v>
      </c>
    </row>
    <row r="876" spans="1:7">
      <c r="A876" s="4" t="s">
        <v>4564</v>
      </c>
      <c r="B876" s="4" t="s">
        <v>4565</v>
      </c>
      <c r="C876" s="4" t="s">
        <v>464</v>
      </c>
      <c r="D876" s="4">
        <v>41</v>
      </c>
      <c r="E876" s="4" t="s">
        <v>4566</v>
      </c>
      <c r="F876" s="4">
        <v>12.7808151245117</v>
      </c>
      <c r="G876" s="4" t="s">
        <v>4567</v>
      </c>
    </row>
    <row r="877" spans="1:7">
      <c r="A877" s="4" t="s">
        <v>4568</v>
      </c>
      <c r="B877" s="4" t="s">
        <v>4569</v>
      </c>
      <c r="C877" s="4" t="s">
        <v>464</v>
      </c>
      <c r="D877" s="4">
        <v>38</v>
      </c>
      <c r="E877" s="4" t="s">
        <v>4570</v>
      </c>
      <c r="F877" s="4">
        <v>12.7794694900513</v>
      </c>
      <c r="G877" s="4" t="s">
        <v>4571</v>
      </c>
    </row>
    <row r="878" spans="1:7">
      <c r="A878" s="4" t="s">
        <v>4572</v>
      </c>
      <c r="B878" s="4" t="s">
        <v>4573</v>
      </c>
      <c r="C878" s="4" t="s">
        <v>464</v>
      </c>
      <c r="D878" s="4">
        <v>36</v>
      </c>
      <c r="E878" s="4" t="s">
        <v>4574</v>
      </c>
      <c r="F878" s="4">
        <v>12.7733278274536</v>
      </c>
      <c r="G878" s="4" t="s">
        <v>4575</v>
      </c>
    </row>
    <row r="879" spans="1:7">
      <c r="A879" s="4" t="s">
        <v>4576</v>
      </c>
      <c r="B879" s="4" t="s">
        <v>4577</v>
      </c>
      <c r="C879" s="4" t="s">
        <v>464</v>
      </c>
      <c r="D879" s="4">
        <v>46</v>
      </c>
      <c r="E879" s="4" t="s">
        <v>4578</v>
      </c>
      <c r="F879" s="4">
        <v>12.7695922851563</v>
      </c>
      <c r="G879" s="4" t="s">
        <v>4579</v>
      </c>
    </row>
    <row r="880" spans="1:7">
      <c r="A880" s="4" t="s">
        <v>4580</v>
      </c>
      <c r="B880" s="4" t="s">
        <v>4581</v>
      </c>
      <c r="C880" s="4" t="s">
        <v>464</v>
      </c>
      <c r="D880" s="4">
        <v>43</v>
      </c>
      <c r="E880" s="4" t="s">
        <v>4582</v>
      </c>
      <c r="F880" s="4">
        <v>12.7523593902588</v>
      </c>
      <c r="G880" s="4" t="s">
        <v>4583</v>
      </c>
    </row>
    <row r="881" spans="1:7">
      <c r="A881" s="4" t="s">
        <v>4584</v>
      </c>
      <c r="B881" s="4" t="s">
        <v>4585</v>
      </c>
      <c r="C881" s="4" t="s">
        <v>464</v>
      </c>
      <c r="D881" s="4">
        <v>38</v>
      </c>
      <c r="E881" s="4" t="s">
        <v>4586</v>
      </c>
      <c r="F881" s="4">
        <v>12.7522125244141</v>
      </c>
      <c r="G881" s="4" t="s">
        <v>4587</v>
      </c>
    </row>
    <row r="882" spans="1:7">
      <c r="A882" s="4" t="s">
        <v>4588</v>
      </c>
      <c r="B882" s="4" t="s">
        <v>4589</v>
      </c>
      <c r="C882" s="4" t="s">
        <v>551</v>
      </c>
      <c r="D882" s="4">
        <v>20</v>
      </c>
      <c r="E882" s="4" t="s">
        <v>4590</v>
      </c>
      <c r="F882" s="4">
        <v>12.7521667480469</v>
      </c>
      <c r="G882" s="4" t="s">
        <v>4591</v>
      </c>
    </row>
    <row r="883" spans="1:7">
      <c r="A883" s="4" t="s">
        <v>4592</v>
      </c>
      <c r="B883" s="4" t="s">
        <v>4593</v>
      </c>
      <c r="C883" s="4" t="s">
        <v>464</v>
      </c>
      <c r="D883" s="4">
        <v>45</v>
      </c>
      <c r="E883" s="4" t="s">
        <v>4594</v>
      </c>
      <c r="F883" s="4">
        <v>12.7425079345703</v>
      </c>
      <c r="G883" s="4" t="s">
        <v>4595</v>
      </c>
    </row>
    <row r="884" spans="1:7">
      <c r="A884" s="4" t="s">
        <v>4596</v>
      </c>
      <c r="B884" s="4" t="s">
        <v>4597</v>
      </c>
      <c r="C884" s="4" t="s">
        <v>464</v>
      </c>
      <c r="D884" s="4">
        <v>38</v>
      </c>
      <c r="E884" s="4" t="s">
        <v>4598</v>
      </c>
      <c r="F884" s="4">
        <v>12.7318935394287</v>
      </c>
      <c r="G884" s="4" t="s">
        <v>4599</v>
      </c>
    </row>
    <row r="885" spans="1:7">
      <c r="A885" s="4" t="s">
        <v>4600</v>
      </c>
      <c r="B885" s="4" t="s">
        <v>4601</v>
      </c>
      <c r="C885" s="4" t="s">
        <v>464</v>
      </c>
      <c r="D885" s="4">
        <v>45</v>
      </c>
      <c r="E885" s="4" t="s">
        <v>4602</v>
      </c>
      <c r="F885" s="4">
        <v>12.7202396392822</v>
      </c>
      <c r="G885" s="4" t="s">
        <v>4603</v>
      </c>
    </row>
    <row r="886" spans="1:7">
      <c r="A886" s="4" t="s">
        <v>4604</v>
      </c>
      <c r="B886" s="4" t="s">
        <v>4605</v>
      </c>
      <c r="C886" s="4" t="s">
        <v>464</v>
      </c>
      <c r="D886" s="4">
        <v>46</v>
      </c>
      <c r="E886" s="4" t="s">
        <v>4606</v>
      </c>
      <c r="F886" s="4">
        <v>12.7155885696411</v>
      </c>
      <c r="G886" s="4" t="s">
        <v>4607</v>
      </c>
    </row>
    <row r="887" spans="1:7">
      <c r="A887" s="4" t="s">
        <v>4608</v>
      </c>
      <c r="B887" s="4" t="s">
        <v>4609</v>
      </c>
      <c r="C887" s="4" t="s">
        <v>551</v>
      </c>
      <c r="D887" s="4">
        <v>27</v>
      </c>
      <c r="E887" s="4" t="s">
        <v>4610</v>
      </c>
      <c r="F887" s="4">
        <v>12.7142887115479</v>
      </c>
      <c r="G887" s="4" t="s">
        <v>4611</v>
      </c>
    </row>
    <row r="888" spans="1:7">
      <c r="A888" s="4" t="s">
        <v>4612</v>
      </c>
      <c r="B888" s="4" t="s">
        <v>4613</v>
      </c>
      <c r="C888" s="4" t="s">
        <v>464</v>
      </c>
      <c r="D888" s="4">
        <v>36</v>
      </c>
      <c r="E888" s="4" t="s">
        <v>4614</v>
      </c>
      <c r="F888" s="4">
        <v>12.7129459381104</v>
      </c>
      <c r="G888" s="4" t="s">
        <v>4615</v>
      </c>
    </row>
    <row r="889" spans="1:7">
      <c r="A889" s="4" t="s">
        <v>4616</v>
      </c>
      <c r="B889" s="4" t="s">
        <v>4617</v>
      </c>
      <c r="C889" s="4" t="s">
        <v>464</v>
      </c>
      <c r="D889" s="4">
        <v>35</v>
      </c>
      <c r="E889" s="4" t="s">
        <v>4618</v>
      </c>
      <c r="F889" s="4">
        <v>12.7113103866577</v>
      </c>
      <c r="G889" s="4" t="s">
        <v>4619</v>
      </c>
    </row>
    <row r="890" spans="1:7">
      <c r="A890" s="4" t="s">
        <v>4620</v>
      </c>
      <c r="B890" s="4" t="s">
        <v>4621</v>
      </c>
      <c r="C890" s="4" t="s">
        <v>464</v>
      </c>
      <c r="D890" s="4">
        <v>46</v>
      </c>
      <c r="E890" s="4" t="s">
        <v>4622</v>
      </c>
      <c r="F890" s="4">
        <v>12.6978588104248</v>
      </c>
      <c r="G890" s="4" t="s">
        <v>4623</v>
      </c>
    </row>
    <row r="891" spans="1:7">
      <c r="A891" s="4" t="s">
        <v>4624</v>
      </c>
      <c r="B891" s="4" t="s">
        <v>4625</v>
      </c>
      <c r="C891" s="4" t="s">
        <v>464</v>
      </c>
      <c r="D891" s="4">
        <v>37</v>
      </c>
      <c r="E891" s="4" t="s">
        <v>4626</v>
      </c>
      <c r="F891" s="4">
        <v>12.6970062255859</v>
      </c>
      <c r="G891" s="4" t="s">
        <v>4627</v>
      </c>
    </row>
    <row r="892" spans="1:7">
      <c r="A892" s="4" t="s">
        <v>4628</v>
      </c>
      <c r="B892" s="4" t="s">
        <v>4629</v>
      </c>
      <c r="C892" s="4" t="s">
        <v>464</v>
      </c>
      <c r="D892" s="4">
        <v>47</v>
      </c>
      <c r="E892" s="4" t="s">
        <v>4630</v>
      </c>
      <c r="F892" s="4">
        <v>12.6914882659912</v>
      </c>
      <c r="G892" s="4" t="s">
        <v>4631</v>
      </c>
    </row>
    <row r="893" spans="1:7">
      <c r="A893" s="4" t="s">
        <v>4632</v>
      </c>
      <c r="B893" s="4" t="s">
        <v>4633</v>
      </c>
      <c r="C893" s="4" t="s">
        <v>464</v>
      </c>
      <c r="D893" s="4">
        <v>44</v>
      </c>
      <c r="E893" s="4" t="s">
        <v>4634</v>
      </c>
      <c r="F893" s="4">
        <v>12.6914682388306</v>
      </c>
      <c r="G893" s="4" t="s">
        <v>4635</v>
      </c>
    </row>
    <row r="894" spans="1:7">
      <c r="A894" s="4" t="s">
        <v>289</v>
      </c>
      <c r="B894" s="4" t="s">
        <v>4636</v>
      </c>
      <c r="C894" s="4" t="s">
        <v>464</v>
      </c>
      <c r="D894" s="4">
        <v>47</v>
      </c>
      <c r="E894" s="4" t="s">
        <v>4637</v>
      </c>
      <c r="F894" s="4">
        <v>12.687858581543</v>
      </c>
      <c r="G894" s="4" t="s">
        <v>4638</v>
      </c>
    </row>
    <row r="895" spans="1:7">
      <c r="A895" s="4" t="s">
        <v>4639</v>
      </c>
      <c r="B895" s="4" t="s">
        <v>4640</v>
      </c>
      <c r="C895" s="4" t="s">
        <v>464</v>
      </c>
      <c r="D895" s="4">
        <v>34</v>
      </c>
      <c r="E895" s="4" t="s">
        <v>4641</v>
      </c>
      <c r="F895" s="4">
        <v>12.6792345046997</v>
      </c>
      <c r="G895" s="4" t="s">
        <v>4642</v>
      </c>
    </row>
    <row r="896" spans="1:7">
      <c r="A896" s="4" t="s">
        <v>4643</v>
      </c>
      <c r="B896" s="4" t="s">
        <v>4644</v>
      </c>
      <c r="C896" s="4" t="s">
        <v>464</v>
      </c>
      <c r="D896" s="4">
        <v>44</v>
      </c>
      <c r="E896" s="4" t="s">
        <v>4645</v>
      </c>
      <c r="F896" s="4">
        <v>12.6780281066895</v>
      </c>
      <c r="G896" s="4" t="s">
        <v>4646</v>
      </c>
    </row>
    <row r="897" spans="1:7">
      <c r="A897" s="4" t="s">
        <v>4647</v>
      </c>
      <c r="B897" s="4" t="s">
        <v>4648</v>
      </c>
      <c r="C897" s="4" t="s">
        <v>464</v>
      </c>
      <c r="D897" s="4">
        <v>36</v>
      </c>
      <c r="E897" s="4" t="s">
        <v>4649</v>
      </c>
      <c r="F897" s="4">
        <v>12.6774120330811</v>
      </c>
      <c r="G897" s="4" t="s">
        <v>4650</v>
      </c>
    </row>
    <row r="898" spans="1:7">
      <c r="A898" s="4" t="s">
        <v>4651</v>
      </c>
      <c r="B898" s="4" t="s">
        <v>4652</v>
      </c>
      <c r="C898" s="4" t="s">
        <v>464</v>
      </c>
      <c r="D898" s="4">
        <v>47</v>
      </c>
      <c r="E898" s="4" t="s">
        <v>4653</v>
      </c>
      <c r="F898" s="4">
        <v>12.663366317749</v>
      </c>
      <c r="G898" s="4" t="s">
        <v>4654</v>
      </c>
    </row>
    <row r="899" spans="1:7">
      <c r="A899" s="4" t="s">
        <v>4655</v>
      </c>
      <c r="B899" s="4" t="s">
        <v>4656</v>
      </c>
      <c r="C899" s="4" t="s">
        <v>464</v>
      </c>
      <c r="D899" s="4">
        <v>42</v>
      </c>
      <c r="E899" s="4" t="s">
        <v>4657</v>
      </c>
      <c r="F899" s="4">
        <v>12.6564311981201</v>
      </c>
      <c r="G899" s="4" t="s">
        <v>4658</v>
      </c>
    </row>
    <row r="900" spans="1:7">
      <c r="A900" s="4" t="s">
        <v>4659</v>
      </c>
      <c r="B900" s="4" t="s">
        <v>4660</v>
      </c>
      <c r="C900" s="4" t="s">
        <v>464</v>
      </c>
      <c r="D900" s="4">
        <v>44</v>
      </c>
      <c r="E900" s="4" t="s">
        <v>4661</v>
      </c>
      <c r="F900" s="4">
        <v>12.654128074646</v>
      </c>
      <c r="G900" s="4" t="s">
        <v>4662</v>
      </c>
    </row>
    <row r="901" spans="1:7">
      <c r="A901" s="4" t="s">
        <v>4663</v>
      </c>
      <c r="B901" s="4" t="s">
        <v>4664</v>
      </c>
      <c r="C901" s="4" t="s">
        <v>464</v>
      </c>
      <c r="D901" s="4">
        <v>37</v>
      </c>
      <c r="E901" s="4" t="s">
        <v>4665</v>
      </c>
      <c r="F901" s="4">
        <v>12.6528263092041</v>
      </c>
      <c r="G901" s="4" t="s">
        <v>4666</v>
      </c>
    </row>
    <row r="902" spans="1:7">
      <c r="A902" s="4" t="s">
        <v>4667</v>
      </c>
      <c r="B902" s="4" t="s">
        <v>4668</v>
      </c>
      <c r="C902" s="4" t="s">
        <v>464</v>
      </c>
      <c r="D902" s="4">
        <v>30</v>
      </c>
      <c r="E902" s="4" t="s">
        <v>4669</v>
      </c>
      <c r="F902" s="4">
        <v>12.6516771316528</v>
      </c>
      <c r="G902" s="4" t="s">
        <v>4670</v>
      </c>
    </row>
    <row r="903" spans="1:7">
      <c r="A903" s="4" t="s">
        <v>4671</v>
      </c>
      <c r="B903" s="4" t="s">
        <v>4672</v>
      </c>
      <c r="C903" s="4" t="s">
        <v>464</v>
      </c>
      <c r="D903" s="4">
        <v>40</v>
      </c>
      <c r="E903" s="4" t="s">
        <v>4673</v>
      </c>
      <c r="F903" s="4">
        <v>12.6309680938721</v>
      </c>
      <c r="G903" s="4" t="s">
        <v>4674</v>
      </c>
    </row>
    <row r="904" spans="1:7">
      <c r="A904" s="4" t="s">
        <v>4675</v>
      </c>
      <c r="B904" s="4" t="s">
        <v>4676</v>
      </c>
      <c r="C904" s="4" t="s">
        <v>464</v>
      </c>
      <c r="D904" s="4">
        <v>45</v>
      </c>
      <c r="E904" s="4" t="s">
        <v>4677</v>
      </c>
      <c r="F904" s="4">
        <v>12.6289730072021</v>
      </c>
      <c r="G904" s="4" t="s">
        <v>4678</v>
      </c>
    </row>
    <row r="905" spans="1:7">
      <c r="A905" s="4" t="s">
        <v>4679</v>
      </c>
      <c r="B905" s="4" t="s">
        <v>4680</v>
      </c>
      <c r="C905" s="4" t="s">
        <v>464</v>
      </c>
      <c r="D905" s="4">
        <v>43</v>
      </c>
      <c r="E905" s="4" t="s">
        <v>4681</v>
      </c>
      <c r="F905" s="4">
        <v>12.6202726364136</v>
      </c>
      <c r="G905" s="4" t="s">
        <v>4682</v>
      </c>
    </row>
    <row r="906" spans="1:7">
      <c r="A906" s="4" t="s">
        <v>4683</v>
      </c>
      <c r="B906" s="4" t="s">
        <v>4684</v>
      </c>
      <c r="C906" s="4" t="s">
        <v>464</v>
      </c>
      <c r="D906" s="4">
        <v>44</v>
      </c>
      <c r="E906" s="4" t="s">
        <v>4685</v>
      </c>
      <c r="F906" s="4">
        <v>12.619234085083</v>
      </c>
      <c r="G906" s="4" t="s">
        <v>4686</v>
      </c>
    </row>
    <row r="907" spans="1:7">
      <c r="A907" s="4" t="s">
        <v>4687</v>
      </c>
      <c r="B907" s="4" t="s">
        <v>4688</v>
      </c>
      <c r="C907" s="4" t="s">
        <v>464</v>
      </c>
      <c r="D907" s="4">
        <v>41</v>
      </c>
      <c r="E907" s="4" t="s">
        <v>4689</v>
      </c>
      <c r="F907" s="4">
        <v>12.6141185760498</v>
      </c>
      <c r="G907" s="4" t="s">
        <v>4690</v>
      </c>
    </row>
    <row r="908" spans="1:7">
      <c r="A908" s="4" t="s">
        <v>4691</v>
      </c>
      <c r="B908" s="4" t="s">
        <v>4692</v>
      </c>
      <c r="C908" s="4" t="s">
        <v>464</v>
      </c>
      <c r="D908" s="4">
        <v>44</v>
      </c>
      <c r="E908" s="4" t="s">
        <v>4693</v>
      </c>
      <c r="F908" s="4">
        <v>12.5919179916382</v>
      </c>
      <c r="G908" s="4" t="s">
        <v>4694</v>
      </c>
    </row>
    <row r="909" spans="1:7">
      <c r="A909" s="4" t="s">
        <v>4695</v>
      </c>
      <c r="B909" s="4" t="s">
        <v>4696</v>
      </c>
      <c r="C909" s="4" t="s">
        <v>464</v>
      </c>
      <c r="D909" s="4">
        <v>37</v>
      </c>
      <c r="E909" s="4" t="s">
        <v>4697</v>
      </c>
      <c r="F909" s="4">
        <v>12.587574005127</v>
      </c>
      <c r="G909" s="4" t="s">
        <v>4698</v>
      </c>
    </row>
    <row r="910" spans="1:7">
      <c r="A910" s="4" t="s">
        <v>4699</v>
      </c>
      <c r="B910" s="4" t="s">
        <v>4700</v>
      </c>
      <c r="C910" s="4" t="s">
        <v>464</v>
      </c>
      <c r="D910" s="4">
        <v>49</v>
      </c>
      <c r="E910" s="4" t="s">
        <v>4701</v>
      </c>
      <c r="F910" s="4">
        <v>12.5863800048828</v>
      </c>
      <c r="G910" s="4" t="s">
        <v>4702</v>
      </c>
    </row>
    <row r="911" spans="1:7">
      <c r="A911" s="4" t="s">
        <v>4703</v>
      </c>
      <c r="B911" s="4" t="s">
        <v>4704</v>
      </c>
      <c r="C911" s="4" t="s">
        <v>464</v>
      </c>
      <c r="D911" s="4">
        <v>43</v>
      </c>
      <c r="E911" s="4" t="s">
        <v>4705</v>
      </c>
      <c r="F911" s="4">
        <v>12.5721635818481</v>
      </c>
      <c r="G911" s="4" t="s">
        <v>4706</v>
      </c>
    </row>
    <row r="912" spans="1:7">
      <c r="A912" s="4" t="s">
        <v>4707</v>
      </c>
      <c r="B912" s="4" t="s">
        <v>4708</v>
      </c>
      <c r="C912" s="4" t="s">
        <v>464</v>
      </c>
      <c r="D912" s="4">
        <v>45</v>
      </c>
      <c r="E912" s="4" t="s">
        <v>4709</v>
      </c>
      <c r="F912" s="4">
        <v>12.5707740783691</v>
      </c>
      <c r="G912" s="4" t="s">
        <v>4710</v>
      </c>
    </row>
    <row r="913" spans="1:7">
      <c r="A913" s="4" t="s">
        <v>4711</v>
      </c>
      <c r="B913" s="4" t="s">
        <v>4712</v>
      </c>
      <c r="C913" s="4" t="s">
        <v>464</v>
      </c>
      <c r="D913" s="4">
        <v>34</v>
      </c>
      <c r="E913" s="4" t="s">
        <v>4713</v>
      </c>
      <c r="F913" s="4">
        <v>12.5613079071045</v>
      </c>
      <c r="G913" s="4" t="s">
        <v>4714</v>
      </c>
    </row>
    <row r="914" spans="1:7">
      <c r="A914" s="4" t="s">
        <v>4715</v>
      </c>
      <c r="B914" s="4" t="s">
        <v>4716</v>
      </c>
      <c r="C914" s="4" t="s">
        <v>464</v>
      </c>
      <c r="D914" s="4">
        <v>44</v>
      </c>
      <c r="E914" s="4" t="s">
        <v>4717</v>
      </c>
      <c r="F914" s="4">
        <v>12.5513525009155</v>
      </c>
      <c r="G914" s="4" t="s">
        <v>4718</v>
      </c>
    </row>
    <row r="915" spans="1:7">
      <c r="A915" s="4" t="s">
        <v>4719</v>
      </c>
      <c r="B915" s="4" t="s">
        <v>4720</v>
      </c>
      <c r="C915" s="4" t="s">
        <v>464</v>
      </c>
      <c r="D915" s="4">
        <v>49</v>
      </c>
      <c r="E915" s="4" t="s">
        <v>4721</v>
      </c>
      <c r="F915" s="4">
        <v>12.5432949066162</v>
      </c>
      <c r="G915" s="4" t="s">
        <v>4722</v>
      </c>
    </row>
    <row r="916" spans="1:7">
      <c r="A916" s="4" t="s">
        <v>4723</v>
      </c>
      <c r="B916" s="4" t="s">
        <v>4724</v>
      </c>
      <c r="C916" s="4" t="s">
        <v>464</v>
      </c>
      <c r="D916" s="4">
        <v>42</v>
      </c>
      <c r="E916" s="4" t="s">
        <v>4725</v>
      </c>
      <c r="F916" s="4">
        <v>12.542986869812</v>
      </c>
      <c r="G916" s="4" t="s">
        <v>4726</v>
      </c>
    </row>
    <row r="917" spans="1:7">
      <c r="A917" s="4" t="s">
        <v>4727</v>
      </c>
      <c r="B917" s="4" t="s">
        <v>4728</v>
      </c>
      <c r="C917" s="4" t="s">
        <v>464</v>
      </c>
      <c r="D917" s="4">
        <v>40</v>
      </c>
      <c r="E917" s="4" t="s">
        <v>4729</v>
      </c>
      <c r="F917" s="4">
        <v>12.5403566360474</v>
      </c>
      <c r="G917" s="4" t="s">
        <v>4730</v>
      </c>
    </row>
    <row r="918" spans="1:7">
      <c r="A918" s="4" t="s">
        <v>4731</v>
      </c>
      <c r="B918" s="4" t="s">
        <v>4732</v>
      </c>
      <c r="C918" s="4" t="s">
        <v>464</v>
      </c>
      <c r="D918" s="4">
        <v>42</v>
      </c>
      <c r="E918" s="4" t="s">
        <v>4733</v>
      </c>
      <c r="F918" s="4">
        <v>12.5257320404053</v>
      </c>
      <c r="G918" s="4" t="s">
        <v>4734</v>
      </c>
    </row>
    <row r="919" spans="1:7">
      <c r="A919" s="4" t="s">
        <v>4735</v>
      </c>
      <c r="B919" s="4" t="s">
        <v>4736</v>
      </c>
      <c r="C919" s="4" t="s">
        <v>464</v>
      </c>
      <c r="D919" s="4">
        <v>37</v>
      </c>
      <c r="E919" s="4" t="s">
        <v>4737</v>
      </c>
      <c r="F919" s="4">
        <v>12.5235137939453</v>
      </c>
      <c r="G919" s="4" t="s">
        <v>4738</v>
      </c>
    </row>
    <row r="920" spans="1:7">
      <c r="A920" s="4" t="s">
        <v>4739</v>
      </c>
      <c r="B920" s="4" t="s">
        <v>4740</v>
      </c>
      <c r="C920" s="4" t="s">
        <v>464</v>
      </c>
      <c r="D920" s="4">
        <v>41</v>
      </c>
      <c r="E920" s="4" t="s">
        <v>4741</v>
      </c>
      <c r="F920" s="4">
        <v>12.5088939666748</v>
      </c>
      <c r="G920" s="4" t="s">
        <v>4742</v>
      </c>
    </row>
    <row r="921" spans="1:7">
      <c r="A921" s="4" t="s">
        <v>4743</v>
      </c>
      <c r="B921" s="4" t="s">
        <v>4744</v>
      </c>
      <c r="C921" s="4" t="s">
        <v>464</v>
      </c>
      <c r="D921" s="4">
        <v>37</v>
      </c>
      <c r="E921" s="4" t="s">
        <v>4745</v>
      </c>
      <c r="F921" s="4">
        <v>12.5082550048828</v>
      </c>
      <c r="G921" s="4" t="s">
        <v>4746</v>
      </c>
    </row>
    <row r="922" spans="1:7">
      <c r="A922" s="4" t="s">
        <v>4747</v>
      </c>
      <c r="B922" s="4" t="s">
        <v>4748</v>
      </c>
      <c r="C922" s="4" t="s">
        <v>464</v>
      </c>
      <c r="D922" s="4">
        <v>45</v>
      </c>
      <c r="E922" s="4" t="s">
        <v>4749</v>
      </c>
      <c r="F922" s="4">
        <v>12.5045566558838</v>
      </c>
      <c r="G922" s="4" t="s">
        <v>4750</v>
      </c>
    </row>
    <row r="923" spans="1:7">
      <c r="A923" s="4" t="s">
        <v>4751</v>
      </c>
      <c r="B923" s="4" t="s">
        <v>4752</v>
      </c>
      <c r="C923" s="4" t="s">
        <v>464</v>
      </c>
      <c r="D923" s="4">
        <v>44</v>
      </c>
      <c r="E923" s="4" t="s">
        <v>4753</v>
      </c>
      <c r="F923" s="4">
        <v>12.4743776321411</v>
      </c>
      <c r="G923" s="4" t="s">
        <v>4754</v>
      </c>
    </row>
    <row r="924" spans="1:7">
      <c r="A924" s="4" t="s">
        <v>4755</v>
      </c>
      <c r="B924" s="4" t="s">
        <v>4756</v>
      </c>
      <c r="C924" s="4" t="s">
        <v>464</v>
      </c>
      <c r="D924" s="4">
        <v>38</v>
      </c>
      <c r="E924" s="4" t="s">
        <v>4757</v>
      </c>
      <c r="F924" s="4">
        <v>12.4676218032837</v>
      </c>
      <c r="G924" s="4" t="s">
        <v>4758</v>
      </c>
    </row>
    <row r="925" spans="1:7">
      <c r="A925" s="4" t="s">
        <v>4759</v>
      </c>
      <c r="B925" s="4" t="s">
        <v>4760</v>
      </c>
      <c r="C925" s="4" t="s">
        <v>464</v>
      </c>
      <c r="D925" s="4">
        <v>46</v>
      </c>
      <c r="E925" s="4" t="s">
        <v>4761</v>
      </c>
      <c r="F925" s="4">
        <v>12.4629726409912</v>
      </c>
      <c r="G925" s="4" t="s">
        <v>4762</v>
      </c>
    </row>
    <row r="926" spans="1:7">
      <c r="A926" s="4" t="s">
        <v>4763</v>
      </c>
      <c r="B926" s="4" t="s">
        <v>4764</v>
      </c>
      <c r="C926" s="4" t="s">
        <v>464</v>
      </c>
      <c r="D926" s="4">
        <v>38</v>
      </c>
      <c r="E926" s="4" t="s">
        <v>4765</v>
      </c>
      <c r="F926" s="4">
        <v>12.4531660079956</v>
      </c>
      <c r="G926" s="4" t="s">
        <v>4766</v>
      </c>
    </row>
    <row r="927" spans="1:7">
      <c r="A927" s="4" t="s">
        <v>4767</v>
      </c>
      <c r="B927" s="4" t="s">
        <v>4768</v>
      </c>
      <c r="C927" s="4" t="s">
        <v>464</v>
      </c>
      <c r="D927" s="4">
        <v>47</v>
      </c>
      <c r="E927" s="4" t="s">
        <v>4769</v>
      </c>
      <c r="F927" s="4">
        <v>12.4229125976563</v>
      </c>
      <c r="G927" s="4" t="s">
        <v>4770</v>
      </c>
    </row>
    <row r="928" spans="1:7">
      <c r="A928" s="4" t="s">
        <v>4771</v>
      </c>
      <c r="B928" s="4" t="s">
        <v>4772</v>
      </c>
      <c r="C928" s="4" t="s">
        <v>464</v>
      </c>
      <c r="D928" s="4">
        <v>44</v>
      </c>
      <c r="E928" s="4" t="s">
        <v>4773</v>
      </c>
      <c r="F928" s="4">
        <v>12.4177742004395</v>
      </c>
      <c r="G928" s="4" t="s">
        <v>4774</v>
      </c>
    </row>
    <row r="929" spans="1:7">
      <c r="A929" s="4" t="s">
        <v>4775</v>
      </c>
      <c r="B929" s="4" t="s">
        <v>4776</v>
      </c>
      <c r="C929" s="4" t="s">
        <v>464</v>
      </c>
      <c r="D929" s="4">
        <v>42</v>
      </c>
      <c r="E929" s="4" t="s">
        <v>4777</v>
      </c>
      <c r="F929" s="4">
        <v>12.4149265289307</v>
      </c>
      <c r="G929" s="4" t="s">
        <v>4778</v>
      </c>
    </row>
    <row r="930" spans="1:7">
      <c r="A930" s="4" t="s">
        <v>4779</v>
      </c>
      <c r="B930" s="4" t="s">
        <v>4780</v>
      </c>
      <c r="C930" s="4" t="s">
        <v>464</v>
      </c>
      <c r="D930" s="4">
        <v>41</v>
      </c>
      <c r="E930" s="4" t="s">
        <v>4781</v>
      </c>
      <c r="F930" s="4">
        <v>12.4144496917725</v>
      </c>
      <c r="G930" s="4" t="s">
        <v>4782</v>
      </c>
    </row>
    <row r="931" spans="1:7">
      <c r="A931" s="4" t="s">
        <v>4783</v>
      </c>
      <c r="B931" s="4" t="s">
        <v>4784</v>
      </c>
      <c r="C931" s="4" t="s">
        <v>464</v>
      </c>
      <c r="D931" s="4">
        <v>46</v>
      </c>
      <c r="E931" s="4" t="s">
        <v>4785</v>
      </c>
      <c r="F931" s="4">
        <v>12.3837795257568</v>
      </c>
      <c r="G931" s="4" t="s">
        <v>4786</v>
      </c>
    </row>
    <row r="932" spans="1:7">
      <c r="A932" s="4" t="s">
        <v>4787</v>
      </c>
      <c r="B932" s="4" t="s">
        <v>4788</v>
      </c>
      <c r="C932" s="4" t="s">
        <v>464</v>
      </c>
      <c r="D932" s="4">
        <v>32</v>
      </c>
      <c r="E932" s="4" t="s">
        <v>4789</v>
      </c>
      <c r="F932" s="4">
        <v>12.3786182403564</v>
      </c>
      <c r="G932" s="4" t="s">
        <v>4790</v>
      </c>
    </row>
    <row r="933" spans="1:7">
      <c r="A933" s="4" t="s">
        <v>4791</v>
      </c>
      <c r="B933" s="4" t="s">
        <v>4792</v>
      </c>
      <c r="C933" s="4" t="s">
        <v>464</v>
      </c>
      <c r="D933" s="4">
        <v>50</v>
      </c>
      <c r="E933" s="4" t="s">
        <v>4793</v>
      </c>
      <c r="F933" s="4">
        <v>12.3693161010742</v>
      </c>
      <c r="G933" s="4" t="s">
        <v>4794</v>
      </c>
    </row>
    <row r="934" spans="1:7">
      <c r="A934" s="4" t="s">
        <v>4795</v>
      </c>
      <c r="B934" s="4" t="s">
        <v>4796</v>
      </c>
      <c r="C934" s="4" t="s">
        <v>464</v>
      </c>
      <c r="D934" s="4">
        <v>45</v>
      </c>
      <c r="E934" s="4" t="s">
        <v>4797</v>
      </c>
      <c r="F934" s="4">
        <v>12.3660678863525</v>
      </c>
      <c r="G934" s="4" t="s">
        <v>4798</v>
      </c>
    </row>
    <row r="935" spans="1:7">
      <c r="A935" s="4" t="s">
        <v>4799</v>
      </c>
      <c r="B935" s="4" t="s">
        <v>4800</v>
      </c>
      <c r="C935" s="4" t="s">
        <v>464</v>
      </c>
      <c r="D935" s="4">
        <v>42</v>
      </c>
      <c r="E935" s="4" t="s">
        <v>4801</v>
      </c>
      <c r="F935" s="4">
        <v>12.3601770401001</v>
      </c>
      <c r="G935" s="4" t="s">
        <v>4802</v>
      </c>
    </row>
    <row r="936" spans="1:7">
      <c r="A936" s="4" t="s">
        <v>4803</v>
      </c>
      <c r="B936" s="4" t="s">
        <v>4804</v>
      </c>
      <c r="C936" s="4" t="s">
        <v>464</v>
      </c>
      <c r="D936" s="4">
        <v>49</v>
      </c>
      <c r="E936" s="4" t="s">
        <v>4805</v>
      </c>
      <c r="F936" s="4">
        <v>12.3406963348389</v>
      </c>
      <c r="G936" s="4" t="s">
        <v>4806</v>
      </c>
    </row>
    <row r="937" spans="1:7">
      <c r="A937" s="4" t="s">
        <v>4807</v>
      </c>
      <c r="B937" s="4" t="s">
        <v>4808</v>
      </c>
      <c r="C937" s="4" t="s">
        <v>464</v>
      </c>
      <c r="D937" s="4">
        <v>46</v>
      </c>
      <c r="E937" s="4" t="s">
        <v>4809</v>
      </c>
      <c r="F937" s="4">
        <v>12.3397216796875</v>
      </c>
      <c r="G937" s="4" t="s">
        <v>4810</v>
      </c>
    </row>
    <row r="938" spans="1:7">
      <c r="A938" s="4" t="s">
        <v>4811</v>
      </c>
      <c r="B938" s="4" t="s">
        <v>4812</v>
      </c>
      <c r="C938" s="4" t="s">
        <v>464</v>
      </c>
      <c r="D938" s="4">
        <v>41</v>
      </c>
      <c r="E938" s="4" t="s">
        <v>4813</v>
      </c>
      <c r="F938" s="4">
        <v>12.3209819793701</v>
      </c>
      <c r="G938" s="4" t="s">
        <v>4814</v>
      </c>
    </row>
    <row r="939" spans="1:7">
      <c r="A939" s="4" t="s">
        <v>4815</v>
      </c>
      <c r="B939" s="4" t="s">
        <v>4816</v>
      </c>
      <c r="C939" s="4" t="s">
        <v>464</v>
      </c>
      <c r="D939" s="4">
        <v>42</v>
      </c>
      <c r="E939" s="4" t="s">
        <v>4817</v>
      </c>
      <c r="F939" s="4">
        <v>12.317042350769</v>
      </c>
      <c r="G939" s="4" t="s">
        <v>4818</v>
      </c>
    </row>
    <row r="940" spans="1:7">
      <c r="A940" s="4" t="s">
        <v>4819</v>
      </c>
      <c r="B940" s="4" t="s">
        <v>4820</v>
      </c>
      <c r="C940" s="4" t="s">
        <v>464</v>
      </c>
      <c r="D940" s="4">
        <v>46</v>
      </c>
      <c r="E940" s="4" t="s">
        <v>4821</v>
      </c>
      <c r="F940" s="4">
        <v>12.3141069412231</v>
      </c>
      <c r="G940" s="4" t="s">
        <v>4822</v>
      </c>
    </row>
    <row r="941" spans="1:7">
      <c r="A941" s="4" t="s">
        <v>4823</v>
      </c>
      <c r="B941" s="4" t="s">
        <v>4824</v>
      </c>
      <c r="C941" s="4" t="s">
        <v>464</v>
      </c>
      <c r="D941" s="4">
        <v>37</v>
      </c>
      <c r="E941" s="4" t="s">
        <v>4825</v>
      </c>
      <c r="F941" s="4">
        <v>12.3099451065063</v>
      </c>
      <c r="G941" s="4" t="s">
        <v>4826</v>
      </c>
    </row>
    <row r="942" spans="1:7">
      <c r="A942" s="4" t="s">
        <v>4827</v>
      </c>
      <c r="B942" s="4" t="s">
        <v>4828</v>
      </c>
      <c r="C942" s="4" t="s">
        <v>464</v>
      </c>
      <c r="D942" s="4">
        <v>44</v>
      </c>
      <c r="E942" s="4" t="s">
        <v>4829</v>
      </c>
      <c r="F942" s="4">
        <v>12.3061389923096</v>
      </c>
      <c r="G942" s="4" t="s">
        <v>4830</v>
      </c>
    </row>
    <row r="943" spans="1:7">
      <c r="A943" s="4" t="s">
        <v>4831</v>
      </c>
      <c r="B943" s="4" t="s">
        <v>4832</v>
      </c>
      <c r="C943" s="4" t="s">
        <v>464</v>
      </c>
      <c r="D943" s="4">
        <v>36</v>
      </c>
      <c r="E943" s="4" t="s">
        <v>4833</v>
      </c>
      <c r="F943" s="4">
        <v>12.3049631118774</v>
      </c>
      <c r="G943" s="4" t="s">
        <v>4834</v>
      </c>
    </row>
    <row r="944" spans="1:7">
      <c r="A944" s="4" t="s">
        <v>4835</v>
      </c>
      <c r="B944" s="4" t="s">
        <v>4836</v>
      </c>
      <c r="C944" s="4" t="s">
        <v>464</v>
      </c>
      <c r="D944" s="4">
        <v>46</v>
      </c>
      <c r="E944" s="4" t="s">
        <v>4837</v>
      </c>
      <c r="F944" s="4">
        <v>12.3030910491943</v>
      </c>
      <c r="G944" s="4" t="s">
        <v>4838</v>
      </c>
    </row>
    <row r="945" spans="1:7">
      <c r="A945" s="4" t="s">
        <v>4839</v>
      </c>
      <c r="B945" s="4" t="s">
        <v>4840</v>
      </c>
      <c r="C945" s="4" t="s">
        <v>464</v>
      </c>
      <c r="D945" s="4">
        <v>45</v>
      </c>
      <c r="E945" s="4" t="s">
        <v>4841</v>
      </c>
      <c r="F945" s="4">
        <v>12.3016338348389</v>
      </c>
      <c r="G945" s="4" t="s">
        <v>4842</v>
      </c>
    </row>
    <row r="946" spans="1:7">
      <c r="A946" s="4" t="s">
        <v>4843</v>
      </c>
      <c r="B946" s="4" t="s">
        <v>4844</v>
      </c>
      <c r="C946" s="4" t="s">
        <v>464</v>
      </c>
      <c r="D946" s="4">
        <v>37</v>
      </c>
      <c r="E946" s="4" t="s">
        <v>4845</v>
      </c>
      <c r="F946" s="4">
        <v>12.3010110855103</v>
      </c>
      <c r="G946" s="4" t="s">
        <v>4846</v>
      </c>
    </row>
    <row r="947" spans="1:7">
      <c r="A947" s="4" t="s">
        <v>4847</v>
      </c>
      <c r="B947" s="4" t="s">
        <v>4848</v>
      </c>
      <c r="C947" s="4" t="s">
        <v>464</v>
      </c>
      <c r="D947" s="4">
        <v>42</v>
      </c>
      <c r="E947" s="4" t="s">
        <v>4849</v>
      </c>
      <c r="F947" s="4">
        <v>12.2892751693726</v>
      </c>
      <c r="G947" s="4" t="s">
        <v>4850</v>
      </c>
    </row>
    <row r="948" spans="1:7">
      <c r="A948" s="4" t="s">
        <v>4851</v>
      </c>
      <c r="B948" s="4" t="s">
        <v>4852</v>
      </c>
      <c r="C948" s="4" t="s">
        <v>464</v>
      </c>
      <c r="D948" s="4">
        <v>41</v>
      </c>
      <c r="E948" s="4" t="s">
        <v>4853</v>
      </c>
      <c r="F948" s="4">
        <v>12.2886714935303</v>
      </c>
      <c r="G948" s="4" t="s">
        <v>4854</v>
      </c>
    </row>
    <row r="949" spans="1:7">
      <c r="A949" s="4" t="s">
        <v>4855</v>
      </c>
      <c r="B949" s="4" t="s">
        <v>4856</v>
      </c>
      <c r="C949" s="4" t="s">
        <v>464</v>
      </c>
      <c r="D949" s="4">
        <v>42</v>
      </c>
      <c r="E949" s="4" t="s">
        <v>4857</v>
      </c>
      <c r="F949" s="4">
        <v>12.2860069274902</v>
      </c>
      <c r="G949" s="4" t="s">
        <v>4858</v>
      </c>
    </row>
    <row r="950" spans="1:7">
      <c r="A950" s="4" t="s">
        <v>4859</v>
      </c>
      <c r="B950" s="4" t="s">
        <v>4860</v>
      </c>
      <c r="C950" s="4" t="s">
        <v>464</v>
      </c>
      <c r="D950" s="4">
        <v>45</v>
      </c>
      <c r="E950" s="4" t="s">
        <v>4861</v>
      </c>
      <c r="F950" s="4">
        <v>12.2815351486206</v>
      </c>
      <c r="G950" s="4" t="s">
        <v>4862</v>
      </c>
    </row>
    <row r="951" spans="1:7">
      <c r="A951" s="4" t="s">
        <v>4863</v>
      </c>
      <c r="B951" s="4" t="s">
        <v>4864</v>
      </c>
      <c r="C951" s="4" t="s">
        <v>551</v>
      </c>
      <c r="D951" s="4">
        <v>22</v>
      </c>
      <c r="E951" s="4" t="s">
        <v>4865</v>
      </c>
      <c r="F951" s="4">
        <v>12.2790021896362</v>
      </c>
      <c r="G951" s="4" t="s">
        <v>4866</v>
      </c>
    </row>
    <row r="952" spans="1:7">
      <c r="A952" s="4" t="s">
        <v>4867</v>
      </c>
      <c r="B952" s="4" t="s">
        <v>4868</v>
      </c>
      <c r="C952" s="4" t="s">
        <v>464</v>
      </c>
      <c r="D952" s="4">
        <v>38</v>
      </c>
      <c r="E952" s="4" t="s">
        <v>4869</v>
      </c>
      <c r="F952" s="4">
        <v>12.2768201828003</v>
      </c>
      <c r="G952" s="4" t="s">
        <v>4870</v>
      </c>
    </row>
    <row r="953" spans="1:7">
      <c r="A953" s="4" t="s">
        <v>4871</v>
      </c>
      <c r="B953" s="4" t="s">
        <v>4872</v>
      </c>
      <c r="C953" s="4" t="s">
        <v>464</v>
      </c>
      <c r="D953" s="4">
        <v>41</v>
      </c>
      <c r="E953" s="4" t="s">
        <v>4873</v>
      </c>
      <c r="F953" s="4">
        <v>12.2533502578735</v>
      </c>
      <c r="G953" s="4" t="s">
        <v>4874</v>
      </c>
    </row>
    <row r="954" spans="1:7">
      <c r="A954" s="4" t="s">
        <v>4875</v>
      </c>
      <c r="B954" s="4" t="s">
        <v>4876</v>
      </c>
      <c r="C954" s="4" t="s">
        <v>551</v>
      </c>
      <c r="D954" s="4">
        <v>17</v>
      </c>
      <c r="E954" s="4" t="s">
        <v>4877</v>
      </c>
      <c r="F954" s="4">
        <v>12.2524566650391</v>
      </c>
      <c r="G954" s="4" t="s">
        <v>4878</v>
      </c>
    </row>
    <row r="955" spans="1:7">
      <c r="A955" s="4" t="s">
        <v>4879</v>
      </c>
      <c r="B955" s="4" t="s">
        <v>4880</v>
      </c>
      <c r="C955" s="4" t="s">
        <v>464</v>
      </c>
      <c r="D955" s="4">
        <v>44</v>
      </c>
      <c r="E955" s="4" t="s">
        <v>4881</v>
      </c>
      <c r="F955" s="4">
        <v>12.2424144744873</v>
      </c>
      <c r="G955" s="4" t="s">
        <v>4882</v>
      </c>
    </row>
    <row r="956" spans="1:7">
      <c r="A956" s="4" t="s">
        <v>4883</v>
      </c>
      <c r="B956" s="4" t="s">
        <v>4884</v>
      </c>
      <c r="C956" s="4" t="s">
        <v>464</v>
      </c>
      <c r="D956" s="4">
        <v>42</v>
      </c>
      <c r="E956" s="4" t="s">
        <v>4885</v>
      </c>
      <c r="F956" s="4">
        <v>12.2381734848022</v>
      </c>
      <c r="G956" s="4" t="s">
        <v>4886</v>
      </c>
    </row>
    <row r="957" spans="1:7">
      <c r="A957" s="4" t="s">
        <v>4887</v>
      </c>
      <c r="B957" s="4" t="s">
        <v>4888</v>
      </c>
      <c r="C957" s="4" t="s">
        <v>464</v>
      </c>
      <c r="D957" s="4">
        <v>47</v>
      </c>
      <c r="E957" s="4" t="s">
        <v>4889</v>
      </c>
      <c r="F957" s="4">
        <v>12.2328472137451</v>
      </c>
      <c r="G957" s="4" t="s">
        <v>4890</v>
      </c>
    </row>
    <row r="958" spans="1:7">
      <c r="A958" s="4" t="s">
        <v>4891</v>
      </c>
      <c r="B958" s="4" t="s">
        <v>4892</v>
      </c>
      <c r="C958" s="4" t="s">
        <v>464</v>
      </c>
      <c r="D958" s="4">
        <v>46</v>
      </c>
      <c r="E958" s="4" t="s">
        <v>4893</v>
      </c>
      <c r="F958" s="4">
        <v>12.2271118164063</v>
      </c>
      <c r="G958" s="4" t="s">
        <v>4894</v>
      </c>
    </row>
    <row r="959" spans="1:7">
      <c r="A959" s="4" t="s">
        <v>4895</v>
      </c>
      <c r="B959" s="4" t="s">
        <v>4896</v>
      </c>
      <c r="C959" s="4" t="s">
        <v>464</v>
      </c>
      <c r="D959" s="4">
        <v>45</v>
      </c>
      <c r="E959" s="4" t="s">
        <v>4897</v>
      </c>
      <c r="F959" s="4">
        <v>12.220645904541</v>
      </c>
      <c r="G959" s="4" t="s">
        <v>4898</v>
      </c>
    </row>
    <row r="960" spans="1:7">
      <c r="A960" s="4" t="s">
        <v>4899</v>
      </c>
      <c r="B960" s="4" t="s">
        <v>4900</v>
      </c>
      <c r="C960" s="4" t="s">
        <v>464</v>
      </c>
      <c r="D960" s="4">
        <v>48</v>
      </c>
      <c r="E960" s="4" t="s">
        <v>4901</v>
      </c>
      <c r="F960" s="4">
        <v>12.215202331543</v>
      </c>
      <c r="G960" s="4" t="s">
        <v>4902</v>
      </c>
    </row>
    <row r="961" spans="1:7">
      <c r="A961" s="4" t="s">
        <v>4903</v>
      </c>
      <c r="B961" s="4" t="s">
        <v>4904</v>
      </c>
      <c r="C961" s="4" t="s">
        <v>464</v>
      </c>
      <c r="D961" s="4">
        <v>40</v>
      </c>
      <c r="E961" s="4" t="s">
        <v>4905</v>
      </c>
      <c r="F961" s="4">
        <v>12.2112865447998</v>
      </c>
      <c r="G961" s="4" t="s">
        <v>4906</v>
      </c>
    </row>
    <row r="962" spans="1:7">
      <c r="A962" s="4" t="s">
        <v>4907</v>
      </c>
      <c r="B962" s="4" t="s">
        <v>4908</v>
      </c>
      <c r="C962" s="4" t="s">
        <v>464</v>
      </c>
      <c r="D962" s="4">
        <v>41</v>
      </c>
      <c r="E962" s="4" t="s">
        <v>4909</v>
      </c>
      <c r="F962" s="4">
        <v>12.2071666717529</v>
      </c>
      <c r="G962" s="4" t="s">
        <v>4910</v>
      </c>
    </row>
    <row r="963" spans="1:7">
      <c r="A963" s="4" t="s">
        <v>4911</v>
      </c>
      <c r="B963" s="4" t="s">
        <v>4912</v>
      </c>
      <c r="C963" s="4" t="s">
        <v>464</v>
      </c>
      <c r="D963" s="4">
        <v>40</v>
      </c>
      <c r="E963" s="4" t="s">
        <v>4913</v>
      </c>
      <c r="F963" s="4">
        <v>12.1953134536743</v>
      </c>
      <c r="G963" s="4" t="s">
        <v>4914</v>
      </c>
    </row>
    <row r="964" spans="1:7">
      <c r="A964" s="4" t="s">
        <v>4915</v>
      </c>
      <c r="B964" s="4" t="s">
        <v>4916</v>
      </c>
      <c r="C964" s="4" t="s">
        <v>464</v>
      </c>
      <c r="D964" s="4">
        <v>41</v>
      </c>
      <c r="E964" s="4" t="s">
        <v>4917</v>
      </c>
      <c r="F964" s="4">
        <v>12.1838321685791</v>
      </c>
      <c r="G964" s="4" t="s">
        <v>4918</v>
      </c>
    </row>
    <row r="965" spans="1:7">
      <c r="A965" s="4" t="s">
        <v>4919</v>
      </c>
      <c r="B965" s="4" t="s">
        <v>4920</v>
      </c>
      <c r="C965" s="4" t="s">
        <v>464</v>
      </c>
      <c r="D965" s="4">
        <v>46</v>
      </c>
      <c r="E965" s="4" t="s">
        <v>4921</v>
      </c>
      <c r="F965" s="4">
        <v>12.1534013748169</v>
      </c>
      <c r="G965" s="4" t="s">
        <v>4922</v>
      </c>
    </row>
    <row r="966" spans="1:7">
      <c r="A966" s="4" t="s">
        <v>4923</v>
      </c>
      <c r="B966" s="4" t="s">
        <v>4924</v>
      </c>
      <c r="C966" s="4" t="s">
        <v>464</v>
      </c>
      <c r="D966" s="4">
        <v>36</v>
      </c>
      <c r="E966" s="4" t="s">
        <v>4925</v>
      </c>
      <c r="F966" s="4">
        <v>12.1332845687866</v>
      </c>
      <c r="G966" s="4" t="s">
        <v>4926</v>
      </c>
    </row>
    <row r="967" spans="1:7">
      <c r="A967" s="4" t="s">
        <v>4927</v>
      </c>
      <c r="B967" s="4" t="s">
        <v>4928</v>
      </c>
      <c r="C967" s="4" t="s">
        <v>464</v>
      </c>
      <c r="D967" s="4">
        <v>33</v>
      </c>
      <c r="E967" s="4" t="s">
        <v>4929</v>
      </c>
      <c r="F967" s="4">
        <v>12.1303768157959</v>
      </c>
      <c r="G967" s="4" t="s">
        <v>4930</v>
      </c>
    </row>
    <row r="968" spans="1:7">
      <c r="A968" s="4" t="s">
        <v>4931</v>
      </c>
      <c r="B968" s="4" t="s">
        <v>4932</v>
      </c>
      <c r="C968" s="4" t="s">
        <v>464</v>
      </c>
      <c r="D968" s="4">
        <v>44</v>
      </c>
      <c r="E968" s="4" t="s">
        <v>4933</v>
      </c>
      <c r="F968" s="4">
        <v>12.1249523162842</v>
      </c>
      <c r="G968" s="4" t="s">
        <v>4934</v>
      </c>
    </row>
    <row r="969" spans="1:7">
      <c r="A969" s="4" t="s">
        <v>4935</v>
      </c>
      <c r="B969" s="4" t="s">
        <v>4936</v>
      </c>
      <c r="C969" s="4" t="s">
        <v>464</v>
      </c>
      <c r="D969" s="4">
        <v>42</v>
      </c>
      <c r="E969" s="4" t="s">
        <v>4937</v>
      </c>
      <c r="F969" s="4">
        <v>12.1248817443848</v>
      </c>
      <c r="G969" s="4" t="s">
        <v>4938</v>
      </c>
    </row>
    <row r="970" spans="1:7">
      <c r="A970" s="4" t="s">
        <v>4939</v>
      </c>
      <c r="B970" s="4" t="s">
        <v>4940</v>
      </c>
      <c r="C970" s="4" t="s">
        <v>464</v>
      </c>
      <c r="D970" s="4">
        <v>44</v>
      </c>
      <c r="E970" s="4" t="s">
        <v>4941</v>
      </c>
      <c r="F970" s="4">
        <v>12.1170215606689</v>
      </c>
      <c r="G970" s="4" t="s">
        <v>4942</v>
      </c>
    </row>
    <row r="971" spans="1:7">
      <c r="A971" s="4" t="s">
        <v>4943</v>
      </c>
      <c r="B971" s="4" t="s">
        <v>4944</v>
      </c>
      <c r="C971" s="4" t="s">
        <v>551</v>
      </c>
      <c r="D971" s="4">
        <v>22</v>
      </c>
      <c r="E971" s="4" t="s">
        <v>4945</v>
      </c>
      <c r="F971" s="4">
        <v>12.0986442565918</v>
      </c>
      <c r="G971" s="4" t="s">
        <v>4946</v>
      </c>
    </row>
    <row r="972" spans="1:7">
      <c r="A972" s="4" t="s">
        <v>4947</v>
      </c>
      <c r="B972" s="4" t="s">
        <v>4948</v>
      </c>
      <c r="C972" s="4" t="s">
        <v>464</v>
      </c>
      <c r="D972" s="4">
        <v>42</v>
      </c>
      <c r="E972" s="4" t="s">
        <v>4949</v>
      </c>
      <c r="F972" s="4">
        <v>12.0967149734497</v>
      </c>
      <c r="G972" s="4" t="s">
        <v>4950</v>
      </c>
    </row>
    <row r="973" spans="1:7">
      <c r="A973" s="4" t="s">
        <v>4951</v>
      </c>
      <c r="B973" s="4" t="s">
        <v>4952</v>
      </c>
      <c r="C973" s="4" t="s">
        <v>464</v>
      </c>
      <c r="D973" s="4">
        <v>49</v>
      </c>
      <c r="E973" s="4" t="s">
        <v>4953</v>
      </c>
      <c r="F973" s="4">
        <v>12.088752746582</v>
      </c>
      <c r="G973" s="4" t="s">
        <v>4954</v>
      </c>
    </row>
    <row r="974" spans="1:7">
      <c r="A974" s="4" t="s">
        <v>4955</v>
      </c>
      <c r="B974" s="4" t="s">
        <v>4956</v>
      </c>
      <c r="C974" s="4" t="s">
        <v>464</v>
      </c>
      <c r="D974" s="4">
        <v>44</v>
      </c>
      <c r="E974" s="4" t="s">
        <v>4957</v>
      </c>
      <c r="F974" s="4">
        <v>12.0827560424805</v>
      </c>
      <c r="G974" s="4" t="s">
        <v>4958</v>
      </c>
    </row>
    <row r="975" spans="1:7">
      <c r="A975" s="4" t="s">
        <v>4959</v>
      </c>
      <c r="B975" s="4" t="s">
        <v>4960</v>
      </c>
      <c r="C975" s="4" t="s">
        <v>464</v>
      </c>
      <c r="D975" s="4">
        <v>46</v>
      </c>
      <c r="E975" s="4" t="s">
        <v>4961</v>
      </c>
      <c r="F975" s="4">
        <v>12.0823440551758</v>
      </c>
      <c r="G975" s="4" t="s">
        <v>4962</v>
      </c>
    </row>
    <row r="976" spans="1:7">
      <c r="A976" s="4" t="s">
        <v>4963</v>
      </c>
      <c r="B976" s="4" t="s">
        <v>4964</v>
      </c>
      <c r="C976" s="4" t="s">
        <v>464</v>
      </c>
      <c r="D976" s="4">
        <v>42</v>
      </c>
      <c r="E976" s="4" t="s">
        <v>4965</v>
      </c>
      <c r="F976" s="4">
        <v>12.0772705078125</v>
      </c>
      <c r="G976" s="4" t="s">
        <v>4966</v>
      </c>
    </row>
    <row r="977" spans="1:7">
      <c r="A977" s="4" t="s">
        <v>4967</v>
      </c>
      <c r="B977" s="4" t="s">
        <v>4968</v>
      </c>
      <c r="C977" s="4" t="s">
        <v>464</v>
      </c>
      <c r="D977" s="4">
        <v>48</v>
      </c>
      <c r="E977" s="4" t="s">
        <v>4969</v>
      </c>
      <c r="F977" s="4">
        <v>12.076587677002</v>
      </c>
      <c r="G977" s="4" t="s">
        <v>4970</v>
      </c>
    </row>
    <row r="978" spans="1:7">
      <c r="A978" s="4" t="s">
        <v>4971</v>
      </c>
      <c r="B978" s="4" t="s">
        <v>4972</v>
      </c>
      <c r="C978" s="4" t="s">
        <v>464</v>
      </c>
      <c r="D978" s="4">
        <v>33</v>
      </c>
      <c r="E978" s="4" t="s">
        <v>4973</v>
      </c>
      <c r="F978" s="4">
        <v>12.0674953460693</v>
      </c>
      <c r="G978" s="4" t="s">
        <v>4974</v>
      </c>
    </row>
    <row r="979" spans="1:7">
      <c r="A979" s="4" t="s">
        <v>4975</v>
      </c>
      <c r="B979" s="4" t="s">
        <v>4976</v>
      </c>
      <c r="C979" s="4" t="s">
        <v>464</v>
      </c>
      <c r="D979" s="4">
        <v>46</v>
      </c>
      <c r="E979" s="4" t="s">
        <v>4977</v>
      </c>
      <c r="F979" s="4">
        <v>12.0525922775269</v>
      </c>
      <c r="G979" s="4" t="s">
        <v>4978</v>
      </c>
    </row>
    <row r="980" spans="1:7">
      <c r="A980" s="4" t="s">
        <v>4979</v>
      </c>
      <c r="B980" s="4" t="s">
        <v>4980</v>
      </c>
      <c r="C980" s="4" t="s">
        <v>464</v>
      </c>
      <c r="D980" s="4">
        <v>41</v>
      </c>
      <c r="E980" s="4" t="s">
        <v>4981</v>
      </c>
      <c r="F980" s="4">
        <v>12.0483980178833</v>
      </c>
      <c r="G980" s="4" t="s">
        <v>4982</v>
      </c>
    </row>
    <row r="981" spans="1:7">
      <c r="A981" s="4" t="s">
        <v>4983</v>
      </c>
      <c r="B981" s="4" t="s">
        <v>4984</v>
      </c>
      <c r="C981" s="4" t="s">
        <v>464</v>
      </c>
      <c r="D981" s="4">
        <v>39</v>
      </c>
      <c r="E981" s="4" t="s">
        <v>4985</v>
      </c>
      <c r="F981" s="4">
        <v>12.0477256774902</v>
      </c>
      <c r="G981" s="4" t="s">
        <v>4986</v>
      </c>
    </row>
    <row r="982" spans="1:7">
      <c r="A982" s="4" t="s">
        <v>4987</v>
      </c>
      <c r="B982" s="4" t="s">
        <v>4988</v>
      </c>
      <c r="C982" s="4" t="s">
        <v>464</v>
      </c>
      <c r="D982" s="4">
        <v>50</v>
      </c>
      <c r="E982" s="4" t="s">
        <v>4989</v>
      </c>
      <c r="F982" s="4">
        <v>12.0339851379395</v>
      </c>
      <c r="G982" s="4" t="s">
        <v>4990</v>
      </c>
    </row>
    <row r="983" spans="1:7">
      <c r="A983" s="4" t="s">
        <v>4991</v>
      </c>
      <c r="B983" s="4" t="s">
        <v>4992</v>
      </c>
      <c r="C983" s="4" t="s">
        <v>464</v>
      </c>
      <c r="D983" s="4">
        <v>36</v>
      </c>
      <c r="E983" s="4" t="s">
        <v>4993</v>
      </c>
      <c r="F983" s="4">
        <v>12.0244693756104</v>
      </c>
      <c r="G983" s="4" t="s">
        <v>4994</v>
      </c>
    </row>
    <row r="984" spans="1:7">
      <c r="A984" s="4" t="s">
        <v>4995</v>
      </c>
      <c r="B984" s="4" t="s">
        <v>4996</v>
      </c>
      <c r="C984" s="4" t="s">
        <v>464</v>
      </c>
      <c r="D984" s="4">
        <v>42</v>
      </c>
      <c r="E984" s="4" t="s">
        <v>4997</v>
      </c>
      <c r="F984" s="4">
        <v>12.0226221084595</v>
      </c>
      <c r="G984" s="4" t="s">
        <v>4998</v>
      </c>
    </row>
    <row r="985" spans="1:7">
      <c r="A985" s="4" t="s">
        <v>384</v>
      </c>
      <c r="B985" s="4" t="s">
        <v>4999</v>
      </c>
      <c r="C985" s="4" t="s">
        <v>464</v>
      </c>
      <c r="D985" s="4">
        <v>45</v>
      </c>
      <c r="E985" s="4" t="s">
        <v>5000</v>
      </c>
      <c r="F985" s="4">
        <v>12.0141000747681</v>
      </c>
      <c r="G985" s="4" t="s">
        <v>5001</v>
      </c>
    </row>
    <row r="986" spans="1:7">
      <c r="A986" s="4" t="s">
        <v>5002</v>
      </c>
      <c r="B986" s="4" t="s">
        <v>5003</v>
      </c>
      <c r="C986" s="4" t="s">
        <v>464</v>
      </c>
      <c r="D986" s="4">
        <v>41</v>
      </c>
      <c r="E986" s="4" t="s">
        <v>5004</v>
      </c>
      <c r="F986" s="4">
        <v>12.0102462768555</v>
      </c>
      <c r="G986" s="4" t="s">
        <v>5005</v>
      </c>
    </row>
    <row r="987" spans="1:7">
      <c r="A987" s="4" t="s">
        <v>5006</v>
      </c>
      <c r="B987" s="4" t="s">
        <v>5007</v>
      </c>
      <c r="C987" s="4" t="s">
        <v>464</v>
      </c>
      <c r="D987" s="4">
        <v>36</v>
      </c>
      <c r="E987" s="4" t="s">
        <v>5008</v>
      </c>
      <c r="F987" s="4">
        <v>12.0093479156494</v>
      </c>
      <c r="G987" s="4" t="s">
        <v>5009</v>
      </c>
    </row>
    <row r="988" spans="1:7">
      <c r="A988" s="4" t="s">
        <v>5010</v>
      </c>
      <c r="B988" s="4" t="s">
        <v>5011</v>
      </c>
      <c r="C988" s="4" t="s">
        <v>464</v>
      </c>
      <c r="D988" s="4">
        <v>45</v>
      </c>
      <c r="E988" s="4" t="s">
        <v>5012</v>
      </c>
      <c r="F988" s="4">
        <v>11.9991092681885</v>
      </c>
      <c r="G988" s="4" t="s">
        <v>5013</v>
      </c>
    </row>
    <row r="989" spans="1:7">
      <c r="A989" s="4" t="s">
        <v>5014</v>
      </c>
      <c r="B989" s="4" t="s">
        <v>5015</v>
      </c>
      <c r="C989" s="4" t="s">
        <v>464</v>
      </c>
      <c r="D989" s="4">
        <v>44</v>
      </c>
      <c r="E989" s="4" t="s">
        <v>5016</v>
      </c>
      <c r="F989" s="4">
        <v>11.9807643890381</v>
      </c>
      <c r="G989" s="4" t="s">
        <v>5017</v>
      </c>
    </row>
    <row r="990" spans="1:7">
      <c r="A990" s="4" t="s">
        <v>5018</v>
      </c>
      <c r="B990" s="4" t="s">
        <v>5019</v>
      </c>
      <c r="C990" s="4" t="s">
        <v>464</v>
      </c>
      <c r="D990" s="4">
        <v>34</v>
      </c>
      <c r="E990" s="4" t="s">
        <v>5020</v>
      </c>
      <c r="F990" s="4">
        <v>11.9773988723755</v>
      </c>
      <c r="G990" s="4" t="s">
        <v>5021</v>
      </c>
    </row>
    <row r="991" spans="1:7">
      <c r="A991" s="4" t="s">
        <v>5022</v>
      </c>
      <c r="B991" s="4" t="s">
        <v>5023</v>
      </c>
      <c r="C991" s="4" t="s">
        <v>464</v>
      </c>
      <c r="D991" s="4">
        <v>42</v>
      </c>
      <c r="E991" s="4" t="s">
        <v>5024</v>
      </c>
      <c r="F991" s="4">
        <v>11.9754657745361</v>
      </c>
      <c r="G991" s="4" t="s">
        <v>5025</v>
      </c>
    </row>
    <row r="992" spans="1:7">
      <c r="A992" s="4" t="s">
        <v>5026</v>
      </c>
      <c r="B992" s="4" t="s">
        <v>5027</v>
      </c>
      <c r="C992" s="4" t="s">
        <v>464</v>
      </c>
      <c r="D992" s="4">
        <v>41</v>
      </c>
      <c r="E992" s="4" t="s">
        <v>5028</v>
      </c>
      <c r="F992" s="4">
        <v>11.9702739715576</v>
      </c>
      <c r="G992" s="4" t="s">
        <v>5029</v>
      </c>
    </row>
    <row r="993" spans="1:7">
      <c r="A993" s="4" t="s">
        <v>5030</v>
      </c>
      <c r="B993" s="4" t="s">
        <v>5031</v>
      </c>
      <c r="C993" s="4" t="s">
        <v>464</v>
      </c>
      <c r="D993" s="4">
        <v>44</v>
      </c>
      <c r="E993" s="4" t="s">
        <v>5032</v>
      </c>
      <c r="F993" s="4">
        <v>11.9644403457642</v>
      </c>
      <c r="G993" s="4" t="s">
        <v>5033</v>
      </c>
    </row>
    <row r="994" spans="1:7">
      <c r="A994" s="4" t="s">
        <v>5034</v>
      </c>
      <c r="B994" s="4" t="s">
        <v>5035</v>
      </c>
      <c r="C994" s="4" t="s">
        <v>464</v>
      </c>
      <c r="D994" s="4">
        <v>32</v>
      </c>
      <c r="E994" s="4" t="s">
        <v>5036</v>
      </c>
      <c r="F994" s="4">
        <v>11.9527978897095</v>
      </c>
      <c r="G994" s="4" t="s">
        <v>5037</v>
      </c>
    </row>
    <row r="995" spans="1:7">
      <c r="A995" s="4" t="s">
        <v>5038</v>
      </c>
      <c r="B995" s="4" t="s">
        <v>5039</v>
      </c>
      <c r="C995" s="4" t="s">
        <v>464</v>
      </c>
      <c r="D995" s="4">
        <v>40</v>
      </c>
      <c r="E995" s="4" t="s">
        <v>5040</v>
      </c>
      <c r="F995" s="4">
        <v>11.9435873031616</v>
      </c>
      <c r="G995" s="4" t="s">
        <v>5041</v>
      </c>
    </row>
    <row r="996" spans="1:7">
      <c r="A996" s="4" t="s">
        <v>5042</v>
      </c>
      <c r="B996" s="4" t="s">
        <v>5043</v>
      </c>
      <c r="C996" s="4" t="s">
        <v>464</v>
      </c>
      <c r="D996" s="4">
        <v>44</v>
      </c>
      <c r="E996" s="4" t="s">
        <v>5044</v>
      </c>
      <c r="F996" s="4">
        <v>11.9395771026611</v>
      </c>
      <c r="G996" s="4" t="s">
        <v>5045</v>
      </c>
    </row>
    <row r="997" spans="1:7">
      <c r="A997" s="4" t="s">
        <v>5046</v>
      </c>
      <c r="B997" s="4" t="s">
        <v>5047</v>
      </c>
      <c r="C997" s="4" t="s">
        <v>464</v>
      </c>
      <c r="D997" s="4">
        <v>44</v>
      </c>
      <c r="E997" s="4" t="s">
        <v>5048</v>
      </c>
      <c r="F997" s="4">
        <v>11.9335136413574</v>
      </c>
      <c r="G997" s="4" t="s">
        <v>5049</v>
      </c>
    </row>
    <row r="998" spans="1:7">
      <c r="A998" s="4" t="s">
        <v>5050</v>
      </c>
      <c r="B998" s="4" t="s">
        <v>5051</v>
      </c>
      <c r="C998" s="4" t="s">
        <v>464</v>
      </c>
      <c r="D998" s="4">
        <v>34</v>
      </c>
      <c r="E998" s="4" t="s">
        <v>5052</v>
      </c>
      <c r="F998" s="4">
        <v>11.927020072937</v>
      </c>
      <c r="G998" s="4" t="s">
        <v>5053</v>
      </c>
    </row>
    <row r="999" spans="1:7">
      <c r="A999" s="4" t="s">
        <v>356</v>
      </c>
      <c r="B999" s="4" t="s">
        <v>5054</v>
      </c>
      <c r="C999" s="4" t="s">
        <v>464</v>
      </c>
      <c r="D999" s="4">
        <v>46</v>
      </c>
      <c r="E999" s="4" t="s">
        <v>5055</v>
      </c>
      <c r="F999" s="4">
        <v>11.9222984313965</v>
      </c>
      <c r="G999" s="4" t="s">
        <v>5056</v>
      </c>
    </row>
    <row r="1000" spans="1:7">
      <c r="A1000" s="4" t="s">
        <v>5057</v>
      </c>
      <c r="B1000" s="4" t="s">
        <v>5058</v>
      </c>
      <c r="C1000" s="4" t="s">
        <v>464</v>
      </c>
      <c r="D1000" s="4">
        <v>44</v>
      </c>
      <c r="E1000" s="4" t="s">
        <v>5059</v>
      </c>
      <c r="F1000" s="4">
        <v>11.8957052230835</v>
      </c>
      <c r="G1000" s="4" t="s">
        <v>5060</v>
      </c>
    </row>
    <row r="1001" spans="1:7">
      <c r="A1001" s="4" t="s">
        <v>5061</v>
      </c>
      <c r="B1001" s="4" t="s">
        <v>5062</v>
      </c>
      <c r="C1001" s="4" t="s">
        <v>464</v>
      </c>
      <c r="D1001" s="4">
        <v>45</v>
      </c>
      <c r="E1001" s="4" t="s">
        <v>5063</v>
      </c>
      <c r="F1001" s="4">
        <v>11.8892555236816</v>
      </c>
      <c r="G1001" s="4" t="s">
        <v>5064</v>
      </c>
    </row>
    <row r="1002" spans="1:7">
      <c r="A1002" s="4" t="s">
        <v>5065</v>
      </c>
      <c r="B1002" s="4" t="s">
        <v>5066</v>
      </c>
      <c r="C1002" s="4" t="s">
        <v>464</v>
      </c>
      <c r="D1002" s="4">
        <v>44</v>
      </c>
      <c r="E1002" s="4" t="s">
        <v>5067</v>
      </c>
      <c r="F1002" s="4">
        <v>11.874135017395</v>
      </c>
      <c r="G1002" s="4" t="s">
        <v>5068</v>
      </c>
    </row>
    <row r="1003" spans="1:7">
      <c r="A1003" s="4" t="s">
        <v>5069</v>
      </c>
      <c r="B1003" s="4" t="s">
        <v>5070</v>
      </c>
      <c r="C1003" s="4" t="s">
        <v>464</v>
      </c>
      <c r="D1003" s="4">
        <v>40</v>
      </c>
      <c r="E1003" s="4" t="s">
        <v>5071</v>
      </c>
      <c r="F1003" s="4">
        <v>11.8668870925903</v>
      </c>
      <c r="G1003" s="4" t="s">
        <v>5072</v>
      </c>
    </row>
    <row r="1004" spans="1:7">
      <c r="A1004" s="4" t="s">
        <v>5073</v>
      </c>
      <c r="B1004" s="4" t="s">
        <v>5074</v>
      </c>
      <c r="C1004" s="4" t="s">
        <v>464</v>
      </c>
      <c r="D1004" s="4">
        <v>39</v>
      </c>
      <c r="E1004" s="4" t="s">
        <v>5075</v>
      </c>
      <c r="F1004" s="4">
        <v>11.8467807769775</v>
      </c>
      <c r="G1004" s="4" t="s">
        <v>5076</v>
      </c>
    </row>
    <row r="1005" spans="1:7">
      <c r="A1005" s="4" t="s">
        <v>5077</v>
      </c>
      <c r="B1005" s="4" t="s">
        <v>5078</v>
      </c>
      <c r="C1005" s="4" t="s">
        <v>464</v>
      </c>
      <c r="D1005" s="4">
        <v>42</v>
      </c>
      <c r="E1005" s="4" t="s">
        <v>5079</v>
      </c>
      <c r="F1005" s="4">
        <v>11.8465747833252</v>
      </c>
      <c r="G1005" s="4" t="s">
        <v>5080</v>
      </c>
    </row>
    <row r="1006" spans="1:7">
      <c r="A1006" s="4" t="s">
        <v>5081</v>
      </c>
      <c r="B1006" s="4" t="s">
        <v>5082</v>
      </c>
      <c r="C1006" s="4" t="s">
        <v>464</v>
      </c>
      <c r="D1006" s="4">
        <v>40</v>
      </c>
      <c r="E1006" s="4" t="s">
        <v>5083</v>
      </c>
      <c r="F1006" s="4">
        <v>11.8453550338745</v>
      </c>
      <c r="G1006" s="4" t="s">
        <v>5084</v>
      </c>
    </row>
    <row r="1007" spans="1:7">
      <c r="A1007" s="4" t="s">
        <v>5085</v>
      </c>
      <c r="B1007" s="4" t="s">
        <v>5086</v>
      </c>
      <c r="C1007" s="4" t="s">
        <v>464</v>
      </c>
      <c r="D1007" s="4">
        <v>44</v>
      </c>
      <c r="E1007" s="4" t="s">
        <v>5087</v>
      </c>
      <c r="F1007" s="4">
        <v>11.8408393859863</v>
      </c>
      <c r="G1007" s="4" t="s">
        <v>5088</v>
      </c>
    </row>
    <row r="1008" spans="1:7">
      <c r="A1008" s="4" t="s">
        <v>5089</v>
      </c>
      <c r="B1008" s="4" t="s">
        <v>5090</v>
      </c>
      <c r="C1008" s="4" t="s">
        <v>464</v>
      </c>
      <c r="D1008" s="4">
        <v>42</v>
      </c>
      <c r="E1008" s="4" t="s">
        <v>5091</v>
      </c>
      <c r="F1008" s="4">
        <v>11.8400058746338</v>
      </c>
      <c r="G1008" s="4" t="s">
        <v>5092</v>
      </c>
    </row>
    <row r="1009" spans="1:7">
      <c r="A1009" s="4" t="s">
        <v>5093</v>
      </c>
      <c r="B1009" s="4" t="s">
        <v>5094</v>
      </c>
      <c r="C1009" s="4" t="s">
        <v>464</v>
      </c>
      <c r="D1009" s="4">
        <v>42</v>
      </c>
      <c r="E1009" s="4" t="s">
        <v>5095</v>
      </c>
      <c r="F1009" s="4">
        <v>11.8307285308838</v>
      </c>
      <c r="G1009" s="4" t="s">
        <v>5096</v>
      </c>
    </row>
    <row r="1010" spans="1:7">
      <c r="A1010" s="4" t="s">
        <v>5097</v>
      </c>
      <c r="B1010" s="4" t="s">
        <v>5098</v>
      </c>
      <c r="C1010" s="4" t="s">
        <v>464</v>
      </c>
      <c r="D1010" s="4">
        <v>42</v>
      </c>
      <c r="E1010" s="4" t="s">
        <v>5099</v>
      </c>
      <c r="F1010" s="4">
        <v>11.8098201751709</v>
      </c>
      <c r="G1010" s="4" t="s">
        <v>5100</v>
      </c>
    </row>
    <row r="1011" spans="1:7">
      <c r="A1011" s="4" t="s">
        <v>5101</v>
      </c>
      <c r="B1011" s="4" t="s">
        <v>5102</v>
      </c>
      <c r="C1011" s="4" t="s">
        <v>464</v>
      </c>
      <c r="D1011" s="4">
        <v>40</v>
      </c>
      <c r="E1011" s="4" t="s">
        <v>5103</v>
      </c>
      <c r="F1011" s="4">
        <v>11.7971220016479</v>
      </c>
      <c r="G1011" s="4" t="s">
        <v>5104</v>
      </c>
    </row>
    <row r="1012" spans="1:7">
      <c r="A1012" s="4" t="s">
        <v>5105</v>
      </c>
      <c r="B1012" s="4" t="s">
        <v>5106</v>
      </c>
      <c r="C1012" s="4" t="s">
        <v>551</v>
      </c>
      <c r="D1012" s="4">
        <v>21</v>
      </c>
      <c r="E1012" s="4" t="s">
        <v>5107</v>
      </c>
      <c r="F1012" s="4">
        <v>11.7882919311523</v>
      </c>
      <c r="G1012" s="4" t="s">
        <v>5108</v>
      </c>
    </row>
    <row r="1013" spans="1:7">
      <c r="A1013" s="4" t="s">
        <v>338</v>
      </c>
      <c r="B1013" s="4" t="s">
        <v>5109</v>
      </c>
      <c r="C1013" s="4" t="s">
        <v>464</v>
      </c>
      <c r="D1013" s="4">
        <v>48</v>
      </c>
      <c r="E1013" s="4" t="s">
        <v>5110</v>
      </c>
      <c r="F1013" s="4">
        <v>11.7873516082764</v>
      </c>
      <c r="G1013" s="4" t="s">
        <v>5111</v>
      </c>
    </row>
    <row r="1014" spans="1:7">
      <c r="A1014" s="4" t="s">
        <v>5112</v>
      </c>
      <c r="B1014" s="4" t="s">
        <v>5113</v>
      </c>
      <c r="C1014" s="4" t="s">
        <v>464</v>
      </c>
      <c r="D1014" s="4">
        <v>48</v>
      </c>
      <c r="E1014" s="4" t="s">
        <v>5114</v>
      </c>
      <c r="F1014" s="4">
        <v>11.7830457687378</v>
      </c>
      <c r="G1014" s="4" t="s">
        <v>5115</v>
      </c>
    </row>
    <row r="1015" spans="1:7">
      <c r="A1015" s="4" t="s">
        <v>5116</v>
      </c>
      <c r="B1015" s="4" t="s">
        <v>5117</v>
      </c>
      <c r="C1015" s="4" t="s">
        <v>464</v>
      </c>
      <c r="D1015" s="4">
        <v>41</v>
      </c>
      <c r="E1015" s="4" t="s">
        <v>5118</v>
      </c>
      <c r="F1015" s="4">
        <v>11.7808818817139</v>
      </c>
      <c r="G1015" s="4" t="s">
        <v>5119</v>
      </c>
    </row>
    <row r="1016" spans="1:7">
      <c r="A1016" s="4" t="s">
        <v>5120</v>
      </c>
      <c r="B1016" s="4" t="s">
        <v>5121</v>
      </c>
      <c r="C1016" s="4" t="s">
        <v>464</v>
      </c>
      <c r="D1016" s="4">
        <v>43</v>
      </c>
      <c r="E1016" s="4" t="s">
        <v>5122</v>
      </c>
      <c r="F1016" s="4">
        <v>11.7808284759521</v>
      </c>
      <c r="G1016" s="4" t="s">
        <v>5123</v>
      </c>
    </row>
    <row r="1017" spans="1:7">
      <c r="A1017" s="4" t="s">
        <v>5124</v>
      </c>
      <c r="B1017" s="4" t="s">
        <v>5125</v>
      </c>
      <c r="C1017" s="4" t="s">
        <v>464</v>
      </c>
      <c r="D1017" s="4">
        <v>47</v>
      </c>
      <c r="E1017" s="4" t="s">
        <v>5126</v>
      </c>
      <c r="F1017" s="4">
        <v>11.7690925598145</v>
      </c>
      <c r="G1017" s="4" t="s">
        <v>5127</v>
      </c>
    </row>
    <row r="1018" spans="1:7">
      <c r="A1018" s="4" t="s">
        <v>5128</v>
      </c>
      <c r="B1018" s="4" t="s">
        <v>5129</v>
      </c>
      <c r="C1018" s="4" t="s">
        <v>464</v>
      </c>
      <c r="D1018" s="4">
        <v>44</v>
      </c>
      <c r="E1018" s="4" t="s">
        <v>5130</v>
      </c>
      <c r="F1018" s="4">
        <v>11.7582406997681</v>
      </c>
      <c r="G1018" s="4" t="s">
        <v>5131</v>
      </c>
    </row>
    <row r="1019" spans="1:7">
      <c r="A1019" s="4" t="s">
        <v>5132</v>
      </c>
      <c r="B1019" s="4" t="s">
        <v>5133</v>
      </c>
      <c r="C1019" s="4" t="s">
        <v>464</v>
      </c>
      <c r="D1019" s="4">
        <v>36</v>
      </c>
      <c r="E1019" s="4" t="s">
        <v>5134</v>
      </c>
      <c r="F1019" s="4">
        <v>11.7473011016846</v>
      </c>
      <c r="G1019" s="4" t="s">
        <v>5135</v>
      </c>
    </row>
    <row r="1020" spans="1:7">
      <c r="A1020" s="4" t="s">
        <v>5136</v>
      </c>
      <c r="B1020" s="4" t="s">
        <v>5137</v>
      </c>
      <c r="C1020" s="4" t="s">
        <v>464</v>
      </c>
      <c r="D1020" s="4">
        <v>47</v>
      </c>
      <c r="E1020" s="4" t="s">
        <v>5138</v>
      </c>
      <c r="F1020" s="4">
        <v>11.7397022247314</v>
      </c>
      <c r="G1020" s="4" t="s">
        <v>5139</v>
      </c>
    </row>
    <row r="1021" spans="1:7">
      <c r="A1021" s="4" t="s">
        <v>5140</v>
      </c>
      <c r="B1021" s="4" t="s">
        <v>5141</v>
      </c>
      <c r="C1021" s="4" t="s">
        <v>464</v>
      </c>
      <c r="D1021" s="4">
        <v>44</v>
      </c>
      <c r="E1021" s="4" t="s">
        <v>5142</v>
      </c>
      <c r="F1021" s="4">
        <v>11.7324447631836</v>
      </c>
      <c r="G1021" s="4" t="s">
        <v>5143</v>
      </c>
    </row>
    <row r="1022" spans="1:7">
      <c r="A1022" s="4" t="s">
        <v>5144</v>
      </c>
      <c r="B1022" s="4" t="s">
        <v>5145</v>
      </c>
      <c r="C1022" s="4" t="s">
        <v>464</v>
      </c>
      <c r="D1022" s="4">
        <v>50</v>
      </c>
      <c r="E1022" s="4" t="s">
        <v>5146</v>
      </c>
      <c r="F1022" s="4">
        <v>11.7262334823608</v>
      </c>
      <c r="G1022" s="4" t="s">
        <v>5147</v>
      </c>
    </row>
    <row r="1023" spans="1:7">
      <c r="A1023" s="4" t="s">
        <v>320</v>
      </c>
      <c r="B1023" s="4" t="s">
        <v>5148</v>
      </c>
      <c r="C1023" s="4" t="s">
        <v>464</v>
      </c>
      <c r="D1023" s="4">
        <v>45</v>
      </c>
      <c r="E1023" s="4" t="s">
        <v>5149</v>
      </c>
      <c r="F1023" s="4">
        <v>11.7101669311523</v>
      </c>
      <c r="G1023" s="4" t="s">
        <v>5150</v>
      </c>
    </row>
    <row r="1024" spans="1:7">
      <c r="A1024" s="4" t="s">
        <v>5151</v>
      </c>
      <c r="B1024" s="4" t="s">
        <v>5152</v>
      </c>
      <c r="C1024" s="4" t="s">
        <v>464</v>
      </c>
      <c r="D1024" s="4">
        <v>42</v>
      </c>
      <c r="E1024" s="4" t="s">
        <v>5153</v>
      </c>
      <c r="F1024" s="4">
        <v>11.7042274475098</v>
      </c>
      <c r="G1024" s="4" t="s">
        <v>5154</v>
      </c>
    </row>
    <row r="1025" spans="1:7">
      <c r="A1025" s="4" t="s">
        <v>1271</v>
      </c>
      <c r="B1025" s="4" t="s">
        <v>1272</v>
      </c>
      <c r="C1025" s="4" t="s">
        <v>464</v>
      </c>
      <c r="D1025" s="4">
        <v>45</v>
      </c>
      <c r="E1025" s="4" t="s">
        <v>1273</v>
      </c>
      <c r="F1025" s="4">
        <v>11.7032384872437</v>
      </c>
      <c r="G1025" s="4" t="s">
        <v>1274</v>
      </c>
    </row>
    <row r="1026" spans="1:7">
      <c r="A1026" s="4" t="s">
        <v>5155</v>
      </c>
      <c r="B1026" s="4" t="s">
        <v>5156</v>
      </c>
      <c r="C1026" s="4" t="s">
        <v>464</v>
      </c>
      <c r="D1026" s="4">
        <v>44</v>
      </c>
      <c r="E1026" s="4" t="s">
        <v>5157</v>
      </c>
      <c r="F1026" s="4">
        <v>11.6954154968262</v>
      </c>
      <c r="G1026" s="4" t="s">
        <v>5158</v>
      </c>
    </row>
    <row r="1027" spans="1:7">
      <c r="A1027" s="4" t="s">
        <v>308</v>
      </c>
      <c r="B1027" s="4" t="s">
        <v>1229</v>
      </c>
      <c r="C1027" s="4" t="s">
        <v>464</v>
      </c>
      <c r="D1027" s="4">
        <v>49</v>
      </c>
      <c r="E1027" s="4" t="s">
        <v>1230</v>
      </c>
      <c r="F1027" s="4">
        <v>11.6880550384521</v>
      </c>
      <c r="G1027" s="4" t="s">
        <v>1231</v>
      </c>
    </row>
    <row r="1028" spans="1:7">
      <c r="A1028" s="4" t="s">
        <v>5159</v>
      </c>
      <c r="B1028" s="4" t="s">
        <v>5160</v>
      </c>
      <c r="C1028" s="4" t="s">
        <v>464</v>
      </c>
      <c r="D1028" s="4">
        <v>42</v>
      </c>
      <c r="E1028" s="4" t="s">
        <v>5161</v>
      </c>
      <c r="F1028" s="4">
        <v>11.6857967376709</v>
      </c>
      <c r="G1028" s="4" t="s">
        <v>5162</v>
      </c>
    </row>
    <row r="1029" spans="1:7">
      <c r="A1029" s="4" t="s">
        <v>5163</v>
      </c>
      <c r="B1029" s="4" t="s">
        <v>5164</v>
      </c>
      <c r="C1029" s="4" t="s">
        <v>464</v>
      </c>
      <c r="D1029" s="4">
        <v>45</v>
      </c>
      <c r="E1029" s="4" t="s">
        <v>5165</v>
      </c>
      <c r="F1029" s="4">
        <v>11.6854496002197</v>
      </c>
      <c r="G1029" s="4" t="s">
        <v>5166</v>
      </c>
    </row>
    <row r="1030" spans="1:7">
      <c r="A1030" s="4" t="s">
        <v>5167</v>
      </c>
      <c r="B1030" s="4" t="s">
        <v>5168</v>
      </c>
      <c r="C1030" s="4" t="s">
        <v>551</v>
      </c>
      <c r="D1030" s="4">
        <v>17</v>
      </c>
      <c r="E1030" s="4" t="s">
        <v>5169</v>
      </c>
      <c r="F1030" s="4">
        <v>11.6630153656006</v>
      </c>
      <c r="G1030" s="4" t="s">
        <v>5170</v>
      </c>
    </row>
    <row r="1031" spans="1:7">
      <c r="A1031" s="4" t="s">
        <v>5171</v>
      </c>
      <c r="B1031" s="4" t="s">
        <v>5172</v>
      </c>
      <c r="C1031" s="4" t="s">
        <v>464</v>
      </c>
      <c r="D1031" s="4">
        <v>41</v>
      </c>
      <c r="E1031" s="4" t="s">
        <v>5173</v>
      </c>
      <c r="F1031" s="4">
        <v>11.6608104705811</v>
      </c>
      <c r="G1031" s="4" t="s">
        <v>5174</v>
      </c>
    </row>
    <row r="1032" spans="1:7">
      <c r="A1032" s="4" t="s">
        <v>5175</v>
      </c>
      <c r="B1032" s="4" t="s">
        <v>5176</v>
      </c>
      <c r="C1032" s="4" t="s">
        <v>464</v>
      </c>
      <c r="D1032" s="4">
        <v>38</v>
      </c>
      <c r="E1032" s="4" t="s">
        <v>5177</v>
      </c>
      <c r="F1032" s="4">
        <v>11.6601409912109</v>
      </c>
      <c r="G1032" s="4" t="s">
        <v>5178</v>
      </c>
    </row>
    <row r="1033" spans="1:7">
      <c r="A1033" s="4" t="s">
        <v>5179</v>
      </c>
      <c r="B1033" s="4" t="s">
        <v>5180</v>
      </c>
      <c r="C1033" s="4" t="s">
        <v>464</v>
      </c>
      <c r="D1033" s="4">
        <v>46</v>
      </c>
      <c r="E1033" s="4" t="s">
        <v>5181</v>
      </c>
      <c r="F1033" s="4">
        <v>11.6553916931152</v>
      </c>
      <c r="G1033" s="4" t="s">
        <v>5182</v>
      </c>
    </row>
    <row r="1034" spans="1:7">
      <c r="A1034" s="4" t="s">
        <v>5183</v>
      </c>
      <c r="B1034" s="4" t="s">
        <v>5184</v>
      </c>
      <c r="C1034" s="4" t="s">
        <v>464</v>
      </c>
      <c r="D1034" s="4">
        <v>43</v>
      </c>
      <c r="E1034" s="4" t="s">
        <v>5185</v>
      </c>
      <c r="F1034" s="4">
        <v>11.6531629562378</v>
      </c>
      <c r="G1034" s="4" t="s">
        <v>5186</v>
      </c>
    </row>
    <row r="1035" spans="1:7">
      <c r="A1035" s="4" t="s">
        <v>5187</v>
      </c>
      <c r="B1035" s="4" t="s">
        <v>5188</v>
      </c>
      <c r="C1035" s="4" t="s">
        <v>464</v>
      </c>
      <c r="D1035" s="4">
        <v>40</v>
      </c>
      <c r="E1035" s="4" t="s">
        <v>5189</v>
      </c>
      <c r="F1035" s="4">
        <v>11.6502065658569</v>
      </c>
      <c r="G1035" s="4" t="s">
        <v>5190</v>
      </c>
    </row>
    <row r="1036" spans="1:7">
      <c r="A1036" s="4" t="s">
        <v>420</v>
      </c>
      <c r="B1036" s="4" t="s">
        <v>5191</v>
      </c>
      <c r="C1036" s="4" t="s">
        <v>464</v>
      </c>
      <c r="D1036" s="4">
        <v>45</v>
      </c>
      <c r="E1036" s="4" t="s">
        <v>5192</v>
      </c>
      <c r="F1036" s="4">
        <v>11.6492252349854</v>
      </c>
      <c r="G1036" s="4" t="s">
        <v>5193</v>
      </c>
    </row>
    <row r="1037" spans="1:7">
      <c r="A1037" s="4" t="s">
        <v>5194</v>
      </c>
      <c r="B1037" s="4" t="s">
        <v>5195</v>
      </c>
      <c r="C1037" s="4" t="s">
        <v>464</v>
      </c>
      <c r="D1037" s="4">
        <v>36</v>
      </c>
      <c r="E1037" s="4" t="s">
        <v>5196</v>
      </c>
      <c r="F1037" s="4">
        <v>11.6451463699341</v>
      </c>
      <c r="G1037" s="4" t="s">
        <v>5197</v>
      </c>
    </row>
    <row r="1038" spans="1:7">
      <c r="A1038" s="4" t="s">
        <v>5198</v>
      </c>
      <c r="B1038" s="4" t="s">
        <v>5199</v>
      </c>
      <c r="C1038" s="4" t="s">
        <v>464</v>
      </c>
      <c r="D1038" s="4">
        <v>35</v>
      </c>
      <c r="E1038" s="4" t="s">
        <v>5200</v>
      </c>
      <c r="F1038" s="4">
        <v>11.639181137085</v>
      </c>
      <c r="G1038" s="4" t="s">
        <v>5201</v>
      </c>
    </row>
    <row r="1039" spans="1:7">
      <c r="A1039" s="4" t="s">
        <v>5202</v>
      </c>
      <c r="B1039" s="4" t="s">
        <v>5203</v>
      </c>
      <c r="C1039" s="4" t="s">
        <v>464</v>
      </c>
      <c r="D1039" s="4">
        <v>45</v>
      </c>
      <c r="E1039" s="4" t="s">
        <v>5204</v>
      </c>
      <c r="F1039" s="4">
        <v>11.6371002197266</v>
      </c>
      <c r="G1039" s="4" t="s">
        <v>5205</v>
      </c>
    </row>
    <row r="1040" spans="1:7">
      <c r="A1040" s="4" t="s">
        <v>5206</v>
      </c>
      <c r="B1040" s="4" t="s">
        <v>5207</v>
      </c>
      <c r="C1040" s="4" t="s">
        <v>464</v>
      </c>
      <c r="D1040" s="4">
        <v>42</v>
      </c>
      <c r="E1040" s="4" t="s">
        <v>5208</v>
      </c>
      <c r="F1040" s="4">
        <v>11.629786491394</v>
      </c>
      <c r="G1040" s="4" t="s">
        <v>5209</v>
      </c>
    </row>
    <row r="1041" spans="1:7">
      <c r="A1041" s="4" t="s">
        <v>503</v>
      </c>
      <c r="B1041" s="4" t="s">
        <v>504</v>
      </c>
      <c r="C1041" s="4" t="s">
        <v>464</v>
      </c>
      <c r="D1041" s="4">
        <v>41</v>
      </c>
      <c r="E1041" s="4" t="s">
        <v>505</v>
      </c>
      <c r="F1041" s="4">
        <v>11.6223411560059</v>
      </c>
      <c r="G1041" s="4" t="s">
        <v>506</v>
      </c>
    </row>
    <row r="1042" spans="1:7">
      <c r="A1042" s="4" t="s">
        <v>5210</v>
      </c>
      <c r="B1042" s="4" t="s">
        <v>5211</v>
      </c>
      <c r="C1042" s="4" t="s">
        <v>464</v>
      </c>
      <c r="D1042" s="4">
        <v>46</v>
      </c>
      <c r="E1042" s="4" t="s">
        <v>5212</v>
      </c>
      <c r="F1042" s="4">
        <v>11.6153316497803</v>
      </c>
      <c r="G1042" s="4" t="s">
        <v>5213</v>
      </c>
    </row>
    <row r="1043" spans="1:7">
      <c r="A1043" s="4" t="s">
        <v>5214</v>
      </c>
      <c r="B1043" s="4" t="s">
        <v>5215</v>
      </c>
      <c r="C1043" s="4" t="s">
        <v>464</v>
      </c>
      <c r="D1043" s="4">
        <v>41</v>
      </c>
      <c r="E1043" s="4" t="s">
        <v>5216</v>
      </c>
      <c r="F1043" s="4">
        <v>11.6151657104492</v>
      </c>
      <c r="G1043" s="4" t="s">
        <v>5217</v>
      </c>
    </row>
    <row r="1044" spans="1:7">
      <c r="A1044" s="4" t="s">
        <v>5218</v>
      </c>
      <c r="B1044" s="4" t="s">
        <v>5219</v>
      </c>
      <c r="C1044" s="4" t="s">
        <v>464</v>
      </c>
      <c r="D1044" s="4">
        <v>46</v>
      </c>
      <c r="E1044" s="4" t="s">
        <v>5220</v>
      </c>
      <c r="F1044" s="4">
        <v>11.6068534851074</v>
      </c>
      <c r="G1044" s="4" t="s">
        <v>5221</v>
      </c>
    </row>
    <row r="1045" spans="1:7">
      <c r="A1045" s="4" t="s">
        <v>5222</v>
      </c>
      <c r="B1045" s="4" t="s">
        <v>5223</v>
      </c>
      <c r="C1045" s="4" t="s">
        <v>464</v>
      </c>
      <c r="D1045" s="4">
        <v>41</v>
      </c>
      <c r="E1045" s="4" t="s">
        <v>5224</v>
      </c>
      <c r="F1045" s="4">
        <v>11.6056861877441</v>
      </c>
      <c r="G1045" s="4" t="s">
        <v>5225</v>
      </c>
    </row>
    <row r="1046" spans="1:7">
      <c r="A1046" s="4" t="s">
        <v>5226</v>
      </c>
      <c r="B1046" s="4" t="s">
        <v>5227</v>
      </c>
      <c r="C1046" s="4" t="s">
        <v>464</v>
      </c>
      <c r="D1046" s="4">
        <v>46</v>
      </c>
      <c r="E1046" s="4" t="s">
        <v>5228</v>
      </c>
      <c r="F1046" s="4">
        <v>11.6005392074585</v>
      </c>
      <c r="G1046" s="4" t="s">
        <v>5229</v>
      </c>
    </row>
    <row r="1047" spans="1:7">
      <c r="A1047" s="4" t="s">
        <v>5230</v>
      </c>
      <c r="B1047" s="4" t="s">
        <v>5231</v>
      </c>
      <c r="C1047" s="4" t="s">
        <v>464</v>
      </c>
      <c r="D1047" s="4">
        <v>41</v>
      </c>
      <c r="E1047" s="4" t="s">
        <v>5232</v>
      </c>
      <c r="F1047" s="4">
        <v>11.5896043777466</v>
      </c>
      <c r="G1047" s="4" t="s">
        <v>5233</v>
      </c>
    </row>
    <row r="1048" spans="1:7">
      <c r="A1048" s="4" t="s">
        <v>5234</v>
      </c>
      <c r="B1048" s="4" t="s">
        <v>5235</v>
      </c>
      <c r="C1048" s="4" t="s">
        <v>3050</v>
      </c>
      <c r="D1048" s="4">
        <v>3</v>
      </c>
      <c r="E1048" s="4" t="s">
        <v>5236</v>
      </c>
      <c r="F1048" s="4">
        <v>11.5850553512573</v>
      </c>
      <c r="G1048" s="4" t="s">
        <v>5237</v>
      </c>
    </row>
    <row r="1049" spans="1:7">
      <c r="A1049" s="4" t="s">
        <v>5238</v>
      </c>
      <c r="B1049" s="4" t="s">
        <v>5239</v>
      </c>
      <c r="C1049" s="4" t="s">
        <v>464</v>
      </c>
      <c r="D1049" s="4">
        <v>49</v>
      </c>
      <c r="E1049" s="4" t="s">
        <v>5240</v>
      </c>
      <c r="F1049" s="4">
        <v>11.5847549438477</v>
      </c>
      <c r="G1049" s="4" t="s">
        <v>5241</v>
      </c>
    </row>
    <row r="1050" spans="1:7">
      <c r="A1050" s="4" t="s">
        <v>5242</v>
      </c>
      <c r="B1050" s="4" t="s">
        <v>5243</v>
      </c>
      <c r="C1050" s="4" t="s">
        <v>464</v>
      </c>
      <c r="D1050" s="4">
        <v>38</v>
      </c>
      <c r="E1050" s="4" t="s">
        <v>5244</v>
      </c>
      <c r="F1050" s="4">
        <v>11.5767078399658</v>
      </c>
      <c r="G1050" s="4" t="s">
        <v>5245</v>
      </c>
    </row>
    <row r="1051" spans="1:7">
      <c r="A1051" s="4" t="s">
        <v>5246</v>
      </c>
      <c r="B1051" s="4" t="s">
        <v>5247</v>
      </c>
      <c r="C1051" s="4" t="s">
        <v>464</v>
      </c>
      <c r="D1051" s="4">
        <v>49</v>
      </c>
      <c r="E1051" s="4" t="s">
        <v>5248</v>
      </c>
      <c r="F1051" s="4">
        <v>11.5657434463501</v>
      </c>
      <c r="G1051" s="4" t="s">
        <v>5249</v>
      </c>
    </row>
    <row r="1052" spans="1:7">
      <c r="A1052" s="4" t="s">
        <v>5250</v>
      </c>
      <c r="B1052" s="4" t="s">
        <v>5251</v>
      </c>
      <c r="C1052" s="4" t="s">
        <v>464</v>
      </c>
      <c r="D1052" s="4">
        <v>41</v>
      </c>
      <c r="E1052" s="4" t="s">
        <v>5252</v>
      </c>
      <c r="F1052" s="4">
        <v>11.5642690658569</v>
      </c>
      <c r="G1052" s="4" t="s">
        <v>5253</v>
      </c>
    </row>
    <row r="1053" spans="1:7">
      <c r="A1053" s="4" t="s">
        <v>5254</v>
      </c>
      <c r="B1053" s="4" t="s">
        <v>5255</v>
      </c>
      <c r="C1053" s="4" t="s">
        <v>464</v>
      </c>
      <c r="D1053" s="4">
        <v>43</v>
      </c>
      <c r="E1053" s="4" t="s">
        <v>5256</v>
      </c>
      <c r="F1053" s="4">
        <v>11.5559816360474</v>
      </c>
      <c r="G1053" s="4" t="s">
        <v>5257</v>
      </c>
    </row>
    <row r="1054" spans="1:7">
      <c r="A1054" s="4" t="s">
        <v>5258</v>
      </c>
      <c r="B1054" s="4" t="s">
        <v>5259</v>
      </c>
      <c r="C1054" s="4" t="s">
        <v>464</v>
      </c>
      <c r="D1054" s="4">
        <v>42</v>
      </c>
      <c r="E1054" s="4" t="s">
        <v>5260</v>
      </c>
      <c r="F1054" s="4">
        <v>11.5312938690186</v>
      </c>
      <c r="G1054" s="4" t="s">
        <v>5261</v>
      </c>
    </row>
    <row r="1055" spans="1:7">
      <c r="A1055" s="4" t="s">
        <v>5262</v>
      </c>
      <c r="B1055" s="4" t="s">
        <v>5263</v>
      </c>
      <c r="C1055" s="4" t="s">
        <v>464</v>
      </c>
      <c r="D1055" s="4">
        <v>45</v>
      </c>
      <c r="E1055" s="4" t="s">
        <v>5264</v>
      </c>
      <c r="F1055" s="4">
        <v>11.5229406356812</v>
      </c>
      <c r="G1055" s="4" t="s">
        <v>5265</v>
      </c>
    </row>
    <row r="1056" spans="1:7">
      <c r="A1056" s="4" t="s">
        <v>5266</v>
      </c>
      <c r="B1056" s="4" t="s">
        <v>5267</v>
      </c>
      <c r="C1056" s="4" t="s">
        <v>464</v>
      </c>
      <c r="D1056" s="4">
        <v>45</v>
      </c>
      <c r="E1056" s="4" t="s">
        <v>5268</v>
      </c>
      <c r="F1056" s="4">
        <v>11.5061750411987</v>
      </c>
      <c r="G1056" s="4" t="s">
        <v>5269</v>
      </c>
    </row>
    <row r="1057" spans="1:7">
      <c r="A1057" s="4" t="s">
        <v>5270</v>
      </c>
      <c r="B1057" s="4" t="s">
        <v>5271</v>
      </c>
      <c r="C1057" s="4" t="s">
        <v>464</v>
      </c>
      <c r="D1057" s="4">
        <v>43</v>
      </c>
      <c r="E1057" s="4" t="s">
        <v>5272</v>
      </c>
      <c r="F1057" s="4">
        <v>11.5034103393555</v>
      </c>
      <c r="G1057" s="4" t="s">
        <v>5273</v>
      </c>
    </row>
    <row r="1058" spans="1:7">
      <c r="A1058" s="4" t="s">
        <v>5274</v>
      </c>
      <c r="B1058" s="4" t="s">
        <v>5275</v>
      </c>
      <c r="C1058" s="4" t="s">
        <v>464</v>
      </c>
      <c r="D1058" s="4">
        <v>50</v>
      </c>
      <c r="E1058" s="4" t="s">
        <v>5276</v>
      </c>
      <c r="F1058" s="4">
        <v>11.4925947189331</v>
      </c>
      <c r="G1058" s="4" t="s">
        <v>5277</v>
      </c>
    </row>
    <row r="1059" spans="1:7">
      <c r="A1059" s="4" t="s">
        <v>5278</v>
      </c>
      <c r="B1059" s="4" t="s">
        <v>5279</v>
      </c>
      <c r="C1059" s="4" t="s">
        <v>464</v>
      </c>
      <c r="D1059" s="4">
        <v>44</v>
      </c>
      <c r="E1059" s="4" t="s">
        <v>5280</v>
      </c>
      <c r="F1059" s="4">
        <v>11.4902858734131</v>
      </c>
      <c r="G1059" s="4" t="s">
        <v>5281</v>
      </c>
    </row>
    <row r="1060" spans="1:7">
      <c r="A1060" s="4" t="s">
        <v>5282</v>
      </c>
      <c r="B1060" s="4" t="s">
        <v>5283</v>
      </c>
      <c r="C1060" s="4" t="s">
        <v>464</v>
      </c>
      <c r="D1060" s="4">
        <v>47</v>
      </c>
      <c r="E1060" s="4" t="s">
        <v>5284</v>
      </c>
      <c r="F1060" s="4">
        <v>11.4895477294922</v>
      </c>
      <c r="G1060" s="4" t="s">
        <v>5285</v>
      </c>
    </row>
    <row r="1061" spans="1:7">
      <c r="A1061" s="4" t="s">
        <v>5286</v>
      </c>
      <c r="B1061" s="4" t="s">
        <v>5287</v>
      </c>
      <c r="C1061" s="4" t="s">
        <v>464</v>
      </c>
      <c r="D1061" s="4">
        <v>41</v>
      </c>
      <c r="E1061" s="4" t="s">
        <v>5288</v>
      </c>
      <c r="F1061" s="4">
        <v>11.4854898452759</v>
      </c>
      <c r="G1061" s="4" t="s">
        <v>5289</v>
      </c>
    </row>
    <row r="1062" spans="1:7">
      <c r="A1062" s="4" t="s">
        <v>558</v>
      </c>
      <c r="B1062" s="4" t="s">
        <v>559</v>
      </c>
      <c r="C1062" s="4" t="s">
        <v>464</v>
      </c>
      <c r="D1062" s="4">
        <v>50</v>
      </c>
      <c r="E1062" s="4" t="s">
        <v>560</v>
      </c>
      <c r="F1062" s="4">
        <v>11.481258392334</v>
      </c>
      <c r="G1062" s="4" t="s">
        <v>561</v>
      </c>
    </row>
    <row r="1063" spans="1:7">
      <c r="A1063" s="4" t="s">
        <v>5290</v>
      </c>
      <c r="B1063" s="4" t="s">
        <v>5291</v>
      </c>
      <c r="C1063" s="4" t="s">
        <v>464</v>
      </c>
      <c r="D1063" s="4">
        <v>40</v>
      </c>
      <c r="E1063" s="4" t="s">
        <v>5292</v>
      </c>
      <c r="F1063" s="4">
        <v>11.4772491455078</v>
      </c>
      <c r="G1063" s="4" t="s">
        <v>5293</v>
      </c>
    </row>
    <row r="1064" spans="1:7">
      <c r="A1064" s="4" t="s">
        <v>5294</v>
      </c>
      <c r="B1064" s="4" t="s">
        <v>5295</v>
      </c>
      <c r="C1064" s="4" t="s">
        <v>464</v>
      </c>
      <c r="D1064" s="4">
        <v>40</v>
      </c>
      <c r="E1064" s="4" t="s">
        <v>5296</v>
      </c>
      <c r="F1064" s="4">
        <v>11.4757642745972</v>
      </c>
      <c r="G1064" s="4" t="s">
        <v>5297</v>
      </c>
    </row>
    <row r="1065" spans="1:7">
      <c r="A1065" s="4" t="s">
        <v>5298</v>
      </c>
      <c r="B1065" s="4" t="s">
        <v>5299</v>
      </c>
      <c r="C1065" s="4" t="s">
        <v>464</v>
      </c>
      <c r="D1065" s="4">
        <v>37</v>
      </c>
      <c r="E1065" s="4" t="s">
        <v>5300</v>
      </c>
      <c r="F1065" s="4">
        <v>11.4629859924316</v>
      </c>
      <c r="G1065" s="4" t="s">
        <v>5301</v>
      </c>
    </row>
    <row r="1066" spans="1:7">
      <c r="A1066" s="4" t="s">
        <v>5302</v>
      </c>
      <c r="B1066" s="4" t="s">
        <v>5303</v>
      </c>
      <c r="C1066" s="4" t="s">
        <v>464</v>
      </c>
      <c r="D1066" s="4">
        <v>44</v>
      </c>
      <c r="E1066" s="4" t="s">
        <v>5304</v>
      </c>
      <c r="F1066" s="4">
        <v>11.4584045410156</v>
      </c>
      <c r="G1066" s="4" t="s">
        <v>5305</v>
      </c>
    </row>
    <row r="1067" spans="1:7">
      <c r="A1067" s="4" t="s">
        <v>5306</v>
      </c>
      <c r="B1067" s="4" t="s">
        <v>5307</v>
      </c>
      <c r="C1067" s="4" t="s">
        <v>464</v>
      </c>
      <c r="D1067" s="4">
        <v>41</v>
      </c>
      <c r="E1067" s="4" t="s">
        <v>5308</v>
      </c>
      <c r="F1067" s="4">
        <v>11.4557332992554</v>
      </c>
      <c r="G1067" s="4" t="s">
        <v>5309</v>
      </c>
    </row>
    <row r="1068" spans="1:7">
      <c r="A1068" s="4" t="s">
        <v>5310</v>
      </c>
      <c r="B1068" s="4" t="s">
        <v>5311</v>
      </c>
      <c r="C1068" s="4" t="s">
        <v>464</v>
      </c>
      <c r="D1068" s="4">
        <v>45</v>
      </c>
      <c r="E1068" s="4" t="s">
        <v>5312</v>
      </c>
      <c r="F1068" s="4">
        <v>11.448525428772</v>
      </c>
      <c r="G1068" s="4" t="s">
        <v>5313</v>
      </c>
    </row>
    <row r="1069" spans="1:7">
      <c r="A1069" s="4" t="s">
        <v>413</v>
      </c>
      <c r="B1069" s="4" t="s">
        <v>5314</v>
      </c>
      <c r="C1069" s="4" t="s">
        <v>464</v>
      </c>
      <c r="D1069" s="4">
        <v>51</v>
      </c>
      <c r="E1069" s="4" t="s">
        <v>5315</v>
      </c>
      <c r="F1069" s="4">
        <v>11.4333267211914</v>
      </c>
      <c r="G1069" s="4" t="s">
        <v>5316</v>
      </c>
    </row>
    <row r="1070" spans="1:7">
      <c r="A1070" s="4" t="s">
        <v>5317</v>
      </c>
      <c r="B1070" s="4" t="s">
        <v>5318</v>
      </c>
      <c r="C1070" s="4" t="s">
        <v>464</v>
      </c>
      <c r="D1070" s="4">
        <v>39</v>
      </c>
      <c r="E1070" s="4" t="s">
        <v>5319</v>
      </c>
      <c r="F1070" s="4">
        <v>11.430438041687</v>
      </c>
      <c r="G1070" s="4" t="s">
        <v>5320</v>
      </c>
    </row>
    <row r="1071" spans="1:7">
      <c r="A1071" s="4" t="s">
        <v>5321</v>
      </c>
      <c r="B1071" s="4" t="s">
        <v>5322</v>
      </c>
      <c r="C1071" s="4" t="s">
        <v>464</v>
      </c>
      <c r="D1071" s="4">
        <v>35</v>
      </c>
      <c r="E1071" s="4" t="s">
        <v>5323</v>
      </c>
      <c r="F1071" s="4">
        <v>11.4262475967407</v>
      </c>
      <c r="G1071" s="4" t="s">
        <v>5324</v>
      </c>
    </row>
    <row r="1072" spans="1:7">
      <c r="A1072" s="4" t="s">
        <v>5325</v>
      </c>
      <c r="B1072" s="4" t="s">
        <v>5326</v>
      </c>
      <c r="C1072" s="4" t="s">
        <v>464</v>
      </c>
      <c r="D1072" s="4">
        <v>40</v>
      </c>
      <c r="E1072" s="4" t="s">
        <v>5327</v>
      </c>
      <c r="F1072" s="4">
        <v>11.4162721633911</v>
      </c>
      <c r="G1072" s="4" t="s">
        <v>5328</v>
      </c>
    </row>
    <row r="1073" spans="1:7">
      <c r="A1073" s="4" t="s">
        <v>5329</v>
      </c>
      <c r="B1073" s="4" t="s">
        <v>5330</v>
      </c>
      <c r="C1073" s="4" t="s">
        <v>464</v>
      </c>
      <c r="D1073" s="4">
        <v>45</v>
      </c>
      <c r="E1073" s="4" t="s">
        <v>5331</v>
      </c>
      <c r="F1073" s="4">
        <v>11.4134311676025</v>
      </c>
      <c r="G1073" s="4" t="s">
        <v>5332</v>
      </c>
    </row>
    <row r="1074" spans="1:7">
      <c r="A1074" s="4" t="s">
        <v>370</v>
      </c>
      <c r="B1074" s="4" t="s">
        <v>5333</v>
      </c>
      <c r="C1074" s="4" t="s">
        <v>464</v>
      </c>
      <c r="D1074" s="4">
        <v>43</v>
      </c>
      <c r="E1074" s="4" t="s">
        <v>5334</v>
      </c>
      <c r="F1074" s="4">
        <v>11.4108362197876</v>
      </c>
      <c r="G1074" s="4" t="s">
        <v>5335</v>
      </c>
    </row>
    <row r="1075" spans="1:7">
      <c r="A1075" s="4" t="s">
        <v>5336</v>
      </c>
      <c r="B1075" s="4" t="s">
        <v>5337</v>
      </c>
      <c r="C1075" s="4" t="s">
        <v>464</v>
      </c>
      <c r="D1075" s="4">
        <v>44</v>
      </c>
      <c r="E1075" s="4" t="s">
        <v>5338</v>
      </c>
      <c r="F1075" s="4">
        <v>11.41028881073</v>
      </c>
      <c r="G1075" s="4" t="s">
        <v>5339</v>
      </c>
    </row>
    <row r="1076" spans="1:7">
      <c r="A1076" s="4" t="s">
        <v>5340</v>
      </c>
      <c r="B1076" s="4" t="s">
        <v>5341</v>
      </c>
      <c r="C1076" s="4" t="s">
        <v>464</v>
      </c>
      <c r="D1076" s="4">
        <v>45</v>
      </c>
      <c r="E1076" s="4" t="s">
        <v>5342</v>
      </c>
      <c r="F1076" s="4">
        <v>11.4086418151855</v>
      </c>
      <c r="G1076" s="4" t="s">
        <v>5343</v>
      </c>
    </row>
    <row r="1077" spans="1:7">
      <c r="A1077" s="4" t="s">
        <v>5344</v>
      </c>
      <c r="B1077" s="4" t="s">
        <v>5345</v>
      </c>
      <c r="C1077" s="4" t="s">
        <v>464</v>
      </c>
      <c r="D1077" s="4">
        <v>42</v>
      </c>
      <c r="E1077" s="4" t="s">
        <v>5346</v>
      </c>
      <c r="F1077" s="4">
        <v>11.4084243774414</v>
      </c>
      <c r="G1077" s="4" t="s">
        <v>5347</v>
      </c>
    </row>
    <row r="1078" spans="1:7">
      <c r="A1078" s="4" t="s">
        <v>5348</v>
      </c>
      <c r="B1078" s="4" t="s">
        <v>5349</v>
      </c>
      <c r="C1078" s="4" t="s">
        <v>464</v>
      </c>
      <c r="D1078" s="4">
        <v>44</v>
      </c>
      <c r="E1078" s="4" t="s">
        <v>5350</v>
      </c>
      <c r="F1078" s="4">
        <v>11.4074096679688</v>
      </c>
      <c r="G1078" s="4" t="s">
        <v>5351</v>
      </c>
    </row>
    <row r="1079" spans="1:7">
      <c r="A1079" s="4" t="s">
        <v>5352</v>
      </c>
      <c r="B1079" s="4" t="s">
        <v>5353</v>
      </c>
      <c r="C1079" s="4" t="s">
        <v>464</v>
      </c>
      <c r="D1079" s="4">
        <v>33</v>
      </c>
      <c r="E1079" s="4" t="s">
        <v>5354</v>
      </c>
      <c r="F1079" s="4">
        <v>11.4024991989136</v>
      </c>
      <c r="G1079" s="4" t="s">
        <v>5355</v>
      </c>
    </row>
    <row r="1080" spans="1:7">
      <c r="A1080" s="4" t="s">
        <v>1260</v>
      </c>
      <c r="B1080" s="4" t="s">
        <v>1261</v>
      </c>
      <c r="C1080" s="4" t="s">
        <v>464</v>
      </c>
      <c r="D1080" s="4">
        <v>46</v>
      </c>
      <c r="E1080" s="4" t="s">
        <v>1262</v>
      </c>
      <c r="F1080" s="4">
        <v>11.3810977935791</v>
      </c>
      <c r="G1080" s="4" t="s">
        <v>1263</v>
      </c>
    </row>
    <row r="1081" spans="1:7">
      <c r="A1081" s="4" t="s">
        <v>5356</v>
      </c>
      <c r="B1081" s="4" t="s">
        <v>5357</v>
      </c>
      <c r="C1081" s="4" t="s">
        <v>551</v>
      </c>
      <c r="D1081" s="4">
        <v>17</v>
      </c>
      <c r="E1081" s="4" t="s">
        <v>5358</v>
      </c>
      <c r="F1081" s="4">
        <v>11.3792772293091</v>
      </c>
      <c r="G1081" s="4" t="s">
        <v>5359</v>
      </c>
    </row>
    <row r="1082" spans="1:7">
      <c r="A1082" s="4" t="s">
        <v>5360</v>
      </c>
      <c r="B1082" s="4" t="s">
        <v>5361</v>
      </c>
      <c r="C1082" s="4" t="s">
        <v>464</v>
      </c>
      <c r="D1082" s="4">
        <v>48</v>
      </c>
      <c r="E1082" s="4" t="s">
        <v>5362</v>
      </c>
      <c r="F1082" s="4">
        <v>11.3777570724487</v>
      </c>
      <c r="G1082" s="4" t="s">
        <v>5363</v>
      </c>
    </row>
    <row r="1083" spans="1:7">
      <c r="A1083" s="4" t="s">
        <v>5364</v>
      </c>
      <c r="B1083" s="4" t="s">
        <v>5365</v>
      </c>
      <c r="C1083" s="4" t="s">
        <v>464</v>
      </c>
      <c r="D1083" s="4">
        <v>45</v>
      </c>
      <c r="E1083" s="4" t="s">
        <v>5366</v>
      </c>
      <c r="F1083" s="4">
        <v>11.3735084533691</v>
      </c>
      <c r="G1083" s="4" t="s">
        <v>5367</v>
      </c>
    </row>
    <row r="1084" spans="1:7">
      <c r="A1084" s="4" t="s">
        <v>5368</v>
      </c>
      <c r="B1084" s="4" t="s">
        <v>5369</v>
      </c>
      <c r="C1084" s="4" t="s">
        <v>464</v>
      </c>
      <c r="D1084" s="4">
        <v>42</v>
      </c>
      <c r="E1084" s="4" t="s">
        <v>5370</v>
      </c>
      <c r="F1084" s="4">
        <v>11.3708724975586</v>
      </c>
      <c r="G1084" s="4" t="s">
        <v>5371</v>
      </c>
    </row>
    <row r="1085" spans="1:7">
      <c r="A1085" s="4" t="s">
        <v>5372</v>
      </c>
      <c r="B1085" s="4" t="s">
        <v>5373</v>
      </c>
      <c r="C1085" s="4" t="s">
        <v>464</v>
      </c>
      <c r="D1085" s="4">
        <v>46</v>
      </c>
      <c r="E1085" s="4" t="s">
        <v>5374</v>
      </c>
      <c r="F1085" s="4">
        <v>11.3677263259888</v>
      </c>
      <c r="G1085" s="4" t="s">
        <v>5375</v>
      </c>
    </row>
    <row r="1086" spans="1:7">
      <c r="A1086" s="4" t="s">
        <v>5376</v>
      </c>
      <c r="B1086" s="4" t="s">
        <v>5377</v>
      </c>
      <c r="C1086" s="4" t="s">
        <v>464</v>
      </c>
      <c r="D1086" s="4">
        <v>42</v>
      </c>
      <c r="E1086" s="4" t="s">
        <v>5378</v>
      </c>
      <c r="F1086" s="4">
        <v>11.3625822067261</v>
      </c>
      <c r="G1086" s="4" t="s">
        <v>5379</v>
      </c>
    </row>
    <row r="1087" spans="1:7">
      <c r="A1087" s="4" t="s">
        <v>5380</v>
      </c>
      <c r="B1087" s="4" t="s">
        <v>5381</v>
      </c>
      <c r="C1087" s="4" t="s">
        <v>464</v>
      </c>
      <c r="D1087" s="4">
        <v>48</v>
      </c>
      <c r="E1087" s="4" t="s">
        <v>5382</v>
      </c>
      <c r="F1087" s="4">
        <v>11.3610610961914</v>
      </c>
      <c r="G1087" s="4" t="s">
        <v>5383</v>
      </c>
    </row>
    <row r="1088" spans="1:7">
      <c r="A1088" s="4" t="s">
        <v>5384</v>
      </c>
      <c r="B1088" s="4" t="s">
        <v>5385</v>
      </c>
      <c r="C1088" s="4" t="s">
        <v>464</v>
      </c>
      <c r="D1088" s="4">
        <v>38</v>
      </c>
      <c r="E1088" s="4" t="s">
        <v>5386</v>
      </c>
      <c r="F1088" s="4">
        <v>11.3501739501953</v>
      </c>
      <c r="G1088" s="4" t="s">
        <v>5387</v>
      </c>
    </row>
    <row r="1089" spans="1:7">
      <c r="A1089" s="4" t="s">
        <v>5388</v>
      </c>
      <c r="B1089" s="4" t="s">
        <v>5389</v>
      </c>
      <c r="C1089" s="4" t="s">
        <v>464</v>
      </c>
      <c r="D1089" s="4">
        <v>40</v>
      </c>
      <c r="E1089" s="4" t="s">
        <v>5390</v>
      </c>
      <c r="F1089" s="4">
        <v>11.3443803787231</v>
      </c>
      <c r="G1089" s="4" t="s">
        <v>5391</v>
      </c>
    </row>
    <row r="1090" spans="1:7">
      <c r="A1090" s="4" t="s">
        <v>5392</v>
      </c>
      <c r="B1090" s="4" t="s">
        <v>5393</v>
      </c>
      <c r="C1090" s="4" t="s">
        <v>464</v>
      </c>
      <c r="D1090" s="4">
        <v>44</v>
      </c>
      <c r="E1090" s="4" t="s">
        <v>5394</v>
      </c>
      <c r="F1090" s="4">
        <v>11.3415088653564</v>
      </c>
      <c r="G1090" s="4" t="s">
        <v>5395</v>
      </c>
    </row>
    <row r="1091" spans="1:7">
      <c r="A1091" s="4" t="s">
        <v>5396</v>
      </c>
      <c r="B1091" s="4" t="s">
        <v>5397</v>
      </c>
      <c r="C1091" s="4" t="s">
        <v>464</v>
      </c>
      <c r="D1091" s="4">
        <v>43</v>
      </c>
      <c r="E1091" s="4" t="s">
        <v>5398</v>
      </c>
      <c r="F1091" s="4">
        <v>11.331823348999</v>
      </c>
      <c r="G1091" s="4" t="s">
        <v>5399</v>
      </c>
    </row>
    <row r="1092" spans="1:7">
      <c r="A1092" s="4" t="s">
        <v>5400</v>
      </c>
      <c r="B1092" s="4" t="s">
        <v>5401</v>
      </c>
      <c r="C1092" s="4" t="s">
        <v>464</v>
      </c>
      <c r="D1092" s="4">
        <v>47</v>
      </c>
      <c r="E1092" s="4" t="s">
        <v>5402</v>
      </c>
      <c r="F1092" s="4">
        <v>11.3269681930542</v>
      </c>
      <c r="G1092" s="4" t="s">
        <v>5403</v>
      </c>
    </row>
    <row r="1093" spans="1:7">
      <c r="A1093" s="4" t="s">
        <v>5404</v>
      </c>
      <c r="B1093" s="4" t="s">
        <v>5405</v>
      </c>
      <c r="C1093" s="4" t="s">
        <v>464</v>
      </c>
      <c r="D1093" s="4">
        <v>48</v>
      </c>
      <c r="E1093" s="4" t="s">
        <v>5406</v>
      </c>
      <c r="F1093" s="4">
        <v>11.3246259689331</v>
      </c>
      <c r="G1093" s="4" t="s">
        <v>5407</v>
      </c>
    </row>
    <row r="1094" spans="1:7">
      <c r="A1094" s="4" t="s">
        <v>358</v>
      </c>
      <c r="B1094" s="4" t="s">
        <v>5408</v>
      </c>
      <c r="C1094" s="4" t="s">
        <v>464</v>
      </c>
      <c r="D1094" s="4">
        <v>44</v>
      </c>
      <c r="E1094" s="4" t="s">
        <v>5409</v>
      </c>
      <c r="F1094" s="4">
        <v>11.3212089538574</v>
      </c>
      <c r="G1094" s="4" t="s">
        <v>5410</v>
      </c>
    </row>
    <row r="1095" spans="1:7">
      <c r="A1095" s="4" t="s">
        <v>5411</v>
      </c>
      <c r="B1095" s="4" t="s">
        <v>5412</v>
      </c>
      <c r="C1095" s="4" t="s">
        <v>464</v>
      </c>
      <c r="D1095" s="4">
        <v>49</v>
      </c>
      <c r="E1095" s="4" t="s">
        <v>5413</v>
      </c>
      <c r="F1095" s="4">
        <v>11.3193597793579</v>
      </c>
      <c r="G1095" s="4" t="s">
        <v>5414</v>
      </c>
    </row>
    <row r="1096" spans="1:7">
      <c r="A1096" s="4" t="s">
        <v>5415</v>
      </c>
      <c r="B1096" s="4" t="s">
        <v>5416</v>
      </c>
      <c r="C1096" s="4" t="s">
        <v>464</v>
      </c>
      <c r="D1096" s="4">
        <v>42</v>
      </c>
      <c r="E1096" s="4" t="s">
        <v>5417</v>
      </c>
      <c r="F1096" s="4">
        <v>11.3191375732422</v>
      </c>
      <c r="G1096" s="4" t="s">
        <v>5418</v>
      </c>
    </row>
    <row r="1097" spans="1:7">
      <c r="A1097" s="4" t="s">
        <v>5419</v>
      </c>
      <c r="B1097" s="4" t="s">
        <v>5420</v>
      </c>
      <c r="C1097" s="4" t="s">
        <v>551</v>
      </c>
      <c r="D1097" s="4">
        <v>21</v>
      </c>
      <c r="E1097" s="4" t="s">
        <v>5421</v>
      </c>
      <c r="F1097" s="4">
        <v>11.3170318603516</v>
      </c>
      <c r="G1097" s="4" t="s">
        <v>5422</v>
      </c>
    </row>
    <row r="1098" spans="1:7">
      <c r="A1098" s="4" t="s">
        <v>5423</v>
      </c>
      <c r="B1098" s="4" t="s">
        <v>5424</v>
      </c>
      <c r="C1098" s="4" t="s">
        <v>464</v>
      </c>
      <c r="D1098" s="4">
        <v>44</v>
      </c>
      <c r="E1098" s="4" t="s">
        <v>5425</v>
      </c>
      <c r="F1098" s="4">
        <v>11.3103885650635</v>
      </c>
      <c r="G1098" s="4" t="s">
        <v>5426</v>
      </c>
    </row>
    <row r="1099" spans="1:7">
      <c r="A1099" s="4" t="s">
        <v>5427</v>
      </c>
      <c r="B1099" s="4" t="s">
        <v>5428</v>
      </c>
      <c r="C1099" s="4" t="s">
        <v>464</v>
      </c>
      <c r="D1099" s="4">
        <v>47</v>
      </c>
      <c r="E1099" s="4" t="s">
        <v>5429</v>
      </c>
      <c r="F1099" s="4">
        <v>11.30198097229</v>
      </c>
      <c r="G1099" s="4" t="s">
        <v>5430</v>
      </c>
    </row>
    <row r="1100" spans="1:7">
      <c r="A1100" s="4" t="s">
        <v>5431</v>
      </c>
      <c r="B1100" s="4" t="s">
        <v>5432</v>
      </c>
      <c r="C1100" s="4" t="s">
        <v>464</v>
      </c>
      <c r="D1100" s="4">
        <v>41</v>
      </c>
      <c r="E1100" s="4" t="s">
        <v>5433</v>
      </c>
      <c r="F1100" s="4">
        <v>11.3009204864502</v>
      </c>
      <c r="G1100" s="4" t="s">
        <v>5434</v>
      </c>
    </row>
    <row r="1101" spans="1:7">
      <c r="A1101" s="4" t="s">
        <v>5435</v>
      </c>
      <c r="B1101" s="4" t="s">
        <v>5436</v>
      </c>
      <c r="C1101" s="4" t="s">
        <v>464</v>
      </c>
      <c r="D1101" s="4">
        <v>32</v>
      </c>
      <c r="E1101" s="4" t="s">
        <v>5437</v>
      </c>
      <c r="F1101" s="4">
        <v>11.2940940856934</v>
      </c>
      <c r="G1101" s="4" t="s">
        <v>5438</v>
      </c>
    </row>
    <row r="1102" spans="1:7">
      <c r="A1102" s="4" t="s">
        <v>5439</v>
      </c>
      <c r="B1102" s="4" t="s">
        <v>5440</v>
      </c>
      <c r="C1102" s="4" t="s">
        <v>464</v>
      </c>
      <c r="D1102" s="4">
        <v>45</v>
      </c>
      <c r="E1102" s="4" t="s">
        <v>5441</v>
      </c>
      <c r="F1102" s="4">
        <v>11.283634185791</v>
      </c>
      <c r="G1102" s="4" t="s">
        <v>5442</v>
      </c>
    </row>
    <row r="1103" spans="1:7">
      <c r="A1103" s="4" t="s">
        <v>5443</v>
      </c>
      <c r="B1103" s="4" t="s">
        <v>5444</v>
      </c>
      <c r="C1103" s="4" t="s">
        <v>464</v>
      </c>
      <c r="D1103" s="4">
        <v>37</v>
      </c>
      <c r="E1103" s="4" t="s">
        <v>5445</v>
      </c>
      <c r="F1103" s="4">
        <v>11.2835140228271</v>
      </c>
      <c r="G1103" s="4" t="s">
        <v>5446</v>
      </c>
    </row>
    <row r="1104" spans="1:7">
      <c r="A1104" s="4" t="s">
        <v>5447</v>
      </c>
      <c r="B1104" s="4" t="s">
        <v>5448</v>
      </c>
      <c r="C1104" s="4" t="s">
        <v>551</v>
      </c>
      <c r="D1104" s="4">
        <v>22</v>
      </c>
      <c r="E1104" s="4" t="s">
        <v>5449</v>
      </c>
      <c r="F1104" s="4">
        <v>11.2801475524902</v>
      </c>
      <c r="G1104" s="4" t="s">
        <v>5450</v>
      </c>
    </row>
    <row r="1105" spans="1:7">
      <c r="A1105" s="4" t="s">
        <v>5451</v>
      </c>
      <c r="B1105" s="4" t="s">
        <v>5452</v>
      </c>
      <c r="C1105" s="4" t="s">
        <v>464</v>
      </c>
      <c r="D1105" s="4">
        <v>48</v>
      </c>
      <c r="E1105" s="4" t="s">
        <v>5453</v>
      </c>
      <c r="F1105" s="4">
        <v>11.2747220993042</v>
      </c>
      <c r="G1105" s="4" t="s">
        <v>5454</v>
      </c>
    </row>
    <row r="1106" spans="1:7">
      <c r="A1106" s="4" t="s">
        <v>5455</v>
      </c>
      <c r="B1106" s="4" t="s">
        <v>5456</v>
      </c>
      <c r="C1106" s="4" t="s">
        <v>464</v>
      </c>
      <c r="D1106" s="4">
        <v>46</v>
      </c>
      <c r="E1106" s="4" t="s">
        <v>5457</v>
      </c>
      <c r="F1106" s="4">
        <v>11.2679386138916</v>
      </c>
      <c r="G1106" s="4" t="s">
        <v>5458</v>
      </c>
    </row>
    <row r="1107" spans="1:7">
      <c r="A1107" s="4" t="s">
        <v>5459</v>
      </c>
      <c r="B1107" s="4" t="s">
        <v>5460</v>
      </c>
      <c r="C1107" s="4" t="s">
        <v>464</v>
      </c>
      <c r="D1107" s="4">
        <v>45</v>
      </c>
      <c r="E1107" s="4" t="s">
        <v>5461</v>
      </c>
      <c r="F1107" s="4">
        <v>11.2643594741821</v>
      </c>
      <c r="G1107" s="4" t="s">
        <v>5462</v>
      </c>
    </row>
    <row r="1108" spans="1:7">
      <c r="A1108" s="4" t="s">
        <v>5463</v>
      </c>
      <c r="B1108" s="4" t="s">
        <v>5464</v>
      </c>
      <c r="C1108" s="4" t="s">
        <v>464</v>
      </c>
      <c r="D1108" s="4">
        <v>41</v>
      </c>
      <c r="E1108" s="4" t="s">
        <v>5465</v>
      </c>
      <c r="F1108" s="4">
        <v>11.2505311965942</v>
      </c>
      <c r="G1108" s="4" t="s">
        <v>5466</v>
      </c>
    </row>
    <row r="1109" spans="1:7">
      <c r="A1109" s="4" t="s">
        <v>5467</v>
      </c>
      <c r="B1109" s="4" t="s">
        <v>5468</v>
      </c>
      <c r="C1109" s="4" t="s">
        <v>464</v>
      </c>
      <c r="D1109" s="4">
        <v>43</v>
      </c>
      <c r="E1109" s="4" t="s">
        <v>5469</v>
      </c>
      <c r="F1109" s="4">
        <v>11.2250690460205</v>
      </c>
      <c r="G1109" s="4" t="s">
        <v>5470</v>
      </c>
    </row>
    <row r="1110" spans="1:7">
      <c r="A1110" s="4" t="s">
        <v>5471</v>
      </c>
      <c r="B1110" s="4" t="s">
        <v>5472</v>
      </c>
      <c r="C1110" s="4" t="s">
        <v>464</v>
      </c>
      <c r="D1110" s="4">
        <v>47</v>
      </c>
      <c r="E1110" s="4" t="s">
        <v>5473</v>
      </c>
      <c r="F1110" s="4">
        <v>11.2227554321289</v>
      </c>
      <c r="G1110" s="4" t="s">
        <v>5474</v>
      </c>
    </row>
    <row r="1111" spans="1:7">
      <c r="A1111" s="4" t="s">
        <v>5475</v>
      </c>
      <c r="B1111" s="4" t="s">
        <v>5476</v>
      </c>
      <c r="C1111" s="4" t="s">
        <v>464</v>
      </c>
      <c r="D1111" s="4">
        <v>44</v>
      </c>
      <c r="E1111" s="4" t="s">
        <v>5477</v>
      </c>
      <c r="F1111" s="4">
        <v>11.2146739959717</v>
      </c>
      <c r="G1111" s="4" t="s">
        <v>5478</v>
      </c>
    </row>
    <row r="1112" spans="1:7">
      <c r="A1112" s="4" t="s">
        <v>5479</v>
      </c>
      <c r="B1112" s="4" t="s">
        <v>5480</v>
      </c>
      <c r="C1112" s="4" t="s">
        <v>464</v>
      </c>
      <c r="D1112" s="4">
        <v>44</v>
      </c>
      <c r="E1112" s="4" t="s">
        <v>5481</v>
      </c>
      <c r="F1112" s="4">
        <v>11.2053060531616</v>
      </c>
      <c r="G1112" s="4" t="s">
        <v>5482</v>
      </c>
    </row>
    <row r="1113" spans="1:7">
      <c r="A1113" s="4" t="s">
        <v>5483</v>
      </c>
      <c r="B1113" s="4" t="s">
        <v>5484</v>
      </c>
      <c r="C1113" s="4" t="s">
        <v>464</v>
      </c>
      <c r="D1113" s="4">
        <v>42</v>
      </c>
      <c r="E1113" s="4" t="s">
        <v>5485</v>
      </c>
      <c r="F1113" s="4">
        <v>11.1945753097534</v>
      </c>
      <c r="G1113" s="4" t="s">
        <v>5486</v>
      </c>
    </row>
    <row r="1114" spans="1:7">
      <c r="A1114" s="4" t="s">
        <v>5487</v>
      </c>
      <c r="B1114" s="4" t="s">
        <v>5488</v>
      </c>
      <c r="C1114" s="4" t="s">
        <v>3050</v>
      </c>
      <c r="D1114" s="4">
        <v>3</v>
      </c>
      <c r="E1114" s="4" t="s">
        <v>5489</v>
      </c>
      <c r="F1114" s="4">
        <v>11.1944551467896</v>
      </c>
      <c r="G1114" s="4" t="s">
        <v>5490</v>
      </c>
    </row>
    <row r="1115" spans="1:7">
      <c r="A1115" s="4" t="s">
        <v>5491</v>
      </c>
      <c r="B1115" s="4" t="s">
        <v>5492</v>
      </c>
      <c r="C1115" s="4" t="s">
        <v>464</v>
      </c>
      <c r="D1115" s="4">
        <v>37</v>
      </c>
      <c r="E1115" s="4" t="s">
        <v>5493</v>
      </c>
      <c r="F1115" s="4">
        <v>11.1914443969727</v>
      </c>
      <c r="G1115" s="4" t="s">
        <v>5494</v>
      </c>
    </row>
    <row r="1116" spans="1:7">
      <c r="A1116" s="4" t="s">
        <v>5495</v>
      </c>
      <c r="B1116" s="4" t="s">
        <v>5496</v>
      </c>
      <c r="C1116" s="4" t="s">
        <v>464</v>
      </c>
      <c r="D1116" s="4">
        <v>41</v>
      </c>
      <c r="E1116" s="4" t="s">
        <v>5497</v>
      </c>
      <c r="F1116" s="4">
        <v>11.1893005371094</v>
      </c>
      <c r="G1116" s="4" t="s">
        <v>5498</v>
      </c>
    </row>
    <row r="1117" spans="1:7">
      <c r="A1117" s="4" t="s">
        <v>5499</v>
      </c>
      <c r="B1117" s="4" t="s">
        <v>5500</v>
      </c>
      <c r="C1117" s="4" t="s">
        <v>464</v>
      </c>
      <c r="D1117" s="4">
        <v>45</v>
      </c>
      <c r="E1117" s="4" t="s">
        <v>5501</v>
      </c>
      <c r="F1117" s="4">
        <v>11.186393737793</v>
      </c>
      <c r="G1117" s="4" t="s">
        <v>5502</v>
      </c>
    </row>
    <row r="1118" spans="1:7">
      <c r="A1118" s="4" t="s">
        <v>5503</v>
      </c>
      <c r="B1118" s="4" t="s">
        <v>5504</v>
      </c>
      <c r="C1118" s="4" t="s">
        <v>464</v>
      </c>
      <c r="D1118" s="4">
        <v>47</v>
      </c>
      <c r="E1118" s="4" t="s">
        <v>5505</v>
      </c>
      <c r="F1118" s="4">
        <v>11.1804866790771</v>
      </c>
      <c r="G1118" s="4" t="s">
        <v>5506</v>
      </c>
    </row>
    <row r="1119" spans="1:7">
      <c r="A1119" s="4" t="s">
        <v>5507</v>
      </c>
      <c r="B1119" s="4" t="s">
        <v>5508</v>
      </c>
      <c r="C1119" s="4" t="s">
        <v>464</v>
      </c>
      <c r="D1119" s="4">
        <v>46</v>
      </c>
      <c r="E1119" s="4" t="s">
        <v>5509</v>
      </c>
      <c r="F1119" s="4">
        <v>11.1668319702148</v>
      </c>
      <c r="G1119" s="4" t="s">
        <v>5510</v>
      </c>
    </row>
    <row r="1120" spans="1:7">
      <c r="A1120" s="4" t="s">
        <v>5511</v>
      </c>
      <c r="B1120" s="4" t="s">
        <v>5512</v>
      </c>
      <c r="C1120" s="4" t="s">
        <v>464</v>
      </c>
      <c r="D1120" s="4">
        <v>41</v>
      </c>
      <c r="E1120" s="4" t="s">
        <v>5513</v>
      </c>
      <c r="F1120" s="4">
        <v>11.1539459228516</v>
      </c>
      <c r="G1120" s="4" t="s">
        <v>5514</v>
      </c>
    </row>
    <row r="1121" spans="1:7">
      <c r="A1121" s="4" t="s">
        <v>5515</v>
      </c>
      <c r="B1121" s="4" t="s">
        <v>5516</v>
      </c>
      <c r="C1121" s="4" t="s">
        <v>464</v>
      </c>
      <c r="D1121" s="4">
        <v>42</v>
      </c>
      <c r="E1121" s="4" t="s">
        <v>5517</v>
      </c>
      <c r="F1121" s="4">
        <v>11.1525230407715</v>
      </c>
      <c r="G1121" s="4" t="s">
        <v>5518</v>
      </c>
    </row>
    <row r="1122" spans="1:7">
      <c r="A1122" s="4" t="s">
        <v>5519</v>
      </c>
      <c r="B1122" s="4" t="s">
        <v>5520</v>
      </c>
      <c r="C1122" s="4" t="s">
        <v>464</v>
      </c>
      <c r="D1122" s="4">
        <v>41</v>
      </c>
      <c r="E1122" s="4" t="s">
        <v>5521</v>
      </c>
      <c r="F1122" s="4">
        <v>11.1498336791992</v>
      </c>
      <c r="G1122" s="4" t="s">
        <v>5522</v>
      </c>
    </row>
    <row r="1123" spans="1:7">
      <c r="A1123" s="4" t="s">
        <v>5523</v>
      </c>
      <c r="B1123" s="4" t="s">
        <v>5524</v>
      </c>
      <c r="C1123" s="4" t="s">
        <v>464</v>
      </c>
      <c r="D1123" s="4">
        <v>34</v>
      </c>
      <c r="E1123" s="4" t="s">
        <v>5525</v>
      </c>
      <c r="F1123" s="4">
        <v>11.1479768753052</v>
      </c>
      <c r="G1123" s="4" t="s">
        <v>5526</v>
      </c>
    </row>
    <row r="1124" spans="1:7">
      <c r="A1124" s="4" t="s">
        <v>5527</v>
      </c>
      <c r="B1124" s="4" t="s">
        <v>5528</v>
      </c>
      <c r="C1124" s="4" t="s">
        <v>3050</v>
      </c>
      <c r="D1124" s="4">
        <v>3</v>
      </c>
      <c r="E1124" s="4" t="s">
        <v>5529</v>
      </c>
      <c r="F1124" s="4">
        <v>11.1437702178955</v>
      </c>
      <c r="G1124" s="4" t="s">
        <v>5530</v>
      </c>
    </row>
    <row r="1125" spans="1:7">
      <c r="A1125" s="4" t="s">
        <v>5531</v>
      </c>
      <c r="B1125" s="4" t="s">
        <v>5532</v>
      </c>
      <c r="C1125" s="4" t="s">
        <v>464</v>
      </c>
      <c r="D1125" s="4">
        <v>42</v>
      </c>
      <c r="E1125" s="4" t="s">
        <v>5533</v>
      </c>
      <c r="F1125" s="4">
        <v>11.1431484222412</v>
      </c>
      <c r="G1125" s="4" t="s">
        <v>5534</v>
      </c>
    </row>
    <row r="1126" spans="1:7">
      <c r="A1126" s="4" t="s">
        <v>5535</v>
      </c>
      <c r="B1126" s="4" t="s">
        <v>5536</v>
      </c>
      <c r="C1126" s="4" t="s">
        <v>464</v>
      </c>
      <c r="D1126" s="4">
        <v>48</v>
      </c>
      <c r="E1126" s="4" t="s">
        <v>5537</v>
      </c>
      <c r="F1126" s="4">
        <v>11.1375818252563</v>
      </c>
      <c r="G1126" s="4" t="s">
        <v>5538</v>
      </c>
    </row>
    <row r="1127" spans="1:7">
      <c r="A1127" s="4" t="s">
        <v>5539</v>
      </c>
      <c r="B1127" s="4" t="s">
        <v>5540</v>
      </c>
      <c r="C1127" s="4" t="s">
        <v>464</v>
      </c>
      <c r="D1127" s="4">
        <v>40</v>
      </c>
      <c r="E1127" s="4" t="s">
        <v>5541</v>
      </c>
      <c r="F1127" s="4">
        <v>11.1365232467651</v>
      </c>
      <c r="G1127" s="4" t="s">
        <v>5542</v>
      </c>
    </row>
    <row r="1128" spans="1:7">
      <c r="A1128" s="4" t="s">
        <v>5543</v>
      </c>
      <c r="B1128" s="4" t="s">
        <v>5544</v>
      </c>
      <c r="C1128" s="4" t="s">
        <v>464</v>
      </c>
      <c r="D1128" s="4">
        <v>44</v>
      </c>
      <c r="E1128" s="4" t="s">
        <v>5545</v>
      </c>
      <c r="F1128" s="4">
        <v>11.125524520874</v>
      </c>
      <c r="G1128" s="4" t="s">
        <v>5546</v>
      </c>
    </row>
    <row r="1129" spans="1:7">
      <c r="A1129" s="4" t="s">
        <v>5547</v>
      </c>
      <c r="B1129" s="4" t="s">
        <v>5548</v>
      </c>
      <c r="C1129" s="4" t="s">
        <v>464</v>
      </c>
      <c r="D1129" s="4">
        <v>44</v>
      </c>
      <c r="E1129" s="4" t="s">
        <v>5549</v>
      </c>
      <c r="F1129" s="4">
        <v>11.1156253814697</v>
      </c>
      <c r="G1129" s="4" t="s">
        <v>5550</v>
      </c>
    </row>
    <row r="1130" spans="1:7">
      <c r="A1130" s="4" t="s">
        <v>5551</v>
      </c>
      <c r="B1130" s="4" t="s">
        <v>5552</v>
      </c>
      <c r="C1130" s="4" t="s">
        <v>464</v>
      </c>
      <c r="D1130" s="4">
        <v>44</v>
      </c>
      <c r="E1130" s="4" t="s">
        <v>5553</v>
      </c>
      <c r="F1130" s="4">
        <v>11.1128015518188</v>
      </c>
      <c r="G1130" s="4" t="s">
        <v>5554</v>
      </c>
    </row>
    <row r="1131" spans="1:7">
      <c r="A1131" s="4" t="s">
        <v>5555</v>
      </c>
      <c r="B1131" s="4" t="s">
        <v>5556</v>
      </c>
      <c r="C1131" s="4" t="s">
        <v>464</v>
      </c>
      <c r="D1131" s="4">
        <v>43</v>
      </c>
      <c r="E1131" s="4" t="s">
        <v>5557</v>
      </c>
      <c r="F1131" s="4">
        <v>11.1096248626709</v>
      </c>
      <c r="G1131" s="4" t="s">
        <v>5558</v>
      </c>
    </row>
    <row r="1132" spans="1:7">
      <c r="A1132" s="4" t="s">
        <v>5559</v>
      </c>
      <c r="B1132" s="4" t="s">
        <v>5560</v>
      </c>
      <c r="C1132" s="4" t="s">
        <v>464</v>
      </c>
      <c r="D1132" s="4">
        <v>43</v>
      </c>
      <c r="E1132" s="4" t="s">
        <v>5561</v>
      </c>
      <c r="F1132" s="4">
        <v>11.099684715271</v>
      </c>
      <c r="G1132" s="4" t="s">
        <v>5562</v>
      </c>
    </row>
    <row r="1133" spans="1:7">
      <c r="A1133" s="4" t="s">
        <v>5563</v>
      </c>
      <c r="B1133" s="4" t="s">
        <v>5564</v>
      </c>
      <c r="C1133" s="4" t="s">
        <v>464</v>
      </c>
      <c r="D1133" s="4">
        <v>42</v>
      </c>
      <c r="E1133" s="4" t="s">
        <v>5565</v>
      </c>
      <c r="F1133" s="4">
        <v>11.0986938476563</v>
      </c>
      <c r="G1133" s="4" t="s">
        <v>5566</v>
      </c>
    </row>
    <row r="1134" spans="1:7">
      <c r="A1134" s="4" t="s">
        <v>5567</v>
      </c>
      <c r="B1134" s="4" t="s">
        <v>5568</v>
      </c>
      <c r="C1134" s="4" t="s">
        <v>464</v>
      </c>
      <c r="D1134" s="4">
        <v>40</v>
      </c>
      <c r="E1134" s="4" t="s">
        <v>5569</v>
      </c>
      <c r="F1134" s="4">
        <v>11.0882778167725</v>
      </c>
      <c r="G1134" s="4" t="s">
        <v>5570</v>
      </c>
    </row>
    <row r="1135" spans="1:7">
      <c r="A1135" s="4" t="s">
        <v>5571</v>
      </c>
      <c r="B1135" s="4" t="s">
        <v>5572</v>
      </c>
      <c r="C1135" s="4" t="s">
        <v>464</v>
      </c>
      <c r="D1135" s="4">
        <v>32</v>
      </c>
      <c r="E1135" s="4" t="s">
        <v>5573</v>
      </c>
      <c r="F1135" s="4">
        <v>11.0846157073975</v>
      </c>
      <c r="G1135" s="4" t="s">
        <v>5574</v>
      </c>
    </row>
    <row r="1136" spans="1:7">
      <c r="A1136" s="4" t="s">
        <v>5575</v>
      </c>
      <c r="B1136" s="4" t="s">
        <v>5576</v>
      </c>
      <c r="C1136" s="4" t="s">
        <v>464</v>
      </c>
      <c r="D1136" s="4">
        <v>40</v>
      </c>
      <c r="E1136" s="4" t="s">
        <v>5577</v>
      </c>
      <c r="F1136" s="4">
        <v>11.0747661590576</v>
      </c>
      <c r="G1136" s="4" t="s">
        <v>5578</v>
      </c>
    </row>
    <row r="1137" spans="1:7">
      <c r="A1137" s="4" t="s">
        <v>323</v>
      </c>
      <c r="B1137" s="4" t="s">
        <v>5579</v>
      </c>
      <c r="C1137" s="4" t="s">
        <v>464</v>
      </c>
      <c r="D1137" s="4">
        <v>47</v>
      </c>
      <c r="E1137" s="4" t="s">
        <v>5580</v>
      </c>
      <c r="F1137" s="4">
        <v>11.0628547668457</v>
      </c>
      <c r="G1137" s="4" t="s">
        <v>5581</v>
      </c>
    </row>
    <row r="1138" spans="1:7">
      <c r="A1138" s="4" t="s">
        <v>5582</v>
      </c>
      <c r="B1138" s="4" t="s">
        <v>5583</v>
      </c>
      <c r="C1138" s="4" t="s">
        <v>464</v>
      </c>
      <c r="D1138" s="4">
        <v>41</v>
      </c>
      <c r="E1138" s="4" t="s">
        <v>5584</v>
      </c>
      <c r="F1138" s="4">
        <v>11.0470123291016</v>
      </c>
      <c r="G1138" s="4" t="s">
        <v>5585</v>
      </c>
    </row>
    <row r="1139" spans="1:7">
      <c r="A1139" s="4" t="s">
        <v>5586</v>
      </c>
      <c r="B1139" s="4" t="s">
        <v>5587</v>
      </c>
      <c r="C1139" s="4" t="s">
        <v>464</v>
      </c>
      <c r="D1139" s="4">
        <v>45</v>
      </c>
      <c r="E1139" s="4" t="s">
        <v>5588</v>
      </c>
      <c r="F1139" s="4">
        <v>11.045446395874</v>
      </c>
      <c r="G1139" s="4" t="s">
        <v>5589</v>
      </c>
    </row>
    <row r="1140" spans="1:7">
      <c r="A1140" s="4" t="s">
        <v>5590</v>
      </c>
      <c r="B1140" s="4" t="s">
        <v>5591</v>
      </c>
      <c r="C1140" s="4" t="s">
        <v>464</v>
      </c>
      <c r="D1140" s="4">
        <v>38</v>
      </c>
      <c r="E1140" s="4" t="s">
        <v>5592</v>
      </c>
      <c r="F1140" s="4">
        <v>11.0439147949219</v>
      </c>
      <c r="G1140" s="4" t="s">
        <v>5593</v>
      </c>
    </row>
    <row r="1141" spans="1:7">
      <c r="A1141" s="4" t="s">
        <v>527</v>
      </c>
      <c r="B1141" s="4" t="s">
        <v>528</v>
      </c>
      <c r="C1141" s="4" t="s">
        <v>464</v>
      </c>
      <c r="D1141" s="4">
        <v>44</v>
      </c>
      <c r="E1141" s="4" t="s">
        <v>529</v>
      </c>
      <c r="F1141" s="4">
        <v>11.0432548522949</v>
      </c>
      <c r="G1141" s="4" t="s">
        <v>530</v>
      </c>
    </row>
    <row r="1142" spans="1:7">
      <c r="A1142" s="4" t="s">
        <v>5594</v>
      </c>
      <c r="B1142" s="4" t="s">
        <v>5595</v>
      </c>
      <c r="C1142" s="4" t="s">
        <v>464</v>
      </c>
      <c r="D1142" s="4">
        <v>40</v>
      </c>
      <c r="E1142" s="4" t="s">
        <v>5596</v>
      </c>
      <c r="F1142" s="4">
        <v>11.043062210083</v>
      </c>
      <c r="G1142" s="4" t="s">
        <v>5597</v>
      </c>
    </row>
    <row r="1143" spans="1:7">
      <c r="A1143" s="4" t="s">
        <v>5598</v>
      </c>
      <c r="B1143" s="4" t="s">
        <v>5599</v>
      </c>
      <c r="C1143" s="4" t="s">
        <v>464</v>
      </c>
      <c r="D1143" s="4">
        <v>46</v>
      </c>
      <c r="E1143" s="4" t="s">
        <v>5600</v>
      </c>
      <c r="F1143" s="4">
        <v>11.0396862030029</v>
      </c>
      <c r="G1143" s="4" t="s">
        <v>5601</v>
      </c>
    </row>
    <row r="1144" spans="1:7">
      <c r="A1144" s="4" t="s">
        <v>5602</v>
      </c>
      <c r="B1144" s="4" t="s">
        <v>5603</v>
      </c>
      <c r="C1144" s="4" t="s">
        <v>464</v>
      </c>
      <c r="D1144" s="4">
        <v>48</v>
      </c>
      <c r="E1144" s="4" t="s">
        <v>5604</v>
      </c>
      <c r="F1144" s="4">
        <v>11.0379180908203</v>
      </c>
      <c r="G1144" s="4" t="s">
        <v>5605</v>
      </c>
    </row>
    <row r="1145" spans="1:7">
      <c r="A1145" s="4" t="s">
        <v>5606</v>
      </c>
      <c r="B1145" s="4" t="s">
        <v>5607</v>
      </c>
      <c r="C1145" s="4" t="s">
        <v>464</v>
      </c>
      <c r="D1145" s="4">
        <v>40</v>
      </c>
      <c r="E1145" s="4" t="s">
        <v>5608</v>
      </c>
      <c r="F1145" s="4">
        <v>11.0360984802246</v>
      </c>
      <c r="G1145" s="4" t="s">
        <v>5609</v>
      </c>
    </row>
    <row r="1146" spans="1:7">
      <c r="A1146" s="4" t="s">
        <v>5610</v>
      </c>
      <c r="B1146" s="4" t="s">
        <v>5611</v>
      </c>
      <c r="C1146" s="4" t="s">
        <v>464</v>
      </c>
      <c r="D1146" s="4">
        <v>29</v>
      </c>
      <c r="E1146" s="4" t="s">
        <v>5612</v>
      </c>
      <c r="F1146" s="4">
        <v>11.0350790023804</v>
      </c>
      <c r="G1146" s="4" t="s">
        <v>5613</v>
      </c>
    </row>
    <row r="1147" spans="1:7">
      <c r="A1147" s="4" t="s">
        <v>5614</v>
      </c>
      <c r="B1147" s="4" t="s">
        <v>5615</v>
      </c>
      <c r="C1147" s="4" t="s">
        <v>464</v>
      </c>
      <c r="D1147" s="4">
        <v>33</v>
      </c>
      <c r="E1147" s="4" t="s">
        <v>5616</v>
      </c>
      <c r="F1147" s="4">
        <v>11.0317344665527</v>
      </c>
      <c r="G1147" s="4" t="s">
        <v>5617</v>
      </c>
    </row>
    <row r="1148" spans="1:7">
      <c r="A1148" s="4" t="s">
        <v>5618</v>
      </c>
      <c r="B1148" s="4" t="s">
        <v>5619</v>
      </c>
      <c r="C1148" s="4" t="s">
        <v>464</v>
      </c>
      <c r="D1148" s="4">
        <v>45</v>
      </c>
      <c r="E1148" s="4" t="s">
        <v>5620</v>
      </c>
      <c r="F1148" s="4">
        <v>11.0304384231567</v>
      </c>
      <c r="G1148" s="4" t="s">
        <v>5621</v>
      </c>
    </row>
    <row r="1149" spans="1:7">
      <c r="A1149" s="4" t="s">
        <v>5622</v>
      </c>
      <c r="B1149" s="4" t="s">
        <v>5623</v>
      </c>
      <c r="C1149" s="4" t="s">
        <v>464</v>
      </c>
      <c r="D1149" s="4">
        <v>44</v>
      </c>
      <c r="E1149" s="4" t="s">
        <v>5624</v>
      </c>
      <c r="F1149" s="4">
        <v>11.0261211395264</v>
      </c>
      <c r="G1149" s="4" t="s">
        <v>5625</v>
      </c>
    </row>
    <row r="1150" spans="1:7">
      <c r="A1150" s="4" t="s">
        <v>5626</v>
      </c>
      <c r="B1150" s="4" t="s">
        <v>5627</v>
      </c>
      <c r="C1150" s="4" t="s">
        <v>551</v>
      </c>
      <c r="D1150" s="4">
        <v>22</v>
      </c>
      <c r="E1150" s="4" t="s">
        <v>5628</v>
      </c>
      <c r="F1150" s="4">
        <v>11.0163946151733</v>
      </c>
      <c r="G1150" s="4" t="s">
        <v>5629</v>
      </c>
    </row>
    <row r="1151" spans="1:7">
      <c r="A1151" s="4" t="s">
        <v>5630</v>
      </c>
      <c r="B1151" s="4" t="s">
        <v>5631</v>
      </c>
      <c r="C1151" s="4" t="s">
        <v>464</v>
      </c>
      <c r="D1151" s="4">
        <v>42</v>
      </c>
      <c r="E1151" s="4" t="s">
        <v>5632</v>
      </c>
      <c r="F1151" s="4">
        <v>11.0147380828857</v>
      </c>
      <c r="G1151" s="4" t="s">
        <v>5633</v>
      </c>
    </row>
    <row r="1152" spans="1:7">
      <c r="A1152" s="4" t="s">
        <v>5634</v>
      </c>
      <c r="B1152" s="4" t="s">
        <v>5635</v>
      </c>
      <c r="C1152" s="4" t="s">
        <v>464</v>
      </c>
      <c r="D1152" s="4">
        <v>43</v>
      </c>
      <c r="E1152" s="4" t="s">
        <v>5636</v>
      </c>
      <c r="F1152" s="4">
        <v>11.0035648345947</v>
      </c>
      <c r="G1152" s="4" t="s">
        <v>5637</v>
      </c>
    </row>
    <row r="1153" spans="1:7">
      <c r="A1153" s="4" t="s">
        <v>5638</v>
      </c>
      <c r="B1153" s="4" t="s">
        <v>5639</v>
      </c>
      <c r="C1153" s="4" t="s">
        <v>464</v>
      </c>
      <c r="D1153" s="4">
        <v>46</v>
      </c>
      <c r="E1153" s="4" t="s">
        <v>5640</v>
      </c>
      <c r="F1153" s="4">
        <v>10.9972286224365</v>
      </c>
      <c r="G1153" s="4" t="s">
        <v>5641</v>
      </c>
    </row>
    <row r="1154" spans="1:7">
      <c r="A1154" s="4" t="s">
        <v>5642</v>
      </c>
      <c r="B1154" s="4" t="s">
        <v>5643</v>
      </c>
      <c r="C1154" s="4" t="s">
        <v>464</v>
      </c>
      <c r="D1154" s="4">
        <v>41</v>
      </c>
      <c r="E1154" s="4" t="s">
        <v>5644</v>
      </c>
      <c r="F1154" s="4">
        <v>10.9962291717529</v>
      </c>
      <c r="G1154" s="4" t="s">
        <v>5645</v>
      </c>
    </row>
    <row r="1155" spans="1:7">
      <c r="A1155" s="4" t="s">
        <v>5646</v>
      </c>
      <c r="B1155" s="4" t="s">
        <v>5647</v>
      </c>
      <c r="C1155" s="4" t="s">
        <v>464</v>
      </c>
      <c r="D1155" s="4">
        <v>34</v>
      </c>
      <c r="E1155" s="4" t="s">
        <v>5648</v>
      </c>
      <c r="F1155" s="4">
        <v>10.9918518066406</v>
      </c>
      <c r="G1155" s="4" t="s">
        <v>5649</v>
      </c>
    </row>
    <row r="1156" spans="1:7">
      <c r="A1156" s="4" t="s">
        <v>5650</v>
      </c>
      <c r="B1156" s="4" t="s">
        <v>5651</v>
      </c>
      <c r="C1156" s="4" t="s">
        <v>464</v>
      </c>
      <c r="D1156" s="4">
        <v>41</v>
      </c>
      <c r="E1156" s="4" t="s">
        <v>5652</v>
      </c>
      <c r="F1156" s="4">
        <v>10.982234954834</v>
      </c>
      <c r="G1156" s="4" t="s">
        <v>5653</v>
      </c>
    </row>
    <row r="1157" spans="1:7">
      <c r="A1157" s="4" t="s">
        <v>5654</v>
      </c>
      <c r="B1157" s="4" t="s">
        <v>5655</v>
      </c>
      <c r="C1157" s="4" t="s">
        <v>464</v>
      </c>
      <c r="D1157" s="4">
        <v>46</v>
      </c>
      <c r="E1157" s="4" t="s">
        <v>5656</v>
      </c>
      <c r="F1157" s="4">
        <v>10.9787893295288</v>
      </c>
      <c r="G1157" s="4" t="s">
        <v>5657</v>
      </c>
    </row>
    <row r="1158" spans="1:7">
      <c r="A1158" s="4" t="s">
        <v>5658</v>
      </c>
      <c r="B1158" s="4" t="s">
        <v>5659</v>
      </c>
      <c r="C1158" s="4" t="s">
        <v>464</v>
      </c>
      <c r="D1158" s="4">
        <v>38</v>
      </c>
      <c r="E1158" s="4" t="s">
        <v>5660</v>
      </c>
      <c r="F1158" s="4">
        <v>10.9780750274658</v>
      </c>
      <c r="G1158" s="4" t="s">
        <v>5661</v>
      </c>
    </row>
    <row r="1159" spans="1:7">
      <c r="A1159" s="4" t="s">
        <v>5662</v>
      </c>
      <c r="B1159" s="4" t="s">
        <v>5663</v>
      </c>
      <c r="C1159" s="4" t="s">
        <v>464</v>
      </c>
      <c r="D1159" s="4">
        <v>29</v>
      </c>
      <c r="E1159" s="4" t="s">
        <v>5664</v>
      </c>
      <c r="F1159" s="4">
        <v>10.9633865356445</v>
      </c>
      <c r="G1159" s="4" t="s">
        <v>5665</v>
      </c>
    </row>
    <row r="1160" spans="1:7">
      <c r="A1160" s="4" t="s">
        <v>5666</v>
      </c>
      <c r="B1160" s="4" t="s">
        <v>5667</v>
      </c>
      <c r="C1160" s="4" t="s">
        <v>464</v>
      </c>
      <c r="D1160" s="4">
        <v>42</v>
      </c>
      <c r="E1160" s="4" t="s">
        <v>5668</v>
      </c>
      <c r="F1160" s="4">
        <v>10.9612808227539</v>
      </c>
      <c r="G1160" s="4" t="s">
        <v>5669</v>
      </c>
    </row>
    <row r="1161" spans="1:7">
      <c r="A1161" s="4" t="s">
        <v>5670</v>
      </c>
      <c r="B1161" s="4" t="s">
        <v>5671</v>
      </c>
      <c r="C1161" s="4" t="s">
        <v>464</v>
      </c>
      <c r="D1161" s="4">
        <v>39</v>
      </c>
      <c r="E1161" s="4" t="s">
        <v>5672</v>
      </c>
      <c r="F1161" s="4">
        <v>10.9561061859131</v>
      </c>
      <c r="G1161" s="4" t="s">
        <v>5673</v>
      </c>
    </row>
    <row r="1162" spans="1:7">
      <c r="A1162" s="4" t="s">
        <v>5674</v>
      </c>
      <c r="B1162" s="4" t="s">
        <v>5675</v>
      </c>
      <c r="C1162" s="4" t="s">
        <v>3050</v>
      </c>
      <c r="D1162" s="4">
        <v>3</v>
      </c>
      <c r="E1162" s="4" t="s">
        <v>5676</v>
      </c>
      <c r="F1162" s="4">
        <v>10.9548740386963</v>
      </c>
      <c r="G1162" s="4" t="s">
        <v>5677</v>
      </c>
    </row>
    <row r="1163" spans="1:7">
      <c r="A1163" s="4" t="s">
        <v>5678</v>
      </c>
      <c r="B1163" s="4" t="s">
        <v>5679</v>
      </c>
      <c r="C1163" s="4" t="s">
        <v>464</v>
      </c>
      <c r="D1163" s="4">
        <v>42</v>
      </c>
      <c r="E1163" s="4" t="s">
        <v>5680</v>
      </c>
      <c r="F1163" s="4">
        <v>10.9513731002808</v>
      </c>
      <c r="G1163" s="4" t="s">
        <v>5681</v>
      </c>
    </row>
    <row r="1164" spans="1:7">
      <c r="A1164" s="4" t="s">
        <v>5682</v>
      </c>
      <c r="B1164" s="4" t="s">
        <v>5683</v>
      </c>
      <c r="C1164" s="4" t="s">
        <v>464</v>
      </c>
      <c r="D1164" s="4">
        <v>46</v>
      </c>
      <c r="E1164" s="4" t="s">
        <v>5684</v>
      </c>
      <c r="F1164" s="4">
        <v>10.9449071884155</v>
      </c>
      <c r="G1164" s="4" t="s">
        <v>5685</v>
      </c>
    </row>
    <row r="1165" spans="1:7">
      <c r="A1165" s="4" t="s">
        <v>5686</v>
      </c>
      <c r="B1165" s="4" t="s">
        <v>5687</v>
      </c>
      <c r="C1165" s="4" t="s">
        <v>464</v>
      </c>
      <c r="D1165" s="4">
        <v>47</v>
      </c>
      <c r="E1165" s="4" t="s">
        <v>5688</v>
      </c>
      <c r="F1165" s="4">
        <v>10.9432277679443</v>
      </c>
      <c r="G1165" s="4" t="s">
        <v>5689</v>
      </c>
    </row>
    <row r="1166" spans="1:7">
      <c r="A1166" s="4" t="s">
        <v>5690</v>
      </c>
      <c r="B1166" s="4" t="s">
        <v>5691</v>
      </c>
      <c r="C1166" s="4" t="s">
        <v>464</v>
      </c>
      <c r="D1166" s="4">
        <v>39</v>
      </c>
      <c r="E1166" s="4" t="s">
        <v>5692</v>
      </c>
      <c r="F1166" s="4">
        <v>10.9217882156372</v>
      </c>
      <c r="G1166" s="4" t="s">
        <v>5693</v>
      </c>
    </row>
    <row r="1167" spans="1:7">
      <c r="A1167" s="4" t="s">
        <v>5694</v>
      </c>
      <c r="B1167" s="4" t="s">
        <v>5695</v>
      </c>
      <c r="C1167" s="4" t="s">
        <v>464</v>
      </c>
      <c r="D1167" s="4">
        <v>45</v>
      </c>
      <c r="E1167" s="4" t="s">
        <v>5696</v>
      </c>
      <c r="F1167" s="4">
        <v>10.9212493896484</v>
      </c>
      <c r="G1167" s="4" t="s">
        <v>5697</v>
      </c>
    </row>
    <row r="1168" spans="1:7">
      <c r="A1168" s="4" t="s">
        <v>5698</v>
      </c>
      <c r="B1168" s="4" t="s">
        <v>5699</v>
      </c>
      <c r="C1168" s="4" t="s">
        <v>551</v>
      </c>
      <c r="D1168" s="4">
        <v>21</v>
      </c>
      <c r="E1168" s="4" t="s">
        <v>5700</v>
      </c>
      <c r="F1168" s="4">
        <v>10.9199275970459</v>
      </c>
      <c r="G1168" s="4" t="s">
        <v>5701</v>
      </c>
    </row>
    <row r="1169" spans="1:7">
      <c r="A1169" s="4" t="s">
        <v>5702</v>
      </c>
      <c r="B1169" s="4" t="s">
        <v>5703</v>
      </c>
      <c r="C1169" s="4" t="s">
        <v>464</v>
      </c>
      <c r="D1169" s="4">
        <v>48</v>
      </c>
      <c r="E1169" s="4" t="s">
        <v>5704</v>
      </c>
      <c r="F1169" s="4">
        <v>10.9194078445435</v>
      </c>
      <c r="G1169" s="4" t="s">
        <v>5705</v>
      </c>
    </row>
    <row r="1170" spans="1:7">
      <c r="A1170" s="4" t="s">
        <v>354</v>
      </c>
      <c r="B1170" s="4" t="s">
        <v>5706</v>
      </c>
      <c r="C1170" s="4" t="s">
        <v>464</v>
      </c>
      <c r="D1170" s="4">
        <v>49</v>
      </c>
      <c r="E1170" s="4" t="s">
        <v>5707</v>
      </c>
      <c r="F1170" s="4">
        <v>10.9060497283936</v>
      </c>
      <c r="G1170" s="4" t="s">
        <v>5708</v>
      </c>
    </row>
    <row r="1171" spans="1:7">
      <c r="A1171" s="4" t="s">
        <v>5709</v>
      </c>
      <c r="B1171" s="4" t="s">
        <v>5710</v>
      </c>
      <c r="C1171" s="4" t="s">
        <v>464</v>
      </c>
      <c r="D1171" s="4">
        <v>40</v>
      </c>
      <c r="E1171" s="4" t="s">
        <v>5711</v>
      </c>
      <c r="F1171" s="4">
        <v>10.9017171859741</v>
      </c>
      <c r="G1171" s="4" t="s">
        <v>5712</v>
      </c>
    </row>
    <row r="1172" spans="1:7">
      <c r="A1172" s="4" t="s">
        <v>5713</v>
      </c>
      <c r="B1172" s="4" t="s">
        <v>5714</v>
      </c>
      <c r="C1172" s="4" t="s">
        <v>464</v>
      </c>
      <c r="D1172" s="4">
        <v>48</v>
      </c>
      <c r="E1172" s="4" t="s">
        <v>5715</v>
      </c>
      <c r="F1172" s="4">
        <v>10.9012584686279</v>
      </c>
      <c r="G1172" s="4" t="s">
        <v>5716</v>
      </c>
    </row>
    <row r="1173" spans="1:7">
      <c r="A1173" s="4" t="s">
        <v>5717</v>
      </c>
      <c r="B1173" s="4" t="s">
        <v>5718</v>
      </c>
      <c r="C1173" s="4" t="s">
        <v>464</v>
      </c>
      <c r="D1173" s="4">
        <v>44</v>
      </c>
      <c r="E1173" s="4" t="s">
        <v>5719</v>
      </c>
      <c r="F1173" s="4">
        <v>10.8996238708496</v>
      </c>
      <c r="G1173" s="4" t="s">
        <v>5720</v>
      </c>
    </row>
    <row r="1174" spans="1:7">
      <c r="A1174" s="4" t="s">
        <v>5721</v>
      </c>
      <c r="B1174" s="4" t="s">
        <v>5722</v>
      </c>
      <c r="C1174" s="4" t="s">
        <v>464</v>
      </c>
      <c r="D1174" s="4">
        <v>33</v>
      </c>
      <c r="E1174" s="4" t="s">
        <v>5723</v>
      </c>
      <c r="F1174" s="4">
        <v>10.8968820571899</v>
      </c>
      <c r="G1174" s="4" t="s">
        <v>5724</v>
      </c>
    </row>
    <row r="1175" spans="1:7">
      <c r="A1175" s="4" t="s">
        <v>5725</v>
      </c>
      <c r="B1175" s="4" t="s">
        <v>5726</v>
      </c>
      <c r="C1175" s="4" t="s">
        <v>464</v>
      </c>
      <c r="D1175" s="4">
        <v>43</v>
      </c>
      <c r="E1175" s="4" t="s">
        <v>5727</v>
      </c>
      <c r="F1175" s="4">
        <v>10.8959903717041</v>
      </c>
      <c r="G1175" s="4" t="s">
        <v>5728</v>
      </c>
    </row>
    <row r="1176" spans="1:7">
      <c r="A1176" s="4" t="s">
        <v>5729</v>
      </c>
      <c r="B1176" s="4" t="s">
        <v>5730</v>
      </c>
      <c r="C1176" s="4" t="s">
        <v>464</v>
      </c>
      <c r="D1176" s="4">
        <v>40</v>
      </c>
      <c r="E1176" s="4" t="s">
        <v>5731</v>
      </c>
      <c r="F1176" s="4">
        <v>10.8957281112671</v>
      </c>
      <c r="G1176" s="4" t="s">
        <v>5732</v>
      </c>
    </row>
    <row r="1177" spans="1:7">
      <c r="A1177" s="4" t="s">
        <v>5733</v>
      </c>
      <c r="B1177" s="4" t="s">
        <v>5734</v>
      </c>
      <c r="C1177" s="4" t="s">
        <v>464</v>
      </c>
      <c r="D1177" s="4">
        <v>46</v>
      </c>
      <c r="E1177" s="4" t="s">
        <v>5735</v>
      </c>
      <c r="F1177" s="4">
        <v>10.8911304473877</v>
      </c>
      <c r="G1177" s="4" t="s">
        <v>5736</v>
      </c>
    </row>
    <row r="1178" spans="1:7">
      <c r="A1178" s="4" t="s">
        <v>324</v>
      </c>
      <c r="B1178" s="4" t="s">
        <v>5737</v>
      </c>
      <c r="C1178" s="4" t="s">
        <v>464</v>
      </c>
      <c r="D1178" s="4">
        <v>45</v>
      </c>
      <c r="E1178" s="4" t="s">
        <v>5738</v>
      </c>
      <c r="F1178" s="4">
        <v>10.8833665847778</v>
      </c>
      <c r="G1178" s="4" t="s">
        <v>5739</v>
      </c>
    </row>
    <row r="1179" spans="1:7">
      <c r="A1179" s="4" t="s">
        <v>5740</v>
      </c>
      <c r="B1179" s="4" t="s">
        <v>5741</v>
      </c>
      <c r="C1179" s="4" t="s">
        <v>464</v>
      </c>
      <c r="D1179" s="4">
        <v>36</v>
      </c>
      <c r="E1179" s="4" t="s">
        <v>5742</v>
      </c>
      <c r="F1179" s="4">
        <v>10.8827266693115</v>
      </c>
      <c r="G1179" s="4" t="s">
        <v>5743</v>
      </c>
    </row>
    <row r="1180" spans="1:7">
      <c r="A1180" s="4" t="s">
        <v>570</v>
      </c>
      <c r="B1180" s="4" t="s">
        <v>571</v>
      </c>
      <c r="C1180" s="4" t="s">
        <v>464</v>
      </c>
      <c r="D1180" s="4">
        <v>49</v>
      </c>
      <c r="E1180" s="4" t="s">
        <v>572</v>
      </c>
      <c r="F1180" s="4">
        <v>10.8652534484863</v>
      </c>
      <c r="G1180" s="4" t="s">
        <v>573</v>
      </c>
    </row>
    <row r="1181" spans="1:7">
      <c r="A1181" s="4" t="s">
        <v>5744</v>
      </c>
      <c r="B1181" s="4" t="s">
        <v>5745</v>
      </c>
      <c r="C1181" s="4" t="s">
        <v>464</v>
      </c>
      <c r="D1181" s="4">
        <v>43</v>
      </c>
      <c r="E1181" s="4" t="s">
        <v>5746</v>
      </c>
      <c r="F1181" s="4">
        <v>10.863317489624</v>
      </c>
      <c r="G1181" s="4" t="s">
        <v>5747</v>
      </c>
    </row>
    <row r="1182" spans="1:7">
      <c r="A1182" s="4" t="s">
        <v>5748</v>
      </c>
      <c r="B1182" s="4" t="s">
        <v>5749</v>
      </c>
      <c r="C1182" s="4" t="s">
        <v>464</v>
      </c>
      <c r="D1182" s="4">
        <v>44</v>
      </c>
      <c r="E1182" s="4" t="s">
        <v>5750</v>
      </c>
      <c r="F1182" s="4">
        <v>10.8475151062012</v>
      </c>
      <c r="G1182" s="4" t="s">
        <v>5751</v>
      </c>
    </row>
    <row r="1183" spans="1:7">
      <c r="A1183" s="4" t="s">
        <v>5752</v>
      </c>
      <c r="B1183" s="4" t="s">
        <v>5753</v>
      </c>
      <c r="C1183" s="4" t="s">
        <v>464</v>
      </c>
      <c r="D1183" s="4">
        <v>42</v>
      </c>
      <c r="E1183" s="4" t="s">
        <v>5754</v>
      </c>
      <c r="F1183" s="4">
        <v>10.8441190719604</v>
      </c>
      <c r="G1183" s="4" t="s">
        <v>5755</v>
      </c>
    </row>
    <row r="1184" spans="1:7">
      <c r="A1184" s="4" t="s">
        <v>5756</v>
      </c>
      <c r="B1184" s="4" t="s">
        <v>5757</v>
      </c>
      <c r="C1184" s="4" t="s">
        <v>551</v>
      </c>
      <c r="D1184" s="4">
        <v>24</v>
      </c>
      <c r="E1184" s="4" t="s">
        <v>5758</v>
      </c>
      <c r="F1184" s="4">
        <v>10.8284606933594</v>
      </c>
      <c r="G1184" s="4" t="s">
        <v>5759</v>
      </c>
    </row>
    <row r="1185" spans="1:7">
      <c r="A1185" s="4" t="s">
        <v>5760</v>
      </c>
      <c r="B1185" s="4" t="s">
        <v>5761</v>
      </c>
      <c r="C1185" s="4" t="s">
        <v>464</v>
      </c>
      <c r="D1185" s="4">
        <v>42</v>
      </c>
      <c r="E1185" s="4" t="s">
        <v>5762</v>
      </c>
      <c r="F1185" s="4">
        <v>10.8177795410156</v>
      </c>
      <c r="G1185" s="4" t="s">
        <v>5763</v>
      </c>
    </row>
    <row r="1186" spans="1:7">
      <c r="A1186" s="4" t="s">
        <v>5764</v>
      </c>
      <c r="B1186" s="4" t="s">
        <v>5765</v>
      </c>
      <c r="C1186" s="4" t="s">
        <v>464</v>
      </c>
      <c r="D1186" s="4">
        <v>41</v>
      </c>
      <c r="E1186" s="4" t="s">
        <v>5766</v>
      </c>
      <c r="F1186" s="4">
        <v>10.8109750747681</v>
      </c>
      <c r="G1186" s="4" t="s">
        <v>5767</v>
      </c>
    </row>
    <row r="1187" spans="1:7">
      <c r="A1187" s="4" t="s">
        <v>5768</v>
      </c>
      <c r="B1187" s="4" t="s">
        <v>5769</v>
      </c>
      <c r="C1187" s="4" t="s">
        <v>464</v>
      </c>
      <c r="D1187" s="4">
        <v>44</v>
      </c>
      <c r="E1187" s="4" t="s">
        <v>5770</v>
      </c>
      <c r="F1187" s="4">
        <v>10.8083591461182</v>
      </c>
      <c r="G1187" s="4" t="s">
        <v>5771</v>
      </c>
    </row>
    <row r="1188" spans="1:7">
      <c r="A1188" s="4" t="s">
        <v>5772</v>
      </c>
      <c r="B1188" s="4" t="s">
        <v>5773</v>
      </c>
      <c r="C1188" s="4" t="s">
        <v>464</v>
      </c>
      <c r="D1188" s="4">
        <v>42</v>
      </c>
      <c r="E1188" s="4" t="s">
        <v>5774</v>
      </c>
      <c r="F1188" s="4">
        <v>10.803750038147</v>
      </c>
      <c r="G1188" s="4" t="s">
        <v>5775</v>
      </c>
    </row>
    <row r="1189" spans="1:7">
      <c r="A1189" s="4" t="s">
        <v>5776</v>
      </c>
      <c r="B1189" s="4" t="s">
        <v>5777</v>
      </c>
      <c r="C1189" s="4" t="s">
        <v>464</v>
      </c>
      <c r="D1189" s="4">
        <v>46</v>
      </c>
      <c r="E1189" s="4" t="s">
        <v>5778</v>
      </c>
      <c r="F1189" s="4">
        <v>10.7966251373291</v>
      </c>
      <c r="G1189" s="4" t="s">
        <v>5779</v>
      </c>
    </row>
    <row r="1190" spans="1:7">
      <c r="A1190" s="4" t="s">
        <v>5780</v>
      </c>
      <c r="B1190" s="4" t="s">
        <v>5781</v>
      </c>
      <c r="C1190" s="4" t="s">
        <v>464</v>
      </c>
      <c r="D1190" s="4">
        <v>41</v>
      </c>
      <c r="E1190" s="4" t="s">
        <v>5782</v>
      </c>
      <c r="F1190" s="4">
        <v>10.7937707901001</v>
      </c>
      <c r="G1190" s="4" t="s">
        <v>5783</v>
      </c>
    </row>
    <row r="1191" spans="1:7">
      <c r="A1191" s="4" t="s">
        <v>5784</v>
      </c>
      <c r="B1191" s="4" t="s">
        <v>5785</v>
      </c>
      <c r="C1191" s="4" t="s">
        <v>464</v>
      </c>
      <c r="D1191" s="4">
        <v>42</v>
      </c>
      <c r="E1191" s="4" t="s">
        <v>5786</v>
      </c>
      <c r="F1191" s="4">
        <v>10.7919683456421</v>
      </c>
      <c r="G1191" s="4" t="s">
        <v>5787</v>
      </c>
    </row>
    <row r="1192" spans="1:7">
      <c r="A1192" s="4" t="s">
        <v>5788</v>
      </c>
      <c r="B1192" s="4" t="s">
        <v>5789</v>
      </c>
      <c r="C1192" s="4" t="s">
        <v>551</v>
      </c>
      <c r="D1192" s="4">
        <v>9</v>
      </c>
      <c r="E1192" s="4" t="s">
        <v>5790</v>
      </c>
      <c r="F1192" s="4">
        <v>10.7812099456787</v>
      </c>
      <c r="G1192" s="4" t="s">
        <v>5791</v>
      </c>
    </row>
    <row r="1193" spans="1:7">
      <c r="A1193" s="4" t="s">
        <v>5792</v>
      </c>
      <c r="B1193" s="4" t="s">
        <v>5793</v>
      </c>
      <c r="C1193" s="4" t="s">
        <v>464</v>
      </c>
      <c r="D1193" s="4">
        <v>46</v>
      </c>
      <c r="E1193" s="4" t="s">
        <v>5794</v>
      </c>
      <c r="F1193" s="4">
        <v>10.7790107727051</v>
      </c>
      <c r="G1193" s="4" t="s">
        <v>5795</v>
      </c>
    </row>
    <row r="1194" spans="1:7">
      <c r="A1194" s="4" t="s">
        <v>377</v>
      </c>
      <c r="B1194" s="4" t="s">
        <v>5796</v>
      </c>
      <c r="C1194" s="4" t="s">
        <v>464</v>
      </c>
      <c r="D1194" s="4">
        <v>48</v>
      </c>
      <c r="E1194" s="4" t="s">
        <v>5797</v>
      </c>
      <c r="F1194" s="4">
        <v>10.7779588699341</v>
      </c>
      <c r="G1194" s="4" t="s">
        <v>5798</v>
      </c>
    </row>
    <row r="1195" spans="1:7">
      <c r="A1195" s="4" t="s">
        <v>5799</v>
      </c>
      <c r="B1195" s="4" t="s">
        <v>5800</v>
      </c>
      <c r="C1195" s="4" t="s">
        <v>464</v>
      </c>
      <c r="D1195" s="4">
        <v>42</v>
      </c>
      <c r="E1195" s="4" t="s">
        <v>5801</v>
      </c>
      <c r="F1195" s="4">
        <v>10.7709875106812</v>
      </c>
      <c r="G1195" s="4" t="s">
        <v>5802</v>
      </c>
    </row>
    <row r="1196" spans="1:7">
      <c r="A1196" s="4" t="s">
        <v>5803</v>
      </c>
      <c r="B1196" s="4" t="s">
        <v>5804</v>
      </c>
      <c r="C1196" s="4" t="s">
        <v>3050</v>
      </c>
      <c r="D1196" s="4">
        <v>6</v>
      </c>
      <c r="E1196" s="4" t="s">
        <v>5805</v>
      </c>
      <c r="F1196" s="4">
        <v>10.7709627151489</v>
      </c>
      <c r="G1196" s="4" t="s">
        <v>5806</v>
      </c>
    </row>
    <row r="1197" spans="1:7">
      <c r="A1197" s="4" t="s">
        <v>5807</v>
      </c>
      <c r="B1197" s="4" t="s">
        <v>5808</v>
      </c>
      <c r="C1197" s="4" t="s">
        <v>464</v>
      </c>
      <c r="D1197" s="4">
        <v>48</v>
      </c>
      <c r="E1197" s="4" t="s">
        <v>5809</v>
      </c>
      <c r="F1197" s="4">
        <v>10.7653465270996</v>
      </c>
      <c r="G1197" s="4" t="s">
        <v>5810</v>
      </c>
    </row>
    <row r="1198" spans="1:7">
      <c r="A1198" s="4" t="s">
        <v>5811</v>
      </c>
      <c r="B1198" s="4" t="s">
        <v>5812</v>
      </c>
      <c r="C1198" s="4" t="s">
        <v>464</v>
      </c>
      <c r="D1198" s="4">
        <v>45</v>
      </c>
      <c r="E1198" s="4" t="s">
        <v>5813</v>
      </c>
      <c r="F1198" s="4">
        <v>10.7585020065308</v>
      </c>
      <c r="G1198" s="4" t="s">
        <v>5814</v>
      </c>
    </row>
    <row r="1199" spans="1:7">
      <c r="A1199" s="4" t="s">
        <v>5815</v>
      </c>
      <c r="B1199" s="4" t="s">
        <v>5816</v>
      </c>
      <c r="C1199" s="4" t="s">
        <v>464</v>
      </c>
      <c r="D1199" s="4">
        <v>44</v>
      </c>
      <c r="E1199" s="4" t="s">
        <v>5817</v>
      </c>
      <c r="F1199" s="4">
        <v>10.7563209533691</v>
      </c>
      <c r="G1199" s="4" t="s">
        <v>5818</v>
      </c>
    </row>
    <row r="1200" spans="1:7">
      <c r="A1200" s="4" t="s">
        <v>5819</v>
      </c>
      <c r="B1200" s="4" t="s">
        <v>5820</v>
      </c>
      <c r="C1200" s="4" t="s">
        <v>464</v>
      </c>
      <c r="D1200" s="4">
        <v>41</v>
      </c>
      <c r="E1200" s="4" t="s">
        <v>5821</v>
      </c>
      <c r="F1200" s="4">
        <v>10.7558116912842</v>
      </c>
      <c r="G1200" s="4" t="s">
        <v>5822</v>
      </c>
    </row>
    <row r="1201" spans="1:7">
      <c r="A1201" s="4" t="s">
        <v>5823</v>
      </c>
      <c r="B1201" s="4" t="s">
        <v>5824</v>
      </c>
      <c r="C1201" s="4" t="s">
        <v>464</v>
      </c>
      <c r="D1201" s="4">
        <v>38</v>
      </c>
      <c r="E1201" s="4" t="s">
        <v>5825</v>
      </c>
      <c r="F1201" s="4">
        <v>10.7513723373413</v>
      </c>
      <c r="G1201" s="4" t="s">
        <v>5826</v>
      </c>
    </row>
    <row r="1202" spans="1:7">
      <c r="A1202" s="4" t="s">
        <v>5827</v>
      </c>
      <c r="B1202" s="4" t="s">
        <v>5828</v>
      </c>
      <c r="C1202" s="4" t="s">
        <v>464</v>
      </c>
      <c r="D1202" s="4">
        <v>47</v>
      </c>
      <c r="E1202" s="4" t="s">
        <v>5829</v>
      </c>
      <c r="F1202" s="4">
        <v>10.7457389831543</v>
      </c>
      <c r="G1202" s="4" t="s">
        <v>5830</v>
      </c>
    </row>
    <row r="1203" spans="1:7">
      <c r="A1203" s="4" t="s">
        <v>5831</v>
      </c>
      <c r="B1203" s="4" t="s">
        <v>5832</v>
      </c>
      <c r="C1203" s="4" t="s">
        <v>464</v>
      </c>
      <c r="D1203" s="4">
        <v>46</v>
      </c>
      <c r="E1203" s="4" t="s">
        <v>5833</v>
      </c>
      <c r="F1203" s="4">
        <v>10.7411527633667</v>
      </c>
      <c r="G1203" s="4" t="s">
        <v>5834</v>
      </c>
    </row>
    <row r="1204" spans="1:7">
      <c r="A1204" s="4" t="s">
        <v>5835</v>
      </c>
      <c r="B1204" s="4" t="s">
        <v>5836</v>
      </c>
      <c r="C1204" s="4" t="s">
        <v>464</v>
      </c>
      <c r="D1204" s="4">
        <v>46</v>
      </c>
      <c r="E1204" s="4" t="s">
        <v>5837</v>
      </c>
      <c r="F1204" s="4">
        <v>10.7312278747559</v>
      </c>
      <c r="G1204" s="4" t="s">
        <v>5838</v>
      </c>
    </row>
    <row r="1205" spans="1:7">
      <c r="A1205" s="4" t="s">
        <v>5839</v>
      </c>
      <c r="B1205" s="4" t="s">
        <v>5840</v>
      </c>
      <c r="C1205" s="4" t="s">
        <v>464</v>
      </c>
      <c r="D1205" s="4">
        <v>46</v>
      </c>
      <c r="E1205" s="4" t="s">
        <v>5841</v>
      </c>
      <c r="F1205" s="4">
        <v>10.7303590774536</v>
      </c>
      <c r="G1205" s="4" t="s">
        <v>5842</v>
      </c>
    </row>
    <row r="1206" spans="1:7">
      <c r="A1206" s="4" t="s">
        <v>5843</v>
      </c>
      <c r="B1206" s="4" t="s">
        <v>5844</v>
      </c>
      <c r="C1206" s="4" t="s">
        <v>464</v>
      </c>
      <c r="D1206" s="4">
        <v>37</v>
      </c>
      <c r="E1206" s="4" t="s">
        <v>5845</v>
      </c>
      <c r="F1206" s="4">
        <v>10.7251434326172</v>
      </c>
      <c r="G1206" s="4" t="s">
        <v>5846</v>
      </c>
    </row>
    <row r="1207" spans="1:7">
      <c r="A1207" s="4" t="s">
        <v>5847</v>
      </c>
      <c r="B1207" s="4" t="s">
        <v>5848</v>
      </c>
      <c r="C1207" s="4" t="s">
        <v>464</v>
      </c>
      <c r="D1207" s="4">
        <v>44</v>
      </c>
      <c r="E1207" s="4" t="s">
        <v>5849</v>
      </c>
      <c r="F1207" s="4">
        <v>10.7249984741211</v>
      </c>
      <c r="G1207" s="4" t="s">
        <v>5850</v>
      </c>
    </row>
    <row r="1208" spans="1:7">
      <c r="A1208" s="4" t="s">
        <v>5851</v>
      </c>
      <c r="B1208" s="4" t="s">
        <v>5852</v>
      </c>
      <c r="C1208" s="4" t="s">
        <v>464</v>
      </c>
      <c r="D1208" s="4">
        <v>45</v>
      </c>
      <c r="E1208" s="4" t="s">
        <v>5853</v>
      </c>
      <c r="F1208" s="4">
        <v>10.7216157913208</v>
      </c>
      <c r="G1208" s="4" t="s">
        <v>5854</v>
      </c>
    </row>
    <row r="1209" spans="1:7">
      <c r="A1209" s="4" t="s">
        <v>5855</v>
      </c>
      <c r="B1209" s="4" t="s">
        <v>5856</v>
      </c>
      <c r="C1209" s="4" t="s">
        <v>464</v>
      </c>
      <c r="D1209" s="4">
        <v>32</v>
      </c>
      <c r="E1209" s="4" t="s">
        <v>5857</v>
      </c>
      <c r="F1209" s="4">
        <v>10.7211589813232</v>
      </c>
      <c r="G1209" s="4" t="s">
        <v>5858</v>
      </c>
    </row>
    <row r="1210" spans="1:7">
      <c r="A1210" s="4" t="s">
        <v>5859</v>
      </c>
      <c r="B1210" s="4" t="s">
        <v>5860</v>
      </c>
      <c r="C1210" s="4" t="s">
        <v>464</v>
      </c>
      <c r="D1210" s="4">
        <v>37</v>
      </c>
      <c r="E1210" s="4" t="s">
        <v>5861</v>
      </c>
      <c r="F1210" s="4">
        <v>10.7128200531006</v>
      </c>
      <c r="G1210" s="4" t="s">
        <v>5862</v>
      </c>
    </row>
    <row r="1211" spans="1:7">
      <c r="A1211" s="4" t="s">
        <v>5863</v>
      </c>
      <c r="B1211" s="4" t="s">
        <v>5864</v>
      </c>
      <c r="C1211" s="4" t="s">
        <v>464</v>
      </c>
      <c r="D1211" s="4">
        <v>41</v>
      </c>
      <c r="E1211" s="4" t="s">
        <v>5865</v>
      </c>
      <c r="F1211" s="4">
        <v>10.7094898223877</v>
      </c>
      <c r="G1211" s="4" t="s">
        <v>5866</v>
      </c>
    </row>
    <row r="1212" spans="1:7">
      <c r="A1212" s="4" t="s">
        <v>5867</v>
      </c>
      <c r="B1212" s="4" t="s">
        <v>5868</v>
      </c>
      <c r="C1212" s="4" t="s">
        <v>464</v>
      </c>
      <c r="D1212" s="4">
        <v>47</v>
      </c>
      <c r="E1212" s="4" t="s">
        <v>5869</v>
      </c>
      <c r="F1212" s="4">
        <v>10.6956672668457</v>
      </c>
      <c r="G1212" s="4" t="s">
        <v>5870</v>
      </c>
    </row>
    <row r="1213" spans="1:7">
      <c r="A1213" s="4" t="s">
        <v>5871</v>
      </c>
      <c r="B1213" s="4" t="s">
        <v>5872</v>
      </c>
      <c r="C1213" s="4" t="s">
        <v>464</v>
      </c>
      <c r="D1213" s="4">
        <v>42</v>
      </c>
      <c r="E1213" s="4" t="s">
        <v>5873</v>
      </c>
      <c r="F1213" s="4">
        <v>10.6911706924438</v>
      </c>
      <c r="G1213" s="4" t="s">
        <v>5874</v>
      </c>
    </row>
    <row r="1214" spans="1:7">
      <c r="A1214" s="4" t="s">
        <v>5875</v>
      </c>
      <c r="B1214" s="4" t="s">
        <v>5876</v>
      </c>
      <c r="C1214" s="4" t="s">
        <v>464</v>
      </c>
      <c r="D1214" s="4">
        <v>45</v>
      </c>
      <c r="E1214" s="4" t="s">
        <v>5877</v>
      </c>
      <c r="F1214" s="4">
        <v>10.6905202865601</v>
      </c>
      <c r="G1214" s="4" t="s">
        <v>5878</v>
      </c>
    </row>
    <row r="1215" spans="1:7">
      <c r="A1215" s="4" t="s">
        <v>5879</v>
      </c>
      <c r="B1215" s="4" t="s">
        <v>5880</v>
      </c>
      <c r="C1215" s="4" t="s">
        <v>464</v>
      </c>
      <c r="D1215" s="4">
        <v>34</v>
      </c>
      <c r="E1215" s="4" t="s">
        <v>5881</v>
      </c>
      <c r="F1215" s="4">
        <v>10.6847743988037</v>
      </c>
      <c r="G1215" s="4" t="s">
        <v>5882</v>
      </c>
    </row>
    <row r="1216" spans="1:7">
      <c r="A1216" s="4" t="s">
        <v>613</v>
      </c>
      <c r="B1216" s="4" t="s">
        <v>614</v>
      </c>
      <c r="C1216" s="4" t="s">
        <v>464</v>
      </c>
      <c r="D1216" s="4">
        <v>47</v>
      </c>
      <c r="E1216" s="4" t="s">
        <v>615</v>
      </c>
      <c r="F1216" s="4">
        <v>10.6841926574707</v>
      </c>
      <c r="G1216" s="4" t="s">
        <v>616</v>
      </c>
    </row>
    <row r="1217" spans="1:7">
      <c r="A1217" s="4" t="s">
        <v>5883</v>
      </c>
      <c r="B1217" s="4" t="s">
        <v>5884</v>
      </c>
      <c r="C1217" s="4" t="s">
        <v>464</v>
      </c>
      <c r="D1217" s="4">
        <v>42</v>
      </c>
      <c r="E1217" s="4" t="s">
        <v>5885</v>
      </c>
      <c r="F1217" s="4">
        <v>10.6813173294067</v>
      </c>
      <c r="G1217" s="4" t="s">
        <v>5886</v>
      </c>
    </row>
    <row r="1218" spans="1:7">
      <c r="A1218" s="4" t="s">
        <v>5887</v>
      </c>
      <c r="B1218" s="4" t="s">
        <v>5888</v>
      </c>
      <c r="C1218" s="4" t="s">
        <v>464</v>
      </c>
      <c r="D1218" s="4">
        <v>42</v>
      </c>
      <c r="E1218" s="4" t="s">
        <v>5889</v>
      </c>
      <c r="F1218" s="4">
        <v>10.6746444702148</v>
      </c>
      <c r="G1218" s="4" t="s">
        <v>5890</v>
      </c>
    </row>
    <row r="1219" spans="1:7">
      <c r="A1219" s="4" t="s">
        <v>5891</v>
      </c>
      <c r="B1219" s="4" t="s">
        <v>5892</v>
      </c>
      <c r="C1219" s="4" t="s">
        <v>464</v>
      </c>
      <c r="D1219" s="4">
        <v>48</v>
      </c>
      <c r="E1219" s="4" t="s">
        <v>5893</v>
      </c>
      <c r="F1219" s="4">
        <v>10.6640186309814</v>
      </c>
      <c r="G1219" s="4" t="s">
        <v>5894</v>
      </c>
    </row>
    <row r="1220" spans="1:7">
      <c r="A1220" s="4" t="s">
        <v>5895</v>
      </c>
      <c r="B1220" s="4" t="s">
        <v>5896</v>
      </c>
      <c r="C1220" s="4" t="s">
        <v>464</v>
      </c>
      <c r="D1220" s="4">
        <v>44</v>
      </c>
      <c r="E1220" s="4" t="s">
        <v>5897</v>
      </c>
      <c r="F1220" s="4">
        <v>10.661169052124</v>
      </c>
      <c r="G1220" s="4" t="s">
        <v>5898</v>
      </c>
    </row>
    <row r="1221" spans="1:7">
      <c r="A1221" s="4" t="s">
        <v>5899</v>
      </c>
      <c r="B1221" s="4" t="s">
        <v>5900</v>
      </c>
      <c r="C1221" s="4" t="s">
        <v>464</v>
      </c>
      <c r="D1221" s="4">
        <v>42</v>
      </c>
      <c r="E1221" s="4" t="s">
        <v>5901</v>
      </c>
      <c r="F1221" s="4">
        <v>10.6551465988159</v>
      </c>
      <c r="G1221" s="4" t="s">
        <v>5902</v>
      </c>
    </row>
    <row r="1222" spans="1:7">
      <c r="A1222" s="4" t="s">
        <v>5903</v>
      </c>
      <c r="B1222" s="4" t="s">
        <v>5904</v>
      </c>
      <c r="C1222" s="4" t="s">
        <v>464</v>
      </c>
      <c r="D1222" s="4">
        <v>35</v>
      </c>
      <c r="E1222" s="4" t="s">
        <v>5905</v>
      </c>
      <c r="F1222" s="4">
        <v>10.6548175811768</v>
      </c>
      <c r="G1222" s="4" t="s">
        <v>5906</v>
      </c>
    </row>
    <row r="1223" spans="1:7">
      <c r="A1223" s="4" t="s">
        <v>5907</v>
      </c>
      <c r="B1223" s="4" t="s">
        <v>5908</v>
      </c>
      <c r="C1223" s="4" t="s">
        <v>464</v>
      </c>
      <c r="D1223" s="4">
        <v>38</v>
      </c>
      <c r="E1223" s="4" t="s">
        <v>5909</v>
      </c>
      <c r="F1223" s="4">
        <v>10.644926071167</v>
      </c>
      <c r="G1223" s="4" t="s">
        <v>5910</v>
      </c>
    </row>
    <row r="1224" spans="1:7">
      <c r="A1224" s="4" t="s">
        <v>5911</v>
      </c>
      <c r="B1224" s="4" t="s">
        <v>5912</v>
      </c>
      <c r="C1224" s="4" t="s">
        <v>464</v>
      </c>
      <c r="D1224" s="4">
        <v>42</v>
      </c>
      <c r="E1224" s="4" t="s">
        <v>5913</v>
      </c>
      <c r="F1224" s="4">
        <v>10.6397304534912</v>
      </c>
      <c r="G1224" s="4" t="s">
        <v>5914</v>
      </c>
    </row>
    <row r="1225" spans="1:7">
      <c r="A1225" s="4" t="s">
        <v>5915</v>
      </c>
      <c r="B1225" s="4" t="s">
        <v>5916</v>
      </c>
      <c r="C1225" s="4" t="s">
        <v>464</v>
      </c>
      <c r="D1225" s="4">
        <v>51</v>
      </c>
      <c r="E1225" s="4" t="s">
        <v>5917</v>
      </c>
      <c r="F1225" s="4">
        <v>10.6368951797485</v>
      </c>
      <c r="G1225" s="4" t="s">
        <v>5918</v>
      </c>
    </row>
    <row r="1226" spans="1:7">
      <c r="A1226" s="4" t="s">
        <v>5919</v>
      </c>
      <c r="B1226" s="4" t="s">
        <v>5920</v>
      </c>
      <c r="C1226" s="4" t="s">
        <v>464</v>
      </c>
      <c r="D1226" s="4">
        <v>46</v>
      </c>
      <c r="E1226" s="4" t="s">
        <v>5921</v>
      </c>
      <c r="F1226" s="4">
        <v>10.6338396072388</v>
      </c>
      <c r="G1226" s="4" t="s">
        <v>5922</v>
      </c>
    </row>
    <row r="1227" spans="1:7">
      <c r="A1227" s="4" t="s">
        <v>5923</v>
      </c>
      <c r="B1227" s="4" t="s">
        <v>5924</v>
      </c>
      <c r="C1227" s="4" t="s">
        <v>464</v>
      </c>
      <c r="D1227" s="4">
        <v>42</v>
      </c>
      <c r="E1227" s="4" t="s">
        <v>5925</v>
      </c>
      <c r="F1227" s="4">
        <v>10.6329116821289</v>
      </c>
      <c r="G1227" s="4" t="s">
        <v>5926</v>
      </c>
    </row>
    <row r="1228" spans="1:7">
      <c r="A1228" s="4" t="s">
        <v>5927</v>
      </c>
      <c r="B1228" s="4" t="s">
        <v>5928</v>
      </c>
      <c r="C1228" s="4" t="s">
        <v>464</v>
      </c>
      <c r="D1228" s="4">
        <v>44</v>
      </c>
      <c r="E1228" s="4" t="s">
        <v>5929</v>
      </c>
      <c r="F1228" s="4">
        <v>10.622501373291</v>
      </c>
      <c r="G1228" s="4" t="s">
        <v>5930</v>
      </c>
    </row>
    <row r="1229" spans="1:7">
      <c r="A1229" s="4" t="s">
        <v>387</v>
      </c>
      <c r="B1229" s="4" t="s">
        <v>5931</v>
      </c>
      <c r="C1229" s="4" t="s">
        <v>464</v>
      </c>
      <c r="D1229" s="4">
        <v>48</v>
      </c>
      <c r="E1229" s="4" t="s">
        <v>5932</v>
      </c>
      <c r="F1229" s="4">
        <v>10.6164522171021</v>
      </c>
      <c r="G1229" s="4" t="s">
        <v>5933</v>
      </c>
    </row>
    <row r="1230" spans="1:7">
      <c r="A1230" s="4" t="s">
        <v>5934</v>
      </c>
      <c r="B1230" s="4" t="s">
        <v>5935</v>
      </c>
      <c r="C1230" s="4" t="s">
        <v>464</v>
      </c>
      <c r="D1230" s="4">
        <v>43</v>
      </c>
      <c r="E1230" s="4" t="s">
        <v>5936</v>
      </c>
      <c r="F1230" s="4">
        <v>10.6055736541748</v>
      </c>
      <c r="G1230" s="4" t="s">
        <v>5937</v>
      </c>
    </row>
    <row r="1231" spans="1:7">
      <c r="A1231" s="4" t="s">
        <v>5938</v>
      </c>
      <c r="B1231" s="4" t="s">
        <v>5939</v>
      </c>
      <c r="C1231" s="4" t="s">
        <v>464</v>
      </c>
      <c r="D1231" s="4">
        <v>47</v>
      </c>
      <c r="E1231" s="4" t="s">
        <v>5940</v>
      </c>
      <c r="F1231" s="4">
        <v>10.6054592132568</v>
      </c>
      <c r="G1231" s="4" t="s">
        <v>5941</v>
      </c>
    </row>
    <row r="1232" spans="1:7">
      <c r="A1232" s="4" t="s">
        <v>5942</v>
      </c>
      <c r="B1232" s="4" t="s">
        <v>5943</v>
      </c>
      <c r="C1232" s="4" t="s">
        <v>464</v>
      </c>
      <c r="D1232" s="4">
        <v>42</v>
      </c>
      <c r="E1232" s="4" t="s">
        <v>5944</v>
      </c>
      <c r="F1232" s="4">
        <v>10.597638130188</v>
      </c>
      <c r="G1232" s="4" t="s">
        <v>5945</v>
      </c>
    </row>
    <row r="1233" spans="1:7">
      <c r="A1233" s="4" t="s">
        <v>5946</v>
      </c>
      <c r="B1233" s="4" t="s">
        <v>5947</v>
      </c>
      <c r="C1233" s="4" t="s">
        <v>464</v>
      </c>
      <c r="D1233" s="4">
        <v>36</v>
      </c>
      <c r="E1233" s="4" t="s">
        <v>5948</v>
      </c>
      <c r="F1233" s="4">
        <v>10.5965719223022</v>
      </c>
      <c r="G1233" s="4" t="s">
        <v>5949</v>
      </c>
    </row>
    <row r="1234" spans="1:7">
      <c r="A1234" s="4" t="s">
        <v>5950</v>
      </c>
      <c r="B1234" s="4" t="s">
        <v>5951</v>
      </c>
      <c r="C1234" s="4" t="s">
        <v>464</v>
      </c>
      <c r="D1234" s="4">
        <v>36</v>
      </c>
      <c r="E1234" s="4" t="s">
        <v>5952</v>
      </c>
      <c r="F1234" s="4">
        <v>10.5888118743896</v>
      </c>
      <c r="G1234" s="4" t="s">
        <v>5953</v>
      </c>
    </row>
    <row r="1235" spans="1:7">
      <c r="A1235" s="4" t="s">
        <v>5954</v>
      </c>
      <c r="B1235" s="4" t="s">
        <v>5955</v>
      </c>
      <c r="C1235" s="4" t="s">
        <v>464</v>
      </c>
      <c r="D1235" s="4">
        <v>38</v>
      </c>
      <c r="E1235" s="4" t="s">
        <v>5956</v>
      </c>
      <c r="F1235" s="4">
        <v>10.5876121520996</v>
      </c>
      <c r="G1235" s="4" t="s">
        <v>5957</v>
      </c>
    </row>
    <row r="1236" spans="1:7">
      <c r="A1236" s="4" t="s">
        <v>5958</v>
      </c>
      <c r="B1236" s="4" t="s">
        <v>5959</v>
      </c>
      <c r="C1236" s="4" t="s">
        <v>464</v>
      </c>
      <c r="D1236" s="4">
        <v>46</v>
      </c>
      <c r="E1236" s="4" t="s">
        <v>5960</v>
      </c>
      <c r="F1236" s="4">
        <v>10.5836238861084</v>
      </c>
      <c r="G1236" s="4" t="s">
        <v>5961</v>
      </c>
    </row>
    <row r="1237" spans="1:7">
      <c r="A1237" s="4" t="s">
        <v>5962</v>
      </c>
      <c r="B1237" s="4" t="s">
        <v>5963</v>
      </c>
      <c r="C1237" s="4" t="s">
        <v>464</v>
      </c>
      <c r="D1237" s="4">
        <v>40</v>
      </c>
      <c r="E1237" s="4" t="s">
        <v>5964</v>
      </c>
      <c r="F1237" s="4">
        <v>10.5829982757568</v>
      </c>
      <c r="G1237" s="4" t="s">
        <v>5965</v>
      </c>
    </row>
    <row r="1238" spans="1:7">
      <c r="A1238" s="4" t="s">
        <v>5966</v>
      </c>
      <c r="B1238" s="4" t="s">
        <v>5967</v>
      </c>
      <c r="C1238" s="4" t="s">
        <v>464</v>
      </c>
      <c r="D1238" s="4">
        <v>46</v>
      </c>
      <c r="E1238" s="4" t="s">
        <v>5968</v>
      </c>
      <c r="F1238" s="4">
        <v>10.5819854736328</v>
      </c>
      <c r="G1238" s="4" t="s">
        <v>5969</v>
      </c>
    </row>
    <row r="1239" spans="1:7">
      <c r="A1239" s="4" t="s">
        <v>586</v>
      </c>
      <c r="B1239" s="4" t="s">
        <v>587</v>
      </c>
      <c r="C1239" s="4" t="s">
        <v>464</v>
      </c>
      <c r="D1239" s="4">
        <v>49</v>
      </c>
      <c r="E1239" s="4" t="s">
        <v>588</v>
      </c>
      <c r="F1239" s="4">
        <v>10.5775470733643</v>
      </c>
      <c r="G1239" s="4" t="s">
        <v>589</v>
      </c>
    </row>
    <row r="1240" spans="1:7">
      <c r="A1240" s="4" t="s">
        <v>5970</v>
      </c>
      <c r="B1240" s="4" t="s">
        <v>5971</v>
      </c>
      <c r="C1240" s="4" t="s">
        <v>464</v>
      </c>
      <c r="D1240" s="4">
        <v>45</v>
      </c>
      <c r="E1240" s="4" t="s">
        <v>5972</v>
      </c>
      <c r="F1240" s="4">
        <v>10.5775203704834</v>
      </c>
      <c r="G1240" s="4" t="s">
        <v>5973</v>
      </c>
    </row>
    <row r="1241" spans="1:7">
      <c r="A1241" s="4" t="s">
        <v>5974</v>
      </c>
      <c r="B1241" s="4" t="s">
        <v>5975</v>
      </c>
      <c r="C1241" s="4" t="s">
        <v>464</v>
      </c>
      <c r="D1241" s="4">
        <v>43</v>
      </c>
      <c r="E1241" s="4" t="s">
        <v>5976</v>
      </c>
      <c r="F1241" s="4">
        <v>10.5749893188477</v>
      </c>
      <c r="G1241" s="4" t="s">
        <v>5977</v>
      </c>
    </row>
    <row r="1242" spans="1:7">
      <c r="A1242" s="4" t="s">
        <v>5978</v>
      </c>
      <c r="B1242" s="4" t="s">
        <v>5979</v>
      </c>
      <c r="C1242" s="4" t="s">
        <v>464</v>
      </c>
      <c r="D1242" s="4">
        <v>26</v>
      </c>
      <c r="E1242" s="4" t="s">
        <v>5980</v>
      </c>
      <c r="F1242" s="4">
        <v>10.5744638442993</v>
      </c>
      <c r="G1242" s="4" t="s">
        <v>5981</v>
      </c>
    </row>
    <row r="1243" spans="1:7">
      <c r="A1243" s="4" t="s">
        <v>5982</v>
      </c>
      <c r="B1243" s="4" t="s">
        <v>5983</v>
      </c>
      <c r="C1243" s="4" t="s">
        <v>464</v>
      </c>
      <c r="D1243" s="4">
        <v>36</v>
      </c>
      <c r="E1243" s="4" t="s">
        <v>5984</v>
      </c>
      <c r="F1243" s="4">
        <v>10.5744113922119</v>
      </c>
      <c r="G1243" s="4" t="s">
        <v>5985</v>
      </c>
    </row>
    <row r="1244" spans="1:7">
      <c r="A1244" s="4" t="s">
        <v>5986</v>
      </c>
      <c r="B1244" s="4" t="s">
        <v>5987</v>
      </c>
      <c r="C1244" s="4" t="s">
        <v>464</v>
      </c>
      <c r="D1244" s="4">
        <v>38</v>
      </c>
      <c r="E1244" s="4" t="s">
        <v>5988</v>
      </c>
      <c r="F1244" s="4">
        <v>10.5722875595093</v>
      </c>
      <c r="G1244" s="4" t="s">
        <v>5989</v>
      </c>
    </row>
    <row r="1245" spans="1:7">
      <c r="A1245" s="4" t="s">
        <v>5990</v>
      </c>
      <c r="B1245" s="4" t="s">
        <v>5991</v>
      </c>
      <c r="C1245" s="4" t="s">
        <v>464</v>
      </c>
      <c r="D1245" s="4">
        <v>44</v>
      </c>
      <c r="E1245" s="4" t="s">
        <v>5992</v>
      </c>
      <c r="F1245" s="4">
        <v>10.5589742660522</v>
      </c>
      <c r="G1245" s="4" t="s">
        <v>5993</v>
      </c>
    </row>
    <row r="1246" spans="1:7">
      <c r="A1246" s="4" t="s">
        <v>5994</v>
      </c>
      <c r="B1246" s="4" t="s">
        <v>5995</v>
      </c>
      <c r="C1246" s="4" t="s">
        <v>464</v>
      </c>
      <c r="D1246" s="4">
        <v>48</v>
      </c>
      <c r="E1246" s="4" t="s">
        <v>5996</v>
      </c>
      <c r="F1246" s="4">
        <v>10.5554685592651</v>
      </c>
      <c r="G1246" s="4" t="s">
        <v>5997</v>
      </c>
    </row>
    <row r="1247" spans="1:7">
      <c r="A1247" s="4" t="s">
        <v>5998</v>
      </c>
      <c r="B1247" s="4" t="s">
        <v>5999</v>
      </c>
      <c r="C1247" s="4" t="s">
        <v>464</v>
      </c>
      <c r="D1247" s="4">
        <v>40</v>
      </c>
      <c r="E1247" s="4" t="s">
        <v>6000</v>
      </c>
      <c r="F1247" s="4">
        <v>10.5471153259277</v>
      </c>
      <c r="G1247" s="4" t="s">
        <v>6001</v>
      </c>
    </row>
    <row r="1248" spans="1:7">
      <c r="A1248" s="4" t="s">
        <v>6002</v>
      </c>
      <c r="B1248" s="4" t="s">
        <v>6003</v>
      </c>
      <c r="C1248" s="4" t="s">
        <v>464</v>
      </c>
      <c r="D1248" s="4">
        <v>38</v>
      </c>
      <c r="E1248" s="4" t="s">
        <v>6004</v>
      </c>
      <c r="F1248" s="4">
        <v>10.5411853790283</v>
      </c>
      <c r="G1248" s="4" t="s">
        <v>6005</v>
      </c>
    </row>
    <row r="1249" spans="1:7">
      <c r="A1249" s="4" t="s">
        <v>6006</v>
      </c>
      <c r="B1249" s="4" t="s">
        <v>6007</v>
      </c>
      <c r="C1249" s="4" t="s">
        <v>464</v>
      </c>
      <c r="D1249" s="4">
        <v>43</v>
      </c>
      <c r="E1249" s="4" t="s">
        <v>6008</v>
      </c>
      <c r="F1249" s="4">
        <v>10.5386371612549</v>
      </c>
      <c r="G1249" s="4" t="s">
        <v>6009</v>
      </c>
    </row>
    <row r="1250" spans="1:7">
      <c r="A1250" s="4" t="s">
        <v>6010</v>
      </c>
      <c r="B1250" s="4" t="s">
        <v>6011</v>
      </c>
      <c r="C1250" s="4" t="s">
        <v>464</v>
      </c>
      <c r="D1250" s="4">
        <v>45</v>
      </c>
      <c r="E1250" s="4" t="s">
        <v>6012</v>
      </c>
      <c r="F1250" s="4">
        <v>10.5379009246826</v>
      </c>
      <c r="G1250" s="4" t="s">
        <v>6013</v>
      </c>
    </row>
    <row r="1251" spans="1:7">
      <c r="A1251" s="4" t="s">
        <v>6014</v>
      </c>
      <c r="B1251" s="4" t="s">
        <v>6015</v>
      </c>
      <c r="C1251" s="4" t="s">
        <v>464</v>
      </c>
      <c r="D1251" s="4">
        <v>44</v>
      </c>
      <c r="E1251" s="4" t="s">
        <v>6016</v>
      </c>
      <c r="F1251" s="4">
        <v>10.5378818511963</v>
      </c>
      <c r="G1251" s="4" t="s">
        <v>6017</v>
      </c>
    </row>
    <row r="1252" spans="1:7">
      <c r="A1252" s="4" t="s">
        <v>6018</v>
      </c>
      <c r="B1252" s="4" t="s">
        <v>6019</v>
      </c>
      <c r="C1252" s="4" t="s">
        <v>464</v>
      </c>
      <c r="D1252" s="4">
        <v>46</v>
      </c>
      <c r="E1252" s="4" t="s">
        <v>6020</v>
      </c>
      <c r="F1252" s="4">
        <v>10.5333948135376</v>
      </c>
      <c r="G1252" s="4" t="s">
        <v>6021</v>
      </c>
    </row>
    <row r="1253" spans="1:7">
      <c r="A1253" s="4" t="s">
        <v>6022</v>
      </c>
      <c r="B1253" s="4" t="s">
        <v>6023</v>
      </c>
      <c r="C1253" s="4" t="s">
        <v>464</v>
      </c>
      <c r="D1253" s="4">
        <v>46</v>
      </c>
      <c r="E1253" s="4" t="s">
        <v>6024</v>
      </c>
      <c r="F1253" s="4">
        <v>10.5300788879395</v>
      </c>
      <c r="G1253" s="4" t="s">
        <v>6025</v>
      </c>
    </row>
    <row r="1254" spans="1:7">
      <c r="A1254" s="4" t="s">
        <v>6026</v>
      </c>
      <c r="B1254" s="4" t="s">
        <v>6027</v>
      </c>
      <c r="C1254" s="4" t="s">
        <v>464</v>
      </c>
      <c r="D1254" s="4">
        <v>46</v>
      </c>
      <c r="E1254" s="4" t="s">
        <v>6028</v>
      </c>
      <c r="F1254" s="4">
        <v>10.5222454071045</v>
      </c>
      <c r="G1254" s="4" t="s">
        <v>6029</v>
      </c>
    </row>
    <row r="1255" spans="1:7">
      <c r="A1255" s="4" t="s">
        <v>6030</v>
      </c>
      <c r="B1255" s="4" t="s">
        <v>6031</v>
      </c>
      <c r="C1255" s="4" t="s">
        <v>464</v>
      </c>
      <c r="D1255" s="4">
        <v>47</v>
      </c>
      <c r="E1255" s="4" t="s">
        <v>6032</v>
      </c>
      <c r="F1255" s="4">
        <v>10.5210981369019</v>
      </c>
      <c r="G1255" s="4" t="s">
        <v>6033</v>
      </c>
    </row>
    <row r="1256" spans="1:7">
      <c r="A1256" s="4" t="s">
        <v>1243</v>
      </c>
      <c r="B1256" s="4" t="s">
        <v>1244</v>
      </c>
      <c r="C1256" s="4" t="s">
        <v>464</v>
      </c>
      <c r="D1256" s="4">
        <v>47</v>
      </c>
      <c r="E1256" s="4" t="s">
        <v>1245</v>
      </c>
      <c r="F1256" s="4">
        <v>10.5182962417603</v>
      </c>
      <c r="G1256" s="4" t="s">
        <v>1246</v>
      </c>
    </row>
    <row r="1257" spans="1:7">
      <c r="A1257" s="4" t="s">
        <v>6034</v>
      </c>
      <c r="B1257" s="4" t="s">
        <v>6035</v>
      </c>
      <c r="C1257" s="4" t="s">
        <v>464</v>
      </c>
      <c r="D1257" s="4">
        <v>41</v>
      </c>
      <c r="E1257" s="4" t="s">
        <v>6036</v>
      </c>
      <c r="F1257" s="4">
        <v>10.5115194320679</v>
      </c>
      <c r="G1257" s="4" t="s">
        <v>6037</v>
      </c>
    </row>
    <row r="1258" spans="1:7">
      <c r="A1258" s="4" t="s">
        <v>6038</v>
      </c>
      <c r="B1258" s="4" t="s">
        <v>6039</v>
      </c>
      <c r="C1258" s="4" t="s">
        <v>464</v>
      </c>
      <c r="D1258" s="4">
        <v>41</v>
      </c>
      <c r="E1258" s="4" t="s">
        <v>6040</v>
      </c>
      <c r="F1258" s="4">
        <v>10.5107507705688</v>
      </c>
      <c r="G1258" s="4" t="s">
        <v>6041</v>
      </c>
    </row>
    <row r="1259" spans="1:7">
      <c r="A1259" s="4" t="s">
        <v>6042</v>
      </c>
      <c r="B1259" s="4" t="s">
        <v>6043</v>
      </c>
      <c r="C1259" s="4" t="s">
        <v>464</v>
      </c>
      <c r="D1259" s="4">
        <v>28</v>
      </c>
      <c r="E1259" s="4" t="s">
        <v>6044</v>
      </c>
      <c r="F1259" s="4">
        <v>10.5014343261719</v>
      </c>
      <c r="G1259" s="4" t="s">
        <v>6045</v>
      </c>
    </row>
    <row r="1260" spans="1:7">
      <c r="A1260" s="4" t="s">
        <v>6046</v>
      </c>
      <c r="B1260" s="4" t="s">
        <v>6047</v>
      </c>
      <c r="C1260" s="4" t="s">
        <v>464</v>
      </c>
      <c r="D1260" s="4">
        <v>46</v>
      </c>
      <c r="E1260" s="4" t="s">
        <v>6048</v>
      </c>
      <c r="F1260" s="4">
        <v>10.4951839447021</v>
      </c>
      <c r="G1260" s="4" t="s">
        <v>6049</v>
      </c>
    </row>
    <row r="1261" spans="1:7">
      <c r="A1261" s="4" t="s">
        <v>6050</v>
      </c>
      <c r="B1261" s="4" t="s">
        <v>6051</v>
      </c>
      <c r="C1261" s="4" t="s">
        <v>551</v>
      </c>
      <c r="D1261" s="4">
        <v>22</v>
      </c>
      <c r="E1261" s="4" t="s">
        <v>6052</v>
      </c>
      <c r="F1261" s="4">
        <v>10.4906015396118</v>
      </c>
      <c r="G1261" s="4" t="s">
        <v>6053</v>
      </c>
    </row>
    <row r="1262" spans="1:7">
      <c r="A1262" s="4" t="s">
        <v>6054</v>
      </c>
      <c r="B1262" s="4" t="s">
        <v>6055</v>
      </c>
      <c r="C1262" s="4" t="s">
        <v>464</v>
      </c>
      <c r="D1262" s="4">
        <v>43</v>
      </c>
      <c r="E1262" s="4" t="s">
        <v>6056</v>
      </c>
      <c r="F1262" s="4">
        <v>10.4791164398193</v>
      </c>
      <c r="G1262" s="4" t="s">
        <v>6057</v>
      </c>
    </row>
    <row r="1263" spans="1:7">
      <c r="A1263" s="4" t="s">
        <v>6058</v>
      </c>
      <c r="B1263" s="4" t="s">
        <v>6059</v>
      </c>
      <c r="C1263" s="4" t="s">
        <v>464</v>
      </c>
      <c r="D1263" s="4">
        <v>38</v>
      </c>
      <c r="E1263" s="4" t="s">
        <v>6060</v>
      </c>
      <c r="F1263" s="4">
        <v>10.4702482223511</v>
      </c>
      <c r="G1263" s="4" t="s">
        <v>6061</v>
      </c>
    </row>
    <row r="1264" spans="1:7">
      <c r="A1264" s="4" t="s">
        <v>6062</v>
      </c>
      <c r="B1264" s="4" t="s">
        <v>6063</v>
      </c>
      <c r="C1264" s="4" t="s">
        <v>464</v>
      </c>
      <c r="D1264" s="4">
        <v>48</v>
      </c>
      <c r="E1264" s="4" t="s">
        <v>6064</v>
      </c>
      <c r="F1264" s="4">
        <v>10.469633102417</v>
      </c>
      <c r="G1264" s="4" t="s">
        <v>6065</v>
      </c>
    </row>
    <row r="1265" spans="1:7">
      <c r="A1265" s="4" t="s">
        <v>6066</v>
      </c>
      <c r="B1265" s="4" t="s">
        <v>6067</v>
      </c>
      <c r="C1265" s="4" t="s">
        <v>464</v>
      </c>
      <c r="D1265" s="4">
        <v>42</v>
      </c>
      <c r="E1265" s="4" t="s">
        <v>6068</v>
      </c>
      <c r="F1265" s="4">
        <v>10.4542636871338</v>
      </c>
      <c r="G1265" s="4" t="s">
        <v>6069</v>
      </c>
    </row>
    <row r="1266" spans="1:7">
      <c r="A1266" s="4" t="s">
        <v>6070</v>
      </c>
      <c r="B1266" s="4" t="s">
        <v>6071</v>
      </c>
      <c r="C1266" s="4" t="s">
        <v>464</v>
      </c>
      <c r="D1266" s="4">
        <v>36</v>
      </c>
      <c r="E1266" s="4" t="s">
        <v>6072</v>
      </c>
      <c r="F1266" s="4">
        <v>10.4472894668579</v>
      </c>
      <c r="G1266" s="4" t="s">
        <v>6073</v>
      </c>
    </row>
    <row r="1267" spans="1:7">
      <c r="A1267" s="4" t="s">
        <v>6074</v>
      </c>
      <c r="B1267" s="4" t="s">
        <v>6075</v>
      </c>
      <c r="C1267" s="4" t="s">
        <v>464</v>
      </c>
      <c r="D1267" s="4">
        <v>48</v>
      </c>
      <c r="E1267" s="4" t="s">
        <v>6076</v>
      </c>
      <c r="F1267" s="4">
        <v>10.4461898803711</v>
      </c>
      <c r="G1267" s="4" t="s">
        <v>6077</v>
      </c>
    </row>
    <row r="1268" spans="1:7">
      <c r="A1268" s="4" t="s">
        <v>6078</v>
      </c>
      <c r="B1268" s="4" t="s">
        <v>6079</v>
      </c>
      <c r="C1268" s="4" t="s">
        <v>464</v>
      </c>
      <c r="D1268" s="4">
        <v>43</v>
      </c>
      <c r="E1268" s="4" t="s">
        <v>6080</v>
      </c>
      <c r="F1268" s="4">
        <v>10.4420051574707</v>
      </c>
      <c r="G1268" s="4" t="s">
        <v>6081</v>
      </c>
    </row>
    <row r="1269" spans="1:7">
      <c r="A1269" s="4" t="s">
        <v>6082</v>
      </c>
      <c r="B1269" s="4" t="s">
        <v>6083</v>
      </c>
      <c r="C1269" s="4" t="s">
        <v>464</v>
      </c>
      <c r="D1269" s="4">
        <v>41</v>
      </c>
      <c r="E1269" s="4" t="s">
        <v>6084</v>
      </c>
      <c r="F1269" s="4">
        <v>10.4335136413574</v>
      </c>
      <c r="G1269" s="4" t="s">
        <v>6085</v>
      </c>
    </row>
    <row r="1270" spans="1:7">
      <c r="A1270" s="4" t="s">
        <v>6086</v>
      </c>
      <c r="B1270" s="4" t="s">
        <v>6087</v>
      </c>
      <c r="C1270" s="4" t="s">
        <v>464</v>
      </c>
      <c r="D1270" s="4">
        <v>46</v>
      </c>
      <c r="E1270" s="4" t="s">
        <v>6088</v>
      </c>
      <c r="F1270" s="4">
        <v>10.4282703399658</v>
      </c>
      <c r="G1270" s="4" t="s">
        <v>6089</v>
      </c>
    </row>
    <row r="1271" spans="1:7">
      <c r="A1271" s="4" t="s">
        <v>6090</v>
      </c>
      <c r="B1271" s="4" t="s">
        <v>6091</v>
      </c>
      <c r="C1271" s="4" t="s">
        <v>464</v>
      </c>
      <c r="D1271" s="4">
        <v>49</v>
      </c>
      <c r="E1271" s="4" t="s">
        <v>6092</v>
      </c>
      <c r="F1271" s="4">
        <v>10.4246463775635</v>
      </c>
      <c r="G1271" s="4" t="s">
        <v>6093</v>
      </c>
    </row>
    <row r="1272" spans="1:7">
      <c r="A1272" s="4" t="s">
        <v>6094</v>
      </c>
      <c r="B1272" s="4" t="s">
        <v>6095</v>
      </c>
      <c r="C1272" s="4" t="s">
        <v>464</v>
      </c>
      <c r="D1272" s="4">
        <v>45</v>
      </c>
      <c r="E1272" s="4" t="s">
        <v>6096</v>
      </c>
      <c r="F1272" s="4">
        <v>10.4168834686279</v>
      </c>
      <c r="G1272" s="4" t="s">
        <v>6097</v>
      </c>
    </row>
    <row r="1273" spans="1:7">
      <c r="A1273" s="4" t="s">
        <v>6098</v>
      </c>
      <c r="B1273" s="4" t="s">
        <v>6099</v>
      </c>
      <c r="C1273" s="4" t="s">
        <v>464</v>
      </c>
      <c r="D1273" s="4">
        <v>46</v>
      </c>
      <c r="E1273" s="4" t="s">
        <v>6100</v>
      </c>
      <c r="F1273" s="4">
        <v>10.4062786102295</v>
      </c>
      <c r="G1273" s="4" t="s">
        <v>6101</v>
      </c>
    </row>
    <row r="1274" spans="1:7">
      <c r="A1274" s="4" t="s">
        <v>6102</v>
      </c>
      <c r="B1274" s="4" t="s">
        <v>6103</v>
      </c>
      <c r="C1274" s="4" t="s">
        <v>464</v>
      </c>
      <c r="D1274" s="4">
        <v>42</v>
      </c>
      <c r="E1274" s="4" t="s">
        <v>6104</v>
      </c>
      <c r="F1274" s="4">
        <v>10.4056396484375</v>
      </c>
      <c r="G1274" s="4" t="s">
        <v>6105</v>
      </c>
    </row>
    <row r="1275" spans="1:7">
      <c r="A1275" s="4" t="s">
        <v>6106</v>
      </c>
      <c r="B1275" s="4" t="s">
        <v>6107</v>
      </c>
      <c r="C1275" s="4" t="s">
        <v>464</v>
      </c>
      <c r="D1275" s="4">
        <v>40</v>
      </c>
      <c r="E1275" s="4" t="s">
        <v>6108</v>
      </c>
      <c r="F1275" s="4">
        <v>10.3954792022705</v>
      </c>
      <c r="G1275" s="4" t="s">
        <v>6109</v>
      </c>
    </row>
    <row r="1276" spans="1:7">
      <c r="A1276" s="4" t="s">
        <v>6110</v>
      </c>
      <c r="B1276" s="4" t="s">
        <v>6111</v>
      </c>
      <c r="C1276" s="4" t="s">
        <v>464</v>
      </c>
      <c r="D1276" s="4">
        <v>46</v>
      </c>
      <c r="E1276" s="4" t="s">
        <v>6112</v>
      </c>
      <c r="F1276" s="4">
        <v>10.3873176574707</v>
      </c>
      <c r="G1276" s="4" t="s">
        <v>6113</v>
      </c>
    </row>
    <row r="1277" spans="1:7">
      <c r="A1277" s="4" t="s">
        <v>6114</v>
      </c>
      <c r="B1277" s="4" t="s">
        <v>6115</v>
      </c>
      <c r="C1277" s="4" t="s">
        <v>464</v>
      </c>
      <c r="D1277" s="4">
        <v>37</v>
      </c>
      <c r="E1277" s="4" t="s">
        <v>6116</v>
      </c>
      <c r="F1277" s="4">
        <v>10.385274887085</v>
      </c>
      <c r="G1277" s="4" t="s">
        <v>6117</v>
      </c>
    </row>
    <row r="1278" spans="1:7">
      <c r="A1278" s="4" t="s">
        <v>6118</v>
      </c>
      <c r="B1278" s="4" t="s">
        <v>6119</v>
      </c>
      <c r="C1278" s="4" t="s">
        <v>464</v>
      </c>
      <c r="D1278" s="4">
        <v>46</v>
      </c>
      <c r="E1278" s="4" t="s">
        <v>6120</v>
      </c>
      <c r="F1278" s="4">
        <v>10.3840055465698</v>
      </c>
      <c r="G1278" s="4" t="s">
        <v>6121</v>
      </c>
    </row>
    <row r="1279" spans="1:7">
      <c r="A1279" s="4" t="s">
        <v>6122</v>
      </c>
      <c r="B1279" s="4" t="s">
        <v>6123</v>
      </c>
      <c r="C1279" s="4" t="s">
        <v>464</v>
      </c>
      <c r="D1279" s="4">
        <v>44</v>
      </c>
      <c r="E1279" s="4" t="s">
        <v>6124</v>
      </c>
      <c r="F1279" s="4">
        <v>10.3719825744629</v>
      </c>
      <c r="G1279" s="4" t="s">
        <v>6125</v>
      </c>
    </row>
    <row r="1280" spans="1:7">
      <c r="A1280" s="4" t="s">
        <v>6126</v>
      </c>
      <c r="B1280" s="4" t="s">
        <v>6127</v>
      </c>
      <c r="C1280" s="4" t="s">
        <v>464</v>
      </c>
      <c r="D1280" s="4">
        <v>45</v>
      </c>
      <c r="E1280" s="4" t="s">
        <v>6128</v>
      </c>
      <c r="F1280" s="4">
        <v>10.3700838088989</v>
      </c>
      <c r="G1280" s="4" t="s">
        <v>6129</v>
      </c>
    </row>
    <row r="1281" spans="1:7">
      <c r="A1281" s="4" t="s">
        <v>6130</v>
      </c>
      <c r="B1281" s="4" t="s">
        <v>6131</v>
      </c>
      <c r="C1281" s="4" t="s">
        <v>464</v>
      </c>
      <c r="D1281" s="4">
        <v>44</v>
      </c>
      <c r="E1281" s="4" t="s">
        <v>6132</v>
      </c>
      <c r="F1281" s="4">
        <v>10.3622188568115</v>
      </c>
      <c r="G1281" s="4" t="s">
        <v>6133</v>
      </c>
    </row>
    <row r="1282" spans="1:7">
      <c r="A1282" s="4" t="s">
        <v>6134</v>
      </c>
      <c r="B1282" s="4" t="s">
        <v>6135</v>
      </c>
      <c r="C1282" s="4" t="s">
        <v>464</v>
      </c>
      <c r="D1282" s="4">
        <v>47</v>
      </c>
      <c r="E1282" s="4" t="s">
        <v>6136</v>
      </c>
      <c r="F1282" s="4">
        <v>10.3585567474365</v>
      </c>
      <c r="G1282" s="4" t="s">
        <v>6137</v>
      </c>
    </row>
    <row r="1283" spans="1:7">
      <c r="A1283" s="4" t="s">
        <v>6138</v>
      </c>
      <c r="B1283" s="4" t="s">
        <v>6139</v>
      </c>
      <c r="C1283" s="4" t="s">
        <v>551</v>
      </c>
      <c r="D1283" s="4">
        <v>20</v>
      </c>
      <c r="E1283" s="4" t="s">
        <v>6140</v>
      </c>
      <c r="F1283" s="4">
        <v>10.3578119277954</v>
      </c>
      <c r="G1283" s="4" t="s">
        <v>6141</v>
      </c>
    </row>
    <row r="1284" spans="1:7">
      <c r="A1284" s="4" t="s">
        <v>6142</v>
      </c>
      <c r="B1284" s="4" t="s">
        <v>6143</v>
      </c>
      <c r="C1284" s="4" t="s">
        <v>464</v>
      </c>
      <c r="D1284" s="4">
        <v>41</v>
      </c>
      <c r="E1284" s="4" t="s">
        <v>6144</v>
      </c>
      <c r="F1284" s="4">
        <v>10.3566923141479</v>
      </c>
      <c r="G1284" s="4" t="s">
        <v>6145</v>
      </c>
    </row>
    <row r="1285" spans="1:7">
      <c r="A1285" s="4" t="s">
        <v>6146</v>
      </c>
      <c r="B1285" s="4" t="s">
        <v>6147</v>
      </c>
      <c r="C1285" s="4" t="s">
        <v>464</v>
      </c>
      <c r="D1285" s="4">
        <v>38</v>
      </c>
      <c r="E1285" s="4" t="s">
        <v>6148</v>
      </c>
      <c r="F1285" s="4">
        <v>10.3550148010254</v>
      </c>
      <c r="G1285" s="4" t="s">
        <v>6149</v>
      </c>
    </row>
    <row r="1286" spans="1:7">
      <c r="A1286" s="4" t="s">
        <v>6150</v>
      </c>
      <c r="B1286" s="4" t="s">
        <v>6151</v>
      </c>
      <c r="C1286" s="4" t="s">
        <v>464</v>
      </c>
      <c r="D1286" s="4">
        <v>47</v>
      </c>
      <c r="E1286" s="4" t="s">
        <v>6152</v>
      </c>
      <c r="F1286" s="4">
        <v>10.3535413742065</v>
      </c>
      <c r="G1286" s="4" t="s">
        <v>6153</v>
      </c>
    </row>
    <row r="1287" spans="1:7">
      <c r="A1287" s="4" t="s">
        <v>6154</v>
      </c>
      <c r="B1287" s="4" t="s">
        <v>6155</v>
      </c>
      <c r="C1287" s="4" t="s">
        <v>464</v>
      </c>
      <c r="D1287" s="4">
        <v>43</v>
      </c>
      <c r="E1287" s="4" t="s">
        <v>6156</v>
      </c>
      <c r="F1287" s="4">
        <v>10.3518342971802</v>
      </c>
      <c r="G1287" s="4" t="s">
        <v>6157</v>
      </c>
    </row>
    <row r="1288" spans="1:7">
      <c r="A1288" s="4" t="s">
        <v>6158</v>
      </c>
      <c r="B1288" s="4" t="s">
        <v>6159</v>
      </c>
      <c r="C1288" s="4" t="s">
        <v>464</v>
      </c>
      <c r="D1288" s="4">
        <v>37</v>
      </c>
      <c r="E1288" s="4" t="s">
        <v>6160</v>
      </c>
      <c r="F1288" s="4">
        <v>10.3443689346313</v>
      </c>
      <c r="G1288" s="4" t="s">
        <v>6161</v>
      </c>
    </row>
    <row r="1289" spans="1:7">
      <c r="A1289" s="4" t="s">
        <v>6162</v>
      </c>
      <c r="B1289" s="4" t="s">
        <v>6163</v>
      </c>
      <c r="C1289" s="4" t="s">
        <v>464</v>
      </c>
      <c r="D1289" s="4">
        <v>39</v>
      </c>
      <c r="E1289" s="4" t="s">
        <v>6164</v>
      </c>
      <c r="F1289" s="4">
        <v>10.3312377929688</v>
      </c>
      <c r="G1289" s="4" t="s">
        <v>6165</v>
      </c>
    </row>
    <row r="1290" spans="1:7">
      <c r="A1290" s="4" t="s">
        <v>428</v>
      </c>
      <c r="B1290" s="4" t="s">
        <v>6166</v>
      </c>
      <c r="C1290" s="4" t="s">
        <v>464</v>
      </c>
      <c r="D1290" s="4">
        <v>50</v>
      </c>
      <c r="E1290" s="4" t="s">
        <v>6167</v>
      </c>
      <c r="F1290" s="4">
        <v>10.330638885498</v>
      </c>
      <c r="G1290" s="4" t="s">
        <v>6168</v>
      </c>
    </row>
    <row r="1291" spans="1:7">
      <c r="A1291" s="4" t="s">
        <v>6169</v>
      </c>
      <c r="B1291" s="4" t="s">
        <v>6170</v>
      </c>
      <c r="C1291" s="4" t="s">
        <v>551</v>
      </c>
      <c r="D1291" s="4">
        <v>14</v>
      </c>
      <c r="E1291" s="4" t="s">
        <v>6171</v>
      </c>
      <c r="F1291" s="4">
        <v>10.3268527984619</v>
      </c>
      <c r="G1291" s="4" t="s">
        <v>6172</v>
      </c>
    </row>
    <row r="1292" spans="1:7">
      <c r="A1292" s="4" t="s">
        <v>6173</v>
      </c>
      <c r="B1292" s="4" t="s">
        <v>6174</v>
      </c>
      <c r="C1292" s="4" t="s">
        <v>464</v>
      </c>
      <c r="D1292" s="4">
        <v>37</v>
      </c>
      <c r="E1292" s="4" t="s">
        <v>6175</v>
      </c>
      <c r="F1292" s="4">
        <v>10.3259878158569</v>
      </c>
      <c r="G1292" s="4" t="s">
        <v>6176</v>
      </c>
    </row>
    <row r="1293" spans="1:7">
      <c r="A1293" s="4" t="s">
        <v>6177</v>
      </c>
      <c r="B1293" s="4" t="s">
        <v>6178</v>
      </c>
      <c r="C1293" s="4" t="s">
        <v>464</v>
      </c>
      <c r="D1293" s="4">
        <v>45</v>
      </c>
      <c r="E1293" s="4" t="s">
        <v>6179</v>
      </c>
      <c r="F1293" s="4">
        <v>10.2990322113037</v>
      </c>
      <c r="G1293" s="4" t="s">
        <v>6180</v>
      </c>
    </row>
    <row r="1294" spans="1:7">
      <c r="A1294" s="4" t="s">
        <v>6181</v>
      </c>
      <c r="B1294" s="4" t="s">
        <v>6182</v>
      </c>
      <c r="C1294" s="4" t="s">
        <v>464</v>
      </c>
      <c r="D1294" s="4">
        <v>46</v>
      </c>
      <c r="E1294" s="4" t="s">
        <v>6183</v>
      </c>
      <c r="F1294" s="4">
        <v>10.2900772094727</v>
      </c>
      <c r="G1294" s="4" t="s">
        <v>6184</v>
      </c>
    </row>
    <row r="1295" spans="1:7">
      <c r="A1295" s="4" t="s">
        <v>6185</v>
      </c>
      <c r="B1295" s="4" t="s">
        <v>6186</v>
      </c>
      <c r="C1295" s="4" t="s">
        <v>464</v>
      </c>
      <c r="D1295" s="4">
        <v>48</v>
      </c>
      <c r="E1295" s="4" t="s">
        <v>6187</v>
      </c>
      <c r="F1295" s="4">
        <v>10.2822227478027</v>
      </c>
      <c r="G1295" s="4" t="s">
        <v>6188</v>
      </c>
    </row>
    <row r="1296" spans="1:7">
      <c r="A1296" s="4" t="s">
        <v>6189</v>
      </c>
      <c r="B1296" s="4" t="s">
        <v>6190</v>
      </c>
      <c r="C1296" s="4" t="s">
        <v>464</v>
      </c>
      <c r="D1296" s="4">
        <v>44</v>
      </c>
      <c r="E1296" s="4" t="s">
        <v>6191</v>
      </c>
      <c r="F1296" s="4">
        <v>10.2699432373047</v>
      </c>
      <c r="G1296" s="4" t="s">
        <v>6192</v>
      </c>
    </row>
    <row r="1297" spans="1:7">
      <c r="A1297" s="4" t="s">
        <v>6193</v>
      </c>
      <c r="B1297" s="4" t="s">
        <v>6194</v>
      </c>
      <c r="C1297" s="4" t="s">
        <v>464</v>
      </c>
      <c r="D1297" s="4">
        <v>41</v>
      </c>
      <c r="E1297" s="4" t="s">
        <v>6195</v>
      </c>
      <c r="F1297" s="4">
        <v>10.2694549560547</v>
      </c>
      <c r="G1297" s="4" t="s">
        <v>6196</v>
      </c>
    </row>
    <row r="1298" spans="1:7">
      <c r="A1298" s="4" t="s">
        <v>6197</v>
      </c>
      <c r="B1298" s="4" t="s">
        <v>6198</v>
      </c>
      <c r="C1298" s="4" t="s">
        <v>464</v>
      </c>
      <c r="D1298" s="4">
        <v>19</v>
      </c>
      <c r="E1298" s="4" t="s">
        <v>6199</v>
      </c>
      <c r="F1298" s="4">
        <v>10.2663145065308</v>
      </c>
      <c r="G1298" s="4" t="s">
        <v>6200</v>
      </c>
    </row>
    <row r="1299" spans="1:7">
      <c r="A1299" s="4" t="s">
        <v>6201</v>
      </c>
      <c r="B1299" s="4" t="s">
        <v>6202</v>
      </c>
      <c r="C1299" s="4" t="s">
        <v>464</v>
      </c>
      <c r="D1299" s="4">
        <v>36</v>
      </c>
      <c r="E1299" s="4" t="s">
        <v>6203</v>
      </c>
      <c r="F1299" s="4">
        <v>10.2657279968262</v>
      </c>
      <c r="G1299" s="4" t="s">
        <v>6204</v>
      </c>
    </row>
    <row r="1300" spans="1:7">
      <c r="A1300" s="4" t="s">
        <v>6205</v>
      </c>
      <c r="B1300" s="4" t="s">
        <v>6206</v>
      </c>
      <c r="C1300" s="4" t="s">
        <v>464</v>
      </c>
      <c r="D1300" s="4">
        <v>40</v>
      </c>
      <c r="E1300" s="4" t="s">
        <v>6207</v>
      </c>
      <c r="F1300" s="4">
        <v>10.2619314193726</v>
      </c>
      <c r="G1300" s="4" t="s">
        <v>6208</v>
      </c>
    </row>
    <row r="1301" spans="1:7">
      <c r="A1301" s="4" t="s">
        <v>6209</v>
      </c>
      <c r="B1301" s="4" t="s">
        <v>6210</v>
      </c>
      <c r="C1301" s="4" t="s">
        <v>464</v>
      </c>
      <c r="D1301" s="4">
        <v>48</v>
      </c>
      <c r="E1301" s="4" t="s">
        <v>6211</v>
      </c>
      <c r="F1301" s="4">
        <v>10.2526931762695</v>
      </c>
      <c r="G1301" s="4" t="s">
        <v>6212</v>
      </c>
    </row>
    <row r="1302" spans="1:7">
      <c r="A1302" s="4" t="s">
        <v>6213</v>
      </c>
      <c r="B1302" s="4" t="s">
        <v>6214</v>
      </c>
      <c r="C1302" s="4" t="s">
        <v>464</v>
      </c>
      <c r="D1302" s="4">
        <v>40</v>
      </c>
      <c r="E1302" s="4" t="s">
        <v>6215</v>
      </c>
      <c r="F1302" s="4">
        <v>10.2520980834961</v>
      </c>
      <c r="G1302" s="4" t="s">
        <v>6216</v>
      </c>
    </row>
    <row r="1303" spans="1:7">
      <c r="A1303" s="4" t="s">
        <v>6217</v>
      </c>
      <c r="B1303" s="4" t="s">
        <v>6218</v>
      </c>
      <c r="C1303" s="4" t="s">
        <v>464</v>
      </c>
      <c r="D1303" s="4">
        <v>47</v>
      </c>
      <c r="E1303" s="4" t="s">
        <v>6219</v>
      </c>
      <c r="F1303" s="4">
        <v>10.2390975952148</v>
      </c>
      <c r="G1303" s="4" t="s">
        <v>6220</v>
      </c>
    </row>
    <row r="1304" spans="1:7">
      <c r="A1304" s="4" t="s">
        <v>6221</v>
      </c>
      <c r="B1304" s="4" t="s">
        <v>6222</v>
      </c>
      <c r="C1304" s="4" t="s">
        <v>464</v>
      </c>
      <c r="D1304" s="4">
        <v>46</v>
      </c>
      <c r="E1304" s="4" t="s">
        <v>6223</v>
      </c>
      <c r="F1304" s="4">
        <v>10.2363967895508</v>
      </c>
      <c r="G1304" s="4" t="s">
        <v>6224</v>
      </c>
    </row>
    <row r="1305" spans="1:7">
      <c r="A1305" s="4" t="s">
        <v>6225</v>
      </c>
      <c r="B1305" s="4" t="s">
        <v>6226</v>
      </c>
      <c r="C1305" s="4" t="s">
        <v>464</v>
      </c>
      <c r="D1305" s="4">
        <v>45</v>
      </c>
      <c r="E1305" s="4" t="s">
        <v>6227</v>
      </c>
      <c r="F1305" s="4">
        <v>10.2359704971313</v>
      </c>
      <c r="G1305" s="4" t="s">
        <v>6228</v>
      </c>
    </row>
    <row r="1306" spans="1:7">
      <c r="A1306" s="4" t="s">
        <v>6229</v>
      </c>
      <c r="B1306" s="4" t="s">
        <v>6230</v>
      </c>
      <c r="C1306" s="4" t="s">
        <v>464</v>
      </c>
      <c r="D1306" s="4">
        <v>42</v>
      </c>
      <c r="E1306" s="4" t="s">
        <v>6231</v>
      </c>
      <c r="F1306" s="4">
        <v>10.2336683273315</v>
      </c>
      <c r="G1306" s="4" t="s">
        <v>6232</v>
      </c>
    </row>
    <row r="1307" spans="1:7">
      <c r="A1307" s="4" t="s">
        <v>6233</v>
      </c>
      <c r="B1307" s="4" t="s">
        <v>6234</v>
      </c>
      <c r="C1307" s="4" t="s">
        <v>464</v>
      </c>
      <c r="D1307" s="4">
        <v>39</v>
      </c>
      <c r="E1307" s="4" t="s">
        <v>6235</v>
      </c>
      <c r="F1307" s="4">
        <v>10.2291412353516</v>
      </c>
      <c r="G1307" s="4" t="s">
        <v>6236</v>
      </c>
    </row>
    <row r="1308" spans="1:7">
      <c r="A1308" s="4" t="s">
        <v>6237</v>
      </c>
      <c r="B1308" s="4" t="s">
        <v>6238</v>
      </c>
      <c r="C1308" s="4" t="s">
        <v>464</v>
      </c>
      <c r="D1308" s="4">
        <v>46</v>
      </c>
      <c r="E1308" s="4" t="s">
        <v>6239</v>
      </c>
      <c r="F1308" s="4">
        <v>10.2224788665771</v>
      </c>
      <c r="G1308" s="4" t="s">
        <v>6240</v>
      </c>
    </row>
    <row r="1309" spans="1:7">
      <c r="A1309" s="4" t="s">
        <v>6241</v>
      </c>
      <c r="B1309" s="4" t="s">
        <v>6242</v>
      </c>
      <c r="C1309" s="4" t="s">
        <v>464</v>
      </c>
      <c r="D1309" s="4">
        <v>40</v>
      </c>
      <c r="E1309" s="4" t="s">
        <v>6243</v>
      </c>
      <c r="F1309" s="4">
        <v>10.2154998779297</v>
      </c>
      <c r="G1309" s="4" t="s">
        <v>6244</v>
      </c>
    </row>
    <row r="1310" spans="1:7">
      <c r="A1310" s="4" t="s">
        <v>6245</v>
      </c>
      <c r="B1310" s="4" t="s">
        <v>6246</v>
      </c>
      <c r="C1310" s="4" t="s">
        <v>464</v>
      </c>
      <c r="D1310" s="4">
        <v>46</v>
      </c>
      <c r="E1310" s="4" t="s">
        <v>6247</v>
      </c>
      <c r="F1310" s="4">
        <v>10.2147178649902</v>
      </c>
      <c r="G1310" s="4" t="s">
        <v>6248</v>
      </c>
    </row>
    <row r="1311" spans="1:7">
      <c r="A1311" s="4" t="s">
        <v>6249</v>
      </c>
      <c r="B1311" s="4" t="s">
        <v>6250</v>
      </c>
      <c r="C1311" s="4" t="s">
        <v>464</v>
      </c>
      <c r="D1311" s="4">
        <v>42</v>
      </c>
      <c r="E1311" s="4" t="s">
        <v>6251</v>
      </c>
      <c r="F1311" s="4">
        <v>10.213846206665</v>
      </c>
      <c r="G1311" s="4" t="s">
        <v>6252</v>
      </c>
    </row>
    <row r="1312" spans="1:7">
      <c r="A1312" s="4" t="s">
        <v>6253</v>
      </c>
      <c r="B1312" s="4" t="s">
        <v>6254</v>
      </c>
      <c r="C1312" s="4" t="s">
        <v>464</v>
      </c>
      <c r="D1312" s="4">
        <v>40</v>
      </c>
      <c r="E1312" s="4" t="s">
        <v>6255</v>
      </c>
      <c r="F1312" s="4">
        <v>10.2123336791992</v>
      </c>
      <c r="G1312" s="4" t="s">
        <v>6256</v>
      </c>
    </row>
    <row r="1313" spans="1:7">
      <c r="A1313" s="4" t="s">
        <v>1139</v>
      </c>
      <c r="B1313" s="4" t="s">
        <v>1140</v>
      </c>
      <c r="C1313" s="4" t="s">
        <v>464</v>
      </c>
      <c r="D1313" s="4">
        <v>48</v>
      </c>
      <c r="E1313" s="4" t="s">
        <v>1141</v>
      </c>
      <c r="F1313" s="4">
        <v>10.2089672088623</v>
      </c>
      <c r="G1313" s="4" t="s">
        <v>1142</v>
      </c>
    </row>
    <row r="1314" spans="1:7">
      <c r="A1314" s="4" t="s">
        <v>6257</v>
      </c>
      <c r="B1314" s="4" t="s">
        <v>6258</v>
      </c>
      <c r="C1314" s="4" t="s">
        <v>464</v>
      </c>
      <c r="D1314" s="4">
        <v>45</v>
      </c>
      <c r="E1314" s="4" t="s">
        <v>6259</v>
      </c>
      <c r="F1314" s="4">
        <v>10.2075500488281</v>
      </c>
      <c r="G1314" s="4" t="s">
        <v>6260</v>
      </c>
    </row>
    <row r="1315" spans="1:7">
      <c r="A1315" s="4" t="s">
        <v>6261</v>
      </c>
      <c r="B1315" s="4" t="s">
        <v>6262</v>
      </c>
      <c r="C1315" s="4" t="s">
        <v>464</v>
      </c>
      <c r="D1315" s="4">
        <v>45</v>
      </c>
      <c r="E1315" s="4" t="s">
        <v>6263</v>
      </c>
      <c r="F1315" s="4">
        <v>10.204309463501</v>
      </c>
      <c r="G1315" s="4" t="s">
        <v>6264</v>
      </c>
    </row>
    <row r="1316" spans="1:7">
      <c r="A1316" s="4" t="s">
        <v>6265</v>
      </c>
      <c r="B1316" s="4" t="s">
        <v>6266</v>
      </c>
      <c r="C1316" s="4" t="s">
        <v>464</v>
      </c>
      <c r="D1316" s="4">
        <v>44</v>
      </c>
      <c r="E1316" s="4" t="s">
        <v>6267</v>
      </c>
      <c r="F1316" s="4">
        <v>10.1966848373413</v>
      </c>
      <c r="G1316" s="4" t="s">
        <v>6268</v>
      </c>
    </row>
    <row r="1317" spans="1:7">
      <c r="A1317" s="4" t="s">
        <v>6269</v>
      </c>
      <c r="B1317" s="4" t="s">
        <v>6270</v>
      </c>
      <c r="C1317" s="4" t="s">
        <v>464</v>
      </c>
      <c r="D1317" s="4">
        <v>41</v>
      </c>
      <c r="E1317" s="4" t="s">
        <v>6271</v>
      </c>
      <c r="F1317" s="4">
        <v>10.1951808929443</v>
      </c>
      <c r="G1317" s="4" t="s">
        <v>6272</v>
      </c>
    </row>
    <row r="1318" spans="1:7">
      <c r="A1318" s="4" t="s">
        <v>6273</v>
      </c>
      <c r="B1318" s="4" t="s">
        <v>6274</v>
      </c>
      <c r="C1318" s="4" t="s">
        <v>464</v>
      </c>
      <c r="D1318" s="4">
        <v>41</v>
      </c>
      <c r="E1318" s="4" t="s">
        <v>6275</v>
      </c>
      <c r="F1318" s="4">
        <v>10.1838607788086</v>
      </c>
      <c r="G1318" s="4" t="s">
        <v>6276</v>
      </c>
    </row>
    <row r="1319" spans="1:7">
      <c r="A1319" s="4" t="s">
        <v>6277</v>
      </c>
      <c r="B1319" s="4" t="s">
        <v>6278</v>
      </c>
      <c r="C1319" s="4" t="s">
        <v>464</v>
      </c>
      <c r="D1319" s="4">
        <v>45</v>
      </c>
      <c r="E1319" s="4" t="s">
        <v>6279</v>
      </c>
      <c r="F1319" s="4">
        <v>10.1767129898071</v>
      </c>
      <c r="G1319" s="4" t="s">
        <v>6280</v>
      </c>
    </row>
    <row r="1320" spans="1:7">
      <c r="A1320" s="4" t="s">
        <v>6281</v>
      </c>
      <c r="B1320" s="4" t="s">
        <v>6282</v>
      </c>
      <c r="C1320" s="4" t="s">
        <v>464</v>
      </c>
      <c r="D1320" s="4">
        <v>46</v>
      </c>
      <c r="E1320" s="4" t="s">
        <v>6283</v>
      </c>
      <c r="F1320" s="4">
        <v>10.173303604126</v>
      </c>
      <c r="G1320" s="4" t="s">
        <v>6284</v>
      </c>
    </row>
    <row r="1321" spans="1:7">
      <c r="A1321" s="4" t="s">
        <v>6285</v>
      </c>
      <c r="B1321" s="4" t="s">
        <v>6286</v>
      </c>
      <c r="C1321" s="4" t="s">
        <v>464</v>
      </c>
      <c r="D1321" s="4">
        <v>37</v>
      </c>
      <c r="E1321" s="4" t="s">
        <v>6287</v>
      </c>
      <c r="F1321" s="4">
        <v>10.1689157485962</v>
      </c>
      <c r="G1321" s="4" t="s">
        <v>6288</v>
      </c>
    </row>
    <row r="1322" spans="1:7">
      <c r="A1322" s="4" t="s">
        <v>6289</v>
      </c>
      <c r="B1322" s="4" t="s">
        <v>6290</v>
      </c>
      <c r="C1322" s="4" t="s">
        <v>464</v>
      </c>
      <c r="D1322" s="4">
        <v>41</v>
      </c>
      <c r="E1322" s="4" t="s">
        <v>6291</v>
      </c>
      <c r="F1322" s="4">
        <v>10.1653232574463</v>
      </c>
      <c r="G1322" s="4" t="s">
        <v>6292</v>
      </c>
    </row>
    <row r="1323" spans="1:7">
      <c r="A1323" s="4" t="s">
        <v>6293</v>
      </c>
      <c r="B1323" s="4" t="s">
        <v>6294</v>
      </c>
      <c r="C1323" s="4" t="s">
        <v>464</v>
      </c>
      <c r="D1323" s="4">
        <v>40</v>
      </c>
      <c r="E1323" s="4" t="s">
        <v>6295</v>
      </c>
      <c r="F1323" s="4">
        <v>10.1568641662598</v>
      </c>
      <c r="G1323" s="4" t="s">
        <v>6296</v>
      </c>
    </row>
    <row r="1324" spans="1:7">
      <c r="A1324" s="4" t="s">
        <v>6297</v>
      </c>
      <c r="B1324" s="4" t="s">
        <v>6298</v>
      </c>
      <c r="C1324" s="4" t="s">
        <v>464</v>
      </c>
      <c r="D1324" s="4">
        <v>40</v>
      </c>
      <c r="E1324" s="4" t="s">
        <v>6299</v>
      </c>
      <c r="F1324" s="4">
        <v>10.1538753509521</v>
      </c>
      <c r="G1324" s="4" t="s">
        <v>6300</v>
      </c>
    </row>
    <row r="1325" spans="1:7">
      <c r="A1325" s="4" t="s">
        <v>6301</v>
      </c>
      <c r="B1325" s="4" t="s">
        <v>6302</v>
      </c>
      <c r="C1325" s="4" t="s">
        <v>464</v>
      </c>
      <c r="D1325" s="4">
        <v>44</v>
      </c>
      <c r="E1325" s="4" t="s">
        <v>6303</v>
      </c>
      <c r="F1325" s="4">
        <v>10.1532192230225</v>
      </c>
      <c r="G1325" s="4" t="s">
        <v>6304</v>
      </c>
    </row>
    <row r="1326" spans="1:7">
      <c r="A1326" s="4" t="s">
        <v>6305</v>
      </c>
      <c r="B1326" s="4" t="s">
        <v>6306</v>
      </c>
      <c r="C1326" s="4" t="s">
        <v>464</v>
      </c>
      <c r="D1326" s="4">
        <v>42</v>
      </c>
      <c r="E1326" s="4" t="s">
        <v>6307</v>
      </c>
      <c r="F1326" s="4">
        <v>10.1459989547729</v>
      </c>
      <c r="G1326" s="4" t="s">
        <v>6308</v>
      </c>
    </row>
    <row r="1327" spans="1:7">
      <c r="A1327" s="4" t="s">
        <v>6309</v>
      </c>
      <c r="B1327" s="4" t="s">
        <v>6310</v>
      </c>
      <c r="C1327" s="4" t="s">
        <v>464</v>
      </c>
      <c r="D1327" s="4">
        <v>43</v>
      </c>
      <c r="E1327" s="4" t="s">
        <v>6311</v>
      </c>
      <c r="F1327" s="4">
        <v>10.1430339813232</v>
      </c>
      <c r="G1327" s="4" t="s">
        <v>6312</v>
      </c>
    </row>
    <row r="1328" spans="1:7">
      <c r="A1328" s="4" t="s">
        <v>6313</v>
      </c>
      <c r="B1328" s="4" t="s">
        <v>6314</v>
      </c>
      <c r="C1328" s="4" t="s">
        <v>464</v>
      </c>
      <c r="D1328" s="4">
        <v>45</v>
      </c>
      <c r="E1328" s="4" t="s">
        <v>6315</v>
      </c>
      <c r="F1328" s="4">
        <v>10.1426887512207</v>
      </c>
      <c r="G1328" s="4" t="s">
        <v>6316</v>
      </c>
    </row>
    <row r="1329" spans="1:7">
      <c r="A1329" s="4" t="s">
        <v>6317</v>
      </c>
      <c r="B1329" s="4" t="s">
        <v>6318</v>
      </c>
      <c r="C1329" s="4" t="s">
        <v>464</v>
      </c>
      <c r="D1329" s="4">
        <v>47</v>
      </c>
      <c r="E1329" s="4" t="s">
        <v>6319</v>
      </c>
      <c r="F1329" s="4">
        <v>10.139123916626</v>
      </c>
      <c r="G1329" s="4" t="s">
        <v>6320</v>
      </c>
    </row>
    <row r="1330" spans="1:7">
      <c r="A1330" s="4" t="s">
        <v>6321</v>
      </c>
      <c r="B1330" s="4" t="s">
        <v>6322</v>
      </c>
      <c r="C1330" s="4" t="s">
        <v>464</v>
      </c>
      <c r="D1330" s="4">
        <v>47</v>
      </c>
      <c r="E1330" s="4" t="s">
        <v>6323</v>
      </c>
      <c r="F1330" s="4">
        <v>10.1343460083008</v>
      </c>
      <c r="G1330" s="4" t="s">
        <v>6324</v>
      </c>
    </row>
    <row r="1331" spans="1:7">
      <c r="A1331" s="4" t="s">
        <v>6325</v>
      </c>
      <c r="B1331" s="4" t="s">
        <v>6326</v>
      </c>
      <c r="C1331" s="4" t="s">
        <v>464</v>
      </c>
      <c r="D1331" s="4">
        <v>46</v>
      </c>
      <c r="E1331" s="4" t="s">
        <v>6327</v>
      </c>
      <c r="F1331" s="4">
        <v>10.1295156478882</v>
      </c>
      <c r="G1331" s="4" t="s">
        <v>6328</v>
      </c>
    </row>
    <row r="1332" spans="1:7">
      <c r="A1332" s="4" t="s">
        <v>6329</v>
      </c>
      <c r="B1332" s="4" t="s">
        <v>6330</v>
      </c>
      <c r="C1332" s="4" t="s">
        <v>464</v>
      </c>
      <c r="D1332" s="4">
        <v>43</v>
      </c>
      <c r="E1332" s="4" t="s">
        <v>6331</v>
      </c>
      <c r="F1332" s="4">
        <v>10.1267147064209</v>
      </c>
      <c r="G1332" s="4" t="s">
        <v>6332</v>
      </c>
    </row>
    <row r="1333" spans="1:7">
      <c r="A1333" s="4" t="s">
        <v>6333</v>
      </c>
      <c r="B1333" s="4" t="s">
        <v>6334</v>
      </c>
      <c r="C1333" s="4" t="s">
        <v>464</v>
      </c>
      <c r="D1333" s="4">
        <v>39</v>
      </c>
      <c r="E1333" s="4" t="s">
        <v>6335</v>
      </c>
      <c r="F1333" s="4">
        <v>10.121808052063</v>
      </c>
      <c r="G1333" s="4" t="s">
        <v>6336</v>
      </c>
    </row>
    <row r="1334" spans="1:7">
      <c r="A1334" s="4" t="s">
        <v>6337</v>
      </c>
      <c r="B1334" s="4" t="s">
        <v>6338</v>
      </c>
      <c r="C1334" s="4" t="s">
        <v>464</v>
      </c>
      <c r="D1334" s="4">
        <v>41</v>
      </c>
      <c r="E1334" s="4" t="s">
        <v>6339</v>
      </c>
      <c r="F1334" s="4">
        <v>10.1200408935547</v>
      </c>
      <c r="G1334" s="4" t="s">
        <v>6340</v>
      </c>
    </row>
    <row r="1335" spans="1:7">
      <c r="A1335" s="4" t="s">
        <v>6341</v>
      </c>
      <c r="B1335" s="4" t="s">
        <v>6342</v>
      </c>
      <c r="C1335" s="4" t="s">
        <v>464</v>
      </c>
      <c r="D1335" s="4">
        <v>42</v>
      </c>
      <c r="E1335" s="4" t="s">
        <v>6343</v>
      </c>
      <c r="F1335" s="4">
        <v>10.1122369766235</v>
      </c>
      <c r="G1335" s="4" t="s">
        <v>6344</v>
      </c>
    </row>
    <row r="1336" spans="1:7">
      <c r="A1336" s="4" t="s">
        <v>6345</v>
      </c>
      <c r="B1336" s="4" t="s">
        <v>6346</v>
      </c>
      <c r="C1336" s="4" t="s">
        <v>464</v>
      </c>
      <c r="D1336" s="4">
        <v>48</v>
      </c>
      <c r="E1336" s="4" t="s">
        <v>6347</v>
      </c>
      <c r="F1336" s="4">
        <v>10.1076393127441</v>
      </c>
      <c r="G1336" s="4" t="s">
        <v>6348</v>
      </c>
    </row>
    <row r="1337" spans="1:7">
      <c r="A1337" s="4" t="s">
        <v>6349</v>
      </c>
      <c r="B1337" s="4" t="s">
        <v>6350</v>
      </c>
      <c r="C1337" s="4" t="s">
        <v>464</v>
      </c>
      <c r="D1337" s="4">
        <v>45</v>
      </c>
      <c r="E1337" s="4" t="s">
        <v>6351</v>
      </c>
      <c r="F1337" s="4">
        <v>10.0880031585693</v>
      </c>
      <c r="G1337" s="4" t="s">
        <v>6352</v>
      </c>
    </row>
    <row r="1338" spans="1:7">
      <c r="A1338" s="4" t="s">
        <v>6353</v>
      </c>
      <c r="B1338" s="4" t="s">
        <v>6354</v>
      </c>
      <c r="C1338" s="4" t="s">
        <v>464</v>
      </c>
      <c r="D1338" s="4">
        <v>38</v>
      </c>
      <c r="E1338" s="4" t="s">
        <v>6355</v>
      </c>
      <c r="F1338" s="4">
        <v>10.0855598449707</v>
      </c>
      <c r="G1338" s="4" t="s">
        <v>6356</v>
      </c>
    </row>
    <row r="1339" spans="1:7">
      <c r="A1339" s="4" t="s">
        <v>6357</v>
      </c>
      <c r="B1339" s="4" t="s">
        <v>6358</v>
      </c>
      <c r="C1339" s="4" t="s">
        <v>464</v>
      </c>
      <c r="D1339" s="4">
        <v>41</v>
      </c>
      <c r="E1339" s="4" t="s">
        <v>6359</v>
      </c>
      <c r="F1339" s="4">
        <v>10.0838556289673</v>
      </c>
      <c r="G1339" s="4" t="s">
        <v>6360</v>
      </c>
    </row>
    <row r="1340" spans="1:7">
      <c r="A1340" s="4" t="s">
        <v>6361</v>
      </c>
      <c r="B1340" s="4" t="s">
        <v>6362</v>
      </c>
      <c r="C1340" s="4" t="s">
        <v>464</v>
      </c>
      <c r="D1340" s="4">
        <v>30</v>
      </c>
      <c r="E1340" s="4" t="s">
        <v>6363</v>
      </c>
      <c r="F1340" s="4">
        <v>10.0775308609009</v>
      </c>
      <c r="G1340" s="4" t="s">
        <v>6364</v>
      </c>
    </row>
    <row r="1341" spans="1:7">
      <c r="A1341" s="4" t="s">
        <v>6365</v>
      </c>
      <c r="B1341" s="4" t="s">
        <v>6366</v>
      </c>
      <c r="C1341" s="4" t="s">
        <v>464</v>
      </c>
      <c r="D1341" s="4">
        <v>43</v>
      </c>
      <c r="E1341" s="4" t="s">
        <v>6367</v>
      </c>
      <c r="F1341" s="4">
        <v>10.0732908248901</v>
      </c>
      <c r="G1341" s="4" t="s">
        <v>6368</v>
      </c>
    </row>
    <row r="1342" spans="1:7">
      <c r="A1342" s="4" t="s">
        <v>6369</v>
      </c>
      <c r="B1342" s="4" t="s">
        <v>6370</v>
      </c>
      <c r="C1342" s="4" t="s">
        <v>464</v>
      </c>
      <c r="D1342" s="4">
        <v>42</v>
      </c>
      <c r="E1342" s="4" t="s">
        <v>6371</v>
      </c>
      <c r="F1342" s="4">
        <v>10.0715579986572</v>
      </c>
      <c r="G1342" s="4" t="s">
        <v>6372</v>
      </c>
    </row>
    <row r="1343" spans="1:7">
      <c r="A1343" s="4" t="s">
        <v>6373</v>
      </c>
      <c r="B1343" s="4" t="s">
        <v>6374</v>
      </c>
      <c r="C1343" s="4" t="s">
        <v>464</v>
      </c>
      <c r="D1343" s="4">
        <v>44</v>
      </c>
      <c r="E1343" s="4" t="s">
        <v>6375</v>
      </c>
      <c r="F1343" s="4">
        <v>10.0673933029175</v>
      </c>
      <c r="G1343" s="4" t="s">
        <v>6376</v>
      </c>
    </row>
    <row r="1344" spans="1:7">
      <c r="A1344" s="4" t="s">
        <v>6377</v>
      </c>
      <c r="B1344" s="4" t="s">
        <v>6378</v>
      </c>
      <c r="C1344" s="4" t="s">
        <v>464</v>
      </c>
      <c r="D1344" s="4">
        <v>40</v>
      </c>
      <c r="E1344" s="4" t="s">
        <v>6379</v>
      </c>
      <c r="F1344" s="4">
        <v>10.065803527832</v>
      </c>
      <c r="G1344" s="4" t="s">
        <v>6380</v>
      </c>
    </row>
    <row r="1345" spans="1:7">
      <c r="A1345" s="4" t="s">
        <v>6381</v>
      </c>
      <c r="B1345" s="4" t="s">
        <v>6382</v>
      </c>
      <c r="C1345" s="4" t="s">
        <v>464</v>
      </c>
      <c r="D1345" s="4">
        <v>41</v>
      </c>
      <c r="E1345" s="4" t="s">
        <v>6383</v>
      </c>
      <c r="F1345" s="4">
        <v>10.0623626708984</v>
      </c>
      <c r="G1345" s="4" t="s">
        <v>6384</v>
      </c>
    </row>
    <row r="1346" spans="1:7">
      <c r="A1346" s="4" t="s">
        <v>6385</v>
      </c>
      <c r="B1346" s="4" t="s">
        <v>6386</v>
      </c>
      <c r="C1346" s="4" t="s">
        <v>464</v>
      </c>
      <c r="D1346" s="4">
        <v>48</v>
      </c>
      <c r="E1346" s="4" t="s">
        <v>6387</v>
      </c>
      <c r="F1346" s="4">
        <v>10.0559034347534</v>
      </c>
      <c r="G1346" s="4" t="s">
        <v>6388</v>
      </c>
    </row>
    <row r="1347" spans="1:7">
      <c r="A1347" s="4" t="s">
        <v>6389</v>
      </c>
      <c r="B1347" s="4" t="s">
        <v>6390</v>
      </c>
      <c r="C1347" s="4" t="s">
        <v>1124</v>
      </c>
      <c r="D1347" s="4">
        <v>2</v>
      </c>
      <c r="E1347" s="4" t="s">
        <v>6391</v>
      </c>
      <c r="F1347" s="4">
        <v>10.0436143875122</v>
      </c>
      <c r="G1347" s="4" t="s">
        <v>6392</v>
      </c>
    </row>
    <row r="1348" spans="1:7">
      <c r="A1348" s="4" t="s">
        <v>6393</v>
      </c>
      <c r="B1348" s="4" t="s">
        <v>6394</v>
      </c>
      <c r="C1348" s="4" t="s">
        <v>464</v>
      </c>
      <c r="D1348" s="4">
        <v>35</v>
      </c>
      <c r="E1348" s="4" t="s">
        <v>6395</v>
      </c>
      <c r="F1348" s="4">
        <v>10.0435848236084</v>
      </c>
      <c r="G1348" s="4" t="s">
        <v>6396</v>
      </c>
    </row>
    <row r="1349" spans="1:7">
      <c r="A1349" s="4" t="s">
        <v>6397</v>
      </c>
      <c r="B1349" s="4" t="s">
        <v>6398</v>
      </c>
      <c r="C1349" s="4" t="s">
        <v>464</v>
      </c>
      <c r="D1349" s="4">
        <v>40</v>
      </c>
      <c r="E1349" s="4" t="s">
        <v>6399</v>
      </c>
      <c r="F1349" s="4">
        <v>10.0367221832275</v>
      </c>
      <c r="G1349" s="4" t="s">
        <v>6400</v>
      </c>
    </row>
    <row r="1350" spans="1:7">
      <c r="A1350" s="4" t="s">
        <v>6401</v>
      </c>
      <c r="B1350" s="4" t="s">
        <v>6402</v>
      </c>
      <c r="C1350" s="4" t="s">
        <v>464</v>
      </c>
      <c r="D1350" s="4">
        <v>40</v>
      </c>
      <c r="E1350" s="4" t="s">
        <v>6403</v>
      </c>
      <c r="F1350" s="4">
        <v>10.0356998443604</v>
      </c>
      <c r="G1350" s="4" t="s">
        <v>6404</v>
      </c>
    </row>
    <row r="1351" spans="1:7">
      <c r="A1351" s="4" t="s">
        <v>6405</v>
      </c>
      <c r="B1351" s="4" t="s">
        <v>6406</v>
      </c>
      <c r="C1351" s="4" t="s">
        <v>464</v>
      </c>
      <c r="D1351" s="4">
        <v>41</v>
      </c>
      <c r="E1351" s="4" t="s">
        <v>6407</v>
      </c>
      <c r="F1351" s="4">
        <v>10.0247592926025</v>
      </c>
      <c r="G1351" s="4" t="s">
        <v>6408</v>
      </c>
    </row>
    <row r="1352" spans="1:7">
      <c r="A1352" s="4" t="s">
        <v>6409</v>
      </c>
      <c r="B1352" s="4" t="s">
        <v>6410</v>
      </c>
      <c r="C1352" s="4" t="s">
        <v>464</v>
      </c>
      <c r="D1352" s="4">
        <v>39</v>
      </c>
      <c r="E1352" s="4" t="s">
        <v>6411</v>
      </c>
      <c r="F1352" s="4">
        <v>10.0243158340454</v>
      </c>
      <c r="G1352" s="4" t="s">
        <v>6412</v>
      </c>
    </row>
    <row r="1353" spans="1:7">
      <c r="A1353" s="4" t="s">
        <v>6413</v>
      </c>
      <c r="B1353" s="4" t="s">
        <v>6414</v>
      </c>
      <c r="C1353" s="4" t="s">
        <v>464</v>
      </c>
      <c r="D1353" s="4">
        <v>48</v>
      </c>
      <c r="E1353" s="4" t="s">
        <v>6415</v>
      </c>
      <c r="F1353" s="4">
        <v>10.0223693847656</v>
      </c>
      <c r="G1353" s="4" t="s">
        <v>6416</v>
      </c>
    </row>
    <row r="1354" spans="1:7">
      <c r="A1354" s="4" t="s">
        <v>6417</v>
      </c>
      <c r="B1354" s="4" t="s">
        <v>6418</v>
      </c>
      <c r="C1354" s="4" t="s">
        <v>464</v>
      </c>
      <c r="D1354" s="4">
        <v>41</v>
      </c>
      <c r="E1354" s="4" t="s">
        <v>6419</v>
      </c>
      <c r="F1354" s="4">
        <v>10.0200386047363</v>
      </c>
      <c r="G1354" s="4" t="s">
        <v>6420</v>
      </c>
    </row>
    <row r="1355" spans="1:7">
      <c r="A1355" s="4" t="s">
        <v>6421</v>
      </c>
      <c r="B1355" s="4" t="s">
        <v>6422</v>
      </c>
      <c r="C1355" s="4" t="s">
        <v>551</v>
      </c>
      <c r="D1355" s="4">
        <v>20</v>
      </c>
      <c r="E1355" s="4" t="s">
        <v>6423</v>
      </c>
      <c r="F1355" s="4">
        <v>10.0199909210205</v>
      </c>
      <c r="G1355" s="4" t="s">
        <v>6424</v>
      </c>
    </row>
    <row r="1356" spans="1:7">
      <c r="A1356" s="4" t="s">
        <v>6425</v>
      </c>
      <c r="B1356" s="4" t="s">
        <v>6426</v>
      </c>
      <c r="C1356" s="4" t="s">
        <v>464</v>
      </c>
      <c r="D1356" s="4">
        <v>41</v>
      </c>
      <c r="E1356" s="4" t="s">
        <v>6427</v>
      </c>
      <c r="F1356" s="4">
        <v>10.0157146453857</v>
      </c>
      <c r="G1356" s="4" t="s">
        <v>6428</v>
      </c>
    </row>
    <row r="1357" spans="1:7">
      <c r="A1357" s="4" t="s">
        <v>6429</v>
      </c>
      <c r="B1357" s="4" t="s">
        <v>6430</v>
      </c>
      <c r="C1357" s="4" t="s">
        <v>464</v>
      </c>
      <c r="D1357" s="4">
        <v>43</v>
      </c>
      <c r="E1357" s="4" t="s">
        <v>6431</v>
      </c>
      <c r="F1357" s="4">
        <v>10.0048160552979</v>
      </c>
      <c r="G1357" s="4" t="s">
        <v>6432</v>
      </c>
    </row>
    <row r="1358" spans="1:7">
      <c r="A1358" s="4" t="s">
        <v>6433</v>
      </c>
      <c r="B1358" s="4" t="s">
        <v>6434</v>
      </c>
      <c r="C1358" s="4" t="s">
        <v>464</v>
      </c>
      <c r="D1358" s="4">
        <v>45</v>
      </c>
      <c r="E1358" s="4" t="s">
        <v>6435</v>
      </c>
      <c r="F1358" s="4">
        <v>10.004693031311</v>
      </c>
      <c r="G1358" s="4" t="s">
        <v>6436</v>
      </c>
    </row>
    <row r="1359" spans="1:7">
      <c r="A1359" s="4" t="s">
        <v>6437</v>
      </c>
      <c r="B1359" s="4" t="s">
        <v>6438</v>
      </c>
      <c r="C1359" s="4" t="s">
        <v>464</v>
      </c>
      <c r="D1359" s="4">
        <v>36</v>
      </c>
      <c r="E1359" s="4" t="s">
        <v>6439</v>
      </c>
      <c r="F1359" s="4">
        <v>10.0027313232422</v>
      </c>
      <c r="G1359" s="4" t="s">
        <v>6440</v>
      </c>
    </row>
    <row r="1360" spans="1:7">
      <c r="A1360" s="4" t="s">
        <v>425</v>
      </c>
      <c r="B1360" s="4" t="s">
        <v>6441</v>
      </c>
      <c r="C1360" s="4" t="s">
        <v>464</v>
      </c>
      <c r="D1360" s="4">
        <v>47</v>
      </c>
      <c r="E1360" s="4" t="s">
        <v>6442</v>
      </c>
      <c r="F1360" s="4">
        <v>9.99925518035889</v>
      </c>
      <c r="G1360" s="4" t="s">
        <v>6443</v>
      </c>
    </row>
    <row r="1361" spans="1:7">
      <c r="A1361" s="4" t="s">
        <v>6444</v>
      </c>
      <c r="B1361" s="4" t="s">
        <v>6445</v>
      </c>
      <c r="C1361" s="4" t="s">
        <v>464</v>
      </c>
      <c r="D1361" s="4">
        <v>36</v>
      </c>
      <c r="E1361" s="4" t="s">
        <v>6446</v>
      </c>
      <c r="F1361" s="4">
        <v>9.99225807189941</v>
      </c>
      <c r="G1361" s="4" t="s">
        <v>6447</v>
      </c>
    </row>
    <row r="1362" spans="1:7">
      <c r="A1362" s="4" t="s">
        <v>6448</v>
      </c>
      <c r="B1362" s="4" t="s">
        <v>6449</v>
      </c>
      <c r="C1362" s="4" t="s">
        <v>464</v>
      </c>
      <c r="D1362" s="4">
        <v>36</v>
      </c>
      <c r="E1362" s="4" t="s">
        <v>6450</v>
      </c>
      <c r="F1362" s="4">
        <v>9.98699378967285</v>
      </c>
      <c r="G1362" s="4" t="s">
        <v>6451</v>
      </c>
    </row>
    <row r="1363" spans="1:7">
      <c r="A1363" s="4" t="s">
        <v>6452</v>
      </c>
      <c r="B1363" s="4" t="s">
        <v>6453</v>
      </c>
      <c r="C1363" s="4" t="s">
        <v>464</v>
      </c>
      <c r="D1363" s="4">
        <v>49</v>
      </c>
      <c r="E1363" s="4" t="s">
        <v>6454</v>
      </c>
      <c r="F1363" s="4">
        <v>9.98317909240723</v>
      </c>
      <c r="G1363" s="4" t="s">
        <v>6455</v>
      </c>
    </row>
    <row r="1364" spans="1:7">
      <c r="A1364" s="4" t="s">
        <v>446</v>
      </c>
      <c r="B1364" s="4" t="s">
        <v>6456</v>
      </c>
      <c r="C1364" s="4" t="s">
        <v>464</v>
      </c>
      <c r="D1364" s="4">
        <v>48</v>
      </c>
      <c r="E1364" s="4" t="s">
        <v>6457</v>
      </c>
      <c r="F1364" s="4">
        <v>9.9767894744873</v>
      </c>
      <c r="G1364" s="4" t="s">
        <v>6458</v>
      </c>
    </row>
    <row r="1365" spans="1:7">
      <c r="A1365" s="4" t="s">
        <v>6459</v>
      </c>
      <c r="B1365" s="4" t="s">
        <v>6460</v>
      </c>
      <c r="C1365" s="4" t="s">
        <v>464</v>
      </c>
      <c r="D1365" s="4">
        <v>43</v>
      </c>
      <c r="E1365" s="4" t="s">
        <v>6461</v>
      </c>
      <c r="F1365" s="4">
        <v>9.96550369262695</v>
      </c>
      <c r="G1365" s="4" t="s">
        <v>6462</v>
      </c>
    </row>
    <row r="1366" spans="1:7">
      <c r="A1366" s="4" t="s">
        <v>6463</v>
      </c>
      <c r="B1366" s="4" t="s">
        <v>6464</v>
      </c>
      <c r="C1366" s="4" t="s">
        <v>464</v>
      </c>
      <c r="D1366" s="4">
        <v>44</v>
      </c>
      <c r="E1366" s="4" t="s">
        <v>6465</v>
      </c>
      <c r="F1366" s="4">
        <v>9.9607629776001</v>
      </c>
      <c r="G1366" s="4" t="s">
        <v>6466</v>
      </c>
    </row>
    <row r="1367" spans="1:7">
      <c r="A1367" s="4" t="s">
        <v>6467</v>
      </c>
      <c r="B1367" s="4" t="s">
        <v>6468</v>
      </c>
      <c r="C1367" s="4" t="s">
        <v>464</v>
      </c>
      <c r="D1367" s="4">
        <v>44</v>
      </c>
      <c r="E1367" s="4" t="s">
        <v>6469</v>
      </c>
      <c r="F1367" s="4">
        <v>9.9568567276001</v>
      </c>
      <c r="G1367" s="4" t="s">
        <v>6470</v>
      </c>
    </row>
    <row r="1368" spans="1:7">
      <c r="A1368" s="4" t="s">
        <v>6471</v>
      </c>
      <c r="B1368" s="4" t="s">
        <v>6472</v>
      </c>
      <c r="C1368" s="4" t="s">
        <v>464</v>
      </c>
      <c r="D1368" s="4">
        <v>40</v>
      </c>
      <c r="E1368" s="4" t="s">
        <v>6473</v>
      </c>
      <c r="F1368" s="4">
        <v>9.95042037963867</v>
      </c>
      <c r="G1368" s="4" t="s">
        <v>6474</v>
      </c>
    </row>
    <row r="1369" spans="1:7">
      <c r="A1369" s="4" t="s">
        <v>6475</v>
      </c>
      <c r="B1369" s="4" t="s">
        <v>6476</v>
      </c>
      <c r="C1369" s="4" t="s">
        <v>551</v>
      </c>
      <c r="D1369" s="4">
        <v>21</v>
      </c>
      <c r="E1369" s="4" t="s">
        <v>6477</v>
      </c>
      <c r="F1369" s="4">
        <v>9.9422664642334</v>
      </c>
      <c r="G1369" s="4" t="s">
        <v>6478</v>
      </c>
    </row>
    <row r="1370" spans="1:7">
      <c r="A1370" s="4" t="s">
        <v>6479</v>
      </c>
      <c r="B1370" s="4" t="s">
        <v>6480</v>
      </c>
      <c r="C1370" s="4" t="s">
        <v>464</v>
      </c>
      <c r="D1370" s="4">
        <v>41</v>
      </c>
      <c r="E1370" s="4" t="s">
        <v>6481</v>
      </c>
      <c r="F1370" s="4">
        <v>9.93434906005859</v>
      </c>
      <c r="G1370" s="4" t="s">
        <v>6482</v>
      </c>
    </row>
    <row r="1371" spans="1:7">
      <c r="A1371" s="4" t="s">
        <v>6483</v>
      </c>
      <c r="B1371" s="4" t="s">
        <v>6484</v>
      </c>
      <c r="C1371" s="4" t="s">
        <v>464</v>
      </c>
      <c r="D1371" s="4">
        <v>43</v>
      </c>
      <c r="E1371" s="4" t="s">
        <v>6485</v>
      </c>
      <c r="F1371" s="4">
        <v>9.93346309661865</v>
      </c>
      <c r="G1371" s="4" t="s">
        <v>6486</v>
      </c>
    </row>
    <row r="1372" spans="1:7">
      <c r="A1372" s="4" t="s">
        <v>6487</v>
      </c>
      <c r="B1372" s="4" t="s">
        <v>6488</v>
      </c>
      <c r="C1372" s="4" t="s">
        <v>464</v>
      </c>
      <c r="D1372" s="4">
        <v>38</v>
      </c>
      <c r="E1372" s="4" t="s">
        <v>6489</v>
      </c>
      <c r="F1372" s="4">
        <v>9.93277549743652</v>
      </c>
      <c r="G1372" s="4" t="s">
        <v>6490</v>
      </c>
    </row>
    <row r="1373" spans="1:7">
      <c r="A1373" s="4" t="s">
        <v>6491</v>
      </c>
      <c r="B1373" s="4" t="s">
        <v>6492</v>
      </c>
      <c r="C1373" s="4" t="s">
        <v>464</v>
      </c>
      <c r="D1373" s="4">
        <v>41</v>
      </c>
      <c r="E1373" s="4" t="s">
        <v>6493</v>
      </c>
      <c r="F1373" s="4">
        <v>9.93266487121582</v>
      </c>
      <c r="G1373" s="4" t="s">
        <v>6494</v>
      </c>
    </row>
    <row r="1374" spans="1:7">
      <c r="A1374" s="4" t="s">
        <v>6495</v>
      </c>
      <c r="B1374" s="4" t="s">
        <v>6496</v>
      </c>
      <c r="C1374" s="4" t="s">
        <v>551</v>
      </c>
      <c r="D1374" s="4">
        <v>17</v>
      </c>
      <c r="E1374" s="4" t="s">
        <v>6497</v>
      </c>
      <c r="F1374" s="4">
        <v>9.93261241912842</v>
      </c>
      <c r="G1374" s="4" t="s">
        <v>6498</v>
      </c>
    </row>
    <row r="1375" spans="1:7">
      <c r="A1375" s="4" t="s">
        <v>6499</v>
      </c>
      <c r="B1375" s="4" t="s">
        <v>6500</v>
      </c>
      <c r="C1375" s="4" t="s">
        <v>464</v>
      </c>
      <c r="D1375" s="4">
        <v>42</v>
      </c>
      <c r="E1375" s="4" t="s">
        <v>6501</v>
      </c>
      <c r="F1375" s="4">
        <v>9.92366218566895</v>
      </c>
      <c r="G1375" s="4" t="s">
        <v>6502</v>
      </c>
    </row>
    <row r="1376" spans="1:7">
      <c r="A1376" s="4" t="s">
        <v>6503</v>
      </c>
      <c r="B1376" s="4" t="s">
        <v>6504</v>
      </c>
      <c r="C1376" s="4" t="s">
        <v>464</v>
      </c>
      <c r="D1376" s="4">
        <v>44</v>
      </c>
      <c r="E1376" s="4" t="s">
        <v>6505</v>
      </c>
      <c r="F1376" s="4">
        <v>9.92257308959961</v>
      </c>
      <c r="G1376" s="4" t="s">
        <v>6506</v>
      </c>
    </row>
    <row r="1377" spans="1:7">
      <c r="A1377" s="4" t="s">
        <v>6507</v>
      </c>
      <c r="B1377" s="4" t="s">
        <v>6508</v>
      </c>
      <c r="C1377" s="4" t="s">
        <v>464</v>
      </c>
      <c r="D1377" s="4">
        <v>40</v>
      </c>
      <c r="E1377" s="4" t="s">
        <v>6509</v>
      </c>
      <c r="F1377" s="4">
        <v>9.92117786407471</v>
      </c>
      <c r="G1377" s="4" t="s">
        <v>6510</v>
      </c>
    </row>
    <row r="1378" spans="1:7">
      <c r="A1378" s="4" t="s">
        <v>6511</v>
      </c>
      <c r="B1378" s="4" t="s">
        <v>6512</v>
      </c>
      <c r="C1378" s="4" t="s">
        <v>464</v>
      </c>
      <c r="D1378" s="4">
        <v>45</v>
      </c>
      <c r="E1378" s="4" t="s">
        <v>6513</v>
      </c>
      <c r="F1378" s="4">
        <v>9.92063140869141</v>
      </c>
      <c r="G1378" s="4" t="s">
        <v>6514</v>
      </c>
    </row>
    <row r="1379" spans="1:7">
      <c r="A1379" s="4" t="s">
        <v>6515</v>
      </c>
      <c r="B1379" s="4" t="s">
        <v>6516</v>
      </c>
      <c r="C1379" s="4" t="s">
        <v>464</v>
      </c>
      <c r="D1379" s="4">
        <v>42</v>
      </c>
      <c r="E1379" s="4" t="s">
        <v>6517</v>
      </c>
      <c r="F1379" s="4">
        <v>9.91922664642334</v>
      </c>
      <c r="G1379" s="4" t="s">
        <v>6518</v>
      </c>
    </row>
    <row r="1380" spans="1:7">
      <c r="A1380" s="4" t="s">
        <v>6519</v>
      </c>
      <c r="B1380" s="4" t="s">
        <v>6520</v>
      </c>
      <c r="C1380" s="4" t="s">
        <v>464</v>
      </c>
      <c r="D1380" s="4">
        <v>42</v>
      </c>
      <c r="E1380" s="4" t="s">
        <v>6521</v>
      </c>
      <c r="F1380" s="4">
        <v>9.91673183441162</v>
      </c>
      <c r="G1380" s="4" t="s">
        <v>6522</v>
      </c>
    </row>
    <row r="1381" spans="1:7">
      <c r="A1381" s="4" t="s">
        <v>6523</v>
      </c>
      <c r="B1381" s="4" t="s">
        <v>6524</v>
      </c>
      <c r="C1381" s="4" t="s">
        <v>464</v>
      </c>
      <c r="D1381" s="4">
        <v>47</v>
      </c>
      <c r="E1381" s="4" t="s">
        <v>6525</v>
      </c>
      <c r="F1381" s="4">
        <v>9.91470527648926</v>
      </c>
      <c r="G1381" s="4" t="s">
        <v>6526</v>
      </c>
    </row>
    <row r="1382" spans="1:7">
      <c r="A1382" s="4" t="s">
        <v>6527</v>
      </c>
      <c r="B1382" s="4" t="s">
        <v>6528</v>
      </c>
      <c r="C1382" s="4" t="s">
        <v>464</v>
      </c>
      <c r="D1382" s="4">
        <v>41</v>
      </c>
      <c r="E1382" s="4" t="s">
        <v>6529</v>
      </c>
      <c r="F1382" s="4">
        <v>9.91301918029785</v>
      </c>
      <c r="G1382" s="4" t="s">
        <v>6530</v>
      </c>
    </row>
    <row r="1383" spans="1:7">
      <c r="A1383" s="4" t="s">
        <v>6531</v>
      </c>
      <c r="B1383" s="4" t="s">
        <v>6532</v>
      </c>
      <c r="C1383" s="4" t="s">
        <v>464</v>
      </c>
      <c r="D1383" s="4">
        <v>39</v>
      </c>
      <c r="E1383" s="4" t="s">
        <v>6533</v>
      </c>
      <c r="F1383" s="4">
        <v>9.90733051300049</v>
      </c>
      <c r="G1383" s="4" t="s">
        <v>6534</v>
      </c>
    </row>
    <row r="1384" spans="1:7">
      <c r="A1384" s="4" t="s">
        <v>6535</v>
      </c>
      <c r="B1384" s="4" t="s">
        <v>6536</v>
      </c>
      <c r="C1384" s="4" t="s">
        <v>464</v>
      </c>
      <c r="D1384" s="4">
        <v>40</v>
      </c>
      <c r="E1384" s="4" t="s">
        <v>6537</v>
      </c>
      <c r="F1384" s="4">
        <v>9.90495681762695</v>
      </c>
      <c r="G1384" s="4" t="s">
        <v>6538</v>
      </c>
    </row>
    <row r="1385" spans="1:7">
      <c r="A1385" s="4" t="s">
        <v>6539</v>
      </c>
      <c r="B1385" s="4" t="s">
        <v>6540</v>
      </c>
      <c r="C1385" s="4" t="s">
        <v>464</v>
      </c>
      <c r="D1385" s="4">
        <v>39</v>
      </c>
      <c r="E1385" s="4" t="s">
        <v>6541</v>
      </c>
      <c r="F1385" s="4">
        <v>9.90261268615723</v>
      </c>
      <c r="G1385" s="4" t="s">
        <v>6542</v>
      </c>
    </row>
    <row r="1386" spans="1:7">
      <c r="A1386" s="4" t="s">
        <v>6543</v>
      </c>
      <c r="B1386" s="4" t="s">
        <v>6544</v>
      </c>
      <c r="C1386" s="4" t="s">
        <v>464</v>
      </c>
      <c r="D1386" s="4">
        <v>44</v>
      </c>
      <c r="E1386" s="4" t="s">
        <v>6545</v>
      </c>
      <c r="F1386" s="4">
        <v>9.8964958190918</v>
      </c>
      <c r="G1386" s="4" t="s">
        <v>6546</v>
      </c>
    </row>
    <row r="1387" spans="1:7">
      <c r="A1387" s="4" t="s">
        <v>6547</v>
      </c>
      <c r="B1387" s="4" t="s">
        <v>6548</v>
      </c>
      <c r="C1387" s="4" t="s">
        <v>464</v>
      </c>
      <c r="D1387" s="4">
        <v>37</v>
      </c>
      <c r="E1387" s="4" t="s">
        <v>6549</v>
      </c>
      <c r="F1387" s="4">
        <v>9.89620685577393</v>
      </c>
      <c r="G1387" s="4" t="s">
        <v>6550</v>
      </c>
    </row>
    <row r="1388" spans="1:7">
      <c r="A1388" s="4" t="s">
        <v>6551</v>
      </c>
      <c r="B1388" s="4" t="s">
        <v>6552</v>
      </c>
      <c r="C1388" s="4" t="s">
        <v>464</v>
      </c>
      <c r="D1388" s="4">
        <v>32</v>
      </c>
      <c r="E1388" s="4" t="s">
        <v>6553</v>
      </c>
      <c r="F1388" s="4">
        <v>9.88746738433838</v>
      </c>
      <c r="G1388" s="4" t="s">
        <v>6554</v>
      </c>
    </row>
    <row r="1389" spans="1:7">
      <c r="A1389" s="4" t="s">
        <v>6555</v>
      </c>
      <c r="B1389" s="4" t="s">
        <v>6556</v>
      </c>
      <c r="C1389" s="4" t="s">
        <v>464</v>
      </c>
      <c r="D1389" s="4">
        <v>45</v>
      </c>
      <c r="E1389" s="4" t="s">
        <v>6557</v>
      </c>
      <c r="F1389" s="4">
        <v>9.88592433929443</v>
      </c>
      <c r="G1389" s="4" t="s">
        <v>6558</v>
      </c>
    </row>
    <row r="1390" spans="1:7">
      <c r="A1390" s="4" t="s">
        <v>6559</v>
      </c>
      <c r="B1390" s="4" t="s">
        <v>6560</v>
      </c>
      <c r="C1390" s="4" t="s">
        <v>464</v>
      </c>
      <c r="D1390" s="4">
        <v>47</v>
      </c>
      <c r="E1390" s="4" t="s">
        <v>6561</v>
      </c>
      <c r="F1390" s="4">
        <v>9.88491058349609</v>
      </c>
      <c r="G1390" s="4" t="s">
        <v>6562</v>
      </c>
    </row>
    <row r="1391" spans="1:7">
      <c r="A1391" s="4" t="s">
        <v>6563</v>
      </c>
      <c r="B1391" s="4" t="s">
        <v>6564</v>
      </c>
      <c r="C1391" s="4" t="s">
        <v>464</v>
      </c>
      <c r="D1391" s="4">
        <v>38</v>
      </c>
      <c r="E1391" s="4" t="s">
        <v>6565</v>
      </c>
      <c r="F1391" s="4">
        <v>9.88474273681641</v>
      </c>
      <c r="G1391" s="4" t="s">
        <v>6566</v>
      </c>
    </row>
    <row r="1392" spans="1:7">
      <c r="A1392" s="4" t="s">
        <v>6567</v>
      </c>
      <c r="B1392" s="4" t="s">
        <v>6568</v>
      </c>
      <c r="C1392" s="4" t="s">
        <v>464</v>
      </c>
      <c r="D1392" s="4">
        <v>42</v>
      </c>
      <c r="E1392" s="4" t="s">
        <v>6569</v>
      </c>
      <c r="F1392" s="4">
        <v>9.88356399536133</v>
      </c>
      <c r="G1392" s="4" t="s">
        <v>6570</v>
      </c>
    </row>
    <row r="1393" spans="1:7">
      <c r="A1393" s="4" t="s">
        <v>6571</v>
      </c>
      <c r="B1393" s="4" t="s">
        <v>6572</v>
      </c>
      <c r="C1393" s="4" t="s">
        <v>464</v>
      </c>
      <c r="D1393" s="4">
        <v>42</v>
      </c>
      <c r="E1393" s="4" t="s">
        <v>6573</v>
      </c>
      <c r="F1393" s="4">
        <v>9.8808765411377</v>
      </c>
      <c r="G1393" s="4" t="s">
        <v>6574</v>
      </c>
    </row>
    <row r="1394" spans="1:7">
      <c r="A1394" s="4" t="s">
        <v>6575</v>
      </c>
      <c r="B1394" s="4" t="s">
        <v>6576</v>
      </c>
      <c r="C1394" s="4" t="s">
        <v>464</v>
      </c>
      <c r="D1394" s="4">
        <v>42</v>
      </c>
      <c r="E1394" s="4" t="s">
        <v>6577</v>
      </c>
      <c r="F1394" s="4">
        <v>9.87898063659668</v>
      </c>
      <c r="G1394" s="4" t="s">
        <v>6578</v>
      </c>
    </row>
    <row r="1395" spans="1:7">
      <c r="A1395" s="4" t="s">
        <v>6579</v>
      </c>
      <c r="B1395" s="4" t="s">
        <v>6580</v>
      </c>
      <c r="C1395" s="4" t="s">
        <v>464</v>
      </c>
      <c r="D1395" s="4">
        <v>46</v>
      </c>
      <c r="E1395" s="4" t="s">
        <v>6581</v>
      </c>
      <c r="F1395" s="4">
        <v>9.87472629547119</v>
      </c>
      <c r="G1395" s="4" t="s">
        <v>6582</v>
      </c>
    </row>
    <row r="1396" spans="1:7">
      <c r="A1396" s="4" t="s">
        <v>6583</v>
      </c>
      <c r="B1396" s="4" t="s">
        <v>6584</v>
      </c>
      <c r="C1396" s="4" t="s">
        <v>464</v>
      </c>
      <c r="D1396" s="4">
        <v>34</v>
      </c>
      <c r="E1396" s="4" t="s">
        <v>6585</v>
      </c>
      <c r="F1396" s="4">
        <v>9.86434555053711</v>
      </c>
      <c r="G1396" s="4" t="s">
        <v>6586</v>
      </c>
    </row>
    <row r="1397" spans="1:7">
      <c r="A1397" s="4" t="s">
        <v>6587</v>
      </c>
      <c r="B1397" s="4" t="s">
        <v>6588</v>
      </c>
      <c r="C1397" s="4" t="s">
        <v>464</v>
      </c>
      <c r="D1397" s="4">
        <v>41</v>
      </c>
      <c r="E1397" s="4" t="s">
        <v>6589</v>
      </c>
      <c r="F1397" s="4">
        <v>9.85507392883301</v>
      </c>
      <c r="G1397" s="4" t="s">
        <v>6590</v>
      </c>
    </row>
    <row r="1398" spans="1:7">
      <c r="A1398" s="4" t="s">
        <v>6591</v>
      </c>
      <c r="B1398" s="4" t="s">
        <v>6592</v>
      </c>
      <c r="C1398" s="4" t="s">
        <v>464</v>
      </c>
      <c r="D1398" s="4">
        <v>44</v>
      </c>
      <c r="E1398" s="4" t="s">
        <v>6593</v>
      </c>
      <c r="F1398" s="4">
        <v>9.84879589080811</v>
      </c>
      <c r="G1398" s="4" t="s">
        <v>6594</v>
      </c>
    </row>
    <row r="1399" spans="1:7">
      <c r="A1399" s="4" t="s">
        <v>6595</v>
      </c>
      <c r="B1399" s="4" t="s">
        <v>6596</v>
      </c>
      <c r="C1399" s="4" t="s">
        <v>464</v>
      </c>
      <c r="D1399" s="4">
        <v>41</v>
      </c>
      <c r="E1399" s="4" t="s">
        <v>6597</v>
      </c>
      <c r="F1399" s="4">
        <v>9.84329795837402</v>
      </c>
      <c r="G1399" s="4" t="s">
        <v>6598</v>
      </c>
    </row>
    <row r="1400" spans="1:7">
      <c r="A1400" s="4" t="s">
        <v>6599</v>
      </c>
      <c r="B1400" s="4" t="s">
        <v>6600</v>
      </c>
      <c r="C1400" s="4" t="s">
        <v>464</v>
      </c>
      <c r="D1400" s="4">
        <v>35</v>
      </c>
      <c r="E1400" s="4" t="s">
        <v>6601</v>
      </c>
      <c r="F1400" s="4">
        <v>9.84100341796875</v>
      </c>
      <c r="G1400" s="4" t="s">
        <v>6602</v>
      </c>
    </row>
    <row r="1401" spans="1:7">
      <c r="A1401" s="4" t="s">
        <v>6603</v>
      </c>
      <c r="B1401" s="4" t="s">
        <v>6604</v>
      </c>
      <c r="C1401" s="4" t="s">
        <v>464</v>
      </c>
      <c r="D1401" s="4">
        <v>42</v>
      </c>
      <c r="E1401" s="4" t="s">
        <v>6605</v>
      </c>
      <c r="F1401" s="4">
        <v>9.83480644226074</v>
      </c>
      <c r="G1401" s="4" t="s">
        <v>6606</v>
      </c>
    </row>
    <row r="1402" spans="1:7">
      <c r="A1402" s="4" t="s">
        <v>1179</v>
      </c>
      <c r="B1402" s="4" t="s">
        <v>1180</v>
      </c>
      <c r="C1402" s="4" t="s">
        <v>464</v>
      </c>
      <c r="D1402" s="4">
        <v>45</v>
      </c>
      <c r="E1402" s="4" t="s">
        <v>1181</v>
      </c>
      <c r="F1402" s="4">
        <v>9.82351112365723</v>
      </c>
      <c r="G1402" s="4" t="s">
        <v>1182</v>
      </c>
    </row>
    <row r="1403" spans="1:7">
      <c r="A1403" s="4" t="s">
        <v>6607</v>
      </c>
      <c r="B1403" s="4" t="s">
        <v>6608</v>
      </c>
      <c r="C1403" s="4" t="s">
        <v>464</v>
      </c>
      <c r="D1403" s="4">
        <v>44</v>
      </c>
      <c r="E1403" s="4" t="s">
        <v>6609</v>
      </c>
      <c r="F1403" s="4">
        <v>9.82177734375</v>
      </c>
      <c r="G1403" s="4" t="s">
        <v>6610</v>
      </c>
    </row>
    <row r="1404" spans="1:7">
      <c r="A1404" s="4" t="s">
        <v>6611</v>
      </c>
      <c r="B1404" s="4" t="s">
        <v>6612</v>
      </c>
      <c r="C1404" s="4" t="s">
        <v>464</v>
      </c>
      <c r="D1404" s="4">
        <v>45</v>
      </c>
      <c r="E1404" s="4" t="s">
        <v>6613</v>
      </c>
      <c r="F1404" s="4">
        <v>9.81723594665527</v>
      </c>
      <c r="G1404" s="4" t="s">
        <v>6614</v>
      </c>
    </row>
    <row r="1405" spans="1:7">
      <c r="A1405" s="4" t="s">
        <v>6615</v>
      </c>
      <c r="B1405" s="4" t="s">
        <v>6616</v>
      </c>
      <c r="C1405" s="4" t="s">
        <v>464</v>
      </c>
      <c r="D1405" s="4">
        <v>51</v>
      </c>
      <c r="E1405" s="4" t="s">
        <v>6617</v>
      </c>
      <c r="F1405" s="4">
        <v>9.81558227539063</v>
      </c>
      <c r="G1405" s="4" t="s">
        <v>6618</v>
      </c>
    </row>
    <row r="1406" spans="1:7">
      <c r="A1406" s="4" t="s">
        <v>6619</v>
      </c>
      <c r="B1406" s="4" t="s">
        <v>6620</v>
      </c>
      <c r="C1406" s="4" t="s">
        <v>464</v>
      </c>
      <c r="D1406" s="4">
        <v>42</v>
      </c>
      <c r="E1406" s="4" t="s">
        <v>6621</v>
      </c>
      <c r="F1406" s="4">
        <v>9.81301784515381</v>
      </c>
      <c r="G1406" s="4" t="s">
        <v>6622</v>
      </c>
    </row>
    <row r="1407" spans="1:7">
      <c r="A1407" s="4" t="s">
        <v>6623</v>
      </c>
      <c r="B1407" s="4" t="s">
        <v>6624</v>
      </c>
      <c r="C1407" s="4" t="s">
        <v>464</v>
      </c>
      <c r="D1407" s="4">
        <v>50</v>
      </c>
      <c r="E1407" s="4" t="s">
        <v>6625</v>
      </c>
      <c r="F1407" s="4">
        <v>9.81287384033203</v>
      </c>
      <c r="G1407" s="4" t="s">
        <v>6626</v>
      </c>
    </row>
    <row r="1408" spans="1:7">
      <c r="A1408" s="4" t="s">
        <v>6627</v>
      </c>
      <c r="B1408" s="4" t="s">
        <v>6628</v>
      </c>
      <c r="C1408" s="4" t="s">
        <v>464</v>
      </c>
      <c r="D1408" s="4">
        <v>42</v>
      </c>
      <c r="E1408" s="4" t="s">
        <v>6629</v>
      </c>
      <c r="F1408" s="4">
        <v>9.81060981750488</v>
      </c>
      <c r="G1408" s="4" t="s">
        <v>6630</v>
      </c>
    </row>
    <row r="1409" spans="1:7">
      <c r="A1409" s="4" t="s">
        <v>6631</v>
      </c>
      <c r="B1409" s="4" t="s">
        <v>6632</v>
      </c>
      <c r="C1409" s="4" t="s">
        <v>464</v>
      </c>
      <c r="D1409" s="4">
        <v>41</v>
      </c>
      <c r="E1409" s="4" t="s">
        <v>6633</v>
      </c>
      <c r="F1409" s="4">
        <v>9.79977226257324</v>
      </c>
      <c r="G1409" s="4" t="s">
        <v>6634</v>
      </c>
    </row>
    <row r="1410" spans="1:7">
      <c r="A1410" s="4" t="s">
        <v>6635</v>
      </c>
      <c r="B1410" s="4" t="s">
        <v>6636</v>
      </c>
      <c r="C1410" s="4" t="s">
        <v>464</v>
      </c>
      <c r="D1410" s="4">
        <v>44</v>
      </c>
      <c r="E1410" s="4" t="s">
        <v>6637</v>
      </c>
      <c r="F1410" s="4">
        <v>9.79449653625488</v>
      </c>
      <c r="G1410" s="4" t="s">
        <v>6638</v>
      </c>
    </row>
    <row r="1411" spans="1:7">
      <c r="A1411" s="4" t="s">
        <v>6639</v>
      </c>
      <c r="B1411" s="4" t="s">
        <v>6640</v>
      </c>
      <c r="C1411" s="4" t="s">
        <v>464</v>
      </c>
      <c r="D1411" s="4">
        <v>45</v>
      </c>
      <c r="E1411" s="4" t="s">
        <v>6641</v>
      </c>
      <c r="F1411" s="4">
        <v>9.78911399841309</v>
      </c>
      <c r="G1411" s="4" t="s">
        <v>6642</v>
      </c>
    </row>
    <row r="1412" spans="1:7">
      <c r="A1412" s="4" t="s">
        <v>6643</v>
      </c>
      <c r="B1412" s="4" t="s">
        <v>6644</v>
      </c>
      <c r="C1412" s="4" t="s">
        <v>464</v>
      </c>
      <c r="D1412" s="4">
        <v>44</v>
      </c>
      <c r="E1412" s="4" t="s">
        <v>6645</v>
      </c>
      <c r="F1412" s="4">
        <v>9.7889461517334</v>
      </c>
      <c r="G1412" s="4" t="s">
        <v>6646</v>
      </c>
    </row>
    <row r="1413" spans="1:7">
      <c r="A1413" s="4" t="s">
        <v>6647</v>
      </c>
      <c r="B1413" s="4" t="s">
        <v>6648</v>
      </c>
      <c r="C1413" s="4" t="s">
        <v>464</v>
      </c>
      <c r="D1413" s="4">
        <v>46</v>
      </c>
      <c r="E1413" s="4" t="s">
        <v>6649</v>
      </c>
      <c r="F1413" s="4">
        <v>9.78773880004883</v>
      </c>
      <c r="G1413" s="4" t="s">
        <v>6650</v>
      </c>
    </row>
    <row r="1414" spans="1:7">
      <c r="A1414" s="4" t="s">
        <v>6651</v>
      </c>
      <c r="B1414" s="4" t="s">
        <v>6652</v>
      </c>
      <c r="C1414" s="4" t="s">
        <v>464</v>
      </c>
      <c r="D1414" s="4">
        <v>37</v>
      </c>
      <c r="E1414" s="4" t="s">
        <v>6653</v>
      </c>
      <c r="F1414" s="4">
        <v>9.78699493408203</v>
      </c>
      <c r="G1414" s="4" t="s">
        <v>6654</v>
      </c>
    </row>
    <row r="1415" spans="1:7">
      <c r="A1415" s="4" t="s">
        <v>6655</v>
      </c>
      <c r="B1415" s="4" t="s">
        <v>6656</v>
      </c>
      <c r="C1415" s="4" t="s">
        <v>464</v>
      </c>
      <c r="D1415" s="4">
        <v>43</v>
      </c>
      <c r="E1415" s="4" t="s">
        <v>6657</v>
      </c>
      <c r="F1415" s="4">
        <v>9.78488540649414</v>
      </c>
      <c r="G1415" s="4" t="s">
        <v>6658</v>
      </c>
    </row>
    <row r="1416" spans="1:7">
      <c r="A1416" s="4" t="s">
        <v>6659</v>
      </c>
      <c r="B1416" s="4" t="s">
        <v>6660</v>
      </c>
      <c r="C1416" s="4" t="s">
        <v>464</v>
      </c>
      <c r="D1416" s="4">
        <v>40</v>
      </c>
      <c r="E1416" s="4" t="s">
        <v>6661</v>
      </c>
      <c r="F1416" s="4">
        <v>9.78337001800537</v>
      </c>
      <c r="G1416" s="4" t="s">
        <v>6662</v>
      </c>
    </row>
    <row r="1417" spans="1:7">
      <c r="A1417" s="4" t="s">
        <v>6663</v>
      </c>
      <c r="B1417" s="4" t="s">
        <v>6664</v>
      </c>
      <c r="C1417" s="4" t="s">
        <v>464</v>
      </c>
      <c r="D1417" s="4">
        <v>44</v>
      </c>
      <c r="E1417" s="4" t="s">
        <v>6665</v>
      </c>
      <c r="F1417" s="4">
        <v>9.77647018432617</v>
      </c>
      <c r="G1417" s="4" t="s">
        <v>6666</v>
      </c>
    </row>
    <row r="1418" spans="1:7">
      <c r="A1418" s="4" t="s">
        <v>6667</v>
      </c>
      <c r="B1418" s="4" t="s">
        <v>6668</v>
      </c>
      <c r="C1418" s="4" t="s">
        <v>464</v>
      </c>
      <c r="D1418" s="4">
        <v>44</v>
      </c>
      <c r="E1418" s="4" t="s">
        <v>6669</v>
      </c>
      <c r="F1418" s="4">
        <v>9.77486991882324</v>
      </c>
      <c r="G1418" s="4" t="s">
        <v>6670</v>
      </c>
    </row>
    <row r="1419" spans="1:7">
      <c r="A1419" s="4" t="s">
        <v>6671</v>
      </c>
      <c r="B1419" s="4" t="s">
        <v>6672</v>
      </c>
      <c r="C1419" s="4" t="s">
        <v>464</v>
      </c>
      <c r="D1419" s="4">
        <v>34</v>
      </c>
      <c r="E1419" s="4" t="s">
        <v>6673</v>
      </c>
      <c r="F1419" s="4">
        <v>9.77312278747559</v>
      </c>
      <c r="G1419" s="4" t="s">
        <v>6674</v>
      </c>
    </row>
    <row r="1420" spans="1:7">
      <c r="A1420" s="4" t="s">
        <v>6675</v>
      </c>
      <c r="B1420" s="4" t="s">
        <v>6676</v>
      </c>
      <c r="C1420" s="4" t="s">
        <v>464</v>
      </c>
      <c r="D1420" s="4">
        <v>48</v>
      </c>
      <c r="E1420" s="4" t="s">
        <v>6677</v>
      </c>
      <c r="F1420" s="4">
        <v>9.76537036895752</v>
      </c>
      <c r="G1420" s="4" t="s">
        <v>6678</v>
      </c>
    </row>
    <row r="1421" spans="1:7">
      <c r="A1421" s="4" t="s">
        <v>6679</v>
      </c>
      <c r="B1421" s="4" t="s">
        <v>6680</v>
      </c>
      <c r="C1421" s="4" t="s">
        <v>464</v>
      </c>
      <c r="D1421" s="4">
        <v>41</v>
      </c>
      <c r="E1421" s="4" t="s">
        <v>6681</v>
      </c>
      <c r="F1421" s="4">
        <v>9.75271129608154</v>
      </c>
      <c r="G1421" s="4" t="s">
        <v>6682</v>
      </c>
    </row>
    <row r="1422" spans="1:7">
      <c r="A1422" s="4" t="s">
        <v>6683</v>
      </c>
      <c r="B1422" s="4" t="s">
        <v>6684</v>
      </c>
      <c r="C1422" s="4" t="s">
        <v>464</v>
      </c>
      <c r="D1422" s="4">
        <v>43</v>
      </c>
      <c r="E1422" s="4" t="s">
        <v>6685</v>
      </c>
      <c r="F1422" s="4">
        <v>9.74935150146484</v>
      </c>
      <c r="G1422" s="4" t="s">
        <v>6686</v>
      </c>
    </row>
    <row r="1423" spans="1:7">
      <c r="A1423" s="4" t="s">
        <v>6687</v>
      </c>
      <c r="B1423" s="4" t="s">
        <v>6688</v>
      </c>
      <c r="C1423" s="4" t="s">
        <v>464</v>
      </c>
      <c r="D1423" s="4">
        <v>42</v>
      </c>
      <c r="E1423" s="4" t="s">
        <v>6689</v>
      </c>
      <c r="F1423" s="4">
        <v>9.74925899505615</v>
      </c>
      <c r="G1423" s="4" t="s">
        <v>6690</v>
      </c>
    </row>
    <row r="1424" spans="1:7">
      <c r="A1424" s="4" t="s">
        <v>6691</v>
      </c>
      <c r="B1424" s="4" t="s">
        <v>6692</v>
      </c>
      <c r="C1424" s="4" t="s">
        <v>464</v>
      </c>
      <c r="D1424" s="4">
        <v>46</v>
      </c>
      <c r="E1424" s="4" t="s">
        <v>6693</v>
      </c>
      <c r="F1424" s="4">
        <v>9.74693393707275</v>
      </c>
      <c r="G1424" s="4" t="s">
        <v>6694</v>
      </c>
    </row>
    <row r="1425" spans="1:7">
      <c r="A1425" s="4" t="s">
        <v>6695</v>
      </c>
      <c r="B1425" s="4" t="s">
        <v>6696</v>
      </c>
      <c r="C1425" s="4" t="s">
        <v>464</v>
      </c>
      <c r="D1425" s="4">
        <v>44</v>
      </c>
      <c r="E1425" s="4" t="s">
        <v>6697</v>
      </c>
      <c r="F1425" s="4">
        <v>9.7370491027832</v>
      </c>
      <c r="G1425" s="4" t="s">
        <v>6698</v>
      </c>
    </row>
    <row r="1426" spans="1:7">
      <c r="A1426" s="4" t="s">
        <v>6699</v>
      </c>
      <c r="B1426" s="4" t="s">
        <v>6700</v>
      </c>
      <c r="C1426" s="4" t="s">
        <v>464</v>
      </c>
      <c r="D1426" s="4">
        <v>40</v>
      </c>
      <c r="E1426" s="4" t="s">
        <v>6701</v>
      </c>
      <c r="F1426" s="4">
        <v>9.73575496673584</v>
      </c>
      <c r="G1426" s="4" t="s">
        <v>6702</v>
      </c>
    </row>
    <row r="1427" spans="1:7">
      <c r="A1427" s="4" t="s">
        <v>6703</v>
      </c>
      <c r="B1427" s="4" t="s">
        <v>6704</v>
      </c>
      <c r="C1427" s="4" t="s">
        <v>464</v>
      </c>
      <c r="D1427" s="4">
        <v>43</v>
      </c>
      <c r="E1427" s="4" t="s">
        <v>6705</v>
      </c>
      <c r="F1427" s="4">
        <v>9.73232269287109</v>
      </c>
      <c r="G1427" s="4" t="s">
        <v>6706</v>
      </c>
    </row>
    <row r="1428" spans="1:7">
      <c r="A1428" s="4" t="s">
        <v>6707</v>
      </c>
      <c r="B1428" s="4" t="s">
        <v>6708</v>
      </c>
      <c r="C1428" s="4" t="s">
        <v>464</v>
      </c>
      <c r="D1428" s="4">
        <v>46</v>
      </c>
      <c r="E1428" s="4" t="s">
        <v>6709</v>
      </c>
      <c r="F1428" s="4">
        <v>9.73084259033203</v>
      </c>
      <c r="G1428" s="4" t="s">
        <v>6710</v>
      </c>
    </row>
    <row r="1429" spans="1:7">
      <c r="A1429" s="4" t="s">
        <v>6711</v>
      </c>
      <c r="B1429" s="4" t="s">
        <v>6712</v>
      </c>
      <c r="C1429" s="4" t="s">
        <v>464</v>
      </c>
      <c r="D1429" s="4">
        <v>41</v>
      </c>
      <c r="E1429" s="4" t="s">
        <v>6713</v>
      </c>
      <c r="F1429" s="4">
        <v>9.72994613647461</v>
      </c>
      <c r="G1429" s="4" t="s">
        <v>6714</v>
      </c>
    </row>
    <row r="1430" spans="1:7">
      <c r="A1430" s="4" t="s">
        <v>6715</v>
      </c>
      <c r="B1430" s="4" t="s">
        <v>6716</v>
      </c>
      <c r="C1430" s="4" t="s">
        <v>464</v>
      </c>
      <c r="D1430" s="4">
        <v>43</v>
      </c>
      <c r="E1430" s="4" t="s">
        <v>6717</v>
      </c>
      <c r="F1430" s="4">
        <v>9.72877502441406</v>
      </c>
      <c r="G1430" s="4" t="s">
        <v>6718</v>
      </c>
    </row>
    <row r="1431" spans="1:7">
      <c r="A1431" s="4" t="s">
        <v>6719</v>
      </c>
      <c r="B1431" s="4" t="s">
        <v>6720</v>
      </c>
      <c r="C1431" s="4" t="s">
        <v>464</v>
      </c>
      <c r="D1431" s="4">
        <v>39</v>
      </c>
      <c r="E1431" s="4" t="s">
        <v>6721</v>
      </c>
      <c r="F1431" s="4">
        <v>9.72360038757324</v>
      </c>
      <c r="G1431" s="4" t="s">
        <v>6722</v>
      </c>
    </row>
    <row r="1432" spans="1:7">
      <c r="A1432" s="4" t="s">
        <v>6723</v>
      </c>
      <c r="B1432" s="4" t="s">
        <v>6724</v>
      </c>
      <c r="C1432" s="4" t="s">
        <v>464</v>
      </c>
      <c r="D1432" s="4">
        <v>38</v>
      </c>
      <c r="E1432" s="4" t="s">
        <v>6725</v>
      </c>
      <c r="F1432" s="4">
        <v>9.72336864471436</v>
      </c>
      <c r="G1432" s="4" t="s">
        <v>6726</v>
      </c>
    </row>
    <row r="1433" spans="1:7">
      <c r="A1433" s="4" t="s">
        <v>6727</v>
      </c>
      <c r="B1433" s="4" t="s">
        <v>6728</v>
      </c>
      <c r="C1433" s="4" t="s">
        <v>464</v>
      </c>
      <c r="D1433" s="4">
        <v>45</v>
      </c>
      <c r="E1433" s="4" t="s">
        <v>6729</v>
      </c>
      <c r="F1433" s="4">
        <v>9.71957778930664</v>
      </c>
      <c r="G1433" s="4" t="s">
        <v>6730</v>
      </c>
    </row>
    <row r="1434" spans="1:7">
      <c r="A1434" s="4" t="s">
        <v>6731</v>
      </c>
      <c r="B1434" s="4" t="s">
        <v>6732</v>
      </c>
      <c r="C1434" s="4" t="s">
        <v>464</v>
      </c>
      <c r="D1434" s="4">
        <v>45</v>
      </c>
      <c r="E1434" s="4" t="s">
        <v>6733</v>
      </c>
      <c r="F1434" s="4">
        <v>9.716064453125</v>
      </c>
      <c r="G1434" s="4" t="s">
        <v>6734</v>
      </c>
    </row>
    <row r="1435" spans="1:7">
      <c r="A1435" s="4" t="s">
        <v>6735</v>
      </c>
      <c r="B1435" s="4" t="s">
        <v>6736</v>
      </c>
      <c r="C1435" s="4" t="s">
        <v>464</v>
      </c>
      <c r="D1435" s="4">
        <v>39</v>
      </c>
      <c r="E1435" s="4" t="s">
        <v>6737</v>
      </c>
      <c r="F1435" s="4">
        <v>9.71446990966797</v>
      </c>
      <c r="G1435" s="4" t="s">
        <v>6738</v>
      </c>
    </row>
    <row r="1436" spans="1:7">
      <c r="A1436" s="4" t="s">
        <v>6739</v>
      </c>
      <c r="B1436" s="4" t="s">
        <v>6740</v>
      </c>
      <c r="C1436" s="4" t="s">
        <v>464</v>
      </c>
      <c r="D1436" s="4">
        <v>42</v>
      </c>
      <c r="E1436" s="4" t="s">
        <v>6741</v>
      </c>
      <c r="F1436" s="4">
        <v>9.7100076675415</v>
      </c>
      <c r="G1436" s="4" t="s">
        <v>6742</v>
      </c>
    </row>
    <row r="1437" spans="1:7">
      <c r="A1437" s="4" t="s">
        <v>6743</v>
      </c>
      <c r="B1437" s="4" t="s">
        <v>6744</v>
      </c>
      <c r="C1437" s="4" t="s">
        <v>464</v>
      </c>
      <c r="D1437" s="4">
        <v>44</v>
      </c>
      <c r="E1437" s="4" t="s">
        <v>6745</v>
      </c>
      <c r="F1437" s="4">
        <v>9.70977973937988</v>
      </c>
      <c r="G1437" s="4" t="s">
        <v>6746</v>
      </c>
    </row>
    <row r="1438" spans="1:7">
      <c r="A1438" s="4" t="s">
        <v>6747</v>
      </c>
      <c r="B1438" s="4" t="s">
        <v>6748</v>
      </c>
      <c r="C1438" s="4" t="s">
        <v>3050</v>
      </c>
      <c r="D1438" s="4">
        <v>3</v>
      </c>
      <c r="E1438" s="4" t="s">
        <v>6749</v>
      </c>
      <c r="F1438" s="4">
        <v>9.70726203918457</v>
      </c>
      <c r="G1438" s="4" t="s">
        <v>6750</v>
      </c>
    </row>
    <row r="1439" spans="1:7">
      <c r="A1439" s="4" t="s">
        <v>6751</v>
      </c>
      <c r="B1439" s="4" t="s">
        <v>6752</v>
      </c>
      <c r="C1439" s="4" t="s">
        <v>464</v>
      </c>
      <c r="D1439" s="4">
        <v>37</v>
      </c>
      <c r="E1439" s="4" t="s">
        <v>6753</v>
      </c>
      <c r="F1439" s="4">
        <v>9.70684432983398</v>
      </c>
      <c r="G1439" s="4" t="s">
        <v>6754</v>
      </c>
    </row>
    <row r="1440" spans="1:7">
      <c r="A1440" s="4" t="s">
        <v>601</v>
      </c>
      <c r="B1440" s="4" t="s">
        <v>602</v>
      </c>
      <c r="C1440" s="4" t="s">
        <v>464</v>
      </c>
      <c r="D1440" s="4">
        <v>48</v>
      </c>
      <c r="E1440" s="4" t="s">
        <v>603</v>
      </c>
      <c r="F1440" s="4">
        <v>9.69501209259033</v>
      </c>
      <c r="G1440" s="4" t="s">
        <v>604</v>
      </c>
    </row>
    <row r="1441" spans="1:7">
      <c r="A1441" s="4" t="s">
        <v>6755</v>
      </c>
      <c r="B1441" s="4" t="s">
        <v>6756</v>
      </c>
      <c r="C1441" s="4" t="s">
        <v>464</v>
      </c>
      <c r="D1441" s="4">
        <v>47</v>
      </c>
      <c r="E1441" s="4" t="s">
        <v>6757</v>
      </c>
      <c r="F1441" s="4">
        <v>9.69264602661133</v>
      </c>
      <c r="G1441" s="4" t="s">
        <v>6758</v>
      </c>
    </row>
    <row r="1442" spans="1:7">
      <c r="A1442" s="4" t="s">
        <v>6759</v>
      </c>
      <c r="B1442" s="4" t="s">
        <v>6760</v>
      </c>
      <c r="C1442" s="4" t="s">
        <v>464</v>
      </c>
      <c r="D1442" s="4">
        <v>42</v>
      </c>
      <c r="E1442" s="4" t="s">
        <v>6761</v>
      </c>
      <c r="F1442" s="4">
        <v>9.6843204498291</v>
      </c>
      <c r="G1442" s="4" t="s">
        <v>6762</v>
      </c>
    </row>
    <row r="1443" spans="1:7">
      <c r="A1443" s="4" t="s">
        <v>6763</v>
      </c>
      <c r="B1443" s="4" t="s">
        <v>6764</v>
      </c>
      <c r="C1443" s="4" t="s">
        <v>551</v>
      </c>
      <c r="D1443" s="4">
        <v>22</v>
      </c>
      <c r="E1443" s="4" t="s">
        <v>6765</v>
      </c>
      <c r="F1443" s="4">
        <v>9.67980289459229</v>
      </c>
      <c r="G1443" s="4" t="s">
        <v>6766</v>
      </c>
    </row>
    <row r="1444" spans="1:7">
      <c r="A1444" s="4" t="s">
        <v>6767</v>
      </c>
      <c r="B1444" s="4" t="s">
        <v>6768</v>
      </c>
      <c r="C1444" s="4" t="s">
        <v>464</v>
      </c>
      <c r="D1444" s="4">
        <v>42</v>
      </c>
      <c r="E1444" s="4" t="s">
        <v>6769</v>
      </c>
      <c r="F1444" s="4">
        <v>9.67790412902832</v>
      </c>
      <c r="G1444" s="4" t="s">
        <v>6770</v>
      </c>
    </row>
    <row r="1445" spans="1:7">
      <c r="A1445" s="4" t="s">
        <v>6771</v>
      </c>
      <c r="B1445" s="4" t="s">
        <v>6772</v>
      </c>
      <c r="C1445" s="4" t="s">
        <v>464</v>
      </c>
      <c r="D1445" s="4">
        <v>49</v>
      </c>
      <c r="E1445" s="4" t="s">
        <v>6773</v>
      </c>
      <c r="F1445" s="4">
        <v>9.66859436035156</v>
      </c>
      <c r="G1445" s="4" t="s">
        <v>6774</v>
      </c>
    </row>
    <row r="1446" spans="1:7">
      <c r="A1446" s="4" t="s">
        <v>6775</v>
      </c>
      <c r="B1446" s="4" t="s">
        <v>6776</v>
      </c>
      <c r="C1446" s="4" t="s">
        <v>464</v>
      </c>
      <c r="D1446" s="4">
        <v>45</v>
      </c>
      <c r="E1446" s="4" t="s">
        <v>6777</v>
      </c>
      <c r="F1446" s="4">
        <v>9.66698265075684</v>
      </c>
      <c r="G1446" s="4" t="s">
        <v>6778</v>
      </c>
    </row>
    <row r="1447" spans="1:7">
      <c r="A1447" s="4" t="s">
        <v>6779</v>
      </c>
      <c r="B1447" s="4" t="s">
        <v>6780</v>
      </c>
      <c r="C1447" s="4" t="s">
        <v>464</v>
      </c>
      <c r="D1447" s="4">
        <v>43</v>
      </c>
      <c r="E1447" s="4" t="s">
        <v>6781</v>
      </c>
      <c r="F1447" s="4">
        <v>9.65420055389404</v>
      </c>
      <c r="G1447" s="4" t="s">
        <v>6782</v>
      </c>
    </row>
    <row r="1448" spans="1:7">
      <c r="A1448" s="4" t="s">
        <v>6783</v>
      </c>
      <c r="B1448" s="4" t="s">
        <v>6784</v>
      </c>
      <c r="C1448" s="4" t="s">
        <v>464</v>
      </c>
      <c r="D1448" s="4">
        <v>47</v>
      </c>
      <c r="E1448" s="4" t="s">
        <v>6785</v>
      </c>
      <c r="F1448" s="4">
        <v>9.65118980407715</v>
      </c>
      <c r="G1448" s="4" t="s">
        <v>6786</v>
      </c>
    </row>
    <row r="1449" spans="1:7">
      <c r="A1449" s="4" t="s">
        <v>6787</v>
      </c>
      <c r="B1449" s="4" t="s">
        <v>6788</v>
      </c>
      <c r="C1449" s="4" t="s">
        <v>464</v>
      </c>
      <c r="D1449" s="4">
        <v>45</v>
      </c>
      <c r="E1449" s="4" t="s">
        <v>6789</v>
      </c>
      <c r="F1449" s="4">
        <v>9.64990997314453</v>
      </c>
      <c r="G1449" s="4" t="s">
        <v>6790</v>
      </c>
    </row>
    <row r="1450" spans="1:7">
      <c r="A1450" s="4" t="s">
        <v>6791</v>
      </c>
      <c r="B1450" s="4" t="s">
        <v>6792</v>
      </c>
      <c r="C1450" s="4" t="s">
        <v>464</v>
      </c>
      <c r="D1450" s="4">
        <v>41</v>
      </c>
      <c r="E1450" s="4" t="s">
        <v>6793</v>
      </c>
      <c r="F1450" s="4">
        <v>9.64918899536133</v>
      </c>
      <c r="G1450" s="4" t="s">
        <v>6794</v>
      </c>
    </row>
    <row r="1451" spans="1:7">
      <c r="A1451" s="4" t="s">
        <v>6795</v>
      </c>
      <c r="B1451" s="4" t="s">
        <v>6796</v>
      </c>
      <c r="C1451" s="4" t="s">
        <v>464</v>
      </c>
      <c r="D1451" s="4">
        <v>45</v>
      </c>
      <c r="E1451" s="4" t="s">
        <v>6797</v>
      </c>
      <c r="F1451" s="4">
        <v>9.64907073974609</v>
      </c>
      <c r="G1451" s="4" t="s">
        <v>6798</v>
      </c>
    </row>
    <row r="1452" spans="1:7">
      <c r="A1452" s="4" t="s">
        <v>6799</v>
      </c>
      <c r="B1452" s="4" t="s">
        <v>6800</v>
      </c>
      <c r="C1452" s="4" t="s">
        <v>464</v>
      </c>
      <c r="D1452" s="4">
        <v>42</v>
      </c>
      <c r="E1452" s="4" t="s">
        <v>6801</v>
      </c>
      <c r="F1452" s="4">
        <v>9.64725208282471</v>
      </c>
      <c r="G1452" s="4" t="s">
        <v>6802</v>
      </c>
    </row>
    <row r="1453" spans="1:7">
      <c r="A1453" s="4" t="s">
        <v>6803</v>
      </c>
      <c r="B1453" s="4" t="s">
        <v>6804</v>
      </c>
      <c r="C1453" s="4" t="s">
        <v>464</v>
      </c>
      <c r="D1453" s="4">
        <v>40</v>
      </c>
      <c r="E1453" s="4" t="s">
        <v>6805</v>
      </c>
      <c r="F1453" s="4">
        <v>9.64631366729736</v>
      </c>
      <c r="G1453" s="4" t="s">
        <v>6806</v>
      </c>
    </row>
    <row r="1454" spans="1:7">
      <c r="A1454" s="4" t="s">
        <v>6807</v>
      </c>
      <c r="B1454" s="4" t="s">
        <v>6808</v>
      </c>
      <c r="C1454" s="4" t="s">
        <v>464</v>
      </c>
      <c r="D1454" s="4">
        <v>33</v>
      </c>
      <c r="E1454" s="4" t="s">
        <v>6809</v>
      </c>
      <c r="F1454" s="4">
        <v>9.64275169372559</v>
      </c>
      <c r="G1454" s="4" t="s">
        <v>6810</v>
      </c>
    </row>
    <row r="1455" spans="1:7">
      <c r="A1455" s="4" t="s">
        <v>6811</v>
      </c>
      <c r="B1455" s="4" t="s">
        <v>6812</v>
      </c>
      <c r="C1455" s="4" t="s">
        <v>464</v>
      </c>
      <c r="D1455" s="4">
        <v>46</v>
      </c>
      <c r="E1455" s="4" t="s">
        <v>6813</v>
      </c>
      <c r="F1455" s="4">
        <v>9.64092063903809</v>
      </c>
      <c r="G1455" s="4" t="s">
        <v>6814</v>
      </c>
    </row>
    <row r="1456" spans="1:7">
      <c r="A1456" s="4" t="s">
        <v>6815</v>
      </c>
      <c r="B1456" s="4" t="s">
        <v>6816</v>
      </c>
      <c r="C1456" s="4" t="s">
        <v>464</v>
      </c>
      <c r="D1456" s="4">
        <v>44</v>
      </c>
      <c r="E1456" s="4" t="s">
        <v>6817</v>
      </c>
      <c r="F1456" s="4">
        <v>9.63658237457275</v>
      </c>
      <c r="G1456" s="4" t="s">
        <v>6818</v>
      </c>
    </row>
    <row r="1457" spans="1:7">
      <c r="A1457" s="4" t="s">
        <v>6819</v>
      </c>
      <c r="B1457" s="4" t="s">
        <v>6820</v>
      </c>
      <c r="C1457" s="4" t="s">
        <v>464</v>
      </c>
      <c r="D1457" s="4">
        <v>42</v>
      </c>
      <c r="E1457" s="4" t="s">
        <v>6821</v>
      </c>
      <c r="F1457" s="4">
        <v>9.63492012023926</v>
      </c>
      <c r="G1457" s="4" t="s">
        <v>6822</v>
      </c>
    </row>
    <row r="1458" spans="1:7">
      <c r="A1458" s="4" t="s">
        <v>6823</v>
      </c>
      <c r="B1458" s="4" t="s">
        <v>6824</v>
      </c>
      <c r="C1458" s="4" t="s">
        <v>464</v>
      </c>
      <c r="D1458" s="4">
        <v>38</v>
      </c>
      <c r="E1458" s="4" t="s">
        <v>6825</v>
      </c>
      <c r="F1458" s="4">
        <v>9.63431358337402</v>
      </c>
      <c r="G1458" s="4" t="s">
        <v>6826</v>
      </c>
    </row>
    <row r="1459" spans="1:7">
      <c r="A1459" s="4" t="s">
        <v>6827</v>
      </c>
      <c r="B1459" s="4" t="s">
        <v>6828</v>
      </c>
      <c r="C1459" s="4" t="s">
        <v>464</v>
      </c>
      <c r="D1459" s="4">
        <v>44</v>
      </c>
      <c r="E1459" s="4" t="s">
        <v>6829</v>
      </c>
      <c r="F1459" s="4">
        <v>9.63283538818359</v>
      </c>
      <c r="G1459" s="4" t="s">
        <v>6830</v>
      </c>
    </row>
    <row r="1460" spans="1:7">
      <c r="A1460" s="4" t="s">
        <v>6831</v>
      </c>
      <c r="B1460" s="4" t="s">
        <v>6832</v>
      </c>
      <c r="C1460" s="4" t="s">
        <v>551</v>
      </c>
      <c r="D1460" s="4">
        <v>20</v>
      </c>
      <c r="E1460" s="4" t="s">
        <v>6833</v>
      </c>
      <c r="F1460" s="4">
        <v>9.63016319274902</v>
      </c>
      <c r="G1460" s="4" t="s">
        <v>6834</v>
      </c>
    </row>
    <row r="1461" spans="1:7">
      <c r="A1461" s="4" t="s">
        <v>6835</v>
      </c>
      <c r="B1461" s="4" t="s">
        <v>6836</v>
      </c>
      <c r="C1461" s="4" t="s">
        <v>464</v>
      </c>
      <c r="D1461" s="4">
        <v>43</v>
      </c>
      <c r="E1461" s="4" t="s">
        <v>6837</v>
      </c>
      <c r="F1461" s="4">
        <v>9.62696743011475</v>
      </c>
      <c r="G1461" s="4" t="s">
        <v>6838</v>
      </c>
    </row>
    <row r="1462" spans="1:7">
      <c r="A1462" s="4" t="s">
        <v>6839</v>
      </c>
      <c r="B1462" s="4" t="s">
        <v>6840</v>
      </c>
      <c r="C1462" s="4" t="s">
        <v>464</v>
      </c>
      <c r="D1462" s="4">
        <v>40</v>
      </c>
      <c r="E1462" s="4" t="s">
        <v>6841</v>
      </c>
      <c r="F1462" s="4">
        <v>9.61781692504883</v>
      </c>
      <c r="G1462" s="4" t="s">
        <v>6842</v>
      </c>
    </row>
    <row r="1463" spans="1:7">
      <c r="A1463" s="4" t="s">
        <v>6843</v>
      </c>
      <c r="B1463" s="4" t="s">
        <v>6844</v>
      </c>
      <c r="C1463" s="4" t="s">
        <v>464</v>
      </c>
      <c r="D1463" s="4">
        <v>40</v>
      </c>
      <c r="E1463" s="4" t="s">
        <v>6845</v>
      </c>
      <c r="F1463" s="4">
        <v>9.61319255828857</v>
      </c>
      <c r="G1463" s="4" t="s">
        <v>6846</v>
      </c>
    </row>
    <row r="1464" spans="1:7">
      <c r="A1464" s="4" t="s">
        <v>6847</v>
      </c>
      <c r="B1464" s="4" t="s">
        <v>6848</v>
      </c>
      <c r="C1464" s="4" t="s">
        <v>464</v>
      </c>
      <c r="D1464" s="4">
        <v>41</v>
      </c>
      <c r="E1464" s="4" t="s">
        <v>6849</v>
      </c>
      <c r="F1464" s="4">
        <v>9.60967445373535</v>
      </c>
      <c r="G1464" s="4" t="s">
        <v>6850</v>
      </c>
    </row>
    <row r="1465" spans="1:7">
      <c r="A1465" s="4" t="s">
        <v>6851</v>
      </c>
      <c r="B1465" s="4" t="s">
        <v>6852</v>
      </c>
      <c r="C1465" s="4" t="s">
        <v>551</v>
      </c>
      <c r="D1465" s="4">
        <v>9</v>
      </c>
      <c r="E1465" s="4" t="s">
        <v>6853</v>
      </c>
      <c r="F1465" s="4">
        <v>9.60751342773438</v>
      </c>
      <c r="G1465" s="4" t="s">
        <v>6854</v>
      </c>
    </row>
    <row r="1466" spans="1:7">
      <c r="A1466" s="4" t="s">
        <v>6855</v>
      </c>
      <c r="B1466" s="4" t="s">
        <v>6856</v>
      </c>
      <c r="C1466" s="4" t="s">
        <v>464</v>
      </c>
      <c r="D1466" s="4">
        <v>44</v>
      </c>
      <c r="E1466" s="4" t="s">
        <v>6857</v>
      </c>
      <c r="F1466" s="4">
        <v>9.59895992279053</v>
      </c>
      <c r="G1466" s="4" t="s">
        <v>6858</v>
      </c>
    </row>
    <row r="1467" spans="1:7">
      <c r="A1467" s="4" t="s">
        <v>6859</v>
      </c>
      <c r="B1467" s="4" t="s">
        <v>6860</v>
      </c>
      <c r="C1467" s="4" t="s">
        <v>464</v>
      </c>
      <c r="D1467" s="4">
        <v>39</v>
      </c>
      <c r="E1467" s="4" t="s">
        <v>6861</v>
      </c>
      <c r="F1467" s="4">
        <v>9.5982608795166</v>
      </c>
      <c r="G1467" s="4" t="s">
        <v>6862</v>
      </c>
    </row>
    <row r="1468" spans="1:7">
      <c r="A1468" s="4" t="s">
        <v>6863</v>
      </c>
      <c r="B1468" s="4" t="s">
        <v>6864</v>
      </c>
      <c r="C1468" s="4" t="s">
        <v>464</v>
      </c>
      <c r="D1468" s="4">
        <v>42</v>
      </c>
      <c r="E1468" s="4" t="s">
        <v>6865</v>
      </c>
      <c r="F1468" s="4">
        <v>9.58285903930664</v>
      </c>
      <c r="G1468" s="4" t="s">
        <v>6866</v>
      </c>
    </row>
    <row r="1469" spans="1:7">
      <c r="A1469" s="4" t="s">
        <v>6867</v>
      </c>
      <c r="B1469" s="4" t="s">
        <v>6868</v>
      </c>
      <c r="C1469" s="4" t="s">
        <v>464</v>
      </c>
      <c r="D1469" s="4">
        <v>38</v>
      </c>
      <c r="E1469" s="4" t="s">
        <v>6869</v>
      </c>
      <c r="F1469" s="4">
        <v>9.57123947143555</v>
      </c>
      <c r="G1469" s="4" t="s">
        <v>6870</v>
      </c>
    </row>
    <row r="1470" spans="1:7">
      <c r="A1470" s="4" t="s">
        <v>6871</v>
      </c>
      <c r="B1470" s="4" t="s">
        <v>6872</v>
      </c>
      <c r="C1470" s="4" t="s">
        <v>464</v>
      </c>
      <c r="D1470" s="4">
        <v>40</v>
      </c>
      <c r="E1470" s="4" t="s">
        <v>6873</v>
      </c>
      <c r="F1470" s="4">
        <v>9.56424522399902</v>
      </c>
      <c r="G1470" s="4" t="s">
        <v>6874</v>
      </c>
    </row>
    <row r="1471" spans="1:7">
      <c r="A1471" s="4" t="s">
        <v>6875</v>
      </c>
      <c r="B1471" s="4" t="s">
        <v>6876</v>
      </c>
      <c r="C1471" s="4" t="s">
        <v>464</v>
      </c>
      <c r="D1471" s="4">
        <v>46</v>
      </c>
      <c r="E1471" s="4" t="s">
        <v>6877</v>
      </c>
      <c r="F1471" s="4">
        <v>9.56407833099365</v>
      </c>
      <c r="G1471" s="4" t="s">
        <v>6878</v>
      </c>
    </row>
    <row r="1472" spans="1:7">
      <c r="A1472" s="4" t="s">
        <v>6879</v>
      </c>
      <c r="B1472" s="4" t="s">
        <v>6880</v>
      </c>
      <c r="C1472" s="4" t="s">
        <v>464</v>
      </c>
      <c r="D1472" s="4">
        <v>44</v>
      </c>
      <c r="E1472" s="4" t="s">
        <v>6881</v>
      </c>
      <c r="F1472" s="4">
        <v>9.56174468994141</v>
      </c>
      <c r="G1472" s="4" t="s">
        <v>6882</v>
      </c>
    </row>
    <row r="1473" spans="1:7">
      <c r="A1473" s="4" t="s">
        <v>6883</v>
      </c>
      <c r="B1473" s="4" t="s">
        <v>6884</v>
      </c>
      <c r="C1473" s="4" t="s">
        <v>464</v>
      </c>
      <c r="D1473" s="4">
        <v>44</v>
      </c>
      <c r="E1473" s="4" t="s">
        <v>6885</v>
      </c>
      <c r="F1473" s="4">
        <v>9.55718421936035</v>
      </c>
      <c r="G1473" s="4" t="s">
        <v>6886</v>
      </c>
    </row>
    <row r="1474" spans="1:7">
      <c r="A1474" s="4" t="s">
        <v>325</v>
      </c>
      <c r="B1474" s="4" t="s">
        <v>6887</v>
      </c>
      <c r="C1474" s="4" t="s">
        <v>464</v>
      </c>
      <c r="D1474" s="4">
        <v>50</v>
      </c>
      <c r="E1474" s="4" t="s">
        <v>6888</v>
      </c>
      <c r="F1474" s="4">
        <v>9.55485534667969</v>
      </c>
      <c r="G1474" s="4" t="s">
        <v>6889</v>
      </c>
    </row>
    <row r="1475" spans="1:7">
      <c r="A1475" s="4" t="s">
        <v>6890</v>
      </c>
      <c r="B1475" s="4" t="s">
        <v>6891</v>
      </c>
      <c r="C1475" s="4" t="s">
        <v>464</v>
      </c>
      <c r="D1475" s="4">
        <v>41</v>
      </c>
      <c r="E1475" s="4" t="s">
        <v>6892</v>
      </c>
      <c r="F1475" s="4">
        <v>9.5507698059082</v>
      </c>
      <c r="G1475" s="4" t="s">
        <v>6893</v>
      </c>
    </row>
    <row r="1476" spans="1:7">
      <c r="A1476" s="4" t="s">
        <v>6894</v>
      </c>
      <c r="B1476" s="4" t="s">
        <v>6895</v>
      </c>
      <c r="C1476" s="4" t="s">
        <v>3050</v>
      </c>
      <c r="D1476" s="4">
        <v>3</v>
      </c>
      <c r="E1476" s="4" t="s">
        <v>6896</v>
      </c>
      <c r="F1476" s="4">
        <v>9.54756259918213</v>
      </c>
      <c r="G1476" s="4" t="s">
        <v>6897</v>
      </c>
    </row>
    <row r="1477" spans="1:7">
      <c r="A1477" s="4" t="s">
        <v>6898</v>
      </c>
      <c r="B1477" s="4" t="s">
        <v>6899</v>
      </c>
      <c r="C1477" s="4" t="s">
        <v>464</v>
      </c>
      <c r="D1477" s="4">
        <v>42</v>
      </c>
      <c r="E1477" s="4" t="s">
        <v>6900</v>
      </c>
      <c r="F1477" s="4">
        <v>9.53732490539551</v>
      </c>
      <c r="G1477" s="4" t="s">
        <v>6901</v>
      </c>
    </row>
    <row r="1478" spans="1:7">
      <c r="A1478" s="4" t="s">
        <v>6902</v>
      </c>
      <c r="B1478" s="4" t="s">
        <v>6903</v>
      </c>
      <c r="C1478" s="4" t="s">
        <v>464</v>
      </c>
      <c r="D1478" s="4">
        <v>36</v>
      </c>
      <c r="E1478" s="4" t="s">
        <v>6904</v>
      </c>
      <c r="F1478" s="4">
        <v>9.53596115112305</v>
      </c>
      <c r="G1478" s="4" t="s">
        <v>6905</v>
      </c>
    </row>
    <row r="1479" spans="1:7">
      <c r="A1479" s="4" t="s">
        <v>6906</v>
      </c>
      <c r="B1479" s="4" t="s">
        <v>6907</v>
      </c>
      <c r="C1479" s="4" t="s">
        <v>464</v>
      </c>
      <c r="D1479" s="4">
        <v>41</v>
      </c>
      <c r="E1479" s="4" t="s">
        <v>6908</v>
      </c>
      <c r="F1479" s="4">
        <v>9.5347900390625</v>
      </c>
      <c r="G1479" s="4" t="s">
        <v>6909</v>
      </c>
    </row>
    <row r="1480" spans="1:7">
      <c r="A1480" s="4" t="s">
        <v>6910</v>
      </c>
      <c r="B1480" s="4" t="s">
        <v>6911</v>
      </c>
      <c r="C1480" s="4" t="s">
        <v>464</v>
      </c>
      <c r="D1480" s="4">
        <v>40</v>
      </c>
      <c r="E1480" s="4" t="s">
        <v>6912</v>
      </c>
      <c r="F1480" s="4">
        <v>9.53298187255859</v>
      </c>
      <c r="G1480" s="4" t="s">
        <v>6913</v>
      </c>
    </row>
    <row r="1481" spans="1:7">
      <c r="A1481" s="4" t="s">
        <v>6914</v>
      </c>
      <c r="B1481" s="4" t="s">
        <v>6915</v>
      </c>
      <c r="C1481" s="4" t="s">
        <v>464</v>
      </c>
      <c r="D1481" s="4">
        <v>38</v>
      </c>
      <c r="E1481" s="4" t="s">
        <v>6916</v>
      </c>
      <c r="F1481" s="4">
        <v>9.53104209899902</v>
      </c>
      <c r="G1481" s="4" t="s">
        <v>6917</v>
      </c>
    </row>
    <row r="1482" spans="1:7">
      <c r="A1482" s="4" t="s">
        <v>6918</v>
      </c>
      <c r="B1482" s="4" t="s">
        <v>6919</v>
      </c>
      <c r="C1482" s="4" t="s">
        <v>464</v>
      </c>
      <c r="D1482" s="4">
        <v>46</v>
      </c>
      <c r="E1482" s="4" t="s">
        <v>6920</v>
      </c>
      <c r="F1482" s="4">
        <v>9.5231819152832</v>
      </c>
      <c r="G1482" s="4" t="s">
        <v>6921</v>
      </c>
    </row>
    <row r="1483" spans="1:7">
      <c r="A1483" s="4" t="s">
        <v>6922</v>
      </c>
      <c r="B1483" s="4" t="s">
        <v>6923</v>
      </c>
      <c r="C1483" s="4" t="s">
        <v>464</v>
      </c>
      <c r="D1483" s="4">
        <v>46</v>
      </c>
      <c r="E1483" s="4" t="s">
        <v>6924</v>
      </c>
      <c r="F1483" s="4">
        <v>9.5222053527832</v>
      </c>
      <c r="G1483" s="4" t="s">
        <v>6925</v>
      </c>
    </row>
    <row r="1484" spans="1:7">
      <c r="A1484" s="4" t="s">
        <v>6926</v>
      </c>
      <c r="B1484" s="4" t="s">
        <v>6927</v>
      </c>
      <c r="C1484" s="4" t="s">
        <v>464</v>
      </c>
      <c r="D1484" s="4">
        <v>39</v>
      </c>
      <c r="E1484" s="4" t="s">
        <v>6928</v>
      </c>
      <c r="F1484" s="4">
        <v>9.51461029052734</v>
      </c>
      <c r="G1484" s="4" t="s">
        <v>6929</v>
      </c>
    </row>
    <row r="1485" spans="1:7">
      <c r="A1485" s="4" t="s">
        <v>6930</v>
      </c>
      <c r="B1485" s="4" t="s">
        <v>6931</v>
      </c>
      <c r="C1485" s="4" t="s">
        <v>464</v>
      </c>
      <c r="D1485" s="4">
        <v>30</v>
      </c>
      <c r="E1485" s="4" t="s">
        <v>6932</v>
      </c>
      <c r="F1485" s="4">
        <v>9.51329803466797</v>
      </c>
      <c r="G1485" s="4" t="s">
        <v>6933</v>
      </c>
    </row>
    <row r="1486" spans="1:7">
      <c r="A1486" s="4" t="s">
        <v>444</v>
      </c>
      <c r="B1486" s="4" t="s">
        <v>6934</v>
      </c>
      <c r="C1486" s="4" t="s">
        <v>464</v>
      </c>
      <c r="D1486" s="4">
        <v>45</v>
      </c>
      <c r="E1486" s="4" t="s">
        <v>6935</v>
      </c>
      <c r="F1486" s="4">
        <v>9.50710487365723</v>
      </c>
      <c r="G1486" s="4" t="s">
        <v>6936</v>
      </c>
    </row>
    <row r="1487" spans="1:7">
      <c r="A1487" s="4" t="s">
        <v>6937</v>
      </c>
      <c r="B1487" s="4" t="s">
        <v>6938</v>
      </c>
      <c r="C1487" s="4" t="s">
        <v>464</v>
      </c>
      <c r="D1487" s="4">
        <v>45</v>
      </c>
      <c r="E1487" s="4" t="s">
        <v>6939</v>
      </c>
      <c r="F1487" s="4">
        <v>9.49892902374268</v>
      </c>
      <c r="G1487" s="4" t="s">
        <v>6940</v>
      </c>
    </row>
    <row r="1488" spans="1:7">
      <c r="A1488" s="4" t="s">
        <v>6941</v>
      </c>
      <c r="B1488" s="4" t="s">
        <v>6942</v>
      </c>
      <c r="C1488" s="4" t="s">
        <v>551</v>
      </c>
      <c r="D1488" s="4">
        <v>24</v>
      </c>
      <c r="E1488" s="4" t="s">
        <v>6943</v>
      </c>
      <c r="F1488" s="4">
        <v>9.49786186218262</v>
      </c>
      <c r="G1488" s="4" t="s">
        <v>6944</v>
      </c>
    </row>
    <row r="1489" spans="1:7">
      <c r="A1489" s="4" t="s">
        <v>6945</v>
      </c>
      <c r="B1489" s="4" t="s">
        <v>6946</v>
      </c>
      <c r="C1489" s="4" t="s">
        <v>464</v>
      </c>
      <c r="D1489" s="4">
        <v>41</v>
      </c>
      <c r="E1489" s="4" t="s">
        <v>6947</v>
      </c>
      <c r="F1489" s="4">
        <v>9.49698257446289</v>
      </c>
      <c r="G1489" s="4" t="s">
        <v>6948</v>
      </c>
    </row>
    <row r="1490" spans="1:7">
      <c r="A1490" s="4" t="s">
        <v>6949</v>
      </c>
      <c r="B1490" s="4" t="s">
        <v>6950</v>
      </c>
      <c r="C1490" s="4" t="s">
        <v>464</v>
      </c>
      <c r="D1490" s="4">
        <v>33</v>
      </c>
      <c r="E1490" s="4" t="s">
        <v>6951</v>
      </c>
      <c r="F1490" s="4">
        <v>9.4961051940918</v>
      </c>
      <c r="G1490" s="4" t="s">
        <v>6952</v>
      </c>
    </row>
    <row r="1491" spans="1:7">
      <c r="A1491" s="4" t="s">
        <v>6953</v>
      </c>
      <c r="B1491" s="4" t="s">
        <v>6954</v>
      </c>
      <c r="C1491" s="4" t="s">
        <v>464</v>
      </c>
      <c r="D1491" s="4">
        <v>44</v>
      </c>
      <c r="E1491" s="4" t="s">
        <v>6955</v>
      </c>
      <c r="F1491" s="4">
        <v>9.4823579788208</v>
      </c>
      <c r="G1491" s="4" t="s">
        <v>6956</v>
      </c>
    </row>
    <row r="1492" spans="1:7">
      <c r="A1492" s="4" t="s">
        <v>6957</v>
      </c>
      <c r="B1492" s="4" t="s">
        <v>6958</v>
      </c>
      <c r="C1492" s="4" t="s">
        <v>464</v>
      </c>
      <c r="D1492" s="4">
        <v>47</v>
      </c>
      <c r="E1492" s="4" t="s">
        <v>6959</v>
      </c>
      <c r="F1492" s="4">
        <v>9.48035907745361</v>
      </c>
      <c r="G1492" s="4" t="s">
        <v>6960</v>
      </c>
    </row>
    <row r="1493" spans="1:7">
      <c r="A1493" s="4" t="s">
        <v>6961</v>
      </c>
      <c r="B1493" s="4" t="s">
        <v>6962</v>
      </c>
      <c r="C1493" s="4" t="s">
        <v>464</v>
      </c>
      <c r="D1493" s="4">
        <v>32</v>
      </c>
      <c r="E1493" s="4" t="s">
        <v>6963</v>
      </c>
      <c r="F1493" s="4">
        <v>9.47766494750977</v>
      </c>
      <c r="G1493" s="4" t="s">
        <v>6964</v>
      </c>
    </row>
    <row r="1494" spans="1:7">
      <c r="A1494" s="4" t="s">
        <v>6965</v>
      </c>
      <c r="B1494" s="4" t="s">
        <v>6966</v>
      </c>
      <c r="C1494" s="4" t="s">
        <v>464</v>
      </c>
      <c r="D1494" s="4">
        <v>45</v>
      </c>
      <c r="E1494" s="4" t="s">
        <v>6967</v>
      </c>
      <c r="F1494" s="4">
        <v>9.47720623016357</v>
      </c>
      <c r="G1494" s="4" t="s">
        <v>6968</v>
      </c>
    </row>
    <row r="1495" spans="1:7">
      <c r="A1495" s="4" t="s">
        <v>6969</v>
      </c>
      <c r="B1495" s="4" t="s">
        <v>6970</v>
      </c>
      <c r="C1495" s="4" t="s">
        <v>464</v>
      </c>
      <c r="D1495" s="4">
        <v>32</v>
      </c>
      <c r="E1495" s="4" t="s">
        <v>6971</v>
      </c>
      <c r="F1495" s="4">
        <v>9.47017478942871</v>
      </c>
      <c r="G1495" s="4" t="s">
        <v>6972</v>
      </c>
    </row>
    <row r="1496" spans="1:7">
      <c r="A1496" s="4" t="s">
        <v>6973</v>
      </c>
      <c r="B1496" s="4" t="s">
        <v>6974</v>
      </c>
      <c r="C1496" s="4" t="s">
        <v>464</v>
      </c>
      <c r="D1496" s="4">
        <v>44</v>
      </c>
      <c r="E1496" s="4" t="s">
        <v>6975</v>
      </c>
      <c r="F1496" s="4">
        <v>9.46070003509521</v>
      </c>
      <c r="G1496" s="4" t="s">
        <v>6976</v>
      </c>
    </row>
    <row r="1497" spans="1:7">
      <c r="A1497" s="4" t="s">
        <v>6977</v>
      </c>
      <c r="B1497" s="4" t="s">
        <v>6978</v>
      </c>
      <c r="C1497" s="4" t="s">
        <v>464</v>
      </c>
      <c r="D1497" s="4">
        <v>42</v>
      </c>
      <c r="E1497" s="4" t="s">
        <v>6979</v>
      </c>
      <c r="F1497" s="4">
        <v>9.46009826660156</v>
      </c>
      <c r="G1497" s="4" t="s">
        <v>6980</v>
      </c>
    </row>
    <row r="1498" spans="1:7">
      <c r="A1498" s="4" t="s">
        <v>6981</v>
      </c>
      <c r="B1498" s="4" t="s">
        <v>6982</v>
      </c>
      <c r="C1498" s="4" t="s">
        <v>464</v>
      </c>
      <c r="D1498" s="4">
        <v>44</v>
      </c>
      <c r="E1498" s="4" t="s">
        <v>6983</v>
      </c>
      <c r="F1498" s="4">
        <v>9.45478820800781</v>
      </c>
      <c r="G1498" s="4" t="s">
        <v>6984</v>
      </c>
    </row>
    <row r="1499" spans="1:7">
      <c r="A1499" s="4" t="s">
        <v>6985</v>
      </c>
      <c r="B1499" s="4" t="s">
        <v>6986</v>
      </c>
      <c r="C1499" s="4" t="s">
        <v>464</v>
      </c>
      <c r="D1499" s="4">
        <v>39</v>
      </c>
      <c r="E1499" s="4" t="s">
        <v>6987</v>
      </c>
      <c r="F1499" s="4">
        <v>9.43984985351563</v>
      </c>
      <c r="G1499" s="4" t="s">
        <v>6988</v>
      </c>
    </row>
    <row r="1500" spans="1:7">
      <c r="A1500" s="4" t="s">
        <v>6989</v>
      </c>
      <c r="B1500" s="4" t="s">
        <v>6990</v>
      </c>
      <c r="C1500" s="4" t="s">
        <v>464</v>
      </c>
      <c r="D1500" s="4">
        <v>42</v>
      </c>
      <c r="E1500" s="4" t="s">
        <v>6991</v>
      </c>
      <c r="F1500" s="4">
        <v>9.43785095214844</v>
      </c>
      <c r="G1500" s="4" t="s">
        <v>6992</v>
      </c>
    </row>
    <row r="1501" spans="1:7">
      <c r="A1501" s="4" t="s">
        <v>6993</v>
      </c>
      <c r="B1501" s="4" t="s">
        <v>6994</v>
      </c>
      <c r="C1501" s="4" t="s">
        <v>464</v>
      </c>
      <c r="D1501" s="4">
        <v>40</v>
      </c>
      <c r="E1501" s="4" t="s">
        <v>6995</v>
      </c>
      <c r="F1501" s="4">
        <v>9.43724060058594</v>
      </c>
      <c r="G1501" s="4" t="s">
        <v>6996</v>
      </c>
    </row>
    <row r="1502" spans="1:7">
      <c r="A1502" s="4" t="s">
        <v>6997</v>
      </c>
      <c r="B1502" s="4" t="s">
        <v>6998</v>
      </c>
      <c r="C1502" s="4" t="s">
        <v>464</v>
      </c>
      <c r="D1502" s="4">
        <v>45</v>
      </c>
      <c r="E1502" s="4" t="s">
        <v>6999</v>
      </c>
      <c r="F1502" s="4">
        <v>9.42826652526855</v>
      </c>
      <c r="G1502" s="4" t="s">
        <v>7000</v>
      </c>
    </row>
    <row r="1503" spans="1:7">
      <c r="A1503" s="4" t="s">
        <v>7001</v>
      </c>
      <c r="B1503" s="4" t="s">
        <v>7002</v>
      </c>
      <c r="C1503" s="4" t="s">
        <v>464</v>
      </c>
      <c r="D1503" s="4">
        <v>41</v>
      </c>
      <c r="E1503" s="4" t="s">
        <v>7003</v>
      </c>
      <c r="F1503" s="4">
        <v>9.42691802978516</v>
      </c>
      <c r="G1503" s="4" t="s">
        <v>7004</v>
      </c>
    </row>
    <row r="1504" spans="1:7">
      <c r="A1504" s="4" t="s">
        <v>7005</v>
      </c>
      <c r="B1504" s="4" t="s">
        <v>7006</v>
      </c>
      <c r="C1504" s="4" t="s">
        <v>464</v>
      </c>
      <c r="D1504" s="4">
        <v>41</v>
      </c>
      <c r="E1504" s="4" t="s">
        <v>7007</v>
      </c>
      <c r="F1504" s="4">
        <v>9.42630577087402</v>
      </c>
      <c r="G1504" s="4" t="s">
        <v>7008</v>
      </c>
    </row>
    <row r="1505" spans="1:7">
      <c r="A1505" s="4" t="s">
        <v>7009</v>
      </c>
      <c r="B1505" s="4" t="s">
        <v>7010</v>
      </c>
      <c r="C1505" s="4" t="s">
        <v>464</v>
      </c>
      <c r="D1505" s="4">
        <v>37</v>
      </c>
      <c r="E1505" s="4" t="s">
        <v>7011</v>
      </c>
      <c r="F1505" s="4">
        <v>9.41305732727051</v>
      </c>
      <c r="G1505" s="4" t="s">
        <v>7012</v>
      </c>
    </row>
    <row r="1506" spans="1:7">
      <c r="A1506" s="4" t="s">
        <v>7013</v>
      </c>
      <c r="B1506" s="4" t="s">
        <v>7014</v>
      </c>
      <c r="C1506" s="4" t="s">
        <v>464</v>
      </c>
      <c r="D1506" s="4">
        <v>42</v>
      </c>
      <c r="E1506" s="4" t="s">
        <v>7015</v>
      </c>
      <c r="F1506" s="4">
        <v>9.40133953094482</v>
      </c>
      <c r="G1506" s="4" t="s">
        <v>7016</v>
      </c>
    </row>
    <row r="1507" spans="1:7">
      <c r="A1507" s="4" t="s">
        <v>7017</v>
      </c>
      <c r="B1507" s="4" t="s">
        <v>7018</v>
      </c>
      <c r="C1507" s="4" t="s">
        <v>464</v>
      </c>
      <c r="D1507" s="4">
        <v>42</v>
      </c>
      <c r="E1507" s="4" t="s">
        <v>7019</v>
      </c>
      <c r="F1507" s="4">
        <v>9.40107154846191</v>
      </c>
      <c r="G1507" s="4" t="s">
        <v>7020</v>
      </c>
    </row>
    <row r="1508" spans="1:7">
      <c r="A1508" s="4" t="s">
        <v>7021</v>
      </c>
      <c r="B1508" s="4" t="s">
        <v>7022</v>
      </c>
      <c r="C1508" s="4" t="s">
        <v>464</v>
      </c>
      <c r="D1508" s="4">
        <v>40</v>
      </c>
      <c r="E1508" s="4" t="s">
        <v>7023</v>
      </c>
      <c r="F1508" s="4">
        <v>9.39762496948242</v>
      </c>
      <c r="G1508" s="4" t="s">
        <v>7024</v>
      </c>
    </row>
    <row r="1509" spans="1:7">
      <c r="A1509" s="4" t="s">
        <v>7025</v>
      </c>
      <c r="B1509" s="4" t="s">
        <v>7026</v>
      </c>
      <c r="C1509" s="4" t="s">
        <v>464</v>
      </c>
      <c r="D1509" s="4">
        <v>44</v>
      </c>
      <c r="E1509" s="4" t="s">
        <v>7027</v>
      </c>
      <c r="F1509" s="4">
        <v>9.39493370056152</v>
      </c>
      <c r="G1509" s="4" t="s">
        <v>7028</v>
      </c>
    </row>
    <row r="1510" spans="1:7">
      <c r="A1510" s="4" t="s">
        <v>7029</v>
      </c>
      <c r="B1510" s="4" t="s">
        <v>7030</v>
      </c>
      <c r="C1510" s="4" t="s">
        <v>464</v>
      </c>
      <c r="D1510" s="4">
        <v>45</v>
      </c>
      <c r="E1510" s="4" t="s">
        <v>7031</v>
      </c>
      <c r="F1510" s="4">
        <v>9.39479064941406</v>
      </c>
      <c r="G1510" s="4" t="s">
        <v>7032</v>
      </c>
    </row>
    <row r="1511" spans="1:7">
      <c r="A1511" s="4" t="s">
        <v>7033</v>
      </c>
      <c r="B1511" s="4" t="s">
        <v>7034</v>
      </c>
      <c r="C1511" s="4" t="s">
        <v>464</v>
      </c>
      <c r="D1511" s="4">
        <v>41</v>
      </c>
      <c r="E1511" s="4" t="s">
        <v>7035</v>
      </c>
      <c r="F1511" s="4">
        <v>9.39438819885254</v>
      </c>
      <c r="G1511" s="4" t="s">
        <v>7036</v>
      </c>
    </row>
    <row r="1512" spans="1:7">
      <c r="A1512" s="4" t="s">
        <v>7037</v>
      </c>
      <c r="B1512" s="4" t="s">
        <v>7038</v>
      </c>
      <c r="C1512" s="4" t="s">
        <v>464</v>
      </c>
      <c r="D1512" s="4">
        <v>42</v>
      </c>
      <c r="E1512" s="4" t="s">
        <v>7039</v>
      </c>
      <c r="F1512" s="4">
        <v>9.3892879486084</v>
      </c>
      <c r="G1512" s="4" t="s">
        <v>7040</v>
      </c>
    </row>
    <row r="1513" spans="1:7">
      <c r="A1513" s="4" t="s">
        <v>7041</v>
      </c>
      <c r="B1513" s="4" t="s">
        <v>7042</v>
      </c>
      <c r="C1513" s="4" t="s">
        <v>464</v>
      </c>
      <c r="D1513" s="4">
        <v>45</v>
      </c>
      <c r="E1513" s="4" t="s">
        <v>7043</v>
      </c>
      <c r="F1513" s="4">
        <v>9.37841796875</v>
      </c>
      <c r="G1513" s="4" t="s">
        <v>7044</v>
      </c>
    </row>
    <row r="1514" spans="1:7">
      <c r="A1514" s="4" t="s">
        <v>7045</v>
      </c>
      <c r="B1514" s="4" t="s">
        <v>7046</v>
      </c>
      <c r="C1514" s="4" t="s">
        <v>464</v>
      </c>
      <c r="D1514" s="4">
        <v>46</v>
      </c>
      <c r="E1514" s="4" t="s">
        <v>7047</v>
      </c>
      <c r="F1514" s="4">
        <v>9.3773193359375</v>
      </c>
      <c r="G1514" s="4" t="s">
        <v>7048</v>
      </c>
    </row>
    <row r="1515" spans="1:7">
      <c r="A1515" s="4" t="s">
        <v>7049</v>
      </c>
      <c r="B1515" s="4" t="s">
        <v>7050</v>
      </c>
      <c r="C1515" s="4" t="s">
        <v>464</v>
      </c>
      <c r="D1515" s="4">
        <v>30</v>
      </c>
      <c r="E1515" s="4" t="s">
        <v>7051</v>
      </c>
      <c r="F1515" s="4">
        <v>9.37525177001953</v>
      </c>
      <c r="G1515" s="4" t="s">
        <v>7052</v>
      </c>
    </row>
    <row r="1516" spans="1:7">
      <c r="A1516" s="4" t="s">
        <v>7053</v>
      </c>
      <c r="B1516" s="4" t="s">
        <v>7054</v>
      </c>
      <c r="C1516" s="4" t="s">
        <v>464</v>
      </c>
      <c r="D1516" s="4">
        <v>41</v>
      </c>
      <c r="E1516" s="4" t="s">
        <v>7055</v>
      </c>
      <c r="F1516" s="4">
        <v>9.37349224090576</v>
      </c>
      <c r="G1516" s="4" t="s">
        <v>7056</v>
      </c>
    </row>
    <row r="1517" spans="1:7">
      <c r="A1517" s="4" t="s">
        <v>7057</v>
      </c>
      <c r="B1517" s="4" t="s">
        <v>7058</v>
      </c>
      <c r="C1517" s="4" t="s">
        <v>464</v>
      </c>
      <c r="D1517" s="4">
        <v>45</v>
      </c>
      <c r="E1517" s="4" t="s">
        <v>7059</v>
      </c>
      <c r="F1517" s="4">
        <v>9.36685371398926</v>
      </c>
      <c r="G1517" s="4" t="s">
        <v>7060</v>
      </c>
    </row>
    <row r="1518" spans="1:7">
      <c r="A1518" s="4" t="s">
        <v>7061</v>
      </c>
      <c r="B1518" s="4" t="s">
        <v>7062</v>
      </c>
      <c r="C1518" s="4" t="s">
        <v>464</v>
      </c>
      <c r="D1518" s="4">
        <v>42</v>
      </c>
      <c r="E1518" s="4" t="s">
        <v>7063</v>
      </c>
      <c r="F1518" s="4">
        <v>9.36225128173828</v>
      </c>
      <c r="G1518" s="4" t="s">
        <v>7064</v>
      </c>
    </row>
    <row r="1519" spans="1:7">
      <c r="A1519" s="4" t="s">
        <v>7065</v>
      </c>
      <c r="B1519" s="4" t="s">
        <v>7066</v>
      </c>
      <c r="C1519" s="4" t="s">
        <v>464</v>
      </c>
      <c r="D1519" s="4">
        <v>49</v>
      </c>
      <c r="E1519" s="4" t="s">
        <v>7067</v>
      </c>
      <c r="F1519" s="4">
        <v>9.35358333587646</v>
      </c>
      <c r="G1519" s="4" t="s">
        <v>7068</v>
      </c>
    </row>
    <row r="1520" spans="1:7">
      <c r="A1520" s="4" t="s">
        <v>7069</v>
      </c>
      <c r="B1520" s="4" t="s">
        <v>7070</v>
      </c>
      <c r="C1520" s="4" t="s">
        <v>464</v>
      </c>
      <c r="D1520" s="4">
        <v>25</v>
      </c>
      <c r="E1520" s="4" t="s">
        <v>7071</v>
      </c>
      <c r="F1520" s="4">
        <v>9.34809875488281</v>
      </c>
      <c r="G1520" s="4" t="s">
        <v>7072</v>
      </c>
    </row>
    <row r="1521" spans="1:7">
      <c r="A1521" s="4" t="s">
        <v>7073</v>
      </c>
      <c r="B1521" s="4" t="s">
        <v>7074</v>
      </c>
      <c r="C1521" s="4" t="s">
        <v>464</v>
      </c>
      <c r="D1521" s="4">
        <v>48</v>
      </c>
      <c r="E1521" s="4" t="s">
        <v>7075</v>
      </c>
      <c r="F1521" s="4">
        <v>9.34487724304199</v>
      </c>
      <c r="G1521" s="4" t="s">
        <v>7076</v>
      </c>
    </row>
    <row r="1522" spans="1:7">
      <c r="A1522" s="4" t="s">
        <v>7077</v>
      </c>
      <c r="B1522" s="4" t="s">
        <v>7078</v>
      </c>
      <c r="C1522" s="4" t="s">
        <v>551</v>
      </c>
      <c r="D1522" s="4">
        <v>4</v>
      </c>
      <c r="E1522" s="4" t="s">
        <v>7079</v>
      </c>
      <c r="F1522" s="4">
        <v>9.33741283416748</v>
      </c>
      <c r="G1522" s="4" t="s">
        <v>7080</v>
      </c>
    </row>
    <row r="1523" spans="1:7">
      <c r="A1523" s="4" t="s">
        <v>7081</v>
      </c>
      <c r="B1523" s="4" t="s">
        <v>7082</v>
      </c>
      <c r="C1523" s="4" t="s">
        <v>464</v>
      </c>
      <c r="D1523" s="4">
        <v>38</v>
      </c>
      <c r="E1523" s="4" t="s">
        <v>7083</v>
      </c>
      <c r="F1523" s="4">
        <v>9.33681011199951</v>
      </c>
      <c r="G1523" s="4" t="s">
        <v>7084</v>
      </c>
    </row>
    <row r="1524" spans="1:7">
      <c r="A1524" s="4" t="s">
        <v>7085</v>
      </c>
      <c r="B1524" s="4" t="s">
        <v>7086</v>
      </c>
      <c r="C1524" s="4" t="s">
        <v>464</v>
      </c>
      <c r="D1524" s="4">
        <v>47</v>
      </c>
      <c r="E1524" s="4" t="s">
        <v>7087</v>
      </c>
      <c r="F1524" s="4">
        <v>9.33137702941895</v>
      </c>
      <c r="G1524" s="4" t="s">
        <v>7088</v>
      </c>
    </row>
    <row r="1525" spans="1:7">
      <c r="A1525" s="4" t="s">
        <v>7089</v>
      </c>
      <c r="B1525" s="4" t="s">
        <v>7090</v>
      </c>
      <c r="C1525" s="4" t="s">
        <v>464</v>
      </c>
      <c r="D1525" s="4">
        <v>41</v>
      </c>
      <c r="E1525" s="4" t="s">
        <v>7091</v>
      </c>
      <c r="F1525" s="4">
        <v>9.32297229766846</v>
      </c>
      <c r="G1525" s="4" t="s">
        <v>7092</v>
      </c>
    </row>
    <row r="1526" spans="1:7">
      <c r="A1526" s="4" t="s">
        <v>7093</v>
      </c>
      <c r="B1526" s="4" t="s">
        <v>7094</v>
      </c>
      <c r="C1526" s="4" t="s">
        <v>464</v>
      </c>
      <c r="D1526" s="4">
        <v>43</v>
      </c>
      <c r="E1526" s="4" t="s">
        <v>7095</v>
      </c>
      <c r="F1526" s="4">
        <v>9.31792259216309</v>
      </c>
      <c r="G1526" s="4" t="s">
        <v>7096</v>
      </c>
    </row>
    <row r="1527" spans="1:7">
      <c r="A1527" s="4" t="s">
        <v>7097</v>
      </c>
      <c r="B1527" s="4" t="s">
        <v>7098</v>
      </c>
      <c r="C1527" s="4" t="s">
        <v>464</v>
      </c>
      <c r="D1527" s="4">
        <v>41</v>
      </c>
      <c r="E1527" s="4" t="s">
        <v>7099</v>
      </c>
      <c r="F1527" s="4">
        <v>9.30630207061768</v>
      </c>
      <c r="G1527" s="4" t="s">
        <v>7100</v>
      </c>
    </row>
    <row r="1528" spans="1:7">
      <c r="A1528" s="4" t="s">
        <v>7101</v>
      </c>
      <c r="B1528" s="4" t="s">
        <v>7102</v>
      </c>
      <c r="C1528" s="4" t="s">
        <v>464</v>
      </c>
      <c r="D1528" s="4">
        <v>40</v>
      </c>
      <c r="E1528" s="4" t="s">
        <v>7103</v>
      </c>
      <c r="F1528" s="4">
        <v>9.30498600006104</v>
      </c>
      <c r="G1528" s="4" t="s">
        <v>7104</v>
      </c>
    </row>
    <row r="1529" spans="1:7">
      <c r="A1529" s="4" t="s">
        <v>7105</v>
      </c>
      <c r="B1529" s="4" t="s">
        <v>7106</v>
      </c>
      <c r="C1529" s="4" t="s">
        <v>551</v>
      </c>
      <c r="D1529" s="4">
        <v>20</v>
      </c>
      <c r="E1529" s="4" t="s">
        <v>7107</v>
      </c>
      <c r="F1529" s="4">
        <v>9.29775619506836</v>
      </c>
      <c r="G1529" s="4" t="s">
        <v>7108</v>
      </c>
    </row>
    <row r="1530" spans="1:7">
      <c r="A1530" s="4" t="s">
        <v>7109</v>
      </c>
      <c r="B1530" s="4" t="s">
        <v>7110</v>
      </c>
      <c r="C1530" s="4" t="s">
        <v>464</v>
      </c>
      <c r="D1530" s="4">
        <v>45</v>
      </c>
      <c r="E1530" s="4" t="s">
        <v>7111</v>
      </c>
      <c r="F1530" s="4">
        <v>9.29650402069092</v>
      </c>
      <c r="G1530" s="4" t="s">
        <v>7112</v>
      </c>
    </row>
    <row r="1531" spans="1:7">
      <c r="A1531" s="4" t="s">
        <v>7113</v>
      </c>
      <c r="B1531" s="4" t="s">
        <v>7114</v>
      </c>
      <c r="C1531" s="4" t="s">
        <v>464</v>
      </c>
      <c r="D1531" s="4">
        <v>44</v>
      </c>
      <c r="E1531" s="4" t="s">
        <v>7115</v>
      </c>
      <c r="F1531" s="4">
        <v>9.27272605895996</v>
      </c>
      <c r="G1531" s="4" t="s">
        <v>7116</v>
      </c>
    </row>
    <row r="1532" spans="1:7">
      <c r="A1532" s="4" t="s">
        <v>7117</v>
      </c>
      <c r="B1532" s="4" t="s">
        <v>7118</v>
      </c>
      <c r="C1532" s="4" t="s">
        <v>464</v>
      </c>
      <c r="D1532" s="4">
        <v>38</v>
      </c>
      <c r="E1532" s="4" t="s">
        <v>7119</v>
      </c>
      <c r="F1532" s="4">
        <v>9.26455497741699</v>
      </c>
      <c r="G1532" s="4" t="s">
        <v>7120</v>
      </c>
    </row>
    <row r="1533" spans="1:7">
      <c r="A1533" s="4" t="s">
        <v>7121</v>
      </c>
      <c r="B1533" s="4" t="s">
        <v>7122</v>
      </c>
      <c r="C1533" s="4" t="s">
        <v>464</v>
      </c>
      <c r="D1533" s="4">
        <v>31</v>
      </c>
      <c r="E1533" s="4" t="s">
        <v>7123</v>
      </c>
      <c r="F1533" s="4">
        <v>9.26272964477539</v>
      </c>
      <c r="G1533" s="4" t="s">
        <v>7124</v>
      </c>
    </row>
    <row r="1534" spans="1:7">
      <c r="A1534" s="4" t="s">
        <v>7125</v>
      </c>
      <c r="B1534" s="4" t="s">
        <v>7126</v>
      </c>
      <c r="C1534" s="4" t="s">
        <v>464</v>
      </c>
      <c r="D1534" s="4">
        <v>41</v>
      </c>
      <c r="E1534" s="4" t="s">
        <v>7127</v>
      </c>
      <c r="F1534" s="4">
        <v>9.2546911239624</v>
      </c>
      <c r="G1534" s="4" t="s">
        <v>7128</v>
      </c>
    </row>
    <row r="1535" spans="1:7">
      <c r="A1535" s="4" t="s">
        <v>7129</v>
      </c>
      <c r="B1535" s="4" t="s">
        <v>7130</v>
      </c>
      <c r="C1535" s="4" t="s">
        <v>464</v>
      </c>
      <c r="D1535" s="4">
        <v>46</v>
      </c>
      <c r="E1535" s="4" t="s">
        <v>7131</v>
      </c>
      <c r="F1535" s="4">
        <v>9.24262142181396</v>
      </c>
      <c r="G1535" s="4" t="s">
        <v>7132</v>
      </c>
    </row>
    <row r="1536" spans="1:7">
      <c r="A1536" s="4" t="s">
        <v>7133</v>
      </c>
      <c r="B1536" s="4" t="s">
        <v>7134</v>
      </c>
      <c r="C1536" s="4" t="s">
        <v>464</v>
      </c>
      <c r="D1536" s="4">
        <v>40</v>
      </c>
      <c r="E1536" s="4" t="s">
        <v>7135</v>
      </c>
      <c r="F1536" s="4">
        <v>9.23137187957764</v>
      </c>
      <c r="G1536" s="4" t="s">
        <v>7136</v>
      </c>
    </row>
    <row r="1537" spans="1:7">
      <c r="A1537" s="4" t="s">
        <v>7137</v>
      </c>
      <c r="B1537" s="4" t="s">
        <v>7138</v>
      </c>
      <c r="C1537" s="4" t="s">
        <v>464</v>
      </c>
      <c r="D1537" s="4">
        <v>47</v>
      </c>
      <c r="E1537" s="4" t="s">
        <v>7139</v>
      </c>
      <c r="F1537" s="4">
        <v>9.22060775756836</v>
      </c>
      <c r="G1537" s="4" t="s">
        <v>7140</v>
      </c>
    </row>
    <row r="1538" spans="1:7">
      <c r="A1538" s="4" t="s">
        <v>449</v>
      </c>
      <c r="B1538" s="4" t="s">
        <v>277</v>
      </c>
      <c r="C1538" s="4" t="s">
        <v>464</v>
      </c>
      <c r="D1538" s="4">
        <v>46</v>
      </c>
      <c r="E1538" s="4" t="s">
        <v>7141</v>
      </c>
      <c r="F1538" s="4">
        <v>9.21793746948242</v>
      </c>
      <c r="G1538" s="4" t="s">
        <v>7142</v>
      </c>
    </row>
    <row r="1539" spans="1:7">
      <c r="A1539" s="4" t="s">
        <v>7143</v>
      </c>
      <c r="B1539" s="4" t="s">
        <v>7144</v>
      </c>
      <c r="C1539" s="4" t="s">
        <v>464</v>
      </c>
      <c r="D1539" s="4">
        <v>43</v>
      </c>
      <c r="E1539" s="4" t="s">
        <v>7145</v>
      </c>
      <c r="F1539" s="4">
        <v>9.21474742889404</v>
      </c>
      <c r="G1539" s="4" t="s">
        <v>7146</v>
      </c>
    </row>
    <row r="1540" spans="1:7">
      <c r="A1540" s="4" t="s">
        <v>7147</v>
      </c>
      <c r="B1540" s="4" t="s">
        <v>7148</v>
      </c>
      <c r="C1540" s="4" t="s">
        <v>464</v>
      </c>
      <c r="D1540" s="4">
        <v>50</v>
      </c>
      <c r="E1540" s="4" t="s">
        <v>7149</v>
      </c>
      <c r="F1540" s="4">
        <v>9.21250915527344</v>
      </c>
      <c r="G1540" s="4" t="s">
        <v>7150</v>
      </c>
    </row>
    <row r="1541" spans="1:7">
      <c r="A1541" s="4" t="s">
        <v>7151</v>
      </c>
      <c r="B1541" s="4" t="s">
        <v>7152</v>
      </c>
      <c r="C1541" s="4" t="s">
        <v>464</v>
      </c>
      <c r="D1541" s="4">
        <v>47</v>
      </c>
      <c r="E1541" s="4" t="s">
        <v>7153</v>
      </c>
      <c r="F1541" s="4">
        <v>9.2114315032959</v>
      </c>
      <c r="G1541" s="4" t="s">
        <v>7154</v>
      </c>
    </row>
    <row r="1542" spans="1:7">
      <c r="A1542" s="4" t="s">
        <v>7155</v>
      </c>
      <c r="B1542" s="4" t="s">
        <v>7156</v>
      </c>
      <c r="C1542" s="4" t="s">
        <v>464</v>
      </c>
      <c r="D1542" s="4">
        <v>42</v>
      </c>
      <c r="E1542" s="4" t="s">
        <v>7157</v>
      </c>
      <c r="F1542" s="4">
        <v>9.19915866851807</v>
      </c>
      <c r="G1542" s="4" t="s">
        <v>7158</v>
      </c>
    </row>
    <row r="1543" spans="1:7">
      <c r="A1543" s="4" t="s">
        <v>7159</v>
      </c>
      <c r="B1543" s="4" t="s">
        <v>7160</v>
      </c>
      <c r="C1543" s="4" t="s">
        <v>464</v>
      </c>
      <c r="D1543" s="4">
        <v>42</v>
      </c>
      <c r="E1543" s="4" t="s">
        <v>7161</v>
      </c>
      <c r="F1543" s="4">
        <v>9.19408702850342</v>
      </c>
      <c r="G1543" s="4" t="s">
        <v>7162</v>
      </c>
    </row>
    <row r="1544" spans="1:7">
      <c r="A1544" s="4" t="s">
        <v>7163</v>
      </c>
      <c r="B1544" s="4" t="s">
        <v>7164</v>
      </c>
      <c r="C1544" s="4" t="s">
        <v>464</v>
      </c>
      <c r="D1544" s="4">
        <v>39</v>
      </c>
      <c r="E1544" s="4" t="s">
        <v>7165</v>
      </c>
      <c r="F1544" s="4">
        <v>9.19377899169922</v>
      </c>
      <c r="G1544" s="4" t="s">
        <v>7166</v>
      </c>
    </row>
    <row r="1545" spans="1:7">
      <c r="A1545" s="4" t="s">
        <v>7167</v>
      </c>
      <c r="B1545" s="4" t="s">
        <v>7168</v>
      </c>
      <c r="C1545" s="4" t="s">
        <v>464</v>
      </c>
      <c r="D1545" s="4">
        <v>45</v>
      </c>
      <c r="E1545" s="4" t="s">
        <v>7169</v>
      </c>
      <c r="F1545" s="4">
        <v>9.19247627258301</v>
      </c>
      <c r="G1545" s="4" t="s">
        <v>7170</v>
      </c>
    </row>
    <row r="1546" spans="1:7">
      <c r="A1546" s="4" t="s">
        <v>7171</v>
      </c>
      <c r="B1546" s="4" t="s">
        <v>7172</v>
      </c>
      <c r="C1546" s="4" t="s">
        <v>464</v>
      </c>
      <c r="D1546" s="4">
        <v>42</v>
      </c>
      <c r="E1546" s="4" t="s">
        <v>7173</v>
      </c>
      <c r="F1546" s="4">
        <v>9.19046688079834</v>
      </c>
      <c r="G1546" s="4" t="s">
        <v>7174</v>
      </c>
    </row>
    <row r="1547" spans="1:7">
      <c r="A1547" s="4" t="s">
        <v>7175</v>
      </c>
      <c r="B1547" s="4" t="s">
        <v>7176</v>
      </c>
      <c r="C1547" s="4" t="s">
        <v>464</v>
      </c>
      <c r="D1547" s="4">
        <v>45</v>
      </c>
      <c r="E1547" s="4" t="s">
        <v>7177</v>
      </c>
      <c r="F1547" s="4">
        <v>9.18923473358154</v>
      </c>
      <c r="G1547" s="4" t="s">
        <v>7178</v>
      </c>
    </row>
    <row r="1548" spans="1:7">
      <c r="A1548" s="4" t="s">
        <v>7179</v>
      </c>
      <c r="B1548" s="4" t="s">
        <v>7180</v>
      </c>
      <c r="C1548" s="4" t="s">
        <v>464</v>
      </c>
      <c r="D1548" s="4">
        <v>32</v>
      </c>
      <c r="E1548" s="4" t="s">
        <v>7181</v>
      </c>
      <c r="F1548" s="4">
        <v>9.17482757568359</v>
      </c>
      <c r="G1548" s="4" t="s">
        <v>7182</v>
      </c>
    </row>
    <row r="1549" spans="1:7">
      <c r="A1549" s="4" t="s">
        <v>7183</v>
      </c>
      <c r="B1549" s="4" t="s">
        <v>7184</v>
      </c>
      <c r="C1549" s="4" t="s">
        <v>464</v>
      </c>
      <c r="D1549" s="4">
        <v>42</v>
      </c>
      <c r="E1549" s="4" t="s">
        <v>7185</v>
      </c>
      <c r="F1549" s="4">
        <v>9.17331123352051</v>
      </c>
      <c r="G1549" s="4" t="s">
        <v>7186</v>
      </c>
    </row>
    <row r="1550" spans="1:7">
      <c r="A1550" s="4" t="s">
        <v>7187</v>
      </c>
      <c r="B1550" s="4" t="s">
        <v>7188</v>
      </c>
      <c r="C1550" s="4" t="s">
        <v>464</v>
      </c>
      <c r="D1550" s="4">
        <v>46</v>
      </c>
      <c r="E1550" s="4" t="s">
        <v>7189</v>
      </c>
      <c r="F1550" s="4">
        <v>9.17087173461914</v>
      </c>
      <c r="G1550" s="4" t="s">
        <v>7190</v>
      </c>
    </row>
    <row r="1551" spans="1:7">
      <c r="A1551" s="4" t="s">
        <v>7191</v>
      </c>
      <c r="B1551" s="4" t="s">
        <v>7192</v>
      </c>
      <c r="C1551" s="4" t="s">
        <v>464</v>
      </c>
      <c r="D1551" s="4">
        <v>48</v>
      </c>
      <c r="E1551" s="4" t="s">
        <v>7193</v>
      </c>
      <c r="F1551" s="4">
        <v>9.14553070068359</v>
      </c>
      <c r="G1551" s="4" t="s">
        <v>7194</v>
      </c>
    </row>
    <row r="1552" spans="1:7">
      <c r="A1552" s="4" t="s">
        <v>7195</v>
      </c>
      <c r="B1552" s="4" t="s">
        <v>7196</v>
      </c>
      <c r="C1552" s="4" t="s">
        <v>464</v>
      </c>
      <c r="D1552" s="4">
        <v>38</v>
      </c>
      <c r="E1552" s="4" t="s">
        <v>7197</v>
      </c>
      <c r="F1552" s="4">
        <v>9.13959980010986</v>
      </c>
      <c r="G1552" s="4" t="s">
        <v>7198</v>
      </c>
    </row>
    <row r="1553" spans="1:7">
      <c r="A1553" s="4" t="s">
        <v>7199</v>
      </c>
      <c r="B1553" s="4" t="s">
        <v>7200</v>
      </c>
      <c r="C1553" s="4" t="s">
        <v>464</v>
      </c>
      <c r="D1553" s="4">
        <v>45</v>
      </c>
      <c r="E1553" s="4" t="s">
        <v>7201</v>
      </c>
      <c r="F1553" s="4">
        <v>9.13757514953613</v>
      </c>
      <c r="G1553" s="4" t="s">
        <v>7202</v>
      </c>
    </row>
    <row r="1554" spans="1:7">
      <c r="A1554" s="4" t="s">
        <v>7203</v>
      </c>
      <c r="B1554" s="4" t="s">
        <v>7204</v>
      </c>
      <c r="C1554" s="4" t="s">
        <v>464</v>
      </c>
      <c r="D1554" s="4">
        <v>46</v>
      </c>
      <c r="E1554" s="4" t="s">
        <v>7205</v>
      </c>
      <c r="F1554" s="4">
        <v>9.13665771484375</v>
      </c>
      <c r="G1554" s="4" t="s">
        <v>7206</v>
      </c>
    </row>
    <row r="1555" spans="1:7">
      <c r="A1555" s="4" t="s">
        <v>7207</v>
      </c>
      <c r="B1555" s="4" t="s">
        <v>7208</v>
      </c>
      <c r="C1555" s="4" t="s">
        <v>464</v>
      </c>
      <c r="D1555" s="4">
        <v>34</v>
      </c>
      <c r="E1555" s="4" t="s">
        <v>7209</v>
      </c>
      <c r="F1555" s="4">
        <v>9.13661766052246</v>
      </c>
      <c r="G1555" s="4" t="s">
        <v>7210</v>
      </c>
    </row>
    <row r="1556" spans="1:7">
      <c r="A1556" s="4" t="s">
        <v>7211</v>
      </c>
      <c r="B1556" s="4" t="s">
        <v>7212</v>
      </c>
      <c r="C1556" s="4" t="s">
        <v>464</v>
      </c>
      <c r="D1556" s="4">
        <v>48</v>
      </c>
      <c r="E1556" s="4" t="s">
        <v>7213</v>
      </c>
      <c r="F1556" s="4">
        <v>9.13488960266113</v>
      </c>
      <c r="G1556" s="4" t="s">
        <v>7214</v>
      </c>
    </row>
    <row r="1557" spans="1:7">
      <c r="A1557" s="4" t="s">
        <v>309</v>
      </c>
      <c r="B1557" s="4" t="s">
        <v>7215</v>
      </c>
      <c r="C1557" s="4" t="s">
        <v>464</v>
      </c>
      <c r="D1557" s="4">
        <v>47</v>
      </c>
      <c r="E1557" s="4" t="s">
        <v>7216</v>
      </c>
      <c r="F1557" s="4">
        <v>9.13180828094482</v>
      </c>
      <c r="G1557" s="4" t="s">
        <v>7217</v>
      </c>
    </row>
    <row r="1558" spans="1:7">
      <c r="A1558" s="4" t="s">
        <v>7218</v>
      </c>
      <c r="B1558" s="4" t="s">
        <v>7219</v>
      </c>
      <c r="C1558" s="4" t="s">
        <v>464</v>
      </c>
      <c r="D1558" s="4">
        <v>41</v>
      </c>
      <c r="E1558" s="4" t="s">
        <v>7220</v>
      </c>
      <c r="F1558" s="4">
        <v>9.11768913269043</v>
      </c>
      <c r="G1558" s="4" t="s">
        <v>7221</v>
      </c>
    </row>
    <row r="1559" spans="1:7">
      <c r="A1559" s="4" t="s">
        <v>7222</v>
      </c>
      <c r="B1559" s="4" t="s">
        <v>7223</v>
      </c>
      <c r="C1559" s="4" t="s">
        <v>551</v>
      </c>
      <c r="D1559" s="4">
        <v>22</v>
      </c>
      <c r="E1559" s="4" t="s">
        <v>7224</v>
      </c>
      <c r="F1559" s="4">
        <v>9.1143741607666</v>
      </c>
      <c r="G1559" s="4" t="s">
        <v>7225</v>
      </c>
    </row>
    <row r="1560" spans="1:7">
      <c r="A1560" s="4" t="s">
        <v>7226</v>
      </c>
      <c r="B1560" s="4" t="s">
        <v>7227</v>
      </c>
      <c r="C1560" s="4" t="s">
        <v>464</v>
      </c>
      <c r="D1560" s="4">
        <v>38</v>
      </c>
      <c r="E1560" s="4" t="s">
        <v>7228</v>
      </c>
      <c r="F1560" s="4">
        <v>9.11206817626953</v>
      </c>
      <c r="G1560" s="4" t="s">
        <v>7229</v>
      </c>
    </row>
    <row r="1561" spans="1:7">
      <c r="A1561" s="4" t="s">
        <v>7230</v>
      </c>
      <c r="B1561" s="4" t="s">
        <v>7231</v>
      </c>
      <c r="C1561" s="4" t="s">
        <v>464</v>
      </c>
      <c r="D1561" s="4">
        <v>34</v>
      </c>
      <c r="E1561" s="4" t="s">
        <v>7232</v>
      </c>
      <c r="F1561" s="4">
        <v>9.1056957244873</v>
      </c>
      <c r="G1561" s="4" t="s">
        <v>7233</v>
      </c>
    </row>
    <row r="1562" spans="1:7">
      <c r="A1562" s="4" t="s">
        <v>7234</v>
      </c>
      <c r="B1562" s="4" t="s">
        <v>7235</v>
      </c>
      <c r="C1562" s="4" t="s">
        <v>464</v>
      </c>
      <c r="D1562" s="4">
        <v>46</v>
      </c>
      <c r="E1562" s="4" t="s">
        <v>7236</v>
      </c>
      <c r="F1562" s="4">
        <v>9.10444164276123</v>
      </c>
      <c r="G1562" s="4" t="s">
        <v>7237</v>
      </c>
    </row>
    <row r="1563" spans="1:7">
      <c r="A1563" s="4" t="s">
        <v>7238</v>
      </c>
      <c r="B1563" s="4" t="s">
        <v>7239</v>
      </c>
      <c r="C1563" s="4" t="s">
        <v>464</v>
      </c>
      <c r="D1563" s="4">
        <v>41</v>
      </c>
      <c r="E1563" s="4" t="s">
        <v>7240</v>
      </c>
      <c r="F1563" s="4">
        <v>9.10342693328857</v>
      </c>
      <c r="G1563" s="4" t="s">
        <v>7241</v>
      </c>
    </row>
    <row r="1564" spans="1:7">
      <c r="A1564" s="4" t="s">
        <v>7242</v>
      </c>
      <c r="B1564" s="4" t="s">
        <v>7243</v>
      </c>
      <c r="C1564" s="4" t="s">
        <v>464</v>
      </c>
      <c r="D1564" s="4">
        <v>41</v>
      </c>
      <c r="E1564" s="4" t="s">
        <v>7244</v>
      </c>
      <c r="F1564" s="4">
        <v>9.10098838806152</v>
      </c>
      <c r="G1564" s="4" t="s">
        <v>7245</v>
      </c>
    </row>
    <row r="1565" spans="1:7">
      <c r="A1565" s="4" t="s">
        <v>7246</v>
      </c>
      <c r="B1565" s="4" t="s">
        <v>7247</v>
      </c>
      <c r="C1565" s="4" t="s">
        <v>464</v>
      </c>
      <c r="D1565" s="4">
        <v>42</v>
      </c>
      <c r="E1565" s="4" t="s">
        <v>7248</v>
      </c>
      <c r="F1565" s="4">
        <v>9.10032844543457</v>
      </c>
      <c r="G1565" s="4" t="s">
        <v>7249</v>
      </c>
    </row>
    <row r="1566" spans="1:7">
      <c r="A1566" s="4" t="s">
        <v>7250</v>
      </c>
      <c r="B1566" s="4" t="s">
        <v>7251</v>
      </c>
      <c r="C1566" s="4" t="s">
        <v>1124</v>
      </c>
      <c r="D1566" s="4">
        <v>1</v>
      </c>
      <c r="E1566" s="4" t="s">
        <v>7252</v>
      </c>
      <c r="F1566" s="4">
        <v>9.09747314453125</v>
      </c>
      <c r="G1566" s="4" t="s">
        <v>7253</v>
      </c>
    </row>
    <row r="1567" spans="1:7">
      <c r="A1567" s="4" t="s">
        <v>7254</v>
      </c>
      <c r="B1567" s="4" t="s">
        <v>7255</v>
      </c>
      <c r="C1567" s="4" t="s">
        <v>464</v>
      </c>
      <c r="D1567" s="4">
        <v>44</v>
      </c>
      <c r="E1567" s="4" t="s">
        <v>7256</v>
      </c>
      <c r="F1567" s="4">
        <v>9.09657096862793</v>
      </c>
      <c r="G1567" s="4" t="s">
        <v>7257</v>
      </c>
    </row>
    <row r="1568" spans="1:7">
      <c r="A1568" s="4" t="s">
        <v>7258</v>
      </c>
      <c r="B1568" s="4" t="s">
        <v>7259</v>
      </c>
      <c r="C1568" s="4" t="s">
        <v>464</v>
      </c>
      <c r="D1568" s="4">
        <v>44</v>
      </c>
      <c r="E1568" s="4" t="s">
        <v>7260</v>
      </c>
      <c r="F1568" s="4">
        <v>9.09472465515137</v>
      </c>
      <c r="G1568" s="4" t="s">
        <v>7261</v>
      </c>
    </row>
    <row r="1569" spans="1:7">
      <c r="A1569" s="4" t="s">
        <v>7262</v>
      </c>
      <c r="B1569" s="4" t="s">
        <v>7263</v>
      </c>
      <c r="C1569" s="4" t="s">
        <v>464</v>
      </c>
      <c r="D1569" s="4">
        <v>39</v>
      </c>
      <c r="E1569" s="4" t="s">
        <v>7264</v>
      </c>
      <c r="F1569" s="4">
        <v>9.08768367767334</v>
      </c>
      <c r="G1569" s="4" t="s">
        <v>7265</v>
      </c>
    </row>
    <row r="1570" spans="1:7">
      <c r="A1570" s="4" t="s">
        <v>7266</v>
      </c>
      <c r="B1570" s="4" t="s">
        <v>7267</v>
      </c>
      <c r="C1570" s="4" t="s">
        <v>464</v>
      </c>
      <c r="D1570" s="4">
        <v>38</v>
      </c>
      <c r="E1570" s="4" t="s">
        <v>7268</v>
      </c>
      <c r="F1570" s="4">
        <v>9.08651256561279</v>
      </c>
      <c r="G1570" s="4" t="s">
        <v>7269</v>
      </c>
    </row>
    <row r="1571" spans="1:7">
      <c r="A1571" s="4" t="s">
        <v>7270</v>
      </c>
      <c r="B1571" s="4" t="s">
        <v>7271</v>
      </c>
      <c r="C1571" s="4" t="s">
        <v>464</v>
      </c>
      <c r="D1571" s="4">
        <v>43</v>
      </c>
      <c r="E1571" s="4" t="s">
        <v>7272</v>
      </c>
      <c r="F1571" s="4">
        <v>9.08375263214111</v>
      </c>
      <c r="G1571" s="4" t="s">
        <v>7273</v>
      </c>
    </row>
    <row r="1572" spans="1:7">
      <c r="A1572" s="4" t="s">
        <v>7274</v>
      </c>
      <c r="B1572" s="4" t="s">
        <v>7275</v>
      </c>
      <c r="C1572" s="4" t="s">
        <v>464</v>
      </c>
      <c r="D1572" s="4">
        <v>44</v>
      </c>
      <c r="E1572" s="4" t="s">
        <v>7276</v>
      </c>
      <c r="F1572" s="4">
        <v>9.0829439163208</v>
      </c>
      <c r="G1572" s="4" t="s">
        <v>7277</v>
      </c>
    </row>
    <row r="1573" spans="1:7">
      <c r="A1573" s="4" t="s">
        <v>7278</v>
      </c>
      <c r="B1573" s="4" t="s">
        <v>7279</v>
      </c>
      <c r="C1573" s="4" t="s">
        <v>464</v>
      </c>
      <c r="D1573" s="4">
        <v>46</v>
      </c>
      <c r="E1573" s="4" t="s">
        <v>7280</v>
      </c>
      <c r="F1573" s="4">
        <v>9.08249759674072</v>
      </c>
      <c r="G1573" s="4" t="s">
        <v>7281</v>
      </c>
    </row>
    <row r="1574" spans="1:7">
      <c r="A1574" s="4" t="s">
        <v>7282</v>
      </c>
      <c r="B1574" s="4" t="s">
        <v>7283</v>
      </c>
      <c r="C1574" s="4" t="s">
        <v>464</v>
      </c>
      <c r="D1574" s="4">
        <v>44</v>
      </c>
      <c r="E1574" s="4" t="s">
        <v>7284</v>
      </c>
      <c r="F1574" s="4">
        <v>9.07635021209717</v>
      </c>
      <c r="G1574" s="4" t="s">
        <v>7285</v>
      </c>
    </row>
    <row r="1575" spans="1:7">
      <c r="A1575" s="4" t="s">
        <v>7286</v>
      </c>
      <c r="B1575" s="4" t="s">
        <v>7287</v>
      </c>
      <c r="C1575" s="4" t="s">
        <v>551</v>
      </c>
      <c r="D1575" s="4">
        <v>18</v>
      </c>
      <c r="E1575" s="4" t="s">
        <v>7288</v>
      </c>
      <c r="F1575" s="4">
        <v>9.07137775421143</v>
      </c>
      <c r="G1575" s="4" t="s">
        <v>7289</v>
      </c>
    </row>
    <row r="1576" spans="1:7">
      <c r="A1576" s="4" t="s">
        <v>7290</v>
      </c>
      <c r="B1576" s="4" t="s">
        <v>7291</v>
      </c>
      <c r="C1576" s="4" t="s">
        <v>464</v>
      </c>
      <c r="D1576" s="4">
        <v>44</v>
      </c>
      <c r="E1576" s="4" t="s">
        <v>7292</v>
      </c>
      <c r="F1576" s="4">
        <v>9.07063102722168</v>
      </c>
      <c r="G1576" s="4" t="s">
        <v>7293</v>
      </c>
    </row>
    <row r="1577" spans="1:7">
      <c r="A1577" s="4" t="s">
        <v>7294</v>
      </c>
      <c r="B1577" s="4" t="s">
        <v>7295</v>
      </c>
      <c r="C1577" s="4" t="s">
        <v>3050</v>
      </c>
      <c r="D1577" s="4">
        <v>3</v>
      </c>
      <c r="E1577" s="4" t="s">
        <v>7296</v>
      </c>
      <c r="F1577" s="4">
        <v>9.05458164215088</v>
      </c>
      <c r="G1577" s="4" t="s">
        <v>7297</v>
      </c>
    </row>
    <row r="1578" spans="1:7">
      <c r="A1578" s="4" t="s">
        <v>7298</v>
      </c>
      <c r="B1578" s="4" t="s">
        <v>7299</v>
      </c>
      <c r="C1578" s="4" t="s">
        <v>464</v>
      </c>
      <c r="D1578" s="4">
        <v>41</v>
      </c>
      <c r="E1578" s="4" t="s">
        <v>7300</v>
      </c>
      <c r="F1578" s="4">
        <v>9.04189205169678</v>
      </c>
      <c r="G1578" s="4" t="s">
        <v>7301</v>
      </c>
    </row>
    <row r="1579" spans="1:7">
      <c r="A1579" s="4" t="s">
        <v>7302</v>
      </c>
      <c r="B1579" s="4" t="s">
        <v>7303</v>
      </c>
      <c r="C1579" s="4" t="s">
        <v>464</v>
      </c>
      <c r="D1579" s="4">
        <v>40</v>
      </c>
      <c r="E1579" s="4" t="s">
        <v>7304</v>
      </c>
      <c r="F1579" s="4">
        <v>9.04129981994629</v>
      </c>
      <c r="G1579" s="4" t="s">
        <v>7305</v>
      </c>
    </row>
    <row r="1580" spans="1:7">
      <c r="A1580" s="4" t="s">
        <v>666</v>
      </c>
      <c r="B1580" s="4" t="s">
        <v>667</v>
      </c>
      <c r="C1580" s="4" t="s">
        <v>464</v>
      </c>
      <c r="D1580" s="4">
        <v>45</v>
      </c>
      <c r="E1580" s="4" t="s">
        <v>668</v>
      </c>
      <c r="F1580" s="4">
        <v>9.03176021575928</v>
      </c>
      <c r="G1580" s="4" t="s">
        <v>669</v>
      </c>
    </row>
    <row r="1581" spans="1:7">
      <c r="A1581" s="4" t="s">
        <v>7306</v>
      </c>
      <c r="B1581" s="4" t="s">
        <v>7307</v>
      </c>
      <c r="C1581" s="4" t="s">
        <v>464</v>
      </c>
      <c r="D1581" s="4">
        <v>42</v>
      </c>
      <c r="E1581" s="4" t="s">
        <v>7308</v>
      </c>
      <c r="F1581" s="4">
        <v>9.02742385864258</v>
      </c>
      <c r="G1581" s="4" t="s">
        <v>7309</v>
      </c>
    </row>
    <row r="1582" spans="1:7">
      <c r="A1582" s="4" t="s">
        <v>7310</v>
      </c>
      <c r="B1582" s="4" t="s">
        <v>7311</v>
      </c>
      <c r="C1582" s="4" t="s">
        <v>464</v>
      </c>
      <c r="D1582" s="4">
        <v>41</v>
      </c>
      <c r="E1582" s="4" t="s">
        <v>7312</v>
      </c>
      <c r="F1582" s="4">
        <v>9.02379035949707</v>
      </c>
      <c r="G1582" s="4" t="s">
        <v>7313</v>
      </c>
    </row>
    <row r="1583" spans="1:7">
      <c r="A1583" s="4" t="s">
        <v>7314</v>
      </c>
      <c r="B1583" s="4" t="s">
        <v>7315</v>
      </c>
      <c r="C1583" s="4" t="s">
        <v>464</v>
      </c>
      <c r="D1583" s="4">
        <v>42</v>
      </c>
      <c r="E1583" s="4" t="s">
        <v>7316</v>
      </c>
      <c r="F1583" s="4">
        <v>9.02253246307373</v>
      </c>
      <c r="G1583" s="4" t="s">
        <v>7317</v>
      </c>
    </row>
    <row r="1584" spans="1:7">
      <c r="A1584" s="4" t="s">
        <v>7318</v>
      </c>
      <c r="B1584" s="4" t="s">
        <v>7319</v>
      </c>
      <c r="C1584" s="4" t="s">
        <v>464</v>
      </c>
      <c r="D1584" s="4">
        <v>48</v>
      </c>
      <c r="E1584" s="4" t="s">
        <v>7320</v>
      </c>
      <c r="F1584" s="4">
        <v>9.01955795288086</v>
      </c>
      <c r="G1584" s="4" t="s">
        <v>7321</v>
      </c>
    </row>
    <row r="1585" spans="1:7">
      <c r="A1585" s="4" t="s">
        <v>7322</v>
      </c>
      <c r="B1585" s="4" t="s">
        <v>7323</v>
      </c>
      <c r="C1585" s="4" t="s">
        <v>464</v>
      </c>
      <c r="D1585" s="4">
        <v>36</v>
      </c>
      <c r="E1585" s="4" t="s">
        <v>7324</v>
      </c>
      <c r="F1585" s="4">
        <v>9.01854705810547</v>
      </c>
      <c r="G1585" s="4" t="s">
        <v>7325</v>
      </c>
    </row>
    <row r="1586" spans="1:7">
      <c r="A1586" s="4" t="s">
        <v>7326</v>
      </c>
      <c r="B1586" s="4" t="s">
        <v>7327</v>
      </c>
      <c r="C1586" s="4" t="s">
        <v>464</v>
      </c>
      <c r="D1586" s="4">
        <v>43</v>
      </c>
      <c r="E1586" s="4" t="s">
        <v>7328</v>
      </c>
      <c r="F1586" s="4">
        <v>9.0177001953125</v>
      </c>
      <c r="G1586" s="4" t="s">
        <v>7329</v>
      </c>
    </row>
    <row r="1587" spans="1:7">
      <c r="A1587" s="4" t="s">
        <v>7330</v>
      </c>
      <c r="B1587" s="4" t="s">
        <v>7331</v>
      </c>
      <c r="C1587" s="4" t="s">
        <v>464</v>
      </c>
      <c r="D1587" s="4">
        <v>46</v>
      </c>
      <c r="E1587" s="4" t="s">
        <v>7332</v>
      </c>
      <c r="F1587" s="4">
        <v>9.01572036743164</v>
      </c>
      <c r="G1587" s="4" t="s">
        <v>7333</v>
      </c>
    </row>
    <row r="1588" spans="1:7">
      <c r="A1588" s="4" t="s">
        <v>7334</v>
      </c>
      <c r="B1588" s="4" t="s">
        <v>7335</v>
      </c>
      <c r="C1588" s="4" t="s">
        <v>464</v>
      </c>
      <c r="D1588" s="4">
        <v>42</v>
      </c>
      <c r="E1588" s="4" t="s">
        <v>7336</v>
      </c>
      <c r="F1588" s="4">
        <v>9.01411628723145</v>
      </c>
      <c r="G1588" s="4" t="s">
        <v>7337</v>
      </c>
    </row>
    <row r="1589" spans="1:7">
      <c r="A1589" s="4" t="s">
        <v>7338</v>
      </c>
      <c r="B1589" s="4" t="s">
        <v>7339</v>
      </c>
      <c r="C1589" s="4" t="s">
        <v>464</v>
      </c>
      <c r="D1589" s="4">
        <v>46</v>
      </c>
      <c r="E1589" s="4" t="s">
        <v>7340</v>
      </c>
      <c r="F1589" s="4">
        <v>9.0122241973877</v>
      </c>
      <c r="G1589" s="4" t="s">
        <v>7341</v>
      </c>
    </row>
    <row r="1590" spans="1:7">
      <c r="A1590" s="4" t="s">
        <v>7342</v>
      </c>
      <c r="B1590" s="4" t="s">
        <v>7343</v>
      </c>
      <c r="C1590" s="4" t="s">
        <v>464</v>
      </c>
      <c r="D1590" s="4">
        <v>41</v>
      </c>
      <c r="E1590" s="4" t="s">
        <v>7344</v>
      </c>
      <c r="F1590" s="4">
        <v>9.00638389587402</v>
      </c>
      <c r="G1590" s="4" t="s">
        <v>7345</v>
      </c>
    </row>
    <row r="1591" spans="1:7">
      <c r="A1591" s="4" t="s">
        <v>7346</v>
      </c>
      <c r="B1591" s="4" t="s">
        <v>7347</v>
      </c>
      <c r="C1591" s="4" t="s">
        <v>464</v>
      </c>
      <c r="D1591" s="4">
        <v>44</v>
      </c>
      <c r="E1591" s="4" t="s">
        <v>7348</v>
      </c>
      <c r="F1591" s="4">
        <v>9.00577068328857</v>
      </c>
      <c r="G1591" s="4" t="s">
        <v>7349</v>
      </c>
    </row>
    <row r="1592" spans="1:7">
      <c r="A1592" s="4" t="s">
        <v>7350</v>
      </c>
      <c r="B1592" s="4" t="s">
        <v>7351</v>
      </c>
      <c r="C1592" s="4" t="s">
        <v>464</v>
      </c>
      <c r="D1592" s="4">
        <v>47</v>
      </c>
      <c r="E1592" s="4" t="s">
        <v>7352</v>
      </c>
      <c r="F1592" s="4">
        <v>9.00252628326416</v>
      </c>
      <c r="G1592" s="4" t="s">
        <v>7353</v>
      </c>
    </row>
    <row r="1593" spans="1:7">
      <c r="A1593" s="4" t="s">
        <v>7354</v>
      </c>
      <c r="B1593" s="4" t="s">
        <v>7355</v>
      </c>
      <c r="C1593" s="4" t="s">
        <v>464</v>
      </c>
      <c r="D1593" s="4">
        <v>44</v>
      </c>
      <c r="E1593" s="4" t="s">
        <v>7356</v>
      </c>
      <c r="F1593" s="4">
        <v>8.99993801116943</v>
      </c>
      <c r="G1593" s="4" t="s">
        <v>7357</v>
      </c>
    </row>
    <row r="1594" spans="1:7">
      <c r="A1594" s="4" t="s">
        <v>7358</v>
      </c>
      <c r="B1594" s="4" t="s">
        <v>7359</v>
      </c>
      <c r="C1594" s="4" t="s">
        <v>464</v>
      </c>
      <c r="D1594" s="4">
        <v>45</v>
      </c>
      <c r="E1594" s="4" t="s">
        <v>7360</v>
      </c>
      <c r="F1594" s="4">
        <v>8.99985313415527</v>
      </c>
      <c r="G1594" s="4" t="s">
        <v>7361</v>
      </c>
    </row>
    <row r="1595" spans="1:7">
      <c r="A1595" s="4" t="s">
        <v>7362</v>
      </c>
      <c r="B1595" s="4" t="s">
        <v>7363</v>
      </c>
      <c r="C1595" s="4" t="s">
        <v>464</v>
      </c>
      <c r="D1595" s="4">
        <v>41</v>
      </c>
      <c r="E1595" s="4" t="s">
        <v>7364</v>
      </c>
      <c r="F1595" s="4">
        <v>8.99980545043945</v>
      </c>
      <c r="G1595" s="4" t="s">
        <v>7365</v>
      </c>
    </row>
    <row r="1596" spans="1:7">
      <c r="A1596" s="4" t="s">
        <v>7366</v>
      </c>
      <c r="B1596" s="4" t="s">
        <v>7367</v>
      </c>
      <c r="C1596" s="4" t="s">
        <v>464</v>
      </c>
      <c r="D1596" s="4">
        <v>43</v>
      </c>
      <c r="E1596" s="4" t="s">
        <v>7368</v>
      </c>
      <c r="F1596" s="4">
        <v>8.9956111907959</v>
      </c>
      <c r="G1596" s="4" t="s">
        <v>7369</v>
      </c>
    </row>
    <row r="1597" spans="1:7">
      <c r="A1597" s="4" t="s">
        <v>7370</v>
      </c>
      <c r="B1597" s="4" t="s">
        <v>7371</v>
      </c>
      <c r="C1597" s="4" t="s">
        <v>464</v>
      </c>
      <c r="D1597" s="4">
        <v>41</v>
      </c>
      <c r="E1597" s="4" t="s">
        <v>7372</v>
      </c>
      <c r="F1597" s="4">
        <v>8.98744487762451</v>
      </c>
      <c r="G1597" s="4" t="s">
        <v>7373</v>
      </c>
    </row>
    <row r="1598" spans="1:7">
      <c r="A1598" s="4" t="s">
        <v>7374</v>
      </c>
      <c r="B1598" s="4" t="s">
        <v>7375</v>
      </c>
      <c r="C1598" s="4" t="s">
        <v>464</v>
      </c>
      <c r="D1598" s="4">
        <v>45</v>
      </c>
      <c r="E1598" s="4" t="s">
        <v>7376</v>
      </c>
      <c r="F1598" s="4">
        <v>8.97779560089111</v>
      </c>
      <c r="G1598" s="4" t="s">
        <v>7377</v>
      </c>
    </row>
    <row r="1599" spans="1:7">
      <c r="A1599" s="4" t="s">
        <v>7378</v>
      </c>
      <c r="B1599" s="4" t="s">
        <v>7379</v>
      </c>
      <c r="C1599" s="4" t="s">
        <v>464</v>
      </c>
      <c r="D1599" s="4">
        <v>35</v>
      </c>
      <c r="E1599" s="4" t="s">
        <v>7380</v>
      </c>
      <c r="F1599" s="4">
        <v>8.9736795425415</v>
      </c>
      <c r="G1599" s="4" t="s">
        <v>7381</v>
      </c>
    </row>
    <row r="1600" spans="1:7">
      <c r="A1600" s="4" t="s">
        <v>7382</v>
      </c>
      <c r="B1600" s="4" t="s">
        <v>7383</v>
      </c>
      <c r="C1600" s="4" t="s">
        <v>464</v>
      </c>
      <c r="D1600" s="4">
        <v>40</v>
      </c>
      <c r="E1600" s="4" t="s">
        <v>7384</v>
      </c>
      <c r="F1600" s="4">
        <v>8.97087574005127</v>
      </c>
      <c r="G1600" s="4" t="s">
        <v>7385</v>
      </c>
    </row>
    <row r="1601" spans="1:7">
      <c r="A1601" s="4" t="s">
        <v>7386</v>
      </c>
      <c r="B1601" s="4" t="s">
        <v>7387</v>
      </c>
      <c r="C1601" s="4" t="s">
        <v>464</v>
      </c>
      <c r="D1601" s="4">
        <v>44</v>
      </c>
      <c r="E1601" s="4" t="s">
        <v>7388</v>
      </c>
      <c r="F1601" s="4">
        <v>8.96499061584473</v>
      </c>
      <c r="G1601" s="4" t="s">
        <v>7389</v>
      </c>
    </row>
    <row r="1602" spans="1:7">
      <c r="A1602" s="4" t="s">
        <v>7390</v>
      </c>
      <c r="B1602" s="4" t="s">
        <v>7391</v>
      </c>
      <c r="C1602" s="4" t="s">
        <v>464</v>
      </c>
      <c r="D1602" s="4">
        <v>40</v>
      </c>
      <c r="E1602" s="4" t="s">
        <v>7392</v>
      </c>
      <c r="F1602" s="4">
        <v>8.9641056060791</v>
      </c>
      <c r="G1602" s="4" t="s">
        <v>7393</v>
      </c>
    </row>
    <row r="1603" spans="1:7">
      <c r="A1603" s="4" t="s">
        <v>7394</v>
      </c>
      <c r="B1603" s="4" t="s">
        <v>7395</v>
      </c>
      <c r="C1603" s="4" t="s">
        <v>464</v>
      </c>
      <c r="D1603" s="4">
        <v>40</v>
      </c>
      <c r="E1603" s="4" t="s">
        <v>7396</v>
      </c>
      <c r="F1603" s="4">
        <v>8.96405982971191</v>
      </c>
      <c r="G1603" s="4" t="s">
        <v>7397</v>
      </c>
    </row>
    <row r="1604" spans="1:7">
      <c r="A1604" s="4" t="s">
        <v>7398</v>
      </c>
      <c r="B1604" s="4" t="s">
        <v>7399</v>
      </c>
      <c r="C1604" s="4" t="s">
        <v>464</v>
      </c>
      <c r="D1604" s="4">
        <v>40</v>
      </c>
      <c r="E1604" s="4" t="s">
        <v>7400</v>
      </c>
      <c r="F1604" s="4">
        <v>8.96237087249756</v>
      </c>
      <c r="G1604" s="4" t="s">
        <v>7401</v>
      </c>
    </row>
    <row r="1605" spans="1:7">
      <c r="A1605" s="4" t="s">
        <v>7402</v>
      </c>
      <c r="B1605" s="4" t="s">
        <v>7403</v>
      </c>
      <c r="C1605" s="4" t="s">
        <v>464</v>
      </c>
      <c r="D1605" s="4">
        <v>38</v>
      </c>
      <c r="E1605" s="4" t="s">
        <v>7404</v>
      </c>
      <c r="F1605" s="4">
        <v>8.96190738677979</v>
      </c>
      <c r="G1605" s="4" t="s">
        <v>7405</v>
      </c>
    </row>
    <row r="1606" spans="1:7">
      <c r="A1606" s="4" t="s">
        <v>7406</v>
      </c>
      <c r="B1606" s="4" t="s">
        <v>7407</v>
      </c>
      <c r="C1606" s="4" t="s">
        <v>464</v>
      </c>
      <c r="D1606" s="4">
        <v>41</v>
      </c>
      <c r="E1606" s="4" t="s">
        <v>7408</v>
      </c>
      <c r="F1606" s="4">
        <v>8.95563316345215</v>
      </c>
      <c r="G1606" s="4" t="s">
        <v>7409</v>
      </c>
    </row>
    <row r="1607" spans="1:7">
      <c r="A1607" s="4" t="s">
        <v>7410</v>
      </c>
      <c r="B1607" s="4" t="s">
        <v>7411</v>
      </c>
      <c r="C1607" s="4" t="s">
        <v>464</v>
      </c>
      <c r="D1607" s="4">
        <v>38</v>
      </c>
      <c r="E1607" s="4" t="s">
        <v>7412</v>
      </c>
      <c r="F1607" s="4">
        <v>8.9517183303833</v>
      </c>
      <c r="G1607" s="4" t="s">
        <v>7413</v>
      </c>
    </row>
    <row r="1608" spans="1:7">
      <c r="A1608" s="4" t="s">
        <v>7414</v>
      </c>
      <c r="B1608" s="4" t="s">
        <v>7415</v>
      </c>
      <c r="C1608" s="4" t="s">
        <v>464</v>
      </c>
      <c r="D1608" s="4">
        <v>41</v>
      </c>
      <c r="E1608" s="4" t="s">
        <v>7416</v>
      </c>
      <c r="F1608" s="4">
        <v>8.94841480255127</v>
      </c>
      <c r="G1608" s="4" t="s">
        <v>7417</v>
      </c>
    </row>
    <row r="1609" spans="1:7">
      <c r="A1609" s="4" t="s">
        <v>1037</v>
      </c>
      <c r="B1609" s="4" t="s">
        <v>1038</v>
      </c>
      <c r="C1609" s="4" t="s">
        <v>464</v>
      </c>
      <c r="D1609" s="4">
        <v>34</v>
      </c>
      <c r="E1609" s="4" t="s">
        <v>1039</v>
      </c>
      <c r="F1609" s="4">
        <v>8.93625545501709</v>
      </c>
      <c r="G1609" s="4" t="s">
        <v>1040</v>
      </c>
    </row>
    <row r="1610" spans="1:7">
      <c r="A1610" s="4" t="s">
        <v>7418</v>
      </c>
      <c r="B1610" s="4" t="s">
        <v>7419</v>
      </c>
      <c r="C1610" s="4" t="s">
        <v>464</v>
      </c>
      <c r="D1610" s="4">
        <v>43</v>
      </c>
      <c r="E1610" s="4" t="s">
        <v>7420</v>
      </c>
      <c r="F1610" s="4">
        <v>8.93061351776123</v>
      </c>
      <c r="G1610" s="4" t="s">
        <v>7421</v>
      </c>
    </row>
    <row r="1611" spans="1:7">
      <c r="A1611" s="4" t="s">
        <v>7422</v>
      </c>
      <c r="B1611" s="4" t="s">
        <v>7423</v>
      </c>
      <c r="C1611" s="4" t="s">
        <v>464</v>
      </c>
      <c r="D1611" s="4">
        <v>42</v>
      </c>
      <c r="E1611" s="4" t="s">
        <v>7424</v>
      </c>
      <c r="F1611" s="4">
        <v>8.92978096008301</v>
      </c>
      <c r="G1611" s="4" t="s">
        <v>7425</v>
      </c>
    </row>
    <row r="1612" spans="1:7">
      <c r="A1612" s="4" t="s">
        <v>7426</v>
      </c>
      <c r="B1612" s="4" t="s">
        <v>7427</v>
      </c>
      <c r="C1612" s="4" t="s">
        <v>464</v>
      </c>
      <c r="D1612" s="4">
        <v>36</v>
      </c>
      <c r="E1612" s="4" t="s">
        <v>7428</v>
      </c>
      <c r="F1612" s="4">
        <v>8.92870712280273</v>
      </c>
      <c r="G1612" s="4" t="s">
        <v>7429</v>
      </c>
    </row>
    <row r="1613" spans="1:7">
      <c r="A1613" s="4" t="s">
        <v>7430</v>
      </c>
      <c r="B1613" s="4" t="s">
        <v>7431</v>
      </c>
      <c r="C1613" s="4" t="s">
        <v>464</v>
      </c>
      <c r="D1613" s="4">
        <v>39</v>
      </c>
      <c r="E1613" s="4" t="s">
        <v>7432</v>
      </c>
      <c r="F1613" s="4">
        <v>8.92700004577637</v>
      </c>
      <c r="G1613" s="4" t="s">
        <v>7433</v>
      </c>
    </row>
    <row r="1614" spans="1:7">
      <c r="A1614" s="4" t="s">
        <v>7434</v>
      </c>
      <c r="B1614" s="4" t="s">
        <v>7435</v>
      </c>
      <c r="C1614" s="4" t="s">
        <v>464</v>
      </c>
      <c r="D1614" s="4">
        <v>42</v>
      </c>
      <c r="E1614" s="4" t="s">
        <v>7436</v>
      </c>
      <c r="F1614" s="4">
        <v>8.92358493804932</v>
      </c>
      <c r="G1614" s="4" t="s">
        <v>7437</v>
      </c>
    </row>
    <row r="1615" spans="1:7">
      <c r="A1615" s="4" t="s">
        <v>7438</v>
      </c>
      <c r="B1615" s="4" t="s">
        <v>7439</v>
      </c>
      <c r="C1615" s="4" t="s">
        <v>464</v>
      </c>
      <c r="D1615" s="4">
        <v>45</v>
      </c>
      <c r="E1615" s="4" t="s">
        <v>7440</v>
      </c>
      <c r="F1615" s="4">
        <v>8.92297744750977</v>
      </c>
      <c r="G1615" s="4" t="s">
        <v>7441</v>
      </c>
    </row>
    <row r="1616" spans="1:7">
      <c r="A1616" s="4" t="s">
        <v>7442</v>
      </c>
      <c r="B1616" s="4" t="s">
        <v>7443</v>
      </c>
      <c r="C1616" s="4" t="s">
        <v>464</v>
      </c>
      <c r="D1616" s="4">
        <v>42</v>
      </c>
      <c r="E1616" s="4" t="s">
        <v>7444</v>
      </c>
      <c r="F1616" s="4">
        <v>8.92245388031006</v>
      </c>
      <c r="G1616" s="4" t="s">
        <v>7445</v>
      </c>
    </row>
    <row r="1617" spans="1:7">
      <c r="A1617" s="4" t="s">
        <v>7446</v>
      </c>
      <c r="B1617" s="4" t="s">
        <v>7447</v>
      </c>
      <c r="C1617" s="4" t="s">
        <v>464</v>
      </c>
      <c r="D1617" s="4">
        <v>46</v>
      </c>
      <c r="E1617" s="4" t="s">
        <v>7448</v>
      </c>
      <c r="F1617" s="4">
        <v>8.91375541687012</v>
      </c>
      <c r="G1617" s="4" t="s">
        <v>7449</v>
      </c>
    </row>
    <row r="1618" spans="1:7">
      <c r="A1618" s="4" t="s">
        <v>7450</v>
      </c>
      <c r="B1618" s="4" t="s">
        <v>7451</v>
      </c>
      <c r="C1618" s="4" t="s">
        <v>464</v>
      </c>
      <c r="D1618" s="4">
        <v>26</v>
      </c>
      <c r="E1618" s="4" t="s">
        <v>7452</v>
      </c>
      <c r="F1618" s="4">
        <v>8.91173458099365</v>
      </c>
      <c r="G1618" s="4" t="s">
        <v>7453</v>
      </c>
    </row>
    <row r="1619" spans="1:7">
      <c r="A1619" s="4" t="s">
        <v>7454</v>
      </c>
      <c r="B1619" s="4" t="s">
        <v>7455</v>
      </c>
      <c r="C1619" s="4" t="s">
        <v>464</v>
      </c>
      <c r="D1619" s="4">
        <v>42</v>
      </c>
      <c r="E1619" s="4" t="s">
        <v>7456</v>
      </c>
      <c r="F1619" s="4">
        <v>8.91151905059814</v>
      </c>
      <c r="G1619" s="4" t="s">
        <v>7457</v>
      </c>
    </row>
    <row r="1620" spans="1:7">
      <c r="A1620" s="4" t="s">
        <v>7458</v>
      </c>
      <c r="B1620" s="4" t="s">
        <v>7459</v>
      </c>
      <c r="C1620" s="4" t="s">
        <v>464</v>
      </c>
      <c r="D1620" s="4">
        <v>44</v>
      </c>
      <c r="E1620" s="4" t="s">
        <v>7460</v>
      </c>
      <c r="F1620" s="4">
        <v>8.90960502624512</v>
      </c>
      <c r="G1620" s="4" t="s">
        <v>7461</v>
      </c>
    </row>
    <row r="1621" spans="1:7">
      <c r="A1621" s="4" t="s">
        <v>7462</v>
      </c>
      <c r="B1621" s="4" t="s">
        <v>7463</v>
      </c>
      <c r="C1621" s="4" t="s">
        <v>464</v>
      </c>
      <c r="D1621" s="4">
        <v>45</v>
      </c>
      <c r="E1621" s="4" t="s">
        <v>7464</v>
      </c>
      <c r="F1621" s="4">
        <v>8.90579414367676</v>
      </c>
      <c r="G1621" s="4" t="s">
        <v>7465</v>
      </c>
    </row>
    <row r="1622" spans="1:7">
      <c r="A1622" s="4" t="s">
        <v>7466</v>
      </c>
      <c r="B1622" s="4" t="s">
        <v>7467</v>
      </c>
      <c r="C1622" s="4" t="s">
        <v>464</v>
      </c>
      <c r="D1622" s="4">
        <v>43</v>
      </c>
      <c r="E1622" s="4" t="s">
        <v>7468</v>
      </c>
      <c r="F1622" s="4">
        <v>8.90439701080322</v>
      </c>
      <c r="G1622" s="4" t="s">
        <v>7469</v>
      </c>
    </row>
    <row r="1623" spans="1:7">
      <c r="A1623" s="4" t="s">
        <v>7470</v>
      </c>
      <c r="B1623" s="4" t="s">
        <v>7471</v>
      </c>
      <c r="C1623" s="4" t="s">
        <v>464</v>
      </c>
      <c r="D1623" s="4">
        <v>45</v>
      </c>
      <c r="E1623" s="4" t="s">
        <v>7472</v>
      </c>
      <c r="F1623" s="4">
        <v>8.90165328979492</v>
      </c>
      <c r="G1623" s="4" t="s">
        <v>7473</v>
      </c>
    </row>
    <row r="1624" spans="1:7">
      <c r="A1624" s="4" t="s">
        <v>7474</v>
      </c>
      <c r="B1624" s="4" t="s">
        <v>7475</v>
      </c>
      <c r="C1624" s="4" t="s">
        <v>464</v>
      </c>
      <c r="D1624" s="4">
        <v>38</v>
      </c>
      <c r="E1624" s="4" t="s">
        <v>7476</v>
      </c>
      <c r="F1624" s="4">
        <v>8.88684558868408</v>
      </c>
      <c r="G1624" s="4" t="s">
        <v>7477</v>
      </c>
    </row>
    <row r="1625" spans="1:7">
      <c r="A1625" s="4" t="s">
        <v>360</v>
      </c>
      <c r="B1625" s="4" t="s">
        <v>7478</v>
      </c>
      <c r="C1625" s="4" t="s">
        <v>464</v>
      </c>
      <c r="D1625" s="4">
        <v>46</v>
      </c>
      <c r="E1625" s="4" t="s">
        <v>7479</v>
      </c>
      <c r="F1625" s="4">
        <v>8.88200950622559</v>
      </c>
      <c r="G1625" s="4" t="s">
        <v>7480</v>
      </c>
    </row>
    <row r="1626" spans="1:7">
      <c r="A1626" s="4" t="s">
        <v>7481</v>
      </c>
      <c r="B1626" s="4" t="s">
        <v>7482</v>
      </c>
      <c r="C1626" s="4" t="s">
        <v>464</v>
      </c>
      <c r="D1626" s="4">
        <v>42</v>
      </c>
      <c r="E1626" s="4" t="s">
        <v>7483</v>
      </c>
      <c r="F1626" s="4">
        <v>8.87807559967041</v>
      </c>
      <c r="G1626" s="4" t="s">
        <v>7484</v>
      </c>
    </row>
    <row r="1627" spans="1:7">
      <c r="A1627" s="4" t="s">
        <v>7485</v>
      </c>
      <c r="B1627" s="4" t="s">
        <v>7486</v>
      </c>
      <c r="C1627" s="4" t="s">
        <v>464</v>
      </c>
      <c r="D1627" s="4">
        <v>25</v>
      </c>
      <c r="E1627" s="4" t="s">
        <v>7487</v>
      </c>
      <c r="F1627" s="4">
        <v>8.87306785583496</v>
      </c>
      <c r="G1627" s="4" t="s">
        <v>7488</v>
      </c>
    </row>
    <row r="1628" spans="1:7">
      <c r="A1628" s="4" t="s">
        <v>7489</v>
      </c>
      <c r="B1628" s="4" t="s">
        <v>7490</v>
      </c>
      <c r="C1628" s="4" t="s">
        <v>464</v>
      </c>
      <c r="D1628" s="4">
        <v>45</v>
      </c>
      <c r="E1628" s="4" t="s">
        <v>7491</v>
      </c>
      <c r="F1628" s="4">
        <v>8.87074756622314</v>
      </c>
      <c r="G1628" s="4" t="s">
        <v>7492</v>
      </c>
    </row>
    <row r="1629" spans="1:7">
      <c r="A1629" s="4" t="s">
        <v>7493</v>
      </c>
      <c r="B1629" s="4" t="s">
        <v>7494</v>
      </c>
      <c r="C1629" s="4" t="s">
        <v>464</v>
      </c>
      <c r="D1629" s="4">
        <v>44</v>
      </c>
      <c r="E1629" s="4" t="s">
        <v>7495</v>
      </c>
      <c r="F1629" s="4">
        <v>8.86833095550537</v>
      </c>
      <c r="G1629" s="4" t="s">
        <v>7496</v>
      </c>
    </row>
    <row r="1630" spans="1:7">
      <c r="A1630" s="4" t="s">
        <v>7497</v>
      </c>
      <c r="B1630" s="4" t="s">
        <v>7498</v>
      </c>
      <c r="C1630" s="4" t="s">
        <v>464</v>
      </c>
      <c r="D1630" s="4">
        <v>40</v>
      </c>
      <c r="E1630" s="4" t="s">
        <v>7499</v>
      </c>
      <c r="F1630" s="4">
        <v>8.86798477172852</v>
      </c>
      <c r="G1630" s="4" t="s">
        <v>7500</v>
      </c>
    </row>
    <row r="1631" spans="1:7">
      <c r="A1631" s="4" t="s">
        <v>7501</v>
      </c>
      <c r="B1631" s="4" t="s">
        <v>7502</v>
      </c>
      <c r="C1631" s="4" t="s">
        <v>464</v>
      </c>
      <c r="D1631" s="4">
        <v>43</v>
      </c>
      <c r="E1631" s="4" t="s">
        <v>7503</v>
      </c>
      <c r="F1631" s="4">
        <v>8.86125755310059</v>
      </c>
      <c r="G1631" s="4" t="s">
        <v>7504</v>
      </c>
    </row>
    <row r="1632" spans="1:7">
      <c r="A1632" s="4" t="s">
        <v>7505</v>
      </c>
      <c r="B1632" s="4" t="s">
        <v>7506</v>
      </c>
      <c r="C1632" s="4" t="s">
        <v>464</v>
      </c>
      <c r="D1632" s="4">
        <v>48</v>
      </c>
      <c r="E1632" s="4" t="s">
        <v>7507</v>
      </c>
      <c r="F1632" s="4">
        <v>8.85993194580078</v>
      </c>
      <c r="G1632" s="4" t="s">
        <v>7508</v>
      </c>
    </row>
    <row r="1633" spans="1:7">
      <c r="A1633" s="4" t="s">
        <v>7509</v>
      </c>
      <c r="B1633" s="4" t="s">
        <v>7510</v>
      </c>
      <c r="C1633" s="4" t="s">
        <v>464</v>
      </c>
      <c r="D1633" s="4">
        <v>34</v>
      </c>
      <c r="E1633" s="4" t="s">
        <v>7511</v>
      </c>
      <c r="F1633" s="4">
        <v>8.85295104980469</v>
      </c>
      <c r="G1633" s="4" t="s">
        <v>7512</v>
      </c>
    </row>
    <row r="1634" spans="1:7">
      <c r="A1634" s="4" t="s">
        <v>7513</v>
      </c>
      <c r="B1634" s="4" t="s">
        <v>7514</v>
      </c>
      <c r="C1634" s="4" t="s">
        <v>464</v>
      </c>
      <c r="D1634" s="4">
        <v>38</v>
      </c>
      <c r="E1634" s="4" t="s">
        <v>7515</v>
      </c>
      <c r="F1634" s="4">
        <v>8.85163402557373</v>
      </c>
      <c r="G1634" s="4" t="s">
        <v>7516</v>
      </c>
    </row>
    <row r="1635" spans="1:7">
      <c r="A1635" s="4" t="s">
        <v>7517</v>
      </c>
      <c r="B1635" s="4" t="s">
        <v>7518</v>
      </c>
      <c r="C1635" s="4" t="s">
        <v>464</v>
      </c>
      <c r="D1635" s="4">
        <v>41</v>
      </c>
      <c r="E1635" s="4" t="s">
        <v>7519</v>
      </c>
      <c r="F1635" s="4">
        <v>8.85053825378418</v>
      </c>
      <c r="G1635" s="4" t="s">
        <v>7520</v>
      </c>
    </row>
    <row r="1636" spans="1:7">
      <c r="A1636" s="4" t="s">
        <v>7521</v>
      </c>
      <c r="B1636" s="4" t="s">
        <v>7522</v>
      </c>
      <c r="C1636" s="4" t="s">
        <v>464</v>
      </c>
      <c r="D1636" s="4">
        <v>44</v>
      </c>
      <c r="E1636" s="4" t="s">
        <v>7523</v>
      </c>
      <c r="F1636" s="4">
        <v>8.85042762756348</v>
      </c>
      <c r="G1636" s="4" t="s">
        <v>7524</v>
      </c>
    </row>
    <row r="1637" spans="1:7">
      <c r="A1637" s="4" t="s">
        <v>7525</v>
      </c>
      <c r="B1637" s="4" t="s">
        <v>7526</v>
      </c>
      <c r="C1637" s="4" t="s">
        <v>464</v>
      </c>
      <c r="D1637" s="4">
        <v>46</v>
      </c>
      <c r="E1637" s="4" t="s">
        <v>7527</v>
      </c>
      <c r="F1637" s="4">
        <v>8.84722137451172</v>
      </c>
      <c r="G1637" s="4" t="s">
        <v>7528</v>
      </c>
    </row>
    <row r="1638" spans="1:7">
      <c r="A1638" s="4" t="s">
        <v>7529</v>
      </c>
      <c r="B1638" s="4" t="s">
        <v>7530</v>
      </c>
      <c r="C1638" s="4" t="s">
        <v>464</v>
      </c>
      <c r="D1638" s="4">
        <v>46</v>
      </c>
      <c r="E1638" s="4" t="s">
        <v>7531</v>
      </c>
      <c r="F1638" s="4">
        <v>8.84558296203613</v>
      </c>
      <c r="G1638" s="4" t="s">
        <v>7532</v>
      </c>
    </row>
    <row r="1639" spans="1:7">
      <c r="A1639" s="4" t="s">
        <v>7533</v>
      </c>
      <c r="B1639" s="4" t="s">
        <v>7534</v>
      </c>
      <c r="C1639" s="4" t="s">
        <v>464</v>
      </c>
      <c r="D1639" s="4">
        <v>44</v>
      </c>
      <c r="E1639" s="4" t="s">
        <v>7535</v>
      </c>
      <c r="F1639" s="4">
        <v>8.84450244903564</v>
      </c>
      <c r="G1639" s="4" t="s">
        <v>7536</v>
      </c>
    </row>
    <row r="1640" spans="1:7">
      <c r="A1640" s="4" t="s">
        <v>7537</v>
      </c>
      <c r="B1640" s="4" t="s">
        <v>7538</v>
      </c>
      <c r="C1640" s="4" t="s">
        <v>464</v>
      </c>
      <c r="D1640" s="4">
        <v>45</v>
      </c>
      <c r="E1640" s="4" t="s">
        <v>7539</v>
      </c>
      <c r="F1640" s="4">
        <v>8.83960151672363</v>
      </c>
      <c r="G1640" s="4" t="s">
        <v>7540</v>
      </c>
    </row>
    <row r="1641" spans="1:7">
      <c r="A1641" s="4" t="s">
        <v>7541</v>
      </c>
      <c r="B1641" s="4" t="s">
        <v>7542</v>
      </c>
      <c r="C1641" s="4" t="s">
        <v>464</v>
      </c>
      <c r="D1641" s="4">
        <v>31</v>
      </c>
      <c r="E1641" s="4" t="s">
        <v>7543</v>
      </c>
      <c r="F1641" s="4">
        <v>8.83134651184082</v>
      </c>
      <c r="G1641" s="4" t="s">
        <v>7544</v>
      </c>
    </row>
    <row r="1642" spans="1:7">
      <c r="A1642" s="4" t="s">
        <v>7545</v>
      </c>
      <c r="B1642" s="4" t="s">
        <v>7546</v>
      </c>
      <c r="C1642" s="4" t="s">
        <v>464</v>
      </c>
      <c r="D1642" s="4">
        <v>45</v>
      </c>
      <c r="E1642" s="4" t="s">
        <v>7547</v>
      </c>
      <c r="F1642" s="4">
        <v>8.82866859436035</v>
      </c>
      <c r="G1642" s="4" t="s">
        <v>7548</v>
      </c>
    </row>
    <row r="1643" spans="1:7">
      <c r="A1643" s="4" t="s">
        <v>7549</v>
      </c>
      <c r="B1643" s="4" t="s">
        <v>7550</v>
      </c>
      <c r="C1643" s="4" t="s">
        <v>464</v>
      </c>
      <c r="D1643" s="4">
        <v>48</v>
      </c>
      <c r="E1643" s="4" t="s">
        <v>7551</v>
      </c>
      <c r="F1643" s="4">
        <v>8.82815551757813</v>
      </c>
      <c r="G1643" s="4" t="s">
        <v>7552</v>
      </c>
    </row>
    <row r="1644" spans="1:7">
      <c r="A1644" s="4" t="s">
        <v>7553</v>
      </c>
      <c r="B1644" s="4" t="s">
        <v>7554</v>
      </c>
      <c r="C1644" s="4" t="s">
        <v>464</v>
      </c>
      <c r="D1644" s="4">
        <v>37</v>
      </c>
      <c r="E1644" s="4" t="s">
        <v>7555</v>
      </c>
      <c r="F1644" s="4">
        <v>8.82659149169922</v>
      </c>
      <c r="G1644" s="4" t="s">
        <v>7556</v>
      </c>
    </row>
    <row r="1645" spans="1:7">
      <c r="A1645" s="4" t="s">
        <v>7557</v>
      </c>
      <c r="B1645" s="4" t="s">
        <v>7558</v>
      </c>
      <c r="C1645" s="4" t="s">
        <v>464</v>
      </c>
      <c r="D1645" s="4">
        <v>41</v>
      </c>
      <c r="E1645" s="4" t="s">
        <v>7559</v>
      </c>
      <c r="F1645" s="4">
        <v>8.82658767700195</v>
      </c>
      <c r="G1645" s="4" t="s">
        <v>7560</v>
      </c>
    </row>
    <row r="1646" spans="1:7">
      <c r="A1646" s="4" t="s">
        <v>7561</v>
      </c>
      <c r="B1646" s="4" t="s">
        <v>7562</v>
      </c>
      <c r="C1646" s="4" t="s">
        <v>464</v>
      </c>
      <c r="D1646" s="4">
        <v>40</v>
      </c>
      <c r="E1646" s="4" t="s">
        <v>7563</v>
      </c>
      <c r="F1646" s="4">
        <v>8.82629013061523</v>
      </c>
      <c r="G1646" s="4" t="s">
        <v>7564</v>
      </c>
    </row>
    <row r="1647" spans="1:7">
      <c r="A1647" s="4" t="s">
        <v>7565</v>
      </c>
      <c r="B1647" s="4" t="s">
        <v>7566</v>
      </c>
      <c r="C1647" s="4" t="s">
        <v>464</v>
      </c>
      <c r="D1647" s="4">
        <v>38</v>
      </c>
      <c r="E1647" s="4" t="s">
        <v>7567</v>
      </c>
      <c r="F1647" s="4">
        <v>8.82392501831055</v>
      </c>
      <c r="G1647" s="4" t="s">
        <v>7568</v>
      </c>
    </row>
    <row r="1648" spans="1:7">
      <c r="A1648" s="4" t="s">
        <v>7569</v>
      </c>
      <c r="B1648" s="4" t="s">
        <v>7570</v>
      </c>
      <c r="C1648" s="4" t="s">
        <v>464</v>
      </c>
      <c r="D1648" s="4">
        <v>42</v>
      </c>
      <c r="E1648" s="4" t="s">
        <v>7571</v>
      </c>
      <c r="F1648" s="4">
        <v>8.82272243499756</v>
      </c>
      <c r="G1648" s="4" t="s">
        <v>7572</v>
      </c>
    </row>
    <row r="1649" spans="1:7">
      <c r="A1649" s="4" t="s">
        <v>7573</v>
      </c>
      <c r="B1649" s="4" t="s">
        <v>7574</v>
      </c>
      <c r="C1649" s="4" t="s">
        <v>464</v>
      </c>
      <c r="D1649" s="4">
        <v>40</v>
      </c>
      <c r="E1649" s="4" t="s">
        <v>7575</v>
      </c>
      <c r="F1649" s="4">
        <v>8.82221508026123</v>
      </c>
      <c r="G1649" s="4" t="s">
        <v>7576</v>
      </c>
    </row>
    <row r="1650" spans="1:7">
      <c r="A1650" s="4" t="s">
        <v>408</v>
      </c>
      <c r="B1650" s="4" t="s">
        <v>219</v>
      </c>
      <c r="C1650" s="4" t="s">
        <v>464</v>
      </c>
      <c r="D1650" s="4">
        <v>50</v>
      </c>
      <c r="E1650" s="4" t="s">
        <v>7577</v>
      </c>
      <c r="F1650" s="4">
        <v>8.82218170166016</v>
      </c>
      <c r="G1650" s="4" t="s">
        <v>7578</v>
      </c>
    </row>
    <row r="1651" spans="1:7">
      <c r="A1651" s="4" t="s">
        <v>7579</v>
      </c>
      <c r="B1651" s="4" t="s">
        <v>7580</v>
      </c>
      <c r="C1651" s="4" t="s">
        <v>464</v>
      </c>
      <c r="D1651" s="4">
        <v>40</v>
      </c>
      <c r="E1651" s="4" t="s">
        <v>7581</v>
      </c>
      <c r="F1651" s="4">
        <v>8.82054328918457</v>
      </c>
      <c r="G1651" s="4" t="s">
        <v>7582</v>
      </c>
    </row>
    <row r="1652" spans="1:7">
      <c r="A1652" s="4" t="s">
        <v>7583</v>
      </c>
      <c r="B1652" s="4" t="s">
        <v>7584</v>
      </c>
      <c r="C1652" s="4" t="s">
        <v>464</v>
      </c>
      <c r="D1652" s="4">
        <v>46</v>
      </c>
      <c r="E1652" s="4" t="s">
        <v>7585</v>
      </c>
      <c r="F1652" s="4">
        <v>8.81370735168457</v>
      </c>
      <c r="G1652" s="4" t="s">
        <v>7586</v>
      </c>
    </row>
    <row r="1653" spans="1:7">
      <c r="A1653" s="4" t="s">
        <v>7587</v>
      </c>
      <c r="B1653" s="4" t="s">
        <v>7588</v>
      </c>
      <c r="C1653" s="4" t="s">
        <v>464</v>
      </c>
      <c r="D1653" s="4">
        <v>45</v>
      </c>
      <c r="E1653" s="4" t="s">
        <v>7589</v>
      </c>
      <c r="F1653" s="4">
        <v>8.81063079833984</v>
      </c>
      <c r="G1653" s="4" t="s">
        <v>7590</v>
      </c>
    </row>
    <row r="1654" spans="1:7">
      <c r="A1654" s="4" t="s">
        <v>7591</v>
      </c>
      <c r="B1654" s="4" t="s">
        <v>7592</v>
      </c>
      <c r="C1654" s="4" t="s">
        <v>464</v>
      </c>
      <c r="D1654" s="4">
        <v>43</v>
      </c>
      <c r="E1654" s="4" t="s">
        <v>7593</v>
      </c>
      <c r="F1654" s="4">
        <v>8.80908870697021</v>
      </c>
      <c r="G1654" s="4" t="s">
        <v>7594</v>
      </c>
    </row>
    <row r="1655" spans="1:7">
      <c r="A1655" s="4" t="s">
        <v>7595</v>
      </c>
      <c r="B1655" s="4" t="s">
        <v>7596</v>
      </c>
      <c r="C1655" s="4" t="s">
        <v>464</v>
      </c>
      <c r="D1655" s="4">
        <v>41</v>
      </c>
      <c r="E1655" s="4" t="s">
        <v>7597</v>
      </c>
      <c r="F1655" s="4">
        <v>8.80409526824951</v>
      </c>
      <c r="G1655" s="4" t="s">
        <v>7598</v>
      </c>
    </row>
    <row r="1656" spans="1:7">
      <c r="A1656" s="4" t="s">
        <v>7599</v>
      </c>
      <c r="B1656" s="4" t="s">
        <v>7600</v>
      </c>
      <c r="C1656" s="4" t="s">
        <v>464</v>
      </c>
      <c r="D1656" s="4">
        <v>39</v>
      </c>
      <c r="E1656" s="4" t="s">
        <v>7601</v>
      </c>
      <c r="F1656" s="4">
        <v>8.80212497711182</v>
      </c>
      <c r="G1656" s="4" t="s">
        <v>7602</v>
      </c>
    </row>
    <row r="1657" spans="1:7">
      <c r="A1657" s="4" t="s">
        <v>7603</v>
      </c>
      <c r="B1657" s="4" t="s">
        <v>7604</v>
      </c>
      <c r="C1657" s="4" t="s">
        <v>464</v>
      </c>
      <c r="D1657" s="4">
        <v>44</v>
      </c>
      <c r="E1657" s="4" t="s">
        <v>7605</v>
      </c>
      <c r="F1657" s="4">
        <v>8.79431533813477</v>
      </c>
      <c r="G1657" s="4" t="s">
        <v>7606</v>
      </c>
    </row>
    <row r="1658" spans="1:7">
      <c r="A1658" s="4" t="s">
        <v>448</v>
      </c>
      <c r="B1658" s="4" t="s">
        <v>7607</v>
      </c>
      <c r="C1658" s="4" t="s">
        <v>464</v>
      </c>
      <c r="D1658" s="4">
        <v>45</v>
      </c>
      <c r="E1658" s="4" t="s">
        <v>7608</v>
      </c>
      <c r="F1658" s="4">
        <v>8.79155349731445</v>
      </c>
      <c r="G1658" s="4" t="s">
        <v>7609</v>
      </c>
    </row>
    <row r="1659" spans="1:7">
      <c r="A1659" s="4" t="s">
        <v>7610</v>
      </c>
      <c r="B1659" s="4" t="s">
        <v>7611</v>
      </c>
      <c r="C1659" s="4" t="s">
        <v>464</v>
      </c>
      <c r="D1659" s="4">
        <v>39</v>
      </c>
      <c r="E1659" s="4" t="s">
        <v>7612</v>
      </c>
      <c r="F1659" s="4">
        <v>8.78962326049805</v>
      </c>
      <c r="G1659" s="4" t="s">
        <v>7613</v>
      </c>
    </row>
    <row r="1660" spans="1:7">
      <c r="A1660" s="4" t="s">
        <v>7614</v>
      </c>
      <c r="B1660" s="4" t="s">
        <v>7615</v>
      </c>
      <c r="C1660" s="4" t="s">
        <v>464</v>
      </c>
      <c r="D1660" s="4">
        <v>41</v>
      </c>
      <c r="E1660" s="4" t="s">
        <v>7616</v>
      </c>
      <c r="F1660" s="4">
        <v>8.78423690795898</v>
      </c>
      <c r="G1660" s="4" t="s">
        <v>7617</v>
      </c>
    </row>
    <row r="1661" spans="1:7">
      <c r="A1661" s="4" t="s">
        <v>7618</v>
      </c>
      <c r="B1661" s="4" t="s">
        <v>7619</v>
      </c>
      <c r="C1661" s="4" t="s">
        <v>464</v>
      </c>
      <c r="D1661" s="4">
        <v>36</v>
      </c>
      <c r="E1661" s="4" t="s">
        <v>7620</v>
      </c>
      <c r="F1661" s="4">
        <v>8.78042602539063</v>
      </c>
      <c r="G1661" s="4" t="s">
        <v>7621</v>
      </c>
    </row>
    <row r="1662" spans="1:7">
      <c r="A1662" s="4" t="s">
        <v>7622</v>
      </c>
      <c r="B1662" s="4" t="s">
        <v>7623</v>
      </c>
      <c r="C1662" s="4" t="s">
        <v>464</v>
      </c>
      <c r="D1662" s="4">
        <v>26</v>
      </c>
      <c r="E1662" s="4" t="s">
        <v>7624</v>
      </c>
      <c r="F1662" s="4">
        <v>8.77830123901367</v>
      </c>
      <c r="G1662" s="4" t="s">
        <v>7625</v>
      </c>
    </row>
    <row r="1663" spans="1:7">
      <c r="A1663" s="4" t="s">
        <v>7626</v>
      </c>
      <c r="B1663" s="4" t="s">
        <v>7627</v>
      </c>
      <c r="C1663" s="4" t="s">
        <v>464</v>
      </c>
      <c r="D1663" s="4">
        <v>43</v>
      </c>
      <c r="E1663" s="4" t="s">
        <v>7628</v>
      </c>
      <c r="F1663" s="4">
        <v>8.77825355529785</v>
      </c>
      <c r="G1663" s="4" t="s">
        <v>7629</v>
      </c>
    </row>
    <row r="1664" spans="1:7">
      <c r="A1664" s="4" t="s">
        <v>7630</v>
      </c>
      <c r="B1664" s="4" t="s">
        <v>7631</v>
      </c>
      <c r="C1664" s="4" t="s">
        <v>464</v>
      </c>
      <c r="D1664" s="4">
        <v>46</v>
      </c>
      <c r="E1664" s="4" t="s">
        <v>7632</v>
      </c>
      <c r="F1664" s="4">
        <v>8.77342796325684</v>
      </c>
      <c r="G1664" s="4" t="s">
        <v>7633</v>
      </c>
    </row>
    <row r="1665" spans="1:7">
      <c r="A1665" s="4" t="s">
        <v>7634</v>
      </c>
      <c r="B1665" s="4" t="s">
        <v>7635</v>
      </c>
      <c r="C1665" s="4" t="s">
        <v>464</v>
      </c>
      <c r="D1665" s="4">
        <v>46</v>
      </c>
      <c r="E1665" s="4" t="s">
        <v>7636</v>
      </c>
      <c r="F1665" s="4">
        <v>8.77235126495361</v>
      </c>
      <c r="G1665" s="4" t="s">
        <v>7637</v>
      </c>
    </row>
    <row r="1666" spans="1:7">
      <c r="A1666" s="4" t="s">
        <v>7638</v>
      </c>
      <c r="B1666" s="4" t="s">
        <v>7639</v>
      </c>
      <c r="C1666" s="4" t="s">
        <v>464</v>
      </c>
      <c r="D1666" s="4">
        <v>38</v>
      </c>
      <c r="E1666" s="4" t="s">
        <v>7640</v>
      </c>
      <c r="F1666" s="4">
        <v>8.76980304718018</v>
      </c>
      <c r="G1666" s="4" t="s">
        <v>7641</v>
      </c>
    </row>
    <row r="1667" spans="1:7">
      <c r="A1667" s="4" t="s">
        <v>7642</v>
      </c>
      <c r="B1667" s="4" t="s">
        <v>7643</v>
      </c>
      <c r="C1667" s="4" t="s">
        <v>464</v>
      </c>
      <c r="D1667" s="4">
        <v>45</v>
      </c>
      <c r="E1667" s="4" t="s">
        <v>7644</v>
      </c>
      <c r="F1667" s="4">
        <v>8.76256847381592</v>
      </c>
      <c r="G1667" s="4" t="s">
        <v>7645</v>
      </c>
    </row>
    <row r="1668" spans="1:7">
      <c r="A1668" s="4" t="s">
        <v>7646</v>
      </c>
      <c r="B1668" s="4" t="s">
        <v>7647</v>
      </c>
      <c r="C1668" s="4" t="s">
        <v>464</v>
      </c>
      <c r="D1668" s="4">
        <v>18</v>
      </c>
      <c r="E1668" s="4" t="s">
        <v>7648</v>
      </c>
      <c r="F1668" s="4">
        <v>8.75808334350586</v>
      </c>
      <c r="G1668" s="4" t="s">
        <v>7649</v>
      </c>
    </row>
    <row r="1669" spans="1:7">
      <c r="A1669" s="4" t="s">
        <v>7650</v>
      </c>
      <c r="B1669" s="4" t="s">
        <v>7651</v>
      </c>
      <c r="C1669" s="4" t="s">
        <v>464</v>
      </c>
      <c r="D1669" s="4">
        <v>46</v>
      </c>
      <c r="E1669" s="4" t="s">
        <v>7652</v>
      </c>
      <c r="F1669" s="4">
        <v>8.75772476196289</v>
      </c>
      <c r="G1669" s="4" t="s">
        <v>7653</v>
      </c>
    </row>
    <row r="1670" spans="1:7">
      <c r="A1670" s="4" t="s">
        <v>7654</v>
      </c>
      <c r="B1670" s="4" t="s">
        <v>7655</v>
      </c>
      <c r="C1670" s="4" t="s">
        <v>464</v>
      </c>
      <c r="D1670" s="4">
        <v>49</v>
      </c>
      <c r="E1670" s="4" t="s">
        <v>7656</v>
      </c>
      <c r="F1670" s="4">
        <v>8.75238132476807</v>
      </c>
      <c r="G1670" s="4" t="s">
        <v>7657</v>
      </c>
    </row>
    <row r="1671" spans="1:7">
      <c r="A1671" s="4" t="s">
        <v>7658</v>
      </c>
      <c r="B1671" s="4" t="s">
        <v>7659</v>
      </c>
      <c r="C1671" s="4" t="s">
        <v>464</v>
      </c>
      <c r="D1671" s="4">
        <v>42</v>
      </c>
      <c r="E1671" s="4" t="s">
        <v>7660</v>
      </c>
      <c r="F1671" s="4">
        <v>8.75041484832764</v>
      </c>
      <c r="G1671" s="4" t="s">
        <v>7661</v>
      </c>
    </row>
    <row r="1672" spans="1:7">
      <c r="A1672" s="4" t="s">
        <v>7662</v>
      </c>
      <c r="B1672" s="4" t="s">
        <v>7663</v>
      </c>
      <c r="C1672" s="4" t="s">
        <v>464</v>
      </c>
      <c r="D1672" s="4">
        <v>41</v>
      </c>
      <c r="E1672" s="4" t="s">
        <v>7664</v>
      </c>
      <c r="F1672" s="4">
        <v>8.75040626525879</v>
      </c>
      <c r="G1672" s="4" t="s">
        <v>7665</v>
      </c>
    </row>
    <row r="1673" spans="1:7">
      <c r="A1673" s="4" t="s">
        <v>7666</v>
      </c>
      <c r="B1673" s="4" t="s">
        <v>7667</v>
      </c>
      <c r="C1673" s="4" t="s">
        <v>464</v>
      </c>
      <c r="D1673" s="4">
        <v>40</v>
      </c>
      <c r="E1673" s="4" t="s">
        <v>7668</v>
      </c>
      <c r="F1673" s="4">
        <v>8.75024509429932</v>
      </c>
      <c r="G1673" s="4" t="s">
        <v>7669</v>
      </c>
    </row>
    <row r="1674" spans="1:7">
      <c r="A1674" s="4" t="s">
        <v>7670</v>
      </c>
      <c r="B1674" s="4" t="s">
        <v>7671</v>
      </c>
      <c r="C1674" s="4" t="s">
        <v>464</v>
      </c>
      <c r="D1674" s="4">
        <v>44</v>
      </c>
      <c r="E1674" s="4" t="s">
        <v>7672</v>
      </c>
      <c r="F1674" s="4">
        <v>8.74103546142578</v>
      </c>
      <c r="G1674" s="4" t="s">
        <v>7673</v>
      </c>
    </row>
    <row r="1675" spans="1:7">
      <c r="A1675" s="4" t="s">
        <v>7674</v>
      </c>
      <c r="B1675" s="4" t="s">
        <v>7675</v>
      </c>
      <c r="C1675" s="4" t="s">
        <v>464</v>
      </c>
      <c r="D1675" s="4">
        <v>36</v>
      </c>
      <c r="E1675" s="4" t="s">
        <v>7676</v>
      </c>
      <c r="F1675" s="4">
        <v>8.74083614349365</v>
      </c>
      <c r="G1675" s="4" t="s">
        <v>7677</v>
      </c>
    </row>
    <row r="1676" spans="1:7">
      <c r="A1676" s="4" t="s">
        <v>7678</v>
      </c>
      <c r="B1676" s="4" t="s">
        <v>7679</v>
      </c>
      <c r="C1676" s="4" t="s">
        <v>464</v>
      </c>
      <c r="D1676" s="4">
        <v>34</v>
      </c>
      <c r="E1676" s="4" t="s">
        <v>7680</v>
      </c>
      <c r="F1676" s="4">
        <v>8.73615837097168</v>
      </c>
      <c r="G1676" s="4" t="s">
        <v>7681</v>
      </c>
    </row>
    <row r="1677" spans="1:7">
      <c r="A1677" s="4" t="s">
        <v>7682</v>
      </c>
      <c r="B1677" s="4" t="s">
        <v>7683</v>
      </c>
      <c r="C1677" s="4" t="s">
        <v>464</v>
      </c>
      <c r="D1677" s="4">
        <v>44</v>
      </c>
      <c r="E1677" s="4" t="s">
        <v>7684</v>
      </c>
      <c r="F1677" s="4">
        <v>8.72676849365234</v>
      </c>
      <c r="G1677" s="4" t="s">
        <v>7685</v>
      </c>
    </row>
    <row r="1678" spans="1:7">
      <c r="A1678" s="4" t="s">
        <v>7686</v>
      </c>
      <c r="B1678" s="4" t="s">
        <v>7687</v>
      </c>
      <c r="C1678" s="4" t="s">
        <v>464</v>
      </c>
      <c r="D1678" s="4">
        <v>48</v>
      </c>
      <c r="E1678" s="4" t="s">
        <v>7688</v>
      </c>
      <c r="F1678" s="4">
        <v>8.72624778747559</v>
      </c>
      <c r="G1678" s="4" t="s">
        <v>7689</v>
      </c>
    </row>
    <row r="1679" spans="1:7">
      <c r="A1679" s="4" t="s">
        <v>7690</v>
      </c>
      <c r="B1679" s="4" t="s">
        <v>7691</v>
      </c>
      <c r="C1679" s="4" t="s">
        <v>464</v>
      </c>
      <c r="D1679" s="4">
        <v>40</v>
      </c>
      <c r="E1679" s="4" t="s">
        <v>7692</v>
      </c>
      <c r="F1679" s="4">
        <v>8.72001266479492</v>
      </c>
      <c r="G1679" s="4" t="s">
        <v>7693</v>
      </c>
    </row>
    <row r="1680" spans="1:7">
      <c r="A1680" s="4" t="s">
        <v>7694</v>
      </c>
      <c r="B1680" s="4" t="s">
        <v>7695</v>
      </c>
      <c r="C1680" s="4" t="s">
        <v>464</v>
      </c>
      <c r="D1680" s="4">
        <v>44</v>
      </c>
      <c r="E1680" s="4" t="s">
        <v>7696</v>
      </c>
      <c r="F1680" s="4">
        <v>8.71656036376953</v>
      </c>
      <c r="G1680" s="4" t="s">
        <v>7697</v>
      </c>
    </row>
    <row r="1681" spans="1:7">
      <c r="A1681" s="4" t="s">
        <v>7698</v>
      </c>
      <c r="B1681" s="4" t="s">
        <v>7699</v>
      </c>
      <c r="C1681" s="4" t="s">
        <v>464</v>
      </c>
      <c r="D1681" s="4">
        <v>43</v>
      </c>
      <c r="E1681" s="4" t="s">
        <v>7700</v>
      </c>
      <c r="F1681" s="4">
        <v>8.71298217773438</v>
      </c>
      <c r="G1681" s="4" t="s">
        <v>7701</v>
      </c>
    </row>
    <row r="1682" spans="1:7">
      <c r="A1682" s="4" t="s">
        <v>7702</v>
      </c>
      <c r="B1682" s="4" t="s">
        <v>7703</v>
      </c>
      <c r="C1682" s="4" t="s">
        <v>464</v>
      </c>
      <c r="D1682" s="4">
        <v>33</v>
      </c>
      <c r="E1682" s="4" t="s">
        <v>7704</v>
      </c>
      <c r="F1682" s="4">
        <v>8.71228408813477</v>
      </c>
      <c r="G1682" s="4" t="s">
        <v>7705</v>
      </c>
    </row>
    <row r="1683" spans="1:7">
      <c r="A1683" s="4" t="s">
        <v>7706</v>
      </c>
      <c r="B1683" s="4" t="s">
        <v>7707</v>
      </c>
      <c r="C1683" s="4" t="s">
        <v>464</v>
      </c>
      <c r="D1683" s="4">
        <v>42</v>
      </c>
      <c r="E1683" s="4" t="s">
        <v>7708</v>
      </c>
      <c r="F1683" s="4">
        <v>8.70468330383301</v>
      </c>
      <c r="G1683" s="4" t="s">
        <v>7709</v>
      </c>
    </row>
    <row r="1684" spans="1:7">
      <c r="A1684" s="4" t="s">
        <v>7710</v>
      </c>
      <c r="B1684" s="4" t="s">
        <v>7711</v>
      </c>
      <c r="C1684" s="4" t="s">
        <v>464</v>
      </c>
      <c r="D1684" s="4">
        <v>50</v>
      </c>
      <c r="E1684" s="4" t="s">
        <v>7712</v>
      </c>
      <c r="F1684" s="4">
        <v>8.70189571380615</v>
      </c>
      <c r="G1684" s="4" t="s">
        <v>7713</v>
      </c>
    </row>
    <row r="1685" spans="1:7">
      <c r="A1685" s="4" t="s">
        <v>7714</v>
      </c>
      <c r="B1685" s="4" t="s">
        <v>7715</v>
      </c>
      <c r="C1685" s="4" t="s">
        <v>464</v>
      </c>
      <c r="D1685" s="4">
        <v>43</v>
      </c>
      <c r="E1685" s="4" t="s">
        <v>7716</v>
      </c>
      <c r="F1685" s="4">
        <v>8.69870567321777</v>
      </c>
      <c r="G1685" s="4" t="s">
        <v>7717</v>
      </c>
    </row>
    <row r="1686" spans="1:7">
      <c r="A1686" s="4" t="s">
        <v>7718</v>
      </c>
      <c r="B1686" s="4" t="s">
        <v>7719</v>
      </c>
      <c r="C1686" s="4" t="s">
        <v>464</v>
      </c>
      <c r="D1686" s="4">
        <v>41</v>
      </c>
      <c r="E1686" s="4" t="s">
        <v>7720</v>
      </c>
      <c r="F1686" s="4">
        <v>8.69820213317871</v>
      </c>
      <c r="G1686" s="4" t="s">
        <v>7721</v>
      </c>
    </row>
    <row r="1687" spans="1:7">
      <c r="A1687" s="4" t="s">
        <v>7722</v>
      </c>
      <c r="B1687" s="4" t="s">
        <v>7723</v>
      </c>
      <c r="C1687" s="4" t="s">
        <v>464</v>
      </c>
      <c r="D1687" s="4">
        <v>44</v>
      </c>
      <c r="E1687" s="4" t="s">
        <v>7724</v>
      </c>
      <c r="F1687" s="4">
        <v>8.69489860534668</v>
      </c>
      <c r="G1687" s="4" t="s">
        <v>7725</v>
      </c>
    </row>
    <row r="1688" spans="1:7">
      <c r="A1688" s="4" t="s">
        <v>7726</v>
      </c>
      <c r="B1688" s="4" t="s">
        <v>7727</v>
      </c>
      <c r="C1688" s="4" t="s">
        <v>464</v>
      </c>
      <c r="D1688" s="4">
        <v>40</v>
      </c>
      <c r="E1688" s="4" t="s">
        <v>7728</v>
      </c>
      <c r="F1688" s="4">
        <v>8.69245910644531</v>
      </c>
      <c r="G1688" s="4" t="s">
        <v>7729</v>
      </c>
    </row>
    <row r="1689" spans="1:7">
      <c r="A1689" s="4" t="s">
        <v>7730</v>
      </c>
      <c r="B1689" s="4" t="s">
        <v>7731</v>
      </c>
      <c r="C1689" s="4" t="s">
        <v>464</v>
      </c>
      <c r="D1689" s="4">
        <v>41</v>
      </c>
      <c r="E1689" s="4" t="s">
        <v>7732</v>
      </c>
      <c r="F1689" s="4">
        <v>8.69189739227295</v>
      </c>
      <c r="G1689" s="4" t="s">
        <v>7733</v>
      </c>
    </row>
    <row r="1690" spans="1:7">
      <c r="A1690" s="4" t="s">
        <v>7734</v>
      </c>
      <c r="B1690" s="4" t="s">
        <v>7735</v>
      </c>
      <c r="C1690" s="4" t="s">
        <v>464</v>
      </c>
      <c r="D1690" s="4">
        <v>36</v>
      </c>
      <c r="E1690" s="4" t="s">
        <v>7736</v>
      </c>
      <c r="F1690" s="4">
        <v>8.68586254119873</v>
      </c>
      <c r="G1690" s="4" t="s">
        <v>7737</v>
      </c>
    </row>
    <row r="1691" spans="1:7">
      <c r="A1691" s="4" t="s">
        <v>7738</v>
      </c>
      <c r="B1691" s="4" t="s">
        <v>7739</v>
      </c>
      <c r="C1691" s="4" t="s">
        <v>464</v>
      </c>
      <c r="D1691" s="4">
        <v>45</v>
      </c>
      <c r="E1691" s="4" t="s">
        <v>7740</v>
      </c>
      <c r="F1691" s="4">
        <v>8.67935180664063</v>
      </c>
      <c r="G1691" s="4" t="s">
        <v>7741</v>
      </c>
    </row>
    <row r="1692" spans="1:7">
      <c r="A1692" s="4" t="s">
        <v>7742</v>
      </c>
      <c r="B1692" s="4" t="s">
        <v>7743</v>
      </c>
      <c r="C1692" s="4" t="s">
        <v>464</v>
      </c>
      <c r="D1692" s="4">
        <v>42</v>
      </c>
      <c r="E1692" s="4" t="s">
        <v>7744</v>
      </c>
      <c r="F1692" s="4">
        <v>8.67927742004395</v>
      </c>
      <c r="G1692" s="4" t="s">
        <v>7745</v>
      </c>
    </row>
    <row r="1693" spans="1:7">
      <c r="A1693" s="4" t="s">
        <v>7746</v>
      </c>
      <c r="B1693" s="4" t="s">
        <v>7747</v>
      </c>
      <c r="C1693" s="4" t="s">
        <v>464</v>
      </c>
      <c r="D1693" s="4">
        <v>36</v>
      </c>
      <c r="E1693" s="4" t="s">
        <v>7748</v>
      </c>
      <c r="F1693" s="4">
        <v>8.67660808563232</v>
      </c>
      <c r="G1693" s="4" t="s">
        <v>7749</v>
      </c>
    </row>
    <row r="1694" spans="1:7">
      <c r="A1694" s="4" t="s">
        <v>7750</v>
      </c>
      <c r="B1694" s="4" t="s">
        <v>7751</v>
      </c>
      <c r="C1694" s="4" t="s">
        <v>464</v>
      </c>
      <c r="D1694" s="4">
        <v>44</v>
      </c>
      <c r="E1694" s="4" t="s">
        <v>7752</v>
      </c>
      <c r="F1694" s="4">
        <v>8.67327499389648</v>
      </c>
      <c r="G1694" s="4" t="s">
        <v>7753</v>
      </c>
    </row>
    <row r="1695" spans="1:7">
      <c r="A1695" s="4" t="s">
        <v>7754</v>
      </c>
      <c r="B1695" s="4" t="s">
        <v>7755</v>
      </c>
      <c r="C1695" s="4" t="s">
        <v>464</v>
      </c>
      <c r="D1695" s="4">
        <v>44</v>
      </c>
      <c r="E1695" s="4" t="s">
        <v>7756</v>
      </c>
      <c r="F1695" s="4">
        <v>8.6701602935791</v>
      </c>
      <c r="G1695" s="4" t="s">
        <v>7757</v>
      </c>
    </row>
    <row r="1696" spans="1:7">
      <c r="A1696" s="4" t="s">
        <v>7758</v>
      </c>
      <c r="B1696" s="4" t="s">
        <v>7759</v>
      </c>
      <c r="C1696" s="4" t="s">
        <v>464</v>
      </c>
      <c r="D1696" s="4">
        <v>46</v>
      </c>
      <c r="E1696" s="4" t="s">
        <v>7760</v>
      </c>
      <c r="F1696" s="4">
        <v>8.66393184661865</v>
      </c>
      <c r="G1696" s="4" t="s">
        <v>7761</v>
      </c>
    </row>
    <row r="1697" spans="1:7">
      <c r="A1697" s="4" t="s">
        <v>7762</v>
      </c>
      <c r="B1697" s="4" t="s">
        <v>7763</v>
      </c>
      <c r="C1697" s="4" t="s">
        <v>464</v>
      </c>
      <c r="D1697" s="4">
        <v>41</v>
      </c>
      <c r="E1697" s="4" t="s">
        <v>7764</v>
      </c>
      <c r="F1697" s="4">
        <v>8.65912055969238</v>
      </c>
      <c r="G1697" s="4" t="s">
        <v>7765</v>
      </c>
    </row>
    <row r="1698" spans="1:7">
      <c r="A1698" s="4" t="s">
        <v>7766</v>
      </c>
      <c r="B1698" s="4" t="s">
        <v>7767</v>
      </c>
      <c r="C1698" s="4" t="s">
        <v>464</v>
      </c>
      <c r="D1698" s="4">
        <v>48</v>
      </c>
      <c r="E1698" s="4" t="s">
        <v>7768</v>
      </c>
      <c r="F1698" s="4">
        <v>8.65741348266602</v>
      </c>
      <c r="G1698" s="4" t="s">
        <v>7769</v>
      </c>
    </row>
    <row r="1699" spans="1:7">
      <c r="A1699" s="4" t="s">
        <v>7770</v>
      </c>
      <c r="B1699" s="4" t="s">
        <v>7771</v>
      </c>
      <c r="C1699" s="4" t="s">
        <v>464</v>
      </c>
      <c r="D1699" s="4">
        <v>41</v>
      </c>
      <c r="E1699" s="4" t="s">
        <v>7772</v>
      </c>
      <c r="F1699" s="4">
        <v>8.65520191192627</v>
      </c>
      <c r="G1699" s="4" t="s">
        <v>7773</v>
      </c>
    </row>
    <row r="1700" spans="1:7">
      <c r="A1700" s="4" t="s">
        <v>7774</v>
      </c>
      <c r="B1700" s="4" t="s">
        <v>7775</v>
      </c>
      <c r="C1700" s="4" t="s">
        <v>464</v>
      </c>
      <c r="D1700" s="4">
        <v>39</v>
      </c>
      <c r="E1700" s="4" t="s">
        <v>7776</v>
      </c>
      <c r="F1700" s="4">
        <v>8.64983081817627</v>
      </c>
      <c r="G1700" s="4" t="s">
        <v>7777</v>
      </c>
    </row>
    <row r="1701" spans="1:7">
      <c r="A1701" s="4" t="s">
        <v>7778</v>
      </c>
      <c r="B1701" s="4" t="s">
        <v>7779</v>
      </c>
      <c r="C1701" s="4" t="s">
        <v>464</v>
      </c>
      <c r="D1701" s="4">
        <v>42</v>
      </c>
      <c r="E1701" s="4" t="s">
        <v>7780</v>
      </c>
      <c r="F1701" s="4">
        <v>8.63948440551758</v>
      </c>
      <c r="G1701" s="4" t="s">
        <v>7781</v>
      </c>
    </row>
    <row r="1702" spans="1:7">
      <c r="A1702" s="4" t="s">
        <v>7782</v>
      </c>
      <c r="B1702" s="4" t="s">
        <v>7783</v>
      </c>
      <c r="C1702" s="4" t="s">
        <v>464</v>
      </c>
      <c r="D1702" s="4">
        <v>42</v>
      </c>
      <c r="E1702" s="4" t="s">
        <v>7784</v>
      </c>
      <c r="F1702" s="4">
        <v>8.63792037963867</v>
      </c>
      <c r="G1702" s="4" t="s">
        <v>7785</v>
      </c>
    </row>
    <row r="1703" spans="1:7">
      <c r="A1703" s="4" t="s">
        <v>7786</v>
      </c>
      <c r="B1703" s="4" t="s">
        <v>7787</v>
      </c>
      <c r="C1703" s="4" t="s">
        <v>464</v>
      </c>
      <c r="D1703" s="4">
        <v>38</v>
      </c>
      <c r="E1703" s="4" t="s">
        <v>7788</v>
      </c>
      <c r="F1703" s="4">
        <v>8.63555431365967</v>
      </c>
      <c r="G1703" s="4" t="s">
        <v>7789</v>
      </c>
    </row>
    <row r="1704" spans="1:7">
      <c r="A1704" s="4" t="s">
        <v>7790</v>
      </c>
      <c r="B1704" s="4" t="s">
        <v>7791</v>
      </c>
      <c r="C1704" s="4" t="s">
        <v>464</v>
      </c>
      <c r="D1704" s="4">
        <v>44</v>
      </c>
      <c r="E1704" s="4" t="s">
        <v>7792</v>
      </c>
      <c r="F1704" s="4">
        <v>8.63484764099121</v>
      </c>
      <c r="G1704" s="4" t="s">
        <v>7793</v>
      </c>
    </row>
    <row r="1705" spans="1:7">
      <c r="A1705" s="4" t="s">
        <v>7794</v>
      </c>
      <c r="B1705" s="4" t="s">
        <v>7795</v>
      </c>
      <c r="C1705" s="4" t="s">
        <v>464</v>
      </c>
      <c r="D1705" s="4">
        <v>38</v>
      </c>
      <c r="E1705" s="4" t="s">
        <v>7796</v>
      </c>
      <c r="F1705" s="4">
        <v>8.63456630706787</v>
      </c>
      <c r="G1705" s="4" t="s">
        <v>7797</v>
      </c>
    </row>
    <row r="1706" spans="1:7">
      <c r="A1706" s="4" t="s">
        <v>7798</v>
      </c>
      <c r="B1706" s="4" t="s">
        <v>7799</v>
      </c>
      <c r="C1706" s="4" t="s">
        <v>464</v>
      </c>
      <c r="D1706" s="4">
        <v>39</v>
      </c>
      <c r="E1706" s="4" t="s">
        <v>7800</v>
      </c>
      <c r="F1706" s="4">
        <v>8.63393592834473</v>
      </c>
      <c r="G1706" s="4" t="s">
        <v>7801</v>
      </c>
    </row>
    <row r="1707" spans="1:7">
      <c r="A1707" s="4" t="s">
        <v>7802</v>
      </c>
      <c r="B1707" s="4" t="s">
        <v>7803</v>
      </c>
      <c r="C1707" s="4" t="s">
        <v>464</v>
      </c>
      <c r="D1707" s="4">
        <v>46</v>
      </c>
      <c r="E1707" s="4" t="s">
        <v>7804</v>
      </c>
      <c r="F1707" s="4">
        <v>8.63318729400635</v>
      </c>
      <c r="G1707" s="4" t="s">
        <v>7805</v>
      </c>
    </row>
    <row r="1708" spans="1:7">
      <c r="A1708" s="4" t="s">
        <v>7806</v>
      </c>
      <c r="B1708" s="4" t="s">
        <v>7807</v>
      </c>
      <c r="C1708" s="4" t="s">
        <v>464</v>
      </c>
      <c r="D1708" s="4">
        <v>37</v>
      </c>
      <c r="E1708" s="4" t="s">
        <v>7808</v>
      </c>
      <c r="F1708" s="4">
        <v>8.62738227844238</v>
      </c>
      <c r="G1708" s="4" t="s">
        <v>7809</v>
      </c>
    </row>
    <row r="1709" spans="1:7">
      <c r="A1709" s="4" t="s">
        <v>7810</v>
      </c>
      <c r="B1709" s="4" t="s">
        <v>7811</v>
      </c>
      <c r="C1709" s="4" t="s">
        <v>551</v>
      </c>
      <c r="D1709" s="4">
        <v>20</v>
      </c>
      <c r="E1709" s="4" t="s">
        <v>7812</v>
      </c>
      <c r="F1709" s="4">
        <v>8.62615776062012</v>
      </c>
      <c r="G1709" s="4" t="s">
        <v>7813</v>
      </c>
    </row>
    <row r="1710" spans="1:7">
      <c r="A1710" s="4" t="s">
        <v>7814</v>
      </c>
      <c r="B1710" s="4" t="s">
        <v>7815</v>
      </c>
      <c r="C1710" s="4" t="s">
        <v>464</v>
      </c>
      <c r="D1710" s="4">
        <v>37</v>
      </c>
      <c r="E1710" s="4" t="s">
        <v>7816</v>
      </c>
      <c r="F1710" s="4">
        <v>8.62206649780273</v>
      </c>
      <c r="G1710" s="4" t="s">
        <v>7817</v>
      </c>
    </row>
    <row r="1711" spans="1:7">
      <c r="A1711" s="4" t="s">
        <v>7818</v>
      </c>
      <c r="B1711" s="4" t="s">
        <v>7819</v>
      </c>
      <c r="C1711" s="4" t="s">
        <v>464</v>
      </c>
      <c r="D1711" s="4">
        <v>44</v>
      </c>
      <c r="E1711" s="4" t="s">
        <v>7820</v>
      </c>
      <c r="F1711" s="4">
        <v>8.62124061584473</v>
      </c>
      <c r="G1711" s="4" t="s">
        <v>7821</v>
      </c>
    </row>
    <row r="1712" spans="1:7">
      <c r="A1712" s="4" t="s">
        <v>7822</v>
      </c>
      <c r="B1712" s="4" t="s">
        <v>7823</v>
      </c>
      <c r="C1712" s="4" t="s">
        <v>464</v>
      </c>
      <c r="D1712" s="4">
        <v>36</v>
      </c>
      <c r="E1712" s="4" t="s">
        <v>7824</v>
      </c>
      <c r="F1712" s="4">
        <v>8.61323356628418</v>
      </c>
      <c r="G1712" s="4" t="s">
        <v>7825</v>
      </c>
    </row>
    <row r="1713" spans="1:7">
      <c r="A1713" s="4" t="s">
        <v>7826</v>
      </c>
      <c r="B1713" s="4" t="s">
        <v>7827</v>
      </c>
      <c r="C1713" s="4" t="s">
        <v>464</v>
      </c>
      <c r="D1713" s="4">
        <v>44</v>
      </c>
      <c r="E1713" s="4" t="s">
        <v>7828</v>
      </c>
      <c r="F1713" s="4">
        <v>8.60452079772949</v>
      </c>
      <c r="G1713" s="4" t="s">
        <v>7829</v>
      </c>
    </row>
    <row r="1714" spans="1:7">
      <c r="A1714" s="4" t="s">
        <v>7830</v>
      </c>
      <c r="B1714" s="4" t="s">
        <v>7831</v>
      </c>
      <c r="C1714" s="4" t="s">
        <v>464</v>
      </c>
      <c r="D1714" s="4">
        <v>45</v>
      </c>
      <c r="E1714" s="4" t="s">
        <v>7832</v>
      </c>
      <c r="F1714" s="4">
        <v>8.59911727905273</v>
      </c>
      <c r="G1714" s="4" t="s">
        <v>7833</v>
      </c>
    </row>
    <row r="1715" spans="1:7">
      <c r="A1715" s="4" t="s">
        <v>7834</v>
      </c>
      <c r="B1715" s="4" t="s">
        <v>7835</v>
      </c>
      <c r="C1715" s="4" t="s">
        <v>464</v>
      </c>
      <c r="D1715" s="4">
        <v>41</v>
      </c>
      <c r="E1715" s="4" t="s">
        <v>7836</v>
      </c>
      <c r="F1715" s="4">
        <v>8.59515953063965</v>
      </c>
      <c r="G1715" s="4" t="s">
        <v>7837</v>
      </c>
    </row>
    <row r="1716" spans="1:7">
      <c r="A1716" s="4" t="s">
        <v>7838</v>
      </c>
      <c r="B1716" s="4" t="s">
        <v>7839</v>
      </c>
      <c r="C1716" s="4" t="s">
        <v>464</v>
      </c>
      <c r="D1716" s="4">
        <v>42</v>
      </c>
      <c r="E1716" s="4" t="s">
        <v>7840</v>
      </c>
      <c r="F1716" s="4">
        <v>8.59192848205566</v>
      </c>
      <c r="G1716" s="4" t="s">
        <v>7841</v>
      </c>
    </row>
    <row r="1717" spans="1:7">
      <c r="A1717" s="4" t="s">
        <v>7842</v>
      </c>
      <c r="B1717" s="4" t="s">
        <v>7843</v>
      </c>
      <c r="C1717" s="4" t="s">
        <v>464</v>
      </c>
      <c r="D1717" s="4">
        <v>34</v>
      </c>
      <c r="E1717" s="4" t="s">
        <v>7844</v>
      </c>
      <c r="F1717" s="4">
        <v>8.58901977539063</v>
      </c>
      <c r="G1717" s="4" t="s">
        <v>7845</v>
      </c>
    </row>
    <row r="1718" spans="1:7">
      <c r="A1718" s="4" t="s">
        <v>7846</v>
      </c>
      <c r="B1718" s="4" t="s">
        <v>7847</v>
      </c>
      <c r="C1718" s="4" t="s">
        <v>464</v>
      </c>
      <c r="D1718" s="4">
        <v>33</v>
      </c>
      <c r="E1718" s="4" t="s">
        <v>7848</v>
      </c>
      <c r="F1718" s="4">
        <v>8.58768558502197</v>
      </c>
      <c r="G1718" s="4" t="s">
        <v>7849</v>
      </c>
    </row>
    <row r="1719" spans="1:7">
      <c r="A1719" s="4" t="s">
        <v>7850</v>
      </c>
      <c r="B1719" s="4" t="s">
        <v>7851</v>
      </c>
      <c r="C1719" s="4" t="s">
        <v>464</v>
      </c>
      <c r="D1719" s="4">
        <v>43</v>
      </c>
      <c r="E1719" s="4" t="s">
        <v>7852</v>
      </c>
      <c r="F1719" s="4">
        <v>8.5857048034668</v>
      </c>
      <c r="G1719" s="4" t="s">
        <v>7853</v>
      </c>
    </row>
    <row r="1720" spans="1:7">
      <c r="A1720" s="4" t="s">
        <v>7854</v>
      </c>
      <c r="B1720" s="4" t="s">
        <v>7855</v>
      </c>
      <c r="C1720" s="4" t="s">
        <v>464</v>
      </c>
      <c r="D1720" s="4">
        <v>39</v>
      </c>
      <c r="E1720" s="4" t="s">
        <v>7856</v>
      </c>
      <c r="F1720" s="4">
        <v>8.58166027069092</v>
      </c>
      <c r="G1720" s="4" t="s">
        <v>7857</v>
      </c>
    </row>
    <row r="1721" spans="1:7">
      <c r="A1721" s="4" t="s">
        <v>7858</v>
      </c>
      <c r="B1721" s="4" t="s">
        <v>7859</v>
      </c>
      <c r="C1721" s="4" t="s">
        <v>464</v>
      </c>
      <c r="D1721" s="4">
        <v>42</v>
      </c>
      <c r="E1721" s="4" t="s">
        <v>7860</v>
      </c>
      <c r="F1721" s="4">
        <v>8.58052921295166</v>
      </c>
      <c r="G1721" s="4" t="s">
        <v>7861</v>
      </c>
    </row>
    <row r="1722" spans="1:7">
      <c r="A1722" s="4" t="s">
        <v>7862</v>
      </c>
      <c r="B1722" s="4" t="s">
        <v>7863</v>
      </c>
      <c r="C1722" s="4" t="s">
        <v>551</v>
      </c>
      <c r="D1722" s="4">
        <v>22</v>
      </c>
      <c r="E1722" s="4" t="s">
        <v>7864</v>
      </c>
      <c r="F1722" s="4">
        <v>8.57920265197754</v>
      </c>
      <c r="G1722" s="4" t="s">
        <v>7865</v>
      </c>
    </row>
    <row r="1723" spans="1:7">
      <c r="A1723" s="4" t="s">
        <v>298</v>
      </c>
      <c r="B1723" s="4" t="s">
        <v>1250</v>
      </c>
      <c r="C1723" s="4" t="s">
        <v>464</v>
      </c>
      <c r="D1723" s="4">
        <v>47</v>
      </c>
      <c r="E1723" s="4" t="s">
        <v>1251</v>
      </c>
      <c r="F1723" s="4">
        <v>8.57875061035156</v>
      </c>
      <c r="G1723" s="4" t="s">
        <v>1252</v>
      </c>
    </row>
    <row r="1724" spans="1:7">
      <c r="A1724" s="4" t="s">
        <v>7866</v>
      </c>
      <c r="B1724" s="4" t="s">
        <v>7867</v>
      </c>
      <c r="C1724" s="4" t="s">
        <v>464</v>
      </c>
      <c r="D1724" s="4">
        <v>37</v>
      </c>
      <c r="E1724" s="4" t="s">
        <v>7868</v>
      </c>
      <c r="F1724" s="4">
        <v>8.57832908630371</v>
      </c>
      <c r="G1724" s="4" t="s">
        <v>7869</v>
      </c>
    </row>
    <row r="1725" spans="1:7">
      <c r="A1725" s="4" t="s">
        <v>7870</v>
      </c>
      <c r="B1725" s="4" t="s">
        <v>7871</v>
      </c>
      <c r="C1725" s="4" t="s">
        <v>464</v>
      </c>
      <c r="D1725" s="4">
        <v>50</v>
      </c>
      <c r="E1725" s="4" t="s">
        <v>7872</v>
      </c>
      <c r="F1725" s="4">
        <v>8.57791042327881</v>
      </c>
      <c r="G1725" s="4" t="s">
        <v>7873</v>
      </c>
    </row>
    <row r="1726" spans="1:7">
      <c r="A1726" s="4" t="s">
        <v>7874</v>
      </c>
      <c r="B1726" s="4" t="s">
        <v>7875</v>
      </c>
      <c r="C1726" s="4" t="s">
        <v>464</v>
      </c>
      <c r="D1726" s="4">
        <v>34</v>
      </c>
      <c r="E1726" s="4" t="s">
        <v>7876</v>
      </c>
      <c r="F1726" s="4">
        <v>8.5753002166748</v>
      </c>
      <c r="G1726" s="4" t="s">
        <v>7877</v>
      </c>
    </row>
    <row r="1727" spans="1:7">
      <c r="A1727" s="4" t="s">
        <v>7878</v>
      </c>
      <c r="B1727" s="4" t="s">
        <v>7879</v>
      </c>
      <c r="C1727" s="4" t="s">
        <v>464</v>
      </c>
      <c r="D1727" s="4">
        <v>38</v>
      </c>
      <c r="E1727" s="4" t="s">
        <v>7880</v>
      </c>
      <c r="F1727" s="4">
        <v>8.57453536987305</v>
      </c>
      <c r="G1727" s="4" t="s">
        <v>7881</v>
      </c>
    </row>
    <row r="1728" spans="1:7">
      <c r="A1728" s="4" t="s">
        <v>7882</v>
      </c>
      <c r="B1728" s="4" t="s">
        <v>7883</v>
      </c>
      <c r="C1728" s="4" t="s">
        <v>464</v>
      </c>
      <c r="D1728" s="4">
        <v>40</v>
      </c>
      <c r="E1728" s="4" t="s">
        <v>7884</v>
      </c>
      <c r="F1728" s="4">
        <v>8.57409858703613</v>
      </c>
      <c r="G1728" s="4" t="s">
        <v>7885</v>
      </c>
    </row>
    <row r="1729" spans="1:7">
      <c r="A1729" s="4" t="s">
        <v>7886</v>
      </c>
      <c r="B1729" s="4" t="s">
        <v>7887</v>
      </c>
      <c r="C1729" s="4" t="s">
        <v>464</v>
      </c>
      <c r="D1729" s="4">
        <v>42</v>
      </c>
      <c r="E1729" s="4" t="s">
        <v>7888</v>
      </c>
      <c r="F1729" s="4">
        <v>8.57347011566162</v>
      </c>
      <c r="G1729" s="4" t="s">
        <v>7889</v>
      </c>
    </row>
    <row r="1730" spans="1:7">
      <c r="A1730" s="4" t="s">
        <v>7890</v>
      </c>
      <c r="B1730" s="4" t="s">
        <v>7891</v>
      </c>
      <c r="C1730" s="4" t="s">
        <v>464</v>
      </c>
      <c r="D1730" s="4">
        <v>45</v>
      </c>
      <c r="E1730" s="4" t="s">
        <v>7892</v>
      </c>
      <c r="F1730" s="4">
        <v>8.56526279449463</v>
      </c>
      <c r="G1730" s="4" t="s">
        <v>7893</v>
      </c>
    </row>
    <row r="1731" spans="1:7">
      <c r="A1731" s="4" t="s">
        <v>7894</v>
      </c>
      <c r="B1731" s="4" t="s">
        <v>7895</v>
      </c>
      <c r="C1731" s="4" t="s">
        <v>464</v>
      </c>
      <c r="D1731" s="4">
        <v>48</v>
      </c>
      <c r="E1731" s="4" t="s">
        <v>7896</v>
      </c>
      <c r="F1731" s="4">
        <v>8.55990600585938</v>
      </c>
      <c r="G1731" s="4" t="s">
        <v>7897</v>
      </c>
    </row>
    <row r="1732" spans="1:7">
      <c r="A1732" s="4" t="s">
        <v>7898</v>
      </c>
      <c r="B1732" s="4" t="s">
        <v>7899</v>
      </c>
      <c r="C1732" s="4" t="s">
        <v>464</v>
      </c>
      <c r="D1732" s="4">
        <v>38</v>
      </c>
      <c r="E1732" s="4" t="s">
        <v>7900</v>
      </c>
      <c r="F1732" s="4">
        <v>8.55901718139648</v>
      </c>
      <c r="G1732" s="4" t="s">
        <v>7901</v>
      </c>
    </row>
    <row r="1733" spans="1:7">
      <c r="A1733" s="4" t="s">
        <v>7902</v>
      </c>
      <c r="B1733" s="4" t="s">
        <v>7903</v>
      </c>
      <c r="C1733" s="4" t="s">
        <v>464</v>
      </c>
      <c r="D1733" s="4">
        <v>38</v>
      </c>
      <c r="E1733" s="4" t="s">
        <v>7904</v>
      </c>
      <c r="F1733" s="4">
        <v>8.558030128479</v>
      </c>
      <c r="G1733" s="4" t="s">
        <v>7905</v>
      </c>
    </row>
    <row r="1734" spans="1:7">
      <c r="A1734" s="4" t="s">
        <v>7906</v>
      </c>
      <c r="B1734" s="4" t="s">
        <v>7907</v>
      </c>
      <c r="C1734" s="4" t="s">
        <v>464</v>
      </c>
      <c r="D1734" s="4">
        <v>40</v>
      </c>
      <c r="E1734" s="4" t="s">
        <v>7908</v>
      </c>
      <c r="F1734" s="4">
        <v>8.55740737915039</v>
      </c>
      <c r="G1734" s="4" t="s">
        <v>7909</v>
      </c>
    </row>
    <row r="1735" spans="1:7">
      <c r="A1735" s="4" t="s">
        <v>7910</v>
      </c>
      <c r="B1735" s="4" t="s">
        <v>7911</v>
      </c>
      <c r="C1735" s="4" t="s">
        <v>551</v>
      </c>
      <c r="D1735" s="4">
        <v>22</v>
      </c>
      <c r="E1735" s="4" t="s">
        <v>7912</v>
      </c>
      <c r="F1735" s="4">
        <v>8.55735874176025</v>
      </c>
      <c r="G1735" s="4" t="s">
        <v>7913</v>
      </c>
    </row>
    <row r="1736" spans="1:7">
      <c r="A1736" s="4" t="s">
        <v>7914</v>
      </c>
      <c r="B1736" s="4" t="s">
        <v>7915</v>
      </c>
      <c r="C1736" s="4" t="s">
        <v>464</v>
      </c>
      <c r="D1736" s="4">
        <v>31</v>
      </c>
      <c r="E1736" s="4" t="s">
        <v>7916</v>
      </c>
      <c r="F1736" s="4">
        <v>8.55473041534424</v>
      </c>
      <c r="G1736" s="4" t="s">
        <v>7917</v>
      </c>
    </row>
    <row r="1737" spans="1:7">
      <c r="A1737" s="4" t="s">
        <v>7918</v>
      </c>
      <c r="B1737" s="4" t="s">
        <v>7919</v>
      </c>
      <c r="C1737" s="4" t="s">
        <v>464</v>
      </c>
      <c r="D1737" s="4">
        <v>46</v>
      </c>
      <c r="E1737" s="4" t="s">
        <v>7920</v>
      </c>
      <c r="F1737" s="4">
        <v>8.54976940155029</v>
      </c>
      <c r="G1737" s="4" t="s">
        <v>7921</v>
      </c>
    </row>
    <row r="1738" spans="1:7">
      <c r="A1738" s="4" t="s">
        <v>7922</v>
      </c>
      <c r="B1738" s="4" t="s">
        <v>7923</v>
      </c>
      <c r="C1738" s="4" t="s">
        <v>464</v>
      </c>
      <c r="D1738" s="4">
        <v>45</v>
      </c>
      <c r="E1738" s="4" t="s">
        <v>7924</v>
      </c>
      <c r="F1738" s="4">
        <v>8.54576778411865</v>
      </c>
      <c r="G1738" s="4" t="s">
        <v>7925</v>
      </c>
    </row>
    <row r="1739" spans="1:7">
      <c r="A1739" s="4" t="s">
        <v>7926</v>
      </c>
      <c r="B1739" s="4" t="s">
        <v>7927</v>
      </c>
      <c r="C1739" s="4" t="s">
        <v>464</v>
      </c>
      <c r="D1739" s="4">
        <v>46</v>
      </c>
      <c r="E1739" s="4" t="s">
        <v>7928</v>
      </c>
      <c r="F1739" s="4">
        <v>8.54319095611572</v>
      </c>
      <c r="G1739" s="4" t="s">
        <v>7929</v>
      </c>
    </row>
    <row r="1740" spans="1:7">
      <c r="A1740" s="4" t="s">
        <v>7930</v>
      </c>
      <c r="B1740" s="4" t="s">
        <v>7931</v>
      </c>
      <c r="C1740" s="4" t="s">
        <v>464</v>
      </c>
      <c r="D1740" s="4">
        <v>41</v>
      </c>
      <c r="E1740" s="4" t="s">
        <v>7932</v>
      </c>
      <c r="F1740" s="4">
        <v>8.54050636291504</v>
      </c>
      <c r="G1740" s="4" t="s">
        <v>7933</v>
      </c>
    </row>
    <row r="1741" spans="1:7">
      <c r="A1741" s="4" t="s">
        <v>7934</v>
      </c>
      <c r="B1741" s="4" t="s">
        <v>7935</v>
      </c>
      <c r="C1741" s="4" t="s">
        <v>464</v>
      </c>
      <c r="D1741" s="4">
        <v>26</v>
      </c>
      <c r="E1741" s="4" t="s">
        <v>7936</v>
      </c>
      <c r="F1741" s="4">
        <v>8.53619766235352</v>
      </c>
      <c r="G1741" s="4" t="s">
        <v>7937</v>
      </c>
    </row>
    <row r="1742" spans="1:7">
      <c r="A1742" s="4" t="s">
        <v>7938</v>
      </c>
      <c r="B1742" s="4" t="s">
        <v>7939</v>
      </c>
      <c r="C1742" s="4" t="s">
        <v>464</v>
      </c>
      <c r="D1742" s="4">
        <v>37</v>
      </c>
      <c r="E1742" s="4" t="s">
        <v>7940</v>
      </c>
      <c r="F1742" s="4">
        <v>8.53433227539063</v>
      </c>
      <c r="G1742" s="4" t="s">
        <v>7941</v>
      </c>
    </row>
    <row r="1743" spans="1:7">
      <c r="A1743" s="4" t="s">
        <v>7942</v>
      </c>
      <c r="B1743" s="4" t="s">
        <v>7943</v>
      </c>
      <c r="C1743" s="4" t="s">
        <v>464</v>
      </c>
      <c r="D1743" s="4">
        <v>40</v>
      </c>
      <c r="E1743" s="4" t="s">
        <v>7944</v>
      </c>
      <c r="F1743" s="4">
        <v>8.5305233001709</v>
      </c>
      <c r="G1743" s="4" t="s">
        <v>7945</v>
      </c>
    </row>
    <row r="1744" spans="1:7">
      <c r="A1744" s="4" t="s">
        <v>7946</v>
      </c>
      <c r="B1744" s="4" t="s">
        <v>7947</v>
      </c>
      <c r="C1744" s="4" t="s">
        <v>464</v>
      </c>
      <c r="D1744" s="4">
        <v>46</v>
      </c>
      <c r="E1744" s="4" t="s">
        <v>7948</v>
      </c>
      <c r="F1744" s="4">
        <v>8.52898693084717</v>
      </c>
      <c r="G1744" s="4" t="s">
        <v>7949</v>
      </c>
    </row>
    <row r="1745" spans="1:7">
      <c r="A1745" s="4" t="s">
        <v>7950</v>
      </c>
      <c r="B1745" s="4" t="s">
        <v>7951</v>
      </c>
      <c r="C1745" s="4" t="s">
        <v>551</v>
      </c>
      <c r="D1745" s="4">
        <v>14</v>
      </c>
      <c r="E1745" s="4" t="s">
        <v>7952</v>
      </c>
      <c r="F1745" s="4">
        <v>8.5241813659668</v>
      </c>
      <c r="G1745" s="4" t="s">
        <v>7953</v>
      </c>
    </row>
    <row r="1746" spans="1:7">
      <c r="A1746" s="4" t="s">
        <v>7954</v>
      </c>
      <c r="B1746" s="4" t="s">
        <v>7955</v>
      </c>
      <c r="C1746" s="4" t="s">
        <v>464</v>
      </c>
      <c r="D1746" s="4">
        <v>41</v>
      </c>
      <c r="E1746" s="4" t="s">
        <v>7956</v>
      </c>
      <c r="F1746" s="4">
        <v>8.52287864685059</v>
      </c>
      <c r="G1746" s="4" t="s">
        <v>7957</v>
      </c>
    </row>
    <row r="1747" spans="1:7">
      <c r="A1747" s="4" t="s">
        <v>7958</v>
      </c>
      <c r="B1747" s="4" t="s">
        <v>7959</v>
      </c>
      <c r="C1747" s="4" t="s">
        <v>464</v>
      </c>
      <c r="D1747" s="4">
        <v>44</v>
      </c>
      <c r="E1747" s="4" t="s">
        <v>7960</v>
      </c>
      <c r="F1747" s="4">
        <v>8.51949977874756</v>
      </c>
      <c r="G1747" s="4" t="s">
        <v>7961</v>
      </c>
    </row>
    <row r="1748" spans="1:7">
      <c r="A1748" s="4" t="s">
        <v>7962</v>
      </c>
      <c r="B1748" s="4" t="s">
        <v>7963</v>
      </c>
      <c r="C1748" s="4" t="s">
        <v>464</v>
      </c>
      <c r="D1748" s="4">
        <v>40</v>
      </c>
      <c r="E1748" s="4" t="s">
        <v>7964</v>
      </c>
      <c r="F1748" s="4">
        <v>8.51873016357422</v>
      </c>
      <c r="G1748" s="4" t="s">
        <v>7965</v>
      </c>
    </row>
    <row r="1749" spans="1:7">
      <c r="A1749" s="4" t="s">
        <v>7966</v>
      </c>
      <c r="B1749" s="4" t="s">
        <v>7967</v>
      </c>
      <c r="C1749" s="4" t="s">
        <v>464</v>
      </c>
      <c r="D1749" s="4">
        <v>42</v>
      </c>
      <c r="E1749" s="4" t="s">
        <v>7968</v>
      </c>
      <c r="F1749" s="4">
        <v>8.50625991821289</v>
      </c>
      <c r="G1749" s="4" t="s">
        <v>7969</v>
      </c>
    </row>
    <row r="1750" spans="1:7">
      <c r="A1750" s="4" t="s">
        <v>7970</v>
      </c>
      <c r="B1750" s="4" t="s">
        <v>7971</v>
      </c>
      <c r="C1750" s="4" t="s">
        <v>464</v>
      </c>
      <c r="D1750" s="4">
        <v>48</v>
      </c>
      <c r="E1750" s="4" t="s">
        <v>7972</v>
      </c>
      <c r="F1750" s="4">
        <v>8.5034008026123</v>
      </c>
      <c r="G1750" s="4" t="s">
        <v>7973</v>
      </c>
    </row>
    <row r="1751" spans="1:7">
      <c r="A1751" s="4" t="s">
        <v>7974</v>
      </c>
      <c r="B1751" s="4" t="s">
        <v>7975</v>
      </c>
      <c r="C1751" s="4" t="s">
        <v>464</v>
      </c>
      <c r="D1751" s="4">
        <v>38</v>
      </c>
      <c r="E1751" s="4" t="s">
        <v>7976</v>
      </c>
      <c r="F1751" s="4">
        <v>8.49514579772949</v>
      </c>
      <c r="G1751" s="4" t="s">
        <v>7977</v>
      </c>
    </row>
    <row r="1752" spans="1:7">
      <c r="A1752" s="4" t="s">
        <v>7978</v>
      </c>
      <c r="B1752" s="4" t="s">
        <v>7979</v>
      </c>
      <c r="C1752" s="4" t="s">
        <v>464</v>
      </c>
      <c r="D1752" s="4">
        <v>33</v>
      </c>
      <c r="E1752" s="4" t="s">
        <v>7980</v>
      </c>
      <c r="F1752" s="4">
        <v>8.49193572998047</v>
      </c>
      <c r="G1752" s="4" t="s">
        <v>7981</v>
      </c>
    </row>
    <row r="1753" spans="1:7">
      <c r="A1753" s="4" t="s">
        <v>7982</v>
      </c>
      <c r="B1753" s="4" t="s">
        <v>7983</v>
      </c>
      <c r="C1753" s="4" t="s">
        <v>464</v>
      </c>
      <c r="D1753" s="4">
        <v>45</v>
      </c>
      <c r="E1753" s="4" t="s">
        <v>7984</v>
      </c>
      <c r="F1753" s="4">
        <v>8.4896354675293</v>
      </c>
      <c r="G1753" s="4" t="s">
        <v>7985</v>
      </c>
    </row>
    <row r="1754" spans="1:7">
      <c r="A1754" s="4" t="s">
        <v>7986</v>
      </c>
      <c r="B1754" s="4" t="s">
        <v>7987</v>
      </c>
      <c r="C1754" s="4" t="s">
        <v>464</v>
      </c>
      <c r="D1754" s="4">
        <v>40</v>
      </c>
      <c r="E1754" s="4" t="s">
        <v>7988</v>
      </c>
      <c r="F1754" s="4">
        <v>8.482590675354</v>
      </c>
      <c r="G1754" s="4" t="s">
        <v>7989</v>
      </c>
    </row>
    <row r="1755" spans="1:7">
      <c r="A1755" s="4" t="s">
        <v>7990</v>
      </c>
      <c r="B1755" s="4" t="s">
        <v>7991</v>
      </c>
      <c r="C1755" s="4" t="s">
        <v>464</v>
      </c>
      <c r="D1755" s="4">
        <v>39</v>
      </c>
      <c r="E1755" s="4" t="s">
        <v>7992</v>
      </c>
      <c r="F1755" s="4">
        <v>8.48249053955078</v>
      </c>
      <c r="G1755" s="4" t="s">
        <v>7993</v>
      </c>
    </row>
    <row r="1756" spans="1:7">
      <c r="A1756" s="4" t="s">
        <v>7994</v>
      </c>
      <c r="B1756" s="4" t="s">
        <v>7995</v>
      </c>
      <c r="C1756" s="4" t="s">
        <v>464</v>
      </c>
      <c r="D1756" s="4">
        <v>42</v>
      </c>
      <c r="E1756" s="4" t="s">
        <v>7996</v>
      </c>
      <c r="F1756" s="4">
        <v>8.48147296905518</v>
      </c>
      <c r="G1756" s="4" t="s">
        <v>7997</v>
      </c>
    </row>
    <row r="1757" spans="1:7">
      <c r="A1757" s="4" t="s">
        <v>7998</v>
      </c>
      <c r="B1757" s="4" t="s">
        <v>7999</v>
      </c>
      <c r="C1757" s="4" t="s">
        <v>464</v>
      </c>
      <c r="D1757" s="4">
        <v>42</v>
      </c>
      <c r="E1757" s="4" t="s">
        <v>8000</v>
      </c>
      <c r="F1757" s="4">
        <v>8.47904968261719</v>
      </c>
      <c r="G1757" s="4" t="s">
        <v>8001</v>
      </c>
    </row>
    <row r="1758" spans="1:7">
      <c r="A1758" s="4" t="s">
        <v>8002</v>
      </c>
      <c r="B1758" s="4" t="s">
        <v>8003</v>
      </c>
      <c r="C1758" s="4" t="s">
        <v>464</v>
      </c>
      <c r="D1758" s="4">
        <v>48</v>
      </c>
      <c r="E1758" s="4" t="s">
        <v>8004</v>
      </c>
      <c r="F1758" s="4">
        <v>8.47601985931396</v>
      </c>
      <c r="G1758" s="4" t="s">
        <v>8005</v>
      </c>
    </row>
    <row r="1759" spans="1:7">
      <c r="A1759" s="4" t="s">
        <v>8006</v>
      </c>
      <c r="B1759" s="4" t="s">
        <v>8007</v>
      </c>
      <c r="C1759" s="4" t="s">
        <v>464</v>
      </c>
      <c r="D1759" s="4">
        <v>40</v>
      </c>
      <c r="E1759" s="4" t="s">
        <v>8008</v>
      </c>
      <c r="F1759" s="4">
        <v>8.46601104736328</v>
      </c>
      <c r="G1759" s="4" t="s">
        <v>8009</v>
      </c>
    </row>
    <row r="1760" spans="1:7">
      <c r="A1760" s="4" t="s">
        <v>8010</v>
      </c>
      <c r="B1760" s="4" t="s">
        <v>8011</v>
      </c>
      <c r="C1760" s="4" t="s">
        <v>464</v>
      </c>
      <c r="D1760" s="4">
        <v>36</v>
      </c>
      <c r="E1760" s="4" t="s">
        <v>8012</v>
      </c>
      <c r="F1760" s="4">
        <v>8.46054840087891</v>
      </c>
      <c r="G1760" s="4" t="s">
        <v>8013</v>
      </c>
    </row>
    <row r="1761" spans="1:7">
      <c r="A1761" s="4" t="s">
        <v>8014</v>
      </c>
      <c r="B1761" s="4" t="s">
        <v>8015</v>
      </c>
      <c r="C1761" s="4" t="s">
        <v>464</v>
      </c>
      <c r="D1761" s="4">
        <v>49</v>
      </c>
      <c r="E1761" s="4" t="s">
        <v>8016</v>
      </c>
      <c r="F1761" s="4">
        <v>8.4587574005127</v>
      </c>
      <c r="G1761" s="4" t="s">
        <v>8017</v>
      </c>
    </row>
    <row r="1762" spans="1:7">
      <c r="A1762" s="4" t="s">
        <v>8018</v>
      </c>
      <c r="B1762" s="4" t="s">
        <v>8019</v>
      </c>
      <c r="C1762" s="4" t="s">
        <v>464</v>
      </c>
      <c r="D1762" s="4">
        <v>44</v>
      </c>
      <c r="E1762" s="4" t="s">
        <v>8020</v>
      </c>
      <c r="F1762" s="4">
        <v>8.45849800109863</v>
      </c>
      <c r="G1762" s="4" t="s">
        <v>8021</v>
      </c>
    </row>
    <row r="1763" spans="1:7">
      <c r="A1763" s="4" t="s">
        <v>8022</v>
      </c>
      <c r="B1763" s="4" t="s">
        <v>8023</v>
      </c>
      <c r="C1763" s="4" t="s">
        <v>464</v>
      </c>
      <c r="D1763" s="4">
        <v>44</v>
      </c>
      <c r="E1763" s="4" t="s">
        <v>8024</v>
      </c>
      <c r="F1763" s="4">
        <v>8.44910144805908</v>
      </c>
      <c r="G1763" s="4" t="s">
        <v>8025</v>
      </c>
    </row>
    <row r="1764" spans="1:7">
      <c r="A1764" s="4" t="s">
        <v>8026</v>
      </c>
      <c r="B1764" s="4" t="s">
        <v>8027</v>
      </c>
      <c r="C1764" s="4" t="s">
        <v>464</v>
      </c>
      <c r="D1764" s="4">
        <v>39</v>
      </c>
      <c r="E1764" s="4" t="s">
        <v>8028</v>
      </c>
      <c r="F1764" s="4">
        <v>8.44761943817139</v>
      </c>
      <c r="G1764" s="4" t="s">
        <v>8029</v>
      </c>
    </row>
    <row r="1765" spans="1:7">
      <c r="A1765" s="4" t="s">
        <v>8030</v>
      </c>
      <c r="B1765" s="4" t="s">
        <v>8031</v>
      </c>
      <c r="C1765" s="4" t="s">
        <v>464</v>
      </c>
      <c r="D1765" s="4">
        <v>47</v>
      </c>
      <c r="E1765" s="4" t="s">
        <v>8032</v>
      </c>
      <c r="F1765" s="4">
        <v>8.44233512878418</v>
      </c>
      <c r="G1765" s="4" t="s">
        <v>8033</v>
      </c>
    </row>
    <row r="1766" spans="1:7">
      <c r="A1766" s="4" t="s">
        <v>8034</v>
      </c>
      <c r="B1766" s="4" t="s">
        <v>8035</v>
      </c>
      <c r="C1766" s="4" t="s">
        <v>464</v>
      </c>
      <c r="D1766" s="4">
        <v>40</v>
      </c>
      <c r="E1766" s="4" t="s">
        <v>8036</v>
      </c>
      <c r="F1766" s="4">
        <v>8.42594051361084</v>
      </c>
      <c r="G1766" s="4" t="s">
        <v>8037</v>
      </c>
    </row>
    <row r="1767" spans="1:7">
      <c r="A1767" s="4" t="s">
        <v>8038</v>
      </c>
      <c r="B1767" s="4" t="s">
        <v>8039</v>
      </c>
      <c r="C1767" s="4" t="s">
        <v>464</v>
      </c>
      <c r="D1767" s="4">
        <v>41</v>
      </c>
      <c r="E1767" s="4" t="s">
        <v>8040</v>
      </c>
      <c r="F1767" s="4">
        <v>8.42533588409424</v>
      </c>
      <c r="G1767" s="4" t="s">
        <v>8041</v>
      </c>
    </row>
    <row r="1768" spans="1:7">
      <c r="A1768" s="4" t="s">
        <v>8042</v>
      </c>
      <c r="B1768" s="4" t="s">
        <v>8043</v>
      </c>
      <c r="C1768" s="4" t="s">
        <v>464</v>
      </c>
      <c r="D1768" s="4">
        <v>48</v>
      </c>
      <c r="E1768" s="4" t="s">
        <v>8044</v>
      </c>
      <c r="F1768" s="4">
        <v>8.42063045501709</v>
      </c>
      <c r="G1768" s="4" t="s">
        <v>8045</v>
      </c>
    </row>
    <row r="1769" spans="1:7">
      <c r="A1769" s="4" t="s">
        <v>8046</v>
      </c>
      <c r="B1769" s="4" t="s">
        <v>8047</v>
      </c>
      <c r="C1769" s="4" t="s">
        <v>464</v>
      </c>
      <c r="D1769" s="4">
        <v>45</v>
      </c>
      <c r="E1769" s="4" t="s">
        <v>8048</v>
      </c>
      <c r="F1769" s="4">
        <v>8.4186954498291</v>
      </c>
      <c r="G1769" s="4" t="s">
        <v>8049</v>
      </c>
    </row>
    <row r="1770" spans="1:7">
      <c r="A1770" s="4" t="s">
        <v>8050</v>
      </c>
      <c r="B1770" s="4" t="s">
        <v>8051</v>
      </c>
      <c r="C1770" s="4" t="s">
        <v>464</v>
      </c>
      <c r="D1770" s="4">
        <v>42</v>
      </c>
      <c r="E1770" s="4" t="s">
        <v>8052</v>
      </c>
      <c r="F1770" s="4">
        <v>8.41787338256836</v>
      </c>
      <c r="G1770" s="4" t="s">
        <v>8053</v>
      </c>
    </row>
    <row r="1771" spans="1:7">
      <c r="A1771" s="4" t="s">
        <v>8054</v>
      </c>
      <c r="B1771" s="4" t="s">
        <v>8055</v>
      </c>
      <c r="C1771" s="4" t="s">
        <v>464</v>
      </c>
      <c r="D1771" s="4">
        <v>42</v>
      </c>
      <c r="E1771" s="4" t="s">
        <v>8056</v>
      </c>
      <c r="F1771" s="4">
        <v>8.41335105895996</v>
      </c>
      <c r="G1771" s="4" t="s">
        <v>8057</v>
      </c>
    </row>
    <row r="1772" spans="1:7">
      <c r="A1772" s="4" t="s">
        <v>8058</v>
      </c>
      <c r="B1772" s="4" t="s">
        <v>8059</v>
      </c>
      <c r="C1772" s="4" t="s">
        <v>3050</v>
      </c>
      <c r="D1772" s="4">
        <v>3</v>
      </c>
      <c r="E1772" s="4" t="s">
        <v>8060</v>
      </c>
      <c r="F1772" s="4">
        <v>8.41323375701904</v>
      </c>
      <c r="G1772" s="4" t="s">
        <v>8061</v>
      </c>
    </row>
    <row r="1773" spans="1:7">
      <c r="A1773" s="4" t="s">
        <v>8062</v>
      </c>
      <c r="B1773" s="4" t="s">
        <v>8063</v>
      </c>
      <c r="C1773" s="4" t="s">
        <v>464</v>
      </c>
      <c r="D1773" s="4">
        <v>25</v>
      </c>
      <c r="E1773" s="4" t="s">
        <v>8064</v>
      </c>
      <c r="F1773" s="4">
        <v>8.40853404998779</v>
      </c>
      <c r="G1773" s="4" t="s">
        <v>8065</v>
      </c>
    </row>
    <row r="1774" spans="1:7">
      <c r="A1774" s="4" t="s">
        <v>8066</v>
      </c>
      <c r="B1774" s="4" t="s">
        <v>8067</v>
      </c>
      <c r="C1774" s="4" t="s">
        <v>464</v>
      </c>
      <c r="D1774" s="4">
        <v>37</v>
      </c>
      <c r="E1774" s="4" t="s">
        <v>8068</v>
      </c>
      <c r="F1774" s="4">
        <v>8.40703773498535</v>
      </c>
      <c r="G1774" s="4" t="s">
        <v>8069</v>
      </c>
    </row>
    <row r="1775" spans="1:7">
      <c r="A1775" s="4" t="s">
        <v>8070</v>
      </c>
      <c r="B1775" s="4" t="s">
        <v>8071</v>
      </c>
      <c r="C1775" s="4" t="s">
        <v>464</v>
      </c>
      <c r="D1775" s="4">
        <v>44</v>
      </c>
      <c r="E1775" s="4" t="s">
        <v>8072</v>
      </c>
      <c r="F1775" s="4">
        <v>8.40384864807129</v>
      </c>
      <c r="G1775" s="4" t="s">
        <v>8073</v>
      </c>
    </row>
    <row r="1776" spans="1:7">
      <c r="A1776" s="4" t="s">
        <v>706</v>
      </c>
      <c r="B1776" s="4" t="s">
        <v>707</v>
      </c>
      <c r="C1776" s="4" t="s">
        <v>464</v>
      </c>
      <c r="D1776" s="4">
        <v>43</v>
      </c>
      <c r="E1776" s="4" t="s">
        <v>708</v>
      </c>
      <c r="F1776" s="4">
        <v>8.40360832214355</v>
      </c>
      <c r="G1776" s="4" t="s">
        <v>709</v>
      </c>
    </row>
    <row r="1777" spans="1:7">
      <c r="A1777" s="4" t="s">
        <v>8074</v>
      </c>
      <c r="B1777" s="4" t="s">
        <v>8075</v>
      </c>
      <c r="C1777" s="4" t="s">
        <v>464</v>
      </c>
      <c r="D1777" s="4">
        <v>39</v>
      </c>
      <c r="E1777" s="4" t="s">
        <v>8076</v>
      </c>
      <c r="F1777" s="4">
        <v>8.40292835235596</v>
      </c>
      <c r="G1777" s="4" t="s">
        <v>8077</v>
      </c>
    </row>
    <row r="1778" spans="1:7">
      <c r="A1778" s="4" t="s">
        <v>8078</v>
      </c>
      <c r="B1778" s="4" t="s">
        <v>8079</v>
      </c>
      <c r="C1778" s="4" t="s">
        <v>464</v>
      </c>
      <c r="D1778" s="4">
        <v>47</v>
      </c>
      <c r="E1778" s="4" t="s">
        <v>8080</v>
      </c>
      <c r="F1778" s="4">
        <v>8.40180778503418</v>
      </c>
      <c r="G1778" s="4" t="s">
        <v>8081</v>
      </c>
    </row>
    <row r="1779" spans="1:7">
      <c r="A1779" s="4" t="s">
        <v>8082</v>
      </c>
      <c r="B1779" s="4" t="s">
        <v>8083</v>
      </c>
      <c r="C1779" s="4" t="s">
        <v>464</v>
      </c>
      <c r="D1779" s="4">
        <v>38</v>
      </c>
      <c r="E1779" s="4" t="s">
        <v>8084</v>
      </c>
      <c r="F1779" s="4">
        <v>8.40028858184814</v>
      </c>
      <c r="G1779" s="4" t="s">
        <v>8085</v>
      </c>
    </row>
    <row r="1780" spans="1:7">
      <c r="A1780" s="4" t="s">
        <v>313</v>
      </c>
      <c r="B1780" s="4" t="s">
        <v>8086</v>
      </c>
      <c r="C1780" s="4" t="s">
        <v>464</v>
      </c>
      <c r="D1780" s="4">
        <v>46</v>
      </c>
      <c r="E1780" s="4" t="s">
        <v>8087</v>
      </c>
      <c r="F1780" s="4">
        <v>8.39938735961914</v>
      </c>
      <c r="G1780" s="4" t="s">
        <v>8088</v>
      </c>
    </row>
    <row r="1781" spans="1:7">
      <c r="A1781" s="4" t="s">
        <v>8089</v>
      </c>
      <c r="B1781" s="4" t="s">
        <v>8090</v>
      </c>
      <c r="C1781" s="4" t="s">
        <v>464</v>
      </c>
      <c r="D1781" s="4">
        <v>46</v>
      </c>
      <c r="E1781" s="4" t="s">
        <v>8091</v>
      </c>
      <c r="F1781" s="4">
        <v>8.39386367797852</v>
      </c>
      <c r="G1781" s="4" t="s">
        <v>8092</v>
      </c>
    </row>
    <row r="1782" spans="1:7">
      <c r="A1782" s="4" t="s">
        <v>8093</v>
      </c>
      <c r="B1782" s="4" t="s">
        <v>8094</v>
      </c>
      <c r="C1782" s="4" t="s">
        <v>464</v>
      </c>
      <c r="D1782" s="4">
        <v>44</v>
      </c>
      <c r="E1782" s="4" t="s">
        <v>8095</v>
      </c>
      <c r="F1782" s="4">
        <v>8.38638591766357</v>
      </c>
      <c r="G1782" s="4" t="s">
        <v>8096</v>
      </c>
    </row>
    <row r="1783" spans="1:7">
      <c r="A1783" s="4" t="s">
        <v>8097</v>
      </c>
      <c r="B1783" s="4" t="s">
        <v>8098</v>
      </c>
      <c r="C1783" s="4" t="s">
        <v>464</v>
      </c>
      <c r="D1783" s="4">
        <v>41</v>
      </c>
      <c r="E1783" s="4" t="s">
        <v>8099</v>
      </c>
      <c r="F1783" s="4">
        <v>8.37924957275391</v>
      </c>
      <c r="G1783" s="4" t="s">
        <v>8100</v>
      </c>
    </row>
    <row r="1784" spans="1:7">
      <c r="A1784" s="4" t="s">
        <v>8101</v>
      </c>
      <c r="B1784" s="4" t="s">
        <v>8102</v>
      </c>
      <c r="C1784" s="4" t="s">
        <v>464</v>
      </c>
      <c r="D1784" s="4">
        <v>29</v>
      </c>
      <c r="E1784" s="4" t="s">
        <v>8103</v>
      </c>
      <c r="F1784" s="4">
        <v>8.37826347351074</v>
      </c>
      <c r="G1784" s="4" t="s">
        <v>8104</v>
      </c>
    </row>
    <row r="1785" spans="1:7">
      <c r="A1785" s="4" t="s">
        <v>8105</v>
      </c>
      <c r="B1785" s="4" t="s">
        <v>8106</v>
      </c>
      <c r="C1785" s="4" t="s">
        <v>464</v>
      </c>
      <c r="D1785" s="4">
        <v>42</v>
      </c>
      <c r="E1785" s="4" t="s">
        <v>8107</v>
      </c>
      <c r="F1785" s="4">
        <v>8.37683200836182</v>
      </c>
      <c r="G1785" s="4" t="s">
        <v>8108</v>
      </c>
    </row>
    <row r="1786" spans="1:7">
      <c r="A1786" s="4" t="s">
        <v>8109</v>
      </c>
      <c r="B1786" s="4" t="s">
        <v>8110</v>
      </c>
      <c r="C1786" s="4" t="s">
        <v>464</v>
      </c>
      <c r="D1786" s="4">
        <v>46</v>
      </c>
      <c r="E1786" s="4" t="s">
        <v>8111</v>
      </c>
      <c r="F1786" s="4">
        <v>8.37547588348389</v>
      </c>
      <c r="G1786" s="4" t="s">
        <v>8112</v>
      </c>
    </row>
    <row r="1787" spans="1:7">
      <c r="A1787" s="4" t="s">
        <v>8113</v>
      </c>
      <c r="B1787" s="4" t="s">
        <v>8114</v>
      </c>
      <c r="C1787" s="4" t="s">
        <v>464</v>
      </c>
      <c r="D1787" s="4">
        <v>46</v>
      </c>
      <c r="E1787" s="4" t="s">
        <v>8115</v>
      </c>
      <c r="F1787" s="4">
        <v>8.3746976852417</v>
      </c>
      <c r="G1787" s="4" t="s">
        <v>8116</v>
      </c>
    </row>
    <row r="1788" spans="1:7">
      <c r="A1788" s="4" t="s">
        <v>8117</v>
      </c>
      <c r="B1788" s="4" t="s">
        <v>8118</v>
      </c>
      <c r="C1788" s="4" t="s">
        <v>464</v>
      </c>
      <c r="D1788" s="4">
        <v>41</v>
      </c>
      <c r="E1788" s="4" t="s">
        <v>8119</v>
      </c>
      <c r="F1788" s="4">
        <v>8.37418365478516</v>
      </c>
      <c r="G1788" s="4" t="s">
        <v>8120</v>
      </c>
    </row>
    <row r="1789" spans="1:7">
      <c r="A1789" s="4" t="s">
        <v>8121</v>
      </c>
      <c r="B1789" s="4" t="s">
        <v>8122</v>
      </c>
      <c r="C1789" s="4" t="s">
        <v>464</v>
      </c>
      <c r="D1789" s="4">
        <v>39</v>
      </c>
      <c r="E1789" s="4" t="s">
        <v>8123</v>
      </c>
      <c r="F1789" s="4">
        <v>8.37355613708496</v>
      </c>
      <c r="G1789" s="4" t="s">
        <v>8124</v>
      </c>
    </row>
    <row r="1790" spans="1:7">
      <c r="A1790" s="4" t="s">
        <v>8125</v>
      </c>
      <c r="B1790" s="4" t="s">
        <v>8126</v>
      </c>
      <c r="C1790" s="4" t="s">
        <v>464</v>
      </c>
      <c r="D1790" s="4">
        <v>35</v>
      </c>
      <c r="E1790" s="4" t="s">
        <v>8127</v>
      </c>
      <c r="F1790" s="4">
        <v>8.3720760345459</v>
      </c>
      <c r="G1790" s="4" t="s">
        <v>8128</v>
      </c>
    </row>
    <row r="1791" spans="1:7">
      <c r="A1791" s="4" t="s">
        <v>8129</v>
      </c>
      <c r="B1791" s="4" t="s">
        <v>8130</v>
      </c>
      <c r="C1791" s="4" t="s">
        <v>464</v>
      </c>
      <c r="D1791" s="4">
        <v>45</v>
      </c>
      <c r="E1791" s="4" t="s">
        <v>8131</v>
      </c>
      <c r="F1791" s="4">
        <v>8.37174034118652</v>
      </c>
      <c r="G1791" s="4" t="s">
        <v>8132</v>
      </c>
    </row>
    <row r="1792" spans="1:7">
      <c r="A1792" s="4" t="s">
        <v>8133</v>
      </c>
      <c r="B1792" s="4" t="s">
        <v>8134</v>
      </c>
      <c r="C1792" s="4" t="s">
        <v>464</v>
      </c>
      <c r="D1792" s="4">
        <v>43</v>
      </c>
      <c r="E1792" s="4" t="s">
        <v>8135</v>
      </c>
      <c r="F1792" s="4">
        <v>8.36755847930908</v>
      </c>
      <c r="G1792" s="4" t="s">
        <v>8136</v>
      </c>
    </row>
    <row r="1793" spans="1:7">
      <c r="A1793" s="4" t="s">
        <v>8137</v>
      </c>
      <c r="B1793" s="4" t="s">
        <v>8138</v>
      </c>
      <c r="C1793" s="4" t="s">
        <v>464</v>
      </c>
      <c r="D1793" s="4">
        <v>40</v>
      </c>
      <c r="E1793" s="4" t="s">
        <v>8139</v>
      </c>
      <c r="F1793" s="4">
        <v>8.36496543884277</v>
      </c>
      <c r="G1793" s="4" t="s">
        <v>8140</v>
      </c>
    </row>
    <row r="1794" spans="1:7">
      <c r="A1794" s="4" t="s">
        <v>8141</v>
      </c>
      <c r="B1794" s="4" t="s">
        <v>8142</v>
      </c>
      <c r="C1794" s="4" t="s">
        <v>464</v>
      </c>
      <c r="D1794" s="4">
        <v>33</v>
      </c>
      <c r="E1794" s="4" t="s">
        <v>8143</v>
      </c>
      <c r="F1794" s="4">
        <v>8.36355781555176</v>
      </c>
      <c r="G1794" s="4" t="s">
        <v>8144</v>
      </c>
    </row>
    <row r="1795" spans="1:7">
      <c r="A1795" s="4" t="s">
        <v>8145</v>
      </c>
      <c r="B1795" s="4" t="s">
        <v>8146</v>
      </c>
      <c r="C1795" s="4" t="s">
        <v>464</v>
      </c>
      <c r="D1795" s="4">
        <v>36</v>
      </c>
      <c r="E1795" s="4" t="s">
        <v>8147</v>
      </c>
      <c r="F1795" s="4">
        <v>8.36241912841797</v>
      </c>
      <c r="G1795" s="4" t="s">
        <v>8148</v>
      </c>
    </row>
    <row r="1796" spans="1:7">
      <c r="A1796" s="4" t="s">
        <v>8149</v>
      </c>
      <c r="B1796" s="4" t="s">
        <v>8150</v>
      </c>
      <c r="C1796" s="4" t="s">
        <v>464</v>
      </c>
      <c r="D1796" s="4">
        <v>30</v>
      </c>
      <c r="E1796" s="4" t="s">
        <v>8151</v>
      </c>
      <c r="F1796" s="4">
        <v>8.36123657226563</v>
      </c>
      <c r="G1796" s="4" t="s">
        <v>8152</v>
      </c>
    </row>
    <row r="1797" spans="1:7">
      <c r="A1797" s="4" t="s">
        <v>8153</v>
      </c>
      <c r="B1797" s="4" t="s">
        <v>8154</v>
      </c>
      <c r="C1797" s="4" t="s">
        <v>464</v>
      </c>
      <c r="D1797" s="4">
        <v>41</v>
      </c>
      <c r="E1797" s="4" t="s">
        <v>8155</v>
      </c>
      <c r="F1797" s="4">
        <v>8.35816478729248</v>
      </c>
      <c r="G1797" s="4" t="s">
        <v>8156</v>
      </c>
    </row>
    <row r="1798" spans="1:7">
      <c r="A1798" s="4" t="s">
        <v>8157</v>
      </c>
      <c r="B1798" s="4" t="s">
        <v>8158</v>
      </c>
      <c r="C1798" s="4" t="s">
        <v>464</v>
      </c>
      <c r="D1798" s="4">
        <v>45</v>
      </c>
      <c r="E1798" s="4" t="s">
        <v>8159</v>
      </c>
      <c r="F1798" s="4">
        <v>8.35549449920654</v>
      </c>
      <c r="G1798" s="4" t="s">
        <v>8160</v>
      </c>
    </row>
    <row r="1799" spans="1:7">
      <c r="A1799" s="4" t="s">
        <v>8161</v>
      </c>
      <c r="B1799" s="4" t="s">
        <v>8162</v>
      </c>
      <c r="C1799" s="4" t="s">
        <v>464</v>
      </c>
      <c r="D1799" s="4">
        <v>47</v>
      </c>
      <c r="E1799" s="4" t="s">
        <v>8163</v>
      </c>
      <c r="F1799" s="4">
        <v>8.3547887802124</v>
      </c>
      <c r="G1799" s="4" t="s">
        <v>8164</v>
      </c>
    </row>
    <row r="1800" spans="1:7">
      <c r="A1800" s="4" t="s">
        <v>8165</v>
      </c>
      <c r="B1800" s="4" t="s">
        <v>8166</v>
      </c>
      <c r="C1800" s="4" t="s">
        <v>464</v>
      </c>
      <c r="D1800" s="4">
        <v>37</v>
      </c>
      <c r="E1800" s="4" t="s">
        <v>8167</v>
      </c>
      <c r="F1800" s="4">
        <v>8.35453128814697</v>
      </c>
      <c r="G1800" s="4" t="s">
        <v>8168</v>
      </c>
    </row>
    <row r="1801" spans="1:7">
      <c r="A1801" s="4" t="s">
        <v>785</v>
      </c>
      <c r="B1801" s="4" t="s">
        <v>786</v>
      </c>
      <c r="C1801" s="4" t="s">
        <v>464</v>
      </c>
      <c r="D1801" s="4">
        <v>41</v>
      </c>
      <c r="E1801" s="4" t="s">
        <v>787</v>
      </c>
      <c r="F1801" s="4">
        <v>8.35266971588135</v>
      </c>
      <c r="G1801" s="4" t="s">
        <v>788</v>
      </c>
    </row>
    <row r="1802" spans="1:7">
      <c r="A1802" s="4" t="s">
        <v>8169</v>
      </c>
      <c r="B1802" s="4" t="s">
        <v>8170</v>
      </c>
      <c r="C1802" s="4" t="s">
        <v>464</v>
      </c>
      <c r="D1802" s="4">
        <v>40</v>
      </c>
      <c r="E1802" s="4" t="s">
        <v>8171</v>
      </c>
      <c r="F1802" s="4">
        <v>8.35124015808105</v>
      </c>
      <c r="G1802" s="4" t="s">
        <v>8172</v>
      </c>
    </row>
    <row r="1803" spans="1:7">
      <c r="A1803" s="4" t="s">
        <v>8173</v>
      </c>
      <c r="B1803" s="4" t="s">
        <v>8174</v>
      </c>
      <c r="C1803" s="4" t="s">
        <v>464</v>
      </c>
      <c r="D1803" s="4">
        <v>36</v>
      </c>
      <c r="E1803" s="4" t="s">
        <v>8175</v>
      </c>
      <c r="F1803" s="4">
        <v>8.35054969787598</v>
      </c>
      <c r="G1803" s="4" t="s">
        <v>8176</v>
      </c>
    </row>
    <row r="1804" spans="1:7">
      <c r="A1804" s="4" t="s">
        <v>8177</v>
      </c>
      <c r="B1804" s="4" t="s">
        <v>8178</v>
      </c>
      <c r="C1804" s="4" t="s">
        <v>464</v>
      </c>
      <c r="D1804" s="4">
        <v>38</v>
      </c>
      <c r="E1804" s="4" t="s">
        <v>8179</v>
      </c>
      <c r="F1804" s="4">
        <v>8.34949588775635</v>
      </c>
      <c r="G1804" s="4" t="s">
        <v>8180</v>
      </c>
    </row>
    <row r="1805" spans="1:7">
      <c r="A1805" s="4" t="s">
        <v>8181</v>
      </c>
      <c r="B1805" s="4" t="s">
        <v>8182</v>
      </c>
      <c r="C1805" s="4" t="s">
        <v>464</v>
      </c>
      <c r="D1805" s="4">
        <v>44</v>
      </c>
      <c r="E1805" s="4" t="s">
        <v>8183</v>
      </c>
      <c r="F1805" s="4">
        <v>8.34878444671631</v>
      </c>
      <c r="G1805" s="4" t="s">
        <v>8184</v>
      </c>
    </row>
    <row r="1806" spans="1:7">
      <c r="A1806" s="4" t="s">
        <v>8185</v>
      </c>
      <c r="B1806" s="4" t="s">
        <v>8186</v>
      </c>
      <c r="C1806" s="4" t="s">
        <v>1124</v>
      </c>
      <c r="D1806" s="4">
        <v>3</v>
      </c>
      <c r="E1806" s="4" t="s">
        <v>8187</v>
      </c>
      <c r="F1806" s="4">
        <v>8.33978843688965</v>
      </c>
      <c r="G1806" s="4" t="s">
        <v>8188</v>
      </c>
    </row>
    <row r="1807" spans="1:7">
      <c r="A1807" s="4" t="s">
        <v>8189</v>
      </c>
      <c r="B1807" s="4" t="s">
        <v>8190</v>
      </c>
      <c r="C1807" s="4" t="s">
        <v>464</v>
      </c>
      <c r="D1807" s="4">
        <v>38</v>
      </c>
      <c r="E1807" s="4" t="s">
        <v>8191</v>
      </c>
      <c r="F1807" s="4">
        <v>8.33769798278809</v>
      </c>
      <c r="G1807" s="4" t="s">
        <v>8192</v>
      </c>
    </row>
    <row r="1808" spans="1:7">
      <c r="A1808" s="4" t="s">
        <v>8193</v>
      </c>
      <c r="B1808" s="4" t="s">
        <v>8194</v>
      </c>
      <c r="C1808" s="4" t="s">
        <v>464</v>
      </c>
      <c r="D1808" s="4">
        <v>44</v>
      </c>
      <c r="E1808" s="4" t="s">
        <v>8195</v>
      </c>
      <c r="F1808" s="4">
        <v>8.33652210235596</v>
      </c>
      <c r="G1808" s="4" t="s">
        <v>8196</v>
      </c>
    </row>
    <row r="1809" spans="1:7">
      <c r="A1809" s="4" t="s">
        <v>8197</v>
      </c>
      <c r="B1809" s="4" t="s">
        <v>8198</v>
      </c>
      <c r="C1809" s="4" t="s">
        <v>464</v>
      </c>
      <c r="D1809" s="4">
        <v>48</v>
      </c>
      <c r="E1809" s="4" t="s">
        <v>8199</v>
      </c>
      <c r="F1809" s="4">
        <v>8.32591152191162</v>
      </c>
      <c r="G1809" s="4" t="s">
        <v>8200</v>
      </c>
    </row>
    <row r="1810" spans="1:7">
      <c r="A1810" s="4" t="s">
        <v>8201</v>
      </c>
      <c r="B1810" s="4" t="s">
        <v>8202</v>
      </c>
      <c r="C1810" s="4" t="s">
        <v>464</v>
      </c>
      <c r="D1810" s="4">
        <v>44</v>
      </c>
      <c r="E1810" s="4" t="s">
        <v>8203</v>
      </c>
      <c r="F1810" s="4">
        <v>8.32549571990967</v>
      </c>
      <c r="G1810" s="4" t="s">
        <v>8204</v>
      </c>
    </row>
    <row r="1811" spans="1:7">
      <c r="A1811" s="4" t="s">
        <v>8205</v>
      </c>
      <c r="B1811" s="4" t="s">
        <v>8206</v>
      </c>
      <c r="C1811" s="4" t="s">
        <v>464</v>
      </c>
      <c r="D1811" s="4">
        <v>41</v>
      </c>
      <c r="E1811" s="4" t="s">
        <v>8207</v>
      </c>
      <c r="F1811" s="4">
        <v>8.32455253601074</v>
      </c>
      <c r="G1811" s="4" t="s">
        <v>8208</v>
      </c>
    </row>
    <row r="1812" spans="1:7">
      <c r="A1812" s="4" t="s">
        <v>8209</v>
      </c>
      <c r="B1812" s="4" t="s">
        <v>8210</v>
      </c>
      <c r="C1812" s="4" t="s">
        <v>464</v>
      </c>
      <c r="D1812" s="4">
        <v>41</v>
      </c>
      <c r="E1812" s="4" t="s">
        <v>8211</v>
      </c>
      <c r="F1812" s="4">
        <v>8.32341575622559</v>
      </c>
      <c r="G1812" s="4" t="s">
        <v>8212</v>
      </c>
    </row>
    <row r="1813" spans="1:7">
      <c r="A1813" s="4" t="s">
        <v>8213</v>
      </c>
      <c r="B1813" s="4" t="s">
        <v>8214</v>
      </c>
      <c r="C1813" s="4" t="s">
        <v>464</v>
      </c>
      <c r="D1813" s="4">
        <v>46</v>
      </c>
      <c r="E1813" s="4" t="s">
        <v>8215</v>
      </c>
      <c r="F1813" s="4">
        <v>8.32221794128418</v>
      </c>
      <c r="G1813" s="4" t="s">
        <v>8216</v>
      </c>
    </row>
    <row r="1814" spans="1:7">
      <c r="A1814" s="4" t="s">
        <v>8217</v>
      </c>
      <c r="B1814" s="4" t="s">
        <v>8218</v>
      </c>
      <c r="C1814" s="4" t="s">
        <v>464</v>
      </c>
      <c r="D1814" s="4">
        <v>38</v>
      </c>
      <c r="E1814" s="4" t="s">
        <v>8219</v>
      </c>
      <c r="F1814" s="4">
        <v>8.31230354309082</v>
      </c>
      <c r="G1814" s="4" t="s">
        <v>8220</v>
      </c>
    </row>
    <row r="1815" spans="1:7">
      <c r="A1815" s="4" t="s">
        <v>8221</v>
      </c>
      <c r="B1815" s="4" t="s">
        <v>8222</v>
      </c>
      <c r="C1815" s="4" t="s">
        <v>464</v>
      </c>
      <c r="D1815" s="4">
        <v>45</v>
      </c>
      <c r="E1815" s="4" t="s">
        <v>8223</v>
      </c>
      <c r="F1815" s="4">
        <v>8.30491542816162</v>
      </c>
      <c r="G1815" s="4" t="s">
        <v>8224</v>
      </c>
    </row>
    <row r="1816" spans="1:7">
      <c r="A1816" s="4" t="s">
        <v>8225</v>
      </c>
      <c r="B1816" s="4" t="s">
        <v>8226</v>
      </c>
      <c r="C1816" s="4" t="s">
        <v>464</v>
      </c>
      <c r="D1816" s="4">
        <v>45</v>
      </c>
      <c r="E1816" s="4" t="s">
        <v>8227</v>
      </c>
      <c r="F1816" s="4">
        <v>8.30478382110596</v>
      </c>
      <c r="G1816" s="4" t="s">
        <v>8228</v>
      </c>
    </row>
    <row r="1817" spans="1:7">
      <c r="A1817" s="4" t="s">
        <v>8229</v>
      </c>
      <c r="B1817" s="4" t="s">
        <v>8230</v>
      </c>
      <c r="C1817" s="4" t="s">
        <v>464</v>
      </c>
      <c r="D1817" s="4">
        <v>49</v>
      </c>
      <c r="E1817" s="4" t="s">
        <v>8231</v>
      </c>
      <c r="F1817" s="4">
        <v>8.29895782470703</v>
      </c>
      <c r="G1817" s="4" t="s">
        <v>8232</v>
      </c>
    </row>
    <row r="1818" spans="1:7">
      <c r="A1818" s="4" t="s">
        <v>8233</v>
      </c>
      <c r="B1818" s="4" t="s">
        <v>8234</v>
      </c>
      <c r="C1818" s="4" t="s">
        <v>464</v>
      </c>
      <c r="D1818" s="4">
        <v>49</v>
      </c>
      <c r="E1818" s="4" t="s">
        <v>8235</v>
      </c>
      <c r="F1818" s="4">
        <v>8.29712009429932</v>
      </c>
      <c r="G1818" s="4" t="s">
        <v>8236</v>
      </c>
    </row>
    <row r="1819" spans="1:7">
      <c r="A1819" s="4" t="s">
        <v>353</v>
      </c>
      <c r="B1819" s="4" t="s">
        <v>8237</v>
      </c>
      <c r="C1819" s="4" t="s">
        <v>464</v>
      </c>
      <c r="D1819" s="4">
        <v>49</v>
      </c>
      <c r="E1819" s="4" t="s">
        <v>8238</v>
      </c>
      <c r="F1819" s="4">
        <v>8.29301357269287</v>
      </c>
      <c r="G1819" s="4" t="s">
        <v>8239</v>
      </c>
    </row>
    <row r="1820" spans="1:7">
      <c r="A1820" s="4" t="s">
        <v>8240</v>
      </c>
      <c r="B1820" s="4" t="s">
        <v>8241</v>
      </c>
      <c r="C1820" s="4" t="s">
        <v>464</v>
      </c>
      <c r="D1820" s="4">
        <v>46</v>
      </c>
      <c r="E1820" s="4" t="s">
        <v>8242</v>
      </c>
      <c r="F1820" s="4">
        <v>8.2900276184082</v>
      </c>
      <c r="G1820" s="4" t="s">
        <v>8243</v>
      </c>
    </row>
    <row r="1821" spans="1:7">
      <c r="A1821" s="4" t="s">
        <v>8244</v>
      </c>
      <c r="B1821" s="4" t="s">
        <v>8245</v>
      </c>
      <c r="C1821" s="4" t="s">
        <v>464</v>
      </c>
      <c r="D1821" s="4">
        <v>44</v>
      </c>
      <c r="E1821" s="4" t="s">
        <v>8246</v>
      </c>
      <c r="F1821" s="4">
        <v>8.28823280334473</v>
      </c>
      <c r="G1821" s="4" t="s">
        <v>8247</v>
      </c>
    </row>
    <row r="1822" spans="1:7">
      <c r="A1822" s="4" t="s">
        <v>8248</v>
      </c>
      <c r="B1822" s="4" t="s">
        <v>8249</v>
      </c>
      <c r="C1822" s="4" t="s">
        <v>464</v>
      </c>
      <c r="D1822" s="4">
        <v>47</v>
      </c>
      <c r="E1822" s="4" t="s">
        <v>8250</v>
      </c>
      <c r="F1822" s="4">
        <v>8.28124523162842</v>
      </c>
      <c r="G1822" s="4" t="s">
        <v>8251</v>
      </c>
    </row>
    <row r="1823" spans="1:7">
      <c r="A1823" s="4" t="s">
        <v>8252</v>
      </c>
      <c r="B1823" s="4" t="s">
        <v>8253</v>
      </c>
      <c r="C1823" s="4" t="s">
        <v>464</v>
      </c>
      <c r="D1823" s="4">
        <v>49</v>
      </c>
      <c r="E1823" s="4" t="s">
        <v>8254</v>
      </c>
      <c r="F1823" s="4">
        <v>8.27151107788086</v>
      </c>
      <c r="G1823" s="4" t="s">
        <v>8255</v>
      </c>
    </row>
    <row r="1824" spans="1:7">
      <c r="A1824" s="4" t="s">
        <v>8256</v>
      </c>
      <c r="B1824" s="4" t="s">
        <v>8257</v>
      </c>
      <c r="C1824" s="4" t="s">
        <v>464</v>
      </c>
      <c r="D1824" s="4">
        <v>37</v>
      </c>
      <c r="E1824" s="4" t="s">
        <v>8258</v>
      </c>
      <c r="F1824" s="4">
        <v>8.26993656158447</v>
      </c>
      <c r="G1824" s="4" t="s">
        <v>8259</v>
      </c>
    </row>
    <row r="1825" spans="1:7">
      <c r="A1825" s="4" t="s">
        <v>8260</v>
      </c>
      <c r="B1825" s="4" t="s">
        <v>8261</v>
      </c>
      <c r="C1825" s="4" t="s">
        <v>464</v>
      </c>
      <c r="D1825" s="4">
        <v>39</v>
      </c>
      <c r="E1825" s="4" t="s">
        <v>8262</v>
      </c>
      <c r="F1825" s="4">
        <v>8.26159954071045</v>
      </c>
      <c r="G1825" s="4" t="s">
        <v>8263</v>
      </c>
    </row>
    <row r="1826" spans="1:7">
      <c r="A1826" s="4" t="s">
        <v>8264</v>
      </c>
      <c r="B1826" s="4" t="s">
        <v>8265</v>
      </c>
      <c r="C1826" s="4" t="s">
        <v>464</v>
      </c>
      <c r="D1826" s="4">
        <v>38</v>
      </c>
      <c r="E1826" s="4" t="s">
        <v>8266</v>
      </c>
      <c r="F1826" s="4">
        <v>8.25361061096191</v>
      </c>
      <c r="G1826" s="4" t="s">
        <v>8267</v>
      </c>
    </row>
    <row r="1827" spans="1:7">
      <c r="A1827" s="4" t="s">
        <v>8268</v>
      </c>
      <c r="B1827" s="4" t="s">
        <v>8269</v>
      </c>
      <c r="C1827" s="4" t="s">
        <v>551</v>
      </c>
      <c r="D1827" s="4">
        <v>16</v>
      </c>
      <c r="E1827" s="4" t="s">
        <v>8270</v>
      </c>
      <c r="F1827" s="4">
        <v>8.24759292602539</v>
      </c>
      <c r="G1827" s="4" t="s">
        <v>8271</v>
      </c>
    </row>
    <row r="1828" spans="1:7">
      <c r="A1828" s="4" t="s">
        <v>8272</v>
      </c>
      <c r="B1828" s="4" t="s">
        <v>8273</v>
      </c>
      <c r="C1828" s="4" t="s">
        <v>464</v>
      </c>
      <c r="D1828" s="4">
        <v>40</v>
      </c>
      <c r="E1828" s="4" t="s">
        <v>8274</v>
      </c>
      <c r="F1828" s="4">
        <v>8.24377250671387</v>
      </c>
      <c r="G1828" s="4" t="s">
        <v>8275</v>
      </c>
    </row>
    <row r="1829" spans="1:7">
      <c r="A1829" s="4" t="s">
        <v>8276</v>
      </c>
      <c r="B1829" s="4" t="s">
        <v>8277</v>
      </c>
      <c r="C1829" s="4" t="s">
        <v>464</v>
      </c>
      <c r="D1829" s="4">
        <v>43</v>
      </c>
      <c r="E1829" s="4" t="s">
        <v>8278</v>
      </c>
      <c r="F1829" s="4">
        <v>8.23639678955078</v>
      </c>
      <c r="G1829" s="4" t="s">
        <v>8279</v>
      </c>
    </row>
    <row r="1830" spans="1:7">
      <c r="A1830" s="4" t="s">
        <v>8280</v>
      </c>
      <c r="B1830" s="4" t="s">
        <v>8281</v>
      </c>
      <c r="C1830" s="4" t="s">
        <v>464</v>
      </c>
      <c r="D1830" s="4">
        <v>40</v>
      </c>
      <c r="E1830" s="4" t="s">
        <v>8282</v>
      </c>
      <c r="F1830" s="4">
        <v>8.23490905761719</v>
      </c>
      <c r="G1830" s="4" t="s">
        <v>8283</v>
      </c>
    </row>
    <row r="1831" spans="1:7">
      <c r="A1831" s="4" t="s">
        <v>8284</v>
      </c>
      <c r="B1831" s="4" t="s">
        <v>8285</v>
      </c>
      <c r="C1831" s="4" t="s">
        <v>551</v>
      </c>
      <c r="D1831" s="4">
        <v>20</v>
      </c>
      <c r="E1831" s="4" t="s">
        <v>8286</v>
      </c>
      <c r="F1831" s="4">
        <v>8.23008728027344</v>
      </c>
      <c r="G1831" s="4" t="s">
        <v>8287</v>
      </c>
    </row>
    <row r="1832" spans="1:7">
      <c r="A1832" s="4" t="s">
        <v>8288</v>
      </c>
      <c r="B1832" s="4" t="s">
        <v>8289</v>
      </c>
      <c r="C1832" s="4" t="s">
        <v>464</v>
      </c>
      <c r="D1832" s="4">
        <v>39</v>
      </c>
      <c r="E1832" s="4" t="s">
        <v>8290</v>
      </c>
      <c r="F1832" s="4">
        <v>8.22878551483154</v>
      </c>
      <c r="G1832" s="4" t="s">
        <v>8291</v>
      </c>
    </row>
    <row r="1833" spans="1:7">
      <c r="A1833" s="4" t="s">
        <v>8292</v>
      </c>
      <c r="B1833" s="4" t="s">
        <v>8293</v>
      </c>
      <c r="C1833" s="4" t="s">
        <v>464</v>
      </c>
      <c r="D1833" s="4">
        <v>48</v>
      </c>
      <c r="E1833" s="4" t="s">
        <v>8294</v>
      </c>
      <c r="F1833" s="4">
        <v>8.22746086120605</v>
      </c>
      <c r="G1833" s="4" t="s">
        <v>8295</v>
      </c>
    </row>
    <row r="1834" spans="1:7">
      <c r="A1834" s="4" t="s">
        <v>8296</v>
      </c>
      <c r="B1834" s="4" t="s">
        <v>8297</v>
      </c>
      <c r="C1834" s="4" t="s">
        <v>464</v>
      </c>
      <c r="D1834" s="4">
        <v>41</v>
      </c>
      <c r="E1834" s="4" t="s">
        <v>8298</v>
      </c>
      <c r="F1834" s="4">
        <v>8.21713066101074</v>
      </c>
      <c r="G1834" s="4" t="s">
        <v>8299</v>
      </c>
    </row>
    <row r="1835" spans="1:7">
      <c r="A1835" s="4" t="s">
        <v>8300</v>
      </c>
      <c r="B1835" s="4" t="s">
        <v>8301</v>
      </c>
      <c r="C1835" s="4" t="s">
        <v>464</v>
      </c>
      <c r="D1835" s="4">
        <v>41</v>
      </c>
      <c r="E1835" s="4" t="s">
        <v>8302</v>
      </c>
      <c r="F1835" s="4">
        <v>8.21263790130615</v>
      </c>
      <c r="G1835" s="4" t="s">
        <v>8303</v>
      </c>
    </row>
    <row r="1836" spans="1:7">
      <c r="A1836" s="4" t="s">
        <v>8304</v>
      </c>
      <c r="B1836" s="4" t="s">
        <v>8305</v>
      </c>
      <c r="C1836" s="4" t="s">
        <v>464</v>
      </c>
      <c r="D1836" s="4">
        <v>34</v>
      </c>
      <c r="E1836" s="4" t="s">
        <v>8306</v>
      </c>
      <c r="F1836" s="4">
        <v>8.2098331451416</v>
      </c>
      <c r="G1836" s="4" t="s">
        <v>8307</v>
      </c>
    </row>
    <row r="1837" spans="1:7">
      <c r="A1837" s="4" t="s">
        <v>8308</v>
      </c>
      <c r="B1837" s="4" t="s">
        <v>8309</v>
      </c>
      <c r="C1837" s="4" t="s">
        <v>464</v>
      </c>
      <c r="D1837" s="4">
        <v>40</v>
      </c>
      <c r="E1837" s="4" t="s">
        <v>8310</v>
      </c>
      <c r="F1837" s="4">
        <v>8.20892429351807</v>
      </c>
      <c r="G1837" s="4" t="s">
        <v>8311</v>
      </c>
    </row>
    <row r="1838" spans="1:7">
      <c r="A1838" s="4" t="s">
        <v>8312</v>
      </c>
      <c r="B1838" s="4" t="s">
        <v>8313</v>
      </c>
      <c r="C1838" s="4" t="s">
        <v>3050</v>
      </c>
      <c r="D1838" s="4">
        <v>3</v>
      </c>
      <c r="E1838" s="4" t="s">
        <v>8314</v>
      </c>
      <c r="F1838" s="4">
        <v>8.20133590698242</v>
      </c>
      <c r="G1838" s="4" t="s">
        <v>8315</v>
      </c>
    </row>
    <row r="1839" spans="1:7">
      <c r="A1839" s="4" t="s">
        <v>8316</v>
      </c>
      <c r="B1839" s="4" t="s">
        <v>8317</v>
      </c>
      <c r="C1839" s="4" t="s">
        <v>464</v>
      </c>
      <c r="D1839" s="4">
        <v>42</v>
      </c>
      <c r="E1839" s="4" t="s">
        <v>8318</v>
      </c>
      <c r="F1839" s="4">
        <v>8.19949150085449</v>
      </c>
      <c r="G1839" s="4" t="s">
        <v>8319</v>
      </c>
    </row>
    <row r="1840" spans="1:7">
      <c r="A1840" s="4" t="s">
        <v>8320</v>
      </c>
      <c r="B1840" s="4" t="s">
        <v>8321</v>
      </c>
      <c r="C1840" s="4" t="s">
        <v>551</v>
      </c>
      <c r="D1840" s="4">
        <v>21</v>
      </c>
      <c r="E1840" s="4" t="s">
        <v>8322</v>
      </c>
      <c r="F1840" s="4">
        <v>8.19930171966553</v>
      </c>
      <c r="G1840" s="4" t="s">
        <v>8323</v>
      </c>
    </row>
    <row r="1841" spans="1:7">
      <c r="A1841" s="4" t="s">
        <v>8324</v>
      </c>
      <c r="B1841" s="4" t="s">
        <v>8325</v>
      </c>
      <c r="C1841" s="4" t="s">
        <v>464</v>
      </c>
      <c r="D1841" s="4">
        <v>43</v>
      </c>
      <c r="E1841" s="4" t="s">
        <v>8326</v>
      </c>
      <c r="F1841" s="4">
        <v>8.18605327606201</v>
      </c>
      <c r="G1841" s="4" t="s">
        <v>8327</v>
      </c>
    </row>
    <row r="1842" spans="1:7">
      <c r="A1842" s="4" t="s">
        <v>8328</v>
      </c>
      <c r="B1842" s="4" t="s">
        <v>8329</v>
      </c>
      <c r="C1842" s="4" t="s">
        <v>464</v>
      </c>
      <c r="D1842" s="4">
        <v>40</v>
      </c>
      <c r="E1842" s="4" t="s">
        <v>8330</v>
      </c>
      <c r="F1842" s="4">
        <v>8.18466854095459</v>
      </c>
      <c r="G1842" s="4" t="s">
        <v>8331</v>
      </c>
    </row>
    <row r="1843" spans="1:7">
      <c r="A1843" s="4" t="s">
        <v>8332</v>
      </c>
      <c r="B1843" s="4" t="s">
        <v>8333</v>
      </c>
      <c r="C1843" s="4" t="s">
        <v>464</v>
      </c>
      <c r="D1843" s="4">
        <v>35</v>
      </c>
      <c r="E1843" s="4" t="s">
        <v>8334</v>
      </c>
      <c r="F1843" s="4">
        <v>8.17893695831299</v>
      </c>
      <c r="G1843" s="4" t="s">
        <v>8335</v>
      </c>
    </row>
    <row r="1844" spans="1:7">
      <c r="A1844" s="4" t="s">
        <v>8336</v>
      </c>
      <c r="B1844" s="4" t="s">
        <v>8337</v>
      </c>
      <c r="C1844" s="4" t="s">
        <v>464</v>
      </c>
      <c r="D1844" s="4">
        <v>43</v>
      </c>
      <c r="E1844" s="4" t="s">
        <v>8338</v>
      </c>
      <c r="F1844" s="4">
        <v>8.17118453979492</v>
      </c>
      <c r="G1844" s="4" t="s">
        <v>8339</v>
      </c>
    </row>
    <row r="1845" spans="1:7">
      <c r="A1845" s="4" t="s">
        <v>8340</v>
      </c>
      <c r="B1845" s="4" t="s">
        <v>8341</v>
      </c>
      <c r="C1845" s="4" t="s">
        <v>464</v>
      </c>
      <c r="D1845" s="4">
        <v>41</v>
      </c>
      <c r="E1845" s="4" t="s">
        <v>8342</v>
      </c>
      <c r="F1845" s="4">
        <v>8.16880512237549</v>
      </c>
      <c r="G1845" s="4" t="s">
        <v>8343</v>
      </c>
    </row>
    <row r="1846" spans="1:7">
      <c r="A1846" s="4" t="s">
        <v>8344</v>
      </c>
      <c r="B1846" s="4" t="s">
        <v>8345</v>
      </c>
      <c r="C1846" s="4" t="s">
        <v>464</v>
      </c>
      <c r="D1846" s="4">
        <v>40</v>
      </c>
      <c r="E1846" s="4" t="s">
        <v>8346</v>
      </c>
      <c r="F1846" s="4">
        <v>8.1619815826416</v>
      </c>
      <c r="G1846" s="4" t="s">
        <v>8347</v>
      </c>
    </row>
    <row r="1847" spans="1:7">
      <c r="A1847" s="4" t="s">
        <v>8348</v>
      </c>
      <c r="B1847" s="4" t="s">
        <v>8349</v>
      </c>
      <c r="C1847" s="4" t="s">
        <v>464</v>
      </c>
      <c r="D1847" s="4">
        <v>44</v>
      </c>
      <c r="E1847" s="4" t="s">
        <v>8350</v>
      </c>
      <c r="F1847" s="4">
        <v>8.15845108032227</v>
      </c>
      <c r="G1847" s="4" t="s">
        <v>8351</v>
      </c>
    </row>
    <row r="1848" spans="1:7">
      <c r="A1848" s="4" t="s">
        <v>8352</v>
      </c>
      <c r="B1848" s="4" t="s">
        <v>8353</v>
      </c>
      <c r="C1848" s="4" t="s">
        <v>464</v>
      </c>
      <c r="D1848" s="4">
        <v>43</v>
      </c>
      <c r="E1848" s="4" t="s">
        <v>8354</v>
      </c>
      <c r="F1848" s="4">
        <v>8.15513801574707</v>
      </c>
      <c r="G1848" s="4" t="s">
        <v>8355</v>
      </c>
    </row>
    <row r="1849" spans="1:7">
      <c r="A1849" s="4" t="s">
        <v>8356</v>
      </c>
      <c r="B1849" s="4" t="s">
        <v>8357</v>
      </c>
      <c r="C1849" s="4" t="s">
        <v>464</v>
      </c>
      <c r="D1849" s="4">
        <v>39</v>
      </c>
      <c r="E1849" s="4" t="s">
        <v>8358</v>
      </c>
      <c r="F1849" s="4">
        <v>8.15270233154297</v>
      </c>
      <c r="G1849" s="4" t="s">
        <v>8359</v>
      </c>
    </row>
    <row r="1850" spans="1:7">
      <c r="A1850" s="4" t="s">
        <v>8360</v>
      </c>
      <c r="B1850" s="4" t="s">
        <v>8361</v>
      </c>
      <c r="C1850" s="4" t="s">
        <v>464</v>
      </c>
      <c r="D1850" s="4">
        <v>50</v>
      </c>
      <c r="E1850" s="4" t="s">
        <v>8362</v>
      </c>
      <c r="F1850" s="4">
        <v>8.1523494720459</v>
      </c>
      <c r="G1850" s="4" t="s">
        <v>8363</v>
      </c>
    </row>
    <row r="1851" spans="1:7">
      <c r="A1851" s="4" t="s">
        <v>8364</v>
      </c>
      <c r="B1851" s="4" t="s">
        <v>8365</v>
      </c>
      <c r="C1851" s="4" t="s">
        <v>464</v>
      </c>
      <c r="D1851" s="4">
        <v>32</v>
      </c>
      <c r="E1851" s="4" t="s">
        <v>8366</v>
      </c>
      <c r="F1851" s="4">
        <v>8.14459800720215</v>
      </c>
      <c r="G1851" s="4" t="s">
        <v>8367</v>
      </c>
    </row>
    <row r="1852" spans="1:7">
      <c r="A1852" s="4" t="s">
        <v>8368</v>
      </c>
      <c r="B1852" s="4" t="s">
        <v>8369</v>
      </c>
      <c r="C1852" s="4" t="s">
        <v>464</v>
      </c>
      <c r="D1852" s="4">
        <v>42</v>
      </c>
      <c r="E1852" s="4" t="s">
        <v>8370</v>
      </c>
      <c r="F1852" s="4">
        <v>8.14097118377686</v>
      </c>
      <c r="G1852" s="4" t="s">
        <v>8371</v>
      </c>
    </row>
    <row r="1853" spans="1:7">
      <c r="A1853" s="4" t="s">
        <v>8372</v>
      </c>
      <c r="B1853" s="4" t="s">
        <v>8373</v>
      </c>
      <c r="C1853" s="4" t="s">
        <v>464</v>
      </c>
      <c r="D1853" s="4">
        <v>48</v>
      </c>
      <c r="E1853" s="4" t="s">
        <v>8374</v>
      </c>
      <c r="F1853" s="4">
        <v>8.13777351379395</v>
      </c>
      <c r="G1853" s="4" t="s">
        <v>8375</v>
      </c>
    </row>
    <row r="1854" spans="1:7">
      <c r="A1854" s="4" t="s">
        <v>8376</v>
      </c>
      <c r="B1854" s="4" t="s">
        <v>8377</v>
      </c>
      <c r="C1854" s="4" t="s">
        <v>464</v>
      </c>
      <c r="D1854" s="4">
        <v>43</v>
      </c>
      <c r="E1854" s="4" t="s">
        <v>8378</v>
      </c>
      <c r="F1854" s="4">
        <v>8.13725471496582</v>
      </c>
      <c r="G1854" s="4" t="s">
        <v>8379</v>
      </c>
    </row>
    <row r="1855" spans="1:7">
      <c r="A1855" s="4" t="s">
        <v>8380</v>
      </c>
      <c r="B1855" s="4" t="s">
        <v>8381</v>
      </c>
      <c r="C1855" s="4" t="s">
        <v>464</v>
      </c>
      <c r="D1855" s="4">
        <v>34</v>
      </c>
      <c r="E1855" s="4" t="s">
        <v>8382</v>
      </c>
      <c r="F1855" s="4">
        <v>8.13391971588135</v>
      </c>
      <c r="G1855" s="4" t="s">
        <v>8383</v>
      </c>
    </row>
    <row r="1856" spans="1:7">
      <c r="A1856" s="4" t="s">
        <v>8384</v>
      </c>
      <c r="B1856" s="4" t="s">
        <v>8385</v>
      </c>
      <c r="C1856" s="4" t="s">
        <v>464</v>
      </c>
      <c r="D1856" s="4">
        <v>38</v>
      </c>
      <c r="E1856" s="4" t="s">
        <v>8386</v>
      </c>
      <c r="F1856" s="4">
        <v>8.12710571289063</v>
      </c>
      <c r="G1856" s="4" t="s">
        <v>8387</v>
      </c>
    </row>
    <row r="1857" spans="1:7">
      <c r="A1857" s="4" t="s">
        <v>8388</v>
      </c>
      <c r="B1857" s="4" t="s">
        <v>8389</v>
      </c>
      <c r="C1857" s="4" t="s">
        <v>464</v>
      </c>
      <c r="D1857" s="4">
        <v>45</v>
      </c>
      <c r="E1857" s="4" t="s">
        <v>8390</v>
      </c>
      <c r="F1857" s="4">
        <v>8.12671566009521</v>
      </c>
      <c r="G1857" s="4" t="s">
        <v>8391</v>
      </c>
    </row>
    <row r="1858" spans="1:7">
      <c r="A1858" s="4" t="s">
        <v>8392</v>
      </c>
      <c r="B1858" s="4" t="s">
        <v>8393</v>
      </c>
      <c r="C1858" s="4" t="s">
        <v>464</v>
      </c>
      <c r="D1858" s="4">
        <v>39</v>
      </c>
      <c r="E1858" s="4" t="s">
        <v>8394</v>
      </c>
      <c r="F1858" s="4">
        <v>8.12092304229736</v>
      </c>
      <c r="G1858" s="4" t="s">
        <v>8395</v>
      </c>
    </row>
    <row r="1859" spans="1:7">
      <c r="A1859" s="4" t="s">
        <v>8396</v>
      </c>
      <c r="B1859" s="4" t="s">
        <v>8397</v>
      </c>
      <c r="C1859" s="4" t="s">
        <v>464</v>
      </c>
      <c r="D1859" s="4">
        <v>45</v>
      </c>
      <c r="E1859" s="4" t="s">
        <v>8398</v>
      </c>
      <c r="F1859" s="4">
        <v>8.11837577819824</v>
      </c>
      <c r="G1859" s="4" t="s">
        <v>8399</v>
      </c>
    </row>
    <row r="1860" spans="1:7">
      <c r="A1860" s="4" t="s">
        <v>8400</v>
      </c>
      <c r="B1860" s="4" t="s">
        <v>8401</v>
      </c>
      <c r="C1860" s="4" t="s">
        <v>464</v>
      </c>
      <c r="D1860" s="4">
        <v>41</v>
      </c>
      <c r="E1860" s="4" t="s">
        <v>8402</v>
      </c>
      <c r="F1860" s="4">
        <v>8.11783885955811</v>
      </c>
      <c r="G1860" s="4" t="s">
        <v>8403</v>
      </c>
    </row>
    <row r="1861" spans="1:7">
      <c r="A1861" s="4" t="s">
        <v>364</v>
      </c>
      <c r="B1861" s="4" t="s">
        <v>8404</v>
      </c>
      <c r="C1861" s="4" t="s">
        <v>464</v>
      </c>
      <c r="D1861" s="4">
        <v>41</v>
      </c>
      <c r="E1861" s="4" t="s">
        <v>8405</v>
      </c>
      <c r="F1861" s="4">
        <v>8.11446571350098</v>
      </c>
      <c r="G1861" s="4" t="s">
        <v>8406</v>
      </c>
    </row>
    <row r="1862" spans="1:7">
      <c r="A1862" s="4" t="s">
        <v>8407</v>
      </c>
      <c r="B1862" s="4" t="s">
        <v>8408</v>
      </c>
      <c r="C1862" s="4" t="s">
        <v>464</v>
      </c>
      <c r="D1862" s="4">
        <v>40</v>
      </c>
      <c r="E1862" s="4" t="s">
        <v>8409</v>
      </c>
      <c r="F1862" s="4">
        <v>8.10946846008301</v>
      </c>
      <c r="G1862" s="4" t="s">
        <v>8410</v>
      </c>
    </row>
    <row r="1863" spans="1:7">
      <c r="A1863" s="4" t="s">
        <v>8411</v>
      </c>
      <c r="B1863" s="4" t="s">
        <v>8412</v>
      </c>
      <c r="C1863" s="4" t="s">
        <v>551</v>
      </c>
      <c r="D1863" s="4">
        <v>21</v>
      </c>
      <c r="E1863" s="4" t="s">
        <v>8413</v>
      </c>
      <c r="F1863" s="4">
        <v>8.09740734100342</v>
      </c>
      <c r="G1863" s="4" t="s">
        <v>8414</v>
      </c>
    </row>
    <row r="1864" spans="1:7">
      <c r="A1864" s="4" t="s">
        <v>1253</v>
      </c>
      <c r="B1864" s="4" t="s">
        <v>1254</v>
      </c>
      <c r="C1864" s="4" t="s">
        <v>464</v>
      </c>
      <c r="D1864" s="4">
        <v>47</v>
      </c>
      <c r="E1864" s="4" t="s">
        <v>1255</v>
      </c>
      <c r="F1864" s="4">
        <v>8.09727764129639</v>
      </c>
      <c r="G1864" s="4" t="s">
        <v>1256</v>
      </c>
    </row>
    <row r="1865" spans="1:7">
      <c r="A1865" s="4" t="s">
        <v>8415</v>
      </c>
      <c r="B1865" s="4" t="s">
        <v>8416</v>
      </c>
      <c r="C1865" s="4" t="s">
        <v>464</v>
      </c>
      <c r="D1865" s="4">
        <v>42</v>
      </c>
      <c r="E1865" s="4" t="s">
        <v>8417</v>
      </c>
      <c r="F1865" s="4">
        <v>8.0962553024292</v>
      </c>
      <c r="G1865" s="4" t="s">
        <v>8418</v>
      </c>
    </row>
    <row r="1866" spans="1:7">
      <c r="A1866" s="4" t="s">
        <v>8419</v>
      </c>
      <c r="B1866" s="4" t="s">
        <v>8420</v>
      </c>
      <c r="C1866" s="4" t="s">
        <v>464</v>
      </c>
      <c r="D1866" s="4">
        <v>44</v>
      </c>
      <c r="E1866" s="4" t="s">
        <v>8421</v>
      </c>
      <c r="F1866" s="4">
        <v>8.09603691101074</v>
      </c>
      <c r="G1866" s="4" t="s">
        <v>8422</v>
      </c>
    </row>
    <row r="1867" spans="1:7">
      <c r="A1867" s="4" t="s">
        <v>8423</v>
      </c>
      <c r="B1867" s="4" t="s">
        <v>8424</v>
      </c>
      <c r="C1867" s="4" t="s">
        <v>464</v>
      </c>
      <c r="D1867" s="4">
        <v>42</v>
      </c>
      <c r="E1867" s="4" t="s">
        <v>8425</v>
      </c>
      <c r="F1867" s="4">
        <v>8.09123134613037</v>
      </c>
      <c r="G1867" s="4" t="s">
        <v>8426</v>
      </c>
    </row>
    <row r="1868" spans="1:7">
      <c r="A1868" s="4" t="s">
        <v>8427</v>
      </c>
      <c r="B1868" s="4" t="s">
        <v>8428</v>
      </c>
      <c r="C1868" s="4" t="s">
        <v>464</v>
      </c>
      <c r="D1868" s="4">
        <v>43</v>
      </c>
      <c r="E1868" s="4" t="s">
        <v>8429</v>
      </c>
      <c r="F1868" s="4">
        <v>8.08407402038574</v>
      </c>
      <c r="G1868" s="4" t="s">
        <v>8430</v>
      </c>
    </row>
    <row r="1869" spans="1:7">
      <c r="A1869" s="4" t="s">
        <v>8431</v>
      </c>
      <c r="B1869" s="4" t="s">
        <v>8432</v>
      </c>
      <c r="C1869" s="4" t="s">
        <v>464</v>
      </c>
      <c r="D1869" s="4">
        <v>41</v>
      </c>
      <c r="E1869" s="4" t="s">
        <v>8433</v>
      </c>
      <c r="F1869" s="4">
        <v>8.08255672454834</v>
      </c>
      <c r="G1869" s="4" t="s">
        <v>8434</v>
      </c>
    </row>
    <row r="1870" spans="1:7">
      <c r="A1870" s="4" t="s">
        <v>8435</v>
      </c>
      <c r="B1870" s="4" t="s">
        <v>8436</v>
      </c>
      <c r="C1870" s="4" t="s">
        <v>464</v>
      </c>
      <c r="D1870" s="4">
        <v>41</v>
      </c>
      <c r="E1870" s="4" t="s">
        <v>8437</v>
      </c>
      <c r="F1870" s="4">
        <v>8.07898807525635</v>
      </c>
      <c r="G1870" s="4" t="s">
        <v>8438</v>
      </c>
    </row>
    <row r="1871" spans="1:7">
      <c r="A1871" s="4" t="s">
        <v>8439</v>
      </c>
      <c r="B1871" s="4" t="s">
        <v>8440</v>
      </c>
      <c r="C1871" s="4" t="s">
        <v>464</v>
      </c>
      <c r="D1871" s="4">
        <v>46</v>
      </c>
      <c r="E1871" s="4" t="s">
        <v>8441</v>
      </c>
      <c r="F1871" s="4">
        <v>8.07353019714355</v>
      </c>
      <c r="G1871" s="4" t="s">
        <v>8442</v>
      </c>
    </row>
    <row r="1872" spans="1:7">
      <c r="A1872" s="4" t="s">
        <v>8443</v>
      </c>
      <c r="B1872" s="4" t="s">
        <v>8444</v>
      </c>
      <c r="C1872" s="4" t="s">
        <v>464</v>
      </c>
      <c r="D1872" s="4">
        <v>38</v>
      </c>
      <c r="E1872" s="4" t="s">
        <v>8445</v>
      </c>
      <c r="F1872" s="4">
        <v>8.07254409790039</v>
      </c>
      <c r="G1872" s="4" t="s">
        <v>8446</v>
      </c>
    </row>
    <row r="1873" spans="1:7">
      <c r="A1873" s="4" t="s">
        <v>8447</v>
      </c>
      <c r="B1873" s="4" t="s">
        <v>8448</v>
      </c>
      <c r="C1873" s="4" t="s">
        <v>464</v>
      </c>
      <c r="D1873" s="4">
        <v>45</v>
      </c>
      <c r="E1873" s="4" t="s">
        <v>8449</v>
      </c>
      <c r="F1873" s="4">
        <v>8.07232475280762</v>
      </c>
      <c r="G1873" s="4" t="s">
        <v>8450</v>
      </c>
    </row>
    <row r="1874" spans="1:7">
      <c r="A1874" s="4" t="s">
        <v>8451</v>
      </c>
      <c r="B1874" s="4" t="s">
        <v>8452</v>
      </c>
      <c r="C1874" s="4" t="s">
        <v>464</v>
      </c>
      <c r="D1874" s="4">
        <v>44</v>
      </c>
      <c r="E1874" s="4" t="s">
        <v>8453</v>
      </c>
      <c r="F1874" s="4">
        <v>8.07032489776611</v>
      </c>
      <c r="G1874" s="4" t="s">
        <v>8454</v>
      </c>
    </row>
    <row r="1875" spans="1:7">
      <c r="A1875" s="4" t="s">
        <v>8455</v>
      </c>
      <c r="B1875" s="4" t="s">
        <v>8456</v>
      </c>
      <c r="C1875" s="4" t="s">
        <v>464</v>
      </c>
      <c r="D1875" s="4">
        <v>41</v>
      </c>
      <c r="E1875" s="4" t="s">
        <v>8457</v>
      </c>
      <c r="F1875" s="4">
        <v>8.07027435302734</v>
      </c>
      <c r="G1875" s="4" t="s">
        <v>8458</v>
      </c>
    </row>
    <row r="1876" spans="1:7">
      <c r="A1876" s="4" t="s">
        <v>8459</v>
      </c>
      <c r="B1876" s="4" t="s">
        <v>8460</v>
      </c>
      <c r="C1876" s="4" t="s">
        <v>464</v>
      </c>
      <c r="D1876" s="4">
        <v>44</v>
      </c>
      <c r="E1876" s="4" t="s">
        <v>8461</v>
      </c>
      <c r="F1876" s="4">
        <v>8.07012176513672</v>
      </c>
      <c r="G1876" s="4" t="s">
        <v>8462</v>
      </c>
    </row>
    <row r="1877" spans="1:7">
      <c r="A1877" s="4" t="s">
        <v>8463</v>
      </c>
      <c r="B1877" s="4" t="s">
        <v>8464</v>
      </c>
      <c r="C1877" s="4" t="s">
        <v>464</v>
      </c>
      <c r="D1877" s="4">
        <v>41</v>
      </c>
      <c r="E1877" s="4" t="s">
        <v>8465</v>
      </c>
      <c r="F1877" s="4">
        <v>8.06972217559814</v>
      </c>
      <c r="G1877" s="4" t="s">
        <v>8466</v>
      </c>
    </row>
    <row r="1878" spans="1:7">
      <c r="A1878" s="4" t="s">
        <v>8467</v>
      </c>
      <c r="B1878" s="4" t="s">
        <v>8468</v>
      </c>
      <c r="C1878" s="4" t="s">
        <v>464</v>
      </c>
      <c r="D1878" s="4">
        <v>42</v>
      </c>
      <c r="E1878" s="4" t="s">
        <v>8469</v>
      </c>
      <c r="F1878" s="4">
        <v>8.06669235229492</v>
      </c>
      <c r="G1878" s="4" t="s">
        <v>8470</v>
      </c>
    </row>
    <row r="1879" spans="1:7">
      <c r="A1879" s="4" t="s">
        <v>8471</v>
      </c>
      <c r="B1879" s="4" t="s">
        <v>8472</v>
      </c>
      <c r="C1879" s="4" t="s">
        <v>464</v>
      </c>
      <c r="D1879" s="4">
        <v>45</v>
      </c>
      <c r="E1879" s="4" t="s">
        <v>8473</v>
      </c>
      <c r="F1879" s="4">
        <v>8.06271266937256</v>
      </c>
      <c r="G1879" s="4" t="s">
        <v>8474</v>
      </c>
    </row>
    <row r="1880" spans="1:7">
      <c r="A1880" s="4" t="s">
        <v>8475</v>
      </c>
      <c r="B1880" s="4" t="s">
        <v>8476</v>
      </c>
      <c r="C1880" s="4" t="s">
        <v>464</v>
      </c>
      <c r="D1880" s="4">
        <v>41</v>
      </c>
      <c r="E1880" s="4" t="s">
        <v>8477</v>
      </c>
      <c r="F1880" s="4">
        <v>8.05897045135498</v>
      </c>
      <c r="G1880" s="4" t="s">
        <v>8478</v>
      </c>
    </row>
    <row r="1881" spans="1:7">
      <c r="A1881" s="4" t="s">
        <v>369</v>
      </c>
      <c r="B1881" s="4" t="s">
        <v>652</v>
      </c>
      <c r="C1881" s="4" t="s">
        <v>464</v>
      </c>
      <c r="D1881" s="4">
        <v>45</v>
      </c>
      <c r="E1881" s="4" t="s">
        <v>653</v>
      </c>
      <c r="F1881" s="4">
        <v>8.05198287963867</v>
      </c>
      <c r="G1881" s="4" t="s">
        <v>654</v>
      </c>
    </row>
    <row r="1882" spans="1:7">
      <c r="A1882" s="4" t="s">
        <v>8479</v>
      </c>
      <c r="B1882" s="4" t="s">
        <v>8480</v>
      </c>
      <c r="C1882" s="4" t="s">
        <v>464</v>
      </c>
      <c r="D1882" s="4">
        <v>38</v>
      </c>
      <c r="E1882" s="4" t="s">
        <v>8481</v>
      </c>
      <c r="F1882" s="4">
        <v>8.05192184448242</v>
      </c>
      <c r="G1882" s="4" t="s">
        <v>8482</v>
      </c>
    </row>
    <row r="1883" spans="1:7">
      <c r="A1883" s="4" t="s">
        <v>8483</v>
      </c>
      <c r="B1883" s="4" t="s">
        <v>8484</v>
      </c>
      <c r="C1883" s="4" t="s">
        <v>464</v>
      </c>
      <c r="D1883" s="4">
        <v>47</v>
      </c>
      <c r="E1883" s="4" t="s">
        <v>8485</v>
      </c>
      <c r="F1883" s="4">
        <v>8.04920959472656</v>
      </c>
      <c r="G1883" s="4" t="s">
        <v>8486</v>
      </c>
    </row>
    <row r="1884" spans="1:7">
      <c r="A1884" s="4" t="s">
        <v>8487</v>
      </c>
      <c r="B1884" s="4" t="s">
        <v>8488</v>
      </c>
      <c r="C1884" s="4" t="s">
        <v>464</v>
      </c>
      <c r="D1884" s="4">
        <v>46</v>
      </c>
      <c r="E1884" s="4" t="s">
        <v>8489</v>
      </c>
      <c r="F1884" s="4">
        <v>8.04647064208984</v>
      </c>
      <c r="G1884" s="4" t="s">
        <v>8490</v>
      </c>
    </row>
    <row r="1885" spans="1:7">
      <c r="A1885" s="4" t="s">
        <v>8491</v>
      </c>
      <c r="B1885" s="4" t="s">
        <v>8492</v>
      </c>
      <c r="C1885" s="4" t="s">
        <v>464</v>
      </c>
      <c r="D1885" s="4">
        <v>36</v>
      </c>
      <c r="E1885" s="4" t="s">
        <v>8493</v>
      </c>
      <c r="F1885" s="4">
        <v>8.03751564025879</v>
      </c>
      <c r="G1885" s="4" t="s">
        <v>8494</v>
      </c>
    </row>
    <row r="1886" spans="1:7">
      <c r="A1886" s="4" t="s">
        <v>8495</v>
      </c>
      <c r="B1886" s="4" t="s">
        <v>8496</v>
      </c>
      <c r="C1886" s="4" t="s">
        <v>464</v>
      </c>
      <c r="D1886" s="4">
        <v>41</v>
      </c>
      <c r="E1886" s="4" t="s">
        <v>8497</v>
      </c>
      <c r="F1886" s="4">
        <v>8.03661727905273</v>
      </c>
      <c r="G1886" s="4" t="s">
        <v>8498</v>
      </c>
    </row>
    <row r="1887" spans="1:7">
      <c r="A1887" s="4" t="s">
        <v>8499</v>
      </c>
      <c r="B1887" s="4" t="s">
        <v>8500</v>
      </c>
      <c r="C1887" s="4" t="s">
        <v>464</v>
      </c>
      <c r="D1887" s="4">
        <v>41</v>
      </c>
      <c r="E1887" s="4" t="s">
        <v>8501</v>
      </c>
      <c r="F1887" s="4">
        <v>8.03096771240234</v>
      </c>
      <c r="G1887" s="4" t="s">
        <v>8502</v>
      </c>
    </row>
    <row r="1888" spans="1:7">
      <c r="A1888" s="4" t="s">
        <v>8503</v>
      </c>
      <c r="B1888" s="4" t="s">
        <v>8504</v>
      </c>
      <c r="C1888" s="4" t="s">
        <v>464</v>
      </c>
      <c r="D1888" s="4">
        <v>46</v>
      </c>
      <c r="E1888" s="4" t="s">
        <v>8505</v>
      </c>
      <c r="F1888" s="4">
        <v>8.0305290222168</v>
      </c>
      <c r="G1888" s="4" t="s">
        <v>8506</v>
      </c>
    </row>
    <row r="1889" spans="1:7">
      <c r="A1889" s="4" t="s">
        <v>8507</v>
      </c>
      <c r="B1889" s="4" t="s">
        <v>8508</v>
      </c>
      <c r="C1889" s="4" t="s">
        <v>464</v>
      </c>
      <c r="D1889" s="4">
        <v>40</v>
      </c>
      <c r="E1889" s="4" t="s">
        <v>8509</v>
      </c>
      <c r="F1889" s="4">
        <v>8.03008079528809</v>
      </c>
      <c r="G1889" s="4" t="s">
        <v>8510</v>
      </c>
    </row>
    <row r="1890" spans="1:7">
      <c r="A1890" s="4" t="s">
        <v>8511</v>
      </c>
      <c r="B1890" s="4" t="s">
        <v>8512</v>
      </c>
      <c r="C1890" s="4" t="s">
        <v>464</v>
      </c>
      <c r="D1890" s="4">
        <v>41</v>
      </c>
      <c r="E1890" s="4" t="s">
        <v>8513</v>
      </c>
      <c r="F1890" s="4">
        <v>8.02797698974609</v>
      </c>
      <c r="G1890" s="4" t="s">
        <v>8514</v>
      </c>
    </row>
    <row r="1891" spans="1:7">
      <c r="A1891" s="4" t="s">
        <v>8515</v>
      </c>
      <c r="B1891" s="4" t="s">
        <v>8516</v>
      </c>
      <c r="C1891" s="4" t="s">
        <v>464</v>
      </c>
      <c r="D1891" s="4">
        <v>46</v>
      </c>
      <c r="E1891" s="4" t="s">
        <v>8517</v>
      </c>
      <c r="F1891" s="4">
        <v>8.02733993530273</v>
      </c>
      <c r="G1891" s="4" t="s">
        <v>8518</v>
      </c>
    </row>
    <row r="1892" spans="1:7">
      <c r="A1892" s="4" t="s">
        <v>8519</v>
      </c>
      <c r="B1892" s="4" t="s">
        <v>8520</v>
      </c>
      <c r="C1892" s="4" t="s">
        <v>464</v>
      </c>
      <c r="D1892" s="4">
        <v>46</v>
      </c>
      <c r="E1892" s="4" t="s">
        <v>8521</v>
      </c>
      <c r="F1892" s="4">
        <v>8.02581787109375</v>
      </c>
      <c r="G1892" s="4" t="s">
        <v>8522</v>
      </c>
    </row>
    <row r="1893" spans="1:7">
      <c r="A1893" s="4" t="s">
        <v>8523</v>
      </c>
      <c r="B1893" s="4" t="s">
        <v>8524</v>
      </c>
      <c r="C1893" s="4" t="s">
        <v>551</v>
      </c>
      <c r="D1893" s="4">
        <v>22</v>
      </c>
      <c r="E1893" s="4" t="s">
        <v>8525</v>
      </c>
      <c r="F1893" s="4">
        <v>8.01796531677246</v>
      </c>
      <c r="G1893" s="4" t="s">
        <v>8526</v>
      </c>
    </row>
    <row r="1894" spans="1:7">
      <c r="A1894" s="4" t="s">
        <v>8527</v>
      </c>
      <c r="B1894" s="4" t="s">
        <v>8528</v>
      </c>
      <c r="C1894" s="4" t="s">
        <v>464</v>
      </c>
      <c r="D1894" s="4">
        <v>41</v>
      </c>
      <c r="E1894" s="4" t="s">
        <v>8529</v>
      </c>
      <c r="F1894" s="4">
        <v>8.01162910461426</v>
      </c>
      <c r="G1894" s="4" t="s">
        <v>8530</v>
      </c>
    </row>
    <row r="1895" spans="1:7">
      <c r="A1895" s="4" t="s">
        <v>640</v>
      </c>
      <c r="B1895" s="4" t="s">
        <v>641</v>
      </c>
      <c r="C1895" s="4" t="s">
        <v>464</v>
      </c>
      <c r="D1895" s="4">
        <v>46</v>
      </c>
      <c r="E1895" s="4" t="s">
        <v>642</v>
      </c>
      <c r="F1895" s="4">
        <v>8.01018142700195</v>
      </c>
      <c r="G1895" s="4" t="s">
        <v>643</v>
      </c>
    </row>
    <row r="1896" spans="1:7">
      <c r="A1896" s="4" t="s">
        <v>8531</v>
      </c>
      <c r="B1896" s="4" t="s">
        <v>8532</v>
      </c>
      <c r="C1896" s="4" t="s">
        <v>464</v>
      </c>
      <c r="D1896" s="4">
        <v>43</v>
      </c>
      <c r="E1896" s="4" t="s">
        <v>8533</v>
      </c>
      <c r="F1896" s="4">
        <v>8.00270748138428</v>
      </c>
      <c r="G1896" s="4" t="s">
        <v>8534</v>
      </c>
    </row>
    <row r="1897" spans="1:7">
      <c r="A1897" s="4" t="s">
        <v>8535</v>
      </c>
      <c r="B1897" s="4" t="s">
        <v>8536</v>
      </c>
      <c r="C1897" s="4" t="s">
        <v>464</v>
      </c>
      <c r="D1897" s="4">
        <v>46</v>
      </c>
      <c r="E1897" s="4" t="s">
        <v>8537</v>
      </c>
      <c r="F1897" s="4">
        <v>8.00227165222168</v>
      </c>
      <c r="G1897" s="4" t="s">
        <v>8538</v>
      </c>
    </row>
    <row r="1898" spans="1:7">
      <c r="A1898" s="4" t="s">
        <v>8539</v>
      </c>
      <c r="B1898" s="4" t="s">
        <v>8540</v>
      </c>
      <c r="C1898" s="4" t="s">
        <v>464</v>
      </c>
      <c r="D1898" s="4">
        <v>45</v>
      </c>
      <c r="E1898" s="4" t="s">
        <v>8541</v>
      </c>
      <c r="F1898" s="4">
        <v>8.00168228149414</v>
      </c>
      <c r="G1898" s="4" t="s">
        <v>8542</v>
      </c>
    </row>
    <row r="1899" spans="1:7">
      <c r="A1899" s="4" t="s">
        <v>8543</v>
      </c>
      <c r="B1899" s="4" t="s">
        <v>8544</v>
      </c>
      <c r="C1899" s="4" t="s">
        <v>464</v>
      </c>
      <c r="D1899" s="4">
        <v>46</v>
      </c>
      <c r="E1899" s="4" t="s">
        <v>8545</v>
      </c>
      <c r="F1899" s="4">
        <v>7.99746417999268</v>
      </c>
      <c r="G1899" s="4" t="s">
        <v>8546</v>
      </c>
    </row>
    <row r="1900" spans="1:7">
      <c r="A1900" s="4" t="s">
        <v>8547</v>
      </c>
      <c r="B1900" s="4" t="s">
        <v>8548</v>
      </c>
      <c r="C1900" s="4" t="s">
        <v>464</v>
      </c>
      <c r="D1900" s="4">
        <v>42</v>
      </c>
      <c r="E1900" s="4" t="s">
        <v>8549</v>
      </c>
      <c r="F1900" s="4">
        <v>7.99605560302734</v>
      </c>
      <c r="G1900" s="4" t="s">
        <v>8550</v>
      </c>
    </row>
    <row r="1901" spans="1:7">
      <c r="A1901" s="4" t="s">
        <v>8551</v>
      </c>
      <c r="B1901" s="4" t="s">
        <v>8552</v>
      </c>
      <c r="C1901" s="4" t="s">
        <v>464</v>
      </c>
      <c r="D1901" s="4">
        <v>34</v>
      </c>
      <c r="E1901" s="4" t="s">
        <v>8553</v>
      </c>
      <c r="F1901" s="4">
        <v>7.99414443969727</v>
      </c>
      <c r="G1901" s="4" t="s">
        <v>8554</v>
      </c>
    </row>
    <row r="1902" spans="1:7">
      <c r="A1902" s="4" t="s">
        <v>8555</v>
      </c>
      <c r="B1902" s="4" t="s">
        <v>8556</v>
      </c>
      <c r="C1902" s="4" t="s">
        <v>551</v>
      </c>
      <c r="D1902" s="4">
        <v>14</v>
      </c>
      <c r="E1902" s="4" t="s">
        <v>8557</v>
      </c>
      <c r="F1902" s="4">
        <v>7.98889446258545</v>
      </c>
      <c r="G1902" s="4" t="s">
        <v>8558</v>
      </c>
    </row>
    <row r="1903" spans="1:7">
      <c r="A1903" s="4" t="s">
        <v>8559</v>
      </c>
      <c r="B1903" s="4" t="s">
        <v>8560</v>
      </c>
      <c r="C1903" s="4" t="s">
        <v>464</v>
      </c>
      <c r="D1903" s="4">
        <v>45</v>
      </c>
      <c r="E1903" s="4" t="s">
        <v>8561</v>
      </c>
      <c r="F1903" s="4">
        <v>7.98636674880981</v>
      </c>
      <c r="G1903" s="4" t="s">
        <v>8562</v>
      </c>
    </row>
    <row r="1904" spans="1:7">
      <c r="A1904" s="4" t="s">
        <v>8563</v>
      </c>
      <c r="B1904" s="4" t="s">
        <v>8564</v>
      </c>
      <c r="C1904" s="4" t="s">
        <v>464</v>
      </c>
      <c r="D1904" s="4">
        <v>44</v>
      </c>
      <c r="E1904" s="4" t="s">
        <v>8565</v>
      </c>
      <c r="F1904" s="4">
        <v>7.98522710800171</v>
      </c>
      <c r="G1904" s="4" t="s">
        <v>8566</v>
      </c>
    </row>
    <row r="1905" spans="1:7">
      <c r="A1905" s="4" t="s">
        <v>8567</v>
      </c>
      <c r="B1905" s="4" t="s">
        <v>8568</v>
      </c>
      <c r="C1905" s="4" t="s">
        <v>464</v>
      </c>
      <c r="D1905" s="4">
        <v>45</v>
      </c>
      <c r="E1905" s="4" t="s">
        <v>8569</v>
      </c>
      <c r="F1905" s="4">
        <v>7.98331022262573</v>
      </c>
      <c r="G1905" s="4" t="s">
        <v>8570</v>
      </c>
    </row>
    <row r="1906" spans="1:7">
      <c r="A1906" s="4" t="s">
        <v>8571</v>
      </c>
      <c r="B1906" s="4" t="s">
        <v>8572</v>
      </c>
      <c r="C1906" s="4" t="s">
        <v>464</v>
      </c>
      <c r="D1906" s="4">
        <v>42</v>
      </c>
      <c r="E1906" s="4" t="s">
        <v>8573</v>
      </c>
      <c r="F1906" s="4">
        <v>7.98140048980713</v>
      </c>
      <c r="G1906" s="4" t="s">
        <v>8574</v>
      </c>
    </row>
    <row r="1907" spans="1:7">
      <c r="A1907" s="4" t="s">
        <v>8575</v>
      </c>
      <c r="B1907" s="4" t="s">
        <v>8576</v>
      </c>
      <c r="C1907" s="4" t="s">
        <v>464</v>
      </c>
      <c r="D1907" s="4">
        <v>31</v>
      </c>
      <c r="E1907" s="4" t="s">
        <v>8577</v>
      </c>
      <c r="F1907" s="4">
        <v>7.98052310943604</v>
      </c>
      <c r="G1907" s="4" t="s">
        <v>8578</v>
      </c>
    </row>
    <row r="1908" spans="1:7">
      <c r="A1908" s="4" t="s">
        <v>8579</v>
      </c>
      <c r="B1908" s="4" t="s">
        <v>8580</v>
      </c>
      <c r="C1908" s="4" t="s">
        <v>464</v>
      </c>
      <c r="D1908" s="4">
        <v>24</v>
      </c>
      <c r="E1908" s="4" t="s">
        <v>8581</v>
      </c>
      <c r="F1908" s="4">
        <v>7.98052310943604</v>
      </c>
      <c r="G1908" s="4" t="s">
        <v>8582</v>
      </c>
    </row>
    <row r="1909" spans="1:7">
      <c r="A1909" s="4" t="s">
        <v>8583</v>
      </c>
      <c r="B1909" s="4" t="s">
        <v>8584</v>
      </c>
      <c r="C1909" s="4" t="s">
        <v>464</v>
      </c>
      <c r="D1909" s="4">
        <v>33</v>
      </c>
      <c r="E1909" s="4" t="s">
        <v>8585</v>
      </c>
      <c r="F1909" s="4">
        <v>7.974684715271</v>
      </c>
      <c r="G1909" s="4" t="s">
        <v>8586</v>
      </c>
    </row>
    <row r="1910" spans="1:7">
      <c r="A1910" s="4" t="s">
        <v>8587</v>
      </c>
      <c r="B1910" s="4" t="s">
        <v>8588</v>
      </c>
      <c r="C1910" s="4" t="s">
        <v>464</v>
      </c>
      <c r="D1910" s="4">
        <v>45</v>
      </c>
      <c r="E1910" s="4" t="s">
        <v>8589</v>
      </c>
      <c r="F1910" s="4">
        <v>7.97411727905273</v>
      </c>
      <c r="G1910" s="4" t="s">
        <v>8590</v>
      </c>
    </row>
    <row r="1911" spans="1:7">
      <c r="A1911" s="4" t="s">
        <v>8591</v>
      </c>
      <c r="B1911" s="4" t="s">
        <v>8592</v>
      </c>
      <c r="C1911" s="4" t="s">
        <v>464</v>
      </c>
      <c r="D1911" s="4">
        <v>45</v>
      </c>
      <c r="E1911" s="4" t="s">
        <v>8593</v>
      </c>
      <c r="F1911" s="4">
        <v>7.96999168395996</v>
      </c>
      <c r="G1911" s="4" t="s">
        <v>8594</v>
      </c>
    </row>
    <row r="1912" spans="1:7">
      <c r="A1912" s="4" t="s">
        <v>8595</v>
      </c>
      <c r="B1912" s="4" t="s">
        <v>8596</v>
      </c>
      <c r="C1912" s="4" t="s">
        <v>464</v>
      </c>
      <c r="D1912" s="4">
        <v>41</v>
      </c>
      <c r="E1912" s="4" t="s">
        <v>8597</v>
      </c>
      <c r="F1912" s="4">
        <v>7.9608416557312</v>
      </c>
      <c r="G1912" s="4" t="s">
        <v>8598</v>
      </c>
    </row>
    <row r="1913" spans="1:7">
      <c r="A1913" s="4" t="s">
        <v>8599</v>
      </c>
      <c r="B1913" s="4" t="s">
        <v>8600</v>
      </c>
      <c r="C1913" s="4" t="s">
        <v>464</v>
      </c>
      <c r="D1913" s="4">
        <v>40</v>
      </c>
      <c r="E1913" s="4" t="s">
        <v>8601</v>
      </c>
      <c r="F1913" s="4">
        <v>7.95961380004883</v>
      </c>
      <c r="G1913" s="4" t="s">
        <v>8602</v>
      </c>
    </row>
    <row r="1914" spans="1:7">
      <c r="A1914" s="4" t="s">
        <v>8603</v>
      </c>
      <c r="B1914" s="4" t="s">
        <v>8604</v>
      </c>
      <c r="C1914" s="4" t="s">
        <v>464</v>
      </c>
      <c r="D1914" s="4">
        <v>40</v>
      </c>
      <c r="E1914" s="4" t="s">
        <v>8605</v>
      </c>
      <c r="F1914" s="4">
        <v>7.95019245147705</v>
      </c>
      <c r="G1914" s="4" t="s">
        <v>8606</v>
      </c>
    </row>
    <row r="1915" spans="1:7">
      <c r="A1915" s="4" t="s">
        <v>8607</v>
      </c>
      <c r="B1915" s="4" t="s">
        <v>8608</v>
      </c>
      <c r="C1915" s="4" t="s">
        <v>464</v>
      </c>
      <c r="D1915" s="4">
        <v>42</v>
      </c>
      <c r="E1915" s="4" t="s">
        <v>8609</v>
      </c>
      <c r="F1915" s="4">
        <v>7.94979286193848</v>
      </c>
      <c r="G1915" s="4" t="s">
        <v>8610</v>
      </c>
    </row>
    <row r="1916" spans="1:7">
      <c r="A1916" s="4" t="s">
        <v>8611</v>
      </c>
      <c r="B1916" s="4" t="s">
        <v>8612</v>
      </c>
      <c r="C1916" s="4" t="s">
        <v>464</v>
      </c>
      <c r="D1916" s="4">
        <v>48</v>
      </c>
      <c r="E1916" s="4" t="s">
        <v>8613</v>
      </c>
      <c r="F1916" s="4">
        <v>7.9490852355957</v>
      </c>
      <c r="G1916" s="4" t="s">
        <v>8614</v>
      </c>
    </row>
    <row r="1917" spans="1:7">
      <c r="A1917" s="4" t="s">
        <v>8615</v>
      </c>
      <c r="B1917" s="4" t="s">
        <v>8616</v>
      </c>
      <c r="C1917" s="4" t="s">
        <v>464</v>
      </c>
      <c r="D1917" s="4">
        <v>40</v>
      </c>
      <c r="E1917" s="4" t="s">
        <v>8617</v>
      </c>
      <c r="F1917" s="4">
        <v>7.94451904296875</v>
      </c>
      <c r="G1917" s="4" t="s">
        <v>8618</v>
      </c>
    </row>
    <row r="1918" spans="1:7">
      <c r="A1918" s="4" t="s">
        <v>8619</v>
      </c>
      <c r="B1918" s="4" t="s">
        <v>8620</v>
      </c>
      <c r="C1918" s="4" t="s">
        <v>464</v>
      </c>
      <c r="D1918" s="4">
        <v>33</v>
      </c>
      <c r="E1918" s="4" t="s">
        <v>8621</v>
      </c>
      <c r="F1918" s="4">
        <v>7.93969011306763</v>
      </c>
      <c r="G1918" s="4" t="s">
        <v>8622</v>
      </c>
    </row>
    <row r="1919" spans="1:7">
      <c r="A1919" s="4" t="s">
        <v>8623</v>
      </c>
      <c r="B1919" s="4" t="s">
        <v>8624</v>
      </c>
      <c r="C1919" s="4" t="s">
        <v>464</v>
      </c>
      <c r="D1919" s="4">
        <v>33</v>
      </c>
      <c r="E1919" s="4" t="s">
        <v>8625</v>
      </c>
      <c r="F1919" s="4">
        <v>7.92382335662842</v>
      </c>
      <c r="G1919" s="4" t="s">
        <v>8626</v>
      </c>
    </row>
    <row r="1920" spans="1:7">
      <c r="A1920" s="4" t="s">
        <v>8627</v>
      </c>
      <c r="B1920" s="4" t="s">
        <v>8628</v>
      </c>
      <c r="C1920" s="4" t="s">
        <v>464</v>
      </c>
      <c r="D1920" s="4">
        <v>36</v>
      </c>
      <c r="E1920" s="4" t="s">
        <v>8629</v>
      </c>
      <c r="F1920" s="4">
        <v>7.92230606079102</v>
      </c>
      <c r="G1920" s="4" t="s">
        <v>8630</v>
      </c>
    </row>
    <row r="1921" spans="1:7">
      <c r="A1921" s="4" t="s">
        <v>8631</v>
      </c>
      <c r="B1921" s="4" t="s">
        <v>8632</v>
      </c>
      <c r="C1921" s="4" t="s">
        <v>464</v>
      </c>
      <c r="D1921" s="4">
        <v>46</v>
      </c>
      <c r="E1921" s="4" t="s">
        <v>8633</v>
      </c>
      <c r="F1921" s="4">
        <v>7.91898536682129</v>
      </c>
      <c r="G1921" s="4" t="s">
        <v>8634</v>
      </c>
    </row>
    <row r="1922" spans="1:7">
      <c r="A1922" s="4" t="s">
        <v>8635</v>
      </c>
      <c r="B1922" s="4" t="s">
        <v>8636</v>
      </c>
      <c r="C1922" s="4" t="s">
        <v>464</v>
      </c>
      <c r="D1922" s="4">
        <v>38</v>
      </c>
      <c r="E1922" s="4" t="s">
        <v>8637</v>
      </c>
      <c r="F1922" s="4">
        <v>7.91656970977783</v>
      </c>
      <c r="G1922" s="4" t="s">
        <v>8638</v>
      </c>
    </row>
    <row r="1923" spans="1:7">
      <c r="A1923" s="4" t="s">
        <v>8639</v>
      </c>
      <c r="B1923" s="4" t="s">
        <v>8640</v>
      </c>
      <c r="C1923" s="4" t="s">
        <v>464</v>
      </c>
      <c r="D1923" s="4">
        <v>44</v>
      </c>
      <c r="E1923" s="4" t="s">
        <v>8641</v>
      </c>
      <c r="F1923" s="4">
        <v>7.91247940063477</v>
      </c>
      <c r="G1923" s="4" t="s">
        <v>8642</v>
      </c>
    </row>
    <row r="1924" spans="1:7">
      <c r="A1924" s="4" t="s">
        <v>8643</v>
      </c>
      <c r="B1924" s="4" t="s">
        <v>8644</v>
      </c>
      <c r="C1924" s="4" t="s">
        <v>464</v>
      </c>
      <c r="D1924" s="4">
        <v>41</v>
      </c>
      <c r="E1924" s="4" t="s">
        <v>8645</v>
      </c>
      <c r="F1924" s="4">
        <v>7.90786981582642</v>
      </c>
      <c r="G1924" s="4" t="s">
        <v>8646</v>
      </c>
    </row>
    <row r="1925" spans="1:7">
      <c r="A1925" s="4" t="s">
        <v>8647</v>
      </c>
      <c r="B1925" s="4" t="s">
        <v>8648</v>
      </c>
      <c r="C1925" s="4" t="s">
        <v>464</v>
      </c>
      <c r="D1925" s="4">
        <v>38</v>
      </c>
      <c r="E1925" s="4" t="s">
        <v>8649</v>
      </c>
      <c r="F1925" s="4">
        <v>7.90747451782227</v>
      </c>
      <c r="G1925" s="4" t="s">
        <v>8650</v>
      </c>
    </row>
    <row r="1926" spans="1:7">
      <c r="A1926" s="4" t="s">
        <v>8651</v>
      </c>
      <c r="B1926" s="4" t="s">
        <v>8652</v>
      </c>
      <c r="C1926" s="4" t="s">
        <v>464</v>
      </c>
      <c r="D1926" s="4">
        <v>36</v>
      </c>
      <c r="E1926" s="4" t="s">
        <v>8653</v>
      </c>
      <c r="F1926" s="4">
        <v>7.90655040740967</v>
      </c>
      <c r="G1926" s="4" t="s">
        <v>8654</v>
      </c>
    </row>
    <row r="1927" spans="1:7">
      <c r="A1927" s="4" t="s">
        <v>8655</v>
      </c>
      <c r="B1927" s="4" t="s">
        <v>8656</v>
      </c>
      <c r="C1927" s="4" t="s">
        <v>464</v>
      </c>
      <c r="D1927" s="4">
        <v>43</v>
      </c>
      <c r="E1927" s="4" t="s">
        <v>8657</v>
      </c>
      <c r="F1927" s="4">
        <v>7.90209245681763</v>
      </c>
      <c r="G1927" s="4" t="s">
        <v>8658</v>
      </c>
    </row>
    <row r="1928" spans="1:7">
      <c r="A1928" s="4" t="s">
        <v>8659</v>
      </c>
      <c r="B1928" s="4" t="s">
        <v>8660</v>
      </c>
      <c r="C1928" s="4" t="s">
        <v>464</v>
      </c>
      <c r="D1928" s="4">
        <v>40</v>
      </c>
      <c r="E1928" s="4" t="s">
        <v>8661</v>
      </c>
      <c r="F1928" s="4">
        <v>7.90163850784302</v>
      </c>
      <c r="G1928" s="4" t="s">
        <v>8662</v>
      </c>
    </row>
    <row r="1929" spans="1:7">
      <c r="A1929" s="4" t="s">
        <v>8663</v>
      </c>
      <c r="B1929" s="4" t="s">
        <v>8664</v>
      </c>
      <c r="C1929" s="4" t="s">
        <v>464</v>
      </c>
      <c r="D1929" s="4">
        <v>41</v>
      </c>
      <c r="E1929" s="4" t="s">
        <v>8665</v>
      </c>
      <c r="F1929" s="4">
        <v>7.90010070800781</v>
      </c>
      <c r="G1929" s="4" t="s">
        <v>8666</v>
      </c>
    </row>
    <row r="1930" spans="1:7">
      <c r="A1930" s="4" t="s">
        <v>8667</v>
      </c>
      <c r="B1930" s="4" t="s">
        <v>8668</v>
      </c>
      <c r="C1930" s="4" t="s">
        <v>464</v>
      </c>
      <c r="D1930" s="4">
        <v>40</v>
      </c>
      <c r="E1930" s="4" t="s">
        <v>8669</v>
      </c>
      <c r="F1930" s="4">
        <v>7.89891338348389</v>
      </c>
      <c r="G1930" s="4" t="s">
        <v>8670</v>
      </c>
    </row>
    <row r="1931" spans="1:7">
      <c r="A1931" s="4" t="s">
        <v>8671</v>
      </c>
      <c r="B1931" s="4" t="s">
        <v>8672</v>
      </c>
      <c r="C1931" s="4" t="s">
        <v>464</v>
      </c>
      <c r="D1931" s="4">
        <v>38</v>
      </c>
      <c r="E1931" s="4" t="s">
        <v>8673</v>
      </c>
      <c r="F1931" s="4">
        <v>7.89593696594238</v>
      </c>
      <c r="G1931" s="4" t="s">
        <v>8674</v>
      </c>
    </row>
    <row r="1932" spans="1:7">
      <c r="A1932" s="4" t="s">
        <v>8675</v>
      </c>
      <c r="B1932" s="4" t="s">
        <v>8676</v>
      </c>
      <c r="C1932" s="4" t="s">
        <v>464</v>
      </c>
      <c r="D1932" s="4">
        <v>42</v>
      </c>
      <c r="E1932" s="4" t="s">
        <v>8677</v>
      </c>
      <c r="F1932" s="4">
        <v>7.89454555511475</v>
      </c>
      <c r="G1932" s="4" t="s">
        <v>8678</v>
      </c>
    </row>
    <row r="1933" spans="1:7">
      <c r="A1933" s="4" t="s">
        <v>8679</v>
      </c>
      <c r="B1933" s="4" t="s">
        <v>8680</v>
      </c>
      <c r="C1933" s="4" t="s">
        <v>464</v>
      </c>
      <c r="D1933" s="4">
        <v>40</v>
      </c>
      <c r="E1933" s="4" t="s">
        <v>8681</v>
      </c>
      <c r="F1933" s="4">
        <v>7.88939666748047</v>
      </c>
      <c r="G1933" s="4" t="s">
        <v>8682</v>
      </c>
    </row>
    <row r="1934" spans="1:7">
      <c r="A1934" s="4" t="s">
        <v>8683</v>
      </c>
      <c r="B1934" s="4" t="s">
        <v>8684</v>
      </c>
      <c r="C1934" s="4" t="s">
        <v>464</v>
      </c>
      <c r="D1934" s="4">
        <v>43</v>
      </c>
      <c r="E1934" s="4" t="s">
        <v>8685</v>
      </c>
      <c r="F1934" s="4">
        <v>7.88905382156372</v>
      </c>
      <c r="G1934" s="4" t="s">
        <v>8686</v>
      </c>
    </row>
    <row r="1935" spans="1:7">
      <c r="A1935" s="4" t="s">
        <v>8687</v>
      </c>
      <c r="B1935" s="4" t="s">
        <v>8688</v>
      </c>
      <c r="C1935" s="4" t="s">
        <v>464</v>
      </c>
      <c r="D1935" s="4">
        <v>39</v>
      </c>
      <c r="E1935" s="4" t="s">
        <v>8689</v>
      </c>
      <c r="F1935" s="4">
        <v>7.87918710708618</v>
      </c>
      <c r="G1935" s="4" t="s">
        <v>8690</v>
      </c>
    </row>
    <row r="1936" spans="1:7">
      <c r="A1936" s="4" t="s">
        <v>8691</v>
      </c>
      <c r="B1936" s="4" t="s">
        <v>8692</v>
      </c>
      <c r="C1936" s="4" t="s">
        <v>464</v>
      </c>
      <c r="D1936" s="4">
        <v>41</v>
      </c>
      <c r="E1936" s="4" t="s">
        <v>8693</v>
      </c>
      <c r="F1936" s="4">
        <v>7.87381076812744</v>
      </c>
      <c r="G1936" s="4" t="s">
        <v>8694</v>
      </c>
    </row>
    <row r="1937" spans="1:7">
      <c r="A1937" s="4" t="s">
        <v>8695</v>
      </c>
      <c r="B1937" s="4" t="s">
        <v>8696</v>
      </c>
      <c r="C1937" s="4" t="s">
        <v>464</v>
      </c>
      <c r="D1937" s="4">
        <v>45</v>
      </c>
      <c r="E1937" s="4" t="s">
        <v>8697</v>
      </c>
      <c r="F1937" s="4">
        <v>7.87315368652344</v>
      </c>
      <c r="G1937" s="4" t="s">
        <v>8698</v>
      </c>
    </row>
    <row r="1938" spans="1:7">
      <c r="A1938" s="4" t="s">
        <v>8699</v>
      </c>
      <c r="B1938" s="4" t="s">
        <v>8700</v>
      </c>
      <c r="C1938" s="4" t="s">
        <v>464</v>
      </c>
      <c r="D1938" s="4">
        <v>42</v>
      </c>
      <c r="E1938" s="4" t="s">
        <v>8701</v>
      </c>
      <c r="F1938" s="4">
        <v>7.87258100509644</v>
      </c>
      <c r="G1938" s="4" t="s">
        <v>8702</v>
      </c>
    </row>
    <row r="1939" spans="1:7">
      <c r="A1939" s="4" t="s">
        <v>8703</v>
      </c>
      <c r="B1939" s="4" t="s">
        <v>8704</v>
      </c>
      <c r="C1939" s="4" t="s">
        <v>464</v>
      </c>
      <c r="D1939" s="4">
        <v>42</v>
      </c>
      <c r="E1939" s="4" t="s">
        <v>8705</v>
      </c>
      <c r="F1939" s="4">
        <v>7.86912155151367</v>
      </c>
      <c r="G1939" s="4" t="s">
        <v>8706</v>
      </c>
    </row>
    <row r="1940" spans="1:7">
      <c r="A1940" s="4" t="s">
        <v>8707</v>
      </c>
      <c r="B1940" s="4" t="s">
        <v>8708</v>
      </c>
      <c r="C1940" s="4" t="s">
        <v>464</v>
      </c>
      <c r="D1940" s="4">
        <v>38</v>
      </c>
      <c r="E1940" s="4" t="s">
        <v>8709</v>
      </c>
      <c r="F1940" s="4">
        <v>7.86756229400635</v>
      </c>
      <c r="G1940" s="4" t="s">
        <v>8710</v>
      </c>
    </row>
    <row r="1941" spans="1:7">
      <c r="A1941" s="4" t="s">
        <v>8711</v>
      </c>
      <c r="B1941" s="4" t="s">
        <v>8712</v>
      </c>
      <c r="C1941" s="4" t="s">
        <v>464</v>
      </c>
      <c r="D1941" s="4">
        <v>42</v>
      </c>
      <c r="E1941" s="4" t="s">
        <v>8713</v>
      </c>
      <c r="F1941" s="4">
        <v>7.86576747894287</v>
      </c>
      <c r="G1941" s="4" t="s">
        <v>8714</v>
      </c>
    </row>
    <row r="1942" spans="1:7">
      <c r="A1942" s="4" t="s">
        <v>8715</v>
      </c>
      <c r="B1942" s="4" t="s">
        <v>8716</v>
      </c>
      <c r="C1942" s="4" t="s">
        <v>3050</v>
      </c>
      <c r="D1942" s="4">
        <v>3</v>
      </c>
      <c r="E1942" s="4" t="s">
        <v>8717</v>
      </c>
      <c r="F1942" s="4">
        <v>7.86441040039063</v>
      </c>
      <c r="G1942" s="4" t="s">
        <v>8718</v>
      </c>
    </row>
    <row r="1943" spans="1:7">
      <c r="A1943" s="4" t="s">
        <v>8719</v>
      </c>
      <c r="B1943" s="4" t="s">
        <v>8720</v>
      </c>
      <c r="C1943" s="4" t="s">
        <v>464</v>
      </c>
      <c r="D1943" s="4">
        <v>51</v>
      </c>
      <c r="E1943" s="4" t="s">
        <v>8721</v>
      </c>
      <c r="F1943" s="4">
        <v>7.86234283447266</v>
      </c>
      <c r="G1943" s="4" t="s">
        <v>8722</v>
      </c>
    </row>
    <row r="1944" spans="1:7">
      <c r="A1944" s="4" t="s">
        <v>8723</v>
      </c>
      <c r="B1944" s="4" t="s">
        <v>8724</v>
      </c>
      <c r="C1944" s="4" t="s">
        <v>464</v>
      </c>
      <c r="D1944" s="4">
        <v>36</v>
      </c>
      <c r="E1944" s="4" t="s">
        <v>8725</v>
      </c>
      <c r="F1944" s="4">
        <v>7.86197280883789</v>
      </c>
      <c r="G1944" s="4" t="s">
        <v>8726</v>
      </c>
    </row>
    <row r="1945" spans="1:7">
      <c r="A1945" s="4" t="s">
        <v>8727</v>
      </c>
      <c r="B1945" s="4" t="s">
        <v>8728</v>
      </c>
      <c r="C1945" s="4" t="s">
        <v>464</v>
      </c>
      <c r="D1945" s="4">
        <v>48</v>
      </c>
      <c r="E1945" s="4" t="s">
        <v>8729</v>
      </c>
      <c r="F1945" s="4">
        <v>7.86041450500488</v>
      </c>
      <c r="G1945" s="4" t="s">
        <v>8730</v>
      </c>
    </row>
    <row r="1946" spans="1:7">
      <c r="A1946" s="4" t="s">
        <v>8731</v>
      </c>
      <c r="B1946" s="4" t="s">
        <v>8732</v>
      </c>
      <c r="C1946" s="4" t="s">
        <v>464</v>
      </c>
      <c r="D1946" s="4">
        <v>42</v>
      </c>
      <c r="E1946" s="4" t="s">
        <v>8733</v>
      </c>
      <c r="F1946" s="4">
        <v>7.85964775085449</v>
      </c>
      <c r="G1946" s="4" t="s">
        <v>8734</v>
      </c>
    </row>
    <row r="1947" spans="1:7">
      <c r="A1947" s="4" t="s">
        <v>429</v>
      </c>
      <c r="B1947" s="4" t="s">
        <v>621</v>
      </c>
      <c r="C1947" s="4" t="s">
        <v>464</v>
      </c>
      <c r="D1947" s="4">
        <v>47</v>
      </c>
      <c r="E1947" s="4" t="s">
        <v>622</v>
      </c>
      <c r="F1947" s="4">
        <v>7.85893535614014</v>
      </c>
      <c r="G1947" s="4" t="s">
        <v>623</v>
      </c>
    </row>
    <row r="1948" spans="1:7">
      <c r="A1948" s="4" t="s">
        <v>8735</v>
      </c>
      <c r="B1948" s="4" t="s">
        <v>8736</v>
      </c>
      <c r="C1948" s="4" t="s">
        <v>464</v>
      </c>
      <c r="D1948" s="4">
        <v>34</v>
      </c>
      <c r="E1948" s="4" t="s">
        <v>8737</v>
      </c>
      <c r="F1948" s="4">
        <v>7.85786199569702</v>
      </c>
      <c r="G1948" s="4" t="s">
        <v>8738</v>
      </c>
    </row>
    <row r="1949" spans="1:7">
      <c r="A1949" s="4" t="s">
        <v>8739</v>
      </c>
      <c r="B1949" s="4" t="s">
        <v>8740</v>
      </c>
      <c r="C1949" s="4" t="s">
        <v>464</v>
      </c>
      <c r="D1949" s="4">
        <v>46</v>
      </c>
      <c r="E1949" s="4" t="s">
        <v>8741</v>
      </c>
      <c r="F1949" s="4">
        <v>7.85755491256714</v>
      </c>
      <c r="G1949" s="4" t="s">
        <v>8742</v>
      </c>
    </row>
    <row r="1950" spans="1:7">
      <c r="A1950" s="4" t="s">
        <v>8743</v>
      </c>
      <c r="B1950" s="4" t="s">
        <v>8744</v>
      </c>
      <c r="C1950" s="4" t="s">
        <v>464</v>
      </c>
      <c r="D1950" s="4">
        <v>41</v>
      </c>
      <c r="E1950" s="4" t="s">
        <v>8745</v>
      </c>
      <c r="F1950" s="4">
        <v>7.85536766052246</v>
      </c>
      <c r="G1950" s="4" t="s">
        <v>8746</v>
      </c>
    </row>
    <row r="1951" spans="1:7">
      <c r="A1951" s="4" t="s">
        <v>8747</v>
      </c>
      <c r="B1951" s="4" t="s">
        <v>8748</v>
      </c>
      <c r="C1951" s="4" t="s">
        <v>464</v>
      </c>
      <c r="D1951" s="4">
        <v>42</v>
      </c>
      <c r="E1951" s="4" t="s">
        <v>8749</v>
      </c>
      <c r="F1951" s="4">
        <v>7.85258531570435</v>
      </c>
      <c r="G1951" s="4" t="s">
        <v>8750</v>
      </c>
    </row>
    <row r="1952" spans="1:7">
      <c r="A1952" s="4" t="s">
        <v>8751</v>
      </c>
      <c r="B1952" s="4" t="s">
        <v>8752</v>
      </c>
      <c r="C1952" s="4" t="s">
        <v>464</v>
      </c>
      <c r="D1952" s="4">
        <v>33</v>
      </c>
      <c r="E1952" s="4" t="s">
        <v>8753</v>
      </c>
      <c r="F1952" s="4">
        <v>7.84648704528809</v>
      </c>
      <c r="G1952" s="4" t="s">
        <v>8754</v>
      </c>
    </row>
    <row r="1953" spans="1:7">
      <c r="A1953" s="4" t="s">
        <v>8755</v>
      </c>
      <c r="B1953" s="4" t="s">
        <v>8756</v>
      </c>
      <c r="C1953" s="4" t="s">
        <v>464</v>
      </c>
      <c r="D1953" s="4">
        <v>43</v>
      </c>
      <c r="E1953" s="4" t="s">
        <v>8757</v>
      </c>
      <c r="F1953" s="4">
        <v>7.84585332870483</v>
      </c>
      <c r="G1953" s="4" t="s">
        <v>8758</v>
      </c>
    </row>
    <row r="1954" spans="1:7">
      <c r="A1954" s="4" t="s">
        <v>8759</v>
      </c>
      <c r="B1954" s="4" t="s">
        <v>8760</v>
      </c>
      <c r="C1954" s="4" t="s">
        <v>464</v>
      </c>
      <c r="D1954" s="4">
        <v>45</v>
      </c>
      <c r="E1954" s="4" t="s">
        <v>8761</v>
      </c>
      <c r="F1954" s="4">
        <v>7.84431934356689</v>
      </c>
      <c r="G1954" s="4" t="s">
        <v>8762</v>
      </c>
    </row>
    <row r="1955" spans="1:7">
      <c r="A1955" s="4" t="s">
        <v>1143</v>
      </c>
      <c r="B1955" s="4" t="s">
        <v>1144</v>
      </c>
      <c r="C1955" s="4" t="s">
        <v>464</v>
      </c>
      <c r="D1955" s="4">
        <v>47</v>
      </c>
      <c r="E1955" s="4" t="s">
        <v>1145</v>
      </c>
      <c r="F1955" s="4">
        <v>7.83966588973999</v>
      </c>
      <c r="G1955" s="4" t="s">
        <v>1146</v>
      </c>
    </row>
    <row r="1956" spans="1:7">
      <c r="A1956" s="4" t="s">
        <v>8763</v>
      </c>
      <c r="B1956" s="4" t="s">
        <v>8764</v>
      </c>
      <c r="C1956" s="4" t="s">
        <v>464</v>
      </c>
      <c r="D1956" s="4">
        <v>44</v>
      </c>
      <c r="E1956" s="4" t="s">
        <v>8765</v>
      </c>
      <c r="F1956" s="4">
        <v>7.83621215820313</v>
      </c>
      <c r="G1956" s="4" t="s">
        <v>8766</v>
      </c>
    </row>
    <row r="1957" spans="1:7">
      <c r="A1957" s="4" t="s">
        <v>8767</v>
      </c>
      <c r="B1957" s="4" t="s">
        <v>8768</v>
      </c>
      <c r="C1957" s="4" t="s">
        <v>464</v>
      </c>
      <c r="D1957" s="4">
        <v>47</v>
      </c>
      <c r="E1957" s="4" t="s">
        <v>8769</v>
      </c>
      <c r="F1957" s="4">
        <v>7.83253860473633</v>
      </c>
      <c r="G1957" s="4" t="s">
        <v>8770</v>
      </c>
    </row>
    <row r="1958" spans="1:7">
      <c r="A1958" s="4" t="s">
        <v>8771</v>
      </c>
      <c r="B1958" s="4" t="s">
        <v>8772</v>
      </c>
      <c r="C1958" s="4" t="s">
        <v>464</v>
      </c>
      <c r="D1958" s="4">
        <v>45</v>
      </c>
      <c r="E1958" s="4" t="s">
        <v>8773</v>
      </c>
      <c r="F1958" s="4">
        <v>7.83246183395386</v>
      </c>
      <c r="G1958" s="4" t="s">
        <v>8774</v>
      </c>
    </row>
    <row r="1959" spans="1:7">
      <c r="A1959" s="4" t="s">
        <v>8775</v>
      </c>
      <c r="B1959" s="4" t="s">
        <v>8776</v>
      </c>
      <c r="C1959" s="4" t="s">
        <v>464</v>
      </c>
      <c r="D1959" s="4">
        <v>49</v>
      </c>
      <c r="E1959" s="4" t="s">
        <v>8777</v>
      </c>
      <c r="F1959" s="4">
        <v>7.83005142211914</v>
      </c>
      <c r="G1959" s="4" t="s">
        <v>8778</v>
      </c>
    </row>
    <row r="1960" spans="1:7">
      <c r="A1960" s="4" t="s">
        <v>8779</v>
      </c>
      <c r="B1960" s="4" t="s">
        <v>8780</v>
      </c>
      <c r="C1960" s="4" t="s">
        <v>464</v>
      </c>
      <c r="D1960" s="4">
        <v>41</v>
      </c>
      <c r="E1960" s="4" t="s">
        <v>8781</v>
      </c>
      <c r="F1960" s="4">
        <v>7.82605648040771</v>
      </c>
      <c r="G1960" s="4" t="s">
        <v>8782</v>
      </c>
    </row>
    <row r="1961" spans="1:7">
      <c r="A1961" s="4" t="s">
        <v>8783</v>
      </c>
      <c r="B1961" s="4" t="s">
        <v>8784</v>
      </c>
      <c r="C1961" s="4" t="s">
        <v>464</v>
      </c>
      <c r="D1961" s="4">
        <v>48</v>
      </c>
      <c r="E1961" s="4" t="s">
        <v>8785</v>
      </c>
      <c r="F1961" s="4">
        <v>7.81733560562134</v>
      </c>
      <c r="G1961" s="4" t="s">
        <v>8786</v>
      </c>
    </row>
    <row r="1962" spans="1:7">
      <c r="A1962" s="4" t="s">
        <v>8787</v>
      </c>
      <c r="B1962" s="4" t="s">
        <v>8788</v>
      </c>
      <c r="C1962" s="4" t="s">
        <v>464</v>
      </c>
      <c r="D1962" s="4">
        <v>40</v>
      </c>
      <c r="E1962" s="4" t="s">
        <v>8789</v>
      </c>
      <c r="F1962" s="4">
        <v>7.81539535522461</v>
      </c>
      <c r="G1962" s="4" t="s">
        <v>8790</v>
      </c>
    </row>
    <row r="1963" spans="1:7">
      <c r="A1963" s="4" t="s">
        <v>8791</v>
      </c>
      <c r="B1963" s="4" t="s">
        <v>8792</v>
      </c>
      <c r="C1963" s="4" t="s">
        <v>464</v>
      </c>
      <c r="D1963" s="4">
        <v>36</v>
      </c>
      <c r="E1963" s="4" t="s">
        <v>8793</v>
      </c>
      <c r="F1963" s="4">
        <v>7.81536483764648</v>
      </c>
      <c r="G1963" s="4" t="s">
        <v>8794</v>
      </c>
    </row>
    <row r="1964" spans="1:7">
      <c r="A1964" s="4" t="s">
        <v>8795</v>
      </c>
      <c r="B1964" s="4" t="s">
        <v>8796</v>
      </c>
      <c r="C1964" s="4" t="s">
        <v>551</v>
      </c>
      <c r="D1964" s="4">
        <v>13</v>
      </c>
      <c r="E1964" s="4" t="s">
        <v>8797</v>
      </c>
      <c r="F1964" s="4">
        <v>7.81488656997681</v>
      </c>
      <c r="G1964" s="4" t="s">
        <v>8798</v>
      </c>
    </row>
    <row r="1965" spans="1:7">
      <c r="A1965" s="4" t="s">
        <v>8799</v>
      </c>
      <c r="B1965" s="4" t="s">
        <v>8799</v>
      </c>
      <c r="C1965" s="4" t="s">
        <v>464</v>
      </c>
      <c r="D1965" s="4">
        <v>37</v>
      </c>
      <c r="E1965" s="4" t="s">
        <v>8800</v>
      </c>
      <c r="F1965" s="4">
        <v>7.81273651123047</v>
      </c>
      <c r="G1965" s="4" t="s">
        <v>8801</v>
      </c>
    </row>
    <row r="1966" spans="1:7">
      <c r="A1966" s="4" t="s">
        <v>8802</v>
      </c>
      <c r="B1966" s="4" t="s">
        <v>8803</v>
      </c>
      <c r="C1966" s="4" t="s">
        <v>464</v>
      </c>
      <c r="D1966" s="4">
        <v>44</v>
      </c>
      <c r="E1966" s="4" t="s">
        <v>8804</v>
      </c>
      <c r="F1966" s="4">
        <v>7.81153392791748</v>
      </c>
      <c r="G1966" s="4" t="s">
        <v>8805</v>
      </c>
    </row>
    <row r="1967" spans="1:7">
      <c r="A1967" s="4" t="s">
        <v>8806</v>
      </c>
      <c r="B1967" s="4" t="s">
        <v>8807</v>
      </c>
      <c r="C1967" s="4" t="s">
        <v>464</v>
      </c>
      <c r="D1967" s="4">
        <v>40</v>
      </c>
      <c r="E1967" s="4" t="s">
        <v>8808</v>
      </c>
      <c r="F1967" s="4">
        <v>7.80820274353027</v>
      </c>
      <c r="G1967" s="4" t="s">
        <v>8809</v>
      </c>
    </row>
    <row r="1968" spans="1:7">
      <c r="A1968" s="4" t="s">
        <v>8810</v>
      </c>
      <c r="B1968" s="4" t="s">
        <v>8811</v>
      </c>
      <c r="C1968" s="4" t="s">
        <v>464</v>
      </c>
      <c r="D1968" s="4">
        <v>42</v>
      </c>
      <c r="E1968" s="4" t="s">
        <v>8812</v>
      </c>
      <c r="F1968" s="4">
        <v>7.79180812835693</v>
      </c>
      <c r="G1968" s="4" t="s">
        <v>8813</v>
      </c>
    </row>
    <row r="1969" spans="1:7">
      <c r="A1969" s="4" t="s">
        <v>8814</v>
      </c>
      <c r="B1969" s="4" t="s">
        <v>8815</v>
      </c>
      <c r="C1969" s="4" t="s">
        <v>464</v>
      </c>
      <c r="D1969" s="4">
        <v>45</v>
      </c>
      <c r="E1969" s="4" t="s">
        <v>8816</v>
      </c>
      <c r="F1969" s="4">
        <v>7.7898964881897</v>
      </c>
      <c r="G1969" s="4" t="s">
        <v>8817</v>
      </c>
    </row>
    <row r="1970" spans="1:7">
      <c r="A1970" s="4" t="s">
        <v>8818</v>
      </c>
      <c r="B1970" s="4" t="s">
        <v>8819</v>
      </c>
      <c r="C1970" s="4" t="s">
        <v>464</v>
      </c>
      <c r="D1970" s="4">
        <v>38</v>
      </c>
      <c r="E1970" s="4" t="s">
        <v>8820</v>
      </c>
      <c r="F1970" s="4">
        <v>7.78967332839966</v>
      </c>
      <c r="G1970" s="4" t="s">
        <v>8821</v>
      </c>
    </row>
    <row r="1971" spans="1:7">
      <c r="A1971" s="4" t="s">
        <v>8822</v>
      </c>
      <c r="B1971" s="4" t="s">
        <v>8823</v>
      </c>
      <c r="C1971" s="4" t="s">
        <v>464</v>
      </c>
      <c r="D1971" s="4">
        <v>45</v>
      </c>
      <c r="E1971" s="4" t="s">
        <v>8824</v>
      </c>
      <c r="F1971" s="4">
        <v>7.78889083862305</v>
      </c>
      <c r="G1971" s="4" t="s">
        <v>8825</v>
      </c>
    </row>
    <row r="1972" spans="1:7">
      <c r="A1972" s="4" t="s">
        <v>8826</v>
      </c>
      <c r="B1972" s="4" t="s">
        <v>8827</v>
      </c>
      <c r="C1972" s="4" t="s">
        <v>464</v>
      </c>
      <c r="D1972" s="4">
        <v>41</v>
      </c>
      <c r="E1972" s="4" t="s">
        <v>8828</v>
      </c>
      <c r="F1972" s="4">
        <v>7.78793573379517</v>
      </c>
      <c r="G1972" s="4" t="s">
        <v>8829</v>
      </c>
    </row>
    <row r="1973" spans="1:7">
      <c r="A1973" s="4" t="s">
        <v>8830</v>
      </c>
      <c r="B1973" s="4" t="s">
        <v>8831</v>
      </c>
      <c r="C1973" s="4" t="s">
        <v>464</v>
      </c>
      <c r="D1973" s="4">
        <v>41</v>
      </c>
      <c r="E1973" s="4" t="s">
        <v>8832</v>
      </c>
      <c r="F1973" s="4">
        <v>7.78776502609253</v>
      </c>
      <c r="G1973" s="4" t="s">
        <v>8833</v>
      </c>
    </row>
    <row r="1974" spans="1:7">
      <c r="A1974" s="4" t="s">
        <v>8834</v>
      </c>
      <c r="B1974" s="4" t="s">
        <v>8835</v>
      </c>
      <c r="C1974" s="4" t="s">
        <v>464</v>
      </c>
      <c r="D1974" s="4">
        <v>47</v>
      </c>
      <c r="E1974" s="4" t="s">
        <v>8836</v>
      </c>
      <c r="F1974" s="4">
        <v>7.78678607940674</v>
      </c>
      <c r="G1974" s="4" t="s">
        <v>8837</v>
      </c>
    </row>
    <row r="1975" spans="1:7">
      <c r="A1975" s="4" t="s">
        <v>8838</v>
      </c>
      <c r="B1975" s="4" t="s">
        <v>8839</v>
      </c>
      <c r="C1975" s="4" t="s">
        <v>464</v>
      </c>
      <c r="D1975" s="4">
        <v>37</v>
      </c>
      <c r="E1975" s="4" t="s">
        <v>8840</v>
      </c>
      <c r="F1975" s="4">
        <v>7.78472375869751</v>
      </c>
      <c r="G1975" s="4" t="s">
        <v>8841</v>
      </c>
    </row>
    <row r="1976" spans="1:7">
      <c r="A1976" s="4" t="s">
        <v>8842</v>
      </c>
      <c r="B1976" s="4" t="s">
        <v>8843</v>
      </c>
      <c r="C1976" s="4" t="s">
        <v>464</v>
      </c>
      <c r="D1976" s="4">
        <v>45</v>
      </c>
      <c r="E1976" s="4" t="s">
        <v>8844</v>
      </c>
      <c r="F1976" s="4">
        <v>7.78289842605591</v>
      </c>
      <c r="G1976" s="4" t="s">
        <v>8845</v>
      </c>
    </row>
    <row r="1977" spans="1:7">
      <c r="A1977" s="4" t="s">
        <v>8846</v>
      </c>
      <c r="B1977" s="4" t="s">
        <v>8847</v>
      </c>
      <c r="C1977" s="4" t="s">
        <v>464</v>
      </c>
      <c r="D1977" s="4">
        <v>43</v>
      </c>
      <c r="E1977" s="4" t="s">
        <v>8848</v>
      </c>
      <c r="F1977" s="4">
        <v>7.7808256149292</v>
      </c>
      <c r="G1977" s="4" t="s">
        <v>8849</v>
      </c>
    </row>
    <row r="1978" spans="1:7">
      <c r="A1978" s="4" t="s">
        <v>8850</v>
      </c>
      <c r="B1978" s="4" t="s">
        <v>8851</v>
      </c>
      <c r="C1978" s="4" t="s">
        <v>464</v>
      </c>
      <c r="D1978" s="4">
        <v>41</v>
      </c>
      <c r="E1978" s="4" t="s">
        <v>8852</v>
      </c>
      <c r="F1978" s="4">
        <v>7.77488994598389</v>
      </c>
      <c r="G1978" s="4" t="s">
        <v>8853</v>
      </c>
    </row>
    <row r="1979" spans="1:7">
      <c r="A1979" s="4" t="s">
        <v>8854</v>
      </c>
      <c r="B1979" s="4" t="s">
        <v>8855</v>
      </c>
      <c r="C1979" s="4" t="s">
        <v>464</v>
      </c>
      <c r="D1979" s="4">
        <v>43</v>
      </c>
      <c r="E1979" s="4" t="s">
        <v>8856</v>
      </c>
      <c r="F1979" s="4">
        <v>7.77383422851563</v>
      </c>
      <c r="G1979" s="4" t="s">
        <v>8857</v>
      </c>
    </row>
    <row r="1980" spans="1:7">
      <c r="A1980" s="4" t="s">
        <v>8858</v>
      </c>
      <c r="B1980" s="4" t="s">
        <v>8859</v>
      </c>
      <c r="C1980" s="4" t="s">
        <v>464</v>
      </c>
      <c r="D1980" s="4">
        <v>38</v>
      </c>
      <c r="E1980" s="4" t="s">
        <v>8860</v>
      </c>
      <c r="F1980" s="4">
        <v>7.77134370803833</v>
      </c>
      <c r="G1980" s="4" t="s">
        <v>8861</v>
      </c>
    </row>
    <row r="1981" spans="1:7">
      <c r="A1981" s="4" t="s">
        <v>8862</v>
      </c>
      <c r="B1981" s="4" t="s">
        <v>8863</v>
      </c>
      <c r="C1981" s="4" t="s">
        <v>464</v>
      </c>
      <c r="D1981" s="4">
        <v>39</v>
      </c>
      <c r="E1981" s="4" t="s">
        <v>8864</v>
      </c>
      <c r="F1981" s="4">
        <v>7.76445865631104</v>
      </c>
      <c r="G1981" s="4" t="s">
        <v>8865</v>
      </c>
    </row>
    <row r="1982" spans="1:7">
      <c r="A1982" s="4" t="s">
        <v>8866</v>
      </c>
      <c r="B1982" s="4" t="s">
        <v>8867</v>
      </c>
      <c r="C1982" s="4" t="s">
        <v>464</v>
      </c>
      <c r="D1982" s="4">
        <v>29</v>
      </c>
      <c r="E1982" s="4" t="s">
        <v>8868</v>
      </c>
      <c r="F1982" s="4">
        <v>7.76444292068481</v>
      </c>
      <c r="G1982" s="4" t="s">
        <v>8869</v>
      </c>
    </row>
    <row r="1983" spans="1:7">
      <c r="A1983" s="4" t="s">
        <v>8870</v>
      </c>
      <c r="B1983" s="4" t="s">
        <v>8871</v>
      </c>
      <c r="C1983" s="4" t="s">
        <v>464</v>
      </c>
      <c r="D1983" s="4">
        <v>41</v>
      </c>
      <c r="E1983" s="4" t="s">
        <v>8872</v>
      </c>
      <c r="F1983" s="4">
        <v>7.75912237167358</v>
      </c>
      <c r="G1983" s="4" t="s">
        <v>8873</v>
      </c>
    </row>
    <row r="1984" spans="1:7">
      <c r="A1984" s="4" t="s">
        <v>8874</v>
      </c>
      <c r="B1984" s="4" t="s">
        <v>8875</v>
      </c>
      <c r="C1984" s="4" t="s">
        <v>464</v>
      </c>
      <c r="D1984" s="4">
        <v>44</v>
      </c>
      <c r="E1984" s="4" t="s">
        <v>8876</v>
      </c>
      <c r="F1984" s="4">
        <v>7.75397300720215</v>
      </c>
      <c r="G1984" s="4" t="s">
        <v>8877</v>
      </c>
    </row>
    <row r="1985" spans="1:7">
      <c r="A1985" s="4" t="s">
        <v>8878</v>
      </c>
      <c r="B1985" s="4" t="s">
        <v>8879</v>
      </c>
      <c r="C1985" s="4" t="s">
        <v>464</v>
      </c>
      <c r="D1985" s="4">
        <v>39</v>
      </c>
      <c r="E1985" s="4" t="s">
        <v>8880</v>
      </c>
      <c r="F1985" s="4">
        <v>7.7519006729126</v>
      </c>
      <c r="G1985" s="4" t="s">
        <v>8881</v>
      </c>
    </row>
    <row r="1986" spans="1:7">
      <c r="A1986" s="4" t="s">
        <v>8882</v>
      </c>
      <c r="B1986" s="4" t="s">
        <v>8883</v>
      </c>
      <c r="C1986" s="4" t="s">
        <v>464</v>
      </c>
      <c r="D1986" s="4">
        <v>41</v>
      </c>
      <c r="E1986" s="4" t="s">
        <v>8884</v>
      </c>
      <c r="F1986" s="4">
        <v>7.75065422058105</v>
      </c>
      <c r="G1986" s="4" t="s">
        <v>8885</v>
      </c>
    </row>
    <row r="1987" spans="1:7">
      <c r="A1987" s="4" t="s">
        <v>8886</v>
      </c>
      <c r="B1987" s="4" t="s">
        <v>8887</v>
      </c>
      <c r="C1987" s="4" t="s">
        <v>464</v>
      </c>
      <c r="D1987" s="4">
        <v>43</v>
      </c>
      <c r="E1987" s="4" t="s">
        <v>8888</v>
      </c>
      <c r="F1987" s="4">
        <v>7.73724842071533</v>
      </c>
      <c r="G1987" s="4" t="s">
        <v>8889</v>
      </c>
    </row>
    <row r="1988" spans="1:7">
      <c r="A1988" s="4" t="s">
        <v>8890</v>
      </c>
      <c r="B1988" s="4" t="s">
        <v>8891</v>
      </c>
      <c r="C1988" s="4" t="s">
        <v>464</v>
      </c>
      <c r="D1988" s="4">
        <v>40</v>
      </c>
      <c r="E1988" s="4" t="s">
        <v>8892</v>
      </c>
      <c r="F1988" s="4">
        <v>7.73583841323853</v>
      </c>
      <c r="G1988" s="4" t="s">
        <v>8893</v>
      </c>
    </row>
    <row r="1989" spans="1:7">
      <c r="A1989" s="4" t="s">
        <v>8894</v>
      </c>
      <c r="B1989" s="4" t="s">
        <v>8895</v>
      </c>
      <c r="C1989" s="4" t="s">
        <v>464</v>
      </c>
      <c r="D1989" s="4">
        <v>41</v>
      </c>
      <c r="E1989" s="4" t="s">
        <v>8896</v>
      </c>
      <c r="F1989" s="4">
        <v>7.73259830474854</v>
      </c>
      <c r="G1989" s="4" t="s">
        <v>8897</v>
      </c>
    </row>
    <row r="1990" spans="1:7">
      <c r="A1990" s="4" t="s">
        <v>8898</v>
      </c>
      <c r="B1990" s="4" t="s">
        <v>8899</v>
      </c>
      <c r="C1990" s="4" t="s">
        <v>464</v>
      </c>
      <c r="D1990" s="4">
        <v>46</v>
      </c>
      <c r="E1990" s="4" t="s">
        <v>8900</v>
      </c>
      <c r="F1990" s="4">
        <v>7.7305474281311</v>
      </c>
      <c r="G1990" s="4" t="s">
        <v>8901</v>
      </c>
    </row>
    <row r="1991" spans="1:7">
      <c r="A1991" s="4" t="s">
        <v>8902</v>
      </c>
      <c r="B1991" s="4" t="s">
        <v>8903</v>
      </c>
      <c r="C1991" s="4" t="s">
        <v>464</v>
      </c>
      <c r="D1991" s="4">
        <v>39</v>
      </c>
      <c r="E1991" s="4" t="s">
        <v>8904</v>
      </c>
      <c r="F1991" s="4">
        <v>7.72264385223389</v>
      </c>
      <c r="G1991" s="4" t="s">
        <v>8905</v>
      </c>
    </row>
    <row r="1992" spans="1:7">
      <c r="A1992" s="4" t="s">
        <v>655</v>
      </c>
      <c r="B1992" s="4" t="s">
        <v>656</v>
      </c>
      <c r="C1992" s="4" t="s">
        <v>464</v>
      </c>
      <c r="D1992" s="4">
        <v>45</v>
      </c>
      <c r="E1992" s="4" t="s">
        <v>657</v>
      </c>
      <c r="F1992" s="4">
        <v>7.72256278991699</v>
      </c>
      <c r="G1992" s="4" t="s">
        <v>658</v>
      </c>
    </row>
    <row r="1993" spans="1:7">
      <c r="A1993" s="4" t="s">
        <v>392</v>
      </c>
      <c r="B1993" s="4" t="s">
        <v>8906</v>
      </c>
      <c r="C1993" s="4" t="s">
        <v>464</v>
      </c>
      <c r="D1993" s="4">
        <v>44</v>
      </c>
      <c r="E1993" s="4" t="s">
        <v>8907</v>
      </c>
      <c r="F1993" s="4">
        <v>7.72194385528564</v>
      </c>
      <c r="G1993" s="4" t="s">
        <v>8908</v>
      </c>
    </row>
    <row r="1994" spans="1:7">
      <c r="A1994" s="4" t="s">
        <v>8909</v>
      </c>
      <c r="B1994" s="4" t="s">
        <v>8910</v>
      </c>
      <c r="C1994" s="4" t="s">
        <v>464</v>
      </c>
      <c r="D1994" s="4">
        <v>38</v>
      </c>
      <c r="E1994" s="4" t="s">
        <v>8911</v>
      </c>
      <c r="F1994" s="4">
        <v>7.71969795227051</v>
      </c>
      <c r="G1994" s="4" t="s">
        <v>8912</v>
      </c>
    </row>
    <row r="1995" spans="1:7">
      <c r="A1995" s="4" t="s">
        <v>8913</v>
      </c>
      <c r="B1995" s="4" t="s">
        <v>8914</v>
      </c>
      <c r="C1995" s="4" t="s">
        <v>3050</v>
      </c>
      <c r="D1995" s="4">
        <v>6</v>
      </c>
      <c r="E1995" s="4" t="s">
        <v>8915</v>
      </c>
      <c r="F1995" s="4">
        <v>7.71933078765869</v>
      </c>
      <c r="G1995" s="4" t="s">
        <v>8916</v>
      </c>
    </row>
    <row r="1996" spans="1:7">
      <c r="A1996" s="4" t="s">
        <v>8917</v>
      </c>
      <c r="B1996" s="4" t="s">
        <v>8918</v>
      </c>
      <c r="C1996" s="4" t="s">
        <v>464</v>
      </c>
      <c r="D1996" s="4">
        <v>41</v>
      </c>
      <c r="E1996" s="4" t="s">
        <v>8919</v>
      </c>
      <c r="F1996" s="4">
        <v>7.71616458892822</v>
      </c>
      <c r="G1996" s="4" t="s">
        <v>8920</v>
      </c>
    </row>
    <row r="1997" spans="1:7">
      <c r="A1997" s="4" t="s">
        <v>8921</v>
      </c>
      <c r="B1997" s="4" t="s">
        <v>8922</v>
      </c>
      <c r="C1997" s="4" t="s">
        <v>1124</v>
      </c>
      <c r="D1997" s="4">
        <v>2</v>
      </c>
      <c r="E1997" s="4" t="s">
        <v>8923</v>
      </c>
      <c r="F1997" s="4">
        <v>7.7153205871582</v>
      </c>
      <c r="G1997" s="4" t="s">
        <v>8924</v>
      </c>
    </row>
    <row r="1998" spans="1:7">
      <c r="A1998" s="4" t="s">
        <v>8925</v>
      </c>
      <c r="B1998" s="4" t="s">
        <v>8926</v>
      </c>
      <c r="C1998" s="4" t="s">
        <v>464</v>
      </c>
      <c r="D1998" s="4">
        <v>40</v>
      </c>
      <c r="E1998" s="4" t="s">
        <v>8927</v>
      </c>
      <c r="F1998" s="4">
        <v>7.71400785446167</v>
      </c>
      <c r="G1998" s="4" t="s">
        <v>8928</v>
      </c>
    </row>
    <row r="1999" spans="1:7">
      <c r="A1999" s="4" t="s">
        <v>8929</v>
      </c>
      <c r="B1999" s="4" t="s">
        <v>8930</v>
      </c>
      <c r="C1999" s="4" t="s">
        <v>464</v>
      </c>
      <c r="D1999" s="4">
        <v>43</v>
      </c>
      <c r="E1999" s="4" t="s">
        <v>8931</v>
      </c>
      <c r="F1999" s="4">
        <v>7.7116870880127</v>
      </c>
      <c r="G1999" s="4" t="s">
        <v>8932</v>
      </c>
    </row>
    <row r="2000" spans="1:7">
      <c r="A2000" s="4" t="s">
        <v>801</v>
      </c>
      <c r="B2000" s="4" t="s">
        <v>802</v>
      </c>
      <c r="C2000" s="4" t="s">
        <v>464</v>
      </c>
      <c r="D2000" s="4">
        <v>40</v>
      </c>
      <c r="E2000" s="4" t="s">
        <v>803</v>
      </c>
      <c r="F2000" s="4">
        <v>7.70906734466553</v>
      </c>
      <c r="G2000" s="4" t="s">
        <v>804</v>
      </c>
    </row>
    <row r="2001" spans="1:7">
      <c r="A2001" s="4" t="s">
        <v>8933</v>
      </c>
      <c r="B2001" s="4" t="s">
        <v>8934</v>
      </c>
      <c r="C2001" s="4" t="s">
        <v>464</v>
      </c>
      <c r="D2001" s="4">
        <v>41</v>
      </c>
      <c r="E2001" s="4" t="s">
        <v>8935</v>
      </c>
      <c r="F2001" s="4">
        <v>7.69202899932861</v>
      </c>
      <c r="G2001" s="4" t="s">
        <v>8936</v>
      </c>
    </row>
    <row r="2002" spans="1:7">
      <c r="A2002" s="4" t="s">
        <v>8937</v>
      </c>
      <c r="B2002" s="4" t="s">
        <v>8938</v>
      </c>
      <c r="C2002" s="4" t="s">
        <v>464</v>
      </c>
      <c r="D2002" s="4">
        <v>36</v>
      </c>
      <c r="E2002" s="4" t="s">
        <v>8939</v>
      </c>
      <c r="F2002" s="4">
        <v>7.68949699401855</v>
      </c>
      <c r="G2002" s="4" t="s">
        <v>8940</v>
      </c>
    </row>
    <row r="2003" spans="1:7">
      <c r="A2003" s="4" t="s">
        <v>8941</v>
      </c>
      <c r="B2003" s="4" t="s">
        <v>8942</v>
      </c>
      <c r="C2003" s="4" t="s">
        <v>464</v>
      </c>
      <c r="D2003" s="4">
        <v>41</v>
      </c>
      <c r="E2003" s="4" t="s">
        <v>8943</v>
      </c>
      <c r="F2003" s="4">
        <v>7.68379020690918</v>
      </c>
      <c r="G2003" s="4" t="s">
        <v>8944</v>
      </c>
    </row>
    <row r="2004" spans="1:7">
      <c r="A2004" s="4" t="s">
        <v>8945</v>
      </c>
      <c r="B2004" s="4" t="s">
        <v>8946</v>
      </c>
      <c r="C2004" s="4" t="s">
        <v>464</v>
      </c>
      <c r="D2004" s="4">
        <v>42</v>
      </c>
      <c r="E2004" s="4" t="s">
        <v>8947</v>
      </c>
      <c r="F2004" s="4">
        <v>7.6791033744812</v>
      </c>
      <c r="G2004" s="4" t="s">
        <v>8948</v>
      </c>
    </row>
    <row r="2005" spans="1:7">
      <c r="A2005" s="4" t="s">
        <v>8949</v>
      </c>
      <c r="B2005" s="4" t="s">
        <v>8950</v>
      </c>
      <c r="C2005" s="4" t="s">
        <v>464</v>
      </c>
      <c r="D2005" s="4">
        <v>45</v>
      </c>
      <c r="E2005" s="4" t="s">
        <v>8951</v>
      </c>
      <c r="F2005" s="4">
        <v>7.67323684692383</v>
      </c>
      <c r="G2005" s="4" t="s">
        <v>8952</v>
      </c>
    </row>
    <row r="2006" spans="1:7">
      <c r="A2006" s="4" t="s">
        <v>8953</v>
      </c>
      <c r="B2006" s="4" t="s">
        <v>8954</v>
      </c>
      <c r="C2006" s="4" t="s">
        <v>464</v>
      </c>
      <c r="D2006" s="4">
        <v>42</v>
      </c>
      <c r="E2006" s="4" t="s">
        <v>8955</v>
      </c>
      <c r="F2006" s="4">
        <v>7.66955852508545</v>
      </c>
      <c r="G2006" s="4" t="s">
        <v>8956</v>
      </c>
    </row>
    <row r="2007" spans="1:7">
      <c r="A2007" s="4" t="s">
        <v>8957</v>
      </c>
      <c r="B2007" s="4" t="s">
        <v>8958</v>
      </c>
      <c r="C2007" s="4" t="s">
        <v>464</v>
      </c>
      <c r="D2007" s="4">
        <v>44</v>
      </c>
      <c r="E2007" s="4" t="s">
        <v>8959</v>
      </c>
      <c r="F2007" s="4">
        <v>7.66380786895752</v>
      </c>
      <c r="G2007" s="4" t="s">
        <v>8960</v>
      </c>
    </row>
    <row r="2008" spans="1:7">
      <c r="A2008" s="4" t="s">
        <v>8961</v>
      </c>
      <c r="B2008" s="4" t="s">
        <v>8962</v>
      </c>
      <c r="C2008" s="4" t="s">
        <v>464</v>
      </c>
      <c r="D2008" s="4">
        <v>42</v>
      </c>
      <c r="E2008" s="4" t="s">
        <v>8963</v>
      </c>
      <c r="F2008" s="4">
        <v>7.65873336791992</v>
      </c>
      <c r="G2008" s="4" t="s">
        <v>8964</v>
      </c>
    </row>
    <row r="2009" spans="1:7">
      <c r="A2009" s="4" t="s">
        <v>8965</v>
      </c>
      <c r="B2009" s="4" t="s">
        <v>8966</v>
      </c>
      <c r="C2009" s="4" t="s">
        <v>464</v>
      </c>
      <c r="D2009" s="4">
        <v>42</v>
      </c>
      <c r="E2009" s="4" t="s">
        <v>8967</v>
      </c>
      <c r="F2009" s="4">
        <v>7.65466594696045</v>
      </c>
      <c r="G2009" s="4" t="s">
        <v>8968</v>
      </c>
    </row>
    <row r="2010" spans="1:7">
      <c r="A2010" s="4" t="s">
        <v>8969</v>
      </c>
      <c r="B2010" s="4" t="s">
        <v>8970</v>
      </c>
      <c r="C2010" s="4" t="s">
        <v>464</v>
      </c>
      <c r="D2010" s="4">
        <v>44</v>
      </c>
      <c r="E2010" s="4" t="s">
        <v>8971</v>
      </c>
      <c r="F2010" s="4">
        <v>7.6515645980835</v>
      </c>
      <c r="G2010" s="4" t="s">
        <v>8972</v>
      </c>
    </row>
    <row r="2011" spans="1:7">
      <c r="A2011" s="4" t="s">
        <v>8973</v>
      </c>
      <c r="B2011" s="4" t="s">
        <v>8974</v>
      </c>
      <c r="C2011" s="4" t="s">
        <v>464</v>
      </c>
      <c r="D2011" s="4">
        <v>35</v>
      </c>
      <c r="E2011" s="4" t="s">
        <v>8975</v>
      </c>
      <c r="F2011" s="4">
        <v>7.6499490737915</v>
      </c>
      <c r="G2011" s="4" t="s">
        <v>8976</v>
      </c>
    </row>
    <row r="2012" spans="1:7">
      <c r="A2012" s="4" t="s">
        <v>8977</v>
      </c>
      <c r="B2012" s="4" t="s">
        <v>8978</v>
      </c>
      <c r="C2012" s="4" t="s">
        <v>464</v>
      </c>
      <c r="D2012" s="4">
        <v>30</v>
      </c>
      <c r="E2012" s="4" t="s">
        <v>8979</v>
      </c>
      <c r="F2012" s="4">
        <v>7.64689016342163</v>
      </c>
      <c r="G2012" s="4" t="s">
        <v>8980</v>
      </c>
    </row>
    <row r="2013" spans="1:7">
      <c r="A2013" s="4" t="s">
        <v>8981</v>
      </c>
      <c r="B2013" s="4" t="s">
        <v>8982</v>
      </c>
      <c r="C2013" s="4" t="s">
        <v>551</v>
      </c>
      <c r="D2013" s="4">
        <v>13</v>
      </c>
      <c r="E2013" s="4" t="s">
        <v>8983</v>
      </c>
      <c r="F2013" s="4">
        <v>7.63996553421021</v>
      </c>
      <c r="G2013" s="4" t="s">
        <v>8984</v>
      </c>
    </row>
    <row r="2014" spans="1:7">
      <c r="A2014" s="4" t="s">
        <v>8985</v>
      </c>
      <c r="B2014" s="4" t="s">
        <v>8986</v>
      </c>
      <c r="C2014" s="4" t="s">
        <v>464</v>
      </c>
      <c r="D2014" s="4">
        <v>46</v>
      </c>
      <c r="E2014" s="4" t="s">
        <v>8987</v>
      </c>
      <c r="F2014" s="4">
        <v>7.63828754425049</v>
      </c>
      <c r="G2014" s="4" t="s">
        <v>8988</v>
      </c>
    </row>
    <row r="2015" spans="1:7">
      <c r="A2015" s="4" t="s">
        <v>8989</v>
      </c>
      <c r="B2015" s="4" t="s">
        <v>8990</v>
      </c>
      <c r="C2015" s="4" t="s">
        <v>464</v>
      </c>
      <c r="D2015" s="4">
        <v>32</v>
      </c>
      <c r="E2015" s="4" t="s">
        <v>8991</v>
      </c>
      <c r="F2015" s="4">
        <v>7.63568735122681</v>
      </c>
      <c r="G2015" s="4" t="s">
        <v>8992</v>
      </c>
    </row>
    <row r="2016" spans="1:7">
      <c r="A2016" s="4" t="s">
        <v>8993</v>
      </c>
      <c r="B2016" s="4" t="s">
        <v>8994</v>
      </c>
      <c r="C2016" s="4" t="s">
        <v>464</v>
      </c>
      <c r="D2016" s="4">
        <v>37</v>
      </c>
      <c r="E2016" s="4" t="s">
        <v>8995</v>
      </c>
      <c r="F2016" s="4">
        <v>7.63537406921387</v>
      </c>
      <c r="G2016" s="4" t="s">
        <v>8996</v>
      </c>
    </row>
    <row r="2017" spans="1:7">
      <c r="A2017" s="4" t="s">
        <v>8997</v>
      </c>
      <c r="B2017" s="4" t="s">
        <v>8998</v>
      </c>
      <c r="C2017" s="4" t="s">
        <v>464</v>
      </c>
      <c r="D2017" s="4">
        <v>41</v>
      </c>
      <c r="E2017" s="4" t="s">
        <v>8999</v>
      </c>
      <c r="F2017" s="4">
        <v>7.6344895362854</v>
      </c>
      <c r="G2017" s="4" t="s">
        <v>9000</v>
      </c>
    </row>
    <row r="2018" spans="1:7">
      <c r="A2018" s="4" t="s">
        <v>9001</v>
      </c>
      <c r="B2018" s="4" t="s">
        <v>9002</v>
      </c>
      <c r="C2018" s="4" t="s">
        <v>464</v>
      </c>
      <c r="D2018" s="4">
        <v>40</v>
      </c>
      <c r="E2018" s="4" t="s">
        <v>9003</v>
      </c>
      <c r="F2018" s="4">
        <v>7.6339807510376</v>
      </c>
      <c r="G2018" s="4" t="s">
        <v>9004</v>
      </c>
    </row>
    <row r="2019" spans="1:7">
      <c r="A2019" s="4" t="s">
        <v>9005</v>
      </c>
      <c r="B2019" s="4" t="s">
        <v>9006</v>
      </c>
      <c r="C2019" s="4" t="s">
        <v>464</v>
      </c>
      <c r="D2019" s="4">
        <v>42</v>
      </c>
      <c r="E2019" s="4" t="s">
        <v>9007</v>
      </c>
      <c r="F2019" s="4">
        <v>7.63188362121582</v>
      </c>
      <c r="G2019" s="4" t="s">
        <v>9008</v>
      </c>
    </row>
    <row r="2020" spans="1:7">
      <c r="A2020" s="4" t="s">
        <v>9009</v>
      </c>
      <c r="B2020" s="4" t="s">
        <v>9010</v>
      </c>
      <c r="C2020" s="4" t="s">
        <v>464</v>
      </c>
      <c r="D2020" s="4">
        <v>31</v>
      </c>
      <c r="E2020" s="4" t="s">
        <v>9011</v>
      </c>
      <c r="F2020" s="4">
        <v>7.6298770904541</v>
      </c>
      <c r="G2020" s="4" t="s">
        <v>9012</v>
      </c>
    </row>
    <row r="2021" spans="1:7">
      <c r="A2021" s="4" t="s">
        <v>9013</v>
      </c>
      <c r="B2021" s="4" t="s">
        <v>9014</v>
      </c>
      <c r="C2021" s="4" t="s">
        <v>464</v>
      </c>
      <c r="D2021" s="4">
        <v>47</v>
      </c>
      <c r="E2021" s="4" t="s">
        <v>9015</v>
      </c>
      <c r="F2021" s="4">
        <v>7.62464046478271</v>
      </c>
      <c r="G2021" s="4" t="s">
        <v>9016</v>
      </c>
    </row>
    <row r="2022" spans="1:7">
      <c r="A2022" s="4" t="s">
        <v>9017</v>
      </c>
      <c r="B2022" s="4" t="s">
        <v>9018</v>
      </c>
      <c r="C2022" s="4" t="s">
        <v>464</v>
      </c>
      <c r="D2022" s="4">
        <v>37</v>
      </c>
      <c r="E2022" s="4" t="s">
        <v>9019</v>
      </c>
      <c r="F2022" s="4">
        <v>7.61533451080322</v>
      </c>
      <c r="G2022" s="4" t="s">
        <v>9020</v>
      </c>
    </row>
    <row r="2023" spans="1:7">
      <c r="A2023" s="4" t="s">
        <v>297</v>
      </c>
      <c r="B2023" s="4" t="s">
        <v>9021</v>
      </c>
      <c r="C2023" s="4" t="s">
        <v>464</v>
      </c>
      <c r="D2023" s="4">
        <v>44</v>
      </c>
      <c r="E2023" s="4" t="s">
        <v>9022</v>
      </c>
      <c r="F2023" s="4">
        <v>7.61302185058594</v>
      </c>
      <c r="G2023" s="4" t="s">
        <v>9023</v>
      </c>
    </row>
    <row r="2024" spans="1:7">
      <c r="A2024" s="4" t="s">
        <v>9024</v>
      </c>
      <c r="B2024" s="4" t="s">
        <v>9025</v>
      </c>
      <c r="C2024" s="4" t="s">
        <v>464</v>
      </c>
      <c r="D2024" s="4">
        <v>48</v>
      </c>
      <c r="E2024" s="4" t="s">
        <v>9026</v>
      </c>
      <c r="F2024" s="4">
        <v>7.60964632034302</v>
      </c>
      <c r="G2024" s="4" t="s">
        <v>9027</v>
      </c>
    </row>
    <row r="2025" spans="1:7">
      <c r="A2025" s="4" t="s">
        <v>9028</v>
      </c>
      <c r="B2025" s="4" t="s">
        <v>9029</v>
      </c>
      <c r="C2025" s="4" t="s">
        <v>464</v>
      </c>
      <c r="D2025" s="4">
        <v>30</v>
      </c>
      <c r="E2025" s="4" t="s">
        <v>9030</v>
      </c>
      <c r="F2025" s="4">
        <v>7.60417175292969</v>
      </c>
      <c r="G2025" s="4" t="s">
        <v>9031</v>
      </c>
    </row>
    <row r="2026" spans="1:7">
      <c r="A2026" s="4" t="s">
        <v>9032</v>
      </c>
      <c r="B2026" s="4" t="s">
        <v>9033</v>
      </c>
      <c r="C2026" s="4" t="s">
        <v>464</v>
      </c>
      <c r="D2026" s="4">
        <v>39</v>
      </c>
      <c r="E2026" s="4" t="s">
        <v>9034</v>
      </c>
      <c r="F2026" s="4">
        <v>7.60204935073853</v>
      </c>
      <c r="G2026" s="4" t="s">
        <v>9035</v>
      </c>
    </row>
    <row r="2027" spans="1:7">
      <c r="A2027" s="4" t="s">
        <v>9036</v>
      </c>
      <c r="B2027" s="4" t="s">
        <v>9037</v>
      </c>
      <c r="C2027" s="4" t="s">
        <v>464</v>
      </c>
      <c r="D2027" s="4">
        <v>28</v>
      </c>
      <c r="E2027" s="4" t="s">
        <v>9038</v>
      </c>
      <c r="F2027" s="4">
        <v>7.60027503967285</v>
      </c>
      <c r="G2027" s="4" t="s">
        <v>9039</v>
      </c>
    </row>
    <row r="2028" spans="1:7">
      <c r="A2028" s="4" t="s">
        <v>9040</v>
      </c>
      <c r="B2028" s="4" t="s">
        <v>9041</v>
      </c>
      <c r="C2028" s="4" t="s">
        <v>464</v>
      </c>
      <c r="D2028" s="4">
        <v>44</v>
      </c>
      <c r="E2028" s="4" t="s">
        <v>9042</v>
      </c>
      <c r="F2028" s="4">
        <v>7.59958076477051</v>
      </c>
      <c r="G2028" s="4" t="s">
        <v>9043</v>
      </c>
    </row>
    <row r="2029" spans="1:7">
      <c r="A2029" s="4" t="s">
        <v>9044</v>
      </c>
      <c r="B2029" s="4" t="s">
        <v>9045</v>
      </c>
      <c r="C2029" s="4" t="s">
        <v>464</v>
      </c>
      <c r="D2029" s="4">
        <v>32</v>
      </c>
      <c r="E2029" s="4" t="s">
        <v>9046</v>
      </c>
      <c r="F2029" s="4">
        <v>7.59337902069092</v>
      </c>
      <c r="G2029" s="4" t="s">
        <v>9047</v>
      </c>
    </row>
    <row r="2030" spans="1:7">
      <c r="A2030" s="4" t="s">
        <v>9048</v>
      </c>
      <c r="B2030" s="4" t="s">
        <v>9049</v>
      </c>
      <c r="C2030" s="4" t="s">
        <v>464</v>
      </c>
      <c r="D2030" s="4">
        <v>41</v>
      </c>
      <c r="E2030" s="4" t="s">
        <v>9050</v>
      </c>
      <c r="F2030" s="4">
        <v>7.58701372146606</v>
      </c>
      <c r="G2030" s="4" t="s">
        <v>9051</v>
      </c>
    </row>
    <row r="2031" spans="1:7">
      <c r="A2031" s="4" t="s">
        <v>9052</v>
      </c>
      <c r="B2031" s="4" t="s">
        <v>9053</v>
      </c>
      <c r="C2031" s="4" t="s">
        <v>464</v>
      </c>
      <c r="D2031" s="4">
        <v>45</v>
      </c>
      <c r="E2031" s="4" t="s">
        <v>9054</v>
      </c>
      <c r="F2031" s="4">
        <v>7.58482980728149</v>
      </c>
      <c r="G2031" s="4" t="s">
        <v>9055</v>
      </c>
    </row>
    <row r="2032" spans="1:7">
      <c r="A2032" s="4" t="s">
        <v>9056</v>
      </c>
      <c r="B2032" s="4" t="s">
        <v>9057</v>
      </c>
      <c r="C2032" s="4" t="s">
        <v>464</v>
      </c>
      <c r="D2032" s="4">
        <v>43</v>
      </c>
      <c r="E2032" s="4" t="s">
        <v>9058</v>
      </c>
      <c r="F2032" s="4">
        <v>7.58453845977783</v>
      </c>
      <c r="G2032" s="4" t="s">
        <v>9059</v>
      </c>
    </row>
    <row r="2033" spans="1:7">
      <c r="A2033" s="4" t="s">
        <v>9060</v>
      </c>
      <c r="B2033" s="4" t="s">
        <v>9061</v>
      </c>
      <c r="C2033" s="4" t="s">
        <v>464</v>
      </c>
      <c r="D2033" s="4">
        <v>40</v>
      </c>
      <c r="E2033" s="4" t="s">
        <v>9062</v>
      </c>
      <c r="F2033" s="4">
        <v>7.58307313919067</v>
      </c>
      <c r="G2033" s="4" t="s">
        <v>9063</v>
      </c>
    </row>
    <row r="2034" spans="1:7">
      <c r="A2034" s="4" t="s">
        <v>9064</v>
      </c>
      <c r="B2034" s="4" t="s">
        <v>9065</v>
      </c>
      <c r="C2034" s="4" t="s">
        <v>464</v>
      </c>
      <c r="D2034" s="4">
        <v>44</v>
      </c>
      <c r="E2034" s="4" t="s">
        <v>9066</v>
      </c>
      <c r="F2034" s="4">
        <v>7.58288621902466</v>
      </c>
      <c r="G2034" s="4" t="s">
        <v>9067</v>
      </c>
    </row>
    <row r="2035" spans="1:7">
      <c r="A2035" s="4" t="s">
        <v>9068</v>
      </c>
      <c r="B2035" s="4" t="s">
        <v>9069</v>
      </c>
      <c r="C2035" s="4" t="s">
        <v>464</v>
      </c>
      <c r="D2035" s="4">
        <v>35</v>
      </c>
      <c r="E2035" s="4" t="s">
        <v>9070</v>
      </c>
      <c r="F2035" s="4">
        <v>7.58210277557373</v>
      </c>
      <c r="G2035" s="4" t="s">
        <v>9071</v>
      </c>
    </row>
    <row r="2036" spans="1:7">
      <c r="A2036" s="4" t="s">
        <v>9072</v>
      </c>
      <c r="B2036" s="4" t="s">
        <v>9073</v>
      </c>
      <c r="C2036" s="4" t="s">
        <v>464</v>
      </c>
      <c r="D2036" s="4">
        <v>41</v>
      </c>
      <c r="E2036" s="4" t="s">
        <v>9074</v>
      </c>
      <c r="F2036" s="4">
        <v>7.5758900642395</v>
      </c>
      <c r="G2036" s="4" t="s">
        <v>9075</v>
      </c>
    </row>
    <row r="2037" spans="1:7">
      <c r="A2037" s="4" t="s">
        <v>9076</v>
      </c>
      <c r="B2037" s="4" t="s">
        <v>9077</v>
      </c>
      <c r="C2037" s="4" t="s">
        <v>464</v>
      </c>
      <c r="D2037" s="4">
        <v>33</v>
      </c>
      <c r="E2037" s="4" t="s">
        <v>9078</v>
      </c>
      <c r="F2037" s="4">
        <v>7.57581377029419</v>
      </c>
      <c r="G2037" s="4" t="s">
        <v>9079</v>
      </c>
    </row>
    <row r="2038" spans="1:7">
      <c r="A2038" s="4" t="s">
        <v>9080</v>
      </c>
      <c r="B2038" s="4" t="s">
        <v>9081</v>
      </c>
      <c r="C2038" s="4" t="s">
        <v>464</v>
      </c>
      <c r="D2038" s="4">
        <v>43</v>
      </c>
      <c r="E2038" s="4" t="s">
        <v>9082</v>
      </c>
      <c r="F2038" s="4">
        <v>7.57515859603882</v>
      </c>
      <c r="G2038" s="4" t="s">
        <v>9083</v>
      </c>
    </row>
    <row r="2039" spans="1:7">
      <c r="A2039" s="4" t="s">
        <v>9084</v>
      </c>
      <c r="B2039" s="4" t="s">
        <v>9085</v>
      </c>
      <c r="C2039" s="4" t="s">
        <v>464</v>
      </c>
      <c r="D2039" s="4">
        <v>44</v>
      </c>
      <c r="E2039" s="4" t="s">
        <v>9086</v>
      </c>
      <c r="F2039" s="4">
        <v>7.57425594329834</v>
      </c>
      <c r="G2039" s="4" t="s">
        <v>9087</v>
      </c>
    </row>
    <row r="2040" spans="1:7">
      <c r="A2040" s="4" t="s">
        <v>9088</v>
      </c>
      <c r="B2040" s="4" t="s">
        <v>9089</v>
      </c>
      <c r="C2040" s="4" t="s">
        <v>464</v>
      </c>
      <c r="D2040" s="4">
        <v>28</v>
      </c>
      <c r="E2040" s="4" t="s">
        <v>9090</v>
      </c>
      <c r="F2040" s="4">
        <v>7.57001352310181</v>
      </c>
      <c r="G2040" s="4" t="s">
        <v>9091</v>
      </c>
    </row>
    <row r="2041" spans="1:7">
      <c r="A2041" s="4" t="s">
        <v>9092</v>
      </c>
      <c r="B2041" s="4" t="s">
        <v>9093</v>
      </c>
      <c r="C2041" s="4" t="s">
        <v>464</v>
      </c>
      <c r="D2041" s="4">
        <v>45</v>
      </c>
      <c r="E2041" s="4" t="s">
        <v>9094</v>
      </c>
      <c r="F2041" s="4">
        <v>7.56527853012085</v>
      </c>
      <c r="G2041" s="4" t="s">
        <v>9095</v>
      </c>
    </row>
    <row r="2042" spans="1:7">
      <c r="A2042" s="4" t="s">
        <v>9096</v>
      </c>
      <c r="B2042" s="4" t="s">
        <v>9097</v>
      </c>
      <c r="C2042" s="4" t="s">
        <v>464</v>
      </c>
      <c r="D2042" s="4">
        <v>46</v>
      </c>
      <c r="E2042" s="4" t="s">
        <v>9098</v>
      </c>
      <c r="F2042" s="4">
        <v>7.56526470184326</v>
      </c>
      <c r="G2042" s="4" t="s">
        <v>9099</v>
      </c>
    </row>
    <row r="2043" spans="1:7">
      <c r="A2043" s="4" t="s">
        <v>9100</v>
      </c>
      <c r="B2043" s="4" t="s">
        <v>9101</v>
      </c>
      <c r="C2043" s="4" t="s">
        <v>551</v>
      </c>
      <c r="D2043" s="4">
        <v>20</v>
      </c>
      <c r="E2043" s="4" t="s">
        <v>9102</v>
      </c>
      <c r="F2043" s="4">
        <v>7.56514358520508</v>
      </c>
      <c r="G2043" s="4" t="s">
        <v>9103</v>
      </c>
    </row>
    <row r="2044" spans="1:7">
      <c r="A2044" s="4" t="s">
        <v>9104</v>
      </c>
      <c r="B2044" s="4" t="s">
        <v>9105</v>
      </c>
      <c r="C2044" s="4" t="s">
        <v>464</v>
      </c>
      <c r="D2044" s="4">
        <v>44</v>
      </c>
      <c r="E2044" s="4" t="s">
        <v>9106</v>
      </c>
      <c r="F2044" s="4">
        <v>7.56105613708496</v>
      </c>
      <c r="G2044" s="4" t="s">
        <v>9107</v>
      </c>
    </row>
    <row r="2045" spans="1:7">
      <c r="A2045" s="4" t="s">
        <v>9108</v>
      </c>
      <c r="B2045" s="4" t="s">
        <v>9109</v>
      </c>
      <c r="C2045" s="4" t="s">
        <v>464</v>
      </c>
      <c r="D2045" s="4">
        <v>38</v>
      </c>
      <c r="E2045" s="4" t="s">
        <v>9110</v>
      </c>
      <c r="F2045" s="4">
        <v>7.55971050262451</v>
      </c>
      <c r="G2045" s="4" t="s">
        <v>9111</v>
      </c>
    </row>
    <row r="2046" spans="1:7">
      <c r="A2046" s="4" t="s">
        <v>9112</v>
      </c>
      <c r="B2046" s="4" t="s">
        <v>9113</v>
      </c>
      <c r="C2046" s="4" t="s">
        <v>464</v>
      </c>
      <c r="D2046" s="4">
        <v>36</v>
      </c>
      <c r="E2046" s="4" t="s">
        <v>9114</v>
      </c>
      <c r="F2046" s="4">
        <v>7.55774354934692</v>
      </c>
      <c r="G2046" s="4" t="s">
        <v>9115</v>
      </c>
    </row>
    <row r="2047" spans="1:7">
      <c r="A2047" s="4" t="s">
        <v>9116</v>
      </c>
      <c r="B2047" s="4" t="s">
        <v>9117</v>
      </c>
      <c r="C2047" s="4" t="s">
        <v>464</v>
      </c>
      <c r="D2047" s="4">
        <v>40</v>
      </c>
      <c r="E2047" s="4" t="s">
        <v>9118</v>
      </c>
      <c r="F2047" s="4">
        <v>7.55711507797241</v>
      </c>
      <c r="G2047" s="4" t="s">
        <v>9119</v>
      </c>
    </row>
    <row r="2048" spans="1:7">
      <c r="A2048" s="4" t="s">
        <v>9120</v>
      </c>
      <c r="B2048" s="4" t="s">
        <v>9121</v>
      </c>
      <c r="C2048" s="4" t="s">
        <v>464</v>
      </c>
      <c r="D2048" s="4">
        <v>42</v>
      </c>
      <c r="E2048" s="4" t="s">
        <v>9122</v>
      </c>
      <c r="F2048" s="4">
        <v>7.55584144592285</v>
      </c>
      <c r="G2048" s="4" t="s">
        <v>9123</v>
      </c>
    </row>
    <row r="2049" spans="1:7">
      <c r="A2049" s="4" t="s">
        <v>9124</v>
      </c>
      <c r="B2049" s="4" t="s">
        <v>9125</v>
      </c>
      <c r="C2049" s="4" t="s">
        <v>464</v>
      </c>
      <c r="D2049" s="4">
        <v>41</v>
      </c>
      <c r="E2049" s="4" t="s">
        <v>9126</v>
      </c>
      <c r="F2049" s="4">
        <v>7.55465507507324</v>
      </c>
      <c r="G2049" s="4" t="s">
        <v>9127</v>
      </c>
    </row>
    <row r="2050" spans="1:7">
      <c r="A2050" s="4" t="s">
        <v>9128</v>
      </c>
      <c r="B2050" s="4" t="s">
        <v>9129</v>
      </c>
      <c r="C2050" s="4" t="s">
        <v>464</v>
      </c>
      <c r="D2050" s="4">
        <v>43</v>
      </c>
      <c r="E2050" s="4" t="s">
        <v>9130</v>
      </c>
      <c r="F2050" s="4">
        <v>7.55207586288452</v>
      </c>
      <c r="G2050" s="4" t="s">
        <v>9131</v>
      </c>
    </row>
    <row r="2051" spans="1:7">
      <c r="A2051" s="4" t="s">
        <v>9132</v>
      </c>
      <c r="B2051" s="4" t="s">
        <v>9133</v>
      </c>
      <c r="C2051" s="4" t="s">
        <v>464</v>
      </c>
      <c r="D2051" s="4">
        <v>41</v>
      </c>
      <c r="E2051" s="4" t="s">
        <v>9134</v>
      </c>
      <c r="F2051" s="4">
        <v>7.550856590271</v>
      </c>
      <c r="G2051" s="4" t="s">
        <v>9135</v>
      </c>
    </row>
    <row r="2052" spans="1:7">
      <c r="A2052" s="4" t="s">
        <v>9136</v>
      </c>
      <c r="B2052" s="4" t="s">
        <v>9137</v>
      </c>
      <c r="C2052" s="4" t="s">
        <v>464</v>
      </c>
      <c r="D2052" s="4">
        <v>44</v>
      </c>
      <c r="E2052" s="4" t="s">
        <v>9138</v>
      </c>
      <c r="F2052" s="4">
        <v>7.54602098464966</v>
      </c>
      <c r="G2052" s="4" t="s">
        <v>9139</v>
      </c>
    </row>
    <row r="2053" spans="1:7">
      <c r="A2053" s="4" t="s">
        <v>9140</v>
      </c>
      <c r="B2053" s="4" t="s">
        <v>9141</v>
      </c>
      <c r="C2053" s="4" t="s">
        <v>464</v>
      </c>
      <c r="D2053" s="4">
        <v>41</v>
      </c>
      <c r="E2053" s="4" t="s">
        <v>9142</v>
      </c>
      <c r="F2053" s="4">
        <v>7.54440212249756</v>
      </c>
      <c r="G2053" s="4" t="s">
        <v>9143</v>
      </c>
    </row>
    <row r="2054" spans="1:7">
      <c r="A2054" s="4" t="s">
        <v>9144</v>
      </c>
      <c r="B2054" s="4" t="s">
        <v>9145</v>
      </c>
      <c r="C2054" s="4" t="s">
        <v>464</v>
      </c>
      <c r="D2054" s="4">
        <v>30</v>
      </c>
      <c r="E2054" s="4" t="s">
        <v>9146</v>
      </c>
      <c r="F2054" s="4">
        <v>7.54045486450195</v>
      </c>
      <c r="G2054" s="4" t="s">
        <v>9147</v>
      </c>
    </row>
    <row r="2055" spans="1:7">
      <c r="A2055" s="4" t="s">
        <v>9148</v>
      </c>
      <c r="B2055" s="4" t="s">
        <v>9149</v>
      </c>
      <c r="C2055" s="4" t="s">
        <v>464</v>
      </c>
      <c r="D2055" s="4">
        <v>45</v>
      </c>
      <c r="E2055" s="4" t="s">
        <v>9150</v>
      </c>
      <c r="F2055" s="4">
        <v>7.53951406478882</v>
      </c>
      <c r="G2055" s="4" t="s">
        <v>9151</v>
      </c>
    </row>
    <row r="2056" spans="1:7">
      <c r="A2056" s="4" t="s">
        <v>9152</v>
      </c>
      <c r="B2056" s="4" t="s">
        <v>9153</v>
      </c>
      <c r="C2056" s="4" t="s">
        <v>464</v>
      </c>
      <c r="D2056" s="4">
        <v>45</v>
      </c>
      <c r="E2056" s="4" t="s">
        <v>9154</v>
      </c>
      <c r="F2056" s="4">
        <v>7.53691339492798</v>
      </c>
      <c r="G2056" s="4" t="s">
        <v>9155</v>
      </c>
    </row>
    <row r="2057" spans="1:7">
      <c r="A2057" s="4" t="s">
        <v>9156</v>
      </c>
      <c r="B2057" s="4" t="s">
        <v>9157</v>
      </c>
      <c r="C2057" s="4" t="s">
        <v>464</v>
      </c>
      <c r="D2057" s="4">
        <v>35</v>
      </c>
      <c r="E2057" s="4" t="s">
        <v>9158</v>
      </c>
      <c r="F2057" s="4">
        <v>7.53384780883789</v>
      </c>
      <c r="G2057" s="4" t="s">
        <v>9159</v>
      </c>
    </row>
    <row r="2058" spans="1:7">
      <c r="A2058" s="4" t="s">
        <v>9160</v>
      </c>
      <c r="B2058" s="4" t="s">
        <v>9161</v>
      </c>
      <c r="C2058" s="4" t="s">
        <v>464</v>
      </c>
      <c r="D2058" s="4">
        <v>43</v>
      </c>
      <c r="E2058" s="4" t="s">
        <v>9162</v>
      </c>
      <c r="F2058" s="4">
        <v>7.53304100036621</v>
      </c>
      <c r="G2058" s="4" t="s">
        <v>9163</v>
      </c>
    </row>
    <row r="2059" spans="1:7">
      <c r="A2059" s="4" t="s">
        <v>9164</v>
      </c>
      <c r="B2059" s="4" t="s">
        <v>9165</v>
      </c>
      <c r="C2059" s="4" t="s">
        <v>464</v>
      </c>
      <c r="D2059" s="4">
        <v>42</v>
      </c>
      <c r="E2059" s="4" t="s">
        <v>9166</v>
      </c>
      <c r="F2059" s="4">
        <v>7.52567195892334</v>
      </c>
      <c r="G2059" s="4" t="s">
        <v>9167</v>
      </c>
    </row>
    <row r="2060" spans="1:7">
      <c r="A2060" s="4" t="s">
        <v>9168</v>
      </c>
      <c r="B2060" s="4" t="s">
        <v>9169</v>
      </c>
      <c r="C2060" s="4" t="s">
        <v>551</v>
      </c>
      <c r="D2060" s="4">
        <v>23</v>
      </c>
      <c r="E2060" s="4" t="s">
        <v>9170</v>
      </c>
      <c r="F2060" s="4">
        <v>7.52531909942627</v>
      </c>
      <c r="G2060" s="4" t="s">
        <v>9171</v>
      </c>
    </row>
    <row r="2061" spans="1:7">
      <c r="A2061" s="4" t="s">
        <v>9172</v>
      </c>
      <c r="B2061" s="4" t="s">
        <v>9173</v>
      </c>
      <c r="C2061" s="4" t="s">
        <v>464</v>
      </c>
      <c r="D2061" s="4">
        <v>44</v>
      </c>
      <c r="E2061" s="4" t="s">
        <v>9174</v>
      </c>
      <c r="F2061" s="4">
        <v>7.52519178390503</v>
      </c>
      <c r="G2061" s="4" t="s">
        <v>9175</v>
      </c>
    </row>
    <row r="2062" spans="1:7">
      <c r="A2062" s="4" t="s">
        <v>9176</v>
      </c>
      <c r="B2062" s="4" t="s">
        <v>9177</v>
      </c>
      <c r="C2062" s="4" t="s">
        <v>464</v>
      </c>
      <c r="D2062" s="4">
        <v>42</v>
      </c>
      <c r="E2062" s="4" t="s">
        <v>9178</v>
      </c>
      <c r="F2062" s="4">
        <v>7.52508544921875</v>
      </c>
      <c r="G2062" s="4" t="s">
        <v>9179</v>
      </c>
    </row>
    <row r="2063" spans="1:7">
      <c r="A2063" s="4" t="s">
        <v>9180</v>
      </c>
      <c r="B2063" s="4" t="s">
        <v>9181</v>
      </c>
      <c r="C2063" s="4" t="s">
        <v>464</v>
      </c>
      <c r="D2063" s="4">
        <v>37</v>
      </c>
      <c r="E2063" s="4" t="s">
        <v>9182</v>
      </c>
      <c r="F2063" s="4">
        <v>7.51771450042725</v>
      </c>
      <c r="G2063" s="4" t="s">
        <v>9183</v>
      </c>
    </row>
    <row r="2064" spans="1:7">
      <c r="A2064" s="4" t="s">
        <v>9184</v>
      </c>
      <c r="B2064" s="4" t="s">
        <v>9185</v>
      </c>
      <c r="C2064" s="4" t="s">
        <v>464</v>
      </c>
      <c r="D2064" s="4">
        <v>38</v>
      </c>
      <c r="E2064" s="4" t="s">
        <v>9186</v>
      </c>
      <c r="F2064" s="4">
        <v>7.50085067749023</v>
      </c>
      <c r="G2064" s="4" t="s">
        <v>9187</v>
      </c>
    </row>
    <row r="2065" spans="1:7">
      <c r="A2065" s="4" t="s">
        <v>9188</v>
      </c>
      <c r="B2065" s="4" t="s">
        <v>9189</v>
      </c>
      <c r="C2065" s="4" t="s">
        <v>464</v>
      </c>
      <c r="D2065" s="4">
        <v>46</v>
      </c>
      <c r="E2065" s="4" t="s">
        <v>9190</v>
      </c>
      <c r="F2065" s="4">
        <v>7.50022029876709</v>
      </c>
      <c r="G2065" s="4" t="s">
        <v>9191</v>
      </c>
    </row>
    <row r="2066" spans="1:7">
      <c r="A2066" s="4" t="s">
        <v>9192</v>
      </c>
      <c r="B2066" s="4" t="s">
        <v>9193</v>
      </c>
      <c r="C2066" s="4" t="s">
        <v>464</v>
      </c>
      <c r="D2066" s="4">
        <v>44</v>
      </c>
      <c r="E2066" s="4" t="s">
        <v>9194</v>
      </c>
      <c r="F2066" s="4">
        <v>7.49456882476807</v>
      </c>
      <c r="G2066" s="4" t="s">
        <v>9195</v>
      </c>
    </row>
    <row r="2067" spans="1:7">
      <c r="A2067" s="4" t="s">
        <v>9196</v>
      </c>
      <c r="B2067" s="4" t="s">
        <v>9197</v>
      </c>
      <c r="C2067" s="4" t="s">
        <v>464</v>
      </c>
      <c r="D2067" s="4">
        <v>33</v>
      </c>
      <c r="E2067" s="4" t="s">
        <v>9198</v>
      </c>
      <c r="F2067" s="4">
        <v>7.49038076400757</v>
      </c>
      <c r="G2067" s="4" t="s">
        <v>9199</v>
      </c>
    </row>
    <row r="2068" spans="1:7">
      <c r="A2068" s="4" t="s">
        <v>9200</v>
      </c>
      <c r="B2068" s="4" t="s">
        <v>9201</v>
      </c>
      <c r="C2068" s="4" t="s">
        <v>464</v>
      </c>
      <c r="D2068" s="4">
        <v>42</v>
      </c>
      <c r="E2068" s="4" t="s">
        <v>9202</v>
      </c>
      <c r="F2068" s="4">
        <v>7.48985385894775</v>
      </c>
      <c r="G2068" s="4" t="s">
        <v>9203</v>
      </c>
    </row>
    <row r="2069" spans="1:7">
      <c r="A2069" s="4" t="s">
        <v>9204</v>
      </c>
      <c r="B2069" s="4" t="s">
        <v>9205</v>
      </c>
      <c r="C2069" s="4" t="s">
        <v>464</v>
      </c>
      <c r="D2069" s="4">
        <v>40</v>
      </c>
      <c r="E2069" s="4" t="s">
        <v>9206</v>
      </c>
      <c r="F2069" s="4">
        <v>7.4892430305481</v>
      </c>
      <c r="G2069" s="4" t="s">
        <v>9207</v>
      </c>
    </row>
    <row r="2070" spans="1:7">
      <c r="A2070" s="4" t="s">
        <v>9208</v>
      </c>
      <c r="B2070" s="4" t="s">
        <v>9209</v>
      </c>
      <c r="C2070" s="4" t="s">
        <v>464</v>
      </c>
      <c r="D2070" s="4">
        <v>46</v>
      </c>
      <c r="E2070" s="4" t="s">
        <v>9210</v>
      </c>
      <c r="F2070" s="4">
        <v>7.48809146881104</v>
      </c>
      <c r="G2070" s="4" t="s">
        <v>9211</v>
      </c>
    </row>
    <row r="2071" spans="1:7">
      <c r="A2071" s="4" t="s">
        <v>9212</v>
      </c>
      <c r="B2071" s="4" t="s">
        <v>9213</v>
      </c>
      <c r="C2071" s="4" t="s">
        <v>464</v>
      </c>
      <c r="D2071" s="4">
        <v>41</v>
      </c>
      <c r="E2071" s="4" t="s">
        <v>9214</v>
      </c>
      <c r="F2071" s="4">
        <v>7.48177146911621</v>
      </c>
      <c r="G2071" s="4" t="s">
        <v>9215</v>
      </c>
    </row>
    <row r="2072" spans="1:7">
      <c r="A2072" s="4" t="s">
        <v>9216</v>
      </c>
      <c r="B2072" s="4" t="s">
        <v>9217</v>
      </c>
      <c r="C2072" s="4" t="s">
        <v>464</v>
      </c>
      <c r="D2072" s="4">
        <v>41</v>
      </c>
      <c r="E2072" s="4" t="s">
        <v>9218</v>
      </c>
      <c r="F2072" s="4">
        <v>7.47729682922363</v>
      </c>
      <c r="G2072" s="4" t="s">
        <v>9219</v>
      </c>
    </row>
    <row r="2073" spans="1:7">
      <c r="A2073" s="4" t="s">
        <v>9220</v>
      </c>
      <c r="B2073" s="4" t="s">
        <v>9221</v>
      </c>
      <c r="C2073" s="4" t="s">
        <v>464</v>
      </c>
      <c r="D2073" s="4">
        <v>41</v>
      </c>
      <c r="E2073" s="4" t="s">
        <v>9222</v>
      </c>
      <c r="F2073" s="4">
        <v>7.47596073150635</v>
      </c>
      <c r="G2073" s="4" t="s">
        <v>9223</v>
      </c>
    </row>
    <row r="2074" spans="1:7">
      <c r="A2074" s="4" t="s">
        <v>9224</v>
      </c>
      <c r="B2074" s="4" t="s">
        <v>9225</v>
      </c>
      <c r="C2074" s="4" t="s">
        <v>464</v>
      </c>
      <c r="D2074" s="4">
        <v>47</v>
      </c>
      <c r="E2074" s="4" t="s">
        <v>9226</v>
      </c>
      <c r="F2074" s="4">
        <v>7.47416496276855</v>
      </c>
      <c r="G2074" s="4" t="s">
        <v>9227</v>
      </c>
    </row>
    <row r="2075" spans="1:7">
      <c r="A2075" s="4" t="s">
        <v>9228</v>
      </c>
      <c r="B2075" s="4" t="s">
        <v>9229</v>
      </c>
      <c r="C2075" s="4" t="s">
        <v>464</v>
      </c>
      <c r="D2075" s="4">
        <v>45</v>
      </c>
      <c r="E2075" s="4" t="s">
        <v>9230</v>
      </c>
      <c r="F2075" s="4">
        <v>7.47101020812988</v>
      </c>
      <c r="G2075" s="4" t="s">
        <v>9231</v>
      </c>
    </row>
    <row r="2076" spans="1:7">
      <c r="A2076" s="4" t="s">
        <v>9232</v>
      </c>
      <c r="B2076" s="4" t="s">
        <v>9233</v>
      </c>
      <c r="C2076" s="4" t="s">
        <v>464</v>
      </c>
      <c r="D2076" s="4">
        <v>40</v>
      </c>
      <c r="E2076" s="4" t="s">
        <v>9234</v>
      </c>
      <c r="F2076" s="4">
        <v>7.46904706954956</v>
      </c>
      <c r="G2076" s="4" t="s">
        <v>9235</v>
      </c>
    </row>
    <row r="2077" spans="1:7">
      <c r="A2077" s="4" t="s">
        <v>9236</v>
      </c>
      <c r="B2077" s="4" t="s">
        <v>9237</v>
      </c>
      <c r="C2077" s="4" t="s">
        <v>464</v>
      </c>
      <c r="D2077" s="4">
        <v>37</v>
      </c>
      <c r="E2077" s="4" t="s">
        <v>9238</v>
      </c>
      <c r="F2077" s="4">
        <v>7.466233253479</v>
      </c>
      <c r="G2077" s="4" t="s">
        <v>9239</v>
      </c>
    </row>
    <row r="2078" spans="1:7">
      <c r="A2078" s="4" t="s">
        <v>9240</v>
      </c>
      <c r="B2078" s="4" t="s">
        <v>9241</v>
      </c>
      <c r="C2078" s="4" t="s">
        <v>464</v>
      </c>
      <c r="D2078" s="4">
        <v>45</v>
      </c>
      <c r="E2078" s="4" t="s">
        <v>9242</v>
      </c>
      <c r="F2078" s="4">
        <v>7.46377897262573</v>
      </c>
      <c r="G2078" s="4" t="s">
        <v>9243</v>
      </c>
    </row>
    <row r="2079" spans="1:7">
      <c r="A2079" s="4" t="s">
        <v>9244</v>
      </c>
      <c r="B2079" s="4" t="s">
        <v>9245</v>
      </c>
      <c r="C2079" s="4" t="s">
        <v>464</v>
      </c>
      <c r="D2079" s="4">
        <v>29</v>
      </c>
      <c r="E2079" s="4" t="s">
        <v>9246</v>
      </c>
      <c r="F2079" s="4">
        <v>7.46251249313354</v>
      </c>
      <c r="G2079" s="4" t="s">
        <v>9247</v>
      </c>
    </row>
    <row r="2080" spans="1:7">
      <c r="A2080" s="4" t="s">
        <v>9248</v>
      </c>
      <c r="B2080" s="4" t="s">
        <v>9249</v>
      </c>
      <c r="C2080" s="4" t="s">
        <v>464</v>
      </c>
      <c r="D2080" s="4">
        <v>40</v>
      </c>
      <c r="E2080" s="4" t="s">
        <v>9250</v>
      </c>
      <c r="F2080" s="4">
        <v>7.45881271362305</v>
      </c>
      <c r="G2080" s="4" t="s">
        <v>9251</v>
      </c>
    </row>
    <row r="2081" spans="1:7">
      <c r="A2081" s="4" t="s">
        <v>9252</v>
      </c>
      <c r="B2081" s="4" t="s">
        <v>9253</v>
      </c>
      <c r="C2081" s="4" t="s">
        <v>464</v>
      </c>
      <c r="D2081" s="4">
        <v>48</v>
      </c>
      <c r="E2081" s="4" t="s">
        <v>9254</v>
      </c>
      <c r="F2081" s="4">
        <v>7.45616626739502</v>
      </c>
      <c r="G2081" s="4" t="s">
        <v>9255</v>
      </c>
    </row>
    <row r="2082" spans="1:7">
      <c r="A2082" s="4" t="s">
        <v>9256</v>
      </c>
      <c r="B2082" s="4" t="s">
        <v>9257</v>
      </c>
      <c r="C2082" s="4" t="s">
        <v>464</v>
      </c>
      <c r="D2082" s="4">
        <v>27</v>
      </c>
      <c r="E2082" s="4" t="s">
        <v>9258</v>
      </c>
      <c r="F2082" s="4">
        <v>7.4547004699707</v>
      </c>
      <c r="G2082" s="4" t="s">
        <v>9259</v>
      </c>
    </row>
    <row r="2083" spans="1:7">
      <c r="A2083" s="4" t="s">
        <v>690</v>
      </c>
      <c r="B2083" s="4" t="s">
        <v>691</v>
      </c>
      <c r="C2083" s="4" t="s">
        <v>464</v>
      </c>
      <c r="D2083" s="4">
        <v>44</v>
      </c>
      <c r="E2083" s="4" t="s">
        <v>692</v>
      </c>
      <c r="F2083" s="4">
        <v>7.45317363739014</v>
      </c>
      <c r="G2083" s="4" t="s">
        <v>693</v>
      </c>
    </row>
    <row r="2084" spans="1:7">
      <c r="A2084" s="4" t="s">
        <v>9260</v>
      </c>
      <c r="B2084" s="4" t="s">
        <v>9261</v>
      </c>
      <c r="C2084" s="4" t="s">
        <v>464</v>
      </c>
      <c r="D2084" s="4">
        <v>46</v>
      </c>
      <c r="E2084" s="4" t="s">
        <v>9262</v>
      </c>
      <c r="F2084" s="4">
        <v>7.45100021362305</v>
      </c>
      <c r="G2084" s="4" t="s">
        <v>9263</v>
      </c>
    </row>
    <row r="2085" spans="1:7">
      <c r="A2085" s="4" t="s">
        <v>9264</v>
      </c>
      <c r="B2085" s="4" t="s">
        <v>9265</v>
      </c>
      <c r="C2085" s="4" t="s">
        <v>464</v>
      </c>
      <c r="D2085" s="4">
        <v>42</v>
      </c>
      <c r="E2085" s="4" t="s">
        <v>9266</v>
      </c>
      <c r="F2085" s="4">
        <v>7.45027923583984</v>
      </c>
      <c r="G2085" s="4" t="s">
        <v>9267</v>
      </c>
    </row>
    <row r="2086" spans="1:7">
      <c r="A2086" s="4" t="s">
        <v>9268</v>
      </c>
      <c r="B2086" s="4" t="s">
        <v>9269</v>
      </c>
      <c r="C2086" s="4" t="s">
        <v>464</v>
      </c>
      <c r="D2086" s="4">
        <v>41</v>
      </c>
      <c r="E2086" s="4" t="s">
        <v>9270</v>
      </c>
      <c r="F2086" s="4">
        <v>7.44815921783447</v>
      </c>
      <c r="G2086" s="4" t="s">
        <v>9271</v>
      </c>
    </row>
    <row r="2087" spans="1:7">
      <c r="A2087" s="4" t="s">
        <v>9272</v>
      </c>
      <c r="B2087" s="4" t="s">
        <v>9273</v>
      </c>
      <c r="C2087" s="4" t="s">
        <v>551</v>
      </c>
      <c r="D2087" s="4">
        <v>22</v>
      </c>
      <c r="E2087" s="4" t="s">
        <v>9274</v>
      </c>
      <c r="F2087" s="4">
        <v>7.44444465637207</v>
      </c>
      <c r="G2087" s="4" t="s">
        <v>9275</v>
      </c>
    </row>
    <row r="2088" spans="1:7">
      <c r="A2088" s="4" t="s">
        <v>9276</v>
      </c>
      <c r="B2088" s="4" t="s">
        <v>9277</v>
      </c>
      <c r="C2088" s="4" t="s">
        <v>464</v>
      </c>
      <c r="D2088" s="4">
        <v>47</v>
      </c>
      <c r="E2088" s="4" t="s">
        <v>9278</v>
      </c>
      <c r="F2088" s="4">
        <v>7.44067525863647</v>
      </c>
      <c r="G2088" s="4" t="s">
        <v>9279</v>
      </c>
    </row>
    <row r="2089" spans="1:7">
      <c r="A2089" s="4" t="s">
        <v>9280</v>
      </c>
      <c r="B2089" s="4" t="s">
        <v>9281</v>
      </c>
      <c r="C2089" s="4" t="s">
        <v>464</v>
      </c>
      <c r="D2089" s="4">
        <v>44</v>
      </c>
      <c r="E2089" s="4" t="s">
        <v>9282</v>
      </c>
      <c r="F2089" s="4">
        <v>7.43861293792725</v>
      </c>
      <c r="G2089" s="4" t="s">
        <v>9283</v>
      </c>
    </row>
    <row r="2090" spans="1:7">
      <c r="A2090" s="4" t="s">
        <v>9284</v>
      </c>
      <c r="B2090" s="4" t="s">
        <v>9285</v>
      </c>
      <c r="C2090" s="4" t="s">
        <v>551</v>
      </c>
      <c r="D2090" s="4">
        <v>18</v>
      </c>
      <c r="E2090" s="4" t="s">
        <v>9286</v>
      </c>
      <c r="F2090" s="4">
        <v>7.42733573913574</v>
      </c>
      <c r="G2090" s="4" t="s">
        <v>9287</v>
      </c>
    </row>
    <row r="2091" spans="1:7">
      <c r="A2091" s="4" t="s">
        <v>9288</v>
      </c>
      <c r="B2091" s="4" t="s">
        <v>9289</v>
      </c>
      <c r="C2091" s="4" t="s">
        <v>464</v>
      </c>
      <c r="D2091" s="4">
        <v>36</v>
      </c>
      <c r="E2091" s="4" t="s">
        <v>9290</v>
      </c>
      <c r="F2091" s="4">
        <v>7.4259090423584</v>
      </c>
      <c r="G2091" s="4" t="s">
        <v>9291</v>
      </c>
    </row>
    <row r="2092" spans="1:7">
      <c r="A2092" s="4" t="s">
        <v>9292</v>
      </c>
      <c r="B2092" s="4" t="s">
        <v>9293</v>
      </c>
      <c r="C2092" s="4" t="s">
        <v>464</v>
      </c>
      <c r="D2092" s="4">
        <v>35</v>
      </c>
      <c r="E2092" s="4" t="s">
        <v>9294</v>
      </c>
      <c r="F2092" s="4">
        <v>7.42316198348999</v>
      </c>
      <c r="G2092" s="4" t="s">
        <v>9295</v>
      </c>
    </row>
    <row r="2093" spans="1:7">
      <c r="A2093" s="4" t="s">
        <v>9296</v>
      </c>
      <c r="B2093" s="4" t="s">
        <v>9297</v>
      </c>
      <c r="C2093" s="4" t="s">
        <v>464</v>
      </c>
      <c r="D2093" s="4">
        <v>37</v>
      </c>
      <c r="E2093" s="4" t="s">
        <v>9298</v>
      </c>
      <c r="F2093" s="4">
        <v>7.42091512680054</v>
      </c>
      <c r="G2093" s="4" t="s">
        <v>9299</v>
      </c>
    </row>
    <row r="2094" spans="1:7">
      <c r="A2094" s="4" t="s">
        <v>9300</v>
      </c>
      <c r="B2094" s="4" t="s">
        <v>9301</v>
      </c>
      <c r="C2094" s="4" t="s">
        <v>464</v>
      </c>
      <c r="D2094" s="4">
        <v>41</v>
      </c>
      <c r="E2094" s="4" t="s">
        <v>9302</v>
      </c>
      <c r="F2094" s="4">
        <v>7.41732311248779</v>
      </c>
      <c r="G2094" s="4" t="s">
        <v>9303</v>
      </c>
    </row>
    <row r="2095" spans="1:7">
      <c r="A2095" s="4" t="s">
        <v>9304</v>
      </c>
      <c r="B2095" s="4" t="s">
        <v>9305</v>
      </c>
      <c r="C2095" s="4" t="s">
        <v>464</v>
      </c>
      <c r="D2095" s="4">
        <v>40</v>
      </c>
      <c r="E2095" s="4" t="s">
        <v>9306</v>
      </c>
      <c r="F2095" s="4">
        <v>7.41670799255371</v>
      </c>
      <c r="G2095" s="4" t="s">
        <v>9307</v>
      </c>
    </row>
    <row r="2096" spans="1:7">
      <c r="A2096" s="4" t="s">
        <v>386</v>
      </c>
      <c r="B2096" s="4" t="s">
        <v>9308</v>
      </c>
      <c r="C2096" s="4" t="s">
        <v>464</v>
      </c>
      <c r="D2096" s="4">
        <v>48</v>
      </c>
      <c r="E2096" s="4" t="s">
        <v>9309</v>
      </c>
      <c r="F2096" s="4">
        <v>7.41606760025024</v>
      </c>
      <c r="G2096" s="4" t="s">
        <v>9310</v>
      </c>
    </row>
    <row r="2097" spans="1:7">
      <c r="A2097" s="4" t="s">
        <v>9311</v>
      </c>
      <c r="B2097" s="4" t="s">
        <v>9312</v>
      </c>
      <c r="C2097" s="4" t="s">
        <v>464</v>
      </c>
      <c r="D2097" s="4">
        <v>45</v>
      </c>
      <c r="E2097" s="4" t="s">
        <v>9313</v>
      </c>
      <c r="F2097" s="4">
        <v>7.41576290130615</v>
      </c>
      <c r="G2097" s="4" t="s">
        <v>9314</v>
      </c>
    </row>
    <row r="2098" spans="1:7">
      <c r="A2098" s="4" t="s">
        <v>9315</v>
      </c>
      <c r="B2098" s="4" t="s">
        <v>9316</v>
      </c>
      <c r="C2098" s="4" t="s">
        <v>464</v>
      </c>
      <c r="D2098" s="4">
        <v>41</v>
      </c>
      <c r="E2098" s="4" t="s">
        <v>9317</v>
      </c>
      <c r="F2098" s="4">
        <v>7.4157280921936</v>
      </c>
      <c r="G2098" s="4" t="s">
        <v>9318</v>
      </c>
    </row>
    <row r="2099" spans="1:7">
      <c r="A2099" s="4" t="s">
        <v>9319</v>
      </c>
      <c r="B2099" s="4" t="s">
        <v>9320</v>
      </c>
      <c r="C2099" s="4" t="s">
        <v>464</v>
      </c>
      <c r="D2099" s="4">
        <v>43</v>
      </c>
      <c r="E2099" s="4" t="s">
        <v>9321</v>
      </c>
      <c r="F2099" s="4">
        <v>7.40419101715088</v>
      </c>
      <c r="G2099" s="4" t="s">
        <v>9322</v>
      </c>
    </row>
    <row r="2100" spans="1:7">
      <c r="A2100" s="4" t="s">
        <v>9323</v>
      </c>
      <c r="B2100" s="4" t="s">
        <v>9324</v>
      </c>
      <c r="C2100" s="4" t="s">
        <v>464</v>
      </c>
      <c r="D2100" s="4">
        <v>46</v>
      </c>
      <c r="E2100" s="4" t="s">
        <v>9325</v>
      </c>
      <c r="F2100" s="4">
        <v>7.40326166152954</v>
      </c>
      <c r="G2100" s="4" t="s">
        <v>9326</v>
      </c>
    </row>
    <row r="2101" spans="1:7">
      <c r="A2101" s="4" t="s">
        <v>9327</v>
      </c>
      <c r="B2101" s="4" t="s">
        <v>9328</v>
      </c>
      <c r="C2101" s="4" t="s">
        <v>464</v>
      </c>
      <c r="D2101" s="4">
        <v>45</v>
      </c>
      <c r="E2101" s="4" t="s">
        <v>9329</v>
      </c>
      <c r="F2101" s="4">
        <v>7.40126037597656</v>
      </c>
      <c r="G2101" s="4" t="s">
        <v>9330</v>
      </c>
    </row>
    <row r="2102" spans="1:7">
      <c r="A2102" s="4" t="s">
        <v>372</v>
      </c>
      <c r="B2102" s="4" t="s">
        <v>9331</v>
      </c>
      <c r="C2102" s="4" t="s">
        <v>464</v>
      </c>
      <c r="D2102" s="4">
        <v>49</v>
      </c>
      <c r="E2102" s="4" t="s">
        <v>9332</v>
      </c>
      <c r="F2102" s="4">
        <v>7.39634704589844</v>
      </c>
      <c r="G2102" s="4" t="s">
        <v>9333</v>
      </c>
    </row>
    <row r="2103" spans="1:7">
      <c r="A2103" s="4" t="s">
        <v>9334</v>
      </c>
      <c r="B2103" s="4" t="s">
        <v>9335</v>
      </c>
      <c r="C2103" s="4" t="s">
        <v>464</v>
      </c>
      <c r="D2103" s="4">
        <v>38</v>
      </c>
      <c r="E2103" s="4" t="s">
        <v>9336</v>
      </c>
      <c r="F2103" s="4">
        <v>7.39464378356934</v>
      </c>
      <c r="G2103" s="4" t="s">
        <v>9337</v>
      </c>
    </row>
    <row r="2104" spans="1:7">
      <c r="A2104" s="4" t="s">
        <v>9338</v>
      </c>
      <c r="B2104" s="4" t="s">
        <v>9339</v>
      </c>
      <c r="C2104" s="4" t="s">
        <v>464</v>
      </c>
      <c r="D2104" s="4">
        <v>36</v>
      </c>
      <c r="E2104" s="4" t="s">
        <v>9340</v>
      </c>
      <c r="F2104" s="4">
        <v>7.39229822158813</v>
      </c>
      <c r="G2104" s="4" t="s">
        <v>9341</v>
      </c>
    </row>
    <row r="2105" spans="1:7">
      <c r="A2105" s="4" t="s">
        <v>9342</v>
      </c>
      <c r="B2105" s="4" t="s">
        <v>9343</v>
      </c>
      <c r="C2105" s="4" t="s">
        <v>464</v>
      </c>
      <c r="D2105" s="4">
        <v>39</v>
      </c>
      <c r="E2105" s="4" t="s">
        <v>9344</v>
      </c>
      <c r="F2105" s="4">
        <v>7.39113807678223</v>
      </c>
      <c r="G2105" s="4" t="s">
        <v>9345</v>
      </c>
    </row>
    <row r="2106" spans="1:7">
      <c r="A2106" s="4" t="s">
        <v>9346</v>
      </c>
      <c r="B2106" s="4" t="s">
        <v>9347</v>
      </c>
      <c r="C2106" s="4" t="s">
        <v>464</v>
      </c>
      <c r="D2106" s="4">
        <v>44</v>
      </c>
      <c r="E2106" s="4" t="s">
        <v>9348</v>
      </c>
      <c r="F2106" s="4">
        <v>7.38721323013306</v>
      </c>
      <c r="G2106" s="4" t="s">
        <v>9349</v>
      </c>
    </row>
    <row r="2107" spans="1:7">
      <c r="A2107" s="4" t="s">
        <v>9350</v>
      </c>
      <c r="B2107" s="4" t="s">
        <v>9351</v>
      </c>
      <c r="C2107" s="4" t="s">
        <v>464</v>
      </c>
      <c r="D2107" s="4">
        <v>34</v>
      </c>
      <c r="E2107" s="4" t="s">
        <v>9352</v>
      </c>
      <c r="F2107" s="4">
        <v>7.38570499420166</v>
      </c>
      <c r="G2107" s="4" t="s">
        <v>9353</v>
      </c>
    </row>
    <row r="2108" spans="1:7">
      <c r="A2108" s="4" t="s">
        <v>9354</v>
      </c>
      <c r="B2108" s="4" t="s">
        <v>9355</v>
      </c>
      <c r="C2108" s="4" t="s">
        <v>464</v>
      </c>
      <c r="D2108" s="4">
        <v>44</v>
      </c>
      <c r="E2108" s="4" t="s">
        <v>9356</v>
      </c>
      <c r="F2108" s="4">
        <v>7.37787437438965</v>
      </c>
      <c r="G2108" s="4" t="s">
        <v>9357</v>
      </c>
    </row>
    <row r="2109" spans="1:7">
      <c r="A2109" s="4" t="s">
        <v>9358</v>
      </c>
      <c r="B2109" s="4" t="s">
        <v>9359</v>
      </c>
      <c r="C2109" s="4" t="s">
        <v>464</v>
      </c>
      <c r="D2109" s="4">
        <v>38</v>
      </c>
      <c r="E2109" s="4" t="s">
        <v>9360</v>
      </c>
      <c r="F2109" s="4">
        <v>7.37772750854492</v>
      </c>
      <c r="G2109" s="4" t="s">
        <v>9361</v>
      </c>
    </row>
    <row r="2110" spans="1:7">
      <c r="A2110" s="4" t="s">
        <v>9362</v>
      </c>
      <c r="B2110" s="4" t="s">
        <v>9363</v>
      </c>
      <c r="C2110" s="4" t="s">
        <v>464</v>
      </c>
      <c r="D2110" s="4">
        <v>46</v>
      </c>
      <c r="E2110" s="4" t="s">
        <v>9364</v>
      </c>
      <c r="F2110" s="4">
        <v>7.37729072570801</v>
      </c>
      <c r="G2110" s="4" t="s">
        <v>9365</v>
      </c>
    </row>
    <row r="2111" spans="1:7">
      <c r="A2111" s="4" t="s">
        <v>9366</v>
      </c>
      <c r="B2111" s="4" t="s">
        <v>9367</v>
      </c>
      <c r="C2111" s="4" t="s">
        <v>464</v>
      </c>
      <c r="D2111" s="4">
        <v>42</v>
      </c>
      <c r="E2111" s="4" t="s">
        <v>9368</v>
      </c>
      <c r="F2111" s="4">
        <v>7.37603712081909</v>
      </c>
      <c r="G2111" s="4" t="s">
        <v>9369</v>
      </c>
    </row>
    <row r="2112" spans="1:7">
      <c r="A2112" s="4" t="s">
        <v>9370</v>
      </c>
      <c r="B2112" s="4" t="s">
        <v>9371</v>
      </c>
      <c r="C2112" s="4" t="s">
        <v>464</v>
      </c>
      <c r="D2112" s="4">
        <v>33</v>
      </c>
      <c r="E2112" s="4" t="s">
        <v>9372</v>
      </c>
      <c r="F2112" s="4">
        <v>7.37473583221436</v>
      </c>
      <c r="G2112" s="4" t="s">
        <v>9373</v>
      </c>
    </row>
    <row r="2113" spans="1:7">
      <c r="A2113" s="4" t="s">
        <v>9374</v>
      </c>
      <c r="B2113" s="4" t="s">
        <v>9375</v>
      </c>
      <c r="C2113" s="4" t="s">
        <v>464</v>
      </c>
      <c r="D2113" s="4">
        <v>46</v>
      </c>
      <c r="E2113" s="4" t="s">
        <v>9376</v>
      </c>
      <c r="F2113" s="4">
        <v>7.37422275543213</v>
      </c>
      <c r="G2113" s="4" t="s">
        <v>9377</v>
      </c>
    </row>
    <row r="2114" spans="1:7">
      <c r="A2114" s="4" t="s">
        <v>9378</v>
      </c>
      <c r="B2114" s="4" t="s">
        <v>9379</v>
      </c>
      <c r="C2114" s="4" t="s">
        <v>464</v>
      </c>
      <c r="D2114" s="4">
        <v>41</v>
      </c>
      <c r="E2114" s="4" t="s">
        <v>9380</v>
      </c>
      <c r="F2114" s="4">
        <v>7.37215518951416</v>
      </c>
      <c r="G2114" s="4" t="s">
        <v>9381</v>
      </c>
    </row>
    <row r="2115" spans="1:7">
      <c r="A2115" s="4" t="s">
        <v>9382</v>
      </c>
      <c r="B2115" s="4" t="s">
        <v>9383</v>
      </c>
      <c r="C2115" s="4" t="s">
        <v>464</v>
      </c>
      <c r="D2115" s="4">
        <v>45</v>
      </c>
      <c r="E2115" s="4" t="s">
        <v>9384</v>
      </c>
      <c r="F2115" s="4">
        <v>7.37064075469971</v>
      </c>
      <c r="G2115" s="4" t="s">
        <v>9385</v>
      </c>
    </row>
    <row r="2116" spans="1:7">
      <c r="A2116" s="4" t="s">
        <v>9386</v>
      </c>
      <c r="B2116" s="4" t="s">
        <v>9387</v>
      </c>
      <c r="C2116" s="4" t="s">
        <v>464</v>
      </c>
      <c r="D2116" s="4">
        <v>50</v>
      </c>
      <c r="E2116" s="4" t="s">
        <v>9388</v>
      </c>
      <c r="F2116" s="4">
        <v>7.36018562316895</v>
      </c>
      <c r="G2116" s="4" t="s">
        <v>9389</v>
      </c>
    </row>
    <row r="2117" spans="1:7">
      <c r="A2117" s="4" t="s">
        <v>9390</v>
      </c>
      <c r="B2117" s="4" t="s">
        <v>9391</v>
      </c>
      <c r="C2117" s="4" t="s">
        <v>464</v>
      </c>
      <c r="D2117" s="4">
        <v>37</v>
      </c>
      <c r="E2117" s="4" t="s">
        <v>9392</v>
      </c>
      <c r="F2117" s="4">
        <v>7.36008167266846</v>
      </c>
      <c r="G2117" s="4" t="s">
        <v>9393</v>
      </c>
    </row>
    <row r="2118" spans="1:7">
      <c r="A2118" s="4" t="s">
        <v>9394</v>
      </c>
      <c r="B2118" s="4" t="s">
        <v>9395</v>
      </c>
      <c r="C2118" s="4" t="s">
        <v>464</v>
      </c>
      <c r="D2118" s="4">
        <v>40</v>
      </c>
      <c r="E2118" s="4" t="s">
        <v>9396</v>
      </c>
      <c r="F2118" s="4">
        <v>7.35980081558228</v>
      </c>
      <c r="G2118" s="4" t="s">
        <v>9397</v>
      </c>
    </row>
    <row r="2119" spans="1:7">
      <c r="A2119" s="4" t="s">
        <v>9398</v>
      </c>
      <c r="B2119" s="4" t="s">
        <v>9399</v>
      </c>
      <c r="C2119" s="4" t="s">
        <v>464</v>
      </c>
      <c r="D2119" s="4">
        <v>45</v>
      </c>
      <c r="E2119" s="4" t="s">
        <v>9400</v>
      </c>
      <c r="F2119" s="4">
        <v>7.35916662216187</v>
      </c>
      <c r="G2119" s="4" t="s">
        <v>9401</v>
      </c>
    </row>
    <row r="2120" spans="1:7">
      <c r="A2120" s="4" t="s">
        <v>9402</v>
      </c>
      <c r="B2120" s="4" t="s">
        <v>9403</v>
      </c>
      <c r="C2120" s="4" t="s">
        <v>464</v>
      </c>
      <c r="D2120" s="4">
        <v>40</v>
      </c>
      <c r="E2120" s="4" t="s">
        <v>9404</v>
      </c>
      <c r="F2120" s="4">
        <v>7.35758018493652</v>
      </c>
      <c r="G2120" s="4" t="s">
        <v>9405</v>
      </c>
    </row>
    <row r="2121" spans="1:7">
      <c r="A2121" s="4" t="s">
        <v>9406</v>
      </c>
      <c r="B2121" s="4" t="s">
        <v>9407</v>
      </c>
      <c r="C2121" s="4" t="s">
        <v>464</v>
      </c>
      <c r="D2121" s="4">
        <v>30</v>
      </c>
      <c r="E2121" s="4" t="s">
        <v>9408</v>
      </c>
      <c r="F2121" s="4">
        <v>7.35167694091797</v>
      </c>
      <c r="G2121" s="4" t="s">
        <v>9409</v>
      </c>
    </row>
    <row r="2122" spans="1:7">
      <c r="A2122" s="4" t="s">
        <v>9410</v>
      </c>
      <c r="B2122" s="4" t="s">
        <v>9411</v>
      </c>
      <c r="C2122" s="4" t="s">
        <v>464</v>
      </c>
      <c r="D2122" s="4">
        <v>45</v>
      </c>
      <c r="E2122" s="4" t="s">
        <v>9412</v>
      </c>
      <c r="F2122" s="4">
        <v>7.34875679016113</v>
      </c>
      <c r="G2122" s="4" t="s">
        <v>9413</v>
      </c>
    </row>
    <row r="2123" spans="1:7">
      <c r="A2123" s="4" t="s">
        <v>9414</v>
      </c>
      <c r="B2123" s="4" t="s">
        <v>9415</v>
      </c>
      <c r="C2123" s="4" t="s">
        <v>464</v>
      </c>
      <c r="D2123" s="4">
        <v>45</v>
      </c>
      <c r="E2123" s="4" t="s">
        <v>9416</v>
      </c>
      <c r="F2123" s="4">
        <v>7.34600973129272</v>
      </c>
      <c r="G2123" s="4" t="s">
        <v>9417</v>
      </c>
    </row>
    <row r="2124" spans="1:7">
      <c r="A2124" s="4" t="s">
        <v>9418</v>
      </c>
      <c r="B2124" s="4" t="s">
        <v>9419</v>
      </c>
      <c r="C2124" s="4" t="s">
        <v>464</v>
      </c>
      <c r="D2124" s="4">
        <v>46</v>
      </c>
      <c r="E2124" s="4" t="s">
        <v>9420</v>
      </c>
      <c r="F2124" s="4">
        <v>7.34599590301514</v>
      </c>
      <c r="G2124" s="4" t="s">
        <v>9421</v>
      </c>
    </row>
    <row r="2125" spans="1:7">
      <c r="A2125" s="4" t="s">
        <v>9422</v>
      </c>
      <c r="B2125" s="4" t="s">
        <v>9423</v>
      </c>
      <c r="C2125" s="4" t="s">
        <v>464</v>
      </c>
      <c r="D2125" s="4">
        <v>39</v>
      </c>
      <c r="E2125" s="4" t="s">
        <v>9424</v>
      </c>
      <c r="F2125" s="4">
        <v>7.34385538101196</v>
      </c>
      <c r="G2125" s="4" t="s">
        <v>9425</v>
      </c>
    </row>
    <row r="2126" spans="1:7">
      <c r="A2126" s="4" t="s">
        <v>9426</v>
      </c>
      <c r="B2126" s="4" t="s">
        <v>9427</v>
      </c>
      <c r="C2126" s="4" t="s">
        <v>464</v>
      </c>
      <c r="D2126" s="4">
        <v>42</v>
      </c>
      <c r="E2126" s="4" t="s">
        <v>9428</v>
      </c>
      <c r="F2126" s="4">
        <v>7.34324264526367</v>
      </c>
      <c r="G2126" s="4" t="s">
        <v>9429</v>
      </c>
    </row>
    <row r="2127" spans="1:7">
      <c r="A2127" s="4" t="s">
        <v>9430</v>
      </c>
      <c r="B2127" s="4" t="s">
        <v>9431</v>
      </c>
      <c r="C2127" s="4" t="s">
        <v>464</v>
      </c>
      <c r="D2127" s="4">
        <v>39</v>
      </c>
      <c r="E2127" s="4" t="s">
        <v>9432</v>
      </c>
      <c r="F2127" s="4">
        <v>7.34258604049683</v>
      </c>
      <c r="G2127" s="4" t="s">
        <v>9433</v>
      </c>
    </row>
    <row r="2128" spans="1:7">
      <c r="A2128" s="4" t="s">
        <v>9434</v>
      </c>
      <c r="B2128" s="4" t="s">
        <v>9435</v>
      </c>
      <c r="C2128" s="4" t="s">
        <v>464</v>
      </c>
      <c r="D2128" s="4">
        <v>43</v>
      </c>
      <c r="E2128" s="4" t="s">
        <v>9436</v>
      </c>
      <c r="F2128" s="4">
        <v>7.34253072738647</v>
      </c>
      <c r="G2128" s="4" t="s">
        <v>9437</v>
      </c>
    </row>
    <row r="2129" spans="1:7">
      <c r="A2129" s="4" t="s">
        <v>9438</v>
      </c>
      <c r="B2129" s="4" t="s">
        <v>9439</v>
      </c>
      <c r="C2129" s="4" t="s">
        <v>551</v>
      </c>
      <c r="D2129" s="4">
        <v>13</v>
      </c>
      <c r="E2129" s="4" t="s">
        <v>9440</v>
      </c>
      <c r="F2129" s="4">
        <v>7.34055280685425</v>
      </c>
      <c r="G2129" s="4" t="s">
        <v>9441</v>
      </c>
    </row>
    <row r="2130" spans="1:7">
      <c r="A2130" s="4" t="s">
        <v>9442</v>
      </c>
      <c r="B2130" s="4" t="s">
        <v>9443</v>
      </c>
      <c r="C2130" s="4" t="s">
        <v>464</v>
      </c>
      <c r="D2130" s="4">
        <v>46</v>
      </c>
      <c r="E2130" s="4" t="s">
        <v>9444</v>
      </c>
      <c r="F2130" s="4">
        <v>7.33953332901001</v>
      </c>
      <c r="G2130" s="4" t="s">
        <v>9445</v>
      </c>
    </row>
    <row r="2131" spans="1:7">
      <c r="A2131" s="4" t="s">
        <v>9446</v>
      </c>
      <c r="B2131" s="4" t="s">
        <v>9447</v>
      </c>
      <c r="C2131" s="4" t="s">
        <v>464</v>
      </c>
      <c r="D2131" s="4">
        <v>38</v>
      </c>
      <c r="E2131" s="4" t="s">
        <v>9448</v>
      </c>
      <c r="F2131" s="4">
        <v>7.33728742599487</v>
      </c>
      <c r="G2131" s="4" t="s">
        <v>9449</v>
      </c>
    </row>
    <row r="2132" spans="1:7">
      <c r="A2132" s="4" t="s">
        <v>9450</v>
      </c>
      <c r="B2132" s="4" t="s">
        <v>9451</v>
      </c>
      <c r="C2132" s="4" t="s">
        <v>551</v>
      </c>
      <c r="D2132" s="4">
        <v>20</v>
      </c>
      <c r="E2132" s="4" t="s">
        <v>9452</v>
      </c>
      <c r="F2132" s="4">
        <v>7.33726787567139</v>
      </c>
      <c r="G2132" s="4" t="s">
        <v>9453</v>
      </c>
    </row>
    <row r="2133" spans="1:7">
      <c r="A2133" s="4" t="s">
        <v>9454</v>
      </c>
      <c r="B2133" s="4" t="s">
        <v>9455</v>
      </c>
      <c r="C2133" s="4" t="s">
        <v>464</v>
      </c>
      <c r="D2133" s="4">
        <v>37</v>
      </c>
      <c r="E2133" s="4" t="s">
        <v>9456</v>
      </c>
      <c r="F2133" s="4">
        <v>7.33572387695313</v>
      </c>
      <c r="G2133" s="4" t="s">
        <v>9457</v>
      </c>
    </row>
    <row r="2134" spans="1:7">
      <c r="A2134" s="4" t="s">
        <v>311</v>
      </c>
      <c r="B2134" s="4" t="s">
        <v>9458</v>
      </c>
      <c r="C2134" s="4" t="s">
        <v>464</v>
      </c>
      <c r="D2134" s="4">
        <v>49</v>
      </c>
      <c r="E2134" s="4" t="s">
        <v>9459</v>
      </c>
      <c r="F2134" s="4">
        <v>7.33470153808594</v>
      </c>
      <c r="G2134" s="4" t="s">
        <v>9460</v>
      </c>
    </row>
    <row r="2135" spans="1:7">
      <c r="A2135" s="4" t="s">
        <v>9461</v>
      </c>
      <c r="B2135" s="4" t="s">
        <v>9462</v>
      </c>
      <c r="C2135" s="4" t="s">
        <v>464</v>
      </c>
      <c r="D2135" s="4">
        <v>44</v>
      </c>
      <c r="E2135" s="4" t="s">
        <v>9463</v>
      </c>
      <c r="F2135" s="4">
        <v>7.33137083053589</v>
      </c>
      <c r="G2135" s="4" t="s">
        <v>9464</v>
      </c>
    </row>
    <row r="2136" spans="1:7">
      <c r="A2136" s="4" t="s">
        <v>9465</v>
      </c>
      <c r="B2136" s="4" t="s">
        <v>9466</v>
      </c>
      <c r="C2136" s="4" t="s">
        <v>551</v>
      </c>
      <c r="D2136" s="4">
        <v>6</v>
      </c>
      <c r="E2136" s="4" t="s">
        <v>9467</v>
      </c>
      <c r="F2136" s="4">
        <v>7.32832622528076</v>
      </c>
      <c r="G2136" s="4" t="s">
        <v>9468</v>
      </c>
    </row>
    <row r="2137" spans="1:7">
      <c r="A2137" s="4" t="s">
        <v>9469</v>
      </c>
      <c r="B2137" s="4" t="s">
        <v>9470</v>
      </c>
      <c r="C2137" s="4" t="s">
        <v>464</v>
      </c>
      <c r="D2137" s="4">
        <v>45</v>
      </c>
      <c r="E2137" s="4" t="s">
        <v>9471</v>
      </c>
      <c r="F2137" s="4">
        <v>7.32766151428223</v>
      </c>
      <c r="G2137" s="4" t="s">
        <v>9472</v>
      </c>
    </row>
    <row r="2138" spans="1:7">
      <c r="A2138" s="4" t="s">
        <v>9473</v>
      </c>
      <c r="B2138" s="4" t="s">
        <v>9474</v>
      </c>
      <c r="C2138" s="4" t="s">
        <v>464</v>
      </c>
      <c r="D2138" s="4">
        <v>33</v>
      </c>
      <c r="E2138" s="4" t="s">
        <v>9475</v>
      </c>
      <c r="F2138" s="4">
        <v>7.32286834716797</v>
      </c>
      <c r="G2138" s="4" t="s">
        <v>9476</v>
      </c>
    </row>
    <row r="2139" spans="1:7">
      <c r="A2139" s="4" t="s">
        <v>9477</v>
      </c>
      <c r="B2139" s="4" t="s">
        <v>9478</v>
      </c>
      <c r="C2139" s="4" t="s">
        <v>464</v>
      </c>
      <c r="D2139" s="4">
        <v>41</v>
      </c>
      <c r="E2139" s="4" t="s">
        <v>9479</v>
      </c>
      <c r="F2139" s="4">
        <v>7.32157945632935</v>
      </c>
      <c r="G2139" s="4" t="s">
        <v>9480</v>
      </c>
    </row>
    <row r="2140" spans="1:7">
      <c r="A2140" s="4" t="s">
        <v>9481</v>
      </c>
      <c r="B2140" s="4" t="s">
        <v>9482</v>
      </c>
      <c r="C2140" s="4" t="s">
        <v>464</v>
      </c>
      <c r="D2140" s="4">
        <v>37</v>
      </c>
      <c r="E2140" s="4" t="s">
        <v>9483</v>
      </c>
      <c r="F2140" s="4">
        <v>7.31896781921387</v>
      </c>
      <c r="G2140" s="4" t="s">
        <v>9484</v>
      </c>
    </row>
    <row r="2141" spans="1:7">
      <c r="A2141" s="4" t="s">
        <v>9485</v>
      </c>
      <c r="B2141" s="4" t="s">
        <v>9486</v>
      </c>
      <c r="C2141" s="4" t="s">
        <v>464</v>
      </c>
      <c r="D2141" s="4">
        <v>43</v>
      </c>
      <c r="E2141" s="4" t="s">
        <v>9487</v>
      </c>
      <c r="F2141" s="4">
        <v>7.3157639503479</v>
      </c>
      <c r="G2141" s="4" t="s">
        <v>9488</v>
      </c>
    </row>
    <row r="2142" spans="1:7">
      <c r="A2142" s="4" t="s">
        <v>9489</v>
      </c>
      <c r="B2142" s="4" t="s">
        <v>9490</v>
      </c>
      <c r="C2142" s="4" t="s">
        <v>464</v>
      </c>
      <c r="D2142" s="4">
        <v>43</v>
      </c>
      <c r="E2142" s="4" t="s">
        <v>9491</v>
      </c>
      <c r="F2142" s="4">
        <v>7.31473112106323</v>
      </c>
      <c r="G2142" s="4" t="s">
        <v>9492</v>
      </c>
    </row>
    <row r="2143" spans="1:7">
      <c r="A2143" s="4" t="s">
        <v>9493</v>
      </c>
      <c r="B2143" s="4" t="s">
        <v>9494</v>
      </c>
      <c r="C2143" s="4" t="s">
        <v>464</v>
      </c>
      <c r="D2143" s="4">
        <v>43</v>
      </c>
      <c r="E2143" s="4" t="s">
        <v>9495</v>
      </c>
      <c r="F2143" s="4">
        <v>7.31425476074219</v>
      </c>
      <c r="G2143" s="4" t="s">
        <v>9496</v>
      </c>
    </row>
    <row r="2144" spans="1:7">
      <c r="A2144" s="4" t="s">
        <v>9497</v>
      </c>
      <c r="B2144" s="4" t="s">
        <v>9498</v>
      </c>
      <c r="C2144" s="4" t="s">
        <v>464</v>
      </c>
      <c r="D2144" s="4">
        <v>37</v>
      </c>
      <c r="E2144" s="4" t="s">
        <v>9499</v>
      </c>
      <c r="F2144" s="4">
        <v>7.30593538284302</v>
      </c>
      <c r="G2144" s="4" t="s">
        <v>9500</v>
      </c>
    </row>
    <row r="2145" spans="1:7">
      <c r="A2145" s="4" t="s">
        <v>9501</v>
      </c>
      <c r="B2145" s="4" t="s">
        <v>9502</v>
      </c>
      <c r="C2145" s="4" t="s">
        <v>464</v>
      </c>
      <c r="D2145" s="4">
        <v>46</v>
      </c>
      <c r="E2145" s="4" t="s">
        <v>9503</v>
      </c>
      <c r="F2145" s="4">
        <v>7.30049085617065</v>
      </c>
      <c r="G2145" s="4" t="s">
        <v>9504</v>
      </c>
    </row>
    <row r="2146" spans="1:7">
      <c r="A2146" s="4" t="s">
        <v>9505</v>
      </c>
      <c r="B2146" s="4" t="s">
        <v>9506</v>
      </c>
      <c r="C2146" s="4" t="s">
        <v>464</v>
      </c>
      <c r="D2146" s="4">
        <v>45</v>
      </c>
      <c r="E2146" s="4" t="s">
        <v>9507</v>
      </c>
      <c r="F2146" s="4">
        <v>7.30045604705811</v>
      </c>
      <c r="G2146" s="4" t="s">
        <v>9508</v>
      </c>
    </row>
    <row r="2147" spans="1:7">
      <c r="A2147" s="4" t="s">
        <v>9509</v>
      </c>
      <c r="B2147" s="4" t="s">
        <v>9510</v>
      </c>
      <c r="C2147" s="4" t="s">
        <v>464</v>
      </c>
      <c r="D2147" s="4">
        <v>45</v>
      </c>
      <c r="E2147" s="4" t="s">
        <v>9511</v>
      </c>
      <c r="F2147" s="4">
        <v>7.29785490036011</v>
      </c>
      <c r="G2147" s="4" t="s">
        <v>9512</v>
      </c>
    </row>
    <row r="2148" spans="1:7">
      <c r="A2148" s="4" t="s">
        <v>9513</v>
      </c>
      <c r="B2148" s="4" t="s">
        <v>9514</v>
      </c>
      <c r="C2148" s="4" t="s">
        <v>464</v>
      </c>
      <c r="D2148" s="4">
        <v>40</v>
      </c>
      <c r="E2148" s="4" t="s">
        <v>9515</v>
      </c>
      <c r="F2148" s="4">
        <v>7.2944450378418</v>
      </c>
      <c r="G2148" s="4" t="s">
        <v>9516</v>
      </c>
    </row>
    <row r="2149" spans="1:7">
      <c r="A2149" s="4" t="s">
        <v>9517</v>
      </c>
      <c r="B2149" s="4" t="s">
        <v>9518</v>
      </c>
      <c r="C2149" s="4" t="s">
        <v>464</v>
      </c>
      <c r="D2149" s="4">
        <v>45</v>
      </c>
      <c r="E2149" s="4" t="s">
        <v>9519</v>
      </c>
      <c r="F2149" s="4">
        <v>7.29398536682129</v>
      </c>
      <c r="G2149" s="4" t="s">
        <v>9520</v>
      </c>
    </row>
    <row r="2150" spans="1:7">
      <c r="A2150" s="4" t="s">
        <v>9521</v>
      </c>
      <c r="B2150" s="4" t="s">
        <v>9522</v>
      </c>
      <c r="C2150" s="4" t="s">
        <v>464</v>
      </c>
      <c r="D2150" s="4">
        <v>37</v>
      </c>
      <c r="E2150" s="4" t="s">
        <v>9523</v>
      </c>
      <c r="F2150" s="4">
        <v>7.29323148727417</v>
      </c>
      <c r="G2150" s="4" t="s">
        <v>9524</v>
      </c>
    </row>
    <row r="2151" spans="1:7">
      <c r="A2151" s="4" t="s">
        <v>9525</v>
      </c>
      <c r="B2151" s="4" t="s">
        <v>9526</v>
      </c>
      <c r="C2151" s="4" t="s">
        <v>464</v>
      </c>
      <c r="D2151" s="4">
        <v>44</v>
      </c>
      <c r="E2151" s="4" t="s">
        <v>9527</v>
      </c>
      <c r="F2151" s="4">
        <v>7.28793716430664</v>
      </c>
      <c r="G2151" s="4" t="s">
        <v>9528</v>
      </c>
    </row>
    <row r="2152" spans="1:7">
      <c r="A2152" s="4" t="s">
        <v>9529</v>
      </c>
      <c r="B2152" s="4" t="s">
        <v>9530</v>
      </c>
      <c r="C2152" s="4" t="s">
        <v>464</v>
      </c>
      <c r="D2152" s="4">
        <v>41</v>
      </c>
      <c r="E2152" s="4" t="s">
        <v>9531</v>
      </c>
      <c r="F2152" s="4">
        <v>7.28486108779907</v>
      </c>
      <c r="G2152" s="4" t="s">
        <v>9532</v>
      </c>
    </row>
    <row r="2153" spans="1:7">
      <c r="A2153" s="4" t="s">
        <v>9533</v>
      </c>
      <c r="B2153" s="4" t="s">
        <v>9534</v>
      </c>
      <c r="C2153" s="4" t="s">
        <v>464</v>
      </c>
      <c r="D2153" s="4">
        <v>45</v>
      </c>
      <c r="E2153" s="4" t="s">
        <v>9535</v>
      </c>
      <c r="F2153" s="4">
        <v>7.28365564346313</v>
      </c>
      <c r="G2153" s="4" t="s">
        <v>9536</v>
      </c>
    </row>
    <row r="2154" spans="1:7">
      <c r="A2154" s="4" t="s">
        <v>9537</v>
      </c>
      <c r="B2154" s="4" t="s">
        <v>9538</v>
      </c>
      <c r="C2154" s="4" t="s">
        <v>464</v>
      </c>
      <c r="D2154" s="4">
        <v>40</v>
      </c>
      <c r="E2154" s="4" t="s">
        <v>9539</v>
      </c>
      <c r="F2154" s="4">
        <v>7.2813892364502</v>
      </c>
      <c r="G2154" s="4" t="s">
        <v>9540</v>
      </c>
    </row>
    <row r="2155" spans="1:7">
      <c r="A2155" s="4" t="s">
        <v>9541</v>
      </c>
      <c r="B2155" s="4" t="s">
        <v>9542</v>
      </c>
      <c r="C2155" s="4" t="s">
        <v>551</v>
      </c>
      <c r="D2155" s="4">
        <v>21</v>
      </c>
      <c r="E2155" s="4" t="s">
        <v>9543</v>
      </c>
      <c r="F2155" s="4">
        <v>7.27631139755249</v>
      </c>
      <c r="G2155" s="4" t="s">
        <v>9544</v>
      </c>
    </row>
    <row r="2156" spans="1:7">
      <c r="A2156" s="4" t="s">
        <v>9545</v>
      </c>
      <c r="B2156" s="4" t="s">
        <v>9546</v>
      </c>
      <c r="C2156" s="4" t="s">
        <v>464</v>
      </c>
      <c r="D2156" s="4">
        <v>45</v>
      </c>
      <c r="E2156" s="4" t="s">
        <v>9547</v>
      </c>
      <c r="F2156" s="4">
        <v>7.27524614334106</v>
      </c>
      <c r="G2156" s="4" t="s">
        <v>9548</v>
      </c>
    </row>
    <row r="2157" spans="1:7">
      <c r="A2157" s="4" t="s">
        <v>9549</v>
      </c>
      <c r="B2157" s="4" t="s">
        <v>9550</v>
      </c>
      <c r="C2157" s="4" t="s">
        <v>464</v>
      </c>
      <c r="D2157" s="4">
        <v>39</v>
      </c>
      <c r="E2157" s="4" t="s">
        <v>9551</v>
      </c>
      <c r="F2157" s="4">
        <v>7.27382898330688</v>
      </c>
      <c r="G2157" s="4" t="s">
        <v>9552</v>
      </c>
    </row>
    <row r="2158" spans="1:7">
      <c r="A2158" s="4" t="s">
        <v>9553</v>
      </c>
      <c r="B2158" s="4" t="s">
        <v>9554</v>
      </c>
      <c r="C2158" s="4" t="s">
        <v>464</v>
      </c>
      <c r="D2158" s="4">
        <v>37</v>
      </c>
      <c r="E2158" s="4" t="s">
        <v>9555</v>
      </c>
      <c r="F2158" s="4">
        <v>7.27300071716309</v>
      </c>
      <c r="G2158" s="4" t="s">
        <v>9556</v>
      </c>
    </row>
    <row r="2159" spans="1:7">
      <c r="A2159" s="4" t="s">
        <v>9557</v>
      </c>
      <c r="B2159" s="4" t="s">
        <v>9558</v>
      </c>
      <c r="C2159" s="4" t="s">
        <v>464</v>
      </c>
      <c r="D2159" s="4">
        <v>44</v>
      </c>
      <c r="E2159" s="4" t="s">
        <v>9559</v>
      </c>
      <c r="F2159" s="4">
        <v>7.27048206329346</v>
      </c>
      <c r="G2159" s="4" t="s">
        <v>9560</v>
      </c>
    </row>
    <row r="2160" spans="1:7">
      <c r="A2160" s="4" t="s">
        <v>9561</v>
      </c>
      <c r="B2160" s="4" t="s">
        <v>9562</v>
      </c>
      <c r="C2160" s="4" t="s">
        <v>464</v>
      </c>
      <c r="D2160" s="4">
        <v>43</v>
      </c>
      <c r="E2160" s="4" t="s">
        <v>9563</v>
      </c>
      <c r="F2160" s="4">
        <v>7.26572895050049</v>
      </c>
      <c r="G2160" s="4" t="s">
        <v>9564</v>
      </c>
    </row>
    <row r="2161" spans="1:7">
      <c r="A2161" s="4" t="s">
        <v>9565</v>
      </c>
      <c r="B2161" s="4" t="s">
        <v>9566</v>
      </c>
      <c r="C2161" s="4" t="s">
        <v>464</v>
      </c>
      <c r="D2161" s="4">
        <v>40</v>
      </c>
      <c r="E2161" s="4" t="s">
        <v>9567</v>
      </c>
      <c r="F2161" s="4">
        <v>7.26562881469727</v>
      </c>
      <c r="G2161" s="4" t="s">
        <v>9568</v>
      </c>
    </row>
    <row r="2162" spans="1:7">
      <c r="A2162" s="4" t="s">
        <v>9569</v>
      </c>
      <c r="B2162" s="4" t="s">
        <v>9570</v>
      </c>
      <c r="C2162" s="4" t="s">
        <v>464</v>
      </c>
      <c r="D2162" s="4">
        <v>42</v>
      </c>
      <c r="E2162" s="4" t="s">
        <v>9571</v>
      </c>
      <c r="F2162" s="4">
        <v>7.26235723495483</v>
      </c>
      <c r="G2162" s="4" t="s">
        <v>9572</v>
      </c>
    </row>
    <row r="2163" spans="1:7">
      <c r="A2163" s="4" t="s">
        <v>9573</v>
      </c>
      <c r="B2163" s="4" t="s">
        <v>9574</v>
      </c>
      <c r="C2163" s="4" t="s">
        <v>464</v>
      </c>
      <c r="D2163" s="4">
        <v>45</v>
      </c>
      <c r="E2163" s="4" t="s">
        <v>9575</v>
      </c>
      <c r="F2163" s="4">
        <v>7.26089525222778</v>
      </c>
      <c r="G2163" s="4" t="s">
        <v>9576</v>
      </c>
    </row>
    <row r="2164" spans="1:7">
      <c r="A2164" s="4" t="s">
        <v>9577</v>
      </c>
      <c r="B2164" s="4" t="s">
        <v>9578</v>
      </c>
      <c r="C2164" s="4" t="s">
        <v>464</v>
      </c>
      <c r="D2164" s="4">
        <v>44</v>
      </c>
      <c r="E2164" s="4" t="s">
        <v>9579</v>
      </c>
      <c r="F2164" s="4">
        <v>7.25956153869629</v>
      </c>
      <c r="G2164" s="4" t="s">
        <v>9580</v>
      </c>
    </row>
    <row r="2165" spans="1:7">
      <c r="A2165" s="4" t="s">
        <v>9581</v>
      </c>
      <c r="B2165" s="4" t="s">
        <v>9582</v>
      </c>
      <c r="C2165" s="4" t="s">
        <v>464</v>
      </c>
      <c r="D2165" s="4">
        <v>37</v>
      </c>
      <c r="E2165" s="4" t="s">
        <v>9583</v>
      </c>
      <c r="F2165" s="4">
        <v>7.25241088867188</v>
      </c>
      <c r="G2165" s="4" t="s">
        <v>9584</v>
      </c>
    </row>
    <row r="2166" spans="1:7">
      <c r="A2166" s="4" t="s">
        <v>9585</v>
      </c>
      <c r="B2166" s="4" t="s">
        <v>9586</v>
      </c>
      <c r="C2166" s="4" t="s">
        <v>464</v>
      </c>
      <c r="D2166" s="4">
        <v>46</v>
      </c>
      <c r="E2166" s="4" t="s">
        <v>9587</v>
      </c>
      <c r="F2166" s="4">
        <v>7.25098609924316</v>
      </c>
      <c r="G2166" s="4" t="s">
        <v>9588</v>
      </c>
    </row>
    <row r="2167" spans="1:7">
      <c r="A2167" s="4" t="s">
        <v>9589</v>
      </c>
      <c r="B2167" s="4" t="s">
        <v>9590</v>
      </c>
      <c r="C2167" s="4" t="s">
        <v>464</v>
      </c>
      <c r="D2167" s="4">
        <v>41</v>
      </c>
      <c r="E2167" s="4" t="s">
        <v>9591</v>
      </c>
      <c r="F2167" s="4">
        <v>7.25097846984863</v>
      </c>
      <c r="G2167" s="4" t="s">
        <v>9592</v>
      </c>
    </row>
    <row r="2168" spans="1:7">
      <c r="A2168" s="4" t="s">
        <v>9593</v>
      </c>
      <c r="B2168" s="4" t="s">
        <v>9594</v>
      </c>
      <c r="C2168" s="4" t="s">
        <v>464</v>
      </c>
      <c r="D2168" s="4">
        <v>44</v>
      </c>
      <c r="E2168" s="4" t="s">
        <v>9595</v>
      </c>
      <c r="F2168" s="4">
        <v>7.24586486816406</v>
      </c>
      <c r="G2168" s="4" t="s">
        <v>9596</v>
      </c>
    </row>
    <row r="2169" spans="1:7">
      <c r="A2169" s="4" t="s">
        <v>9597</v>
      </c>
      <c r="B2169" s="4" t="s">
        <v>9598</v>
      </c>
      <c r="C2169" s="4" t="s">
        <v>464</v>
      </c>
      <c r="D2169" s="4">
        <v>39</v>
      </c>
      <c r="E2169" s="4" t="s">
        <v>9599</v>
      </c>
      <c r="F2169" s="4">
        <v>7.24513721466064</v>
      </c>
      <c r="G2169" s="4" t="s">
        <v>9600</v>
      </c>
    </row>
    <row r="2170" spans="1:7">
      <c r="A2170" s="4" t="s">
        <v>9601</v>
      </c>
      <c r="B2170" s="4" t="s">
        <v>9602</v>
      </c>
      <c r="C2170" s="4" t="s">
        <v>464</v>
      </c>
      <c r="D2170" s="4">
        <v>37</v>
      </c>
      <c r="E2170" s="4" t="s">
        <v>9603</v>
      </c>
      <c r="F2170" s="4">
        <v>7.24069499969482</v>
      </c>
      <c r="G2170" s="4" t="s">
        <v>9604</v>
      </c>
    </row>
    <row r="2171" spans="1:7">
      <c r="A2171" s="4" t="s">
        <v>9605</v>
      </c>
      <c r="B2171" s="4" t="s">
        <v>9606</v>
      </c>
      <c r="C2171" s="4" t="s">
        <v>551</v>
      </c>
      <c r="D2171" s="4">
        <v>21</v>
      </c>
      <c r="E2171" s="4" t="s">
        <v>9607</v>
      </c>
      <c r="F2171" s="4">
        <v>7.23401594161987</v>
      </c>
      <c r="G2171" s="4" t="s">
        <v>9608</v>
      </c>
    </row>
    <row r="2172" spans="1:7">
      <c r="A2172" s="4" t="s">
        <v>9609</v>
      </c>
      <c r="B2172" s="4" t="s">
        <v>9610</v>
      </c>
      <c r="C2172" s="4" t="s">
        <v>464</v>
      </c>
      <c r="D2172" s="4">
        <v>40</v>
      </c>
      <c r="E2172" s="4" t="s">
        <v>9611</v>
      </c>
      <c r="F2172" s="4">
        <v>7.23181915283203</v>
      </c>
      <c r="G2172" s="4" t="s">
        <v>9612</v>
      </c>
    </row>
    <row r="2173" spans="1:7">
      <c r="A2173" s="4" t="s">
        <v>9613</v>
      </c>
      <c r="B2173" s="4" t="s">
        <v>9614</v>
      </c>
      <c r="C2173" s="4" t="s">
        <v>464</v>
      </c>
      <c r="D2173" s="4">
        <v>44</v>
      </c>
      <c r="E2173" s="4" t="s">
        <v>9615</v>
      </c>
      <c r="F2173" s="4">
        <v>7.22900724411011</v>
      </c>
      <c r="G2173" s="4" t="s">
        <v>9616</v>
      </c>
    </row>
    <row r="2174" spans="1:7">
      <c r="A2174" s="4" t="s">
        <v>9617</v>
      </c>
      <c r="B2174" s="4" t="s">
        <v>9618</v>
      </c>
      <c r="C2174" s="4" t="s">
        <v>464</v>
      </c>
      <c r="D2174" s="4">
        <v>45</v>
      </c>
      <c r="E2174" s="4" t="s">
        <v>9619</v>
      </c>
      <c r="F2174" s="4">
        <v>7.22818613052368</v>
      </c>
      <c r="G2174" s="4" t="s">
        <v>9620</v>
      </c>
    </row>
    <row r="2175" spans="1:7">
      <c r="A2175" s="4" t="s">
        <v>9621</v>
      </c>
      <c r="B2175" s="4" t="s">
        <v>9622</v>
      </c>
      <c r="C2175" s="4" t="s">
        <v>464</v>
      </c>
      <c r="D2175" s="4">
        <v>46</v>
      </c>
      <c r="E2175" s="4" t="s">
        <v>9623</v>
      </c>
      <c r="F2175" s="4">
        <v>7.22455215454102</v>
      </c>
      <c r="G2175" s="4" t="s">
        <v>9624</v>
      </c>
    </row>
    <row r="2176" spans="1:7">
      <c r="A2176" s="4" t="s">
        <v>9625</v>
      </c>
      <c r="B2176" s="4" t="s">
        <v>9626</v>
      </c>
      <c r="C2176" s="4" t="s">
        <v>464</v>
      </c>
      <c r="D2176" s="4">
        <v>42</v>
      </c>
      <c r="E2176" s="4" t="s">
        <v>9627</v>
      </c>
      <c r="F2176" s="4">
        <v>7.22224903106689</v>
      </c>
      <c r="G2176" s="4" t="s">
        <v>9628</v>
      </c>
    </row>
    <row r="2177" spans="1:7">
      <c r="A2177" s="4" t="s">
        <v>9629</v>
      </c>
      <c r="B2177" s="4" t="s">
        <v>9630</v>
      </c>
      <c r="C2177" s="4" t="s">
        <v>464</v>
      </c>
      <c r="D2177" s="4">
        <v>40</v>
      </c>
      <c r="E2177" s="4" t="s">
        <v>9631</v>
      </c>
      <c r="F2177" s="4">
        <v>7.22217082977295</v>
      </c>
      <c r="G2177" s="4" t="s">
        <v>9632</v>
      </c>
    </row>
    <row r="2178" spans="1:7">
      <c r="A2178" s="4" t="s">
        <v>9633</v>
      </c>
      <c r="B2178" s="4" t="s">
        <v>9634</v>
      </c>
      <c r="C2178" s="4" t="s">
        <v>464</v>
      </c>
      <c r="D2178" s="4">
        <v>38</v>
      </c>
      <c r="E2178" s="4" t="s">
        <v>9635</v>
      </c>
      <c r="F2178" s="4">
        <v>7.22094917297363</v>
      </c>
      <c r="G2178" s="4" t="s">
        <v>9636</v>
      </c>
    </row>
    <row r="2179" spans="1:7">
      <c r="A2179" s="4" t="s">
        <v>9637</v>
      </c>
      <c r="B2179" s="4" t="s">
        <v>9638</v>
      </c>
      <c r="C2179" s="4" t="s">
        <v>464</v>
      </c>
      <c r="D2179" s="4">
        <v>38</v>
      </c>
      <c r="E2179" s="4" t="s">
        <v>9639</v>
      </c>
      <c r="F2179" s="4">
        <v>7.2207932472229</v>
      </c>
      <c r="G2179" s="4" t="s">
        <v>9640</v>
      </c>
    </row>
    <row r="2180" spans="1:7">
      <c r="A2180" s="4" t="s">
        <v>9641</v>
      </c>
      <c r="B2180" s="4" t="s">
        <v>9642</v>
      </c>
      <c r="C2180" s="4" t="s">
        <v>464</v>
      </c>
      <c r="D2180" s="4">
        <v>41</v>
      </c>
      <c r="E2180" s="4" t="s">
        <v>9643</v>
      </c>
      <c r="F2180" s="4">
        <v>7.22071266174316</v>
      </c>
      <c r="G2180" s="4" t="s">
        <v>9644</v>
      </c>
    </row>
    <row r="2181" spans="1:7">
      <c r="A2181" s="4" t="s">
        <v>9645</v>
      </c>
      <c r="B2181" s="4" t="s">
        <v>9646</v>
      </c>
      <c r="C2181" s="4" t="s">
        <v>464</v>
      </c>
      <c r="D2181" s="4">
        <v>44</v>
      </c>
      <c r="E2181" s="4" t="s">
        <v>9647</v>
      </c>
      <c r="F2181" s="4">
        <v>7.21996307373047</v>
      </c>
      <c r="G2181" s="4" t="s">
        <v>9648</v>
      </c>
    </row>
    <row r="2182" spans="1:7">
      <c r="A2182" s="4" t="s">
        <v>9649</v>
      </c>
      <c r="B2182" s="4" t="s">
        <v>9650</v>
      </c>
      <c r="C2182" s="4" t="s">
        <v>551</v>
      </c>
      <c r="D2182" s="4">
        <v>21</v>
      </c>
      <c r="E2182" s="4" t="s">
        <v>9651</v>
      </c>
      <c r="F2182" s="4">
        <v>7.21915626525879</v>
      </c>
      <c r="G2182" s="4" t="s">
        <v>9652</v>
      </c>
    </row>
    <row r="2183" spans="1:7">
      <c r="A2183" s="4" t="s">
        <v>9653</v>
      </c>
      <c r="B2183" s="4" t="s">
        <v>9654</v>
      </c>
      <c r="C2183" s="4" t="s">
        <v>464</v>
      </c>
      <c r="D2183" s="4">
        <v>38</v>
      </c>
      <c r="E2183" s="4" t="s">
        <v>9655</v>
      </c>
      <c r="F2183" s="4">
        <v>7.21595668792725</v>
      </c>
      <c r="G2183" s="4" t="s">
        <v>9656</v>
      </c>
    </row>
    <row r="2184" spans="1:7">
      <c r="A2184" s="4" t="s">
        <v>9657</v>
      </c>
      <c r="B2184" s="4" t="s">
        <v>9658</v>
      </c>
      <c r="C2184" s="4" t="s">
        <v>464</v>
      </c>
      <c r="D2184" s="4">
        <v>37</v>
      </c>
      <c r="E2184" s="4" t="s">
        <v>9659</v>
      </c>
      <c r="F2184" s="4">
        <v>7.21075201034546</v>
      </c>
      <c r="G2184" s="4" t="s">
        <v>9660</v>
      </c>
    </row>
    <row r="2185" spans="1:7">
      <c r="A2185" s="4" t="s">
        <v>9661</v>
      </c>
      <c r="B2185" s="4" t="s">
        <v>9662</v>
      </c>
      <c r="C2185" s="4" t="s">
        <v>464</v>
      </c>
      <c r="D2185" s="4">
        <v>43</v>
      </c>
      <c r="E2185" s="4" t="s">
        <v>9663</v>
      </c>
      <c r="F2185" s="4">
        <v>7.20756721496582</v>
      </c>
      <c r="G2185" s="4" t="s">
        <v>9664</v>
      </c>
    </row>
    <row r="2186" spans="1:7">
      <c r="A2186" s="4" t="s">
        <v>9665</v>
      </c>
      <c r="B2186" s="4" t="s">
        <v>9666</v>
      </c>
      <c r="C2186" s="4" t="s">
        <v>464</v>
      </c>
      <c r="D2186" s="4">
        <v>46</v>
      </c>
      <c r="E2186" s="4" t="s">
        <v>9667</v>
      </c>
      <c r="F2186" s="4">
        <v>7.20002937316895</v>
      </c>
      <c r="G2186" s="4" t="s">
        <v>9668</v>
      </c>
    </row>
    <row r="2187" spans="1:7">
      <c r="A2187" s="4" t="s">
        <v>9669</v>
      </c>
      <c r="B2187" s="4" t="s">
        <v>9670</v>
      </c>
      <c r="C2187" s="4" t="s">
        <v>464</v>
      </c>
      <c r="D2187" s="4">
        <v>40</v>
      </c>
      <c r="E2187" s="4" t="s">
        <v>9671</v>
      </c>
      <c r="F2187" s="4">
        <v>7.19917583465576</v>
      </c>
      <c r="G2187" s="4" t="s">
        <v>9672</v>
      </c>
    </row>
    <row r="2188" spans="1:7">
      <c r="A2188" s="4" t="s">
        <v>9673</v>
      </c>
      <c r="B2188" s="4" t="s">
        <v>9674</v>
      </c>
      <c r="C2188" s="4" t="s">
        <v>464</v>
      </c>
      <c r="D2188" s="4">
        <v>42</v>
      </c>
      <c r="E2188" s="4" t="s">
        <v>9675</v>
      </c>
      <c r="F2188" s="4">
        <v>7.19834327697754</v>
      </c>
      <c r="G2188" s="4" t="s">
        <v>9676</v>
      </c>
    </row>
    <row r="2189" spans="1:7">
      <c r="A2189" s="4" t="s">
        <v>9677</v>
      </c>
      <c r="B2189" s="4" t="s">
        <v>9678</v>
      </c>
      <c r="C2189" s="4" t="s">
        <v>464</v>
      </c>
      <c r="D2189" s="4">
        <v>37</v>
      </c>
      <c r="E2189" s="4" t="s">
        <v>9679</v>
      </c>
      <c r="F2189" s="4">
        <v>7.19165945053101</v>
      </c>
      <c r="G2189" s="4" t="s">
        <v>9680</v>
      </c>
    </row>
    <row r="2190" spans="1:7">
      <c r="A2190" s="4" t="s">
        <v>9681</v>
      </c>
      <c r="B2190" s="4" t="s">
        <v>9682</v>
      </c>
      <c r="C2190" s="4" t="s">
        <v>464</v>
      </c>
      <c r="D2190" s="4">
        <v>38</v>
      </c>
      <c r="E2190" s="4" t="s">
        <v>9683</v>
      </c>
      <c r="F2190" s="4">
        <v>7.18495273590088</v>
      </c>
      <c r="G2190" s="4" t="s">
        <v>9684</v>
      </c>
    </row>
    <row r="2191" spans="1:7">
      <c r="A2191" s="4" t="s">
        <v>9685</v>
      </c>
      <c r="B2191" s="4" t="s">
        <v>9686</v>
      </c>
      <c r="C2191" s="4" t="s">
        <v>464</v>
      </c>
      <c r="D2191" s="4">
        <v>42</v>
      </c>
      <c r="E2191" s="4" t="s">
        <v>9687</v>
      </c>
      <c r="F2191" s="4">
        <v>7.18349504470825</v>
      </c>
      <c r="G2191" s="4" t="s">
        <v>9688</v>
      </c>
    </row>
    <row r="2192" spans="1:7">
      <c r="A2192" s="4" t="s">
        <v>9689</v>
      </c>
      <c r="B2192" s="4" t="s">
        <v>9690</v>
      </c>
      <c r="C2192" s="4" t="s">
        <v>464</v>
      </c>
      <c r="D2192" s="4">
        <v>32</v>
      </c>
      <c r="E2192" s="4" t="s">
        <v>9691</v>
      </c>
      <c r="F2192" s="4">
        <v>7.1813850402832</v>
      </c>
      <c r="G2192" s="4" t="s">
        <v>9692</v>
      </c>
    </row>
    <row r="2193" spans="1:7">
      <c r="A2193" s="4" t="s">
        <v>9693</v>
      </c>
      <c r="B2193" s="4" t="s">
        <v>9694</v>
      </c>
      <c r="C2193" s="4" t="s">
        <v>464</v>
      </c>
      <c r="D2193" s="4">
        <v>42</v>
      </c>
      <c r="E2193" s="4" t="s">
        <v>9695</v>
      </c>
      <c r="F2193" s="4">
        <v>7.17816829681396</v>
      </c>
      <c r="G2193" s="4" t="s">
        <v>9696</v>
      </c>
    </row>
    <row r="2194" spans="1:7">
      <c r="A2194" s="4" t="s">
        <v>9697</v>
      </c>
      <c r="B2194" s="4" t="s">
        <v>9698</v>
      </c>
      <c r="C2194" s="4" t="s">
        <v>464</v>
      </c>
      <c r="D2194" s="4">
        <v>45</v>
      </c>
      <c r="E2194" s="4" t="s">
        <v>9699</v>
      </c>
      <c r="F2194" s="4">
        <v>7.17670106887817</v>
      </c>
      <c r="G2194" s="4" t="s">
        <v>9700</v>
      </c>
    </row>
    <row r="2195" spans="1:7">
      <c r="A2195" s="4" t="s">
        <v>9701</v>
      </c>
      <c r="B2195" s="4" t="s">
        <v>9702</v>
      </c>
      <c r="C2195" s="4" t="s">
        <v>464</v>
      </c>
      <c r="D2195" s="4">
        <v>44</v>
      </c>
      <c r="E2195" s="4" t="s">
        <v>9703</v>
      </c>
      <c r="F2195" s="4">
        <v>7.17636346817017</v>
      </c>
      <c r="G2195" s="4" t="s">
        <v>9704</v>
      </c>
    </row>
    <row r="2196" spans="1:7">
      <c r="A2196" s="4" t="s">
        <v>9705</v>
      </c>
      <c r="B2196" s="4" t="s">
        <v>9706</v>
      </c>
      <c r="C2196" s="4" t="s">
        <v>464</v>
      </c>
      <c r="D2196" s="4">
        <v>44</v>
      </c>
      <c r="E2196" s="4" t="s">
        <v>9707</v>
      </c>
      <c r="F2196" s="4">
        <v>7.17454719543457</v>
      </c>
      <c r="G2196" s="4" t="s">
        <v>9708</v>
      </c>
    </row>
    <row r="2197" spans="1:7">
      <c r="A2197" s="4" t="s">
        <v>9709</v>
      </c>
      <c r="B2197" s="4" t="s">
        <v>9710</v>
      </c>
      <c r="C2197" s="4" t="s">
        <v>464</v>
      </c>
      <c r="D2197" s="4">
        <v>40</v>
      </c>
      <c r="E2197" s="4" t="s">
        <v>9711</v>
      </c>
      <c r="F2197" s="4">
        <v>7.17218732833862</v>
      </c>
      <c r="G2197" s="4" t="s">
        <v>9712</v>
      </c>
    </row>
    <row r="2198" spans="1:7">
      <c r="A2198" s="4" t="s">
        <v>9713</v>
      </c>
      <c r="B2198" s="4" t="s">
        <v>9714</v>
      </c>
      <c r="C2198" s="4" t="s">
        <v>464</v>
      </c>
      <c r="D2198" s="4">
        <v>39</v>
      </c>
      <c r="E2198" s="4" t="s">
        <v>9715</v>
      </c>
      <c r="F2198" s="4">
        <v>7.16904830932617</v>
      </c>
      <c r="G2198" s="4" t="s">
        <v>9716</v>
      </c>
    </row>
    <row r="2199" spans="1:7">
      <c r="A2199" s="4" t="s">
        <v>9717</v>
      </c>
      <c r="B2199" s="4" t="s">
        <v>9718</v>
      </c>
      <c r="C2199" s="4" t="s">
        <v>464</v>
      </c>
      <c r="D2199" s="4">
        <v>38</v>
      </c>
      <c r="E2199" s="4" t="s">
        <v>9719</v>
      </c>
      <c r="F2199" s="4">
        <v>7.16696262359619</v>
      </c>
      <c r="G2199" s="4" t="s">
        <v>9720</v>
      </c>
    </row>
    <row r="2200" spans="1:7">
      <c r="A2200" s="4" t="s">
        <v>9721</v>
      </c>
      <c r="B2200" s="4" t="s">
        <v>9722</v>
      </c>
      <c r="C2200" s="4" t="s">
        <v>464</v>
      </c>
      <c r="D2200" s="4">
        <v>49</v>
      </c>
      <c r="E2200" s="4" t="s">
        <v>9723</v>
      </c>
      <c r="F2200" s="4">
        <v>7.16560363769531</v>
      </c>
      <c r="G2200" s="4" t="s">
        <v>9724</v>
      </c>
    </row>
    <row r="2201" spans="1:7">
      <c r="A2201" s="4" t="s">
        <v>9725</v>
      </c>
      <c r="B2201" s="4" t="s">
        <v>9726</v>
      </c>
      <c r="C2201" s="4" t="s">
        <v>464</v>
      </c>
      <c r="D2201" s="4">
        <v>42</v>
      </c>
      <c r="E2201" s="4" t="s">
        <v>9727</v>
      </c>
      <c r="F2201" s="4">
        <v>7.16076326370239</v>
      </c>
      <c r="G2201" s="4" t="s">
        <v>9728</v>
      </c>
    </row>
    <row r="2202" spans="1:7">
      <c r="A2202" s="4" t="s">
        <v>9729</v>
      </c>
      <c r="B2202" s="4" t="s">
        <v>9730</v>
      </c>
      <c r="C2202" s="4" t="s">
        <v>464</v>
      </c>
      <c r="D2202" s="4">
        <v>38</v>
      </c>
      <c r="E2202" s="4" t="s">
        <v>9731</v>
      </c>
      <c r="F2202" s="4">
        <v>7.15910243988037</v>
      </c>
      <c r="G2202" s="4" t="s">
        <v>9732</v>
      </c>
    </row>
    <row r="2203" spans="1:7">
      <c r="A2203" s="4" t="s">
        <v>9733</v>
      </c>
      <c r="B2203" s="4" t="s">
        <v>9734</v>
      </c>
      <c r="C2203" s="4" t="s">
        <v>464</v>
      </c>
      <c r="D2203" s="4">
        <v>45</v>
      </c>
      <c r="E2203" s="4" t="s">
        <v>9735</v>
      </c>
      <c r="F2203" s="4">
        <v>7.15753650665283</v>
      </c>
      <c r="G2203" s="4" t="s">
        <v>9736</v>
      </c>
    </row>
    <row r="2204" spans="1:7">
      <c r="A2204" s="4" t="s">
        <v>9737</v>
      </c>
      <c r="B2204" s="4" t="s">
        <v>9738</v>
      </c>
      <c r="C2204" s="4" t="s">
        <v>551</v>
      </c>
      <c r="D2204" s="4">
        <v>21</v>
      </c>
      <c r="E2204" s="4" t="s">
        <v>9739</v>
      </c>
      <c r="F2204" s="4">
        <v>7.15723848342896</v>
      </c>
      <c r="G2204" s="4" t="s">
        <v>9740</v>
      </c>
    </row>
    <row r="2205" spans="1:7">
      <c r="A2205" s="4" t="s">
        <v>9741</v>
      </c>
      <c r="B2205" s="4" t="s">
        <v>9742</v>
      </c>
      <c r="C2205" s="4" t="s">
        <v>464</v>
      </c>
      <c r="D2205" s="4">
        <v>34</v>
      </c>
      <c r="E2205" s="4" t="s">
        <v>9743</v>
      </c>
      <c r="F2205" s="4">
        <v>7.1561861038208</v>
      </c>
      <c r="G2205" s="4" t="s">
        <v>9744</v>
      </c>
    </row>
    <row r="2206" spans="1:7">
      <c r="A2206" s="4" t="s">
        <v>9745</v>
      </c>
      <c r="B2206" s="4" t="s">
        <v>9746</v>
      </c>
      <c r="C2206" s="4" t="s">
        <v>464</v>
      </c>
      <c r="D2206" s="4">
        <v>36</v>
      </c>
      <c r="E2206" s="4" t="s">
        <v>9747</v>
      </c>
      <c r="F2206" s="4">
        <v>7.1537766456604</v>
      </c>
      <c r="G2206" s="4" t="s">
        <v>9748</v>
      </c>
    </row>
    <row r="2207" spans="1:7">
      <c r="A2207" s="4" t="s">
        <v>9749</v>
      </c>
      <c r="B2207" s="4" t="s">
        <v>9750</v>
      </c>
      <c r="C2207" s="4" t="s">
        <v>464</v>
      </c>
      <c r="D2207" s="4">
        <v>47</v>
      </c>
      <c r="E2207" s="4" t="s">
        <v>9751</v>
      </c>
      <c r="F2207" s="4">
        <v>7.15149593353271</v>
      </c>
      <c r="G2207" s="4" t="s">
        <v>9752</v>
      </c>
    </row>
    <row r="2208" spans="1:7">
      <c r="A2208" s="4" t="s">
        <v>9753</v>
      </c>
      <c r="B2208" s="4" t="s">
        <v>9754</v>
      </c>
      <c r="C2208" s="4" t="s">
        <v>464</v>
      </c>
      <c r="D2208" s="4">
        <v>45</v>
      </c>
      <c r="E2208" s="4" t="s">
        <v>9755</v>
      </c>
      <c r="F2208" s="4">
        <v>7.14815902709961</v>
      </c>
      <c r="G2208" s="4" t="s">
        <v>9756</v>
      </c>
    </row>
    <row r="2209" spans="1:7">
      <c r="A2209" s="4" t="s">
        <v>9757</v>
      </c>
      <c r="B2209" s="4" t="s">
        <v>9758</v>
      </c>
      <c r="C2209" s="4" t="s">
        <v>464</v>
      </c>
      <c r="D2209" s="4">
        <v>41</v>
      </c>
      <c r="E2209" s="4" t="s">
        <v>9759</v>
      </c>
      <c r="F2209" s="4">
        <v>7.14688014984131</v>
      </c>
      <c r="G2209" s="4" t="s">
        <v>9760</v>
      </c>
    </row>
    <row r="2210" spans="1:7">
      <c r="A2210" s="4" t="s">
        <v>9761</v>
      </c>
      <c r="B2210" s="4" t="s">
        <v>9762</v>
      </c>
      <c r="C2210" s="4" t="s">
        <v>464</v>
      </c>
      <c r="D2210" s="4">
        <v>30</v>
      </c>
      <c r="E2210" s="4" t="s">
        <v>9763</v>
      </c>
      <c r="F2210" s="4">
        <v>7.14074039459229</v>
      </c>
      <c r="G2210" s="4" t="s">
        <v>9764</v>
      </c>
    </row>
    <row r="2211" spans="1:7">
      <c r="A2211" s="4" t="s">
        <v>9765</v>
      </c>
      <c r="B2211" s="4" t="s">
        <v>9766</v>
      </c>
      <c r="C2211" s="4" t="s">
        <v>464</v>
      </c>
      <c r="D2211" s="4">
        <v>38</v>
      </c>
      <c r="E2211" s="4" t="s">
        <v>9767</v>
      </c>
      <c r="F2211" s="4">
        <v>7.14029455184937</v>
      </c>
      <c r="G2211" s="4" t="s">
        <v>9768</v>
      </c>
    </row>
    <row r="2212" spans="1:7">
      <c r="A2212" s="4" t="s">
        <v>9769</v>
      </c>
      <c r="B2212" s="4" t="s">
        <v>9770</v>
      </c>
      <c r="C2212" s="4" t="s">
        <v>464</v>
      </c>
      <c r="D2212" s="4">
        <v>38</v>
      </c>
      <c r="E2212" s="4" t="s">
        <v>9771</v>
      </c>
      <c r="F2212" s="4">
        <v>7.13920307159424</v>
      </c>
      <c r="G2212" s="4" t="s">
        <v>9772</v>
      </c>
    </row>
    <row r="2213" spans="1:7">
      <c r="A2213" s="4" t="s">
        <v>9773</v>
      </c>
      <c r="B2213" s="4" t="s">
        <v>9774</v>
      </c>
      <c r="C2213" s="4" t="s">
        <v>464</v>
      </c>
      <c r="D2213" s="4">
        <v>46</v>
      </c>
      <c r="E2213" s="4" t="s">
        <v>9775</v>
      </c>
      <c r="F2213" s="4">
        <v>7.13735485076904</v>
      </c>
      <c r="G2213" s="4" t="s">
        <v>9776</v>
      </c>
    </row>
    <row r="2214" spans="1:7">
      <c r="A2214" s="4" t="s">
        <v>9777</v>
      </c>
      <c r="B2214" s="4" t="s">
        <v>9778</v>
      </c>
      <c r="C2214" s="4" t="s">
        <v>464</v>
      </c>
      <c r="D2214" s="4">
        <v>37</v>
      </c>
      <c r="E2214" s="4" t="s">
        <v>9779</v>
      </c>
      <c r="F2214" s="4">
        <v>7.12969589233398</v>
      </c>
      <c r="G2214" s="4" t="s">
        <v>9780</v>
      </c>
    </row>
    <row r="2215" spans="1:7">
      <c r="A2215" s="4" t="s">
        <v>9781</v>
      </c>
      <c r="B2215" s="4" t="s">
        <v>9782</v>
      </c>
      <c r="C2215" s="4" t="s">
        <v>464</v>
      </c>
      <c r="D2215" s="4">
        <v>42</v>
      </c>
      <c r="E2215" s="4" t="s">
        <v>9783</v>
      </c>
      <c r="F2215" s="4">
        <v>7.12390661239624</v>
      </c>
      <c r="G2215" s="4" t="s">
        <v>9784</v>
      </c>
    </row>
    <row r="2216" spans="1:7">
      <c r="A2216" s="4" t="s">
        <v>9785</v>
      </c>
      <c r="B2216" s="4" t="s">
        <v>9786</v>
      </c>
      <c r="C2216" s="4" t="s">
        <v>464</v>
      </c>
      <c r="D2216" s="4">
        <v>38</v>
      </c>
      <c r="E2216" s="4" t="s">
        <v>9787</v>
      </c>
      <c r="F2216" s="4">
        <v>7.11829853057861</v>
      </c>
      <c r="G2216" s="4" t="s">
        <v>9788</v>
      </c>
    </row>
    <row r="2217" spans="1:7">
      <c r="A2217" s="4" t="s">
        <v>9789</v>
      </c>
      <c r="B2217" s="4" t="s">
        <v>9790</v>
      </c>
      <c r="C2217" s="4" t="s">
        <v>464</v>
      </c>
      <c r="D2217" s="4">
        <v>50</v>
      </c>
      <c r="E2217" s="4" t="s">
        <v>9791</v>
      </c>
      <c r="F2217" s="4">
        <v>7.11785840988159</v>
      </c>
      <c r="G2217" s="4" t="s">
        <v>9792</v>
      </c>
    </row>
    <row r="2218" spans="1:7">
      <c r="A2218" s="4" t="s">
        <v>9793</v>
      </c>
      <c r="B2218" s="4" t="s">
        <v>9794</v>
      </c>
      <c r="C2218" s="4" t="s">
        <v>464</v>
      </c>
      <c r="D2218" s="4">
        <v>39</v>
      </c>
      <c r="E2218" s="4" t="s">
        <v>9795</v>
      </c>
      <c r="F2218" s="4">
        <v>7.11124229431152</v>
      </c>
      <c r="G2218" s="4" t="s">
        <v>9796</v>
      </c>
    </row>
    <row r="2219" spans="1:7">
      <c r="A2219" s="4" t="s">
        <v>9797</v>
      </c>
      <c r="B2219" s="4" t="s">
        <v>9798</v>
      </c>
      <c r="C2219" s="4" t="s">
        <v>464</v>
      </c>
      <c r="D2219" s="4">
        <v>44</v>
      </c>
      <c r="E2219" s="4" t="s">
        <v>9799</v>
      </c>
      <c r="F2219" s="4">
        <v>7.10970306396484</v>
      </c>
      <c r="G2219" s="4" t="s">
        <v>9800</v>
      </c>
    </row>
    <row r="2220" spans="1:7">
      <c r="A2220" s="4" t="s">
        <v>9801</v>
      </c>
      <c r="B2220" s="4" t="s">
        <v>9802</v>
      </c>
      <c r="C2220" s="4" t="s">
        <v>464</v>
      </c>
      <c r="D2220" s="4">
        <v>25</v>
      </c>
      <c r="E2220" s="4" t="s">
        <v>9803</v>
      </c>
      <c r="F2220" s="4">
        <v>7.10866403579712</v>
      </c>
      <c r="G2220" s="4" t="s">
        <v>9804</v>
      </c>
    </row>
    <row r="2221" spans="1:7">
      <c r="A2221" s="4" t="s">
        <v>9805</v>
      </c>
      <c r="B2221" s="4" t="s">
        <v>9806</v>
      </c>
      <c r="C2221" s="4" t="s">
        <v>464</v>
      </c>
      <c r="D2221" s="4">
        <v>43</v>
      </c>
      <c r="E2221" s="4" t="s">
        <v>9807</v>
      </c>
      <c r="F2221" s="4">
        <v>7.10766983032227</v>
      </c>
      <c r="G2221" s="4" t="s">
        <v>9808</v>
      </c>
    </row>
    <row r="2222" spans="1:7">
      <c r="A2222" s="4" t="s">
        <v>9809</v>
      </c>
      <c r="B2222" s="4" t="s">
        <v>9810</v>
      </c>
      <c r="C2222" s="4" t="s">
        <v>464</v>
      </c>
      <c r="D2222" s="4">
        <v>41</v>
      </c>
      <c r="E2222" s="4" t="s">
        <v>9811</v>
      </c>
      <c r="F2222" s="4">
        <v>7.10419034957886</v>
      </c>
      <c r="G2222" s="4" t="s">
        <v>9812</v>
      </c>
    </row>
    <row r="2223" spans="1:7">
      <c r="A2223" s="4" t="s">
        <v>9813</v>
      </c>
      <c r="B2223" s="4" t="s">
        <v>9814</v>
      </c>
      <c r="C2223" s="4" t="s">
        <v>464</v>
      </c>
      <c r="D2223" s="4">
        <v>45</v>
      </c>
      <c r="E2223" s="4" t="s">
        <v>9815</v>
      </c>
      <c r="F2223" s="4">
        <v>7.09858894348145</v>
      </c>
      <c r="G2223" s="4" t="s">
        <v>9816</v>
      </c>
    </row>
    <row r="2224" spans="1:7">
      <c r="A2224" s="4" t="s">
        <v>9817</v>
      </c>
      <c r="B2224" s="4" t="s">
        <v>9818</v>
      </c>
      <c r="C2224" s="4" t="s">
        <v>464</v>
      </c>
      <c r="D2224" s="4">
        <v>41</v>
      </c>
      <c r="E2224" s="4" t="s">
        <v>9819</v>
      </c>
      <c r="F2224" s="4">
        <v>7.0948486328125</v>
      </c>
      <c r="G2224" s="4" t="s">
        <v>9820</v>
      </c>
    </row>
    <row r="2225" spans="1:7">
      <c r="A2225" s="4" t="s">
        <v>9821</v>
      </c>
      <c r="B2225" s="4" t="s">
        <v>9822</v>
      </c>
      <c r="C2225" s="4" t="s">
        <v>464</v>
      </c>
      <c r="D2225" s="4">
        <v>40</v>
      </c>
      <c r="E2225" s="4" t="s">
        <v>9823</v>
      </c>
      <c r="F2225" s="4">
        <v>7.09284496307373</v>
      </c>
      <c r="G2225" s="4" t="s">
        <v>9824</v>
      </c>
    </row>
    <row r="2226" spans="1:7">
      <c r="A2226" s="4" t="s">
        <v>9825</v>
      </c>
      <c r="B2226" s="4" t="s">
        <v>9826</v>
      </c>
      <c r="C2226" s="4" t="s">
        <v>464</v>
      </c>
      <c r="D2226" s="4">
        <v>41</v>
      </c>
      <c r="E2226" s="4" t="s">
        <v>9827</v>
      </c>
      <c r="F2226" s="4">
        <v>7.09279346466064</v>
      </c>
      <c r="G2226" s="4" t="s">
        <v>9828</v>
      </c>
    </row>
    <row r="2227" spans="1:7">
      <c r="A2227" s="4" t="s">
        <v>9829</v>
      </c>
      <c r="B2227" s="4" t="s">
        <v>9830</v>
      </c>
      <c r="C2227" s="4" t="s">
        <v>464</v>
      </c>
      <c r="D2227" s="4">
        <v>41</v>
      </c>
      <c r="E2227" s="4" t="s">
        <v>9831</v>
      </c>
      <c r="F2227" s="4">
        <v>7.09143400192261</v>
      </c>
      <c r="G2227" s="4" t="s">
        <v>9832</v>
      </c>
    </row>
    <row r="2228" spans="1:7">
      <c r="A2228" s="4" t="s">
        <v>9833</v>
      </c>
      <c r="B2228" s="4" t="s">
        <v>9834</v>
      </c>
      <c r="C2228" s="4" t="s">
        <v>464</v>
      </c>
      <c r="D2228" s="4">
        <v>40</v>
      </c>
      <c r="E2228" s="4" t="s">
        <v>9835</v>
      </c>
      <c r="F2228" s="4">
        <v>7.08663749694824</v>
      </c>
      <c r="G2228" s="4" t="s">
        <v>9836</v>
      </c>
    </row>
    <row r="2229" spans="1:7">
      <c r="A2229" s="4" t="s">
        <v>9837</v>
      </c>
      <c r="B2229" s="4" t="s">
        <v>9838</v>
      </c>
      <c r="C2229" s="4" t="s">
        <v>464</v>
      </c>
      <c r="D2229" s="4">
        <v>32</v>
      </c>
      <c r="E2229" s="4" t="s">
        <v>9839</v>
      </c>
      <c r="F2229" s="4">
        <v>7.08615446090698</v>
      </c>
      <c r="G2229" s="4" t="s">
        <v>9840</v>
      </c>
    </row>
    <row r="2230" spans="1:7">
      <c r="A2230" s="4" t="s">
        <v>9841</v>
      </c>
      <c r="B2230" s="4" t="s">
        <v>9842</v>
      </c>
      <c r="C2230" s="4" t="s">
        <v>551</v>
      </c>
      <c r="D2230" s="4">
        <v>22</v>
      </c>
      <c r="E2230" s="4" t="s">
        <v>9843</v>
      </c>
      <c r="F2230" s="4">
        <v>7.08395624160767</v>
      </c>
      <c r="G2230" s="4" t="s">
        <v>9844</v>
      </c>
    </row>
    <row r="2231" spans="1:7">
      <c r="A2231" s="4" t="s">
        <v>9845</v>
      </c>
      <c r="B2231" s="4" t="s">
        <v>9846</v>
      </c>
      <c r="C2231" s="4" t="s">
        <v>464</v>
      </c>
      <c r="D2231" s="4">
        <v>41</v>
      </c>
      <c r="E2231" s="4" t="s">
        <v>9847</v>
      </c>
      <c r="F2231" s="4">
        <v>7.08392810821533</v>
      </c>
      <c r="G2231" s="4" t="s">
        <v>9848</v>
      </c>
    </row>
    <row r="2232" spans="1:7">
      <c r="A2232" s="4" t="s">
        <v>9849</v>
      </c>
      <c r="B2232" s="4" t="s">
        <v>9850</v>
      </c>
      <c r="C2232" s="4" t="s">
        <v>464</v>
      </c>
      <c r="D2232" s="4">
        <v>42</v>
      </c>
      <c r="E2232" s="4" t="s">
        <v>9851</v>
      </c>
      <c r="F2232" s="4">
        <v>7.0799765586853</v>
      </c>
      <c r="G2232" s="4" t="s">
        <v>9852</v>
      </c>
    </row>
    <row r="2233" spans="1:7">
      <c r="A2233" s="4" t="s">
        <v>9853</v>
      </c>
      <c r="B2233" s="4" t="s">
        <v>9854</v>
      </c>
      <c r="C2233" s="4" t="s">
        <v>464</v>
      </c>
      <c r="D2233" s="4">
        <v>21</v>
      </c>
      <c r="E2233" s="4" t="s">
        <v>9855</v>
      </c>
      <c r="F2233" s="4">
        <v>7.0788516998291</v>
      </c>
      <c r="G2233" s="4" t="s">
        <v>9856</v>
      </c>
    </row>
    <row r="2234" spans="1:7">
      <c r="A2234" s="4" t="s">
        <v>9857</v>
      </c>
      <c r="B2234" s="4" t="s">
        <v>9858</v>
      </c>
      <c r="C2234" s="4" t="s">
        <v>464</v>
      </c>
      <c r="D2234" s="4">
        <v>43</v>
      </c>
      <c r="E2234" s="4" t="s">
        <v>9859</v>
      </c>
      <c r="F2234" s="4">
        <v>7.07628679275513</v>
      </c>
      <c r="G2234" s="4" t="s">
        <v>9860</v>
      </c>
    </row>
    <row r="2235" spans="1:7">
      <c r="A2235" s="4" t="s">
        <v>9861</v>
      </c>
      <c r="B2235" s="4" t="s">
        <v>9862</v>
      </c>
      <c r="C2235" s="4" t="s">
        <v>464</v>
      </c>
      <c r="D2235" s="4">
        <v>47</v>
      </c>
      <c r="E2235" s="4" t="s">
        <v>9863</v>
      </c>
      <c r="F2235" s="4">
        <v>7.07601737976074</v>
      </c>
      <c r="G2235" s="4" t="s">
        <v>9864</v>
      </c>
    </row>
    <row r="2236" spans="1:7">
      <c r="A2236" s="4" t="s">
        <v>9865</v>
      </c>
      <c r="B2236" s="4" t="s">
        <v>9866</v>
      </c>
      <c r="C2236" s="4" t="s">
        <v>464</v>
      </c>
      <c r="D2236" s="4">
        <v>37</v>
      </c>
      <c r="E2236" s="4" t="s">
        <v>9867</v>
      </c>
      <c r="F2236" s="4">
        <v>7.0749306678772</v>
      </c>
      <c r="G2236" s="4" t="s">
        <v>9868</v>
      </c>
    </row>
    <row r="2237" spans="1:7">
      <c r="A2237" s="4" t="s">
        <v>9869</v>
      </c>
      <c r="B2237" s="4" t="s">
        <v>9870</v>
      </c>
      <c r="C2237" s="4" t="s">
        <v>464</v>
      </c>
      <c r="D2237" s="4">
        <v>48</v>
      </c>
      <c r="E2237" s="4" t="s">
        <v>9871</v>
      </c>
      <c r="F2237" s="4">
        <v>7.07440805435181</v>
      </c>
      <c r="G2237" s="4" t="s">
        <v>9872</v>
      </c>
    </row>
    <row r="2238" spans="1:7">
      <c r="A2238" s="4" t="s">
        <v>9873</v>
      </c>
      <c r="B2238" s="4" t="s">
        <v>9874</v>
      </c>
      <c r="C2238" s="4" t="s">
        <v>464</v>
      </c>
      <c r="D2238" s="4">
        <v>46</v>
      </c>
      <c r="E2238" s="4" t="s">
        <v>9875</v>
      </c>
      <c r="F2238" s="4">
        <v>7.0742769241333</v>
      </c>
      <c r="G2238" s="4" t="s">
        <v>9876</v>
      </c>
    </row>
    <row r="2239" spans="1:7">
      <c r="A2239" s="4" t="s">
        <v>9877</v>
      </c>
      <c r="B2239" s="4" t="s">
        <v>9878</v>
      </c>
      <c r="C2239" s="4" t="s">
        <v>464</v>
      </c>
      <c r="D2239" s="4">
        <v>41</v>
      </c>
      <c r="E2239" s="4" t="s">
        <v>9879</v>
      </c>
      <c r="F2239" s="4">
        <v>7.0729022026062</v>
      </c>
      <c r="G2239" s="4" t="s">
        <v>9880</v>
      </c>
    </row>
    <row r="2240" spans="1:7">
      <c r="A2240" s="4" t="s">
        <v>9881</v>
      </c>
      <c r="B2240" s="4" t="s">
        <v>9882</v>
      </c>
      <c r="C2240" s="4" t="s">
        <v>464</v>
      </c>
      <c r="D2240" s="4">
        <v>34</v>
      </c>
      <c r="E2240" s="4" t="s">
        <v>9883</v>
      </c>
      <c r="F2240" s="4">
        <v>7.06628894805908</v>
      </c>
      <c r="G2240" s="4" t="s">
        <v>9884</v>
      </c>
    </row>
    <row r="2241" spans="1:7">
      <c r="A2241" s="4" t="s">
        <v>9885</v>
      </c>
      <c r="B2241" s="4" t="s">
        <v>9886</v>
      </c>
      <c r="C2241" s="4" t="s">
        <v>464</v>
      </c>
      <c r="D2241" s="4">
        <v>41</v>
      </c>
      <c r="E2241" s="4" t="s">
        <v>9887</v>
      </c>
      <c r="F2241" s="4">
        <v>7.06304931640625</v>
      </c>
      <c r="G2241" s="4" t="s">
        <v>9888</v>
      </c>
    </row>
    <row r="2242" spans="1:7">
      <c r="A2242" s="4" t="s">
        <v>9889</v>
      </c>
      <c r="B2242" s="4" t="s">
        <v>9890</v>
      </c>
      <c r="C2242" s="4" t="s">
        <v>464</v>
      </c>
      <c r="D2242" s="4">
        <v>37</v>
      </c>
      <c r="E2242" s="4" t="s">
        <v>9891</v>
      </c>
      <c r="F2242" s="4">
        <v>7.06213569641113</v>
      </c>
      <c r="G2242" s="4" t="s">
        <v>9892</v>
      </c>
    </row>
    <row r="2243" spans="1:7">
      <c r="A2243" s="4" t="s">
        <v>605</v>
      </c>
      <c r="B2243" s="4" t="s">
        <v>606</v>
      </c>
      <c r="C2243" s="4" t="s">
        <v>464</v>
      </c>
      <c r="D2243" s="4">
        <v>48</v>
      </c>
      <c r="E2243" s="4" t="s">
        <v>607</v>
      </c>
      <c r="F2243" s="4">
        <v>7.05114459991455</v>
      </c>
      <c r="G2243" s="4" t="s">
        <v>608</v>
      </c>
    </row>
    <row r="2244" spans="1:7">
      <c r="A2244" s="4" t="s">
        <v>9893</v>
      </c>
      <c r="B2244" s="4" t="s">
        <v>9894</v>
      </c>
      <c r="C2244" s="4" t="s">
        <v>464</v>
      </c>
      <c r="D2244" s="4">
        <v>41</v>
      </c>
      <c r="E2244" s="4" t="s">
        <v>9895</v>
      </c>
      <c r="F2244" s="4">
        <v>7.05078935623169</v>
      </c>
      <c r="G2244" s="4" t="s">
        <v>9896</v>
      </c>
    </row>
    <row r="2245" spans="1:7">
      <c r="A2245" s="4" t="s">
        <v>9897</v>
      </c>
      <c r="B2245" s="4" t="s">
        <v>9898</v>
      </c>
      <c r="C2245" s="4" t="s">
        <v>464</v>
      </c>
      <c r="D2245" s="4">
        <v>41</v>
      </c>
      <c r="E2245" s="4" t="s">
        <v>9899</v>
      </c>
      <c r="F2245" s="4">
        <v>7.04775333404541</v>
      </c>
      <c r="G2245" s="4" t="s">
        <v>9900</v>
      </c>
    </row>
    <row r="2246" spans="1:7">
      <c r="A2246" s="4" t="s">
        <v>9901</v>
      </c>
      <c r="B2246" s="4" t="s">
        <v>9902</v>
      </c>
      <c r="C2246" s="4" t="s">
        <v>464</v>
      </c>
      <c r="D2246" s="4">
        <v>44</v>
      </c>
      <c r="E2246" s="4" t="s">
        <v>9903</v>
      </c>
      <c r="F2246" s="4">
        <v>7.04746389389038</v>
      </c>
      <c r="G2246" s="4" t="s">
        <v>9904</v>
      </c>
    </row>
    <row r="2247" spans="1:7">
      <c r="A2247" s="4" t="s">
        <v>9905</v>
      </c>
      <c r="B2247" s="4" t="s">
        <v>9906</v>
      </c>
      <c r="C2247" s="4" t="s">
        <v>551</v>
      </c>
      <c r="D2247" s="4">
        <v>21</v>
      </c>
      <c r="E2247" s="4" t="s">
        <v>9907</v>
      </c>
      <c r="F2247" s="4">
        <v>7.04398250579834</v>
      </c>
      <c r="G2247" s="4" t="s">
        <v>9908</v>
      </c>
    </row>
    <row r="2248" spans="1:7">
      <c r="A2248" s="4" t="s">
        <v>9909</v>
      </c>
      <c r="B2248" s="4" t="s">
        <v>9910</v>
      </c>
      <c r="C2248" s="4" t="s">
        <v>464</v>
      </c>
      <c r="D2248" s="4">
        <v>43</v>
      </c>
      <c r="E2248" s="4" t="s">
        <v>9911</v>
      </c>
      <c r="F2248" s="4">
        <v>7.04249000549316</v>
      </c>
      <c r="G2248" s="4" t="s">
        <v>9912</v>
      </c>
    </row>
    <row r="2249" spans="1:7">
      <c r="A2249" s="4" t="s">
        <v>9913</v>
      </c>
      <c r="B2249" s="4" t="s">
        <v>9914</v>
      </c>
      <c r="C2249" s="4" t="s">
        <v>464</v>
      </c>
      <c r="D2249" s="4">
        <v>44</v>
      </c>
      <c r="E2249" s="4" t="s">
        <v>9915</v>
      </c>
      <c r="F2249" s="4">
        <v>7.03883361816406</v>
      </c>
      <c r="G2249" s="4" t="s">
        <v>9916</v>
      </c>
    </row>
    <row r="2250" spans="1:7">
      <c r="A2250" s="4" t="s">
        <v>9917</v>
      </c>
      <c r="B2250" s="4" t="s">
        <v>9918</v>
      </c>
      <c r="C2250" s="4" t="s">
        <v>464</v>
      </c>
      <c r="D2250" s="4">
        <v>27</v>
      </c>
      <c r="E2250" s="4" t="s">
        <v>9919</v>
      </c>
      <c r="F2250" s="4">
        <v>7.03505897521973</v>
      </c>
      <c r="G2250" s="4" t="s">
        <v>9920</v>
      </c>
    </row>
    <row r="2251" spans="1:7">
      <c r="A2251" s="4" t="s">
        <v>9921</v>
      </c>
      <c r="B2251" s="4" t="s">
        <v>9922</v>
      </c>
      <c r="C2251" s="4" t="s">
        <v>464</v>
      </c>
      <c r="D2251" s="4">
        <v>39</v>
      </c>
      <c r="E2251" s="4" t="s">
        <v>9923</v>
      </c>
      <c r="F2251" s="4">
        <v>7.03458309173584</v>
      </c>
      <c r="G2251" s="4" t="s">
        <v>9924</v>
      </c>
    </row>
    <row r="2252" spans="1:7">
      <c r="A2252" s="4" t="s">
        <v>9925</v>
      </c>
      <c r="B2252" s="4" t="s">
        <v>9926</v>
      </c>
      <c r="C2252" s="4" t="s">
        <v>464</v>
      </c>
      <c r="D2252" s="4">
        <v>38</v>
      </c>
      <c r="E2252" s="4" t="s">
        <v>9927</v>
      </c>
      <c r="F2252" s="4">
        <v>7.03354358673096</v>
      </c>
      <c r="G2252" s="4" t="s">
        <v>9928</v>
      </c>
    </row>
    <row r="2253" spans="1:7">
      <c r="A2253" s="4" t="s">
        <v>9929</v>
      </c>
      <c r="B2253" s="4" t="s">
        <v>9930</v>
      </c>
      <c r="C2253" s="4" t="s">
        <v>464</v>
      </c>
      <c r="D2253" s="4">
        <v>33</v>
      </c>
      <c r="E2253" s="4" t="s">
        <v>9931</v>
      </c>
      <c r="F2253" s="4">
        <v>7.03324604034424</v>
      </c>
      <c r="G2253" s="4" t="s">
        <v>9932</v>
      </c>
    </row>
    <row r="2254" spans="1:7">
      <c r="A2254" s="4" t="s">
        <v>9933</v>
      </c>
      <c r="B2254" s="4" t="s">
        <v>9934</v>
      </c>
      <c r="C2254" s="4" t="s">
        <v>464</v>
      </c>
      <c r="D2254" s="4">
        <v>42</v>
      </c>
      <c r="E2254" s="4" t="s">
        <v>9935</v>
      </c>
      <c r="F2254" s="4">
        <v>7.03322696685791</v>
      </c>
      <c r="G2254" s="4" t="s">
        <v>9936</v>
      </c>
    </row>
    <row r="2255" spans="1:7">
      <c r="A2255" s="4" t="s">
        <v>9937</v>
      </c>
      <c r="B2255" s="4" t="s">
        <v>9938</v>
      </c>
      <c r="C2255" s="4" t="s">
        <v>464</v>
      </c>
      <c r="D2255" s="4">
        <v>37</v>
      </c>
      <c r="E2255" s="4" t="s">
        <v>9939</v>
      </c>
      <c r="F2255" s="4">
        <v>7.03083610534668</v>
      </c>
      <c r="G2255" s="4" t="s">
        <v>9940</v>
      </c>
    </row>
    <row r="2256" spans="1:7">
      <c r="A2256" s="4" t="s">
        <v>9941</v>
      </c>
      <c r="B2256" s="4" t="s">
        <v>9942</v>
      </c>
      <c r="C2256" s="4" t="s">
        <v>464</v>
      </c>
      <c r="D2256" s="4">
        <v>36</v>
      </c>
      <c r="E2256" s="4" t="s">
        <v>9943</v>
      </c>
      <c r="F2256" s="4">
        <v>7.03021717071533</v>
      </c>
      <c r="G2256" s="4" t="s">
        <v>9944</v>
      </c>
    </row>
    <row r="2257" spans="1:7">
      <c r="A2257" s="4" t="s">
        <v>9945</v>
      </c>
      <c r="B2257" s="4" t="s">
        <v>9946</v>
      </c>
      <c r="C2257" s="4" t="s">
        <v>464</v>
      </c>
      <c r="D2257" s="4">
        <v>34</v>
      </c>
      <c r="E2257" s="4" t="s">
        <v>9947</v>
      </c>
      <c r="F2257" s="4">
        <v>7.0272216796875</v>
      </c>
      <c r="G2257" s="4" t="s">
        <v>9948</v>
      </c>
    </row>
    <row r="2258" spans="1:7">
      <c r="A2258" s="4" t="s">
        <v>9949</v>
      </c>
      <c r="B2258" s="4" t="s">
        <v>9950</v>
      </c>
      <c r="C2258" s="4" t="s">
        <v>464</v>
      </c>
      <c r="D2258" s="4">
        <v>41</v>
      </c>
      <c r="E2258" s="4" t="s">
        <v>9951</v>
      </c>
      <c r="F2258" s="4">
        <v>7.02689218521118</v>
      </c>
      <c r="G2258" s="4" t="s">
        <v>9952</v>
      </c>
    </row>
    <row r="2259" spans="1:7">
      <c r="A2259" s="4" t="s">
        <v>9953</v>
      </c>
      <c r="B2259" s="4" t="s">
        <v>9954</v>
      </c>
      <c r="C2259" s="4" t="s">
        <v>464</v>
      </c>
      <c r="D2259" s="4">
        <v>40</v>
      </c>
      <c r="E2259" s="4" t="s">
        <v>9955</v>
      </c>
      <c r="F2259" s="4">
        <v>7.02683544158936</v>
      </c>
      <c r="G2259" s="4" t="s">
        <v>9956</v>
      </c>
    </row>
    <row r="2260" spans="1:7">
      <c r="A2260" s="4" t="s">
        <v>9957</v>
      </c>
      <c r="B2260" s="4" t="s">
        <v>9958</v>
      </c>
      <c r="C2260" s="4" t="s">
        <v>464</v>
      </c>
      <c r="D2260" s="4">
        <v>43</v>
      </c>
      <c r="E2260" s="4" t="s">
        <v>9959</v>
      </c>
      <c r="F2260" s="4">
        <v>7.02507877349854</v>
      </c>
      <c r="G2260" s="4" t="s">
        <v>9960</v>
      </c>
    </row>
    <row r="2261" spans="1:7">
      <c r="A2261" s="4" t="s">
        <v>9961</v>
      </c>
      <c r="B2261" s="4" t="s">
        <v>9962</v>
      </c>
      <c r="C2261" s="4" t="s">
        <v>464</v>
      </c>
      <c r="D2261" s="4">
        <v>46</v>
      </c>
      <c r="E2261" s="4" t="s">
        <v>9963</v>
      </c>
      <c r="F2261" s="4">
        <v>7.02298593521118</v>
      </c>
      <c r="G2261" s="4" t="s">
        <v>9964</v>
      </c>
    </row>
    <row r="2262" spans="1:7">
      <c r="A2262" s="4" t="s">
        <v>9965</v>
      </c>
      <c r="B2262" s="4" t="s">
        <v>9966</v>
      </c>
      <c r="C2262" s="4" t="s">
        <v>464</v>
      </c>
      <c r="D2262" s="4">
        <v>44</v>
      </c>
      <c r="E2262" s="4" t="s">
        <v>9967</v>
      </c>
      <c r="F2262" s="4">
        <v>7.01822328567505</v>
      </c>
      <c r="G2262" s="4" t="s">
        <v>9968</v>
      </c>
    </row>
    <row r="2263" spans="1:7">
      <c r="A2263" s="4" t="s">
        <v>9969</v>
      </c>
      <c r="B2263" s="4" t="s">
        <v>9970</v>
      </c>
      <c r="C2263" s="4" t="s">
        <v>464</v>
      </c>
      <c r="D2263" s="4">
        <v>51</v>
      </c>
      <c r="E2263" s="4" t="s">
        <v>9971</v>
      </c>
      <c r="F2263" s="4">
        <v>7.01610517501831</v>
      </c>
      <c r="G2263" s="4" t="s">
        <v>9972</v>
      </c>
    </row>
    <row r="2264" spans="1:7">
      <c r="A2264" s="4" t="s">
        <v>9973</v>
      </c>
      <c r="B2264" s="4" t="s">
        <v>9974</v>
      </c>
      <c r="C2264" s="4" t="s">
        <v>464</v>
      </c>
      <c r="D2264" s="4">
        <v>44</v>
      </c>
      <c r="E2264" s="4" t="s">
        <v>9975</v>
      </c>
      <c r="F2264" s="4">
        <v>7.01425266265869</v>
      </c>
      <c r="G2264" s="4" t="s">
        <v>9976</v>
      </c>
    </row>
    <row r="2265" spans="1:7">
      <c r="A2265" s="4" t="s">
        <v>412</v>
      </c>
      <c r="B2265" s="4" t="s">
        <v>9977</v>
      </c>
      <c r="C2265" s="4" t="s">
        <v>464</v>
      </c>
      <c r="D2265" s="4">
        <v>45</v>
      </c>
      <c r="E2265" s="4" t="s">
        <v>9978</v>
      </c>
      <c r="F2265" s="4">
        <v>7.01399993896484</v>
      </c>
      <c r="G2265" s="4" t="s">
        <v>9979</v>
      </c>
    </row>
    <row r="2266" spans="1:7">
      <c r="A2266" s="4" t="s">
        <v>9980</v>
      </c>
      <c r="B2266" s="4" t="s">
        <v>9981</v>
      </c>
      <c r="C2266" s="4" t="s">
        <v>464</v>
      </c>
      <c r="D2266" s="4">
        <v>41</v>
      </c>
      <c r="E2266" s="4" t="s">
        <v>9982</v>
      </c>
      <c r="F2266" s="4">
        <v>7.01196050643921</v>
      </c>
      <c r="G2266" s="4" t="s">
        <v>9983</v>
      </c>
    </row>
    <row r="2267" spans="1:7">
      <c r="A2267" s="4" t="s">
        <v>310</v>
      </c>
      <c r="B2267" s="4" t="s">
        <v>9984</v>
      </c>
      <c r="C2267" s="4" t="s">
        <v>464</v>
      </c>
      <c r="D2267" s="4">
        <v>48</v>
      </c>
      <c r="E2267" s="4" t="s">
        <v>9985</v>
      </c>
      <c r="F2267" s="4">
        <v>7.01135349273682</v>
      </c>
      <c r="G2267" s="4" t="s">
        <v>9986</v>
      </c>
    </row>
    <row r="2268" spans="1:7">
      <c r="A2268" s="4" t="s">
        <v>9987</v>
      </c>
      <c r="B2268" s="4" t="s">
        <v>9988</v>
      </c>
      <c r="C2268" s="4" t="s">
        <v>464</v>
      </c>
      <c r="D2268" s="4">
        <v>42</v>
      </c>
      <c r="E2268" s="4" t="s">
        <v>9989</v>
      </c>
      <c r="F2268" s="4">
        <v>7.00714302062988</v>
      </c>
      <c r="G2268" s="4" t="s">
        <v>9990</v>
      </c>
    </row>
    <row r="2269" spans="1:7">
      <c r="A2269" s="4" t="s">
        <v>9991</v>
      </c>
      <c r="B2269" s="4" t="s">
        <v>9992</v>
      </c>
      <c r="C2269" s="4" t="s">
        <v>464</v>
      </c>
      <c r="D2269" s="4">
        <v>40</v>
      </c>
      <c r="E2269" s="4" t="s">
        <v>9993</v>
      </c>
      <c r="F2269" s="4">
        <v>7.00710821151733</v>
      </c>
      <c r="G2269" s="4" t="s">
        <v>9994</v>
      </c>
    </row>
    <row r="2270" spans="1:7">
      <c r="A2270" s="4" t="s">
        <v>9995</v>
      </c>
      <c r="B2270" s="4" t="s">
        <v>9996</v>
      </c>
      <c r="C2270" s="4" t="s">
        <v>464</v>
      </c>
      <c r="D2270" s="4">
        <v>44</v>
      </c>
      <c r="E2270" s="4" t="s">
        <v>9997</v>
      </c>
      <c r="F2270" s="4">
        <v>7.0057692527771</v>
      </c>
      <c r="G2270" s="4" t="s">
        <v>9998</v>
      </c>
    </row>
    <row r="2271" spans="1:7">
      <c r="A2271" s="4" t="s">
        <v>9999</v>
      </c>
      <c r="B2271" s="4" t="s">
        <v>10000</v>
      </c>
      <c r="C2271" s="4" t="s">
        <v>464</v>
      </c>
      <c r="D2271" s="4">
        <v>47</v>
      </c>
      <c r="E2271" s="4" t="s">
        <v>10001</v>
      </c>
      <c r="F2271" s="4">
        <v>7.0043568611145</v>
      </c>
      <c r="G2271" s="4" t="s">
        <v>10002</v>
      </c>
    </row>
    <row r="2272" spans="1:7">
      <c r="A2272" s="4" t="s">
        <v>10003</v>
      </c>
      <c r="B2272" s="4" t="s">
        <v>10004</v>
      </c>
      <c r="C2272" s="4" t="s">
        <v>464</v>
      </c>
      <c r="D2272" s="4">
        <v>43</v>
      </c>
      <c r="E2272" s="4" t="s">
        <v>10005</v>
      </c>
      <c r="F2272" s="4">
        <v>6.99729490280151</v>
      </c>
      <c r="G2272" s="4" t="s">
        <v>10006</v>
      </c>
    </row>
    <row r="2273" spans="1:7">
      <c r="A2273" s="4" t="s">
        <v>10007</v>
      </c>
      <c r="B2273" s="4" t="s">
        <v>10008</v>
      </c>
      <c r="C2273" s="4" t="s">
        <v>464</v>
      </c>
      <c r="D2273" s="4">
        <v>45</v>
      </c>
      <c r="E2273" s="4" t="s">
        <v>10009</v>
      </c>
      <c r="F2273" s="4">
        <v>6.99319219589233</v>
      </c>
      <c r="G2273" s="4" t="s">
        <v>10010</v>
      </c>
    </row>
    <row r="2274" spans="1:7">
      <c r="A2274" s="4" t="s">
        <v>10011</v>
      </c>
      <c r="B2274" s="4" t="s">
        <v>10012</v>
      </c>
      <c r="C2274" s="4" t="s">
        <v>3050</v>
      </c>
      <c r="D2274" s="4">
        <v>3</v>
      </c>
      <c r="E2274" s="4" t="s">
        <v>10013</v>
      </c>
      <c r="F2274" s="4">
        <v>6.99316835403442</v>
      </c>
      <c r="G2274" s="4" t="s">
        <v>10014</v>
      </c>
    </row>
    <row r="2275" spans="1:7">
      <c r="A2275" s="4" t="s">
        <v>10015</v>
      </c>
      <c r="B2275" s="4" t="s">
        <v>10016</v>
      </c>
      <c r="C2275" s="4" t="s">
        <v>464</v>
      </c>
      <c r="D2275" s="4">
        <v>41</v>
      </c>
      <c r="E2275" s="4" t="s">
        <v>10017</v>
      </c>
      <c r="F2275" s="4">
        <v>6.99240684509277</v>
      </c>
      <c r="G2275" s="4" t="s">
        <v>10018</v>
      </c>
    </row>
    <row r="2276" spans="1:7">
      <c r="A2276" s="4" t="s">
        <v>10019</v>
      </c>
      <c r="B2276" s="4" t="s">
        <v>10020</v>
      </c>
      <c r="C2276" s="4" t="s">
        <v>464</v>
      </c>
      <c r="D2276" s="4">
        <v>44</v>
      </c>
      <c r="E2276" s="4" t="s">
        <v>10021</v>
      </c>
      <c r="F2276" s="4">
        <v>6.99192810058594</v>
      </c>
      <c r="G2276" s="4" t="s">
        <v>10022</v>
      </c>
    </row>
    <row r="2277" spans="1:7">
      <c r="A2277" s="4" t="s">
        <v>10023</v>
      </c>
      <c r="B2277" s="4" t="s">
        <v>10024</v>
      </c>
      <c r="C2277" s="4" t="s">
        <v>464</v>
      </c>
      <c r="D2277" s="4">
        <v>41</v>
      </c>
      <c r="E2277" s="4" t="s">
        <v>10025</v>
      </c>
      <c r="F2277" s="4">
        <v>6.98674774169922</v>
      </c>
      <c r="G2277" s="4" t="s">
        <v>10026</v>
      </c>
    </row>
    <row r="2278" spans="1:7">
      <c r="A2278" s="4" t="s">
        <v>10027</v>
      </c>
      <c r="B2278" s="4" t="s">
        <v>10028</v>
      </c>
      <c r="C2278" s="4" t="s">
        <v>464</v>
      </c>
      <c r="D2278" s="4">
        <v>41</v>
      </c>
      <c r="E2278" s="4" t="s">
        <v>10029</v>
      </c>
      <c r="F2278" s="4">
        <v>6.98420143127441</v>
      </c>
      <c r="G2278" s="4" t="s">
        <v>10030</v>
      </c>
    </row>
    <row r="2279" spans="1:7">
      <c r="A2279" s="4" t="s">
        <v>10031</v>
      </c>
      <c r="B2279" s="4" t="s">
        <v>10032</v>
      </c>
      <c r="C2279" s="4" t="s">
        <v>464</v>
      </c>
      <c r="D2279" s="4">
        <v>40</v>
      </c>
      <c r="E2279" s="4" t="s">
        <v>10033</v>
      </c>
      <c r="F2279" s="4">
        <v>6.98342752456665</v>
      </c>
      <c r="G2279" s="4" t="s">
        <v>10034</v>
      </c>
    </row>
    <row r="2280" spans="1:7">
      <c r="A2280" s="4" t="s">
        <v>10035</v>
      </c>
      <c r="B2280" s="4" t="s">
        <v>10036</v>
      </c>
      <c r="C2280" s="4" t="s">
        <v>464</v>
      </c>
      <c r="D2280" s="4">
        <v>40</v>
      </c>
      <c r="E2280" s="4" t="s">
        <v>10037</v>
      </c>
      <c r="F2280" s="4">
        <v>6.97896909713745</v>
      </c>
      <c r="G2280" s="4" t="s">
        <v>10038</v>
      </c>
    </row>
    <row r="2281" spans="1:7">
      <c r="A2281" s="4" t="s">
        <v>10039</v>
      </c>
      <c r="B2281" s="4" t="s">
        <v>10040</v>
      </c>
      <c r="C2281" s="4" t="s">
        <v>464</v>
      </c>
      <c r="D2281" s="4">
        <v>41</v>
      </c>
      <c r="E2281" s="4" t="s">
        <v>10041</v>
      </c>
      <c r="F2281" s="4">
        <v>6.97373294830322</v>
      </c>
      <c r="G2281" s="4" t="s">
        <v>10042</v>
      </c>
    </row>
    <row r="2282" spans="1:7">
      <c r="A2282" s="4" t="s">
        <v>10043</v>
      </c>
      <c r="B2282" s="4" t="s">
        <v>10044</v>
      </c>
      <c r="C2282" s="4" t="s">
        <v>464</v>
      </c>
      <c r="D2282" s="4">
        <v>44</v>
      </c>
      <c r="E2282" s="4" t="s">
        <v>10045</v>
      </c>
      <c r="F2282" s="4">
        <v>6.97097444534302</v>
      </c>
      <c r="G2282" s="4" t="s">
        <v>10046</v>
      </c>
    </row>
    <row r="2283" spans="1:7">
      <c r="A2283" s="4" t="s">
        <v>10047</v>
      </c>
      <c r="B2283" s="4" t="s">
        <v>10048</v>
      </c>
      <c r="C2283" s="4" t="s">
        <v>464</v>
      </c>
      <c r="D2283" s="4">
        <v>40</v>
      </c>
      <c r="E2283" s="4" t="s">
        <v>10049</v>
      </c>
      <c r="F2283" s="4">
        <v>6.96816444396973</v>
      </c>
      <c r="G2283" s="4" t="s">
        <v>10050</v>
      </c>
    </row>
    <row r="2284" spans="1:7">
      <c r="A2284" s="4" t="s">
        <v>10051</v>
      </c>
      <c r="B2284" s="4" t="s">
        <v>10052</v>
      </c>
      <c r="C2284" s="4" t="s">
        <v>464</v>
      </c>
      <c r="D2284" s="4">
        <v>39</v>
      </c>
      <c r="E2284" s="4" t="s">
        <v>10053</v>
      </c>
      <c r="F2284" s="4">
        <v>6.96260070800781</v>
      </c>
      <c r="G2284" s="4" t="s">
        <v>10054</v>
      </c>
    </row>
    <row r="2285" spans="1:7">
      <c r="A2285" s="4" t="s">
        <v>10055</v>
      </c>
      <c r="B2285" s="4" t="s">
        <v>10056</v>
      </c>
      <c r="C2285" s="4" t="s">
        <v>464</v>
      </c>
      <c r="D2285" s="4">
        <v>48</v>
      </c>
      <c r="E2285" s="4" t="s">
        <v>10057</v>
      </c>
      <c r="F2285" s="4">
        <v>6.95611953735352</v>
      </c>
      <c r="G2285" s="4" t="s">
        <v>10058</v>
      </c>
    </row>
    <row r="2286" spans="1:7">
      <c r="A2286" s="4" t="s">
        <v>10059</v>
      </c>
      <c r="B2286" s="4" t="s">
        <v>10060</v>
      </c>
      <c r="C2286" s="4" t="s">
        <v>464</v>
      </c>
      <c r="D2286" s="4">
        <v>44</v>
      </c>
      <c r="E2286" s="4" t="s">
        <v>10061</v>
      </c>
      <c r="F2286" s="4">
        <v>6.95412158966064</v>
      </c>
      <c r="G2286" s="4" t="s">
        <v>10062</v>
      </c>
    </row>
    <row r="2287" spans="1:7">
      <c r="A2287" s="4" t="s">
        <v>10063</v>
      </c>
      <c r="B2287" s="4" t="s">
        <v>10064</v>
      </c>
      <c r="C2287" s="4" t="s">
        <v>464</v>
      </c>
      <c r="D2287" s="4">
        <v>45</v>
      </c>
      <c r="E2287" s="4" t="s">
        <v>10065</v>
      </c>
      <c r="F2287" s="4">
        <v>6.95356845855713</v>
      </c>
      <c r="G2287" s="4" t="s">
        <v>10066</v>
      </c>
    </row>
    <row r="2288" spans="1:7">
      <c r="A2288" s="4" t="s">
        <v>10067</v>
      </c>
      <c r="B2288" s="4" t="s">
        <v>10068</v>
      </c>
      <c r="C2288" s="4" t="s">
        <v>464</v>
      </c>
      <c r="D2288" s="4">
        <v>42</v>
      </c>
      <c r="E2288" s="4" t="s">
        <v>10069</v>
      </c>
      <c r="F2288" s="4">
        <v>6.94614887237549</v>
      </c>
      <c r="G2288" s="4" t="s">
        <v>10070</v>
      </c>
    </row>
    <row r="2289" spans="1:7">
      <c r="A2289" s="4" t="s">
        <v>10071</v>
      </c>
      <c r="B2289" s="4" t="s">
        <v>10072</v>
      </c>
      <c r="C2289" s="4" t="s">
        <v>464</v>
      </c>
      <c r="D2289" s="4">
        <v>42</v>
      </c>
      <c r="E2289" s="4" t="s">
        <v>10073</v>
      </c>
      <c r="F2289" s="4">
        <v>6.94500541687012</v>
      </c>
      <c r="G2289" s="4" t="s">
        <v>10074</v>
      </c>
    </row>
    <row r="2290" spans="1:7">
      <c r="A2290" s="4" t="s">
        <v>10075</v>
      </c>
      <c r="B2290" s="4" t="s">
        <v>10076</v>
      </c>
      <c r="C2290" s="4" t="s">
        <v>464</v>
      </c>
      <c r="D2290" s="4">
        <v>41</v>
      </c>
      <c r="E2290" s="4" t="s">
        <v>10077</v>
      </c>
      <c r="F2290" s="4">
        <v>6.94111394882202</v>
      </c>
      <c r="G2290" s="4" t="s">
        <v>10078</v>
      </c>
    </row>
    <row r="2291" spans="1:7">
      <c r="A2291" s="4" t="s">
        <v>10079</v>
      </c>
      <c r="B2291" s="4" t="s">
        <v>10080</v>
      </c>
      <c r="C2291" s="4" t="s">
        <v>464</v>
      </c>
      <c r="D2291" s="4">
        <v>36</v>
      </c>
      <c r="E2291" s="4" t="s">
        <v>10081</v>
      </c>
      <c r="F2291" s="4">
        <v>6.93951463699341</v>
      </c>
      <c r="G2291" s="4" t="s">
        <v>10082</v>
      </c>
    </row>
    <row r="2292" spans="1:7">
      <c r="A2292" s="4" t="s">
        <v>10083</v>
      </c>
      <c r="B2292" s="4" t="s">
        <v>10084</v>
      </c>
      <c r="C2292" s="4" t="s">
        <v>464</v>
      </c>
      <c r="D2292" s="4">
        <v>38</v>
      </c>
      <c r="E2292" s="4" t="s">
        <v>10085</v>
      </c>
      <c r="F2292" s="4">
        <v>6.93908500671387</v>
      </c>
      <c r="G2292" s="4" t="s">
        <v>10086</v>
      </c>
    </row>
    <row r="2293" spans="1:7">
      <c r="A2293" s="4" t="s">
        <v>10087</v>
      </c>
      <c r="B2293" s="4" t="s">
        <v>10088</v>
      </c>
      <c r="C2293" s="4" t="s">
        <v>464</v>
      </c>
      <c r="D2293" s="4">
        <v>42</v>
      </c>
      <c r="E2293" s="4" t="s">
        <v>10089</v>
      </c>
      <c r="F2293" s="4">
        <v>6.93683528900146</v>
      </c>
      <c r="G2293" s="4" t="s">
        <v>10090</v>
      </c>
    </row>
    <row r="2294" spans="1:7">
      <c r="A2294" s="4" t="s">
        <v>10091</v>
      </c>
      <c r="B2294" s="4" t="s">
        <v>10092</v>
      </c>
      <c r="C2294" s="4" t="s">
        <v>464</v>
      </c>
      <c r="D2294" s="4">
        <v>43</v>
      </c>
      <c r="E2294" s="4" t="s">
        <v>10093</v>
      </c>
      <c r="F2294" s="4">
        <v>6.93421077728271</v>
      </c>
      <c r="G2294" s="4" t="s">
        <v>10094</v>
      </c>
    </row>
    <row r="2295" spans="1:7">
      <c r="A2295" s="4" t="s">
        <v>10095</v>
      </c>
      <c r="B2295" s="4" t="s">
        <v>10096</v>
      </c>
      <c r="C2295" s="4" t="s">
        <v>464</v>
      </c>
      <c r="D2295" s="4">
        <v>47</v>
      </c>
      <c r="E2295" s="4" t="s">
        <v>10097</v>
      </c>
      <c r="F2295" s="4">
        <v>6.92704343795776</v>
      </c>
      <c r="G2295" s="4" t="s">
        <v>10098</v>
      </c>
    </row>
    <row r="2296" spans="1:7">
      <c r="A2296" s="4" t="s">
        <v>300</v>
      </c>
      <c r="B2296" s="4" t="s">
        <v>10099</v>
      </c>
      <c r="C2296" s="4" t="s">
        <v>464</v>
      </c>
      <c r="D2296" s="4">
        <v>47</v>
      </c>
      <c r="E2296" s="4" t="s">
        <v>10100</v>
      </c>
      <c r="F2296" s="4">
        <v>6.92567825317383</v>
      </c>
      <c r="G2296" s="4" t="s">
        <v>10101</v>
      </c>
    </row>
    <row r="2297" spans="1:7">
      <c r="A2297" s="4" t="s">
        <v>10102</v>
      </c>
      <c r="B2297" s="4" t="s">
        <v>10103</v>
      </c>
      <c r="C2297" s="4" t="s">
        <v>464</v>
      </c>
      <c r="D2297" s="4">
        <v>36</v>
      </c>
      <c r="E2297" s="4" t="s">
        <v>10104</v>
      </c>
      <c r="F2297" s="4">
        <v>6.92019176483154</v>
      </c>
      <c r="G2297" s="4" t="s">
        <v>10105</v>
      </c>
    </row>
    <row r="2298" spans="1:7">
      <c r="A2298" s="4" t="s">
        <v>10106</v>
      </c>
      <c r="B2298" s="4" t="s">
        <v>10107</v>
      </c>
      <c r="C2298" s="4" t="s">
        <v>464</v>
      </c>
      <c r="D2298" s="4">
        <v>41</v>
      </c>
      <c r="E2298" s="4" t="s">
        <v>10108</v>
      </c>
      <c r="F2298" s="4">
        <v>6.91961860656738</v>
      </c>
      <c r="G2298" s="4" t="s">
        <v>10109</v>
      </c>
    </row>
    <row r="2299" spans="1:7">
      <c r="A2299" s="4" t="s">
        <v>10110</v>
      </c>
      <c r="B2299" s="4" t="s">
        <v>10111</v>
      </c>
      <c r="C2299" s="4" t="s">
        <v>464</v>
      </c>
      <c r="D2299" s="4">
        <v>40</v>
      </c>
      <c r="E2299" s="4" t="s">
        <v>10112</v>
      </c>
      <c r="F2299" s="4">
        <v>6.91926002502441</v>
      </c>
      <c r="G2299" s="4" t="s">
        <v>10113</v>
      </c>
    </row>
    <row r="2300" spans="1:7">
      <c r="A2300" s="4" t="s">
        <v>10114</v>
      </c>
      <c r="B2300" s="4" t="s">
        <v>10115</v>
      </c>
      <c r="C2300" s="4" t="s">
        <v>464</v>
      </c>
      <c r="D2300" s="4">
        <v>38</v>
      </c>
      <c r="E2300" s="4" t="s">
        <v>10116</v>
      </c>
      <c r="F2300" s="4">
        <v>6.9151611328125</v>
      </c>
      <c r="G2300" s="4" t="s">
        <v>10117</v>
      </c>
    </row>
    <row r="2301" spans="1:7">
      <c r="A2301" s="4" t="s">
        <v>10118</v>
      </c>
      <c r="B2301" s="4" t="s">
        <v>10119</v>
      </c>
      <c r="C2301" s="4" t="s">
        <v>464</v>
      </c>
      <c r="D2301" s="4">
        <v>45</v>
      </c>
      <c r="E2301" s="4" t="s">
        <v>10120</v>
      </c>
      <c r="F2301" s="4">
        <v>6.91310882568359</v>
      </c>
      <c r="G2301" s="4" t="s">
        <v>10121</v>
      </c>
    </row>
    <row r="2302" spans="1:7">
      <c r="A2302" s="4" t="s">
        <v>10122</v>
      </c>
      <c r="B2302" s="4" t="s">
        <v>10123</v>
      </c>
      <c r="C2302" s="4" t="s">
        <v>464</v>
      </c>
      <c r="D2302" s="4">
        <v>40</v>
      </c>
      <c r="E2302" s="4" t="s">
        <v>10124</v>
      </c>
      <c r="F2302" s="4">
        <v>6.9115686416626</v>
      </c>
      <c r="G2302" s="4" t="s">
        <v>10125</v>
      </c>
    </row>
    <row r="2303" spans="1:7">
      <c r="A2303" s="4" t="s">
        <v>10126</v>
      </c>
      <c r="B2303" s="4" t="s">
        <v>10127</v>
      </c>
      <c r="C2303" s="4" t="s">
        <v>464</v>
      </c>
      <c r="D2303" s="4">
        <v>44</v>
      </c>
      <c r="E2303" s="4" t="s">
        <v>10128</v>
      </c>
      <c r="F2303" s="4">
        <v>6.90686941146851</v>
      </c>
      <c r="G2303" s="4" t="s">
        <v>10129</v>
      </c>
    </row>
    <row r="2304" spans="1:7">
      <c r="A2304" s="4" t="s">
        <v>10130</v>
      </c>
      <c r="B2304" s="4" t="s">
        <v>10131</v>
      </c>
      <c r="C2304" s="4" t="s">
        <v>464</v>
      </c>
      <c r="D2304" s="4">
        <v>44</v>
      </c>
      <c r="E2304" s="4" t="s">
        <v>10132</v>
      </c>
      <c r="F2304" s="4">
        <v>6.90412282943726</v>
      </c>
      <c r="G2304" s="4" t="s">
        <v>10133</v>
      </c>
    </row>
    <row r="2305" spans="1:7">
      <c r="A2305" s="4" t="s">
        <v>10134</v>
      </c>
      <c r="B2305" s="4" t="s">
        <v>10135</v>
      </c>
      <c r="C2305" s="4" t="s">
        <v>464</v>
      </c>
      <c r="D2305" s="4">
        <v>37</v>
      </c>
      <c r="E2305" s="4" t="s">
        <v>10136</v>
      </c>
      <c r="F2305" s="4">
        <v>6.903892993927</v>
      </c>
      <c r="G2305" s="4" t="s">
        <v>10137</v>
      </c>
    </row>
    <row r="2306" spans="1:7">
      <c r="A2306" s="4" t="s">
        <v>10138</v>
      </c>
      <c r="B2306" s="4" t="s">
        <v>10139</v>
      </c>
      <c r="C2306" s="4" t="s">
        <v>464</v>
      </c>
      <c r="D2306" s="4">
        <v>41</v>
      </c>
      <c r="E2306" s="4" t="s">
        <v>10140</v>
      </c>
      <c r="F2306" s="4">
        <v>6.9015736579895</v>
      </c>
      <c r="G2306" s="4" t="s">
        <v>10141</v>
      </c>
    </row>
    <row r="2307" spans="1:7">
      <c r="A2307" s="4" t="s">
        <v>10142</v>
      </c>
      <c r="B2307" s="4" t="s">
        <v>10143</v>
      </c>
      <c r="C2307" s="4" t="s">
        <v>464</v>
      </c>
      <c r="D2307" s="4">
        <v>43</v>
      </c>
      <c r="E2307" s="4" t="s">
        <v>10144</v>
      </c>
      <c r="F2307" s="4">
        <v>6.89918661117554</v>
      </c>
      <c r="G2307" s="4" t="s">
        <v>10145</v>
      </c>
    </row>
    <row r="2308" spans="1:7">
      <c r="A2308" s="4" t="s">
        <v>10146</v>
      </c>
      <c r="B2308" s="4" t="s">
        <v>10147</v>
      </c>
      <c r="C2308" s="4" t="s">
        <v>464</v>
      </c>
      <c r="D2308" s="4">
        <v>25</v>
      </c>
      <c r="E2308" s="4" t="s">
        <v>10148</v>
      </c>
      <c r="F2308" s="4">
        <v>6.88956356048584</v>
      </c>
      <c r="G2308" s="4" t="s">
        <v>10149</v>
      </c>
    </row>
    <row r="2309" spans="1:7">
      <c r="A2309" s="4" t="s">
        <v>10150</v>
      </c>
      <c r="B2309" s="4" t="s">
        <v>10151</v>
      </c>
      <c r="C2309" s="4" t="s">
        <v>464</v>
      </c>
      <c r="D2309" s="4">
        <v>41</v>
      </c>
      <c r="E2309" s="4" t="s">
        <v>10152</v>
      </c>
      <c r="F2309" s="4">
        <v>6.88955640792847</v>
      </c>
      <c r="G2309" s="4" t="s">
        <v>10153</v>
      </c>
    </row>
    <row r="2310" spans="1:7">
      <c r="A2310" s="4" t="s">
        <v>10154</v>
      </c>
      <c r="B2310" s="4" t="s">
        <v>10155</v>
      </c>
      <c r="C2310" s="4" t="s">
        <v>464</v>
      </c>
      <c r="D2310" s="4">
        <v>44</v>
      </c>
      <c r="E2310" s="4" t="s">
        <v>10156</v>
      </c>
      <c r="F2310" s="4">
        <v>6.88726043701172</v>
      </c>
      <c r="G2310" s="4" t="s">
        <v>10157</v>
      </c>
    </row>
    <row r="2311" spans="1:7">
      <c r="A2311" s="4" t="s">
        <v>10158</v>
      </c>
      <c r="B2311" s="4" t="s">
        <v>10159</v>
      </c>
      <c r="C2311" s="4" t="s">
        <v>464</v>
      </c>
      <c r="D2311" s="4">
        <v>45</v>
      </c>
      <c r="E2311" s="4" t="s">
        <v>10160</v>
      </c>
      <c r="F2311" s="4">
        <v>6.88603973388672</v>
      </c>
      <c r="G2311" s="4" t="s">
        <v>10161</v>
      </c>
    </row>
    <row r="2312" spans="1:7">
      <c r="A2312" s="4" t="s">
        <v>10162</v>
      </c>
      <c r="B2312" s="4" t="s">
        <v>10163</v>
      </c>
      <c r="C2312" s="4" t="s">
        <v>464</v>
      </c>
      <c r="D2312" s="4">
        <v>46</v>
      </c>
      <c r="E2312" s="4" t="s">
        <v>10164</v>
      </c>
      <c r="F2312" s="4">
        <v>6.88603830337524</v>
      </c>
      <c r="G2312" s="4" t="s">
        <v>10165</v>
      </c>
    </row>
    <row r="2313" spans="1:7">
      <c r="A2313" s="4" t="s">
        <v>10166</v>
      </c>
      <c r="B2313" s="4" t="s">
        <v>10167</v>
      </c>
      <c r="C2313" s="4" t="s">
        <v>464</v>
      </c>
      <c r="D2313" s="4">
        <v>40</v>
      </c>
      <c r="E2313" s="4" t="s">
        <v>10168</v>
      </c>
      <c r="F2313" s="4">
        <v>6.88455867767334</v>
      </c>
      <c r="G2313" s="4" t="s">
        <v>10169</v>
      </c>
    </row>
    <row r="2314" spans="1:7">
      <c r="A2314" s="4" t="s">
        <v>10170</v>
      </c>
      <c r="B2314" s="4" t="s">
        <v>10171</v>
      </c>
      <c r="C2314" s="4" t="s">
        <v>464</v>
      </c>
      <c r="D2314" s="4">
        <v>46</v>
      </c>
      <c r="E2314" s="4" t="s">
        <v>10172</v>
      </c>
      <c r="F2314" s="4">
        <v>6.88372659683228</v>
      </c>
      <c r="G2314" s="4" t="s">
        <v>10173</v>
      </c>
    </row>
    <row r="2315" spans="1:7">
      <c r="A2315" s="4" t="s">
        <v>10174</v>
      </c>
      <c r="B2315" s="4" t="s">
        <v>10175</v>
      </c>
      <c r="C2315" s="4" t="s">
        <v>464</v>
      </c>
      <c r="D2315" s="4">
        <v>30</v>
      </c>
      <c r="E2315" s="4" t="s">
        <v>10176</v>
      </c>
      <c r="F2315" s="4">
        <v>6.88362264633179</v>
      </c>
      <c r="G2315" s="4" t="s">
        <v>10177</v>
      </c>
    </row>
    <row r="2316" spans="1:7">
      <c r="A2316" s="4" t="s">
        <v>10178</v>
      </c>
      <c r="B2316" s="4" t="s">
        <v>10179</v>
      </c>
      <c r="C2316" s="4" t="s">
        <v>464</v>
      </c>
      <c r="D2316" s="4">
        <v>45</v>
      </c>
      <c r="E2316" s="4" t="s">
        <v>10180</v>
      </c>
      <c r="F2316" s="4">
        <v>6.87722110748291</v>
      </c>
      <c r="G2316" s="4" t="s">
        <v>10181</v>
      </c>
    </row>
    <row r="2317" spans="1:7">
      <c r="A2317" s="4" t="s">
        <v>10182</v>
      </c>
      <c r="B2317" s="4" t="s">
        <v>10183</v>
      </c>
      <c r="C2317" s="4" t="s">
        <v>464</v>
      </c>
      <c r="D2317" s="4">
        <v>44</v>
      </c>
      <c r="E2317" s="4" t="s">
        <v>10184</v>
      </c>
      <c r="F2317" s="4">
        <v>6.87628507614136</v>
      </c>
      <c r="G2317" s="4" t="s">
        <v>10185</v>
      </c>
    </row>
    <row r="2318" spans="1:7">
      <c r="A2318" s="4" t="s">
        <v>10186</v>
      </c>
      <c r="B2318" s="4" t="s">
        <v>10187</v>
      </c>
      <c r="C2318" s="4" t="s">
        <v>464</v>
      </c>
      <c r="D2318" s="4">
        <v>45</v>
      </c>
      <c r="E2318" s="4" t="s">
        <v>10188</v>
      </c>
      <c r="F2318" s="4">
        <v>6.87482023239136</v>
      </c>
      <c r="G2318" s="4" t="s">
        <v>10189</v>
      </c>
    </row>
    <row r="2319" spans="1:7">
      <c r="A2319" s="4" t="s">
        <v>10190</v>
      </c>
      <c r="B2319" s="4" t="s">
        <v>10191</v>
      </c>
      <c r="C2319" s="4" t="s">
        <v>464</v>
      </c>
      <c r="D2319" s="4">
        <v>42</v>
      </c>
      <c r="E2319" s="4" t="s">
        <v>10192</v>
      </c>
      <c r="F2319" s="4">
        <v>6.87269878387451</v>
      </c>
      <c r="G2319" s="4" t="s">
        <v>10193</v>
      </c>
    </row>
    <row r="2320" spans="1:7">
      <c r="A2320" s="4" t="s">
        <v>10194</v>
      </c>
      <c r="B2320" s="4" t="s">
        <v>10195</v>
      </c>
      <c r="C2320" s="4" t="s">
        <v>464</v>
      </c>
      <c r="D2320" s="4">
        <v>41</v>
      </c>
      <c r="E2320" s="4" t="s">
        <v>10196</v>
      </c>
      <c r="F2320" s="4">
        <v>6.87237691879272</v>
      </c>
      <c r="G2320" s="4" t="s">
        <v>10197</v>
      </c>
    </row>
    <row r="2321" spans="1:7">
      <c r="A2321" s="4" t="s">
        <v>10198</v>
      </c>
      <c r="B2321" s="4" t="s">
        <v>10199</v>
      </c>
      <c r="C2321" s="4" t="s">
        <v>464</v>
      </c>
      <c r="D2321" s="4">
        <v>37</v>
      </c>
      <c r="E2321" s="4" t="s">
        <v>10200</v>
      </c>
      <c r="F2321" s="4">
        <v>6.86833477020264</v>
      </c>
      <c r="G2321" s="4" t="s">
        <v>10201</v>
      </c>
    </row>
    <row r="2322" spans="1:7">
      <c r="A2322" s="4" t="s">
        <v>10202</v>
      </c>
      <c r="B2322" s="4" t="s">
        <v>10203</v>
      </c>
      <c r="C2322" s="4" t="s">
        <v>464</v>
      </c>
      <c r="D2322" s="4">
        <v>37</v>
      </c>
      <c r="E2322" s="4" t="s">
        <v>10204</v>
      </c>
      <c r="F2322" s="4">
        <v>6.85480403900146</v>
      </c>
      <c r="G2322" s="4" t="s">
        <v>10205</v>
      </c>
    </row>
    <row r="2323" spans="1:7">
      <c r="A2323" s="4" t="s">
        <v>10206</v>
      </c>
      <c r="B2323" s="4" t="s">
        <v>10207</v>
      </c>
      <c r="C2323" s="4" t="s">
        <v>464</v>
      </c>
      <c r="D2323" s="4">
        <v>47</v>
      </c>
      <c r="E2323" s="4" t="s">
        <v>10208</v>
      </c>
      <c r="F2323" s="4">
        <v>6.85439586639404</v>
      </c>
      <c r="G2323" s="4" t="s">
        <v>10209</v>
      </c>
    </row>
    <row r="2324" spans="1:7">
      <c r="A2324" s="4" t="s">
        <v>10210</v>
      </c>
      <c r="B2324" s="4" t="s">
        <v>10211</v>
      </c>
      <c r="C2324" s="4" t="s">
        <v>464</v>
      </c>
      <c r="D2324" s="4">
        <v>46</v>
      </c>
      <c r="E2324" s="4" t="s">
        <v>10212</v>
      </c>
      <c r="F2324" s="4">
        <v>6.85077381134033</v>
      </c>
      <c r="G2324" s="4" t="s">
        <v>10213</v>
      </c>
    </row>
    <row r="2325" spans="1:7">
      <c r="A2325" s="4" t="s">
        <v>10214</v>
      </c>
      <c r="B2325" s="4" t="s">
        <v>10215</v>
      </c>
      <c r="C2325" s="4" t="s">
        <v>464</v>
      </c>
      <c r="D2325" s="4">
        <v>44</v>
      </c>
      <c r="E2325" s="4" t="s">
        <v>10216</v>
      </c>
      <c r="F2325" s="4">
        <v>6.84910488128662</v>
      </c>
      <c r="G2325" s="4" t="s">
        <v>10217</v>
      </c>
    </row>
    <row r="2326" spans="1:7">
      <c r="A2326" s="4" t="s">
        <v>10218</v>
      </c>
      <c r="B2326" s="4" t="s">
        <v>10219</v>
      </c>
      <c r="C2326" s="4" t="s">
        <v>464</v>
      </c>
      <c r="D2326" s="4">
        <v>48</v>
      </c>
      <c r="E2326" s="4" t="s">
        <v>10220</v>
      </c>
      <c r="F2326" s="4">
        <v>6.84686422348022</v>
      </c>
      <c r="G2326" s="4" t="s">
        <v>10221</v>
      </c>
    </row>
    <row r="2327" spans="1:7">
      <c r="A2327" s="4" t="s">
        <v>10222</v>
      </c>
      <c r="B2327" s="4" t="s">
        <v>10223</v>
      </c>
      <c r="C2327" s="4" t="s">
        <v>464</v>
      </c>
      <c r="D2327" s="4">
        <v>44</v>
      </c>
      <c r="E2327" s="4" t="s">
        <v>10224</v>
      </c>
      <c r="F2327" s="4">
        <v>6.8461217880249</v>
      </c>
      <c r="G2327" s="4" t="s">
        <v>10225</v>
      </c>
    </row>
    <row r="2328" spans="1:7">
      <c r="A2328" s="4" t="s">
        <v>10226</v>
      </c>
      <c r="B2328" s="4" t="s">
        <v>10227</v>
      </c>
      <c r="C2328" s="4" t="s">
        <v>464</v>
      </c>
      <c r="D2328" s="4">
        <v>44</v>
      </c>
      <c r="E2328" s="4" t="s">
        <v>10228</v>
      </c>
      <c r="F2328" s="4">
        <v>6.84363317489624</v>
      </c>
      <c r="G2328" s="4" t="s">
        <v>10229</v>
      </c>
    </row>
    <row r="2329" spans="1:7">
      <c r="A2329" s="4" t="s">
        <v>10230</v>
      </c>
      <c r="B2329" s="4" t="s">
        <v>10231</v>
      </c>
      <c r="C2329" s="4" t="s">
        <v>464</v>
      </c>
      <c r="D2329" s="4">
        <v>39</v>
      </c>
      <c r="E2329" s="4" t="s">
        <v>10232</v>
      </c>
      <c r="F2329" s="4">
        <v>6.84062671661377</v>
      </c>
      <c r="G2329" s="4" t="s">
        <v>10233</v>
      </c>
    </row>
    <row r="2330" spans="1:7">
      <c r="A2330" s="4" t="s">
        <v>10234</v>
      </c>
      <c r="B2330" s="4" t="s">
        <v>10235</v>
      </c>
      <c r="C2330" s="4" t="s">
        <v>464</v>
      </c>
      <c r="D2330" s="4">
        <v>42</v>
      </c>
      <c r="E2330" s="4" t="s">
        <v>10236</v>
      </c>
      <c r="F2330" s="4">
        <v>6.83468627929688</v>
      </c>
      <c r="G2330" s="4" t="s">
        <v>10237</v>
      </c>
    </row>
    <row r="2331" spans="1:7">
      <c r="A2331" s="4" t="s">
        <v>10238</v>
      </c>
      <c r="B2331" s="4" t="s">
        <v>10239</v>
      </c>
      <c r="C2331" s="4" t="s">
        <v>464</v>
      </c>
      <c r="D2331" s="4">
        <v>48</v>
      </c>
      <c r="E2331" s="4" t="s">
        <v>10240</v>
      </c>
      <c r="F2331" s="4">
        <v>6.8323392868042</v>
      </c>
      <c r="G2331" s="4" t="s">
        <v>10241</v>
      </c>
    </row>
    <row r="2332" spans="1:7">
      <c r="A2332" s="4" t="s">
        <v>10242</v>
      </c>
      <c r="B2332" s="4" t="s">
        <v>10243</v>
      </c>
      <c r="C2332" s="4" t="s">
        <v>464</v>
      </c>
      <c r="D2332" s="4">
        <v>42</v>
      </c>
      <c r="E2332" s="4" t="s">
        <v>10244</v>
      </c>
      <c r="F2332" s="4">
        <v>6.82670831680298</v>
      </c>
      <c r="G2332" s="4" t="s">
        <v>10245</v>
      </c>
    </row>
    <row r="2333" spans="1:7">
      <c r="A2333" s="4" t="s">
        <v>10246</v>
      </c>
      <c r="B2333" s="4" t="s">
        <v>10247</v>
      </c>
      <c r="C2333" s="4" t="s">
        <v>464</v>
      </c>
      <c r="D2333" s="4">
        <v>46</v>
      </c>
      <c r="E2333" s="4" t="s">
        <v>10248</v>
      </c>
      <c r="F2333" s="4">
        <v>6.82268095016479</v>
      </c>
      <c r="G2333" s="4" t="s">
        <v>10249</v>
      </c>
    </row>
    <row r="2334" spans="1:7">
      <c r="A2334" s="4" t="s">
        <v>10250</v>
      </c>
      <c r="B2334" s="4" t="s">
        <v>10251</v>
      </c>
      <c r="C2334" s="4" t="s">
        <v>464</v>
      </c>
      <c r="D2334" s="4">
        <v>33</v>
      </c>
      <c r="E2334" s="4" t="s">
        <v>10252</v>
      </c>
      <c r="F2334" s="4">
        <v>6.81961870193481</v>
      </c>
      <c r="G2334" s="4" t="s">
        <v>10253</v>
      </c>
    </row>
    <row r="2335" spans="1:7">
      <c r="A2335" s="4" t="s">
        <v>10254</v>
      </c>
      <c r="B2335" s="4" t="s">
        <v>10255</v>
      </c>
      <c r="C2335" s="4" t="s">
        <v>464</v>
      </c>
      <c r="D2335" s="4">
        <v>38</v>
      </c>
      <c r="E2335" s="4" t="s">
        <v>10256</v>
      </c>
      <c r="F2335" s="4">
        <v>6.81855916976929</v>
      </c>
      <c r="G2335" s="4" t="s">
        <v>10257</v>
      </c>
    </row>
    <row r="2336" spans="1:7">
      <c r="A2336" s="4" t="s">
        <v>10258</v>
      </c>
      <c r="B2336" s="4" t="s">
        <v>10259</v>
      </c>
      <c r="C2336" s="4" t="s">
        <v>464</v>
      </c>
      <c r="D2336" s="4">
        <v>40</v>
      </c>
      <c r="E2336" s="4" t="s">
        <v>10260</v>
      </c>
      <c r="F2336" s="4">
        <v>6.8179874420166</v>
      </c>
      <c r="G2336" s="4" t="s">
        <v>10261</v>
      </c>
    </row>
    <row r="2337" spans="1:7">
      <c r="A2337" s="4" t="s">
        <v>10262</v>
      </c>
      <c r="B2337" s="4" t="s">
        <v>10263</v>
      </c>
      <c r="C2337" s="4" t="s">
        <v>464</v>
      </c>
      <c r="D2337" s="4">
        <v>35</v>
      </c>
      <c r="E2337" s="4" t="s">
        <v>10264</v>
      </c>
      <c r="F2337" s="4">
        <v>6.8167839050293</v>
      </c>
      <c r="G2337" s="4" t="s">
        <v>10265</v>
      </c>
    </row>
    <row r="2338" spans="1:7">
      <c r="A2338" s="4" t="s">
        <v>10266</v>
      </c>
      <c r="B2338" s="4" t="s">
        <v>10267</v>
      </c>
      <c r="C2338" s="4" t="s">
        <v>464</v>
      </c>
      <c r="D2338" s="4">
        <v>42</v>
      </c>
      <c r="E2338" s="4" t="s">
        <v>10268</v>
      </c>
      <c r="F2338" s="4">
        <v>6.81026840209961</v>
      </c>
      <c r="G2338" s="4" t="s">
        <v>10269</v>
      </c>
    </row>
    <row r="2339" spans="1:7">
      <c r="A2339" s="4" t="s">
        <v>10270</v>
      </c>
      <c r="B2339" s="4" t="s">
        <v>10271</v>
      </c>
      <c r="C2339" s="4" t="s">
        <v>464</v>
      </c>
      <c r="D2339" s="4">
        <v>40</v>
      </c>
      <c r="E2339" s="4" t="s">
        <v>10272</v>
      </c>
      <c r="F2339" s="4">
        <v>6.80919742584229</v>
      </c>
      <c r="G2339" s="4" t="s">
        <v>10273</v>
      </c>
    </row>
    <row r="2340" spans="1:7">
      <c r="A2340" s="4" t="s">
        <v>10274</v>
      </c>
      <c r="B2340" s="4" t="s">
        <v>10275</v>
      </c>
      <c r="C2340" s="4" t="s">
        <v>464</v>
      </c>
      <c r="D2340" s="4">
        <v>45</v>
      </c>
      <c r="E2340" s="4" t="s">
        <v>10276</v>
      </c>
      <c r="F2340" s="4">
        <v>6.80669164657593</v>
      </c>
      <c r="G2340" s="4" t="s">
        <v>10277</v>
      </c>
    </row>
    <row r="2341" spans="1:7">
      <c r="A2341" s="4" t="s">
        <v>10278</v>
      </c>
      <c r="B2341" s="4" t="s">
        <v>10279</v>
      </c>
      <c r="C2341" s="4" t="s">
        <v>551</v>
      </c>
      <c r="D2341" s="4">
        <v>12</v>
      </c>
      <c r="E2341" s="4" t="s">
        <v>10280</v>
      </c>
      <c r="F2341" s="4">
        <v>6.80637264251709</v>
      </c>
      <c r="G2341" s="4" t="s">
        <v>10281</v>
      </c>
    </row>
    <row r="2342" spans="1:7">
      <c r="A2342" s="4" t="s">
        <v>10282</v>
      </c>
      <c r="B2342" s="4" t="s">
        <v>10283</v>
      </c>
      <c r="C2342" s="4" t="s">
        <v>464</v>
      </c>
      <c r="D2342" s="4">
        <v>44</v>
      </c>
      <c r="E2342" s="4" t="s">
        <v>10284</v>
      </c>
      <c r="F2342" s="4">
        <v>6.79927539825439</v>
      </c>
      <c r="G2342" s="4" t="s">
        <v>10285</v>
      </c>
    </row>
    <row r="2343" spans="1:7">
      <c r="A2343" s="4" t="s">
        <v>10286</v>
      </c>
      <c r="B2343" s="4" t="s">
        <v>10287</v>
      </c>
      <c r="C2343" s="4" t="s">
        <v>464</v>
      </c>
      <c r="D2343" s="4">
        <v>41</v>
      </c>
      <c r="E2343" s="4" t="s">
        <v>10288</v>
      </c>
      <c r="F2343" s="4">
        <v>6.79791450500488</v>
      </c>
      <c r="G2343" s="4" t="s">
        <v>10289</v>
      </c>
    </row>
    <row r="2344" spans="1:7">
      <c r="A2344" s="4" t="s">
        <v>10290</v>
      </c>
      <c r="B2344" s="4" t="s">
        <v>10291</v>
      </c>
      <c r="C2344" s="4" t="s">
        <v>464</v>
      </c>
      <c r="D2344" s="4">
        <v>43</v>
      </c>
      <c r="E2344" s="4" t="s">
        <v>10292</v>
      </c>
      <c r="F2344" s="4">
        <v>6.79616117477417</v>
      </c>
      <c r="G2344" s="4" t="s">
        <v>10293</v>
      </c>
    </row>
    <row r="2345" spans="1:7">
      <c r="A2345" s="4" t="s">
        <v>10294</v>
      </c>
      <c r="B2345" s="4" t="s">
        <v>10295</v>
      </c>
      <c r="C2345" s="4" t="s">
        <v>464</v>
      </c>
      <c r="D2345" s="4">
        <v>41</v>
      </c>
      <c r="E2345" s="4" t="s">
        <v>10296</v>
      </c>
      <c r="F2345" s="4">
        <v>6.7952446937561</v>
      </c>
      <c r="G2345" s="4" t="s">
        <v>10297</v>
      </c>
    </row>
    <row r="2346" spans="1:7">
      <c r="A2346" s="4" t="s">
        <v>10298</v>
      </c>
      <c r="B2346" s="4" t="s">
        <v>10299</v>
      </c>
      <c r="C2346" s="4" t="s">
        <v>464</v>
      </c>
      <c r="D2346" s="4">
        <v>43</v>
      </c>
      <c r="E2346" s="4" t="s">
        <v>10300</v>
      </c>
      <c r="F2346" s="4">
        <v>6.79315376281738</v>
      </c>
      <c r="G2346" s="4" t="s">
        <v>10301</v>
      </c>
    </row>
    <row r="2347" spans="1:7">
      <c r="A2347" s="4" t="s">
        <v>10302</v>
      </c>
      <c r="B2347" s="4" t="s">
        <v>10303</v>
      </c>
      <c r="C2347" s="4" t="s">
        <v>464</v>
      </c>
      <c r="D2347" s="4">
        <v>44</v>
      </c>
      <c r="E2347" s="4" t="s">
        <v>10304</v>
      </c>
      <c r="F2347" s="4">
        <v>6.79008817672729</v>
      </c>
      <c r="G2347" s="4" t="s">
        <v>10305</v>
      </c>
    </row>
    <row r="2348" spans="1:7">
      <c r="A2348" s="4" t="s">
        <v>10306</v>
      </c>
      <c r="B2348" s="4" t="s">
        <v>10307</v>
      </c>
      <c r="C2348" s="4" t="s">
        <v>464</v>
      </c>
      <c r="D2348" s="4">
        <v>38</v>
      </c>
      <c r="E2348" s="4" t="s">
        <v>10308</v>
      </c>
      <c r="F2348" s="4">
        <v>6.78605175018311</v>
      </c>
      <c r="G2348" s="4" t="s">
        <v>10309</v>
      </c>
    </row>
    <row r="2349" spans="1:7">
      <c r="A2349" s="4" t="s">
        <v>10310</v>
      </c>
      <c r="B2349" s="4" t="s">
        <v>10311</v>
      </c>
      <c r="C2349" s="4" t="s">
        <v>464</v>
      </c>
      <c r="D2349" s="4">
        <v>45</v>
      </c>
      <c r="E2349" s="4" t="s">
        <v>10312</v>
      </c>
      <c r="F2349" s="4">
        <v>6.78546619415283</v>
      </c>
      <c r="G2349" s="4" t="s">
        <v>10313</v>
      </c>
    </row>
    <row r="2350" spans="1:7">
      <c r="A2350" s="4" t="s">
        <v>10314</v>
      </c>
      <c r="B2350" s="4" t="s">
        <v>10315</v>
      </c>
      <c r="C2350" s="4" t="s">
        <v>464</v>
      </c>
      <c r="D2350" s="4">
        <v>43</v>
      </c>
      <c r="E2350" s="4" t="s">
        <v>10316</v>
      </c>
      <c r="F2350" s="4">
        <v>6.78443050384521</v>
      </c>
      <c r="G2350" s="4" t="s">
        <v>10317</v>
      </c>
    </row>
    <row r="2351" spans="1:7">
      <c r="A2351" s="4" t="s">
        <v>10318</v>
      </c>
      <c r="B2351" s="4" t="s">
        <v>10319</v>
      </c>
      <c r="C2351" s="4" t="s">
        <v>464</v>
      </c>
      <c r="D2351" s="4">
        <v>45</v>
      </c>
      <c r="E2351" s="4" t="s">
        <v>10320</v>
      </c>
      <c r="F2351" s="4">
        <v>6.78400564193726</v>
      </c>
      <c r="G2351" s="4" t="s">
        <v>10321</v>
      </c>
    </row>
    <row r="2352" spans="1:7">
      <c r="A2352" s="4" t="s">
        <v>303</v>
      </c>
      <c r="B2352" s="4" t="s">
        <v>10322</v>
      </c>
      <c r="C2352" s="4" t="s">
        <v>464</v>
      </c>
      <c r="D2352" s="4">
        <v>47</v>
      </c>
      <c r="E2352" s="4" t="s">
        <v>10323</v>
      </c>
      <c r="F2352" s="4">
        <v>6.78400278091431</v>
      </c>
      <c r="G2352" s="4" t="s">
        <v>10324</v>
      </c>
    </row>
    <row r="2353" spans="1:7">
      <c r="A2353" s="4" t="s">
        <v>10325</v>
      </c>
      <c r="B2353" s="4" t="s">
        <v>10326</v>
      </c>
      <c r="C2353" s="4" t="s">
        <v>464</v>
      </c>
      <c r="D2353" s="4">
        <v>38</v>
      </c>
      <c r="E2353" s="4" t="s">
        <v>10327</v>
      </c>
      <c r="F2353" s="4">
        <v>6.7816743850708</v>
      </c>
      <c r="G2353" s="4" t="s">
        <v>10328</v>
      </c>
    </row>
    <row r="2354" spans="1:7">
      <c r="A2354" s="4" t="s">
        <v>10329</v>
      </c>
      <c r="B2354" s="4" t="s">
        <v>10330</v>
      </c>
      <c r="C2354" s="4" t="s">
        <v>464</v>
      </c>
      <c r="D2354" s="4">
        <v>43</v>
      </c>
      <c r="E2354" s="4" t="s">
        <v>10331</v>
      </c>
      <c r="F2354" s="4">
        <v>6.78084230422974</v>
      </c>
      <c r="G2354" s="4" t="s">
        <v>10332</v>
      </c>
    </row>
    <row r="2355" spans="1:7">
      <c r="A2355" s="4" t="s">
        <v>10333</v>
      </c>
      <c r="B2355" s="4" t="s">
        <v>10334</v>
      </c>
      <c r="C2355" s="4" t="s">
        <v>464</v>
      </c>
      <c r="D2355" s="4">
        <v>38</v>
      </c>
      <c r="E2355" s="4" t="s">
        <v>10335</v>
      </c>
      <c r="F2355" s="4">
        <v>6.7674674987793</v>
      </c>
      <c r="G2355" s="4" t="s">
        <v>10336</v>
      </c>
    </row>
    <row r="2356" spans="1:7">
      <c r="A2356" s="4" t="s">
        <v>10337</v>
      </c>
      <c r="B2356" s="4" t="s">
        <v>10338</v>
      </c>
      <c r="C2356" s="4" t="s">
        <v>464</v>
      </c>
      <c r="D2356" s="4">
        <v>45</v>
      </c>
      <c r="E2356" s="4" t="s">
        <v>10339</v>
      </c>
      <c r="F2356" s="4">
        <v>6.76618146896362</v>
      </c>
      <c r="G2356" s="4" t="s">
        <v>10340</v>
      </c>
    </row>
    <row r="2357" spans="1:7">
      <c r="A2357" s="4" t="s">
        <v>10341</v>
      </c>
      <c r="B2357" s="4" t="s">
        <v>10342</v>
      </c>
      <c r="C2357" s="4" t="s">
        <v>464</v>
      </c>
      <c r="D2357" s="4">
        <v>41</v>
      </c>
      <c r="E2357" s="4" t="s">
        <v>10343</v>
      </c>
      <c r="F2357" s="4">
        <v>6.76441955566406</v>
      </c>
      <c r="G2357" s="4" t="s">
        <v>10344</v>
      </c>
    </row>
    <row r="2358" spans="1:7">
      <c r="A2358" s="4" t="s">
        <v>10345</v>
      </c>
      <c r="B2358" s="4" t="s">
        <v>10346</v>
      </c>
      <c r="C2358" s="4" t="s">
        <v>464</v>
      </c>
      <c r="D2358" s="4">
        <v>46</v>
      </c>
      <c r="E2358" s="4" t="s">
        <v>10347</v>
      </c>
      <c r="F2358" s="4">
        <v>6.76096153259277</v>
      </c>
      <c r="G2358" s="4" t="s">
        <v>10348</v>
      </c>
    </row>
    <row r="2359" spans="1:7">
      <c r="A2359" s="4" t="s">
        <v>10349</v>
      </c>
      <c r="B2359" s="4" t="s">
        <v>10350</v>
      </c>
      <c r="C2359" s="4" t="s">
        <v>551</v>
      </c>
      <c r="D2359" s="4">
        <v>25</v>
      </c>
      <c r="E2359" s="4" t="s">
        <v>10351</v>
      </c>
      <c r="F2359" s="4">
        <v>6.75745677947998</v>
      </c>
      <c r="G2359" s="4" t="s">
        <v>10352</v>
      </c>
    </row>
    <row r="2360" spans="1:7">
      <c r="A2360" s="4" t="s">
        <v>10353</v>
      </c>
      <c r="B2360" s="4" t="s">
        <v>10354</v>
      </c>
      <c r="C2360" s="4" t="s">
        <v>464</v>
      </c>
      <c r="D2360" s="4">
        <v>42</v>
      </c>
      <c r="E2360" s="4" t="s">
        <v>10355</v>
      </c>
      <c r="F2360" s="4">
        <v>6.75743675231934</v>
      </c>
      <c r="G2360" s="4" t="s">
        <v>10356</v>
      </c>
    </row>
    <row r="2361" spans="1:7">
      <c r="A2361" s="4" t="s">
        <v>10357</v>
      </c>
      <c r="B2361" s="4" t="s">
        <v>10358</v>
      </c>
      <c r="C2361" s="4" t="s">
        <v>464</v>
      </c>
      <c r="D2361" s="4">
        <v>40</v>
      </c>
      <c r="E2361" s="4" t="s">
        <v>10359</v>
      </c>
      <c r="F2361" s="4">
        <v>6.75519943237305</v>
      </c>
      <c r="G2361" s="4" t="s">
        <v>10360</v>
      </c>
    </row>
    <row r="2362" spans="1:7">
      <c r="A2362" s="4" t="s">
        <v>405</v>
      </c>
      <c r="B2362" s="4" t="s">
        <v>10361</v>
      </c>
      <c r="C2362" s="4" t="s">
        <v>464</v>
      </c>
      <c r="D2362" s="4">
        <v>42</v>
      </c>
      <c r="E2362" s="4" t="s">
        <v>10362</v>
      </c>
      <c r="F2362" s="4">
        <v>6.75382041931152</v>
      </c>
      <c r="G2362" s="4" t="s">
        <v>10363</v>
      </c>
    </row>
    <row r="2363" spans="1:7">
      <c r="A2363" s="4" t="s">
        <v>10364</v>
      </c>
      <c r="B2363" s="4" t="s">
        <v>10365</v>
      </c>
      <c r="C2363" s="4" t="s">
        <v>464</v>
      </c>
      <c r="D2363" s="4">
        <v>44</v>
      </c>
      <c r="E2363" s="4" t="s">
        <v>10366</v>
      </c>
      <c r="F2363" s="4">
        <v>6.75084400177002</v>
      </c>
      <c r="G2363" s="4" t="s">
        <v>10367</v>
      </c>
    </row>
    <row r="2364" spans="1:7">
      <c r="A2364" s="4" t="s">
        <v>10368</v>
      </c>
      <c r="B2364" s="4" t="s">
        <v>10369</v>
      </c>
      <c r="C2364" s="4" t="s">
        <v>464</v>
      </c>
      <c r="D2364" s="4">
        <v>38</v>
      </c>
      <c r="E2364" s="4" t="s">
        <v>10370</v>
      </c>
      <c r="F2364" s="4">
        <v>6.75000047683716</v>
      </c>
      <c r="G2364" s="4" t="s">
        <v>10371</v>
      </c>
    </row>
    <row r="2365" spans="1:7">
      <c r="A2365" s="4" t="s">
        <v>10372</v>
      </c>
      <c r="B2365" s="4" t="s">
        <v>10373</v>
      </c>
      <c r="C2365" s="4" t="s">
        <v>464</v>
      </c>
      <c r="D2365" s="4">
        <v>50</v>
      </c>
      <c r="E2365" s="4" t="s">
        <v>10374</v>
      </c>
      <c r="F2365" s="4">
        <v>6.7496223449707</v>
      </c>
      <c r="G2365" s="4" t="s">
        <v>10375</v>
      </c>
    </row>
    <row r="2366" spans="1:7">
      <c r="A2366" s="4" t="s">
        <v>10376</v>
      </c>
      <c r="B2366" s="4" t="s">
        <v>10377</v>
      </c>
      <c r="C2366" s="4" t="s">
        <v>464</v>
      </c>
      <c r="D2366" s="4">
        <v>43</v>
      </c>
      <c r="E2366" s="4" t="s">
        <v>10378</v>
      </c>
      <c r="F2366" s="4">
        <v>6.74599552154541</v>
      </c>
      <c r="G2366" s="4" t="s">
        <v>10379</v>
      </c>
    </row>
    <row r="2367" spans="1:7">
      <c r="A2367" s="4" t="s">
        <v>10380</v>
      </c>
      <c r="B2367" s="4" t="s">
        <v>10381</v>
      </c>
      <c r="C2367" s="4" t="s">
        <v>464</v>
      </c>
      <c r="D2367" s="4">
        <v>44</v>
      </c>
      <c r="E2367" s="4" t="s">
        <v>10382</v>
      </c>
      <c r="F2367" s="4">
        <v>6.74571371078491</v>
      </c>
      <c r="G2367" s="4" t="s">
        <v>10383</v>
      </c>
    </row>
    <row r="2368" spans="1:7">
      <c r="A2368" s="4" t="s">
        <v>10384</v>
      </c>
      <c r="B2368" s="4" t="s">
        <v>10385</v>
      </c>
      <c r="C2368" s="4" t="s">
        <v>464</v>
      </c>
      <c r="D2368" s="4">
        <v>45</v>
      </c>
      <c r="E2368" s="4" t="s">
        <v>10386</v>
      </c>
      <c r="F2368" s="4">
        <v>6.74107837677002</v>
      </c>
      <c r="G2368" s="4" t="s">
        <v>10387</v>
      </c>
    </row>
    <row r="2369" spans="1:7">
      <c r="A2369" s="4" t="s">
        <v>10388</v>
      </c>
      <c r="B2369" s="4" t="s">
        <v>10389</v>
      </c>
      <c r="C2369" s="4" t="s">
        <v>464</v>
      </c>
      <c r="D2369" s="4">
        <v>45</v>
      </c>
      <c r="E2369" s="4" t="s">
        <v>10390</v>
      </c>
      <c r="F2369" s="4">
        <v>6.74053382873535</v>
      </c>
      <c r="G2369" s="4" t="s">
        <v>10391</v>
      </c>
    </row>
    <row r="2370" spans="1:7">
      <c r="A2370" s="4" t="s">
        <v>10392</v>
      </c>
      <c r="B2370" s="4" t="s">
        <v>10393</v>
      </c>
      <c r="C2370" s="4" t="s">
        <v>464</v>
      </c>
      <c r="D2370" s="4">
        <v>45</v>
      </c>
      <c r="E2370" s="4" t="s">
        <v>10394</v>
      </c>
      <c r="F2370" s="4">
        <v>6.73896074295044</v>
      </c>
      <c r="G2370" s="4" t="s">
        <v>10395</v>
      </c>
    </row>
    <row r="2371" spans="1:7">
      <c r="A2371" s="4" t="s">
        <v>10396</v>
      </c>
      <c r="B2371" s="4" t="s">
        <v>10397</v>
      </c>
      <c r="C2371" s="4" t="s">
        <v>464</v>
      </c>
      <c r="D2371" s="4">
        <v>42</v>
      </c>
      <c r="E2371" s="4" t="s">
        <v>10398</v>
      </c>
      <c r="F2371" s="4">
        <v>6.73638105392456</v>
      </c>
      <c r="G2371" s="4" t="s">
        <v>10399</v>
      </c>
    </row>
    <row r="2372" spans="1:7">
      <c r="A2372" s="4" t="s">
        <v>10400</v>
      </c>
      <c r="B2372" s="4" t="s">
        <v>10401</v>
      </c>
      <c r="C2372" s="4" t="s">
        <v>464</v>
      </c>
      <c r="D2372" s="4">
        <v>44</v>
      </c>
      <c r="E2372" s="4" t="s">
        <v>10402</v>
      </c>
      <c r="F2372" s="4">
        <v>6.73446941375732</v>
      </c>
      <c r="G2372" s="4" t="s">
        <v>10403</v>
      </c>
    </row>
    <row r="2373" spans="1:7">
      <c r="A2373" s="4" t="s">
        <v>519</v>
      </c>
      <c r="B2373" s="4" t="s">
        <v>520</v>
      </c>
      <c r="C2373" s="4" t="s">
        <v>464</v>
      </c>
      <c r="D2373" s="4">
        <v>46</v>
      </c>
      <c r="E2373" s="4" t="s">
        <v>521</v>
      </c>
      <c r="F2373" s="4">
        <v>6.73052024841309</v>
      </c>
      <c r="G2373" s="4" t="s">
        <v>522</v>
      </c>
    </row>
    <row r="2374" spans="1:7">
      <c r="A2374" s="4" t="s">
        <v>10404</v>
      </c>
      <c r="B2374" s="4" t="s">
        <v>10405</v>
      </c>
      <c r="C2374" s="4" t="s">
        <v>464</v>
      </c>
      <c r="D2374" s="4">
        <v>42</v>
      </c>
      <c r="E2374" s="4" t="s">
        <v>10406</v>
      </c>
      <c r="F2374" s="4">
        <v>6.73006248474121</v>
      </c>
      <c r="G2374" s="4" t="s">
        <v>10407</v>
      </c>
    </row>
    <row r="2375" spans="1:7">
      <c r="A2375" s="4" t="s">
        <v>10408</v>
      </c>
      <c r="B2375" s="4" t="s">
        <v>10409</v>
      </c>
      <c r="C2375" s="4" t="s">
        <v>464</v>
      </c>
      <c r="D2375" s="4">
        <v>36</v>
      </c>
      <c r="E2375" s="4" t="s">
        <v>10410</v>
      </c>
      <c r="F2375" s="4">
        <v>6.73005247116089</v>
      </c>
      <c r="G2375" s="4" t="s">
        <v>10411</v>
      </c>
    </row>
    <row r="2376" spans="1:7">
      <c r="A2376" s="4" t="s">
        <v>10412</v>
      </c>
      <c r="B2376" s="4" t="s">
        <v>10413</v>
      </c>
      <c r="C2376" s="4" t="s">
        <v>464</v>
      </c>
      <c r="D2376" s="4">
        <v>41</v>
      </c>
      <c r="E2376" s="4" t="s">
        <v>10414</v>
      </c>
      <c r="F2376" s="4">
        <v>6.72991418838501</v>
      </c>
      <c r="G2376" s="4" t="s">
        <v>10415</v>
      </c>
    </row>
    <row r="2377" spans="1:7">
      <c r="A2377" s="4" t="s">
        <v>10416</v>
      </c>
      <c r="B2377" s="4" t="s">
        <v>10417</v>
      </c>
      <c r="C2377" s="4" t="s">
        <v>464</v>
      </c>
      <c r="D2377" s="4">
        <v>28</v>
      </c>
      <c r="E2377" s="4" t="s">
        <v>10418</v>
      </c>
      <c r="F2377" s="4">
        <v>6.72409772872925</v>
      </c>
      <c r="G2377" s="4" t="s">
        <v>10419</v>
      </c>
    </row>
    <row r="2378" spans="1:7">
      <c r="A2378" s="4" t="s">
        <v>10420</v>
      </c>
      <c r="B2378" s="4" t="s">
        <v>10421</v>
      </c>
      <c r="C2378" s="4" t="s">
        <v>551</v>
      </c>
      <c r="D2378" s="4">
        <v>22</v>
      </c>
      <c r="E2378" s="4" t="s">
        <v>10422</v>
      </c>
      <c r="F2378" s="4">
        <v>6.71936178207397</v>
      </c>
      <c r="G2378" s="4" t="s">
        <v>10423</v>
      </c>
    </row>
    <row r="2379" spans="1:7">
      <c r="A2379" s="4" t="s">
        <v>10424</v>
      </c>
      <c r="B2379" s="4" t="s">
        <v>10425</v>
      </c>
      <c r="C2379" s="4" t="s">
        <v>464</v>
      </c>
      <c r="D2379" s="4">
        <v>43</v>
      </c>
      <c r="E2379" s="4" t="s">
        <v>10426</v>
      </c>
      <c r="F2379" s="4">
        <v>6.71934127807617</v>
      </c>
      <c r="G2379" s="4" t="s">
        <v>10427</v>
      </c>
    </row>
    <row r="2380" spans="1:7">
      <c r="A2380" s="4" t="s">
        <v>10428</v>
      </c>
      <c r="B2380" s="4" t="s">
        <v>10429</v>
      </c>
      <c r="C2380" s="4" t="s">
        <v>464</v>
      </c>
      <c r="D2380" s="4">
        <v>40</v>
      </c>
      <c r="E2380" s="4" t="s">
        <v>10430</v>
      </c>
      <c r="F2380" s="4">
        <v>6.71916389465332</v>
      </c>
      <c r="G2380" s="4" t="s">
        <v>10431</v>
      </c>
    </row>
    <row r="2381" spans="1:7">
      <c r="A2381" s="4" t="s">
        <v>10432</v>
      </c>
      <c r="B2381" s="4" t="s">
        <v>10433</v>
      </c>
      <c r="C2381" s="4" t="s">
        <v>464</v>
      </c>
      <c r="D2381" s="4">
        <v>43</v>
      </c>
      <c r="E2381" s="4" t="s">
        <v>10434</v>
      </c>
      <c r="F2381" s="4">
        <v>6.71375513076782</v>
      </c>
      <c r="G2381" s="4" t="s">
        <v>10435</v>
      </c>
    </row>
    <row r="2382" spans="1:7">
      <c r="A2382" s="4" t="s">
        <v>10436</v>
      </c>
      <c r="B2382" s="4" t="s">
        <v>10437</v>
      </c>
      <c r="C2382" s="4" t="s">
        <v>464</v>
      </c>
      <c r="D2382" s="4">
        <v>46</v>
      </c>
      <c r="E2382" s="4" t="s">
        <v>10438</v>
      </c>
      <c r="F2382" s="4">
        <v>6.7133731842041</v>
      </c>
      <c r="G2382" s="4" t="s">
        <v>10439</v>
      </c>
    </row>
    <row r="2383" spans="1:7">
      <c r="A2383" s="4" t="s">
        <v>10440</v>
      </c>
      <c r="B2383" s="4" t="s">
        <v>10441</v>
      </c>
      <c r="C2383" s="4" t="s">
        <v>464</v>
      </c>
      <c r="D2383" s="4">
        <v>42</v>
      </c>
      <c r="E2383" s="4" t="s">
        <v>10442</v>
      </c>
      <c r="F2383" s="4">
        <v>6.71285104751587</v>
      </c>
      <c r="G2383" s="4" t="s">
        <v>10443</v>
      </c>
    </row>
    <row r="2384" spans="1:7">
      <c r="A2384" s="4" t="s">
        <v>10444</v>
      </c>
      <c r="B2384" s="4" t="s">
        <v>10445</v>
      </c>
      <c r="C2384" s="4" t="s">
        <v>464</v>
      </c>
      <c r="D2384" s="4">
        <v>42</v>
      </c>
      <c r="E2384" s="4" t="s">
        <v>10446</v>
      </c>
      <c r="F2384" s="4">
        <v>6.71016550064087</v>
      </c>
      <c r="G2384" s="4" t="s">
        <v>10447</v>
      </c>
    </row>
    <row r="2385" spans="1:7">
      <c r="A2385" s="4" t="s">
        <v>10448</v>
      </c>
      <c r="B2385" s="4" t="s">
        <v>10449</v>
      </c>
      <c r="C2385" s="4" t="s">
        <v>464</v>
      </c>
      <c r="D2385" s="4">
        <v>38</v>
      </c>
      <c r="E2385" s="4" t="s">
        <v>10450</v>
      </c>
      <c r="F2385" s="4">
        <v>6.70918846130371</v>
      </c>
      <c r="G2385" s="4" t="s">
        <v>10451</v>
      </c>
    </row>
    <row r="2386" spans="1:7">
      <c r="A2386" s="4" t="s">
        <v>10452</v>
      </c>
      <c r="B2386" s="4" t="s">
        <v>10453</v>
      </c>
      <c r="C2386" s="4" t="s">
        <v>464</v>
      </c>
      <c r="D2386" s="4">
        <v>45</v>
      </c>
      <c r="E2386" s="4" t="s">
        <v>10454</v>
      </c>
      <c r="F2386" s="4">
        <v>6.70831203460693</v>
      </c>
      <c r="G2386" s="4" t="s">
        <v>10455</v>
      </c>
    </row>
    <row r="2387" spans="1:7">
      <c r="A2387" s="4" t="s">
        <v>10456</v>
      </c>
      <c r="B2387" s="4" t="s">
        <v>10457</v>
      </c>
      <c r="C2387" s="4" t="s">
        <v>464</v>
      </c>
      <c r="D2387" s="4">
        <v>44</v>
      </c>
      <c r="E2387" s="4" t="s">
        <v>10458</v>
      </c>
      <c r="F2387" s="4">
        <v>6.70478391647339</v>
      </c>
      <c r="G2387" s="4" t="s">
        <v>10459</v>
      </c>
    </row>
    <row r="2388" spans="1:7">
      <c r="A2388" s="4" t="s">
        <v>10460</v>
      </c>
      <c r="B2388" s="4" t="s">
        <v>10461</v>
      </c>
      <c r="C2388" s="4" t="s">
        <v>551</v>
      </c>
      <c r="D2388" s="4">
        <v>17</v>
      </c>
      <c r="E2388" s="4" t="s">
        <v>10462</v>
      </c>
      <c r="F2388" s="4">
        <v>6.70404386520386</v>
      </c>
      <c r="G2388" s="4" t="s">
        <v>10463</v>
      </c>
    </row>
    <row r="2389" spans="1:7">
      <c r="A2389" s="4" t="s">
        <v>10464</v>
      </c>
      <c r="B2389" s="4" t="s">
        <v>10465</v>
      </c>
      <c r="C2389" s="4" t="s">
        <v>464</v>
      </c>
      <c r="D2389" s="4">
        <v>40</v>
      </c>
      <c r="E2389" s="4" t="s">
        <v>10466</v>
      </c>
      <c r="F2389" s="4">
        <v>6.70296287536621</v>
      </c>
      <c r="G2389" s="4" t="s">
        <v>10467</v>
      </c>
    </row>
    <row r="2390" spans="1:7">
      <c r="A2390" s="4" t="s">
        <v>299</v>
      </c>
      <c r="B2390" s="4" t="s">
        <v>10468</v>
      </c>
      <c r="C2390" s="4" t="s">
        <v>464</v>
      </c>
      <c r="D2390" s="4">
        <v>44</v>
      </c>
      <c r="E2390" s="4" t="s">
        <v>10469</v>
      </c>
      <c r="F2390" s="4">
        <v>6.70140361785889</v>
      </c>
      <c r="G2390" s="4" t="s">
        <v>10470</v>
      </c>
    </row>
    <row r="2391" spans="1:7">
      <c r="A2391" s="4" t="s">
        <v>10471</v>
      </c>
      <c r="B2391" s="4" t="s">
        <v>10472</v>
      </c>
      <c r="C2391" s="4" t="s">
        <v>464</v>
      </c>
      <c r="D2391" s="4">
        <v>37</v>
      </c>
      <c r="E2391" s="4" t="s">
        <v>10473</v>
      </c>
      <c r="F2391" s="4">
        <v>6.69777202606201</v>
      </c>
      <c r="G2391" s="4" t="s">
        <v>10474</v>
      </c>
    </row>
    <row r="2392" spans="1:7">
      <c r="A2392" s="4" t="s">
        <v>10475</v>
      </c>
      <c r="B2392" s="4" t="s">
        <v>10476</v>
      </c>
      <c r="C2392" s="4" t="s">
        <v>464</v>
      </c>
      <c r="D2392" s="4">
        <v>45</v>
      </c>
      <c r="E2392" s="4" t="s">
        <v>10477</v>
      </c>
      <c r="F2392" s="4">
        <v>6.6959400177002</v>
      </c>
      <c r="G2392" s="4" t="s">
        <v>10478</v>
      </c>
    </row>
    <row r="2393" spans="1:7">
      <c r="A2393" s="4" t="s">
        <v>10479</v>
      </c>
      <c r="B2393" s="4" t="s">
        <v>10480</v>
      </c>
      <c r="C2393" s="4" t="s">
        <v>464</v>
      </c>
      <c r="D2393" s="4">
        <v>40</v>
      </c>
      <c r="E2393" s="4" t="s">
        <v>10481</v>
      </c>
      <c r="F2393" s="4">
        <v>6.69562721252441</v>
      </c>
      <c r="G2393" s="4" t="s">
        <v>10482</v>
      </c>
    </row>
    <row r="2394" spans="1:7">
      <c r="A2394" s="4" t="s">
        <v>10483</v>
      </c>
      <c r="B2394" s="4" t="s">
        <v>10484</v>
      </c>
      <c r="C2394" s="4" t="s">
        <v>464</v>
      </c>
      <c r="D2394" s="4">
        <v>34</v>
      </c>
      <c r="E2394" s="4" t="s">
        <v>10485</v>
      </c>
      <c r="F2394" s="4">
        <v>6.69298505783081</v>
      </c>
      <c r="G2394" s="4" t="s">
        <v>10486</v>
      </c>
    </row>
    <row r="2395" spans="1:7">
      <c r="A2395" s="4" t="s">
        <v>10487</v>
      </c>
      <c r="B2395" s="4" t="s">
        <v>10488</v>
      </c>
      <c r="C2395" s="4" t="s">
        <v>464</v>
      </c>
      <c r="D2395" s="4">
        <v>43</v>
      </c>
      <c r="E2395" s="4" t="s">
        <v>10489</v>
      </c>
      <c r="F2395" s="4">
        <v>6.69053888320923</v>
      </c>
      <c r="G2395" s="4" t="s">
        <v>10490</v>
      </c>
    </row>
    <row r="2396" spans="1:7">
      <c r="A2396" s="4" t="s">
        <v>10491</v>
      </c>
      <c r="B2396" s="4" t="s">
        <v>10492</v>
      </c>
      <c r="C2396" s="4" t="s">
        <v>464</v>
      </c>
      <c r="D2396" s="4">
        <v>40</v>
      </c>
      <c r="E2396" s="4" t="s">
        <v>10493</v>
      </c>
      <c r="F2396" s="4">
        <v>6.69018602371216</v>
      </c>
      <c r="G2396" s="4" t="s">
        <v>10494</v>
      </c>
    </row>
    <row r="2397" spans="1:7">
      <c r="A2397" s="4" t="s">
        <v>10495</v>
      </c>
      <c r="B2397" s="4" t="s">
        <v>10496</v>
      </c>
      <c r="C2397" s="4" t="s">
        <v>464</v>
      </c>
      <c r="D2397" s="4">
        <v>49</v>
      </c>
      <c r="E2397" s="4" t="s">
        <v>10497</v>
      </c>
      <c r="F2397" s="4">
        <v>6.68284511566162</v>
      </c>
      <c r="G2397" s="4" t="s">
        <v>10498</v>
      </c>
    </row>
    <row r="2398" spans="1:7">
      <c r="A2398" s="4" t="s">
        <v>10499</v>
      </c>
      <c r="B2398" s="4" t="s">
        <v>10500</v>
      </c>
      <c r="C2398" s="4" t="s">
        <v>464</v>
      </c>
      <c r="D2398" s="4">
        <v>44</v>
      </c>
      <c r="E2398" s="4" t="s">
        <v>10501</v>
      </c>
      <c r="F2398" s="4">
        <v>6.67768669128418</v>
      </c>
      <c r="G2398" s="4" t="s">
        <v>10502</v>
      </c>
    </row>
    <row r="2399" spans="1:7">
      <c r="A2399" s="4" t="s">
        <v>10503</v>
      </c>
      <c r="B2399" s="4" t="s">
        <v>10504</v>
      </c>
      <c r="C2399" s="4" t="s">
        <v>464</v>
      </c>
      <c r="D2399" s="4">
        <v>34</v>
      </c>
      <c r="E2399" s="4" t="s">
        <v>10505</v>
      </c>
      <c r="F2399" s="4">
        <v>6.67744636535645</v>
      </c>
      <c r="G2399" s="4" t="s">
        <v>10506</v>
      </c>
    </row>
    <row r="2400" spans="1:7">
      <c r="A2400" s="4" t="s">
        <v>10507</v>
      </c>
      <c r="B2400" s="4" t="s">
        <v>10508</v>
      </c>
      <c r="C2400" s="4" t="s">
        <v>464</v>
      </c>
      <c r="D2400" s="4">
        <v>42</v>
      </c>
      <c r="E2400" s="4" t="s">
        <v>10509</v>
      </c>
      <c r="F2400" s="4">
        <v>6.67680740356445</v>
      </c>
      <c r="G2400" s="4" t="s">
        <v>10510</v>
      </c>
    </row>
    <row r="2401" spans="1:7">
      <c r="A2401" s="4" t="s">
        <v>10511</v>
      </c>
      <c r="B2401" s="4" t="s">
        <v>10512</v>
      </c>
      <c r="C2401" s="4" t="s">
        <v>464</v>
      </c>
      <c r="D2401" s="4">
        <v>37</v>
      </c>
      <c r="E2401" s="4" t="s">
        <v>10513</v>
      </c>
      <c r="F2401" s="4">
        <v>6.67628765106201</v>
      </c>
      <c r="G2401" s="4" t="s">
        <v>10514</v>
      </c>
    </row>
    <row r="2402" spans="1:7">
      <c r="A2402" s="4" t="s">
        <v>10515</v>
      </c>
      <c r="B2402" s="4" t="s">
        <v>10516</v>
      </c>
      <c r="C2402" s="4" t="s">
        <v>464</v>
      </c>
      <c r="D2402" s="4">
        <v>40</v>
      </c>
      <c r="E2402" s="4" t="s">
        <v>10517</v>
      </c>
      <c r="F2402" s="4">
        <v>6.66945791244507</v>
      </c>
      <c r="G2402" s="4" t="s">
        <v>10518</v>
      </c>
    </row>
    <row r="2403" spans="1:7">
      <c r="A2403" s="4" t="s">
        <v>10519</v>
      </c>
      <c r="B2403" s="4" t="s">
        <v>10520</v>
      </c>
      <c r="C2403" s="4" t="s">
        <v>464</v>
      </c>
      <c r="D2403" s="4">
        <v>41</v>
      </c>
      <c r="E2403" s="4" t="s">
        <v>10521</v>
      </c>
      <c r="F2403" s="4">
        <v>6.66905450820923</v>
      </c>
      <c r="G2403" s="4" t="s">
        <v>10522</v>
      </c>
    </row>
    <row r="2404" spans="1:7">
      <c r="A2404" s="4" t="s">
        <v>10523</v>
      </c>
      <c r="B2404" s="4" t="s">
        <v>10524</v>
      </c>
      <c r="C2404" s="4" t="s">
        <v>464</v>
      </c>
      <c r="D2404" s="4">
        <v>41</v>
      </c>
      <c r="E2404" s="4" t="s">
        <v>10525</v>
      </c>
      <c r="F2404" s="4">
        <v>6.6683988571167</v>
      </c>
      <c r="G2404" s="4" t="s">
        <v>10526</v>
      </c>
    </row>
    <row r="2405" spans="1:7">
      <c r="A2405" s="4" t="s">
        <v>10527</v>
      </c>
      <c r="B2405" s="4" t="s">
        <v>10528</v>
      </c>
      <c r="C2405" s="4" t="s">
        <v>464</v>
      </c>
      <c r="D2405" s="4">
        <v>38</v>
      </c>
      <c r="E2405" s="4" t="s">
        <v>10529</v>
      </c>
      <c r="F2405" s="4">
        <v>6.66704320907593</v>
      </c>
      <c r="G2405" s="4" t="s">
        <v>10530</v>
      </c>
    </row>
    <row r="2406" spans="1:7">
      <c r="A2406" s="4" t="s">
        <v>10531</v>
      </c>
      <c r="B2406" s="4" t="s">
        <v>10532</v>
      </c>
      <c r="C2406" s="4" t="s">
        <v>464</v>
      </c>
      <c r="D2406" s="4">
        <v>38</v>
      </c>
      <c r="E2406" s="4" t="s">
        <v>10533</v>
      </c>
      <c r="F2406" s="4">
        <v>6.66634702682495</v>
      </c>
      <c r="G2406" s="4" t="s">
        <v>10534</v>
      </c>
    </row>
    <row r="2407" spans="1:7">
      <c r="A2407" s="4" t="s">
        <v>10535</v>
      </c>
      <c r="B2407" s="4" t="s">
        <v>10536</v>
      </c>
      <c r="C2407" s="4" t="s">
        <v>464</v>
      </c>
      <c r="D2407" s="4">
        <v>44</v>
      </c>
      <c r="E2407" s="4" t="s">
        <v>10537</v>
      </c>
      <c r="F2407" s="4">
        <v>6.66435194015503</v>
      </c>
      <c r="G2407" s="4" t="s">
        <v>10538</v>
      </c>
    </row>
    <row r="2408" spans="1:7">
      <c r="A2408" s="4" t="s">
        <v>10539</v>
      </c>
      <c r="B2408" s="4" t="s">
        <v>10540</v>
      </c>
      <c r="C2408" s="4" t="s">
        <v>464</v>
      </c>
      <c r="D2408" s="4">
        <v>38</v>
      </c>
      <c r="E2408" s="4" t="s">
        <v>10541</v>
      </c>
      <c r="F2408" s="4">
        <v>6.65575313568115</v>
      </c>
      <c r="G2408" s="4" t="s">
        <v>10542</v>
      </c>
    </row>
    <row r="2409" spans="1:7">
      <c r="A2409" s="4" t="s">
        <v>10543</v>
      </c>
      <c r="B2409" s="4" t="s">
        <v>10544</v>
      </c>
      <c r="C2409" s="4" t="s">
        <v>464</v>
      </c>
      <c r="D2409" s="4">
        <v>42</v>
      </c>
      <c r="E2409" s="4" t="s">
        <v>10545</v>
      </c>
      <c r="F2409" s="4">
        <v>6.65508651733398</v>
      </c>
      <c r="G2409" s="4" t="s">
        <v>10546</v>
      </c>
    </row>
    <row r="2410" spans="1:7">
      <c r="A2410" s="4" t="s">
        <v>10547</v>
      </c>
      <c r="B2410" s="4" t="s">
        <v>10548</v>
      </c>
      <c r="C2410" s="4" t="s">
        <v>551</v>
      </c>
      <c r="D2410" s="4">
        <v>26</v>
      </c>
      <c r="E2410" s="4" t="s">
        <v>10549</v>
      </c>
      <c r="F2410" s="4">
        <v>6.65507936477661</v>
      </c>
      <c r="G2410" s="4" t="s">
        <v>10550</v>
      </c>
    </row>
    <row r="2411" spans="1:7">
      <c r="A2411" s="4" t="s">
        <v>10551</v>
      </c>
      <c r="B2411" s="4" t="s">
        <v>10552</v>
      </c>
      <c r="C2411" s="4" t="s">
        <v>464</v>
      </c>
      <c r="D2411" s="4">
        <v>42</v>
      </c>
      <c r="E2411" s="4" t="s">
        <v>10553</v>
      </c>
      <c r="F2411" s="4">
        <v>6.65503311157227</v>
      </c>
      <c r="G2411" s="4" t="s">
        <v>10554</v>
      </c>
    </row>
    <row r="2412" spans="1:7">
      <c r="A2412" s="4" t="s">
        <v>10555</v>
      </c>
      <c r="B2412" s="4" t="s">
        <v>10556</v>
      </c>
      <c r="C2412" s="4" t="s">
        <v>464</v>
      </c>
      <c r="D2412" s="4">
        <v>31</v>
      </c>
      <c r="E2412" s="4" t="s">
        <v>10557</v>
      </c>
      <c r="F2412" s="4">
        <v>6.65496349334717</v>
      </c>
      <c r="G2412" s="4" t="s">
        <v>10558</v>
      </c>
    </row>
    <row r="2413" spans="1:7">
      <c r="A2413" s="4" t="s">
        <v>10559</v>
      </c>
      <c r="B2413" s="4" t="s">
        <v>10560</v>
      </c>
      <c r="C2413" s="4" t="s">
        <v>464</v>
      </c>
      <c r="D2413" s="4">
        <v>42</v>
      </c>
      <c r="E2413" s="4" t="s">
        <v>10561</v>
      </c>
      <c r="F2413" s="4">
        <v>6.65290546417236</v>
      </c>
      <c r="G2413" s="4" t="s">
        <v>10562</v>
      </c>
    </row>
    <row r="2414" spans="1:7">
      <c r="A2414" s="4" t="s">
        <v>10563</v>
      </c>
      <c r="B2414" s="4" t="s">
        <v>10564</v>
      </c>
      <c r="C2414" s="4" t="s">
        <v>464</v>
      </c>
      <c r="D2414" s="4">
        <v>45</v>
      </c>
      <c r="E2414" s="4" t="s">
        <v>10565</v>
      </c>
      <c r="F2414" s="4">
        <v>6.6489052772522</v>
      </c>
      <c r="G2414" s="4" t="s">
        <v>10566</v>
      </c>
    </row>
    <row r="2415" spans="1:7">
      <c r="A2415" s="4" t="s">
        <v>291</v>
      </c>
      <c r="B2415" s="4" t="s">
        <v>10567</v>
      </c>
      <c r="C2415" s="4" t="s">
        <v>464</v>
      </c>
      <c r="D2415" s="4">
        <v>45</v>
      </c>
      <c r="E2415" s="4" t="s">
        <v>10568</v>
      </c>
      <c r="F2415" s="4">
        <v>6.64309740066528</v>
      </c>
      <c r="G2415" s="4" t="s">
        <v>10569</v>
      </c>
    </row>
    <row r="2416" spans="1:7">
      <c r="A2416" s="4" t="s">
        <v>10570</v>
      </c>
      <c r="B2416" s="4" t="s">
        <v>10571</v>
      </c>
      <c r="C2416" s="4" t="s">
        <v>551</v>
      </c>
      <c r="D2416" s="4">
        <v>15</v>
      </c>
      <c r="E2416" s="4" t="s">
        <v>10572</v>
      </c>
      <c r="F2416" s="4">
        <v>6.64219760894775</v>
      </c>
      <c r="G2416" s="4" t="s">
        <v>10573</v>
      </c>
    </row>
    <row r="2417" spans="1:7">
      <c r="A2417" s="4" t="s">
        <v>10574</v>
      </c>
      <c r="B2417" s="4" t="s">
        <v>10575</v>
      </c>
      <c r="C2417" s="4" t="s">
        <v>464</v>
      </c>
      <c r="D2417" s="4">
        <v>37</v>
      </c>
      <c r="E2417" s="4" t="s">
        <v>10576</v>
      </c>
      <c r="F2417" s="4">
        <v>6.64182996749878</v>
      </c>
      <c r="G2417" s="4" t="s">
        <v>10577</v>
      </c>
    </row>
    <row r="2418" spans="1:7">
      <c r="A2418" s="4" t="s">
        <v>10578</v>
      </c>
      <c r="B2418" s="4" t="s">
        <v>10579</v>
      </c>
      <c r="C2418" s="4" t="s">
        <v>464</v>
      </c>
      <c r="D2418" s="4">
        <v>38</v>
      </c>
      <c r="E2418" s="4" t="s">
        <v>10580</v>
      </c>
      <c r="F2418" s="4">
        <v>6.63990783691406</v>
      </c>
      <c r="G2418" s="4" t="s">
        <v>10581</v>
      </c>
    </row>
    <row r="2419" spans="1:7">
      <c r="A2419" s="4" t="s">
        <v>10582</v>
      </c>
      <c r="B2419" s="4" t="s">
        <v>10583</v>
      </c>
      <c r="C2419" s="4" t="s">
        <v>464</v>
      </c>
      <c r="D2419" s="4">
        <v>48</v>
      </c>
      <c r="E2419" s="4" t="s">
        <v>10584</v>
      </c>
      <c r="F2419" s="4">
        <v>6.63806819915771</v>
      </c>
      <c r="G2419" s="4" t="s">
        <v>10585</v>
      </c>
    </row>
    <row r="2420" spans="1:7">
      <c r="A2420" s="4" t="s">
        <v>10586</v>
      </c>
      <c r="B2420" s="4" t="s">
        <v>10587</v>
      </c>
      <c r="C2420" s="4" t="s">
        <v>464</v>
      </c>
      <c r="D2420" s="4">
        <v>42</v>
      </c>
      <c r="E2420" s="4" t="s">
        <v>10588</v>
      </c>
      <c r="F2420" s="4">
        <v>6.63776874542236</v>
      </c>
      <c r="G2420" s="4" t="s">
        <v>10589</v>
      </c>
    </row>
    <row r="2421" spans="1:7">
      <c r="A2421" s="4" t="s">
        <v>10590</v>
      </c>
      <c r="B2421" s="4" t="s">
        <v>10591</v>
      </c>
      <c r="C2421" s="4" t="s">
        <v>464</v>
      </c>
      <c r="D2421" s="4">
        <v>26</v>
      </c>
      <c r="E2421" s="4" t="s">
        <v>10592</v>
      </c>
      <c r="F2421" s="4">
        <v>6.63772630691528</v>
      </c>
      <c r="G2421" s="4" t="s">
        <v>10593</v>
      </c>
    </row>
    <row r="2422" spans="1:7">
      <c r="A2422" s="4" t="s">
        <v>10594</v>
      </c>
      <c r="B2422" s="4" t="s">
        <v>10595</v>
      </c>
      <c r="C2422" s="4" t="s">
        <v>464</v>
      </c>
      <c r="D2422" s="4">
        <v>40</v>
      </c>
      <c r="E2422" s="4" t="s">
        <v>10596</v>
      </c>
      <c r="F2422" s="4">
        <v>6.63659334182739</v>
      </c>
      <c r="G2422" s="4" t="s">
        <v>10597</v>
      </c>
    </row>
    <row r="2423" spans="1:7">
      <c r="A2423" s="4" t="s">
        <v>10598</v>
      </c>
      <c r="B2423" s="4" t="s">
        <v>10599</v>
      </c>
      <c r="C2423" s="4" t="s">
        <v>464</v>
      </c>
      <c r="D2423" s="4">
        <v>41</v>
      </c>
      <c r="E2423" s="4" t="s">
        <v>10600</v>
      </c>
      <c r="F2423" s="4">
        <v>6.6313943862915</v>
      </c>
      <c r="G2423" s="4" t="s">
        <v>10601</v>
      </c>
    </row>
    <row r="2424" spans="1:7">
      <c r="A2424" s="4" t="s">
        <v>10602</v>
      </c>
      <c r="B2424" s="4" t="s">
        <v>10603</v>
      </c>
      <c r="C2424" s="4" t="s">
        <v>464</v>
      </c>
      <c r="D2424" s="4">
        <v>40</v>
      </c>
      <c r="E2424" s="4" t="s">
        <v>10604</v>
      </c>
      <c r="F2424" s="4">
        <v>6.62729549407959</v>
      </c>
      <c r="G2424" s="4" t="s">
        <v>10605</v>
      </c>
    </row>
    <row r="2425" spans="1:7">
      <c r="A2425" s="4" t="s">
        <v>10606</v>
      </c>
      <c r="B2425" s="4" t="s">
        <v>10607</v>
      </c>
      <c r="C2425" s="4" t="s">
        <v>464</v>
      </c>
      <c r="D2425" s="4">
        <v>45</v>
      </c>
      <c r="E2425" s="4" t="s">
        <v>10608</v>
      </c>
      <c r="F2425" s="4">
        <v>6.62550449371338</v>
      </c>
      <c r="G2425" s="4" t="s">
        <v>10609</v>
      </c>
    </row>
    <row r="2426" spans="1:7">
      <c r="A2426" s="4" t="s">
        <v>10610</v>
      </c>
      <c r="B2426" s="4" t="s">
        <v>10611</v>
      </c>
      <c r="C2426" s="4" t="s">
        <v>464</v>
      </c>
      <c r="D2426" s="4">
        <v>44</v>
      </c>
      <c r="E2426" s="4" t="s">
        <v>10612</v>
      </c>
      <c r="F2426" s="4">
        <v>6.62328147888184</v>
      </c>
      <c r="G2426" s="4" t="s">
        <v>10613</v>
      </c>
    </row>
    <row r="2427" spans="1:7">
      <c r="A2427" s="4" t="s">
        <v>10614</v>
      </c>
      <c r="B2427" s="4" t="s">
        <v>10615</v>
      </c>
      <c r="C2427" s="4" t="s">
        <v>464</v>
      </c>
      <c r="D2427" s="4">
        <v>36</v>
      </c>
      <c r="E2427" s="4" t="s">
        <v>10616</v>
      </c>
      <c r="F2427" s="4">
        <v>6.62014102935791</v>
      </c>
      <c r="G2427" s="4" t="s">
        <v>10617</v>
      </c>
    </row>
    <row r="2428" spans="1:7">
      <c r="A2428" s="4" t="s">
        <v>10618</v>
      </c>
      <c r="B2428" s="4" t="s">
        <v>10619</v>
      </c>
      <c r="C2428" s="4" t="s">
        <v>464</v>
      </c>
      <c r="D2428" s="4">
        <v>46</v>
      </c>
      <c r="E2428" s="4" t="s">
        <v>10620</v>
      </c>
      <c r="F2428" s="4">
        <v>6.61758899688721</v>
      </c>
      <c r="G2428" s="4" t="s">
        <v>10621</v>
      </c>
    </row>
    <row r="2429" spans="1:7">
      <c r="A2429" s="4" t="s">
        <v>10622</v>
      </c>
      <c r="B2429" s="4" t="s">
        <v>10623</v>
      </c>
      <c r="C2429" s="4" t="s">
        <v>464</v>
      </c>
      <c r="D2429" s="4">
        <v>42</v>
      </c>
      <c r="E2429" s="4" t="s">
        <v>10624</v>
      </c>
      <c r="F2429" s="4">
        <v>6.6153621673584</v>
      </c>
      <c r="G2429" s="4" t="s">
        <v>10625</v>
      </c>
    </row>
    <row r="2430" spans="1:7">
      <c r="A2430" s="4" t="s">
        <v>10626</v>
      </c>
      <c r="B2430" s="4" t="s">
        <v>10627</v>
      </c>
      <c r="C2430" s="4" t="s">
        <v>464</v>
      </c>
      <c r="D2430" s="4">
        <v>41</v>
      </c>
      <c r="E2430" s="4" t="s">
        <v>10628</v>
      </c>
      <c r="F2430" s="4">
        <v>6.61356639862061</v>
      </c>
      <c r="G2430" s="4" t="s">
        <v>10629</v>
      </c>
    </row>
    <row r="2431" spans="1:7">
      <c r="A2431" s="4" t="s">
        <v>10630</v>
      </c>
      <c r="B2431" s="4" t="s">
        <v>10631</v>
      </c>
      <c r="C2431" s="4" t="s">
        <v>464</v>
      </c>
      <c r="D2431" s="4">
        <v>48</v>
      </c>
      <c r="E2431" s="4" t="s">
        <v>10632</v>
      </c>
      <c r="F2431" s="4">
        <v>6.60999345779419</v>
      </c>
      <c r="G2431" s="4" t="s">
        <v>10633</v>
      </c>
    </row>
    <row r="2432" spans="1:7">
      <c r="A2432" s="4" t="s">
        <v>10634</v>
      </c>
      <c r="B2432" s="4" t="s">
        <v>10635</v>
      </c>
      <c r="C2432" s="4" t="s">
        <v>464</v>
      </c>
      <c r="D2432" s="4">
        <v>36</v>
      </c>
      <c r="E2432" s="4" t="s">
        <v>10636</v>
      </c>
      <c r="F2432" s="4">
        <v>6.60808134078979</v>
      </c>
      <c r="G2432" s="4" t="s">
        <v>10637</v>
      </c>
    </row>
    <row r="2433" spans="1:7">
      <c r="A2433" s="4" t="s">
        <v>10638</v>
      </c>
      <c r="B2433" s="4" t="s">
        <v>10639</v>
      </c>
      <c r="C2433" s="4" t="s">
        <v>464</v>
      </c>
      <c r="D2433" s="4">
        <v>43</v>
      </c>
      <c r="E2433" s="4" t="s">
        <v>10640</v>
      </c>
      <c r="F2433" s="4">
        <v>6.60585975646973</v>
      </c>
      <c r="G2433" s="4" t="s">
        <v>10641</v>
      </c>
    </row>
    <row r="2434" spans="1:7">
      <c r="A2434" s="4" t="s">
        <v>10642</v>
      </c>
      <c r="B2434" s="4" t="s">
        <v>10643</v>
      </c>
      <c r="C2434" s="4" t="s">
        <v>464</v>
      </c>
      <c r="D2434" s="4">
        <v>38</v>
      </c>
      <c r="E2434" s="4" t="s">
        <v>10644</v>
      </c>
      <c r="F2434" s="4">
        <v>6.60353422164917</v>
      </c>
      <c r="G2434" s="4" t="s">
        <v>10645</v>
      </c>
    </row>
    <row r="2435" spans="1:7">
      <c r="A2435" s="4" t="s">
        <v>10646</v>
      </c>
      <c r="B2435" s="4" t="s">
        <v>10647</v>
      </c>
      <c r="C2435" s="4" t="s">
        <v>464</v>
      </c>
      <c r="D2435" s="4">
        <v>31</v>
      </c>
      <c r="E2435" s="4" t="s">
        <v>10648</v>
      </c>
      <c r="F2435" s="4">
        <v>6.60241365432739</v>
      </c>
      <c r="G2435" s="4" t="s">
        <v>10649</v>
      </c>
    </row>
    <row r="2436" spans="1:7">
      <c r="A2436" s="4" t="s">
        <v>10650</v>
      </c>
      <c r="B2436" s="4" t="s">
        <v>10651</v>
      </c>
      <c r="C2436" s="4" t="s">
        <v>464</v>
      </c>
      <c r="D2436" s="4">
        <v>46</v>
      </c>
      <c r="E2436" s="4" t="s">
        <v>10652</v>
      </c>
      <c r="F2436" s="4">
        <v>6.59826374053955</v>
      </c>
      <c r="G2436" s="4" t="s">
        <v>10653</v>
      </c>
    </row>
    <row r="2437" spans="1:7">
      <c r="A2437" s="4" t="s">
        <v>1187</v>
      </c>
      <c r="B2437" s="4" t="s">
        <v>1188</v>
      </c>
      <c r="C2437" s="4" t="s">
        <v>464</v>
      </c>
      <c r="D2437" s="4">
        <v>41</v>
      </c>
      <c r="E2437" s="4" t="s">
        <v>1189</v>
      </c>
      <c r="F2437" s="4">
        <v>6.59403085708618</v>
      </c>
      <c r="G2437" s="4" t="s">
        <v>1190</v>
      </c>
    </row>
    <row r="2438" spans="1:7">
      <c r="A2438" s="4" t="s">
        <v>10654</v>
      </c>
      <c r="B2438" s="4" t="s">
        <v>10655</v>
      </c>
      <c r="C2438" s="4" t="s">
        <v>464</v>
      </c>
      <c r="D2438" s="4">
        <v>34</v>
      </c>
      <c r="E2438" s="4" t="s">
        <v>10656</v>
      </c>
      <c r="F2438" s="4">
        <v>6.5894136428833</v>
      </c>
      <c r="G2438" s="4" t="s">
        <v>10657</v>
      </c>
    </row>
    <row r="2439" spans="1:7">
      <c r="A2439" s="4" t="s">
        <v>10658</v>
      </c>
      <c r="B2439" s="4" t="s">
        <v>10659</v>
      </c>
      <c r="C2439" s="4" t="s">
        <v>464</v>
      </c>
      <c r="D2439" s="4">
        <v>45</v>
      </c>
      <c r="E2439" s="4" t="s">
        <v>10660</v>
      </c>
      <c r="F2439" s="4">
        <v>6.58305072784424</v>
      </c>
      <c r="G2439" s="4" t="s">
        <v>10661</v>
      </c>
    </row>
    <row r="2440" spans="1:7">
      <c r="A2440" s="4" t="s">
        <v>10662</v>
      </c>
      <c r="B2440" s="4" t="s">
        <v>10663</v>
      </c>
      <c r="C2440" s="4" t="s">
        <v>464</v>
      </c>
      <c r="D2440" s="4">
        <v>40</v>
      </c>
      <c r="E2440" s="4" t="s">
        <v>10664</v>
      </c>
      <c r="F2440" s="4">
        <v>6.58101940155029</v>
      </c>
      <c r="G2440" s="4" t="s">
        <v>10665</v>
      </c>
    </row>
    <row r="2441" spans="1:7">
      <c r="A2441" s="4" t="s">
        <v>10666</v>
      </c>
      <c r="B2441" s="4" t="s">
        <v>10667</v>
      </c>
      <c r="C2441" s="4" t="s">
        <v>464</v>
      </c>
      <c r="D2441" s="4">
        <v>43</v>
      </c>
      <c r="E2441" s="4" t="s">
        <v>10668</v>
      </c>
      <c r="F2441" s="4">
        <v>6.58079671859741</v>
      </c>
      <c r="G2441" s="4" t="s">
        <v>10669</v>
      </c>
    </row>
    <row r="2442" spans="1:7">
      <c r="A2442" s="4" t="s">
        <v>10670</v>
      </c>
      <c r="B2442" s="4" t="s">
        <v>10671</v>
      </c>
      <c r="C2442" s="4" t="s">
        <v>464</v>
      </c>
      <c r="D2442" s="4">
        <v>43</v>
      </c>
      <c r="E2442" s="4" t="s">
        <v>10672</v>
      </c>
      <c r="F2442" s="4">
        <v>6.57934474945068</v>
      </c>
      <c r="G2442" s="4" t="s">
        <v>10673</v>
      </c>
    </row>
    <row r="2443" spans="1:7">
      <c r="A2443" s="4" t="s">
        <v>10674</v>
      </c>
      <c r="B2443" s="4" t="s">
        <v>10675</v>
      </c>
      <c r="C2443" s="4" t="s">
        <v>464</v>
      </c>
      <c r="D2443" s="4">
        <v>42</v>
      </c>
      <c r="E2443" s="4" t="s">
        <v>10676</v>
      </c>
      <c r="F2443" s="4">
        <v>6.57810974121094</v>
      </c>
      <c r="G2443" s="4" t="s">
        <v>10677</v>
      </c>
    </row>
    <row r="2444" spans="1:7">
      <c r="A2444" s="4" t="s">
        <v>10678</v>
      </c>
      <c r="B2444" s="4" t="s">
        <v>10679</v>
      </c>
      <c r="C2444" s="4" t="s">
        <v>464</v>
      </c>
      <c r="D2444" s="4">
        <v>44</v>
      </c>
      <c r="E2444" s="4" t="s">
        <v>10680</v>
      </c>
      <c r="F2444" s="4">
        <v>6.57432174682617</v>
      </c>
      <c r="G2444" s="4" t="s">
        <v>10681</v>
      </c>
    </row>
    <row r="2445" spans="1:7">
      <c r="A2445" s="4" t="s">
        <v>314</v>
      </c>
      <c r="B2445" s="4" t="s">
        <v>590</v>
      </c>
      <c r="C2445" s="4" t="s">
        <v>464</v>
      </c>
      <c r="D2445" s="4">
        <v>49</v>
      </c>
      <c r="E2445" s="4" t="s">
        <v>591</v>
      </c>
      <c r="F2445" s="4">
        <v>6.5730447769165</v>
      </c>
      <c r="G2445" s="4" t="s">
        <v>592</v>
      </c>
    </row>
    <row r="2446" spans="1:7">
      <c r="A2446" s="4" t="s">
        <v>10682</v>
      </c>
      <c r="B2446" s="4" t="s">
        <v>10683</v>
      </c>
      <c r="C2446" s="4" t="s">
        <v>464</v>
      </c>
      <c r="D2446" s="4">
        <v>46</v>
      </c>
      <c r="E2446" s="4" t="s">
        <v>10684</v>
      </c>
      <c r="F2446" s="4">
        <v>6.56867599487305</v>
      </c>
      <c r="G2446" s="4" t="s">
        <v>10685</v>
      </c>
    </row>
    <row r="2447" spans="1:7">
      <c r="A2447" s="4" t="s">
        <v>10686</v>
      </c>
      <c r="B2447" s="4" t="s">
        <v>10687</v>
      </c>
      <c r="C2447" s="4" t="s">
        <v>464</v>
      </c>
      <c r="D2447" s="4">
        <v>44</v>
      </c>
      <c r="E2447" s="4" t="s">
        <v>10688</v>
      </c>
      <c r="F2447" s="4">
        <v>6.5614767074585</v>
      </c>
      <c r="G2447" s="4" t="s">
        <v>10689</v>
      </c>
    </row>
    <row r="2448" spans="1:7">
      <c r="A2448" s="4" t="s">
        <v>10690</v>
      </c>
      <c r="B2448" s="4" t="s">
        <v>10691</v>
      </c>
      <c r="C2448" s="4" t="s">
        <v>464</v>
      </c>
      <c r="D2448" s="4">
        <v>37</v>
      </c>
      <c r="E2448" s="4" t="s">
        <v>10692</v>
      </c>
      <c r="F2448" s="4">
        <v>6.560791015625</v>
      </c>
      <c r="G2448" s="4" t="s">
        <v>10693</v>
      </c>
    </row>
    <row r="2449" spans="1:7">
      <c r="A2449" s="4" t="s">
        <v>10694</v>
      </c>
      <c r="B2449" s="4" t="s">
        <v>10695</v>
      </c>
      <c r="C2449" s="4" t="s">
        <v>464</v>
      </c>
      <c r="D2449" s="4">
        <v>38</v>
      </c>
      <c r="E2449" s="4" t="s">
        <v>10696</v>
      </c>
      <c r="F2449" s="4">
        <v>6.55850505828857</v>
      </c>
      <c r="G2449" s="4" t="s">
        <v>10697</v>
      </c>
    </row>
    <row r="2450" spans="1:7">
      <c r="A2450" s="4" t="s">
        <v>10698</v>
      </c>
      <c r="B2450" s="4" t="s">
        <v>10699</v>
      </c>
      <c r="C2450" s="4" t="s">
        <v>464</v>
      </c>
      <c r="D2450" s="4">
        <v>35</v>
      </c>
      <c r="E2450" s="4" t="s">
        <v>10700</v>
      </c>
      <c r="F2450" s="4">
        <v>6.55119276046753</v>
      </c>
      <c r="G2450" s="4" t="s">
        <v>10701</v>
      </c>
    </row>
    <row r="2451" spans="1:7">
      <c r="A2451" s="4" t="s">
        <v>10702</v>
      </c>
      <c r="B2451" s="4" t="s">
        <v>10703</v>
      </c>
      <c r="C2451" s="4" t="s">
        <v>464</v>
      </c>
      <c r="D2451" s="4">
        <v>40</v>
      </c>
      <c r="E2451" s="4" t="s">
        <v>10704</v>
      </c>
      <c r="F2451" s="4">
        <v>6.54915857315063</v>
      </c>
      <c r="G2451" s="4" t="s">
        <v>10705</v>
      </c>
    </row>
    <row r="2452" spans="1:7">
      <c r="A2452" s="4" t="s">
        <v>10706</v>
      </c>
      <c r="B2452" s="4" t="s">
        <v>10707</v>
      </c>
      <c r="C2452" s="4" t="s">
        <v>464</v>
      </c>
      <c r="D2452" s="4">
        <v>36</v>
      </c>
      <c r="E2452" s="4" t="s">
        <v>10708</v>
      </c>
      <c r="F2452" s="4">
        <v>6.54391288757324</v>
      </c>
      <c r="G2452" s="4" t="s">
        <v>10709</v>
      </c>
    </row>
    <row r="2453" spans="1:7">
      <c r="A2453" s="4" t="s">
        <v>10710</v>
      </c>
      <c r="B2453" s="4" t="s">
        <v>10711</v>
      </c>
      <c r="C2453" s="4" t="s">
        <v>464</v>
      </c>
      <c r="D2453" s="4">
        <v>37</v>
      </c>
      <c r="E2453" s="4" t="s">
        <v>10712</v>
      </c>
      <c r="F2453" s="4">
        <v>6.54246711730957</v>
      </c>
      <c r="G2453" s="4" t="s">
        <v>10713</v>
      </c>
    </row>
    <row r="2454" spans="1:7">
      <c r="A2454" s="4" t="s">
        <v>10714</v>
      </c>
      <c r="B2454" s="4" t="s">
        <v>10715</v>
      </c>
      <c r="C2454" s="4" t="s">
        <v>464</v>
      </c>
      <c r="D2454" s="4">
        <v>40</v>
      </c>
      <c r="E2454" s="4" t="s">
        <v>10716</v>
      </c>
      <c r="F2454" s="4">
        <v>6.54128694534302</v>
      </c>
      <c r="G2454" s="4" t="s">
        <v>10717</v>
      </c>
    </row>
    <row r="2455" spans="1:7">
      <c r="A2455" s="4" t="s">
        <v>10718</v>
      </c>
      <c r="B2455" s="4" t="s">
        <v>10719</v>
      </c>
      <c r="C2455" s="4" t="s">
        <v>464</v>
      </c>
      <c r="D2455" s="4">
        <v>41</v>
      </c>
      <c r="E2455" s="4" t="s">
        <v>10720</v>
      </c>
      <c r="F2455" s="4">
        <v>6.54015064239502</v>
      </c>
      <c r="G2455" s="4" t="s">
        <v>10721</v>
      </c>
    </row>
    <row r="2456" spans="1:7">
      <c r="A2456" s="4" t="s">
        <v>10722</v>
      </c>
      <c r="B2456" s="4" t="s">
        <v>10723</v>
      </c>
      <c r="C2456" s="4" t="s">
        <v>464</v>
      </c>
      <c r="D2456" s="4">
        <v>42</v>
      </c>
      <c r="E2456" s="4" t="s">
        <v>10724</v>
      </c>
      <c r="F2456" s="4">
        <v>6.53783082962036</v>
      </c>
      <c r="G2456" s="4" t="s">
        <v>10725</v>
      </c>
    </row>
    <row r="2457" spans="1:7">
      <c r="A2457" s="4" t="s">
        <v>10726</v>
      </c>
      <c r="B2457" s="4" t="s">
        <v>10727</v>
      </c>
      <c r="C2457" s="4" t="s">
        <v>464</v>
      </c>
      <c r="D2457" s="4">
        <v>34</v>
      </c>
      <c r="E2457" s="4" t="s">
        <v>10728</v>
      </c>
      <c r="F2457" s="4">
        <v>6.53229141235352</v>
      </c>
      <c r="G2457" s="4" t="s">
        <v>10729</v>
      </c>
    </row>
    <row r="2458" spans="1:7">
      <c r="A2458" s="4" t="s">
        <v>10730</v>
      </c>
      <c r="B2458" s="4" t="s">
        <v>10731</v>
      </c>
      <c r="C2458" s="4" t="s">
        <v>464</v>
      </c>
      <c r="D2458" s="4">
        <v>46</v>
      </c>
      <c r="E2458" s="4" t="s">
        <v>10732</v>
      </c>
      <c r="F2458" s="4">
        <v>6.53185272216797</v>
      </c>
      <c r="G2458" s="4" t="s">
        <v>10733</v>
      </c>
    </row>
    <row r="2459" spans="1:7">
      <c r="A2459" s="4" t="s">
        <v>10734</v>
      </c>
      <c r="B2459" s="4" t="s">
        <v>10735</v>
      </c>
      <c r="C2459" s="4" t="s">
        <v>464</v>
      </c>
      <c r="D2459" s="4">
        <v>41</v>
      </c>
      <c r="E2459" s="4" t="s">
        <v>10736</v>
      </c>
      <c r="F2459" s="4">
        <v>6.53146648406982</v>
      </c>
      <c r="G2459" s="4" t="s">
        <v>10737</v>
      </c>
    </row>
    <row r="2460" spans="1:7">
      <c r="A2460" s="4" t="s">
        <v>10738</v>
      </c>
      <c r="B2460" s="4" t="s">
        <v>10739</v>
      </c>
      <c r="C2460" s="4" t="s">
        <v>464</v>
      </c>
      <c r="D2460" s="4">
        <v>45</v>
      </c>
      <c r="E2460" s="4" t="s">
        <v>10740</v>
      </c>
      <c r="F2460" s="4">
        <v>6.52857971191406</v>
      </c>
      <c r="G2460" s="4" t="s">
        <v>10741</v>
      </c>
    </row>
    <row r="2461" spans="1:7">
      <c r="A2461" s="4" t="s">
        <v>296</v>
      </c>
      <c r="B2461" s="4" t="s">
        <v>10742</v>
      </c>
      <c r="C2461" s="4" t="s">
        <v>464</v>
      </c>
      <c r="D2461" s="4">
        <v>47</v>
      </c>
      <c r="E2461" s="4" t="s">
        <v>10743</v>
      </c>
      <c r="F2461" s="4">
        <v>6.52829933166504</v>
      </c>
      <c r="G2461" s="4" t="s">
        <v>10744</v>
      </c>
    </row>
    <row r="2462" spans="1:7">
      <c r="A2462" s="4" t="s">
        <v>10745</v>
      </c>
      <c r="B2462" s="4" t="s">
        <v>10746</v>
      </c>
      <c r="C2462" s="4" t="s">
        <v>464</v>
      </c>
      <c r="D2462" s="4">
        <v>46</v>
      </c>
      <c r="E2462" s="4" t="s">
        <v>10747</v>
      </c>
      <c r="F2462" s="4">
        <v>6.52517127990723</v>
      </c>
      <c r="G2462" s="4" t="s">
        <v>10748</v>
      </c>
    </row>
    <row r="2463" spans="1:7">
      <c r="A2463" s="4" t="s">
        <v>10749</v>
      </c>
      <c r="B2463" s="4" t="s">
        <v>10750</v>
      </c>
      <c r="C2463" s="4" t="s">
        <v>464</v>
      </c>
      <c r="D2463" s="4">
        <v>44</v>
      </c>
      <c r="E2463" s="4" t="s">
        <v>10751</v>
      </c>
      <c r="F2463" s="4">
        <v>6.52443599700928</v>
      </c>
      <c r="G2463" s="4" t="s">
        <v>10752</v>
      </c>
    </row>
    <row r="2464" spans="1:7">
      <c r="A2464" s="4" t="s">
        <v>10753</v>
      </c>
      <c r="B2464" s="4" t="s">
        <v>10754</v>
      </c>
      <c r="C2464" s="4" t="s">
        <v>464</v>
      </c>
      <c r="D2464" s="4">
        <v>43</v>
      </c>
      <c r="E2464" s="4" t="s">
        <v>10755</v>
      </c>
      <c r="F2464" s="4">
        <v>6.5217456817627</v>
      </c>
      <c r="G2464" s="4" t="s">
        <v>10756</v>
      </c>
    </row>
    <row r="2465" spans="1:7">
      <c r="A2465" s="4" t="s">
        <v>10757</v>
      </c>
      <c r="B2465" s="4" t="s">
        <v>10758</v>
      </c>
      <c r="C2465" s="4" t="s">
        <v>464</v>
      </c>
      <c r="D2465" s="4">
        <v>37</v>
      </c>
      <c r="E2465" s="4" t="s">
        <v>10759</v>
      </c>
      <c r="F2465" s="4">
        <v>6.52053785324097</v>
      </c>
      <c r="G2465" s="4" t="s">
        <v>10760</v>
      </c>
    </row>
    <row r="2466" spans="1:7">
      <c r="A2466" s="4" t="s">
        <v>10761</v>
      </c>
      <c r="B2466" s="4" t="s">
        <v>10762</v>
      </c>
      <c r="C2466" s="4" t="s">
        <v>464</v>
      </c>
      <c r="D2466" s="4">
        <v>38</v>
      </c>
      <c r="E2466" s="4" t="s">
        <v>10763</v>
      </c>
      <c r="F2466" s="4">
        <v>6.51709175109863</v>
      </c>
      <c r="G2466" s="4" t="s">
        <v>10764</v>
      </c>
    </row>
    <row r="2467" spans="1:7">
      <c r="A2467" s="4" t="s">
        <v>10765</v>
      </c>
      <c r="B2467" s="4" t="s">
        <v>10766</v>
      </c>
      <c r="C2467" s="4" t="s">
        <v>464</v>
      </c>
      <c r="D2467" s="4">
        <v>43</v>
      </c>
      <c r="E2467" s="4" t="s">
        <v>10767</v>
      </c>
      <c r="F2467" s="4">
        <v>6.51653480529785</v>
      </c>
      <c r="G2467" s="4" t="s">
        <v>10768</v>
      </c>
    </row>
    <row r="2468" spans="1:7">
      <c r="A2468" s="4" t="s">
        <v>10769</v>
      </c>
      <c r="B2468" s="4" t="s">
        <v>10770</v>
      </c>
      <c r="C2468" s="4" t="s">
        <v>464</v>
      </c>
      <c r="D2468" s="4">
        <v>42</v>
      </c>
      <c r="E2468" s="4" t="s">
        <v>10771</v>
      </c>
      <c r="F2468" s="4">
        <v>6.51383876800537</v>
      </c>
      <c r="G2468" s="4" t="s">
        <v>10772</v>
      </c>
    </row>
    <row r="2469" spans="1:7">
      <c r="A2469" s="4" t="s">
        <v>10773</v>
      </c>
      <c r="B2469" s="4" t="s">
        <v>10774</v>
      </c>
      <c r="C2469" s="4" t="s">
        <v>464</v>
      </c>
      <c r="D2469" s="4">
        <v>41</v>
      </c>
      <c r="E2469" s="4" t="s">
        <v>10775</v>
      </c>
      <c r="F2469" s="4">
        <v>6.5059814453125</v>
      </c>
      <c r="G2469" s="4" t="s">
        <v>10776</v>
      </c>
    </row>
    <row r="2470" spans="1:7">
      <c r="A2470" s="4" t="s">
        <v>10777</v>
      </c>
      <c r="B2470" s="4" t="s">
        <v>10778</v>
      </c>
      <c r="C2470" s="4" t="s">
        <v>464</v>
      </c>
      <c r="D2470" s="4">
        <v>46</v>
      </c>
      <c r="E2470" s="4" t="s">
        <v>10779</v>
      </c>
      <c r="F2470" s="4">
        <v>6.50247716903687</v>
      </c>
      <c r="G2470" s="4" t="s">
        <v>10780</v>
      </c>
    </row>
    <row r="2471" spans="1:7">
      <c r="A2471" s="4" t="s">
        <v>10781</v>
      </c>
      <c r="B2471" s="4" t="s">
        <v>10782</v>
      </c>
      <c r="C2471" s="4" t="s">
        <v>464</v>
      </c>
      <c r="D2471" s="4">
        <v>32</v>
      </c>
      <c r="E2471" s="4" t="s">
        <v>10783</v>
      </c>
      <c r="F2471" s="4">
        <v>6.50094127655029</v>
      </c>
      <c r="G2471" s="4" t="s">
        <v>10784</v>
      </c>
    </row>
    <row r="2472" spans="1:7">
      <c r="A2472" s="4" t="s">
        <v>10785</v>
      </c>
      <c r="B2472" s="4" t="s">
        <v>10786</v>
      </c>
      <c r="C2472" s="4" t="s">
        <v>464</v>
      </c>
      <c r="D2472" s="4">
        <v>38</v>
      </c>
      <c r="E2472" s="4" t="s">
        <v>10787</v>
      </c>
      <c r="F2472" s="4">
        <v>6.50009346008301</v>
      </c>
      <c r="G2472" s="4" t="s">
        <v>10788</v>
      </c>
    </row>
    <row r="2473" spans="1:7">
      <c r="A2473" s="4" t="s">
        <v>10789</v>
      </c>
      <c r="B2473" s="4" t="s">
        <v>10790</v>
      </c>
      <c r="C2473" s="4" t="s">
        <v>464</v>
      </c>
      <c r="D2473" s="4">
        <v>39</v>
      </c>
      <c r="E2473" s="4" t="s">
        <v>10791</v>
      </c>
      <c r="F2473" s="4">
        <v>6.49808311462402</v>
      </c>
      <c r="G2473" s="4" t="s">
        <v>10792</v>
      </c>
    </row>
    <row r="2474" spans="1:7">
      <c r="A2474" s="4" t="s">
        <v>10793</v>
      </c>
      <c r="B2474" s="4" t="s">
        <v>10794</v>
      </c>
      <c r="C2474" s="4" t="s">
        <v>464</v>
      </c>
      <c r="D2474" s="4">
        <v>44</v>
      </c>
      <c r="E2474" s="4" t="s">
        <v>10795</v>
      </c>
      <c r="F2474" s="4">
        <v>6.49349164962769</v>
      </c>
      <c r="G2474" s="4" t="s">
        <v>10796</v>
      </c>
    </row>
    <row r="2475" spans="1:7">
      <c r="A2475" s="4" t="s">
        <v>10797</v>
      </c>
      <c r="B2475" s="4" t="s">
        <v>10798</v>
      </c>
      <c r="C2475" s="4" t="s">
        <v>464</v>
      </c>
      <c r="D2475" s="4">
        <v>48</v>
      </c>
      <c r="E2475" s="4" t="s">
        <v>10799</v>
      </c>
      <c r="F2475" s="4">
        <v>6.49183082580566</v>
      </c>
      <c r="G2475" s="4" t="s">
        <v>10800</v>
      </c>
    </row>
    <row r="2476" spans="1:7">
      <c r="A2476" s="4" t="s">
        <v>1319</v>
      </c>
      <c r="B2476" s="4" t="s">
        <v>1320</v>
      </c>
      <c r="C2476" s="4" t="s">
        <v>551</v>
      </c>
      <c r="D2476" s="4">
        <v>24</v>
      </c>
      <c r="E2476" s="4" t="s">
        <v>1321</v>
      </c>
      <c r="F2476" s="4">
        <v>6.49137306213379</v>
      </c>
      <c r="G2476" s="4" t="s">
        <v>1322</v>
      </c>
    </row>
    <row r="2477" spans="1:7">
      <c r="A2477" s="4" t="s">
        <v>10801</v>
      </c>
      <c r="B2477" s="4" t="s">
        <v>10802</v>
      </c>
      <c r="C2477" s="4" t="s">
        <v>464</v>
      </c>
      <c r="D2477" s="4">
        <v>48</v>
      </c>
      <c r="E2477" s="4" t="s">
        <v>10803</v>
      </c>
      <c r="F2477" s="4">
        <v>6.4882640838623</v>
      </c>
      <c r="G2477" s="4" t="s">
        <v>10804</v>
      </c>
    </row>
    <row r="2478" spans="1:7">
      <c r="A2478" s="4" t="s">
        <v>10805</v>
      </c>
      <c r="B2478" s="4" t="s">
        <v>10806</v>
      </c>
      <c r="C2478" s="4" t="s">
        <v>464</v>
      </c>
      <c r="D2478" s="4">
        <v>41</v>
      </c>
      <c r="E2478" s="4" t="s">
        <v>10807</v>
      </c>
      <c r="F2478" s="4">
        <v>6.4868369102478</v>
      </c>
      <c r="G2478" s="4" t="s">
        <v>10808</v>
      </c>
    </row>
    <row r="2479" spans="1:7">
      <c r="A2479" s="4" t="s">
        <v>10809</v>
      </c>
      <c r="B2479" s="4" t="s">
        <v>10810</v>
      </c>
      <c r="C2479" s="4" t="s">
        <v>464</v>
      </c>
      <c r="D2479" s="4">
        <v>45</v>
      </c>
      <c r="E2479" s="4" t="s">
        <v>10811</v>
      </c>
      <c r="F2479" s="4">
        <v>6.48680973052979</v>
      </c>
      <c r="G2479" s="4" t="s">
        <v>10812</v>
      </c>
    </row>
    <row r="2480" spans="1:7">
      <c r="A2480" s="4" t="s">
        <v>10813</v>
      </c>
      <c r="B2480" s="4" t="s">
        <v>10814</v>
      </c>
      <c r="C2480" s="4" t="s">
        <v>464</v>
      </c>
      <c r="D2480" s="4">
        <v>47</v>
      </c>
      <c r="E2480" s="4" t="s">
        <v>10815</v>
      </c>
      <c r="F2480" s="4">
        <v>6.48452186584473</v>
      </c>
      <c r="G2480" s="4" t="s">
        <v>10816</v>
      </c>
    </row>
    <row r="2481" spans="1:7">
      <c r="A2481" s="4" t="s">
        <v>10817</v>
      </c>
      <c r="B2481" s="4" t="s">
        <v>10818</v>
      </c>
      <c r="C2481" s="4" t="s">
        <v>464</v>
      </c>
      <c r="D2481" s="4">
        <v>41</v>
      </c>
      <c r="E2481" s="4" t="s">
        <v>10819</v>
      </c>
      <c r="F2481" s="4">
        <v>6.4830584526062</v>
      </c>
      <c r="G2481" s="4" t="s">
        <v>10820</v>
      </c>
    </row>
    <row r="2482" spans="1:7">
      <c r="A2482" s="4" t="s">
        <v>10821</v>
      </c>
      <c r="B2482" s="4" t="s">
        <v>10822</v>
      </c>
      <c r="C2482" s="4" t="s">
        <v>464</v>
      </c>
      <c r="D2482" s="4">
        <v>45</v>
      </c>
      <c r="E2482" s="4" t="s">
        <v>10823</v>
      </c>
      <c r="F2482" s="4">
        <v>6.48086071014404</v>
      </c>
      <c r="G2482" s="4" t="s">
        <v>10824</v>
      </c>
    </row>
    <row r="2483" spans="1:7">
      <c r="A2483" s="4" t="s">
        <v>10825</v>
      </c>
      <c r="B2483" s="4" t="s">
        <v>10826</v>
      </c>
      <c r="C2483" s="4" t="s">
        <v>464</v>
      </c>
      <c r="D2483" s="4">
        <v>41</v>
      </c>
      <c r="E2483" s="4" t="s">
        <v>10827</v>
      </c>
      <c r="F2483" s="4">
        <v>6.47443199157715</v>
      </c>
      <c r="G2483" s="4" t="s">
        <v>10828</v>
      </c>
    </row>
    <row r="2484" spans="1:7">
      <c r="A2484" s="4" t="s">
        <v>10829</v>
      </c>
      <c r="B2484" s="4" t="s">
        <v>10830</v>
      </c>
      <c r="C2484" s="4" t="s">
        <v>464</v>
      </c>
      <c r="D2484" s="4">
        <v>40</v>
      </c>
      <c r="E2484" s="4" t="s">
        <v>10831</v>
      </c>
      <c r="F2484" s="4">
        <v>6.47262859344482</v>
      </c>
      <c r="G2484" s="4" t="s">
        <v>10832</v>
      </c>
    </row>
    <row r="2485" spans="1:7">
      <c r="A2485" s="4" t="s">
        <v>10833</v>
      </c>
      <c r="B2485" s="4" t="s">
        <v>10834</v>
      </c>
      <c r="C2485" s="4" t="s">
        <v>464</v>
      </c>
      <c r="D2485" s="4">
        <v>44</v>
      </c>
      <c r="E2485" s="4" t="s">
        <v>10835</v>
      </c>
      <c r="F2485" s="4">
        <v>6.46442890167236</v>
      </c>
      <c r="G2485" s="4" t="s">
        <v>10836</v>
      </c>
    </row>
    <row r="2486" spans="1:7">
      <c r="A2486" s="4" t="s">
        <v>10837</v>
      </c>
      <c r="B2486" s="4" t="s">
        <v>10838</v>
      </c>
      <c r="C2486" s="4" t="s">
        <v>464</v>
      </c>
      <c r="D2486" s="4">
        <v>38</v>
      </c>
      <c r="E2486" s="4" t="s">
        <v>10839</v>
      </c>
      <c r="F2486" s="4">
        <v>6.46327877044678</v>
      </c>
      <c r="G2486" s="4" t="s">
        <v>10840</v>
      </c>
    </row>
    <row r="2487" spans="1:7">
      <c r="A2487" s="4" t="s">
        <v>10841</v>
      </c>
      <c r="B2487" s="4" t="s">
        <v>10842</v>
      </c>
      <c r="C2487" s="4" t="s">
        <v>464</v>
      </c>
      <c r="D2487" s="4">
        <v>41</v>
      </c>
      <c r="E2487" s="4" t="s">
        <v>10843</v>
      </c>
      <c r="F2487" s="4">
        <v>6.46091604232788</v>
      </c>
      <c r="G2487" s="4" t="s">
        <v>10844</v>
      </c>
    </row>
    <row r="2488" spans="1:7">
      <c r="A2488" s="4" t="s">
        <v>10845</v>
      </c>
      <c r="B2488" s="4" t="s">
        <v>10846</v>
      </c>
      <c r="C2488" s="4" t="s">
        <v>464</v>
      </c>
      <c r="D2488" s="4">
        <v>38</v>
      </c>
      <c r="E2488" s="4" t="s">
        <v>10847</v>
      </c>
      <c r="F2488" s="4">
        <v>6.45837593078613</v>
      </c>
      <c r="G2488" s="4" t="s">
        <v>10848</v>
      </c>
    </row>
    <row r="2489" spans="1:7">
      <c r="A2489" s="4" t="s">
        <v>10849</v>
      </c>
      <c r="B2489" s="4" t="s">
        <v>10850</v>
      </c>
      <c r="C2489" s="4" t="s">
        <v>464</v>
      </c>
      <c r="D2489" s="4">
        <v>37</v>
      </c>
      <c r="E2489" s="4" t="s">
        <v>10851</v>
      </c>
      <c r="F2489" s="4">
        <v>6.45617246627808</v>
      </c>
      <c r="G2489" s="4" t="s">
        <v>10852</v>
      </c>
    </row>
    <row r="2490" spans="1:7">
      <c r="A2490" s="4" t="s">
        <v>10853</v>
      </c>
      <c r="B2490" s="4" t="s">
        <v>10854</v>
      </c>
      <c r="C2490" s="4" t="s">
        <v>464</v>
      </c>
      <c r="D2490" s="4">
        <v>39</v>
      </c>
      <c r="E2490" s="4" t="s">
        <v>10855</v>
      </c>
      <c r="F2490" s="4">
        <v>6.45448303222656</v>
      </c>
      <c r="G2490" s="4" t="s">
        <v>10856</v>
      </c>
    </row>
    <row r="2491" spans="1:7">
      <c r="A2491" s="4" t="s">
        <v>10857</v>
      </c>
      <c r="B2491" s="4" t="s">
        <v>10858</v>
      </c>
      <c r="C2491" s="4" t="s">
        <v>464</v>
      </c>
      <c r="D2491" s="4">
        <v>42</v>
      </c>
      <c r="E2491" s="4" t="s">
        <v>10859</v>
      </c>
      <c r="F2491" s="4">
        <v>6.45388698577881</v>
      </c>
      <c r="G2491" s="4" t="s">
        <v>10860</v>
      </c>
    </row>
    <row r="2492" spans="1:7">
      <c r="A2492" s="4" t="s">
        <v>1327</v>
      </c>
      <c r="B2492" s="4" t="s">
        <v>1328</v>
      </c>
      <c r="C2492" s="4" t="s">
        <v>551</v>
      </c>
      <c r="D2492" s="4">
        <v>19</v>
      </c>
      <c r="E2492" s="4" t="s">
        <v>1329</v>
      </c>
      <c r="F2492" s="4">
        <v>6.45368003845215</v>
      </c>
      <c r="G2492" s="4" t="s">
        <v>1330</v>
      </c>
    </row>
    <row r="2493" spans="1:7">
      <c r="A2493" s="4" t="s">
        <v>10861</v>
      </c>
      <c r="B2493" s="4" t="s">
        <v>10862</v>
      </c>
      <c r="C2493" s="4" t="s">
        <v>464</v>
      </c>
      <c r="D2493" s="4">
        <v>42</v>
      </c>
      <c r="E2493" s="4" t="s">
        <v>10863</v>
      </c>
      <c r="F2493" s="4">
        <v>6.45355224609375</v>
      </c>
      <c r="G2493" s="4" t="s">
        <v>10864</v>
      </c>
    </row>
    <row r="2494" spans="1:7">
      <c r="A2494" s="4" t="s">
        <v>10865</v>
      </c>
      <c r="B2494" s="4" t="s">
        <v>10866</v>
      </c>
      <c r="C2494" s="4" t="s">
        <v>464</v>
      </c>
      <c r="D2494" s="4">
        <v>46</v>
      </c>
      <c r="E2494" s="4" t="s">
        <v>10867</v>
      </c>
      <c r="F2494" s="4">
        <v>6.45251274108887</v>
      </c>
      <c r="G2494" s="4" t="s">
        <v>10868</v>
      </c>
    </row>
    <row r="2495" spans="1:7">
      <c r="A2495" s="4" t="s">
        <v>414</v>
      </c>
      <c r="B2495" s="4" t="s">
        <v>10869</v>
      </c>
      <c r="C2495" s="4" t="s">
        <v>464</v>
      </c>
      <c r="D2495" s="4">
        <v>46</v>
      </c>
      <c r="E2495" s="4" t="s">
        <v>10870</v>
      </c>
      <c r="F2495" s="4">
        <v>6.45133209228516</v>
      </c>
      <c r="G2495" s="4" t="s">
        <v>10871</v>
      </c>
    </row>
    <row r="2496" spans="1:7">
      <c r="A2496" s="4" t="s">
        <v>10872</v>
      </c>
      <c r="B2496" s="4" t="s">
        <v>10873</v>
      </c>
      <c r="C2496" s="4" t="s">
        <v>464</v>
      </c>
      <c r="D2496" s="4">
        <v>34</v>
      </c>
      <c r="E2496" s="4" t="s">
        <v>10874</v>
      </c>
      <c r="F2496" s="4">
        <v>6.45111656188965</v>
      </c>
      <c r="G2496" s="4" t="s">
        <v>10875</v>
      </c>
    </row>
    <row r="2497" spans="1:7">
      <c r="A2497" s="4" t="s">
        <v>10876</v>
      </c>
      <c r="B2497" s="4" t="s">
        <v>10877</v>
      </c>
      <c r="C2497" s="4" t="s">
        <v>464</v>
      </c>
      <c r="D2497" s="4">
        <v>42</v>
      </c>
      <c r="E2497" s="4" t="s">
        <v>10878</v>
      </c>
      <c r="F2497" s="4">
        <v>6.45104646682739</v>
      </c>
      <c r="G2497" s="4" t="s">
        <v>10879</v>
      </c>
    </row>
    <row r="2498" spans="1:7">
      <c r="A2498" s="4" t="s">
        <v>10880</v>
      </c>
      <c r="B2498" s="4" t="s">
        <v>10881</v>
      </c>
      <c r="C2498" s="4" t="s">
        <v>551</v>
      </c>
      <c r="D2498" s="4">
        <v>21</v>
      </c>
      <c r="E2498" s="4" t="s">
        <v>10882</v>
      </c>
      <c r="F2498" s="4">
        <v>6.44077777862549</v>
      </c>
      <c r="G2498" s="4" t="s">
        <v>10883</v>
      </c>
    </row>
    <row r="2499" spans="1:7">
      <c r="A2499" s="4" t="s">
        <v>10884</v>
      </c>
      <c r="B2499" s="4" t="s">
        <v>10885</v>
      </c>
      <c r="C2499" s="4" t="s">
        <v>464</v>
      </c>
      <c r="D2499" s="4">
        <v>42</v>
      </c>
      <c r="E2499" s="4" t="s">
        <v>10886</v>
      </c>
      <c r="F2499" s="4">
        <v>6.43876218795776</v>
      </c>
      <c r="G2499" s="4" t="s">
        <v>10887</v>
      </c>
    </row>
    <row r="2500" spans="1:7">
      <c r="A2500" s="4" t="s">
        <v>10888</v>
      </c>
      <c r="B2500" s="4" t="s">
        <v>10889</v>
      </c>
      <c r="C2500" s="4" t="s">
        <v>551</v>
      </c>
      <c r="D2500" s="4">
        <v>21</v>
      </c>
      <c r="E2500" s="4" t="s">
        <v>10890</v>
      </c>
      <c r="F2500" s="4">
        <v>6.43653678894043</v>
      </c>
      <c r="G2500" s="4" t="s">
        <v>10891</v>
      </c>
    </row>
    <row r="2501" spans="1:7">
      <c r="A2501" s="4" t="s">
        <v>10892</v>
      </c>
      <c r="B2501" s="4" t="s">
        <v>10893</v>
      </c>
      <c r="C2501" s="4" t="s">
        <v>464</v>
      </c>
      <c r="D2501" s="4">
        <v>39</v>
      </c>
      <c r="E2501" s="4" t="s">
        <v>10894</v>
      </c>
      <c r="F2501" s="4">
        <v>6.43317890167236</v>
      </c>
      <c r="G2501" s="4" t="s">
        <v>10895</v>
      </c>
    </row>
    <row r="2502" spans="1:7">
      <c r="A2502" s="4" t="s">
        <v>10896</v>
      </c>
      <c r="B2502" s="4" t="s">
        <v>10897</v>
      </c>
      <c r="C2502" s="4" t="s">
        <v>464</v>
      </c>
      <c r="D2502" s="4">
        <v>40</v>
      </c>
      <c r="E2502" s="4" t="s">
        <v>10898</v>
      </c>
      <c r="F2502" s="4">
        <v>6.43273878097534</v>
      </c>
      <c r="G2502" s="4" t="s">
        <v>10899</v>
      </c>
    </row>
    <row r="2503" spans="1:7">
      <c r="A2503" s="4" t="s">
        <v>10900</v>
      </c>
      <c r="B2503" s="4" t="s">
        <v>10901</v>
      </c>
      <c r="C2503" s="4" t="s">
        <v>464</v>
      </c>
      <c r="D2503" s="4">
        <v>40</v>
      </c>
      <c r="E2503" s="4" t="s">
        <v>10902</v>
      </c>
      <c r="F2503" s="4">
        <v>6.43231630325317</v>
      </c>
      <c r="G2503" s="4" t="s">
        <v>10903</v>
      </c>
    </row>
    <row r="2504" spans="1:7">
      <c r="A2504" s="4" t="s">
        <v>10904</v>
      </c>
      <c r="B2504" s="4" t="s">
        <v>10905</v>
      </c>
      <c r="C2504" s="4" t="s">
        <v>464</v>
      </c>
      <c r="D2504" s="4">
        <v>46</v>
      </c>
      <c r="E2504" s="4" t="s">
        <v>10906</v>
      </c>
      <c r="F2504" s="4">
        <v>6.43145084381104</v>
      </c>
      <c r="G2504" s="4" t="s">
        <v>10907</v>
      </c>
    </row>
    <row r="2505" spans="1:7">
      <c r="A2505" s="4" t="s">
        <v>10908</v>
      </c>
      <c r="B2505" s="4" t="s">
        <v>10909</v>
      </c>
      <c r="C2505" s="4" t="s">
        <v>464</v>
      </c>
      <c r="D2505" s="4">
        <v>36</v>
      </c>
      <c r="E2505" s="4" t="s">
        <v>10910</v>
      </c>
      <c r="F2505" s="4">
        <v>6.43092060089111</v>
      </c>
      <c r="G2505" s="4" t="s">
        <v>10911</v>
      </c>
    </row>
    <row r="2506" spans="1:7">
      <c r="A2506" s="4" t="s">
        <v>10912</v>
      </c>
      <c r="B2506" s="4" t="s">
        <v>10913</v>
      </c>
      <c r="C2506" s="4" t="s">
        <v>464</v>
      </c>
      <c r="D2506" s="4">
        <v>44</v>
      </c>
      <c r="E2506" s="4" t="s">
        <v>10914</v>
      </c>
      <c r="F2506" s="4">
        <v>6.41825199127197</v>
      </c>
      <c r="G2506" s="4" t="s">
        <v>10915</v>
      </c>
    </row>
    <row r="2507" spans="1:7">
      <c r="A2507" s="4" t="s">
        <v>10916</v>
      </c>
      <c r="B2507" s="4" t="s">
        <v>10917</v>
      </c>
      <c r="C2507" s="4" t="s">
        <v>464</v>
      </c>
      <c r="D2507" s="4">
        <v>45</v>
      </c>
      <c r="E2507" s="4" t="s">
        <v>10918</v>
      </c>
      <c r="F2507" s="4">
        <v>6.41695928573608</v>
      </c>
      <c r="G2507" s="4" t="s">
        <v>10919</v>
      </c>
    </row>
    <row r="2508" spans="1:7">
      <c r="A2508" s="4" t="s">
        <v>10920</v>
      </c>
      <c r="B2508" s="4" t="s">
        <v>10921</v>
      </c>
      <c r="C2508" s="4" t="s">
        <v>464</v>
      </c>
      <c r="D2508" s="4">
        <v>43</v>
      </c>
      <c r="E2508" s="4" t="s">
        <v>10922</v>
      </c>
      <c r="F2508" s="4">
        <v>6.41574478149414</v>
      </c>
      <c r="G2508" s="4" t="s">
        <v>10923</v>
      </c>
    </row>
    <row r="2509" spans="1:7">
      <c r="A2509" s="4" t="s">
        <v>10924</v>
      </c>
      <c r="B2509" s="4" t="s">
        <v>10925</v>
      </c>
      <c r="C2509" s="4" t="s">
        <v>464</v>
      </c>
      <c r="D2509" s="4">
        <v>44</v>
      </c>
      <c r="E2509" s="4" t="s">
        <v>10926</v>
      </c>
      <c r="F2509" s="4">
        <v>6.41556406021118</v>
      </c>
      <c r="G2509" s="4" t="s">
        <v>10927</v>
      </c>
    </row>
    <row r="2510" spans="1:7">
      <c r="A2510" s="4" t="s">
        <v>10928</v>
      </c>
      <c r="B2510" s="4" t="s">
        <v>10929</v>
      </c>
      <c r="C2510" s="4" t="s">
        <v>464</v>
      </c>
      <c r="D2510" s="4">
        <v>33</v>
      </c>
      <c r="E2510" s="4" t="s">
        <v>10930</v>
      </c>
      <c r="F2510" s="4">
        <v>6.41407871246338</v>
      </c>
      <c r="G2510" s="4" t="s">
        <v>10931</v>
      </c>
    </row>
    <row r="2511" spans="1:7">
      <c r="A2511" s="4" t="s">
        <v>10932</v>
      </c>
      <c r="B2511" s="4" t="s">
        <v>10933</v>
      </c>
      <c r="C2511" s="4" t="s">
        <v>464</v>
      </c>
      <c r="D2511" s="4">
        <v>50</v>
      </c>
      <c r="E2511" s="4" t="s">
        <v>10934</v>
      </c>
      <c r="F2511" s="4">
        <v>6.41395378112793</v>
      </c>
      <c r="G2511" s="4" t="s">
        <v>10935</v>
      </c>
    </row>
    <row r="2512" spans="1:7">
      <c r="A2512" s="4" t="s">
        <v>10936</v>
      </c>
      <c r="B2512" s="4" t="s">
        <v>10937</v>
      </c>
      <c r="C2512" s="4" t="s">
        <v>464</v>
      </c>
      <c r="D2512" s="4">
        <v>43</v>
      </c>
      <c r="E2512" s="4" t="s">
        <v>10938</v>
      </c>
      <c r="F2512" s="4">
        <v>6.41121959686279</v>
      </c>
      <c r="G2512" s="4" t="s">
        <v>10939</v>
      </c>
    </row>
    <row r="2513" spans="1:7">
      <c r="A2513" s="4" t="s">
        <v>718</v>
      </c>
      <c r="B2513" s="4" t="s">
        <v>719</v>
      </c>
      <c r="C2513" s="4" t="s">
        <v>464</v>
      </c>
      <c r="D2513" s="4">
        <v>43</v>
      </c>
      <c r="E2513" s="4" t="s">
        <v>720</v>
      </c>
      <c r="F2513" s="4">
        <v>6.41004371643066</v>
      </c>
      <c r="G2513" s="4" t="s">
        <v>721</v>
      </c>
    </row>
    <row r="2514" spans="1:7">
      <c r="A2514" s="4" t="s">
        <v>10940</v>
      </c>
      <c r="B2514" s="4" t="s">
        <v>10941</v>
      </c>
      <c r="C2514" s="4" t="s">
        <v>464</v>
      </c>
      <c r="D2514" s="4">
        <v>40</v>
      </c>
      <c r="E2514" s="4" t="s">
        <v>10942</v>
      </c>
      <c r="F2514" s="4">
        <v>6.40941333770752</v>
      </c>
      <c r="G2514" s="4" t="s">
        <v>10943</v>
      </c>
    </row>
    <row r="2515" spans="1:7">
      <c r="A2515" s="4" t="s">
        <v>10944</v>
      </c>
      <c r="B2515" s="4" t="s">
        <v>10945</v>
      </c>
      <c r="C2515" s="4" t="s">
        <v>464</v>
      </c>
      <c r="D2515" s="4">
        <v>42</v>
      </c>
      <c r="E2515" s="4" t="s">
        <v>10946</v>
      </c>
      <c r="F2515" s="4">
        <v>6.40655708312988</v>
      </c>
      <c r="G2515" s="4" t="s">
        <v>10947</v>
      </c>
    </row>
    <row r="2516" spans="1:7">
      <c r="A2516" s="4" t="s">
        <v>10948</v>
      </c>
      <c r="B2516" s="4" t="s">
        <v>10949</v>
      </c>
      <c r="C2516" s="4" t="s">
        <v>464</v>
      </c>
      <c r="D2516" s="4">
        <v>38</v>
      </c>
      <c r="E2516" s="4" t="s">
        <v>10950</v>
      </c>
      <c r="F2516" s="4">
        <v>6.40240478515625</v>
      </c>
      <c r="G2516" s="4" t="s">
        <v>10951</v>
      </c>
    </row>
    <row r="2517" spans="1:7">
      <c r="A2517" s="4" t="s">
        <v>10952</v>
      </c>
      <c r="B2517" s="4" t="s">
        <v>10953</v>
      </c>
      <c r="C2517" s="4" t="s">
        <v>464</v>
      </c>
      <c r="D2517" s="4">
        <v>46</v>
      </c>
      <c r="E2517" s="4" t="s">
        <v>10954</v>
      </c>
      <c r="F2517" s="4">
        <v>6.40127611160278</v>
      </c>
      <c r="G2517" s="4" t="s">
        <v>10955</v>
      </c>
    </row>
    <row r="2518" spans="1:7">
      <c r="A2518" s="4" t="s">
        <v>10956</v>
      </c>
      <c r="B2518" s="4" t="s">
        <v>10957</v>
      </c>
      <c r="C2518" s="4" t="s">
        <v>464</v>
      </c>
      <c r="D2518" s="4">
        <v>35</v>
      </c>
      <c r="E2518" s="4" t="s">
        <v>10958</v>
      </c>
      <c r="F2518" s="4">
        <v>6.40082931518555</v>
      </c>
      <c r="G2518" s="4" t="s">
        <v>10959</v>
      </c>
    </row>
    <row r="2519" spans="1:7">
      <c r="A2519" s="4" t="s">
        <v>10960</v>
      </c>
      <c r="B2519" s="4" t="s">
        <v>10961</v>
      </c>
      <c r="C2519" s="4" t="s">
        <v>551</v>
      </c>
      <c r="D2519" s="4">
        <v>21</v>
      </c>
      <c r="E2519" s="4" t="s">
        <v>10962</v>
      </c>
      <c r="F2519" s="4">
        <v>6.39676761627197</v>
      </c>
      <c r="G2519" s="4" t="s">
        <v>10963</v>
      </c>
    </row>
    <row r="2520" spans="1:7">
      <c r="A2520" s="4" t="s">
        <v>10964</v>
      </c>
      <c r="B2520" s="4" t="s">
        <v>10965</v>
      </c>
      <c r="C2520" s="4" t="s">
        <v>464</v>
      </c>
      <c r="D2520" s="4">
        <v>42</v>
      </c>
      <c r="E2520" s="4" t="s">
        <v>10966</v>
      </c>
      <c r="F2520" s="4">
        <v>6.39544630050659</v>
      </c>
      <c r="G2520" s="4" t="s">
        <v>10967</v>
      </c>
    </row>
    <row r="2521" spans="1:7">
      <c r="A2521" s="4" t="s">
        <v>10968</v>
      </c>
      <c r="B2521" s="4" t="s">
        <v>10969</v>
      </c>
      <c r="C2521" s="4" t="s">
        <v>464</v>
      </c>
      <c r="D2521" s="4">
        <v>44</v>
      </c>
      <c r="E2521" s="4" t="s">
        <v>10970</v>
      </c>
      <c r="F2521" s="4">
        <v>6.39532136917114</v>
      </c>
      <c r="G2521" s="4" t="s">
        <v>10971</v>
      </c>
    </row>
    <row r="2522" spans="1:7">
      <c r="A2522" s="4" t="s">
        <v>10972</v>
      </c>
      <c r="B2522" s="4" t="s">
        <v>10973</v>
      </c>
      <c r="C2522" s="4" t="s">
        <v>464</v>
      </c>
      <c r="D2522" s="4">
        <v>43</v>
      </c>
      <c r="E2522" s="4" t="s">
        <v>10974</v>
      </c>
      <c r="F2522" s="4">
        <v>6.39444255828857</v>
      </c>
      <c r="G2522" s="4" t="s">
        <v>10975</v>
      </c>
    </row>
    <row r="2523" spans="1:7">
      <c r="A2523" s="4" t="s">
        <v>10976</v>
      </c>
      <c r="B2523" s="4" t="s">
        <v>10977</v>
      </c>
      <c r="C2523" s="4" t="s">
        <v>464</v>
      </c>
      <c r="D2523" s="4">
        <v>45</v>
      </c>
      <c r="E2523" s="4" t="s">
        <v>10978</v>
      </c>
      <c r="F2523" s="4">
        <v>6.39306735992432</v>
      </c>
      <c r="G2523" s="4" t="s">
        <v>10979</v>
      </c>
    </row>
    <row r="2524" spans="1:7">
      <c r="A2524" s="4" t="s">
        <v>10980</v>
      </c>
      <c r="B2524" s="4" t="s">
        <v>10981</v>
      </c>
      <c r="C2524" s="4" t="s">
        <v>464</v>
      </c>
      <c r="D2524" s="4">
        <v>36</v>
      </c>
      <c r="E2524" s="4" t="s">
        <v>10982</v>
      </c>
      <c r="F2524" s="4">
        <v>6.39204359054565</v>
      </c>
      <c r="G2524" s="4" t="s">
        <v>10983</v>
      </c>
    </row>
    <row r="2525" spans="1:7">
      <c r="A2525" s="4" t="s">
        <v>10984</v>
      </c>
      <c r="B2525" s="4" t="s">
        <v>10985</v>
      </c>
      <c r="C2525" s="4" t="s">
        <v>464</v>
      </c>
      <c r="D2525" s="4">
        <v>50</v>
      </c>
      <c r="E2525" s="4" t="s">
        <v>10986</v>
      </c>
      <c r="F2525" s="4">
        <v>6.38748931884766</v>
      </c>
      <c r="G2525" s="4" t="s">
        <v>10987</v>
      </c>
    </row>
    <row r="2526" spans="1:7">
      <c r="A2526" s="4" t="s">
        <v>10988</v>
      </c>
      <c r="B2526" s="4" t="s">
        <v>10989</v>
      </c>
      <c r="C2526" s="4" t="s">
        <v>464</v>
      </c>
      <c r="D2526" s="4">
        <v>26</v>
      </c>
      <c r="E2526" s="4" t="s">
        <v>10990</v>
      </c>
      <c r="F2526" s="4">
        <v>6.38614845275879</v>
      </c>
      <c r="G2526" s="4" t="s">
        <v>10991</v>
      </c>
    </row>
    <row r="2527" spans="1:7">
      <c r="A2527" s="4" t="s">
        <v>10992</v>
      </c>
      <c r="B2527" s="4" t="s">
        <v>10993</v>
      </c>
      <c r="C2527" s="4" t="s">
        <v>464</v>
      </c>
      <c r="D2527" s="4">
        <v>40</v>
      </c>
      <c r="E2527" s="4" t="s">
        <v>10994</v>
      </c>
      <c r="F2527" s="4">
        <v>6.38490152359009</v>
      </c>
      <c r="G2527" s="4" t="s">
        <v>10995</v>
      </c>
    </row>
    <row r="2528" spans="1:7">
      <c r="A2528" s="4" t="s">
        <v>10996</v>
      </c>
      <c r="B2528" s="4" t="s">
        <v>10997</v>
      </c>
      <c r="C2528" s="4" t="s">
        <v>551</v>
      </c>
      <c r="D2528" s="4">
        <v>22</v>
      </c>
      <c r="E2528" s="4" t="s">
        <v>10998</v>
      </c>
      <c r="F2528" s="4">
        <v>6.38466167449951</v>
      </c>
      <c r="G2528" s="4" t="s">
        <v>10999</v>
      </c>
    </row>
    <row r="2529" spans="1:7">
      <c r="A2529" s="4" t="s">
        <v>636</v>
      </c>
      <c r="B2529" s="4" t="s">
        <v>637</v>
      </c>
      <c r="C2529" s="4" t="s">
        <v>464</v>
      </c>
      <c r="D2529" s="4">
        <v>46</v>
      </c>
      <c r="E2529" s="4" t="s">
        <v>638</v>
      </c>
      <c r="F2529" s="4">
        <v>6.38315057754517</v>
      </c>
      <c r="G2529" s="4" t="s">
        <v>639</v>
      </c>
    </row>
    <row r="2530" spans="1:7">
      <c r="A2530" s="4" t="s">
        <v>11000</v>
      </c>
      <c r="B2530" s="4" t="s">
        <v>11001</v>
      </c>
      <c r="C2530" s="4" t="s">
        <v>464</v>
      </c>
      <c r="D2530" s="4">
        <v>36</v>
      </c>
      <c r="E2530" s="4" t="s">
        <v>11002</v>
      </c>
      <c r="F2530" s="4">
        <v>6.38280868530273</v>
      </c>
      <c r="G2530" s="4" t="s">
        <v>11003</v>
      </c>
    </row>
    <row r="2531" spans="1:7">
      <c r="A2531" s="4" t="s">
        <v>11004</v>
      </c>
      <c r="B2531" s="4" t="s">
        <v>11005</v>
      </c>
      <c r="C2531" s="4" t="s">
        <v>464</v>
      </c>
      <c r="D2531" s="4">
        <v>37</v>
      </c>
      <c r="E2531" s="4" t="s">
        <v>11006</v>
      </c>
      <c r="F2531" s="4">
        <v>6.38161516189575</v>
      </c>
      <c r="G2531" s="4" t="s">
        <v>11007</v>
      </c>
    </row>
    <row r="2532" spans="1:7">
      <c r="A2532" s="4" t="s">
        <v>11008</v>
      </c>
      <c r="B2532" s="4" t="s">
        <v>11009</v>
      </c>
      <c r="C2532" s="4" t="s">
        <v>464</v>
      </c>
      <c r="D2532" s="4">
        <v>39</v>
      </c>
      <c r="E2532" s="4" t="s">
        <v>11010</v>
      </c>
      <c r="F2532" s="4">
        <v>6.37689876556396</v>
      </c>
      <c r="G2532" s="4" t="s">
        <v>11011</v>
      </c>
    </row>
    <row r="2533" spans="1:7">
      <c r="A2533" s="4" t="s">
        <v>11012</v>
      </c>
      <c r="B2533" s="4" t="s">
        <v>11013</v>
      </c>
      <c r="C2533" s="4" t="s">
        <v>464</v>
      </c>
      <c r="D2533" s="4">
        <v>44</v>
      </c>
      <c r="E2533" s="4" t="s">
        <v>11014</v>
      </c>
      <c r="F2533" s="4">
        <v>6.37564468383789</v>
      </c>
      <c r="G2533" s="4" t="s">
        <v>11015</v>
      </c>
    </row>
    <row r="2534" spans="1:7">
      <c r="A2534" s="4" t="s">
        <v>11016</v>
      </c>
      <c r="B2534" s="4" t="s">
        <v>11017</v>
      </c>
      <c r="C2534" s="4" t="s">
        <v>464</v>
      </c>
      <c r="D2534" s="4">
        <v>44</v>
      </c>
      <c r="E2534" s="4" t="s">
        <v>11018</v>
      </c>
      <c r="F2534" s="4">
        <v>6.37542581558228</v>
      </c>
      <c r="G2534" s="4" t="s">
        <v>11019</v>
      </c>
    </row>
    <row r="2535" spans="1:7">
      <c r="A2535" s="4" t="s">
        <v>11020</v>
      </c>
      <c r="B2535" s="4" t="s">
        <v>11021</v>
      </c>
      <c r="C2535" s="4" t="s">
        <v>464</v>
      </c>
      <c r="D2535" s="4">
        <v>41</v>
      </c>
      <c r="E2535" s="4" t="s">
        <v>11022</v>
      </c>
      <c r="F2535" s="4">
        <v>6.37451791763306</v>
      </c>
      <c r="G2535" s="4" t="s">
        <v>11023</v>
      </c>
    </row>
    <row r="2536" spans="1:7">
      <c r="A2536" s="4" t="s">
        <v>11024</v>
      </c>
      <c r="B2536" s="4" t="s">
        <v>11025</v>
      </c>
      <c r="C2536" s="4" t="s">
        <v>464</v>
      </c>
      <c r="D2536" s="4">
        <v>44</v>
      </c>
      <c r="E2536" s="4" t="s">
        <v>11026</v>
      </c>
      <c r="F2536" s="4">
        <v>6.37238645553589</v>
      </c>
      <c r="G2536" s="4" t="s">
        <v>11027</v>
      </c>
    </row>
    <row r="2537" spans="1:7">
      <c r="A2537" s="4" t="s">
        <v>11028</v>
      </c>
      <c r="B2537" s="4" t="s">
        <v>11029</v>
      </c>
      <c r="C2537" s="4" t="s">
        <v>464</v>
      </c>
      <c r="D2537" s="4">
        <v>41</v>
      </c>
      <c r="E2537" s="4" t="s">
        <v>11030</v>
      </c>
      <c r="F2537" s="4">
        <v>6.37067270278931</v>
      </c>
      <c r="G2537" s="4" t="s">
        <v>11031</v>
      </c>
    </row>
    <row r="2538" spans="1:7">
      <c r="A2538" s="4" t="s">
        <v>11032</v>
      </c>
      <c r="B2538" s="4" t="s">
        <v>11033</v>
      </c>
      <c r="C2538" s="4" t="s">
        <v>464</v>
      </c>
      <c r="D2538" s="4">
        <v>44</v>
      </c>
      <c r="E2538" s="4" t="s">
        <v>11034</v>
      </c>
      <c r="F2538" s="4">
        <v>6.36893844604492</v>
      </c>
      <c r="G2538" s="4" t="s">
        <v>11035</v>
      </c>
    </row>
    <row r="2539" spans="1:7">
      <c r="A2539" s="4" t="s">
        <v>11036</v>
      </c>
      <c r="B2539" s="4" t="s">
        <v>11037</v>
      </c>
      <c r="C2539" s="4" t="s">
        <v>464</v>
      </c>
      <c r="D2539" s="4">
        <v>43</v>
      </c>
      <c r="E2539" s="4" t="s">
        <v>11038</v>
      </c>
      <c r="F2539" s="4">
        <v>6.36799335479736</v>
      </c>
      <c r="G2539" s="4" t="s">
        <v>11039</v>
      </c>
    </row>
    <row r="2540" spans="1:7">
      <c r="A2540" s="4" t="s">
        <v>11040</v>
      </c>
      <c r="B2540" s="4" t="s">
        <v>11041</v>
      </c>
      <c r="C2540" s="4" t="s">
        <v>464</v>
      </c>
      <c r="D2540" s="4">
        <v>36</v>
      </c>
      <c r="E2540" s="4" t="s">
        <v>11042</v>
      </c>
      <c r="F2540" s="4">
        <v>6.36703968048096</v>
      </c>
      <c r="G2540" s="4" t="s">
        <v>11043</v>
      </c>
    </row>
    <row r="2541" spans="1:7">
      <c r="A2541" s="4" t="s">
        <v>11044</v>
      </c>
      <c r="B2541" s="4" t="s">
        <v>11045</v>
      </c>
      <c r="C2541" s="4" t="s">
        <v>464</v>
      </c>
      <c r="D2541" s="4">
        <v>42</v>
      </c>
      <c r="E2541" s="4" t="s">
        <v>11046</v>
      </c>
      <c r="F2541" s="4">
        <v>6.36228322982788</v>
      </c>
      <c r="G2541" s="4" t="s">
        <v>11047</v>
      </c>
    </row>
    <row r="2542" spans="1:7">
      <c r="A2542" s="4" t="s">
        <v>11048</v>
      </c>
      <c r="B2542" s="4" t="s">
        <v>11049</v>
      </c>
      <c r="C2542" s="4" t="s">
        <v>464</v>
      </c>
      <c r="D2542" s="4">
        <v>40</v>
      </c>
      <c r="E2542" s="4" t="s">
        <v>11050</v>
      </c>
      <c r="F2542" s="4">
        <v>6.36167812347412</v>
      </c>
      <c r="G2542" s="4" t="s">
        <v>11051</v>
      </c>
    </row>
    <row r="2543" spans="1:7">
      <c r="A2543" s="4" t="s">
        <v>11052</v>
      </c>
      <c r="B2543" s="4" t="s">
        <v>11053</v>
      </c>
      <c r="C2543" s="4" t="s">
        <v>464</v>
      </c>
      <c r="D2543" s="4">
        <v>42</v>
      </c>
      <c r="E2543" s="4" t="s">
        <v>11054</v>
      </c>
      <c r="F2543" s="4">
        <v>6.36137676239014</v>
      </c>
      <c r="G2543" s="4" t="s">
        <v>11055</v>
      </c>
    </row>
    <row r="2544" spans="1:7">
      <c r="A2544" s="4" t="s">
        <v>11056</v>
      </c>
      <c r="B2544" s="4" t="s">
        <v>11057</v>
      </c>
      <c r="C2544" s="4" t="s">
        <v>464</v>
      </c>
      <c r="D2544" s="4">
        <v>42</v>
      </c>
      <c r="E2544" s="4" t="s">
        <v>11058</v>
      </c>
      <c r="F2544" s="4">
        <v>6.35959529876709</v>
      </c>
      <c r="G2544" s="4" t="s">
        <v>11059</v>
      </c>
    </row>
    <row r="2545" spans="1:7">
      <c r="A2545" s="4" t="s">
        <v>345</v>
      </c>
      <c r="B2545" s="4" t="s">
        <v>11060</v>
      </c>
      <c r="C2545" s="4" t="s">
        <v>464</v>
      </c>
      <c r="D2545" s="4">
        <v>48</v>
      </c>
      <c r="E2545" s="4" t="s">
        <v>11061</v>
      </c>
      <c r="F2545" s="4">
        <v>6.3578519821167</v>
      </c>
      <c r="G2545" s="4" t="s">
        <v>11062</v>
      </c>
    </row>
    <row r="2546" spans="1:7">
      <c r="A2546" s="4" t="s">
        <v>11063</v>
      </c>
      <c r="B2546" s="4" t="s">
        <v>11064</v>
      </c>
      <c r="C2546" s="4" t="s">
        <v>464</v>
      </c>
      <c r="D2546" s="4">
        <v>41</v>
      </c>
      <c r="E2546" s="4" t="s">
        <v>11065</v>
      </c>
      <c r="F2546" s="4">
        <v>6.3577823638916</v>
      </c>
      <c r="G2546" s="4" t="s">
        <v>11066</v>
      </c>
    </row>
    <row r="2547" spans="1:7">
      <c r="A2547" s="4" t="s">
        <v>11067</v>
      </c>
      <c r="B2547" s="4" t="s">
        <v>11068</v>
      </c>
      <c r="C2547" s="4" t="s">
        <v>551</v>
      </c>
      <c r="D2547" s="4">
        <v>21</v>
      </c>
      <c r="E2547" s="4" t="s">
        <v>11069</v>
      </c>
      <c r="F2547" s="4">
        <v>6.35611915588379</v>
      </c>
      <c r="G2547" s="4" t="s">
        <v>11070</v>
      </c>
    </row>
    <row r="2548" spans="1:7">
      <c r="A2548" s="4" t="s">
        <v>11071</v>
      </c>
      <c r="B2548" s="4" t="s">
        <v>11072</v>
      </c>
      <c r="C2548" s="4" t="s">
        <v>464</v>
      </c>
      <c r="D2548" s="4">
        <v>44</v>
      </c>
      <c r="E2548" s="4" t="s">
        <v>11073</v>
      </c>
      <c r="F2548" s="4">
        <v>6.35566806793213</v>
      </c>
      <c r="G2548" s="4" t="s">
        <v>11074</v>
      </c>
    </row>
    <row r="2549" spans="1:7">
      <c r="A2549" s="4" t="s">
        <v>11075</v>
      </c>
      <c r="B2549" s="4" t="s">
        <v>11076</v>
      </c>
      <c r="C2549" s="4" t="s">
        <v>464</v>
      </c>
      <c r="D2549" s="4">
        <v>38</v>
      </c>
      <c r="E2549" s="4" t="s">
        <v>11077</v>
      </c>
      <c r="F2549" s="4">
        <v>6.35558700561523</v>
      </c>
      <c r="G2549" s="4" t="s">
        <v>11078</v>
      </c>
    </row>
    <row r="2550" spans="1:7">
      <c r="A2550" s="4" t="s">
        <v>11079</v>
      </c>
      <c r="B2550" s="4" t="s">
        <v>11080</v>
      </c>
      <c r="C2550" s="4" t="s">
        <v>464</v>
      </c>
      <c r="D2550" s="4">
        <v>44</v>
      </c>
      <c r="E2550" s="4" t="s">
        <v>11081</v>
      </c>
      <c r="F2550" s="4">
        <v>6.35468721389771</v>
      </c>
      <c r="G2550" s="4" t="s">
        <v>11082</v>
      </c>
    </row>
    <row r="2551" spans="1:7">
      <c r="A2551" s="4" t="s">
        <v>11083</v>
      </c>
      <c r="B2551" s="4" t="s">
        <v>11084</v>
      </c>
      <c r="C2551" s="4" t="s">
        <v>464</v>
      </c>
      <c r="D2551" s="4">
        <v>39</v>
      </c>
      <c r="E2551" s="4" t="s">
        <v>11085</v>
      </c>
      <c r="F2551" s="4">
        <v>6.3544602394104</v>
      </c>
      <c r="G2551" s="4" t="s">
        <v>11086</v>
      </c>
    </row>
    <row r="2552" spans="1:7">
      <c r="A2552" s="4" t="s">
        <v>11087</v>
      </c>
      <c r="B2552" s="4" t="s">
        <v>11088</v>
      </c>
      <c r="C2552" s="4" t="s">
        <v>464</v>
      </c>
      <c r="D2552" s="4">
        <v>43</v>
      </c>
      <c r="E2552" s="4" t="s">
        <v>11089</v>
      </c>
      <c r="F2552" s="4">
        <v>6.35355377197266</v>
      </c>
      <c r="G2552" s="4" t="s">
        <v>11090</v>
      </c>
    </row>
    <row r="2553" spans="1:7">
      <c r="A2553" s="4" t="s">
        <v>11091</v>
      </c>
      <c r="B2553" s="4" t="s">
        <v>11092</v>
      </c>
      <c r="C2553" s="4" t="s">
        <v>464</v>
      </c>
      <c r="D2553" s="4">
        <v>41</v>
      </c>
      <c r="E2553" s="4" t="s">
        <v>11093</v>
      </c>
      <c r="F2553" s="4">
        <v>6.35330963134766</v>
      </c>
      <c r="G2553" s="4" t="s">
        <v>11094</v>
      </c>
    </row>
    <row r="2554" spans="1:7">
      <c r="A2554" s="4" t="s">
        <v>11095</v>
      </c>
      <c r="B2554" s="4" t="s">
        <v>11096</v>
      </c>
      <c r="C2554" s="4" t="s">
        <v>464</v>
      </c>
      <c r="D2554" s="4">
        <v>46</v>
      </c>
      <c r="E2554" s="4" t="s">
        <v>11097</v>
      </c>
      <c r="F2554" s="4">
        <v>6.35082483291626</v>
      </c>
      <c r="G2554" s="4" t="s">
        <v>11098</v>
      </c>
    </row>
    <row r="2555" spans="1:7">
      <c r="A2555" s="4" t="s">
        <v>597</v>
      </c>
      <c r="B2555" s="4" t="s">
        <v>598</v>
      </c>
      <c r="C2555" s="4" t="s">
        <v>464</v>
      </c>
      <c r="D2555" s="4">
        <v>48</v>
      </c>
      <c r="E2555" s="4" t="s">
        <v>599</v>
      </c>
      <c r="F2555" s="4">
        <v>6.34958457946777</v>
      </c>
      <c r="G2555" s="4" t="s">
        <v>600</v>
      </c>
    </row>
    <row r="2556" spans="1:7">
      <c r="A2556" s="4" t="s">
        <v>11099</v>
      </c>
      <c r="B2556" s="4" t="s">
        <v>11100</v>
      </c>
      <c r="C2556" s="4" t="s">
        <v>464</v>
      </c>
      <c r="D2556" s="4">
        <v>37</v>
      </c>
      <c r="E2556" s="4" t="s">
        <v>11101</v>
      </c>
      <c r="F2556" s="4">
        <v>6.34948253631592</v>
      </c>
      <c r="G2556" s="4" t="s">
        <v>11102</v>
      </c>
    </row>
    <row r="2557" spans="1:7">
      <c r="A2557" s="4" t="s">
        <v>11103</v>
      </c>
      <c r="B2557" s="4" t="s">
        <v>11104</v>
      </c>
      <c r="C2557" s="4" t="s">
        <v>464</v>
      </c>
      <c r="D2557" s="4">
        <v>29</v>
      </c>
      <c r="E2557" s="4" t="s">
        <v>11105</v>
      </c>
      <c r="F2557" s="4">
        <v>6.34357166290283</v>
      </c>
      <c r="G2557" s="4" t="s">
        <v>11106</v>
      </c>
    </row>
    <row r="2558" spans="1:7">
      <c r="A2558" s="4" t="s">
        <v>11107</v>
      </c>
      <c r="B2558" s="4" t="s">
        <v>11108</v>
      </c>
      <c r="C2558" s="4" t="s">
        <v>464</v>
      </c>
      <c r="D2558" s="4">
        <v>32</v>
      </c>
      <c r="E2558" s="4" t="s">
        <v>11109</v>
      </c>
      <c r="F2558" s="4">
        <v>6.34281778335571</v>
      </c>
      <c r="G2558" s="4" t="s">
        <v>11110</v>
      </c>
    </row>
    <row r="2559" spans="1:7">
      <c r="A2559" s="4" t="s">
        <v>11111</v>
      </c>
      <c r="B2559" s="4" t="s">
        <v>11112</v>
      </c>
      <c r="C2559" s="4" t="s">
        <v>464</v>
      </c>
      <c r="D2559" s="4">
        <v>40</v>
      </c>
      <c r="E2559" s="4" t="s">
        <v>11113</v>
      </c>
      <c r="F2559" s="4">
        <v>6.34115886688232</v>
      </c>
      <c r="G2559" s="4" t="s">
        <v>11114</v>
      </c>
    </row>
    <row r="2560" spans="1:7">
      <c r="A2560" s="4" t="s">
        <v>11115</v>
      </c>
      <c r="B2560" s="4" t="s">
        <v>11116</v>
      </c>
      <c r="C2560" s="4" t="s">
        <v>464</v>
      </c>
      <c r="D2560" s="4">
        <v>42</v>
      </c>
      <c r="E2560" s="4" t="s">
        <v>11117</v>
      </c>
      <c r="F2560" s="4">
        <v>6.34037065505981</v>
      </c>
      <c r="G2560" s="4" t="s">
        <v>11118</v>
      </c>
    </row>
    <row r="2561" spans="1:7">
      <c r="A2561" s="4" t="s">
        <v>11119</v>
      </c>
      <c r="B2561" s="4" t="s">
        <v>11120</v>
      </c>
      <c r="C2561" s="4" t="s">
        <v>464</v>
      </c>
      <c r="D2561" s="4">
        <v>47</v>
      </c>
      <c r="E2561" s="4" t="s">
        <v>11121</v>
      </c>
      <c r="F2561" s="4">
        <v>6.33523654937744</v>
      </c>
      <c r="G2561" s="4" t="s">
        <v>11122</v>
      </c>
    </row>
    <row r="2562" spans="1:7">
      <c r="A2562" s="4" t="s">
        <v>11123</v>
      </c>
      <c r="B2562" s="4" t="s">
        <v>11124</v>
      </c>
      <c r="C2562" s="4" t="s">
        <v>464</v>
      </c>
      <c r="D2562" s="4">
        <v>42</v>
      </c>
      <c r="E2562" s="4" t="s">
        <v>11125</v>
      </c>
      <c r="F2562" s="4">
        <v>6.3344841003418</v>
      </c>
      <c r="G2562" s="4" t="s">
        <v>11126</v>
      </c>
    </row>
    <row r="2563" spans="1:7">
      <c r="A2563" s="4" t="s">
        <v>11127</v>
      </c>
      <c r="B2563" s="4" t="s">
        <v>11128</v>
      </c>
      <c r="C2563" s="4" t="s">
        <v>464</v>
      </c>
      <c r="D2563" s="4">
        <v>41</v>
      </c>
      <c r="E2563" s="4" t="s">
        <v>11129</v>
      </c>
      <c r="F2563" s="4">
        <v>6.33325576782227</v>
      </c>
      <c r="G2563" s="4" t="s">
        <v>11130</v>
      </c>
    </row>
    <row r="2564" spans="1:7">
      <c r="A2564" s="4" t="s">
        <v>11131</v>
      </c>
      <c r="B2564" s="4" t="s">
        <v>11132</v>
      </c>
      <c r="C2564" s="4" t="s">
        <v>464</v>
      </c>
      <c r="D2564" s="4">
        <v>44</v>
      </c>
      <c r="E2564" s="4" t="s">
        <v>11133</v>
      </c>
      <c r="F2564" s="4">
        <v>6.33289527893066</v>
      </c>
      <c r="G2564" s="4" t="s">
        <v>11134</v>
      </c>
    </row>
    <row r="2565" spans="1:7">
      <c r="A2565" s="4" t="s">
        <v>11135</v>
      </c>
      <c r="B2565" s="4" t="s">
        <v>11136</v>
      </c>
      <c r="C2565" s="4" t="s">
        <v>464</v>
      </c>
      <c r="D2565" s="4">
        <v>35</v>
      </c>
      <c r="E2565" s="4" t="s">
        <v>11137</v>
      </c>
      <c r="F2565" s="4">
        <v>6.32906532287598</v>
      </c>
      <c r="G2565" s="4" t="s">
        <v>11138</v>
      </c>
    </row>
    <row r="2566" spans="1:7">
      <c r="A2566" s="4" t="s">
        <v>11139</v>
      </c>
      <c r="B2566" s="4" t="s">
        <v>11140</v>
      </c>
      <c r="C2566" s="4" t="s">
        <v>551</v>
      </c>
      <c r="D2566" s="4">
        <v>15</v>
      </c>
      <c r="E2566" s="4" t="s">
        <v>11141</v>
      </c>
      <c r="F2566" s="4">
        <v>6.32344436645508</v>
      </c>
      <c r="G2566" s="4" t="s">
        <v>11142</v>
      </c>
    </row>
    <row r="2567" spans="1:7">
      <c r="A2567" s="4" t="s">
        <v>11143</v>
      </c>
      <c r="B2567" s="4" t="s">
        <v>11144</v>
      </c>
      <c r="C2567" s="4" t="s">
        <v>551</v>
      </c>
      <c r="D2567" s="4">
        <v>18</v>
      </c>
      <c r="E2567" s="4" t="s">
        <v>11145</v>
      </c>
      <c r="F2567" s="4">
        <v>6.32330465316772</v>
      </c>
      <c r="G2567" s="4" t="s">
        <v>11146</v>
      </c>
    </row>
    <row r="2568" spans="1:7">
      <c r="A2568" s="4" t="s">
        <v>11147</v>
      </c>
      <c r="B2568" s="4" t="s">
        <v>11148</v>
      </c>
      <c r="C2568" s="4" t="s">
        <v>464</v>
      </c>
      <c r="D2568" s="4">
        <v>36</v>
      </c>
      <c r="E2568" s="4" t="s">
        <v>11149</v>
      </c>
      <c r="F2568" s="4">
        <v>6.32118892669678</v>
      </c>
      <c r="G2568" s="4" t="s">
        <v>11150</v>
      </c>
    </row>
    <row r="2569" spans="1:7">
      <c r="A2569" s="4" t="s">
        <v>11151</v>
      </c>
      <c r="B2569" s="4" t="s">
        <v>11152</v>
      </c>
      <c r="C2569" s="4" t="s">
        <v>464</v>
      </c>
      <c r="D2569" s="4">
        <v>34</v>
      </c>
      <c r="E2569" s="4" t="s">
        <v>11153</v>
      </c>
      <c r="F2569" s="4">
        <v>6.32080173492432</v>
      </c>
      <c r="G2569" s="4" t="s">
        <v>11154</v>
      </c>
    </row>
    <row r="2570" spans="1:7">
      <c r="A2570" s="4" t="s">
        <v>11155</v>
      </c>
      <c r="B2570" s="4" t="s">
        <v>11156</v>
      </c>
      <c r="C2570" s="4" t="s">
        <v>464</v>
      </c>
      <c r="D2570" s="4">
        <v>41</v>
      </c>
      <c r="E2570" s="4" t="s">
        <v>11157</v>
      </c>
      <c r="F2570" s="4">
        <v>6.31776142120361</v>
      </c>
      <c r="G2570" s="4" t="s">
        <v>11158</v>
      </c>
    </row>
    <row r="2571" spans="1:7">
      <c r="A2571" s="4" t="s">
        <v>11159</v>
      </c>
      <c r="B2571" s="4" t="s">
        <v>11160</v>
      </c>
      <c r="C2571" s="4" t="s">
        <v>464</v>
      </c>
      <c r="D2571" s="4">
        <v>42</v>
      </c>
      <c r="E2571" s="4" t="s">
        <v>11161</v>
      </c>
      <c r="F2571" s="4">
        <v>6.31673717498779</v>
      </c>
      <c r="G2571" s="4" t="s">
        <v>11162</v>
      </c>
    </row>
    <row r="2572" spans="1:7">
      <c r="A2572" s="4" t="s">
        <v>11163</v>
      </c>
      <c r="B2572" s="4" t="s">
        <v>11164</v>
      </c>
      <c r="C2572" s="4" t="s">
        <v>464</v>
      </c>
      <c r="D2572" s="4">
        <v>40</v>
      </c>
      <c r="E2572" s="4" t="s">
        <v>11165</v>
      </c>
      <c r="F2572" s="4">
        <v>6.31327438354492</v>
      </c>
      <c r="G2572" s="4" t="s">
        <v>11166</v>
      </c>
    </row>
    <row r="2573" spans="1:7">
      <c r="A2573" s="4" t="s">
        <v>11167</v>
      </c>
      <c r="B2573" s="4" t="s">
        <v>11168</v>
      </c>
      <c r="C2573" s="4" t="s">
        <v>464</v>
      </c>
      <c r="D2573" s="4">
        <v>42</v>
      </c>
      <c r="E2573" s="4" t="s">
        <v>11169</v>
      </c>
      <c r="F2573" s="4">
        <v>6.30602788925171</v>
      </c>
      <c r="G2573" s="4" t="s">
        <v>11170</v>
      </c>
    </row>
    <row r="2574" spans="1:7">
      <c r="A2574" s="4" t="s">
        <v>11171</v>
      </c>
      <c r="B2574" s="4" t="s">
        <v>11172</v>
      </c>
      <c r="C2574" s="4" t="s">
        <v>551</v>
      </c>
      <c r="D2574" s="4">
        <v>21</v>
      </c>
      <c r="E2574" s="4" t="s">
        <v>11173</v>
      </c>
      <c r="F2574" s="4">
        <v>6.30044794082642</v>
      </c>
      <c r="G2574" s="4" t="s">
        <v>11174</v>
      </c>
    </row>
    <row r="2575" spans="1:7">
      <c r="A2575" s="4" t="s">
        <v>11175</v>
      </c>
      <c r="B2575" s="4" t="s">
        <v>11176</v>
      </c>
      <c r="C2575" s="4" t="s">
        <v>464</v>
      </c>
      <c r="D2575" s="4">
        <v>45</v>
      </c>
      <c r="E2575" s="4" t="s">
        <v>11177</v>
      </c>
      <c r="F2575" s="4">
        <v>6.29945850372314</v>
      </c>
      <c r="G2575" s="4" t="s">
        <v>11178</v>
      </c>
    </row>
    <row r="2576" spans="1:7">
      <c r="A2576" s="4" t="s">
        <v>11179</v>
      </c>
      <c r="B2576" s="4" t="s">
        <v>11180</v>
      </c>
      <c r="C2576" s="4" t="s">
        <v>464</v>
      </c>
      <c r="D2576" s="4">
        <v>41</v>
      </c>
      <c r="E2576" s="4" t="s">
        <v>11181</v>
      </c>
      <c r="F2576" s="4">
        <v>6.2947473526001</v>
      </c>
      <c r="G2576" s="4" t="s">
        <v>11182</v>
      </c>
    </row>
    <row r="2577" spans="1:7">
      <c r="A2577" s="4" t="s">
        <v>11183</v>
      </c>
      <c r="B2577" s="4" t="s">
        <v>11184</v>
      </c>
      <c r="C2577" s="4" t="s">
        <v>464</v>
      </c>
      <c r="D2577" s="4">
        <v>43</v>
      </c>
      <c r="E2577" s="4" t="s">
        <v>11185</v>
      </c>
      <c r="F2577" s="4">
        <v>6.28762435913086</v>
      </c>
      <c r="G2577" s="4" t="s">
        <v>11186</v>
      </c>
    </row>
    <row r="2578" spans="1:7">
      <c r="A2578" s="4" t="s">
        <v>11187</v>
      </c>
      <c r="B2578" s="4" t="s">
        <v>11188</v>
      </c>
      <c r="C2578" s="4" t="s">
        <v>464</v>
      </c>
      <c r="D2578" s="4">
        <v>41</v>
      </c>
      <c r="E2578" s="4" t="s">
        <v>11189</v>
      </c>
      <c r="F2578" s="4">
        <v>6.28752994537354</v>
      </c>
      <c r="G2578" s="4" t="s">
        <v>11190</v>
      </c>
    </row>
    <row r="2579" spans="1:7">
      <c r="A2579" s="4" t="s">
        <v>11191</v>
      </c>
      <c r="B2579" s="4" t="s">
        <v>11192</v>
      </c>
      <c r="C2579" s="4" t="s">
        <v>464</v>
      </c>
      <c r="D2579" s="4">
        <v>46</v>
      </c>
      <c r="E2579" s="4" t="s">
        <v>11193</v>
      </c>
      <c r="F2579" s="4">
        <v>6.28716611862183</v>
      </c>
      <c r="G2579" s="4" t="s">
        <v>11194</v>
      </c>
    </row>
    <row r="2580" spans="1:7">
      <c r="A2580" s="4" t="s">
        <v>11195</v>
      </c>
      <c r="B2580" s="4" t="s">
        <v>11196</v>
      </c>
      <c r="C2580" s="4" t="s">
        <v>464</v>
      </c>
      <c r="D2580" s="4">
        <v>39</v>
      </c>
      <c r="E2580" s="4" t="s">
        <v>11197</v>
      </c>
      <c r="F2580" s="4">
        <v>6.28600406646729</v>
      </c>
      <c r="G2580" s="4" t="s">
        <v>11198</v>
      </c>
    </row>
    <row r="2581" spans="1:7">
      <c r="A2581" s="4" t="s">
        <v>11199</v>
      </c>
      <c r="B2581" s="4" t="s">
        <v>11200</v>
      </c>
      <c r="C2581" s="4" t="s">
        <v>464</v>
      </c>
      <c r="D2581" s="4">
        <v>43</v>
      </c>
      <c r="E2581" s="4" t="s">
        <v>11201</v>
      </c>
      <c r="F2581" s="4">
        <v>6.28433799743652</v>
      </c>
      <c r="G2581" s="4" t="s">
        <v>11202</v>
      </c>
    </row>
    <row r="2582" spans="1:7">
      <c r="A2582" s="4" t="s">
        <v>11203</v>
      </c>
      <c r="B2582" s="4" t="s">
        <v>11204</v>
      </c>
      <c r="C2582" s="4" t="s">
        <v>464</v>
      </c>
      <c r="D2582" s="4">
        <v>38</v>
      </c>
      <c r="E2582" s="4" t="s">
        <v>11205</v>
      </c>
      <c r="F2582" s="4">
        <v>6.28331851959229</v>
      </c>
      <c r="G2582" s="4" t="s">
        <v>11206</v>
      </c>
    </row>
    <row r="2583" spans="1:7">
      <c r="A2583" s="4" t="s">
        <v>11207</v>
      </c>
      <c r="B2583" s="4" t="s">
        <v>11208</v>
      </c>
      <c r="C2583" s="4" t="s">
        <v>464</v>
      </c>
      <c r="D2583" s="4">
        <v>46</v>
      </c>
      <c r="E2583" s="4" t="s">
        <v>11209</v>
      </c>
      <c r="F2583" s="4">
        <v>6.27946186065674</v>
      </c>
      <c r="G2583" s="4" t="s">
        <v>11210</v>
      </c>
    </row>
    <row r="2584" spans="1:7">
      <c r="A2584" s="4" t="s">
        <v>11211</v>
      </c>
      <c r="B2584" s="4" t="s">
        <v>11212</v>
      </c>
      <c r="C2584" s="4" t="s">
        <v>464</v>
      </c>
      <c r="D2584" s="4">
        <v>32</v>
      </c>
      <c r="E2584" s="4" t="s">
        <v>11213</v>
      </c>
      <c r="F2584" s="4">
        <v>6.27786874771118</v>
      </c>
      <c r="G2584" s="4" t="s">
        <v>11214</v>
      </c>
    </row>
    <row r="2585" spans="1:7">
      <c r="A2585" s="4" t="s">
        <v>11215</v>
      </c>
      <c r="B2585" s="4" t="s">
        <v>11216</v>
      </c>
      <c r="C2585" s="4" t="s">
        <v>464</v>
      </c>
      <c r="D2585" s="4">
        <v>43</v>
      </c>
      <c r="E2585" s="4" t="s">
        <v>11217</v>
      </c>
      <c r="F2585" s="4">
        <v>6.27733039855957</v>
      </c>
      <c r="G2585" s="4" t="s">
        <v>11218</v>
      </c>
    </row>
    <row r="2586" spans="1:7">
      <c r="A2586" s="4" t="s">
        <v>11219</v>
      </c>
      <c r="B2586" s="4" t="s">
        <v>11220</v>
      </c>
      <c r="C2586" s="4" t="s">
        <v>464</v>
      </c>
      <c r="D2586" s="4">
        <v>44</v>
      </c>
      <c r="E2586" s="4" t="s">
        <v>11221</v>
      </c>
      <c r="F2586" s="4">
        <v>6.27640914916992</v>
      </c>
      <c r="G2586" s="4" t="s">
        <v>11222</v>
      </c>
    </row>
    <row r="2587" spans="1:7">
      <c r="A2587" s="4" t="s">
        <v>11223</v>
      </c>
      <c r="B2587" s="4" t="s">
        <v>11224</v>
      </c>
      <c r="C2587" s="4" t="s">
        <v>464</v>
      </c>
      <c r="D2587" s="4">
        <v>43</v>
      </c>
      <c r="E2587" s="4" t="s">
        <v>11225</v>
      </c>
      <c r="F2587" s="4">
        <v>6.27639198303223</v>
      </c>
      <c r="G2587" s="4" t="s">
        <v>11226</v>
      </c>
    </row>
    <row r="2588" spans="1:7">
      <c r="A2588" s="4" t="s">
        <v>11227</v>
      </c>
      <c r="B2588" s="4" t="s">
        <v>11228</v>
      </c>
      <c r="C2588" s="4" t="s">
        <v>464</v>
      </c>
      <c r="D2588" s="4">
        <v>44</v>
      </c>
      <c r="E2588" s="4" t="s">
        <v>11229</v>
      </c>
      <c r="F2588" s="4">
        <v>6.27423667907715</v>
      </c>
      <c r="G2588" s="4" t="s">
        <v>11230</v>
      </c>
    </row>
    <row r="2589" spans="1:7">
      <c r="A2589" s="4" t="s">
        <v>11231</v>
      </c>
      <c r="B2589" s="4" t="s">
        <v>11232</v>
      </c>
      <c r="C2589" s="4" t="s">
        <v>464</v>
      </c>
      <c r="D2589" s="4">
        <v>38</v>
      </c>
      <c r="E2589" s="4" t="s">
        <v>11233</v>
      </c>
      <c r="F2589" s="4">
        <v>6.27188777923584</v>
      </c>
      <c r="G2589" s="4" t="s">
        <v>11234</v>
      </c>
    </row>
    <row r="2590" spans="1:7">
      <c r="A2590" s="4" t="s">
        <v>11235</v>
      </c>
      <c r="B2590" s="4" t="s">
        <v>11236</v>
      </c>
      <c r="C2590" s="4" t="s">
        <v>464</v>
      </c>
      <c r="D2590" s="4">
        <v>42</v>
      </c>
      <c r="E2590" s="4" t="s">
        <v>11237</v>
      </c>
      <c r="F2590" s="4">
        <v>6.27180957794189</v>
      </c>
      <c r="G2590" s="4" t="s">
        <v>11238</v>
      </c>
    </row>
    <row r="2591" spans="1:7">
      <c r="A2591" s="4" t="s">
        <v>11239</v>
      </c>
      <c r="B2591" s="4" t="s">
        <v>11240</v>
      </c>
      <c r="C2591" s="4" t="s">
        <v>464</v>
      </c>
      <c r="D2591" s="4">
        <v>41</v>
      </c>
      <c r="E2591" s="4" t="s">
        <v>11241</v>
      </c>
      <c r="F2591" s="4">
        <v>6.27097940444946</v>
      </c>
      <c r="G2591" s="4" t="s">
        <v>11242</v>
      </c>
    </row>
    <row r="2592" spans="1:7">
      <c r="A2592" s="4" t="s">
        <v>11243</v>
      </c>
      <c r="B2592" s="4" t="s">
        <v>11244</v>
      </c>
      <c r="C2592" s="4" t="s">
        <v>464</v>
      </c>
      <c r="D2592" s="4">
        <v>36</v>
      </c>
      <c r="E2592" s="4" t="s">
        <v>11245</v>
      </c>
      <c r="F2592" s="4">
        <v>6.26857662200928</v>
      </c>
      <c r="G2592" s="4" t="s">
        <v>11246</v>
      </c>
    </row>
    <row r="2593" spans="1:7">
      <c r="A2593" s="4" t="s">
        <v>11247</v>
      </c>
      <c r="B2593" s="4" t="s">
        <v>11248</v>
      </c>
      <c r="C2593" s="4" t="s">
        <v>1124</v>
      </c>
      <c r="D2593" s="4">
        <v>2</v>
      </c>
      <c r="E2593" s="4" t="s">
        <v>11249</v>
      </c>
      <c r="F2593" s="4">
        <v>6.26767444610596</v>
      </c>
      <c r="G2593" s="4" t="s">
        <v>11250</v>
      </c>
    </row>
    <row r="2594" spans="1:7">
      <c r="A2594" s="4" t="s">
        <v>11251</v>
      </c>
      <c r="B2594" s="4" t="s">
        <v>11252</v>
      </c>
      <c r="C2594" s="4" t="s">
        <v>464</v>
      </c>
      <c r="D2594" s="4">
        <v>41</v>
      </c>
      <c r="E2594" s="4" t="s">
        <v>11253</v>
      </c>
      <c r="F2594" s="4">
        <v>6.26711368560791</v>
      </c>
      <c r="G2594" s="4" t="s">
        <v>11254</v>
      </c>
    </row>
    <row r="2595" spans="1:7">
      <c r="A2595" s="4" t="s">
        <v>11255</v>
      </c>
      <c r="B2595" s="4" t="s">
        <v>11256</v>
      </c>
      <c r="C2595" s="4" t="s">
        <v>464</v>
      </c>
      <c r="D2595" s="4">
        <v>43</v>
      </c>
      <c r="E2595" s="4" t="s">
        <v>11257</v>
      </c>
      <c r="F2595" s="4">
        <v>6.26580095291138</v>
      </c>
      <c r="G2595" s="4" t="s">
        <v>11258</v>
      </c>
    </row>
    <row r="2596" spans="1:7">
      <c r="A2596" s="4" t="s">
        <v>11259</v>
      </c>
      <c r="B2596" s="4" t="s">
        <v>11260</v>
      </c>
      <c r="C2596" s="4" t="s">
        <v>464</v>
      </c>
      <c r="D2596" s="4">
        <v>33</v>
      </c>
      <c r="E2596" s="4" t="s">
        <v>11261</v>
      </c>
      <c r="F2596" s="4">
        <v>6.25435066223145</v>
      </c>
      <c r="G2596" s="4" t="s">
        <v>11262</v>
      </c>
    </row>
    <row r="2597" spans="1:7">
      <c r="A2597" s="4" t="s">
        <v>11263</v>
      </c>
      <c r="B2597" s="4" t="s">
        <v>11264</v>
      </c>
      <c r="C2597" s="4" t="s">
        <v>464</v>
      </c>
      <c r="D2597" s="4">
        <v>45</v>
      </c>
      <c r="E2597" s="4" t="s">
        <v>11265</v>
      </c>
      <c r="F2597" s="4">
        <v>6.25185775756836</v>
      </c>
      <c r="G2597" s="4" t="s">
        <v>11266</v>
      </c>
    </row>
    <row r="2598" spans="1:7">
      <c r="A2598" s="4" t="s">
        <v>11267</v>
      </c>
      <c r="B2598" s="4" t="s">
        <v>11268</v>
      </c>
      <c r="C2598" s="4" t="s">
        <v>464</v>
      </c>
      <c r="D2598" s="4">
        <v>31</v>
      </c>
      <c r="E2598" s="4" t="s">
        <v>11269</v>
      </c>
      <c r="F2598" s="4">
        <v>6.24342107772827</v>
      </c>
      <c r="G2598" s="4" t="s">
        <v>11270</v>
      </c>
    </row>
    <row r="2599" spans="1:7">
      <c r="A2599" s="4" t="s">
        <v>11271</v>
      </c>
      <c r="B2599" s="4" t="s">
        <v>11272</v>
      </c>
      <c r="C2599" s="4" t="s">
        <v>464</v>
      </c>
      <c r="D2599" s="4">
        <v>41</v>
      </c>
      <c r="E2599" s="4" t="s">
        <v>11273</v>
      </c>
      <c r="F2599" s="4">
        <v>6.24242687225342</v>
      </c>
      <c r="G2599" s="4" t="s">
        <v>11274</v>
      </c>
    </row>
    <row r="2600" spans="1:7">
      <c r="A2600" s="4" t="s">
        <v>742</v>
      </c>
      <c r="B2600" s="4" t="s">
        <v>743</v>
      </c>
      <c r="C2600" s="4" t="s">
        <v>464</v>
      </c>
      <c r="D2600" s="4">
        <v>42</v>
      </c>
      <c r="E2600" s="4" t="s">
        <v>744</v>
      </c>
      <c r="F2600" s="4">
        <v>6.23785495758057</v>
      </c>
      <c r="G2600" s="4" t="s">
        <v>745</v>
      </c>
    </row>
    <row r="2601" spans="1:7">
      <c r="A2601" s="4" t="s">
        <v>11275</v>
      </c>
      <c r="B2601" s="4" t="s">
        <v>11276</v>
      </c>
      <c r="C2601" s="4" t="s">
        <v>464</v>
      </c>
      <c r="D2601" s="4">
        <v>47</v>
      </c>
      <c r="E2601" s="4" t="s">
        <v>11277</v>
      </c>
      <c r="F2601" s="4">
        <v>6.23680973052979</v>
      </c>
      <c r="G2601" s="4" t="s">
        <v>11278</v>
      </c>
    </row>
    <row r="2602" spans="1:7">
      <c r="A2602" s="4" t="s">
        <v>11279</v>
      </c>
      <c r="B2602" s="4" t="s">
        <v>11280</v>
      </c>
      <c r="C2602" s="4" t="s">
        <v>551</v>
      </c>
      <c r="D2602" s="4">
        <v>18</v>
      </c>
      <c r="E2602" s="4" t="s">
        <v>11281</v>
      </c>
      <c r="F2602" s="4">
        <v>6.23671245574951</v>
      </c>
      <c r="G2602" s="4" t="s">
        <v>11282</v>
      </c>
    </row>
    <row r="2603" spans="1:7">
      <c r="A2603" s="4" t="s">
        <v>11283</v>
      </c>
      <c r="B2603" s="4" t="s">
        <v>11284</v>
      </c>
      <c r="C2603" s="4" t="s">
        <v>464</v>
      </c>
      <c r="D2603" s="4">
        <v>36</v>
      </c>
      <c r="E2603" s="4" t="s">
        <v>11285</v>
      </c>
      <c r="F2603" s="4">
        <v>6.23433876037598</v>
      </c>
      <c r="G2603" s="4" t="s">
        <v>11286</v>
      </c>
    </row>
    <row r="2604" spans="1:7">
      <c r="A2604" s="4" t="s">
        <v>11287</v>
      </c>
      <c r="B2604" s="4" t="s">
        <v>11288</v>
      </c>
      <c r="C2604" s="4" t="s">
        <v>464</v>
      </c>
      <c r="D2604" s="4">
        <v>46</v>
      </c>
      <c r="E2604" s="4" t="s">
        <v>11289</v>
      </c>
      <c r="F2604" s="4">
        <v>6.23133945465088</v>
      </c>
      <c r="G2604" s="4" t="s">
        <v>11290</v>
      </c>
    </row>
    <row r="2605" spans="1:7">
      <c r="A2605" s="4" t="s">
        <v>11291</v>
      </c>
      <c r="B2605" s="4" t="s">
        <v>11292</v>
      </c>
      <c r="C2605" s="4" t="s">
        <v>464</v>
      </c>
      <c r="D2605" s="4">
        <v>33</v>
      </c>
      <c r="E2605" s="4" t="s">
        <v>11293</v>
      </c>
      <c r="F2605" s="4">
        <v>6.23067378997803</v>
      </c>
      <c r="G2605" s="4" t="s">
        <v>11294</v>
      </c>
    </row>
    <row r="2606" spans="1:7">
      <c r="A2606" s="4" t="s">
        <v>11295</v>
      </c>
      <c r="B2606" s="4" t="s">
        <v>11296</v>
      </c>
      <c r="C2606" s="4" t="s">
        <v>464</v>
      </c>
      <c r="D2606" s="4">
        <v>41</v>
      </c>
      <c r="E2606" s="4" t="s">
        <v>11297</v>
      </c>
      <c r="F2606" s="4">
        <v>6.22896003723145</v>
      </c>
      <c r="G2606" s="4" t="s">
        <v>11298</v>
      </c>
    </row>
    <row r="2607" spans="1:7">
      <c r="A2607" s="4" t="s">
        <v>11299</v>
      </c>
      <c r="B2607" s="4" t="s">
        <v>11300</v>
      </c>
      <c r="C2607" s="4" t="s">
        <v>464</v>
      </c>
      <c r="D2607" s="4">
        <v>43</v>
      </c>
      <c r="E2607" s="4" t="s">
        <v>11301</v>
      </c>
      <c r="F2607" s="4">
        <v>6.22885227203369</v>
      </c>
      <c r="G2607" s="4" t="s">
        <v>11302</v>
      </c>
    </row>
    <row r="2608" spans="1:7">
      <c r="A2608" s="4" t="s">
        <v>11303</v>
      </c>
      <c r="B2608" s="4" t="s">
        <v>11304</v>
      </c>
      <c r="C2608" s="4" t="s">
        <v>464</v>
      </c>
      <c r="D2608" s="4">
        <v>32</v>
      </c>
      <c r="E2608" s="4" t="s">
        <v>11305</v>
      </c>
      <c r="F2608" s="4">
        <v>6.22841215133667</v>
      </c>
      <c r="G2608" s="4" t="s">
        <v>11306</v>
      </c>
    </row>
    <row r="2609" spans="1:7">
      <c r="A2609" s="4" t="s">
        <v>11307</v>
      </c>
      <c r="B2609" s="4" t="s">
        <v>11308</v>
      </c>
      <c r="C2609" s="4" t="s">
        <v>464</v>
      </c>
      <c r="D2609" s="4">
        <v>43</v>
      </c>
      <c r="E2609" s="4" t="s">
        <v>11309</v>
      </c>
      <c r="F2609" s="4">
        <v>6.2240571975708</v>
      </c>
      <c r="G2609" s="4" t="s">
        <v>11310</v>
      </c>
    </row>
    <row r="2610" spans="1:7">
      <c r="A2610" s="4" t="s">
        <v>385</v>
      </c>
      <c r="B2610" s="4" t="s">
        <v>11311</v>
      </c>
      <c r="C2610" s="4" t="s">
        <v>464</v>
      </c>
      <c r="D2610" s="4">
        <v>40</v>
      </c>
      <c r="E2610" s="4" t="s">
        <v>11312</v>
      </c>
      <c r="F2610" s="4">
        <v>6.22122097015381</v>
      </c>
      <c r="G2610" s="4" t="s">
        <v>11313</v>
      </c>
    </row>
    <row r="2611" spans="1:7">
      <c r="A2611" s="4" t="s">
        <v>11314</v>
      </c>
      <c r="B2611" s="4" t="s">
        <v>11315</v>
      </c>
      <c r="C2611" s="4" t="s">
        <v>464</v>
      </c>
      <c r="D2611" s="4">
        <v>45</v>
      </c>
      <c r="E2611" s="4" t="s">
        <v>11316</v>
      </c>
      <c r="F2611" s="4">
        <v>6.21815872192383</v>
      </c>
      <c r="G2611" s="4" t="s">
        <v>11317</v>
      </c>
    </row>
    <row r="2612" spans="1:7">
      <c r="A2612" s="4" t="s">
        <v>11318</v>
      </c>
      <c r="B2612" s="4" t="s">
        <v>11319</v>
      </c>
      <c r="C2612" s="4" t="s">
        <v>464</v>
      </c>
      <c r="D2612" s="4">
        <v>36</v>
      </c>
      <c r="E2612" s="4" t="s">
        <v>11320</v>
      </c>
      <c r="F2612" s="4">
        <v>6.21295738220215</v>
      </c>
      <c r="G2612" s="4" t="s">
        <v>11321</v>
      </c>
    </row>
    <row r="2613" spans="1:7">
      <c r="A2613" s="4" t="s">
        <v>11322</v>
      </c>
      <c r="B2613" s="4" t="s">
        <v>11323</v>
      </c>
      <c r="C2613" s="4" t="s">
        <v>464</v>
      </c>
      <c r="D2613" s="4">
        <v>42</v>
      </c>
      <c r="E2613" s="4" t="s">
        <v>11324</v>
      </c>
      <c r="F2613" s="4">
        <v>6.21253204345703</v>
      </c>
      <c r="G2613" s="4" t="s">
        <v>11325</v>
      </c>
    </row>
    <row r="2614" spans="1:7">
      <c r="A2614" s="4" t="s">
        <v>11326</v>
      </c>
      <c r="B2614" s="4" t="s">
        <v>11327</v>
      </c>
      <c r="C2614" s="4" t="s">
        <v>464</v>
      </c>
      <c r="D2614" s="4">
        <v>41</v>
      </c>
      <c r="E2614" s="4" t="s">
        <v>11328</v>
      </c>
      <c r="F2614" s="4">
        <v>6.21202516555786</v>
      </c>
      <c r="G2614" s="4" t="s">
        <v>11329</v>
      </c>
    </row>
    <row r="2615" spans="1:7">
      <c r="A2615" s="4" t="s">
        <v>11330</v>
      </c>
      <c r="B2615" s="4" t="s">
        <v>11331</v>
      </c>
      <c r="C2615" s="4" t="s">
        <v>464</v>
      </c>
      <c r="D2615" s="4">
        <v>42</v>
      </c>
      <c r="E2615" s="4" t="s">
        <v>11332</v>
      </c>
      <c r="F2615" s="4">
        <v>6.20809745788574</v>
      </c>
      <c r="G2615" s="4" t="s">
        <v>11333</v>
      </c>
    </row>
    <row r="2616" spans="1:7">
      <c r="A2616" s="4" t="s">
        <v>11334</v>
      </c>
      <c r="B2616" s="4" t="s">
        <v>11335</v>
      </c>
      <c r="C2616" s="4" t="s">
        <v>464</v>
      </c>
      <c r="D2616" s="4">
        <v>40</v>
      </c>
      <c r="E2616" s="4" t="s">
        <v>11336</v>
      </c>
      <c r="F2616" s="4">
        <v>6.20626449584961</v>
      </c>
      <c r="G2616" s="4" t="s">
        <v>11337</v>
      </c>
    </row>
    <row r="2617" spans="1:7">
      <c r="A2617" s="4" t="s">
        <v>11338</v>
      </c>
      <c r="B2617" s="4" t="s">
        <v>11339</v>
      </c>
      <c r="C2617" s="4" t="s">
        <v>464</v>
      </c>
      <c r="D2617" s="4">
        <v>43</v>
      </c>
      <c r="E2617" s="4" t="s">
        <v>11340</v>
      </c>
      <c r="F2617" s="4">
        <v>6.20561218261719</v>
      </c>
      <c r="G2617" s="4" t="s">
        <v>11341</v>
      </c>
    </row>
    <row r="2618" spans="1:7">
      <c r="A2618" s="4" t="s">
        <v>11342</v>
      </c>
      <c r="B2618" s="4" t="s">
        <v>11343</v>
      </c>
      <c r="C2618" s="4" t="s">
        <v>464</v>
      </c>
      <c r="D2618" s="4">
        <v>36</v>
      </c>
      <c r="E2618" s="4" t="s">
        <v>11344</v>
      </c>
      <c r="F2618" s="4">
        <v>6.20370101928711</v>
      </c>
      <c r="G2618" s="4" t="s">
        <v>11345</v>
      </c>
    </row>
    <row r="2619" spans="1:7">
      <c r="A2619" s="4" t="s">
        <v>11346</v>
      </c>
      <c r="B2619" s="4" t="s">
        <v>11347</v>
      </c>
      <c r="C2619" s="4" t="s">
        <v>464</v>
      </c>
      <c r="D2619" s="4">
        <v>39</v>
      </c>
      <c r="E2619" s="4" t="s">
        <v>11348</v>
      </c>
      <c r="F2619" s="4">
        <v>6.20025253295898</v>
      </c>
      <c r="G2619" s="4" t="s">
        <v>11349</v>
      </c>
    </row>
    <row r="2620" spans="1:7">
      <c r="A2620" s="4" t="s">
        <v>11350</v>
      </c>
      <c r="B2620" s="4" t="s">
        <v>11351</v>
      </c>
      <c r="C2620" s="4" t="s">
        <v>464</v>
      </c>
      <c r="D2620" s="4">
        <v>42</v>
      </c>
      <c r="E2620" s="4" t="s">
        <v>11352</v>
      </c>
      <c r="F2620" s="4">
        <v>6.19781637191772</v>
      </c>
      <c r="G2620" s="4" t="s">
        <v>11353</v>
      </c>
    </row>
    <row r="2621" spans="1:7">
      <c r="A2621" s="4" t="s">
        <v>617</v>
      </c>
      <c r="B2621" s="4" t="s">
        <v>618</v>
      </c>
      <c r="C2621" s="4" t="s">
        <v>464</v>
      </c>
      <c r="D2621" s="4">
        <v>47</v>
      </c>
      <c r="E2621" s="4" t="s">
        <v>619</v>
      </c>
      <c r="F2621" s="4">
        <v>6.19688415527344</v>
      </c>
      <c r="G2621" s="4" t="s">
        <v>620</v>
      </c>
    </row>
    <row r="2622" spans="1:7">
      <c r="A2622" s="4" t="s">
        <v>11354</v>
      </c>
      <c r="B2622" s="4" t="s">
        <v>11355</v>
      </c>
      <c r="C2622" s="4" t="s">
        <v>464</v>
      </c>
      <c r="D2622" s="4">
        <v>45</v>
      </c>
      <c r="E2622" s="4" t="s">
        <v>11356</v>
      </c>
      <c r="F2622" s="4">
        <v>6.19541263580322</v>
      </c>
      <c r="G2622" s="4" t="s">
        <v>11357</v>
      </c>
    </row>
    <row r="2623" spans="1:7">
      <c r="A2623" s="4" t="s">
        <v>11358</v>
      </c>
      <c r="B2623" s="4" t="s">
        <v>11359</v>
      </c>
      <c r="C2623" s="4" t="s">
        <v>464</v>
      </c>
      <c r="D2623" s="4">
        <v>50</v>
      </c>
      <c r="E2623" s="4" t="s">
        <v>11360</v>
      </c>
      <c r="F2623" s="4">
        <v>6.19378614425659</v>
      </c>
      <c r="G2623" s="4" t="s">
        <v>11361</v>
      </c>
    </row>
    <row r="2624" spans="1:7">
      <c r="A2624" s="4" t="s">
        <v>11362</v>
      </c>
      <c r="B2624" s="4" t="s">
        <v>11363</v>
      </c>
      <c r="C2624" s="4" t="s">
        <v>464</v>
      </c>
      <c r="D2624" s="4">
        <v>43</v>
      </c>
      <c r="E2624" s="4" t="s">
        <v>11364</v>
      </c>
      <c r="F2624" s="4">
        <v>6.19311571121216</v>
      </c>
      <c r="G2624" s="4" t="s">
        <v>11365</v>
      </c>
    </row>
    <row r="2625" spans="1:7">
      <c r="A2625" s="4" t="s">
        <v>11366</v>
      </c>
      <c r="B2625" s="4" t="s">
        <v>11367</v>
      </c>
      <c r="C2625" s="4" t="s">
        <v>464</v>
      </c>
      <c r="D2625" s="4">
        <v>43</v>
      </c>
      <c r="E2625" s="4" t="s">
        <v>11368</v>
      </c>
      <c r="F2625" s="4">
        <v>6.19267654418945</v>
      </c>
      <c r="G2625" s="4" t="s">
        <v>11369</v>
      </c>
    </row>
    <row r="2626" spans="1:7">
      <c r="A2626" s="4" t="s">
        <v>11370</v>
      </c>
      <c r="B2626" s="4" t="s">
        <v>11371</v>
      </c>
      <c r="C2626" s="4" t="s">
        <v>464</v>
      </c>
      <c r="D2626" s="4">
        <v>33</v>
      </c>
      <c r="E2626" s="4" t="s">
        <v>11372</v>
      </c>
      <c r="F2626" s="4">
        <v>6.19188499450684</v>
      </c>
      <c r="G2626" s="4" t="s">
        <v>11373</v>
      </c>
    </row>
    <row r="2627" spans="1:7">
      <c r="A2627" s="4" t="s">
        <v>11374</v>
      </c>
      <c r="B2627" s="4" t="s">
        <v>11375</v>
      </c>
      <c r="C2627" s="4" t="s">
        <v>464</v>
      </c>
      <c r="D2627" s="4">
        <v>29</v>
      </c>
      <c r="E2627" s="4" t="s">
        <v>11376</v>
      </c>
      <c r="F2627" s="4">
        <v>6.19033050537109</v>
      </c>
      <c r="G2627" s="4" t="s">
        <v>11377</v>
      </c>
    </row>
    <row r="2628" spans="1:7">
      <c r="A2628" s="4" t="s">
        <v>11378</v>
      </c>
      <c r="B2628" s="4" t="s">
        <v>11379</v>
      </c>
      <c r="C2628" s="4" t="s">
        <v>464</v>
      </c>
      <c r="D2628" s="4">
        <v>43</v>
      </c>
      <c r="E2628" s="4" t="s">
        <v>11380</v>
      </c>
      <c r="F2628" s="4">
        <v>6.18833208084106</v>
      </c>
      <c r="G2628" s="4" t="s">
        <v>11381</v>
      </c>
    </row>
    <row r="2629" spans="1:7">
      <c r="A2629" s="4" t="s">
        <v>11382</v>
      </c>
      <c r="B2629" s="4" t="s">
        <v>11383</v>
      </c>
      <c r="C2629" s="4" t="s">
        <v>464</v>
      </c>
      <c r="D2629" s="4">
        <v>42</v>
      </c>
      <c r="E2629" s="4" t="s">
        <v>11384</v>
      </c>
      <c r="F2629" s="4">
        <v>6.18820762634277</v>
      </c>
      <c r="G2629" s="4" t="s">
        <v>11385</v>
      </c>
    </row>
    <row r="2630" spans="1:7">
      <c r="A2630" s="4" t="s">
        <v>11386</v>
      </c>
      <c r="B2630" s="4" t="s">
        <v>11387</v>
      </c>
      <c r="C2630" s="4" t="s">
        <v>464</v>
      </c>
      <c r="D2630" s="4">
        <v>45</v>
      </c>
      <c r="E2630" s="4" t="s">
        <v>11388</v>
      </c>
      <c r="F2630" s="4">
        <v>6.18506479263306</v>
      </c>
      <c r="G2630" s="4" t="s">
        <v>11389</v>
      </c>
    </row>
    <row r="2631" spans="1:7">
      <c r="A2631" s="4" t="s">
        <v>11390</v>
      </c>
      <c r="B2631" s="4" t="s">
        <v>11391</v>
      </c>
      <c r="C2631" s="4" t="s">
        <v>464</v>
      </c>
      <c r="D2631" s="4">
        <v>41</v>
      </c>
      <c r="E2631" s="4" t="s">
        <v>11392</v>
      </c>
      <c r="F2631" s="4">
        <v>6.18462038040161</v>
      </c>
      <c r="G2631" s="4" t="s">
        <v>11393</v>
      </c>
    </row>
    <row r="2632" spans="1:7">
      <c r="A2632" s="4" t="s">
        <v>11394</v>
      </c>
      <c r="B2632" s="4" t="s">
        <v>11395</v>
      </c>
      <c r="C2632" s="4" t="s">
        <v>464</v>
      </c>
      <c r="D2632" s="4">
        <v>37</v>
      </c>
      <c r="E2632" s="4" t="s">
        <v>11396</v>
      </c>
      <c r="F2632" s="4">
        <v>6.18372821807861</v>
      </c>
      <c r="G2632" s="4" t="s">
        <v>11397</v>
      </c>
    </row>
    <row r="2633" spans="1:7">
      <c r="A2633" s="4" t="s">
        <v>11398</v>
      </c>
      <c r="B2633" s="4" t="s">
        <v>11399</v>
      </c>
      <c r="C2633" s="4" t="s">
        <v>464</v>
      </c>
      <c r="D2633" s="4">
        <v>40</v>
      </c>
      <c r="E2633" s="4" t="s">
        <v>11400</v>
      </c>
      <c r="F2633" s="4">
        <v>6.18038988113403</v>
      </c>
      <c r="G2633" s="4" t="s">
        <v>11401</v>
      </c>
    </row>
    <row r="2634" spans="1:7">
      <c r="A2634" s="4" t="s">
        <v>11402</v>
      </c>
      <c r="B2634" s="4" t="s">
        <v>11403</v>
      </c>
      <c r="C2634" s="4" t="s">
        <v>464</v>
      </c>
      <c r="D2634" s="4">
        <v>39</v>
      </c>
      <c r="E2634" s="4" t="s">
        <v>11404</v>
      </c>
      <c r="F2634" s="4">
        <v>6.1799168586731</v>
      </c>
      <c r="G2634" s="4" t="s">
        <v>11405</v>
      </c>
    </row>
    <row r="2635" spans="1:7">
      <c r="A2635" s="4" t="s">
        <v>11406</v>
      </c>
      <c r="B2635" s="4" t="s">
        <v>11407</v>
      </c>
      <c r="C2635" s="4" t="s">
        <v>464</v>
      </c>
      <c r="D2635" s="4">
        <v>42</v>
      </c>
      <c r="E2635" s="4" t="s">
        <v>11408</v>
      </c>
      <c r="F2635" s="4">
        <v>6.17986583709717</v>
      </c>
      <c r="G2635" s="4" t="s">
        <v>11409</v>
      </c>
    </row>
    <row r="2636" spans="1:7">
      <c r="A2636" s="4" t="s">
        <v>11410</v>
      </c>
      <c r="B2636" s="4" t="s">
        <v>11411</v>
      </c>
      <c r="C2636" s="4" t="s">
        <v>464</v>
      </c>
      <c r="D2636" s="4">
        <v>36</v>
      </c>
      <c r="E2636" s="4" t="s">
        <v>11412</v>
      </c>
      <c r="F2636" s="4">
        <v>6.17796182632446</v>
      </c>
      <c r="G2636" s="4" t="s">
        <v>11413</v>
      </c>
    </row>
    <row r="2637" spans="1:7">
      <c r="A2637" s="4" t="s">
        <v>11414</v>
      </c>
      <c r="B2637" s="4" t="s">
        <v>11415</v>
      </c>
      <c r="C2637" s="4" t="s">
        <v>464</v>
      </c>
      <c r="D2637" s="4">
        <v>45</v>
      </c>
      <c r="E2637" s="4" t="s">
        <v>11416</v>
      </c>
      <c r="F2637" s="4">
        <v>6.17750453948975</v>
      </c>
      <c r="G2637" s="4" t="s">
        <v>11417</v>
      </c>
    </row>
    <row r="2638" spans="1:7">
      <c r="A2638" s="4" t="s">
        <v>11418</v>
      </c>
      <c r="B2638" s="4" t="s">
        <v>11419</v>
      </c>
      <c r="C2638" s="4" t="s">
        <v>464</v>
      </c>
      <c r="D2638" s="4">
        <v>45</v>
      </c>
      <c r="E2638" s="4" t="s">
        <v>11420</v>
      </c>
      <c r="F2638" s="4">
        <v>6.1772575378418</v>
      </c>
      <c r="G2638" s="4" t="s">
        <v>11421</v>
      </c>
    </row>
    <row r="2639" spans="1:7">
      <c r="A2639" s="4" t="s">
        <v>11422</v>
      </c>
      <c r="B2639" s="4" t="s">
        <v>11423</v>
      </c>
      <c r="C2639" s="4" t="s">
        <v>464</v>
      </c>
      <c r="D2639" s="4">
        <v>49</v>
      </c>
      <c r="E2639" s="4" t="s">
        <v>11424</v>
      </c>
      <c r="F2639" s="4">
        <v>6.17662620544434</v>
      </c>
      <c r="G2639" s="4" t="s">
        <v>11425</v>
      </c>
    </row>
    <row r="2640" spans="1:7">
      <c r="A2640" s="4" t="s">
        <v>11426</v>
      </c>
      <c r="B2640" s="4" t="s">
        <v>11427</v>
      </c>
      <c r="C2640" s="4" t="s">
        <v>464</v>
      </c>
      <c r="D2640" s="4">
        <v>42</v>
      </c>
      <c r="E2640" s="4" t="s">
        <v>11428</v>
      </c>
      <c r="F2640" s="4">
        <v>6.17635583877563</v>
      </c>
      <c r="G2640" s="4" t="s">
        <v>11429</v>
      </c>
    </row>
    <row r="2641" spans="1:7">
      <c r="A2641" s="4" t="s">
        <v>11430</v>
      </c>
      <c r="B2641" s="4" t="s">
        <v>11431</v>
      </c>
      <c r="C2641" s="4" t="s">
        <v>464</v>
      </c>
      <c r="D2641" s="4">
        <v>42</v>
      </c>
      <c r="E2641" s="4" t="s">
        <v>11432</v>
      </c>
      <c r="F2641" s="4">
        <v>6.17256450653076</v>
      </c>
      <c r="G2641" s="4" t="s">
        <v>11433</v>
      </c>
    </row>
    <row r="2642" spans="1:7">
      <c r="A2642" s="4" t="s">
        <v>11434</v>
      </c>
      <c r="B2642" s="4" t="s">
        <v>11435</v>
      </c>
      <c r="C2642" s="4" t="s">
        <v>464</v>
      </c>
      <c r="D2642" s="4">
        <v>45</v>
      </c>
      <c r="E2642" s="4" t="s">
        <v>11436</v>
      </c>
      <c r="F2642" s="4">
        <v>6.1723837852478</v>
      </c>
      <c r="G2642" s="4" t="s">
        <v>11437</v>
      </c>
    </row>
    <row r="2643" spans="1:7">
      <c r="A2643" s="4" t="s">
        <v>11438</v>
      </c>
      <c r="B2643" s="4" t="s">
        <v>11439</v>
      </c>
      <c r="C2643" s="4" t="s">
        <v>464</v>
      </c>
      <c r="D2643" s="4">
        <v>44</v>
      </c>
      <c r="E2643" s="4" t="s">
        <v>11440</v>
      </c>
      <c r="F2643" s="4">
        <v>6.17189884185791</v>
      </c>
      <c r="G2643" s="4" t="s">
        <v>11441</v>
      </c>
    </row>
    <row r="2644" spans="1:7">
      <c r="A2644" s="4" t="s">
        <v>11442</v>
      </c>
      <c r="B2644" s="4" t="s">
        <v>11443</v>
      </c>
      <c r="C2644" s="4" t="s">
        <v>464</v>
      </c>
      <c r="D2644" s="4">
        <v>47</v>
      </c>
      <c r="E2644" s="4" t="s">
        <v>11444</v>
      </c>
      <c r="F2644" s="4">
        <v>6.17185354232788</v>
      </c>
      <c r="G2644" s="4" t="s">
        <v>11445</v>
      </c>
    </row>
    <row r="2645" spans="1:7">
      <c r="A2645" s="4" t="s">
        <v>11446</v>
      </c>
      <c r="B2645" s="4" t="s">
        <v>11447</v>
      </c>
      <c r="C2645" s="4" t="s">
        <v>464</v>
      </c>
      <c r="D2645" s="4">
        <v>43</v>
      </c>
      <c r="E2645" s="4" t="s">
        <v>11448</v>
      </c>
      <c r="F2645" s="4">
        <v>6.16955184936523</v>
      </c>
      <c r="G2645" s="4" t="s">
        <v>11449</v>
      </c>
    </row>
    <row r="2646" spans="1:7">
      <c r="A2646" s="4" t="s">
        <v>11450</v>
      </c>
      <c r="B2646" s="4" t="s">
        <v>11451</v>
      </c>
      <c r="C2646" s="4" t="s">
        <v>464</v>
      </c>
      <c r="D2646" s="4">
        <v>37</v>
      </c>
      <c r="E2646" s="4" t="s">
        <v>11452</v>
      </c>
      <c r="F2646" s="4">
        <v>6.16908979415894</v>
      </c>
      <c r="G2646" s="4" t="s">
        <v>11453</v>
      </c>
    </row>
    <row r="2647" spans="1:7">
      <c r="A2647" s="4" t="s">
        <v>11454</v>
      </c>
      <c r="B2647" s="4" t="s">
        <v>11455</v>
      </c>
      <c r="C2647" s="4" t="s">
        <v>464</v>
      </c>
      <c r="D2647" s="4">
        <v>49</v>
      </c>
      <c r="E2647" s="4" t="s">
        <v>11456</v>
      </c>
      <c r="F2647" s="4">
        <v>6.16534042358398</v>
      </c>
      <c r="G2647" s="4" t="s">
        <v>11457</v>
      </c>
    </row>
    <row r="2648" spans="1:7">
      <c r="A2648" s="4" t="s">
        <v>11458</v>
      </c>
      <c r="B2648" s="4" t="s">
        <v>11459</v>
      </c>
      <c r="C2648" s="4" t="s">
        <v>464</v>
      </c>
      <c r="D2648" s="4">
        <v>45</v>
      </c>
      <c r="E2648" s="4" t="s">
        <v>11460</v>
      </c>
      <c r="F2648" s="4">
        <v>6.16514682769775</v>
      </c>
      <c r="G2648" s="4" t="s">
        <v>11461</v>
      </c>
    </row>
    <row r="2649" spans="1:7">
      <c r="A2649" s="4" t="s">
        <v>11462</v>
      </c>
      <c r="B2649" s="4" t="s">
        <v>11463</v>
      </c>
      <c r="C2649" s="4" t="s">
        <v>464</v>
      </c>
      <c r="D2649" s="4">
        <v>45</v>
      </c>
      <c r="E2649" s="4" t="s">
        <v>11464</v>
      </c>
      <c r="F2649" s="4">
        <v>6.16496467590332</v>
      </c>
      <c r="G2649" s="4" t="s">
        <v>11465</v>
      </c>
    </row>
    <row r="2650" spans="1:7">
      <c r="A2650" s="4" t="s">
        <v>11466</v>
      </c>
      <c r="B2650" s="4" t="s">
        <v>11467</v>
      </c>
      <c r="C2650" s="4" t="s">
        <v>464</v>
      </c>
      <c r="D2650" s="4">
        <v>46</v>
      </c>
      <c r="E2650" s="4" t="s">
        <v>11468</v>
      </c>
      <c r="F2650" s="4">
        <v>6.16090822219849</v>
      </c>
      <c r="G2650" s="4" t="s">
        <v>11469</v>
      </c>
    </row>
    <row r="2651" spans="1:7">
      <c r="A2651" s="4" t="s">
        <v>11470</v>
      </c>
      <c r="B2651" s="4" t="s">
        <v>11471</v>
      </c>
      <c r="C2651" s="4" t="s">
        <v>464</v>
      </c>
      <c r="D2651" s="4">
        <v>42</v>
      </c>
      <c r="E2651" s="4" t="s">
        <v>11472</v>
      </c>
      <c r="F2651" s="4">
        <v>6.1598424911499</v>
      </c>
      <c r="G2651" s="4" t="s">
        <v>11473</v>
      </c>
    </row>
    <row r="2652" spans="1:7">
      <c r="A2652" s="4" t="s">
        <v>11474</v>
      </c>
      <c r="B2652" s="4" t="s">
        <v>11475</v>
      </c>
      <c r="C2652" s="4" t="s">
        <v>464</v>
      </c>
      <c r="D2652" s="4">
        <v>45</v>
      </c>
      <c r="E2652" s="4" t="s">
        <v>11476</v>
      </c>
      <c r="F2652" s="4">
        <v>6.15951919555664</v>
      </c>
      <c r="G2652" s="4" t="s">
        <v>11477</v>
      </c>
    </row>
    <row r="2653" spans="1:7">
      <c r="A2653" s="4" t="s">
        <v>11478</v>
      </c>
      <c r="B2653" s="4" t="s">
        <v>11479</v>
      </c>
      <c r="C2653" s="4" t="s">
        <v>464</v>
      </c>
      <c r="D2653" s="4">
        <v>38</v>
      </c>
      <c r="E2653" s="4" t="s">
        <v>11480</v>
      </c>
      <c r="F2653" s="4">
        <v>6.15570974349976</v>
      </c>
      <c r="G2653" s="4" t="s">
        <v>11481</v>
      </c>
    </row>
    <row r="2654" spans="1:7">
      <c r="A2654" s="4" t="s">
        <v>11482</v>
      </c>
      <c r="B2654" s="4" t="s">
        <v>11483</v>
      </c>
      <c r="C2654" s="4" t="s">
        <v>464</v>
      </c>
      <c r="D2654" s="4">
        <v>41</v>
      </c>
      <c r="E2654" s="4" t="s">
        <v>11484</v>
      </c>
      <c r="F2654" s="4">
        <v>6.15286254882813</v>
      </c>
      <c r="G2654" s="4" t="s">
        <v>11485</v>
      </c>
    </row>
    <row r="2655" spans="1:7">
      <c r="A2655" s="4" t="s">
        <v>11486</v>
      </c>
      <c r="B2655" s="4" t="s">
        <v>11487</v>
      </c>
      <c r="C2655" s="4" t="s">
        <v>464</v>
      </c>
      <c r="D2655" s="4">
        <v>40</v>
      </c>
      <c r="E2655" s="4" t="s">
        <v>11488</v>
      </c>
      <c r="F2655" s="4">
        <v>6.14874458312988</v>
      </c>
      <c r="G2655" s="4" t="s">
        <v>11489</v>
      </c>
    </row>
    <row r="2656" spans="1:7">
      <c r="A2656" s="4" t="s">
        <v>11490</v>
      </c>
      <c r="B2656" s="4" t="s">
        <v>11491</v>
      </c>
      <c r="C2656" s="4" t="s">
        <v>464</v>
      </c>
      <c r="D2656" s="4">
        <v>48</v>
      </c>
      <c r="E2656" s="4" t="s">
        <v>11492</v>
      </c>
      <c r="F2656" s="4">
        <v>6.1451678276062</v>
      </c>
      <c r="G2656" s="4" t="s">
        <v>11493</v>
      </c>
    </row>
    <row r="2657" spans="1:7">
      <c r="A2657" s="4" t="s">
        <v>11494</v>
      </c>
      <c r="B2657" s="4" t="s">
        <v>11495</v>
      </c>
      <c r="C2657" s="4" t="s">
        <v>464</v>
      </c>
      <c r="D2657" s="4">
        <v>33</v>
      </c>
      <c r="E2657" s="4" t="s">
        <v>11496</v>
      </c>
      <c r="F2657" s="4">
        <v>6.144606590271</v>
      </c>
      <c r="G2657" s="4" t="s">
        <v>11497</v>
      </c>
    </row>
    <row r="2658" spans="1:7">
      <c r="A2658" s="4" t="s">
        <v>11498</v>
      </c>
      <c r="B2658" s="4" t="s">
        <v>11499</v>
      </c>
      <c r="C2658" s="4" t="s">
        <v>464</v>
      </c>
      <c r="D2658" s="4">
        <v>39</v>
      </c>
      <c r="E2658" s="4" t="s">
        <v>11500</v>
      </c>
      <c r="F2658" s="4">
        <v>6.14084434509277</v>
      </c>
      <c r="G2658" s="4" t="s">
        <v>11501</v>
      </c>
    </row>
    <row r="2659" spans="1:7">
      <c r="A2659" s="4" t="s">
        <v>11502</v>
      </c>
      <c r="B2659" s="4" t="s">
        <v>11503</v>
      </c>
      <c r="C2659" s="4" t="s">
        <v>464</v>
      </c>
      <c r="D2659" s="4">
        <v>40</v>
      </c>
      <c r="E2659" s="4" t="s">
        <v>11504</v>
      </c>
      <c r="F2659" s="4">
        <v>6.1402440071106</v>
      </c>
      <c r="G2659" s="4" t="s">
        <v>11505</v>
      </c>
    </row>
    <row r="2660" spans="1:7">
      <c r="A2660" s="4" t="s">
        <v>11506</v>
      </c>
      <c r="B2660" s="4" t="s">
        <v>11507</v>
      </c>
      <c r="C2660" s="4" t="s">
        <v>464</v>
      </c>
      <c r="D2660" s="4">
        <v>36</v>
      </c>
      <c r="E2660" s="4" t="s">
        <v>11508</v>
      </c>
      <c r="F2660" s="4">
        <v>6.13859176635742</v>
      </c>
      <c r="G2660" s="4" t="s">
        <v>11509</v>
      </c>
    </row>
    <row r="2661" spans="1:7">
      <c r="A2661" s="4" t="s">
        <v>11510</v>
      </c>
      <c r="B2661" s="4" t="s">
        <v>11511</v>
      </c>
      <c r="C2661" s="4" t="s">
        <v>464</v>
      </c>
      <c r="D2661" s="4">
        <v>32</v>
      </c>
      <c r="E2661" s="4" t="s">
        <v>11512</v>
      </c>
      <c r="F2661" s="4">
        <v>6.13598537445068</v>
      </c>
      <c r="G2661" s="4" t="s">
        <v>11513</v>
      </c>
    </row>
    <row r="2662" spans="1:7">
      <c r="A2662" s="4" t="s">
        <v>11514</v>
      </c>
      <c r="B2662" s="4" t="s">
        <v>11515</v>
      </c>
      <c r="C2662" s="4" t="s">
        <v>464</v>
      </c>
      <c r="D2662" s="4">
        <v>42</v>
      </c>
      <c r="E2662" s="4" t="s">
        <v>11516</v>
      </c>
      <c r="F2662" s="4">
        <v>6.13394784927368</v>
      </c>
      <c r="G2662" s="4" t="s">
        <v>11517</v>
      </c>
    </row>
    <row r="2663" spans="1:7">
      <c r="A2663" s="4" t="s">
        <v>11518</v>
      </c>
      <c r="B2663" s="4" t="s">
        <v>11519</v>
      </c>
      <c r="C2663" s="4" t="s">
        <v>464</v>
      </c>
      <c r="D2663" s="4">
        <v>39</v>
      </c>
      <c r="E2663" s="4" t="s">
        <v>11520</v>
      </c>
      <c r="F2663" s="4">
        <v>6.1314697265625</v>
      </c>
      <c r="G2663" s="4" t="s">
        <v>11521</v>
      </c>
    </row>
    <row r="2664" spans="1:7">
      <c r="A2664" s="4" t="s">
        <v>11522</v>
      </c>
      <c r="B2664" s="4" t="s">
        <v>11523</v>
      </c>
      <c r="C2664" s="4" t="s">
        <v>464</v>
      </c>
      <c r="D2664" s="4">
        <v>42</v>
      </c>
      <c r="E2664" s="4" t="s">
        <v>11524</v>
      </c>
      <c r="F2664" s="4">
        <v>6.13072299957275</v>
      </c>
      <c r="G2664" s="4" t="s">
        <v>11525</v>
      </c>
    </row>
    <row r="2665" spans="1:7">
      <c r="A2665" s="4" t="s">
        <v>11526</v>
      </c>
      <c r="B2665" s="4" t="s">
        <v>11527</v>
      </c>
      <c r="C2665" s="4" t="s">
        <v>464</v>
      </c>
      <c r="D2665" s="4">
        <v>37</v>
      </c>
      <c r="E2665" s="4" t="s">
        <v>11528</v>
      </c>
      <c r="F2665" s="4">
        <v>6.1306095123291</v>
      </c>
      <c r="G2665" s="4" t="s">
        <v>11529</v>
      </c>
    </row>
    <row r="2666" spans="1:7">
      <c r="A2666" s="4" t="s">
        <v>11530</v>
      </c>
      <c r="B2666" s="4" t="s">
        <v>11531</v>
      </c>
      <c r="C2666" s="4" t="s">
        <v>464</v>
      </c>
      <c r="D2666" s="4">
        <v>40</v>
      </c>
      <c r="E2666" s="4" t="s">
        <v>11532</v>
      </c>
      <c r="F2666" s="4">
        <v>6.12915658950806</v>
      </c>
      <c r="G2666" s="4" t="s">
        <v>11533</v>
      </c>
    </row>
    <row r="2667" spans="1:7">
      <c r="A2667" s="4" t="s">
        <v>11534</v>
      </c>
      <c r="B2667" s="4" t="s">
        <v>11535</v>
      </c>
      <c r="C2667" s="4" t="s">
        <v>464</v>
      </c>
      <c r="D2667" s="4">
        <v>40</v>
      </c>
      <c r="E2667" s="4" t="s">
        <v>11536</v>
      </c>
      <c r="F2667" s="4">
        <v>6.12218856811523</v>
      </c>
      <c r="G2667" s="4" t="s">
        <v>11537</v>
      </c>
    </row>
    <row r="2668" spans="1:7">
      <c r="A2668" s="4" t="s">
        <v>11538</v>
      </c>
      <c r="B2668" s="4" t="s">
        <v>11539</v>
      </c>
      <c r="C2668" s="4" t="s">
        <v>464</v>
      </c>
      <c r="D2668" s="4">
        <v>37</v>
      </c>
      <c r="E2668" s="4" t="s">
        <v>11540</v>
      </c>
      <c r="F2668" s="4">
        <v>6.12159252166748</v>
      </c>
      <c r="G2668" s="4" t="s">
        <v>11541</v>
      </c>
    </row>
    <row r="2669" spans="1:7">
      <c r="A2669" s="4" t="s">
        <v>400</v>
      </c>
      <c r="B2669" s="4" t="s">
        <v>11542</v>
      </c>
      <c r="C2669" s="4" t="s">
        <v>464</v>
      </c>
      <c r="D2669" s="4">
        <v>42</v>
      </c>
      <c r="E2669" s="4" t="s">
        <v>11543</v>
      </c>
      <c r="F2669" s="4">
        <v>6.11677074432373</v>
      </c>
      <c r="G2669" s="4" t="s">
        <v>11544</v>
      </c>
    </row>
    <row r="2670" spans="1:7">
      <c r="A2670" s="4" t="s">
        <v>11545</v>
      </c>
      <c r="B2670" s="4" t="s">
        <v>11546</v>
      </c>
      <c r="C2670" s="4" t="s">
        <v>464</v>
      </c>
      <c r="D2670" s="4">
        <v>44</v>
      </c>
      <c r="E2670" s="4" t="s">
        <v>11547</v>
      </c>
      <c r="F2670" s="4">
        <v>6.11644840240479</v>
      </c>
      <c r="G2670" s="4" t="s">
        <v>11548</v>
      </c>
    </row>
    <row r="2671" spans="1:7">
      <c r="A2671" s="4" t="s">
        <v>11549</v>
      </c>
      <c r="B2671" s="4" t="s">
        <v>11550</v>
      </c>
      <c r="C2671" s="4" t="s">
        <v>464</v>
      </c>
      <c r="D2671" s="4">
        <v>44</v>
      </c>
      <c r="E2671" s="4" t="s">
        <v>11551</v>
      </c>
      <c r="F2671" s="4">
        <v>6.11377716064453</v>
      </c>
      <c r="G2671" s="4" t="s">
        <v>11552</v>
      </c>
    </row>
    <row r="2672" spans="1:7">
      <c r="A2672" s="4" t="s">
        <v>11553</v>
      </c>
      <c r="B2672" s="4" t="s">
        <v>11554</v>
      </c>
      <c r="C2672" s="4" t="s">
        <v>464</v>
      </c>
      <c r="D2672" s="4">
        <v>41</v>
      </c>
      <c r="E2672" s="4" t="s">
        <v>11555</v>
      </c>
      <c r="F2672" s="4">
        <v>6.11214065551758</v>
      </c>
      <c r="G2672" s="4" t="s">
        <v>11556</v>
      </c>
    </row>
    <row r="2673" spans="1:7">
      <c r="A2673" s="4" t="s">
        <v>11557</v>
      </c>
      <c r="B2673" s="4" t="s">
        <v>11558</v>
      </c>
      <c r="C2673" s="4" t="s">
        <v>464</v>
      </c>
      <c r="D2673" s="4">
        <v>33</v>
      </c>
      <c r="E2673" s="4" t="s">
        <v>11559</v>
      </c>
      <c r="F2673" s="4">
        <v>6.11111307144165</v>
      </c>
      <c r="G2673" s="4" t="s">
        <v>11560</v>
      </c>
    </row>
    <row r="2674" spans="1:7">
      <c r="A2674" s="4" t="s">
        <v>11561</v>
      </c>
      <c r="B2674" s="4" t="s">
        <v>11562</v>
      </c>
      <c r="C2674" s="4" t="s">
        <v>464</v>
      </c>
      <c r="D2674" s="4">
        <v>43</v>
      </c>
      <c r="E2674" s="4" t="s">
        <v>11563</v>
      </c>
      <c r="F2674" s="4">
        <v>6.11076927185059</v>
      </c>
      <c r="G2674" s="4" t="s">
        <v>11564</v>
      </c>
    </row>
    <row r="2675" spans="1:7">
      <c r="A2675" s="4" t="s">
        <v>11565</v>
      </c>
      <c r="B2675" s="4" t="s">
        <v>11566</v>
      </c>
      <c r="C2675" s="4" t="s">
        <v>464</v>
      </c>
      <c r="D2675" s="4">
        <v>33</v>
      </c>
      <c r="E2675" s="4" t="s">
        <v>11567</v>
      </c>
      <c r="F2675" s="4">
        <v>6.10801887512207</v>
      </c>
      <c r="G2675" s="4" t="s">
        <v>11568</v>
      </c>
    </row>
    <row r="2676" spans="1:7">
      <c r="A2676" s="4" t="s">
        <v>11569</v>
      </c>
      <c r="B2676" s="4" t="s">
        <v>11570</v>
      </c>
      <c r="C2676" s="4" t="s">
        <v>464</v>
      </c>
      <c r="D2676" s="4">
        <v>43</v>
      </c>
      <c r="E2676" s="4" t="s">
        <v>11571</v>
      </c>
      <c r="F2676" s="4">
        <v>6.10791015625</v>
      </c>
      <c r="G2676" s="4" t="s">
        <v>11572</v>
      </c>
    </row>
    <row r="2677" spans="1:7">
      <c r="A2677" s="4" t="s">
        <v>11573</v>
      </c>
      <c r="B2677" s="4" t="s">
        <v>11574</v>
      </c>
      <c r="C2677" s="4" t="s">
        <v>551</v>
      </c>
      <c r="D2677" s="4">
        <v>15</v>
      </c>
      <c r="E2677" s="4" t="s">
        <v>11575</v>
      </c>
      <c r="F2677" s="4">
        <v>6.1074686050415</v>
      </c>
      <c r="G2677" s="4" t="s">
        <v>11576</v>
      </c>
    </row>
    <row r="2678" spans="1:7">
      <c r="A2678" s="4" t="s">
        <v>11577</v>
      </c>
      <c r="B2678" s="4" t="s">
        <v>11578</v>
      </c>
      <c r="C2678" s="4" t="s">
        <v>464</v>
      </c>
      <c r="D2678" s="4">
        <v>38</v>
      </c>
      <c r="E2678" s="4" t="s">
        <v>11579</v>
      </c>
      <c r="F2678" s="4">
        <v>6.10723161697388</v>
      </c>
      <c r="G2678" s="4" t="s">
        <v>11580</v>
      </c>
    </row>
    <row r="2679" spans="1:7">
      <c r="A2679" s="4" t="s">
        <v>11581</v>
      </c>
      <c r="B2679" s="4" t="s">
        <v>11582</v>
      </c>
      <c r="C2679" s="4" t="s">
        <v>464</v>
      </c>
      <c r="D2679" s="4">
        <v>45</v>
      </c>
      <c r="E2679" s="4" t="s">
        <v>11583</v>
      </c>
      <c r="F2679" s="4">
        <v>6.10686302185059</v>
      </c>
      <c r="G2679" s="4" t="s">
        <v>11584</v>
      </c>
    </row>
    <row r="2680" spans="1:7">
      <c r="A2680" s="4" t="s">
        <v>11585</v>
      </c>
      <c r="B2680" s="4" t="s">
        <v>11586</v>
      </c>
      <c r="C2680" s="4" t="s">
        <v>464</v>
      </c>
      <c r="D2680" s="4">
        <v>39</v>
      </c>
      <c r="E2680" s="4" t="s">
        <v>11587</v>
      </c>
      <c r="F2680" s="4">
        <v>6.10566425323486</v>
      </c>
      <c r="G2680" s="4" t="s">
        <v>11588</v>
      </c>
    </row>
    <row r="2681" spans="1:7">
      <c r="A2681" s="4" t="s">
        <v>11589</v>
      </c>
      <c r="B2681" s="4" t="s">
        <v>11590</v>
      </c>
      <c r="C2681" s="4" t="s">
        <v>464</v>
      </c>
      <c r="D2681" s="4">
        <v>45</v>
      </c>
      <c r="E2681" s="4" t="s">
        <v>11591</v>
      </c>
      <c r="F2681" s="4">
        <v>6.10413265228271</v>
      </c>
      <c r="G2681" s="4" t="s">
        <v>11592</v>
      </c>
    </row>
    <row r="2682" spans="1:7">
      <c r="A2682" s="4" t="s">
        <v>1171</v>
      </c>
      <c r="B2682" s="4" t="s">
        <v>1172</v>
      </c>
      <c r="C2682" s="4" t="s">
        <v>464</v>
      </c>
      <c r="D2682" s="4">
        <v>38</v>
      </c>
      <c r="E2682" s="4" t="s">
        <v>1173</v>
      </c>
      <c r="F2682" s="4">
        <v>6.10411071777344</v>
      </c>
      <c r="G2682" s="4" t="s">
        <v>1174</v>
      </c>
    </row>
    <row r="2683" spans="1:7">
      <c r="A2683" s="4" t="s">
        <v>11593</v>
      </c>
      <c r="B2683" s="4" t="s">
        <v>11594</v>
      </c>
      <c r="C2683" s="4" t="s">
        <v>464</v>
      </c>
      <c r="D2683" s="4">
        <v>45</v>
      </c>
      <c r="E2683" s="4" t="s">
        <v>11595</v>
      </c>
      <c r="F2683" s="4">
        <v>6.09972667694092</v>
      </c>
      <c r="G2683" s="4" t="s">
        <v>11596</v>
      </c>
    </row>
    <row r="2684" spans="1:7">
      <c r="A2684" s="4" t="s">
        <v>11597</v>
      </c>
      <c r="B2684" s="4" t="s">
        <v>11598</v>
      </c>
      <c r="C2684" s="4" t="s">
        <v>464</v>
      </c>
      <c r="D2684" s="4">
        <v>45</v>
      </c>
      <c r="E2684" s="4" t="s">
        <v>11599</v>
      </c>
      <c r="F2684" s="4">
        <v>6.09905624389648</v>
      </c>
      <c r="G2684" s="4" t="s">
        <v>11600</v>
      </c>
    </row>
    <row r="2685" spans="1:7">
      <c r="A2685" s="4" t="s">
        <v>11601</v>
      </c>
      <c r="B2685" s="4" t="s">
        <v>11602</v>
      </c>
      <c r="C2685" s="4" t="s">
        <v>464</v>
      </c>
      <c r="D2685" s="4">
        <v>42</v>
      </c>
      <c r="E2685" s="4" t="s">
        <v>11603</v>
      </c>
      <c r="F2685" s="4">
        <v>6.09714221954346</v>
      </c>
      <c r="G2685" s="4" t="s">
        <v>11604</v>
      </c>
    </row>
    <row r="2686" spans="1:7">
      <c r="A2686" s="4" t="s">
        <v>11605</v>
      </c>
      <c r="B2686" s="4" t="s">
        <v>11606</v>
      </c>
      <c r="C2686" s="4" t="s">
        <v>464</v>
      </c>
      <c r="D2686" s="4">
        <v>44</v>
      </c>
      <c r="E2686" s="4" t="s">
        <v>11607</v>
      </c>
      <c r="F2686" s="4">
        <v>6.09300422668457</v>
      </c>
      <c r="G2686" s="4" t="s">
        <v>11608</v>
      </c>
    </row>
    <row r="2687" spans="1:7">
      <c r="A2687" s="4" t="s">
        <v>11609</v>
      </c>
      <c r="B2687" s="4" t="s">
        <v>11610</v>
      </c>
      <c r="C2687" s="4" t="s">
        <v>464</v>
      </c>
      <c r="D2687" s="4">
        <v>38</v>
      </c>
      <c r="E2687" s="4" t="s">
        <v>11611</v>
      </c>
      <c r="F2687" s="4">
        <v>6.0928316116333</v>
      </c>
      <c r="G2687" s="4" t="s">
        <v>11612</v>
      </c>
    </row>
    <row r="2688" spans="1:7">
      <c r="A2688" s="4" t="s">
        <v>11613</v>
      </c>
      <c r="B2688" s="4" t="s">
        <v>11614</v>
      </c>
      <c r="C2688" s="4" t="s">
        <v>464</v>
      </c>
      <c r="D2688" s="4">
        <v>38</v>
      </c>
      <c r="E2688" s="4" t="s">
        <v>11615</v>
      </c>
      <c r="F2688" s="4">
        <v>6.09093570709229</v>
      </c>
      <c r="G2688" s="4" t="s">
        <v>11616</v>
      </c>
    </row>
    <row r="2689" spans="1:7">
      <c r="A2689" s="4" t="s">
        <v>11617</v>
      </c>
      <c r="B2689" s="4" t="s">
        <v>11618</v>
      </c>
      <c r="C2689" s="4" t="s">
        <v>464</v>
      </c>
      <c r="D2689" s="4">
        <v>43</v>
      </c>
      <c r="E2689" s="4" t="s">
        <v>11619</v>
      </c>
      <c r="F2689" s="4">
        <v>6.09082698822021</v>
      </c>
      <c r="G2689" s="4" t="s">
        <v>11620</v>
      </c>
    </row>
    <row r="2690" spans="1:7">
      <c r="A2690" s="4" t="s">
        <v>11621</v>
      </c>
      <c r="B2690" s="4" t="s">
        <v>11622</v>
      </c>
      <c r="C2690" s="4" t="s">
        <v>464</v>
      </c>
      <c r="D2690" s="4">
        <v>39</v>
      </c>
      <c r="E2690" s="4" t="s">
        <v>11623</v>
      </c>
      <c r="F2690" s="4">
        <v>6.09040784835815</v>
      </c>
      <c r="G2690" s="4" t="s">
        <v>11624</v>
      </c>
    </row>
    <row r="2691" spans="1:7">
      <c r="A2691" s="4" t="s">
        <v>11625</v>
      </c>
      <c r="B2691" s="4" t="s">
        <v>11626</v>
      </c>
      <c r="C2691" s="4" t="s">
        <v>464</v>
      </c>
      <c r="D2691" s="4">
        <v>46</v>
      </c>
      <c r="E2691" s="4" t="s">
        <v>11627</v>
      </c>
      <c r="F2691" s="4">
        <v>6.0888843536377</v>
      </c>
      <c r="G2691" s="4" t="s">
        <v>11628</v>
      </c>
    </row>
    <row r="2692" spans="1:7">
      <c r="A2692" s="4" t="s">
        <v>11629</v>
      </c>
      <c r="B2692" s="4" t="s">
        <v>11630</v>
      </c>
      <c r="C2692" s="4" t="s">
        <v>464</v>
      </c>
      <c r="D2692" s="4">
        <v>40</v>
      </c>
      <c r="E2692" s="4" t="s">
        <v>11631</v>
      </c>
      <c r="F2692" s="4">
        <v>6.08844375610352</v>
      </c>
      <c r="G2692" s="4" t="s">
        <v>11632</v>
      </c>
    </row>
    <row r="2693" spans="1:7">
      <c r="A2693" s="4" t="s">
        <v>11633</v>
      </c>
      <c r="B2693" s="4" t="s">
        <v>11634</v>
      </c>
      <c r="C2693" s="4" t="s">
        <v>464</v>
      </c>
      <c r="D2693" s="4">
        <v>45</v>
      </c>
      <c r="E2693" s="4" t="s">
        <v>11635</v>
      </c>
      <c r="F2693" s="4">
        <v>6.08818531036377</v>
      </c>
      <c r="G2693" s="4" t="s">
        <v>11636</v>
      </c>
    </row>
    <row r="2694" spans="1:7">
      <c r="A2694" s="4" t="s">
        <v>694</v>
      </c>
      <c r="B2694" s="4" t="s">
        <v>695</v>
      </c>
      <c r="C2694" s="4" t="s">
        <v>464</v>
      </c>
      <c r="D2694" s="4">
        <v>44</v>
      </c>
      <c r="E2694" s="4" t="s">
        <v>696</v>
      </c>
      <c r="F2694" s="4">
        <v>6.08811473846436</v>
      </c>
      <c r="G2694" s="4" t="s">
        <v>697</v>
      </c>
    </row>
    <row r="2695" spans="1:7">
      <c r="A2695" s="4" t="s">
        <v>11637</v>
      </c>
      <c r="B2695" s="4" t="s">
        <v>11638</v>
      </c>
      <c r="C2695" s="4" t="s">
        <v>464</v>
      </c>
      <c r="D2695" s="4">
        <v>45</v>
      </c>
      <c r="E2695" s="4" t="s">
        <v>11639</v>
      </c>
      <c r="F2695" s="4">
        <v>6.08764266967773</v>
      </c>
      <c r="G2695" s="4" t="s">
        <v>11640</v>
      </c>
    </row>
    <row r="2696" spans="1:7">
      <c r="A2696" s="4" t="s">
        <v>11641</v>
      </c>
      <c r="B2696" s="4" t="s">
        <v>11642</v>
      </c>
      <c r="C2696" s="4" t="s">
        <v>464</v>
      </c>
      <c r="D2696" s="4">
        <v>40</v>
      </c>
      <c r="E2696" s="4" t="s">
        <v>11643</v>
      </c>
      <c r="F2696" s="4">
        <v>6.08461046218872</v>
      </c>
      <c r="G2696" s="4" t="s">
        <v>11644</v>
      </c>
    </row>
    <row r="2697" spans="1:7">
      <c r="A2697" s="4" t="s">
        <v>11645</v>
      </c>
      <c r="B2697" s="4" t="s">
        <v>11646</v>
      </c>
      <c r="C2697" s="4" t="s">
        <v>464</v>
      </c>
      <c r="D2697" s="4">
        <v>43</v>
      </c>
      <c r="E2697" s="4" t="s">
        <v>11647</v>
      </c>
      <c r="F2697" s="4">
        <v>6.0799241065979</v>
      </c>
      <c r="G2697" s="4" t="s">
        <v>11648</v>
      </c>
    </row>
    <row r="2698" spans="1:7">
      <c r="A2698" s="4" t="s">
        <v>11649</v>
      </c>
      <c r="B2698" s="4" t="s">
        <v>11650</v>
      </c>
      <c r="C2698" s="4" t="s">
        <v>464</v>
      </c>
      <c r="D2698" s="4">
        <v>39</v>
      </c>
      <c r="E2698" s="4" t="s">
        <v>11651</v>
      </c>
      <c r="F2698" s="4">
        <v>6.07801055908203</v>
      </c>
      <c r="G2698" s="4" t="s">
        <v>11652</v>
      </c>
    </row>
    <row r="2699" spans="1:7">
      <c r="A2699" s="4" t="s">
        <v>11653</v>
      </c>
      <c r="B2699" s="4" t="s">
        <v>11654</v>
      </c>
      <c r="C2699" s="4" t="s">
        <v>464</v>
      </c>
      <c r="D2699" s="4">
        <v>41</v>
      </c>
      <c r="E2699" s="4" t="s">
        <v>11655</v>
      </c>
      <c r="F2699" s="4">
        <v>6.07638645172119</v>
      </c>
      <c r="G2699" s="4" t="s">
        <v>11656</v>
      </c>
    </row>
    <row r="2700" spans="1:7">
      <c r="A2700" s="4" t="s">
        <v>11657</v>
      </c>
      <c r="B2700" s="4" t="s">
        <v>11658</v>
      </c>
      <c r="C2700" s="4" t="s">
        <v>464</v>
      </c>
      <c r="D2700" s="4">
        <v>41</v>
      </c>
      <c r="E2700" s="4" t="s">
        <v>11659</v>
      </c>
      <c r="F2700" s="4">
        <v>6.07293891906738</v>
      </c>
      <c r="G2700" s="4" t="s">
        <v>11660</v>
      </c>
    </row>
    <row r="2701" spans="1:7">
      <c r="A2701" s="4" t="s">
        <v>11661</v>
      </c>
      <c r="B2701" s="4" t="s">
        <v>11662</v>
      </c>
      <c r="C2701" s="4" t="s">
        <v>464</v>
      </c>
      <c r="D2701" s="4">
        <v>43</v>
      </c>
      <c r="E2701" s="4" t="s">
        <v>11663</v>
      </c>
      <c r="F2701" s="4">
        <v>6.07049131393433</v>
      </c>
      <c r="G2701" s="4" t="s">
        <v>11664</v>
      </c>
    </row>
    <row r="2702" spans="1:7">
      <c r="A2702" s="4" t="s">
        <v>11665</v>
      </c>
      <c r="B2702" s="4" t="s">
        <v>11666</v>
      </c>
      <c r="C2702" s="4" t="s">
        <v>464</v>
      </c>
      <c r="D2702" s="4">
        <v>45</v>
      </c>
      <c r="E2702" s="4" t="s">
        <v>11667</v>
      </c>
      <c r="F2702" s="4">
        <v>6.06875467300415</v>
      </c>
      <c r="G2702" s="4" t="s">
        <v>11668</v>
      </c>
    </row>
    <row r="2703" spans="1:7">
      <c r="A2703" s="4" t="s">
        <v>11669</v>
      </c>
      <c r="B2703" s="4" t="s">
        <v>11670</v>
      </c>
      <c r="C2703" s="4" t="s">
        <v>1124</v>
      </c>
      <c r="D2703" s="4">
        <v>1</v>
      </c>
      <c r="E2703" s="4" t="s">
        <v>11671</v>
      </c>
      <c r="F2703" s="4">
        <v>6.06679391860962</v>
      </c>
      <c r="G2703" s="4" t="s">
        <v>11672</v>
      </c>
    </row>
    <row r="2704" spans="1:7">
      <c r="A2704" s="4" t="s">
        <v>374</v>
      </c>
      <c r="B2704" s="4" t="s">
        <v>11673</v>
      </c>
      <c r="C2704" s="4" t="s">
        <v>464</v>
      </c>
      <c r="D2704" s="4">
        <v>44</v>
      </c>
      <c r="E2704" s="4" t="s">
        <v>11674</v>
      </c>
      <c r="F2704" s="4">
        <v>6.06000995635986</v>
      </c>
      <c r="G2704" s="4" t="s">
        <v>11675</v>
      </c>
    </row>
    <row r="2705" spans="1:7">
      <c r="A2705" s="4" t="s">
        <v>11676</v>
      </c>
      <c r="B2705" s="4" t="s">
        <v>11677</v>
      </c>
      <c r="C2705" s="4" t="s">
        <v>464</v>
      </c>
      <c r="D2705" s="4">
        <v>44</v>
      </c>
      <c r="E2705" s="4" t="s">
        <v>11678</v>
      </c>
      <c r="F2705" s="4">
        <v>6.05545425415039</v>
      </c>
      <c r="G2705" s="4" t="s">
        <v>11679</v>
      </c>
    </row>
    <row r="2706" spans="1:7">
      <c r="A2706" s="4" t="s">
        <v>11680</v>
      </c>
      <c r="B2706" s="4" t="s">
        <v>11681</v>
      </c>
      <c r="C2706" s="4" t="s">
        <v>464</v>
      </c>
      <c r="D2706" s="4">
        <v>38</v>
      </c>
      <c r="E2706" s="4" t="s">
        <v>11682</v>
      </c>
      <c r="F2706" s="4">
        <v>6.05528783798218</v>
      </c>
      <c r="G2706" s="4" t="s">
        <v>11683</v>
      </c>
    </row>
    <row r="2707" spans="1:7">
      <c r="A2707" s="4" t="s">
        <v>11684</v>
      </c>
      <c r="B2707" s="4" t="s">
        <v>11685</v>
      </c>
      <c r="C2707" s="4" t="s">
        <v>464</v>
      </c>
      <c r="D2707" s="4">
        <v>44</v>
      </c>
      <c r="E2707" s="4" t="s">
        <v>11686</v>
      </c>
      <c r="F2707" s="4">
        <v>6.05489826202393</v>
      </c>
      <c r="G2707" s="4" t="s">
        <v>11687</v>
      </c>
    </row>
    <row r="2708" spans="1:7">
      <c r="A2708" s="4" t="s">
        <v>11688</v>
      </c>
      <c r="B2708" s="4" t="s">
        <v>11689</v>
      </c>
      <c r="C2708" s="4" t="s">
        <v>464</v>
      </c>
      <c r="D2708" s="4">
        <v>43</v>
      </c>
      <c r="E2708" s="4" t="s">
        <v>11690</v>
      </c>
      <c r="F2708" s="4">
        <v>6.05459117889404</v>
      </c>
      <c r="G2708" s="4" t="s">
        <v>11691</v>
      </c>
    </row>
    <row r="2709" spans="1:7">
      <c r="A2709" s="4" t="s">
        <v>11692</v>
      </c>
      <c r="B2709" s="4" t="s">
        <v>11693</v>
      </c>
      <c r="C2709" s="4" t="s">
        <v>464</v>
      </c>
      <c r="D2709" s="4">
        <v>46</v>
      </c>
      <c r="E2709" s="4" t="s">
        <v>11694</v>
      </c>
      <c r="F2709" s="4">
        <v>6.05386877059937</v>
      </c>
      <c r="G2709" s="4" t="s">
        <v>11695</v>
      </c>
    </row>
    <row r="2710" spans="1:7">
      <c r="A2710" s="4" t="s">
        <v>11696</v>
      </c>
      <c r="B2710" s="4" t="s">
        <v>11697</v>
      </c>
      <c r="C2710" s="4" t="s">
        <v>464</v>
      </c>
      <c r="D2710" s="4">
        <v>44</v>
      </c>
      <c r="E2710" s="4" t="s">
        <v>11698</v>
      </c>
      <c r="F2710" s="4">
        <v>6.05261373519897</v>
      </c>
      <c r="G2710" s="4" t="s">
        <v>11699</v>
      </c>
    </row>
    <row r="2711" spans="1:7">
      <c r="A2711" s="4" t="s">
        <v>11700</v>
      </c>
      <c r="B2711" s="4" t="s">
        <v>11701</v>
      </c>
      <c r="C2711" s="4" t="s">
        <v>464</v>
      </c>
      <c r="D2711" s="4">
        <v>41</v>
      </c>
      <c r="E2711" s="4" t="s">
        <v>11702</v>
      </c>
      <c r="F2711" s="4">
        <v>6.05085849761963</v>
      </c>
      <c r="G2711" s="4" t="s">
        <v>11703</v>
      </c>
    </row>
    <row r="2712" spans="1:7">
      <c r="A2712" s="4" t="s">
        <v>11704</v>
      </c>
      <c r="B2712" s="4" t="s">
        <v>11705</v>
      </c>
      <c r="C2712" s="4" t="s">
        <v>464</v>
      </c>
      <c r="D2712" s="4">
        <v>39</v>
      </c>
      <c r="E2712" s="4" t="s">
        <v>11706</v>
      </c>
      <c r="F2712" s="4">
        <v>6.04886436462402</v>
      </c>
      <c r="G2712" s="4" t="s">
        <v>11707</v>
      </c>
    </row>
    <row r="2713" spans="1:7">
      <c r="A2713" s="4" t="s">
        <v>11708</v>
      </c>
      <c r="B2713" s="4" t="s">
        <v>11709</v>
      </c>
      <c r="C2713" s="4" t="s">
        <v>551</v>
      </c>
      <c r="D2713" s="4">
        <v>10</v>
      </c>
      <c r="E2713" s="4" t="s">
        <v>11710</v>
      </c>
      <c r="F2713" s="4">
        <v>6.04272747039795</v>
      </c>
      <c r="G2713" s="4" t="s">
        <v>11711</v>
      </c>
    </row>
    <row r="2714" spans="1:7">
      <c r="A2714" s="4" t="s">
        <v>11712</v>
      </c>
      <c r="B2714" s="4" t="s">
        <v>11713</v>
      </c>
      <c r="C2714" s="4" t="s">
        <v>551</v>
      </c>
      <c r="D2714" s="4">
        <v>18</v>
      </c>
      <c r="E2714" s="4" t="s">
        <v>11714</v>
      </c>
      <c r="F2714" s="4">
        <v>6.03986787796021</v>
      </c>
      <c r="G2714" s="4" t="s">
        <v>11715</v>
      </c>
    </row>
    <row r="2715" spans="1:7">
      <c r="A2715" s="4" t="s">
        <v>11716</v>
      </c>
      <c r="B2715" s="4" t="s">
        <v>11717</v>
      </c>
      <c r="C2715" s="4" t="s">
        <v>464</v>
      </c>
      <c r="D2715" s="4">
        <v>41</v>
      </c>
      <c r="E2715" s="4" t="s">
        <v>11718</v>
      </c>
      <c r="F2715" s="4">
        <v>6.03930807113647</v>
      </c>
      <c r="G2715" s="4" t="s">
        <v>11719</v>
      </c>
    </row>
    <row r="2716" spans="1:7">
      <c r="A2716" s="4" t="s">
        <v>11720</v>
      </c>
      <c r="B2716" s="4" t="s">
        <v>11721</v>
      </c>
      <c r="C2716" s="4" t="s">
        <v>464</v>
      </c>
      <c r="D2716" s="4">
        <v>37</v>
      </c>
      <c r="E2716" s="4" t="s">
        <v>11722</v>
      </c>
      <c r="F2716" s="4">
        <v>6.0383095741272</v>
      </c>
      <c r="G2716" s="4" t="s">
        <v>11723</v>
      </c>
    </row>
    <row r="2717" spans="1:7">
      <c r="A2717" s="4" t="s">
        <v>11724</v>
      </c>
      <c r="B2717" s="4" t="s">
        <v>11725</v>
      </c>
      <c r="C2717" s="4" t="s">
        <v>464</v>
      </c>
      <c r="D2717" s="4">
        <v>41</v>
      </c>
      <c r="E2717" s="4" t="s">
        <v>11726</v>
      </c>
      <c r="F2717" s="4">
        <v>6.03248643875122</v>
      </c>
      <c r="G2717" s="4" t="s">
        <v>11727</v>
      </c>
    </row>
    <row r="2718" spans="1:7">
      <c r="A2718" s="4" t="s">
        <v>11728</v>
      </c>
      <c r="B2718" s="4" t="s">
        <v>11729</v>
      </c>
      <c r="C2718" s="4" t="s">
        <v>464</v>
      </c>
      <c r="D2718" s="4">
        <v>38</v>
      </c>
      <c r="E2718" s="4" t="s">
        <v>11730</v>
      </c>
      <c r="F2718" s="4">
        <v>6.0313024520874</v>
      </c>
      <c r="G2718" s="4" t="s">
        <v>11731</v>
      </c>
    </row>
    <row r="2719" spans="1:7">
      <c r="A2719" s="4" t="s">
        <v>11732</v>
      </c>
      <c r="B2719" s="4" t="s">
        <v>11733</v>
      </c>
      <c r="C2719" s="4" t="s">
        <v>464</v>
      </c>
      <c r="D2719" s="4">
        <v>43</v>
      </c>
      <c r="E2719" s="4" t="s">
        <v>11734</v>
      </c>
      <c r="F2719" s="4">
        <v>6.03082275390625</v>
      </c>
      <c r="G2719" s="4" t="s">
        <v>11735</v>
      </c>
    </row>
    <row r="2720" spans="1:7">
      <c r="A2720" s="4" t="s">
        <v>11736</v>
      </c>
      <c r="B2720" s="4" t="s">
        <v>11737</v>
      </c>
      <c r="C2720" s="4" t="s">
        <v>464</v>
      </c>
      <c r="D2720" s="4">
        <v>42</v>
      </c>
      <c r="E2720" s="4" t="s">
        <v>11738</v>
      </c>
      <c r="F2720" s="4">
        <v>6.02922487258911</v>
      </c>
      <c r="G2720" s="4" t="s">
        <v>11739</v>
      </c>
    </row>
    <row r="2721" spans="1:7">
      <c r="A2721" s="4" t="s">
        <v>11740</v>
      </c>
      <c r="B2721" s="4" t="s">
        <v>11741</v>
      </c>
      <c r="C2721" s="4" t="s">
        <v>464</v>
      </c>
      <c r="D2721" s="4">
        <v>49</v>
      </c>
      <c r="E2721" s="4" t="s">
        <v>11742</v>
      </c>
      <c r="F2721" s="4">
        <v>6.01845073699951</v>
      </c>
      <c r="G2721" s="4" t="s">
        <v>11743</v>
      </c>
    </row>
    <row r="2722" spans="1:7">
      <c r="A2722" s="4" t="s">
        <v>11744</v>
      </c>
      <c r="B2722" s="4" t="s">
        <v>11745</v>
      </c>
      <c r="C2722" s="4" t="s">
        <v>464</v>
      </c>
      <c r="D2722" s="4">
        <v>45</v>
      </c>
      <c r="E2722" s="4" t="s">
        <v>11746</v>
      </c>
      <c r="F2722" s="4">
        <v>6.01292324066162</v>
      </c>
      <c r="G2722" s="4" t="s">
        <v>11747</v>
      </c>
    </row>
    <row r="2723" spans="1:7">
      <c r="A2723" s="4" t="s">
        <v>11748</v>
      </c>
      <c r="B2723" s="4" t="s">
        <v>11749</v>
      </c>
      <c r="C2723" s="4" t="s">
        <v>464</v>
      </c>
      <c r="D2723" s="4">
        <v>37</v>
      </c>
      <c r="E2723" s="4" t="s">
        <v>11750</v>
      </c>
      <c r="F2723" s="4">
        <v>6.00993061065674</v>
      </c>
      <c r="G2723" s="4" t="s">
        <v>11751</v>
      </c>
    </row>
    <row r="2724" spans="1:7">
      <c r="A2724" s="4" t="s">
        <v>11752</v>
      </c>
      <c r="B2724" s="4" t="s">
        <v>11753</v>
      </c>
      <c r="C2724" s="4" t="s">
        <v>464</v>
      </c>
      <c r="D2724" s="4">
        <v>41</v>
      </c>
      <c r="E2724" s="4" t="s">
        <v>11754</v>
      </c>
      <c r="F2724" s="4">
        <v>6.00380420684814</v>
      </c>
      <c r="G2724" s="4" t="s">
        <v>11755</v>
      </c>
    </row>
    <row r="2725" spans="1:7">
      <c r="A2725" s="4" t="s">
        <v>11756</v>
      </c>
      <c r="B2725" s="4" t="s">
        <v>11757</v>
      </c>
      <c r="C2725" s="4" t="s">
        <v>464</v>
      </c>
      <c r="D2725" s="4">
        <v>46</v>
      </c>
      <c r="E2725" s="4" t="s">
        <v>11758</v>
      </c>
      <c r="F2725" s="4">
        <v>5.99742317199707</v>
      </c>
      <c r="G2725" s="4" t="s">
        <v>11759</v>
      </c>
    </row>
    <row r="2726" spans="1:7">
      <c r="A2726" s="4" t="s">
        <v>11760</v>
      </c>
      <c r="B2726" s="4" t="s">
        <v>11761</v>
      </c>
      <c r="C2726" s="4" t="s">
        <v>464</v>
      </c>
      <c r="D2726" s="4">
        <v>34</v>
      </c>
      <c r="E2726" s="4" t="s">
        <v>11762</v>
      </c>
      <c r="F2726" s="4">
        <v>5.99688053131104</v>
      </c>
      <c r="G2726" s="4" t="s">
        <v>11763</v>
      </c>
    </row>
    <row r="2727" spans="1:7">
      <c r="A2727" s="4" t="s">
        <v>11764</v>
      </c>
      <c r="B2727" s="4" t="s">
        <v>11765</v>
      </c>
      <c r="C2727" s="4" t="s">
        <v>464</v>
      </c>
      <c r="D2727" s="4">
        <v>40</v>
      </c>
      <c r="E2727" s="4" t="s">
        <v>11766</v>
      </c>
      <c r="F2727" s="4">
        <v>5.99669742584229</v>
      </c>
      <c r="G2727" s="4" t="s">
        <v>11767</v>
      </c>
    </row>
    <row r="2728" spans="1:7">
      <c r="A2728" s="4" t="s">
        <v>11768</v>
      </c>
      <c r="B2728" s="4" t="s">
        <v>11769</v>
      </c>
      <c r="C2728" s="4" t="s">
        <v>464</v>
      </c>
      <c r="D2728" s="4">
        <v>34</v>
      </c>
      <c r="E2728" s="4" t="s">
        <v>11770</v>
      </c>
      <c r="F2728" s="4">
        <v>5.99343585968018</v>
      </c>
      <c r="G2728" s="4" t="s">
        <v>11771</v>
      </c>
    </row>
    <row r="2729" spans="1:7">
      <c r="A2729" s="4" t="s">
        <v>11772</v>
      </c>
      <c r="B2729" s="4" t="s">
        <v>11773</v>
      </c>
      <c r="C2729" s="4" t="s">
        <v>464</v>
      </c>
      <c r="D2729" s="4">
        <v>41</v>
      </c>
      <c r="E2729" s="4" t="s">
        <v>11774</v>
      </c>
      <c r="F2729" s="4">
        <v>5.98519039154053</v>
      </c>
      <c r="G2729" s="4" t="s">
        <v>11775</v>
      </c>
    </row>
    <row r="2730" spans="1:7">
      <c r="A2730" s="4" t="s">
        <v>11776</v>
      </c>
      <c r="B2730" s="4" t="s">
        <v>11777</v>
      </c>
      <c r="C2730" s="4" t="s">
        <v>3050</v>
      </c>
      <c r="D2730" s="4">
        <v>3</v>
      </c>
      <c r="E2730" s="4" t="s">
        <v>11778</v>
      </c>
      <c r="F2730" s="4">
        <v>5.98191070556641</v>
      </c>
      <c r="G2730" s="4" t="s">
        <v>11779</v>
      </c>
    </row>
    <row r="2731" spans="1:7">
      <c r="A2731" s="4" t="s">
        <v>11780</v>
      </c>
      <c r="B2731" s="4" t="s">
        <v>11781</v>
      </c>
      <c r="C2731" s="4" t="s">
        <v>464</v>
      </c>
      <c r="D2731" s="4">
        <v>42</v>
      </c>
      <c r="E2731" s="4" t="s">
        <v>11782</v>
      </c>
      <c r="F2731" s="4">
        <v>5.97922945022583</v>
      </c>
      <c r="G2731" s="4" t="s">
        <v>11783</v>
      </c>
    </row>
    <row r="2732" spans="1:7">
      <c r="A2732" s="4" t="s">
        <v>11784</v>
      </c>
      <c r="B2732" s="4" t="s">
        <v>11785</v>
      </c>
      <c r="C2732" s="4" t="s">
        <v>464</v>
      </c>
      <c r="D2732" s="4">
        <v>47</v>
      </c>
      <c r="E2732" s="4" t="s">
        <v>11786</v>
      </c>
      <c r="F2732" s="4">
        <v>5.9792013168335</v>
      </c>
      <c r="G2732" s="4" t="s">
        <v>11787</v>
      </c>
    </row>
    <row r="2733" spans="1:7">
      <c r="A2733" s="4" t="s">
        <v>11788</v>
      </c>
      <c r="B2733" s="4" t="s">
        <v>11789</v>
      </c>
      <c r="C2733" s="4" t="s">
        <v>464</v>
      </c>
      <c r="D2733" s="4">
        <v>40</v>
      </c>
      <c r="E2733" s="4" t="s">
        <v>11790</v>
      </c>
      <c r="F2733" s="4">
        <v>5.97872638702393</v>
      </c>
      <c r="G2733" s="4" t="s">
        <v>11791</v>
      </c>
    </row>
    <row r="2734" spans="1:7">
      <c r="A2734" s="4" t="s">
        <v>11792</v>
      </c>
      <c r="B2734" s="4" t="s">
        <v>11793</v>
      </c>
      <c r="C2734" s="4" t="s">
        <v>464</v>
      </c>
      <c r="D2734" s="4">
        <v>40</v>
      </c>
      <c r="E2734" s="4" t="s">
        <v>11794</v>
      </c>
      <c r="F2734" s="4">
        <v>5.97854661941528</v>
      </c>
      <c r="G2734" s="4" t="s">
        <v>11795</v>
      </c>
    </row>
    <row r="2735" spans="1:7">
      <c r="A2735" s="4" t="s">
        <v>11796</v>
      </c>
      <c r="B2735" s="4" t="s">
        <v>11797</v>
      </c>
      <c r="C2735" s="4" t="s">
        <v>464</v>
      </c>
      <c r="D2735" s="4">
        <v>44</v>
      </c>
      <c r="E2735" s="4" t="s">
        <v>11798</v>
      </c>
      <c r="F2735" s="4">
        <v>5.97435140609741</v>
      </c>
      <c r="G2735" s="4" t="s">
        <v>11799</v>
      </c>
    </row>
    <row r="2736" spans="1:7">
      <c r="A2736" s="4" t="s">
        <v>11800</v>
      </c>
      <c r="B2736" s="4" t="s">
        <v>11801</v>
      </c>
      <c r="C2736" s="4" t="s">
        <v>464</v>
      </c>
      <c r="D2736" s="4">
        <v>43</v>
      </c>
      <c r="E2736" s="4" t="s">
        <v>11802</v>
      </c>
      <c r="F2736" s="4">
        <v>5.97265958786011</v>
      </c>
      <c r="G2736" s="4" t="s">
        <v>11803</v>
      </c>
    </row>
    <row r="2737" spans="1:7">
      <c r="A2737" s="4" t="s">
        <v>11804</v>
      </c>
      <c r="B2737" s="4" t="s">
        <v>11805</v>
      </c>
      <c r="C2737" s="4" t="s">
        <v>464</v>
      </c>
      <c r="D2737" s="4">
        <v>40</v>
      </c>
      <c r="E2737" s="4" t="s">
        <v>11806</v>
      </c>
      <c r="F2737" s="4">
        <v>5.97194671630859</v>
      </c>
      <c r="G2737" s="4" t="s">
        <v>11807</v>
      </c>
    </row>
    <row r="2738" spans="1:7">
      <c r="A2738" s="4" t="s">
        <v>11808</v>
      </c>
      <c r="B2738" s="4" t="s">
        <v>11809</v>
      </c>
      <c r="C2738" s="4" t="s">
        <v>464</v>
      </c>
      <c r="D2738" s="4">
        <v>40</v>
      </c>
      <c r="E2738" s="4" t="s">
        <v>11810</v>
      </c>
      <c r="F2738" s="4">
        <v>5.97089815139771</v>
      </c>
      <c r="G2738" s="4" t="s">
        <v>11811</v>
      </c>
    </row>
    <row r="2739" spans="1:7">
      <c r="A2739" s="4" t="s">
        <v>11812</v>
      </c>
      <c r="B2739" s="4" t="s">
        <v>11813</v>
      </c>
      <c r="C2739" s="4" t="s">
        <v>464</v>
      </c>
      <c r="D2739" s="4">
        <v>43</v>
      </c>
      <c r="E2739" s="4" t="s">
        <v>11814</v>
      </c>
      <c r="F2739" s="4">
        <v>5.97068119049072</v>
      </c>
      <c r="G2739" s="4" t="s">
        <v>11815</v>
      </c>
    </row>
    <row r="2740" spans="1:7">
      <c r="A2740" s="4" t="s">
        <v>11816</v>
      </c>
      <c r="B2740" s="4" t="s">
        <v>11817</v>
      </c>
      <c r="C2740" s="4" t="s">
        <v>464</v>
      </c>
      <c r="D2740" s="4">
        <v>34</v>
      </c>
      <c r="E2740" s="4" t="s">
        <v>11818</v>
      </c>
      <c r="F2740" s="4">
        <v>5.96644687652588</v>
      </c>
      <c r="G2740" s="4" t="s">
        <v>11819</v>
      </c>
    </row>
    <row r="2741" spans="1:7">
      <c r="A2741" s="4" t="s">
        <v>11820</v>
      </c>
      <c r="B2741" s="4" t="s">
        <v>11821</v>
      </c>
      <c r="C2741" s="4" t="s">
        <v>464</v>
      </c>
      <c r="D2741" s="4">
        <v>41</v>
      </c>
      <c r="E2741" s="4" t="s">
        <v>11822</v>
      </c>
      <c r="F2741" s="4">
        <v>5.96391201019287</v>
      </c>
      <c r="G2741" s="4" t="s">
        <v>11823</v>
      </c>
    </row>
    <row r="2742" spans="1:7">
      <c r="A2742" s="4" t="s">
        <v>11824</v>
      </c>
      <c r="B2742" s="4" t="s">
        <v>11825</v>
      </c>
      <c r="C2742" s="4" t="s">
        <v>464</v>
      </c>
      <c r="D2742" s="4">
        <v>37</v>
      </c>
      <c r="E2742" s="4" t="s">
        <v>11826</v>
      </c>
      <c r="F2742" s="4">
        <v>5.95949268341064</v>
      </c>
      <c r="G2742" s="4" t="s">
        <v>11827</v>
      </c>
    </row>
    <row r="2743" spans="1:7">
      <c r="A2743" s="4" t="s">
        <v>11828</v>
      </c>
      <c r="B2743" s="4" t="s">
        <v>11829</v>
      </c>
      <c r="C2743" s="4" t="s">
        <v>464</v>
      </c>
      <c r="D2743" s="4">
        <v>43</v>
      </c>
      <c r="E2743" s="4" t="s">
        <v>11830</v>
      </c>
      <c r="F2743" s="4">
        <v>5.95385408401489</v>
      </c>
      <c r="G2743" s="4" t="s">
        <v>11831</v>
      </c>
    </row>
    <row r="2744" spans="1:7">
      <c r="A2744" s="4" t="s">
        <v>11832</v>
      </c>
      <c r="B2744" s="4" t="s">
        <v>11833</v>
      </c>
      <c r="C2744" s="4" t="s">
        <v>551</v>
      </c>
      <c r="D2744" s="4">
        <v>10</v>
      </c>
      <c r="E2744" s="4" t="s">
        <v>11834</v>
      </c>
      <c r="F2744" s="4">
        <v>5.95016479492188</v>
      </c>
      <c r="G2744" s="4" t="s">
        <v>11835</v>
      </c>
    </row>
    <row r="2745" spans="1:7">
      <c r="A2745" s="4" t="s">
        <v>11836</v>
      </c>
      <c r="B2745" s="4" t="s">
        <v>11837</v>
      </c>
      <c r="C2745" s="4" t="s">
        <v>464</v>
      </c>
      <c r="D2745" s="4">
        <v>41</v>
      </c>
      <c r="E2745" s="4" t="s">
        <v>11838</v>
      </c>
      <c r="F2745" s="4">
        <v>5.94660043716431</v>
      </c>
      <c r="G2745" s="4" t="s">
        <v>11839</v>
      </c>
    </row>
    <row r="2746" spans="1:7">
      <c r="A2746" s="4" t="s">
        <v>11840</v>
      </c>
      <c r="B2746" s="4" t="s">
        <v>11841</v>
      </c>
      <c r="C2746" s="4" t="s">
        <v>464</v>
      </c>
      <c r="D2746" s="4">
        <v>48</v>
      </c>
      <c r="E2746" s="4" t="s">
        <v>11842</v>
      </c>
      <c r="F2746" s="4">
        <v>5.94600439071655</v>
      </c>
      <c r="G2746" s="4" t="s">
        <v>11843</v>
      </c>
    </row>
    <row r="2747" spans="1:7">
      <c r="A2747" s="4" t="s">
        <v>11844</v>
      </c>
      <c r="B2747" s="4" t="s">
        <v>11845</v>
      </c>
      <c r="C2747" s="4" t="s">
        <v>464</v>
      </c>
      <c r="D2747" s="4">
        <v>46</v>
      </c>
      <c r="E2747" s="4" t="s">
        <v>11846</v>
      </c>
      <c r="F2747" s="4">
        <v>5.94531631469727</v>
      </c>
      <c r="G2747" s="4" t="s">
        <v>11847</v>
      </c>
    </row>
    <row r="2748" spans="1:7">
      <c r="A2748" s="4" t="s">
        <v>11848</v>
      </c>
      <c r="B2748" s="4" t="s">
        <v>11849</v>
      </c>
      <c r="C2748" s="4" t="s">
        <v>464</v>
      </c>
      <c r="D2748" s="4">
        <v>31</v>
      </c>
      <c r="E2748" s="4" t="s">
        <v>11850</v>
      </c>
      <c r="F2748" s="4">
        <v>5.94479560852051</v>
      </c>
      <c r="G2748" s="4" t="s">
        <v>11851</v>
      </c>
    </row>
    <row r="2749" spans="1:7">
      <c r="A2749" s="4" t="s">
        <v>11852</v>
      </c>
      <c r="B2749" s="4" t="s">
        <v>11853</v>
      </c>
      <c r="C2749" s="4" t="s">
        <v>464</v>
      </c>
      <c r="D2749" s="4">
        <v>46</v>
      </c>
      <c r="E2749" s="4" t="s">
        <v>11854</v>
      </c>
      <c r="F2749" s="4">
        <v>5.94448661804199</v>
      </c>
      <c r="G2749" s="4" t="s">
        <v>11855</v>
      </c>
    </row>
    <row r="2750" spans="1:7">
      <c r="A2750" s="4" t="s">
        <v>11856</v>
      </c>
      <c r="B2750" s="4" t="s">
        <v>11857</v>
      </c>
      <c r="C2750" s="4" t="s">
        <v>464</v>
      </c>
      <c r="D2750" s="4">
        <v>41</v>
      </c>
      <c r="E2750" s="4" t="s">
        <v>11858</v>
      </c>
      <c r="F2750" s="4">
        <v>5.94077014923096</v>
      </c>
      <c r="G2750" s="4" t="s">
        <v>11859</v>
      </c>
    </row>
    <row r="2751" spans="1:7">
      <c r="A2751" s="4" t="s">
        <v>11860</v>
      </c>
      <c r="B2751" s="4" t="s">
        <v>11861</v>
      </c>
      <c r="C2751" s="4" t="s">
        <v>464</v>
      </c>
      <c r="D2751" s="4">
        <v>41</v>
      </c>
      <c r="E2751" s="4" t="s">
        <v>11862</v>
      </c>
      <c r="F2751" s="4">
        <v>5.9380259513855</v>
      </c>
      <c r="G2751" s="4" t="s">
        <v>11863</v>
      </c>
    </row>
    <row r="2752" spans="1:7">
      <c r="A2752" s="4" t="s">
        <v>11864</v>
      </c>
      <c r="B2752" s="4" t="s">
        <v>11865</v>
      </c>
      <c r="C2752" s="4" t="s">
        <v>3050</v>
      </c>
      <c r="D2752" s="4">
        <v>3</v>
      </c>
      <c r="E2752" s="4" t="s">
        <v>11866</v>
      </c>
      <c r="F2752" s="4">
        <v>5.93674182891846</v>
      </c>
      <c r="G2752" s="4" t="s">
        <v>11867</v>
      </c>
    </row>
    <row r="2753" spans="1:7">
      <c r="A2753" s="4" t="s">
        <v>11868</v>
      </c>
      <c r="B2753" s="4" t="s">
        <v>11869</v>
      </c>
      <c r="C2753" s="4" t="s">
        <v>464</v>
      </c>
      <c r="D2753" s="4">
        <v>39</v>
      </c>
      <c r="E2753" s="4" t="s">
        <v>11870</v>
      </c>
      <c r="F2753" s="4">
        <v>5.93421316146851</v>
      </c>
      <c r="G2753" s="4" t="s">
        <v>11871</v>
      </c>
    </row>
    <row r="2754" spans="1:7">
      <c r="A2754" s="4" t="s">
        <v>11872</v>
      </c>
      <c r="B2754" s="4" t="s">
        <v>11873</v>
      </c>
      <c r="C2754" s="4" t="s">
        <v>464</v>
      </c>
      <c r="D2754" s="4">
        <v>43</v>
      </c>
      <c r="E2754" s="4" t="s">
        <v>11874</v>
      </c>
      <c r="F2754" s="4">
        <v>5.9314546585083</v>
      </c>
      <c r="G2754" s="4" t="s">
        <v>11875</v>
      </c>
    </row>
    <row r="2755" spans="1:7">
      <c r="A2755" s="4" t="s">
        <v>11876</v>
      </c>
      <c r="B2755" s="4" t="s">
        <v>11877</v>
      </c>
      <c r="C2755" s="4" t="s">
        <v>464</v>
      </c>
      <c r="D2755" s="4">
        <v>47</v>
      </c>
      <c r="E2755" s="4" t="s">
        <v>11878</v>
      </c>
      <c r="F2755" s="4">
        <v>5.92685985565186</v>
      </c>
      <c r="G2755" s="4" t="s">
        <v>11879</v>
      </c>
    </row>
    <row r="2756" spans="1:7">
      <c r="A2756" s="4" t="s">
        <v>11880</v>
      </c>
      <c r="B2756" s="4" t="s">
        <v>11881</v>
      </c>
      <c r="C2756" s="4" t="s">
        <v>464</v>
      </c>
      <c r="D2756" s="4">
        <v>42</v>
      </c>
      <c r="E2756" s="4" t="s">
        <v>11882</v>
      </c>
      <c r="F2756" s="4">
        <v>5.91801929473877</v>
      </c>
      <c r="G2756" s="4" t="s">
        <v>11883</v>
      </c>
    </row>
    <row r="2757" spans="1:7">
      <c r="A2757" s="4" t="s">
        <v>11884</v>
      </c>
      <c r="B2757" s="4" t="s">
        <v>11885</v>
      </c>
      <c r="C2757" s="4" t="s">
        <v>464</v>
      </c>
      <c r="D2757" s="4">
        <v>42</v>
      </c>
      <c r="E2757" s="4" t="s">
        <v>11886</v>
      </c>
      <c r="F2757" s="4">
        <v>5.9135890007019</v>
      </c>
      <c r="G2757" s="4" t="s">
        <v>11887</v>
      </c>
    </row>
    <row r="2758" spans="1:7">
      <c r="A2758" s="4" t="s">
        <v>11888</v>
      </c>
      <c r="B2758" s="4" t="s">
        <v>11889</v>
      </c>
      <c r="C2758" s="4" t="s">
        <v>464</v>
      </c>
      <c r="D2758" s="4">
        <v>41</v>
      </c>
      <c r="E2758" s="4" t="s">
        <v>11890</v>
      </c>
      <c r="F2758" s="4">
        <v>5.91318464279175</v>
      </c>
      <c r="G2758" s="4" t="s">
        <v>11891</v>
      </c>
    </row>
    <row r="2759" spans="1:7">
      <c r="A2759" s="4" t="s">
        <v>11892</v>
      </c>
      <c r="B2759" s="4" t="s">
        <v>11893</v>
      </c>
      <c r="C2759" s="4" t="s">
        <v>464</v>
      </c>
      <c r="D2759" s="4">
        <v>38</v>
      </c>
      <c r="E2759" s="4" t="s">
        <v>11894</v>
      </c>
      <c r="F2759" s="4">
        <v>5.90961313247681</v>
      </c>
      <c r="G2759" s="4" t="s">
        <v>11895</v>
      </c>
    </row>
    <row r="2760" spans="1:7">
      <c r="A2760" s="4" t="s">
        <v>11896</v>
      </c>
      <c r="B2760" s="4" t="s">
        <v>11897</v>
      </c>
      <c r="C2760" s="4" t="s">
        <v>464</v>
      </c>
      <c r="D2760" s="4">
        <v>38</v>
      </c>
      <c r="E2760" s="4" t="s">
        <v>11898</v>
      </c>
      <c r="F2760" s="4">
        <v>5.90863227844238</v>
      </c>
      <c r="G2760" s="4" t="s">
        <v>11899</v>
      </c>
    </row>
    <row r="2761" spans="1:7">
      <c r="A2761" s="4" t="s">
        <v>11900</v>
      </c>
      <c r="B2761" s="4" t="s">
        <v>11901</v>
      </c>
      <c r="C2761" s="4" t="s">
        <v>464</v>
      </c>
      <c r="D2761" s="4">
        <v>8</v>
      </c>
      <c r="E2761" s="4" t="s">
        <v>11902</v>
      </c>
      <c r="F2761" s="4">
        <v>5.9072380065918</v>
      </c>
      <c r="G2761" s="4" t="s">
        <v>11903</v>
      </c>
    </row>
    <row r="2762" spans="1:7">
      <c r="A2762" s="4" t="s">
        <v>11904</v>
      </c>
      <c r="B2762" s="4" t="s">
        <v>11905</v>
      </c>
      <c r="C2762" s="4" t="s">
        <v>464</v>
      </c>
      <c r="D2762" s="4">
        <v>34</v>
      </c>
      <c r="E2762" s="4" t="s">
        <v>11906</v>
      </c>
      <c r="F2762" s="4">
        <v>5.90607166290283</v>
      </c>
      <c r="G2762" s="4" t="s">
        <v>11907</v>
      </c>
    </row>
    <row r="2763" spans="1:7">
      <c r="A2763" s="4" t="s">
        <v>11908</v>
      </c>
      <c r="B2763" s="4" t="s">
        <v>11909</v>
      </c>
      <c r="C2763" s="4" t="s">
        <v>464</v>
      </c>
      <c r="D2763" s="4">
        <v>35</v>
      </c>
      <c r="E2763" s="4" t="s">
        <v>11910</v>
      </c>
      <c r="F2763" s="4">
        <v>5.90568780899048</v>
      </c>
      <c r="G2763" s="4" t="s">
        <v>11911</v>
      </c>
    </row>
    <row r="2764" spans="1:7">
      <c r="A2764" s="4" t="s">
        <v>11912</v>
      </c>
      <c r="B2764" s="4" t="s">
        <v>11913</v>
      </c>
      <c r="C2764" s="4" t="s">
        <v>551</v>
      </c>
      <c r="D2764" s="4">
        <v>20</v>
      </c>
      <c r="E2764" s="4" t="s">
        <v>11914</v>
      </c>
      <c r="F2764" s="4">
        <v>5.90417337417603</v>
      </c>
      <c r="G2764" s="4" t="s">
        <v>11915</v>
      </c>
    </row>
    <row r="2765" spans="1:7">
      <c r="A2765" s="4" t="s">
        <v>355</v>
      </c>
      <c r="B2765" s="4" t="s">
        <v>11916</v>
      </c>
      <c r="C2765" s="4" t="s">
        <v>464</v>
      </c>
      <c r="D2765" s="4">
        <v>45</v>
      </c>
      <c r="E2765" s="4" t="s">
        <v>11917</v>
      </c>
      <c r="F2765" s="4">
        <v>5.8991847038269</v>
      </c>
      <c r="G2765" s="4" t="s">
        <v>11918</v>
      </c>
    </row>
    <row r="2766" spans="1:7">
      <c r="A2766" s="4" t="s">
        <v>11919</v>
      </c>
      <c r="B2766" s="4" t="s">
        <v>11920</v>
      </c>
      <c r="C2766" s="4" t="s">
        <v>464</v>
      </c>
      <c r="D2766" s="4">
        <v>38</v>
      </c>
      <c r="E2766" s="4" t="s">
        <v>11921</v>
      </c>
      <c r="F2766" s="4">
        <v>5.89803981781006</v>
      </c>
      <c r="G2766" s="4" t="s">
        <v>11922</v>
      </c>
    </row>
    <row r="2767" spans="1:7">
      <c r="A2767" s="4" t="s">
        <v>11923</v>
      </c>
      <c r="B2767" s="4" t="s">
        <v>11924</v>
      </c>
      <c r="C2767" s="4" t="s">
        <v>464</v>
      </c>
      <c r="D2767" s="4">
        <v>44</v>
      </c>
      <c r="E2767" s="4" t="s">
        <v>11925</v>
      </c>
      <c r="F2767" s="4">
        <v>5.89758777618408</v>
      </c>
      <c r="G2767" s="4" t="s">
        <v>11926</v>
      </c>
    </row>
    <row r="2768" spans="1:7">
      <c r="A2768" s="4" t="s">
        <v>11927</v>
      </c>
      <c r="B2768" s="4" t="s">
        <v>11928</v>
      </c>
      <c r="C2768" s="4" t="s">
        <v>464</v>
      </c>
      <c r="D2768" s="4">
        <v>45</v>
      </c>
      <c r="E2768" s="4" t="s">
        <v>11929</v>
      </c>
      <c r="F2768" s="4">
        <v>5.89757966995239</v>
      </c>
      <c r="G2768" s="4" t="s">
        <v>11930</v>
      </c>
    </row>
    <row r="2769" spans="1:7">
      <c r="A2769" s="4" t="s">
        <v>11931</v>
      </c>
      <c r="B2769" s="4" t="s">
        <v>11932</v>
      </c>
      <c r="C2769" s="4" t="s">
        <v>464</v>
      </c>
      <c r="D2769" s="4">
        <v>45</v>
      </c>
      <c r="E2769" s="4" t="s">
        <v>11933</v>
      </c>
      <c r="F2769" s="4">
        <v>5.89637660980225</v>
      </c>
      <c r="G2769" s="4" t="s">
        <v>11934</v>
      </c>
    </row>
    <row r="2770" spans="1:7">
      <c r="A2770" s="4" t="s">
        <v>11935</v>
      </c>
      <c r="B2770" s="4" t="s">
        <v>11936</v>
      </c>
      <c r="C2770" s="4" t="s">
        <v>464</v>
      </c>
      <c r="D2770" s="4">
        <v>41</v>
      </c>
      <c r="E2770" s="4" t="s">
        <v>11937</v>
      </c>
      <c r="F2770" s="4">
        <v>5.89020347595215</v>
      </c>
      <c r="G2770" s="4" t="s">
        <v>11938</v>
      </c>
    </row>
    <row r="2771" spans="1:7">
      <c r="A2771" s="4" t="s">
        <v>11939</v>
      </c>
      <c r="B2771" s="4" t="s">
        <v>11940</v>
      </c>
      <c r="C2771" s="4" t="s">
        <v>1124</v>
      </c>
      <c r="D2771" s="4">
        <v>3</v>
      </c>
      <c r="E2771" s="4" t="s">
        <v>11941</v>
      </c>
      <c r="F2771" s="4">
        <v>5.88848543167114</v>
      </c>
      <c r="G2771" s="4" t="s">
        <v>11942</v>
      </c>
    </row>
    <row r="2772" spans="1:7">
      <c r="A2772" s="4" t="s">
        <v>11943</v>
      </c>
      <c r="B2772" s="4" t="s">
        <v>11944</v>
      </c>
      <c r="C2772" s="4" t="s">
        <v>464</v>
      </c>
      <c r="D2772" s="4">
        <v>40</v>
      </c>
      <c r="E2772" s="4" t="s">
        <v>11945</v>
      </c>
      <c r="F2772" s="4">
        <v>5.88697862625122</v>
      </c>
      <c r="G2772" s="4" t="s">
        <v>11946</v>
      </c>
    </row>
    <row r="2773" spans="1:7">
      <c r="A2773" s="4" t="s">
        <v>11947</v>
      </c>
      <c r="B2773" s="4" t="s">
        <v>11948</v>
      </c>
      <c r="C2773" s="4" t="s">
        <v>464</v>
      </c>
      <c r="D2773" s="4">
        <v>39</v>
      </c>
      <c r="E2773" s="4" t="s">
        <v>11949</v>
      </c>
      <c r="F2773" s="4">
        <v>5.88637685775757</v>
      </c>
      <c r="G2773" s="4" t="s">
        <v>11950</v>
      </c>
    </row>
    <row r="2774" spans="1:7">
      <c r="A2774" s="4" t="s">
        <v>383</v>
      </c>
      <c r="B2774" s="4" t="s">
        <v>11951</v>
      </c>
      <c r="C2774" s="4" t="s">
        <v>464</v>
      </c>
      <c r="D2774" s="4">
        <v>49</v>
      </c>
      <c r="E2774" s="4" t="s">
        <v>11952</v>
      </c>
      <c r="F2774" s="4">
        <v>5.88553524017334</v>
      </c>
      <c r="G2774" s="4" t="s">
        <v>11953</v>
      </c>
    </row>
    <row r="2775" spans="1:7">
      <c r="A2775" s="4" t="s">
        <v>11954</v>
      </c>
      <c r="B2775" s="4" t="s">
        <v>11955</v>
      </c>
      <c r="C2775" s="4" t="s">
        <v>464</v>
      </c>
      <c r="D2775" s="4">
        <v>38</v>
      </c>
      <c r="E2775" s="4" t="s">
        <v>11956</v>
      </c>
      <c r="F2775" s="4">
        <v>5.87970113754272</v>
      </c>
      <c r="G2775" s="4" t="s">
        <v>11957</v>
      </c>
    </row>
    <row r="2776" spans="1:7">
      <c r="A2776" s="4" t="s">
        <v>11958</v>
      </c>
      <c r="B2776" s="4" t="s">
        <v>11959</v>
      </c>
      <c r="C2776" s="4" t="s">
        <v>464</v>
      </c>
      <c r="D2776" s="4">
        <v>32</v>
      </c>
      <c r="E2776" s="4" t="s">
        <v>11960</v>
      </c>
      <c r="F2776" s="4">
        <v>5.87889957427979</v>
      </c>
      <c r="G2776" s="4" t="s">
        <v>11961</v>
      </c>
    </row>
    <row r="2777" spans="1:7">
      <c r="A2777" s="4" t="s">
        <v>11962</v>
      </c>
      <c r="B2777" s="4" t="s">
        <v>11963</v>
      </c>
      <c r="C2777" s="4" t="s">
        <v>464</v>
      </c>
      <c r="D2777" s="4">
        <v>45</v>
      </c>
      <c r="E2777" s="4" t="s">
        <v>11964</v>
      </c>
      <c r="F2777" s="4">
        <v>5.8765983581543</v>
      </c>
      <c r="G2777" s="4" t="s">
        <v>11965</v>
      </c>
    </row>
    <row r="2778" spans="1:7">
      <c r="A2778" s="4" t="s">
        <v>11966</v>
      </c>
      <c r="B2778" s="4" t="s">
        <v>11967</v>
      </c>
      <c r="C2778" s="4" t="s">
        <v>464</v>
      </c>
      <c r="D2778" s="4">
        <v>41</v>
      </c>
      <c r="E2778" s="4" t="s">
        <v>11968</v>
      </c>
      <c r="F2778" s="4">
        <v>5.87639904022217</v>
      </c>
      <c r="G2778" s="4" t="s">
        <v>11969</v>
      </c>
    </row>
    <row r="2779" spans="1:7">
      <c r="A2779" s="4" t="s">
        <v>11970</v>
      </c>
      <c r="B2779" s="4" t="s">
        <v>11971</v>
      </c>
      <c r="C2779" s="4" t="s">
        <v>464</v>
      </c>
      <c r="D2779" s="4">
        <v>46</v>
      </c>
      <c r="E2779" s="4" t="s">
        <v>11972</v>
      </c>
      <c r="F2779" s="4">
        <v>5.87437772750854</v>
      </c>
      <c r="G2779" s="4" t="s">
        <v>11973</v>
      </c>
    </row>
    <row r="2780" spans="1:7">
      <c r="A2780" s="4" t="s">
        <v>11974</v>
      </c>
      <c r="B2780" s="4" t="s">
        <v>11975</v>
      </c>
      <c r="C2780" s="4" t="s">
        <v>464</v>
      </c>
      <c r="D2780" s="4">
        <v>49</v>
      </c>
      <c r="E2780" s="4" t="s">
        <v>11976</v>
      </c>
      <c r="F2780" s="4">
        <v>5.87300586700439</v>
      </c>
      <c r="G2780" s="4" t="s">
        <v>11977</v>
      </c>
    </row>
    <row r="2781" spans="1:7">
      <c r="A2781" s="4" t="s">
        <v>11978</v>
      </c>
      <c r="B2781" s="4" t="s">
        <v>11979</v>
      </c>
      <c r="C2781" s="4" t="s">
        <v>464</v>
      </c>
      <c r="D2781" s="4">
        <v>45</v>
      </c>
      <c r="E2781" s="4" t="s">
        <v>11980</v>
      </c>
      <c r="F2781" s="4">
        <v>5.87009143829346</v>
      </c>
      <c r="G2781" s="4" t="s">
        <v>11981</v>
      </c>
    </row>
    <row r="2782" spans="1:7">
      <c r="A2782" s="4" t="s">
        <v>11982</v>
      </c>
      <c r="B2782" s="4" t="s">
        <v>11983</v>
      </c>
      <c r="C2782" s="4" t="s">
        <v>3050</v>
      </c>
      <c r="D2782" s="4">
        <v>2</v>
      </c>
      <c r="E2782" s="4" t="s">
        <v>11984</v>
      </c>
      <c r="F2782" s="4">
        <v>5.86842250823975</v>
      </c>
      <c r="G2782" s="4" t="s">
        <v>11985</v>
      </c>
    </row>
    <row r="2783" spans="1:7">
      <c r="A2783" s="4" t="s">
        <v>11986</v>
      </c>
      <c r="B2783" s="4" t="s">
        <v>11987</v>
      </c>
      <c r="C2783" s="4" t="s">
        <v>464</v>
      </c>
      <c r="D2783" s="4">
        <v>36</v>
      </c>
      <c r="E2783" s="4" t="s">
        <v>11988</v>
      </c>
      <c r="F2783" s="4">
        <v>5.86528062820435</v>
      </c>
      <c r="G2783" s="4" t="s">
        <v>11989</v>
      </c>
    </row>
    <row r="2784" spans="1:7">
      <c r="A2784" s="4" t="s">
        <v>11990</v>
      </c>
      <c r="B2784" s="4" t="s">
        <v>11991</v>
      </c>
      <c r="C2784" s="4" t="s">
        <v>464</v>
      </c>
      <c r="D2784" s="4">
        <v>39</v>
      </c>
      <c r="E2784" s="4" t="s">
        <v>11992</v>
      </c>
      <c r="F2784" s="4">
        <v>5.86077547073364</v>
      </c>
      <c r="G2784" s="4" t="s">
        <v>11993</v>
      </c>
    </row>
    <row r="2785" spans="1:7">
      <c r="A2785" s="4" t="s">
        <v>11994</v>
      </c>
      <c r="B2785" s="4" t="s">
        <v>11995</v>
      </c>
      <c r="C2785" s="4" t="s">
        <v>464</v>
      </c>
      <c r="D2785" s="4">
        <v>48</v>
      </c>
      <c r="E2785" s="4" t="s">
        <v>11996</v>
      </c>
      <c r="F2785" s="4">
        <v>5.85530853271484</v>
      </c>
      <c r="G2785" s="4" t="s">
        <v>11997</v>
      </c>
    </row>
    <row r="2786" spans="1:7">
      <c r="A2786" s="4" t="s">
        <v>11998</v>
      </c>
      <c r="B2786" s="4" t="s">
        <v>11999</v>
      </c>
      <c r="C2786" s="4" t="s">
        <v>464</v>
      </c>
      <c r="D2786" s="4">
        <v>46</v>
      </c>
      <c r="E2786" s="4" t="s">
        <v>12000</v>
      </c>
      <c r="F2786" s="4">
        <v>5.85345602035522</v>
      </c>
      <c r="G2786" s="4" t="s">
        <v>12001</v>
      </c>
    </row>
    <row r="2787" spans="1:7">
      <c r="A2787" s="4" t="s">
        <v>12002</v>
      </c>
      <c r="B2787" s="4" t="s">
        <v>12003</v>
      </c>
      <c r="C2787" s="4" t="s">
        <v>464</v>
      </c>
      <c r="D2787" s="4">
        <v>41</v>
      </c>
      <c r="E2787" s="4" t="s">
        <v>12004</v>
      </c>
      <c r="F2787" s="4">
        <v>5.84807586669922</v>
      </c>
      <c r="G2787" s="4" t="s">
        <v>12005</v>
      </c>
    </row>
    <row r="2788" spans="1:7">
      <c r="A2788" s="4" t="s">
        <v>12006</v>
      </c>
      <c r="B2788" s="4" t="s">
        <v>12007</v>
      </c>
      <c r="C2788" s="4" t="s">
        <v>464</v>
      </c>
      <c r="D2788" s="4">
        <v>42</v>
      </c>
      <c r="E2788" s="4" t="s">
        <v>12008</v>
      </c>
      <c r="F2788" s="4">
        <v>5.84703826904297</v>
      </c>
      <c r="G2788" s="4" t="s">
        <v>12009</v>
      </c>
    </row>
    <row r="2789" spans="1:7">
      <c r="A2789" s="4" t="s">
        <v>12010</v>
      </c>
      <c r="B2789" s="4" t="s">
        <v>12011</v>
      </c>
      <c r="C2789" s="4" t="s">
        <v>464</v>
      </c>
      <c r="D2789" s="4">
        <v>43</v>
      </c>
      <c r="E2789" s="4" t="s">
        <v>12012</v>
      </c>
      <c r="F2789" s="4">
        <v>5.84365653991699</v>
      </c>
      <c r="G2789" s="4" t="s">
        <v>12013</v>
      </c>
    </row>
    <row r="2790" spans="1:7">
      <c r="A2790" s="4" t="s">
        <v>12014</v>
      </c>
      <c r="B2790" s="4" t="s">
        <v>12015</v>
      </c>
      <c r="C2790" s="4" t="s">
        <v>464</v>
      </c>
      <c r="D2790" s="4">
        <v>41</v>
      </c>
      <c r="E2790" s="4" t="s">
        <v>12016</v>
      </c>
      <c r="F2790" s="4">
        <v>5.84341526031494</v>
      </c>
      <c r="G2790" s="4" t="s">
        <v>12017</v>
      </c>
    </row>
    <row r="2791" spans="1:7">
      <c r="A2791" s="4" t="s">
        <v>12018</v>
      </c>
      <c r="B2791" s="4" t="s">
        <v>12019</v>
      </c>
      <c r="C2791" s="4" t="s">
        <v>464</v>
      </c>
      <c r="D2791" s="4">
        <v>45</v>
      </c>
      <c r="E2791" s="4" t="s">
        <v>12020</v>
      </c>
      <c r="F2791" s="4">
        <v>5.84313106536865</v>
      </c>
      <c r="G2791" s="4" t="s">
        <v>12021</v>
      </c>
    </row>
    <row r="2792" spans="1:7">
      <c r="A2792" s="4" t="s">
        <v>12022</v>
      </c>
      <c r="B2792" s="4" t="s">
        <v>12023</v>
      </c>
      <c r="C2792" s="4" t="s">
        <v>464</v>
      </c>
      <c r="D2792" s="4">
        <v>44</v>
      </c>
      <c r="E2792" s="4" t="s">
        <v>12024</v>
      </c>
      <c r="F2792" s="4">
        <v>5.84126853942871</v>
      </c>
      <c r="G2792" s="4" t="s">
        <v>12025</v>
      </c>
    </row>
    <row r="2793" spans="1:7">
      <c r="A2793" s="4" t="s">
        <v>12026</v>
      </c>
      <c r="B2793" s="4" t="s">
        <v>12027</v>
      </c>
      <c r="C2793" s="4" t="s">
        <v>464</v>
      </c>
      <c r="D2793" s="4">
        <v>44</v>
      </c>
      <c r="E2793" s="4" t="s">
        <v>12028</v>
      </c>
      <c r="F2793" s="4">
        <v>5.84114360809326</v>
      </c>
      <c r="G2793" s="4" t="s">
        <v>12029</v>
      </c>
    </row>
    <row r="2794" spans="1:7">
      <c r="A2794" s="4" t="s">
        <v>12030</v>
      </c>
      <c r="B2794" s="4" t="s">
        <v>12031</v>
      </c>
      <c r="C2794" s="4" t="s">
        <v>464</v>
      </c>
      <c r="D2794" s="4">
        <v>44</v>
      </c>
      <c r="E2794" s="4" t="s">
        <v>12032</v>
      </c>
      <c r="F2794" s="4">
        <v>5.83899974822998</v>
      </c>
      <c r="G2794" s="4" t="s">
        <v>12033</v>
      </c>
    </row>
    <row r="2795" spans="1:7">
      <c r="A2795" s="4" t="s">
        <v>12034</v>
      </c>
      <c r="B2795" s="4" t="s">
        <v>12035</v>
      </c>
      <c r="C2795" s="4" t="s">
        <v>464</v>
      </c>
      <c r="D2795" s="4">
        <v>40</v>
      </c>
      <c r="E2795" s="4" t="s">
        <v>12036</v>
      </c>
      <c r="F2795" s="4">
        <v>5.83898162841797</v>
      </c>
      <c r="G2795" s="4" t="s">
        <v>12037</v>
      </c>
    </row>
    <row r="2796" spans="1:7">
      <c r="A2796" s="4" t="s">
        <v>12038</v>
      </c>
      <c r="B2796" s="4" t="s">
        <v>12039</v>
      </c>
      <c r="C2796" s="4" t="s">
        <v>464</v>
      </c>
      <c r="D2796" s="4">
        <v>41</v>
      </c>
      <c r="E2796" s="4" t="s">
        <v>12040</v>
      </c>
      <c r="F2796" s="4">
        <v>5.83693504333496</v>
      </c>
      <c r="G2796" s="4" t="s">
        <v>12041</v>
      </c>
    </row>
    <row r="2797" spans="1:7">
      <c r="A2797" s="4" t="s">
        <v>12042</v>
      </c>
      <c r="B2797" s="4" t="s">
        <v>12043</v>
      </c>
      <c r="C2797" s="4" t="s">
        <v>464</v>
      </c>
      <c r="D2797" s="4">
        <v>37</v>
      </c>
      <c r="E2797" s="4" t="s">
        <v>12044</v>
      </c>
      <c r="F2797" s="4">
        <v>5.83682823181152</v>
      </c>
      <c r="G2797" s="4" t="s">
        <v>12045</v>
      </c>
    </row>
    <row r="2798" spans="1:7">
      <c r="A2798" s="4" t="s">
        <v>12046</v>
      </c>
      <c r="B2798" s="4" t="s">
        <v>12047</v>
      </c>
      <c r="C2798" s="4" t="s">
        <v>464</v>
      </c>
      <c r="D2798" s="4">
        <v>38</v>
      </c>
      <c r="E2798" s="4" t="s">
        <v>12048</v>
      </c>
      <c r="F2798" s="4">
        <v>5.8357629776001</v>
      </c>
      <c r="G2798" s="4" t="s">
        <v>12049</v>
      </c>
    </row>
    <row r="2799" spans="1:7">
      <c r="A2799" s="4" t="s">
        <v>12050</v>
      </c>
      <c r="B2799" s="4" t="s">
        <v>12051</v>
      </c>
      <c r="C2799" s="4" t="s">
        <v>464</v>
      </c>
      <c r="D2799" s="4">
        <v>36</v>
      </c>
      <c r="E2799" s="4" t="s">
        <v>12052</v>
      </c>
      <c r="F2799" s="4">
        <v>5.8338508605957</v>
      </c>
      <c r="G2799" s="4" t="s">
        <v>12053</v>
      </c>
    </row>
    <row r="2800" spans="1:7">
      <c r="A2800" s="4" t="s">
        <v>487</v>
      </c>
      <c r="B2800" s="4" t="s">
        <v>488</v>
      </c>
      <c r="C2800" s="4" t="s">
        <v>464</v>
      </c>
      <c r="D2800" s="4">
        <v>45</v>
      </c>
      <c r="E2800" s="4" t="s">
        <v>489</v>
      </c>
      <c r="F2800" s="4">
        <v>5.83313465118408</v>
      </c>
      <c r="G2800" s="4" t="s">
        <v>490</v>
      </c>
    </row>
    <row r="2801" spans="1:7">
      <c r="A2801" s="4" t="s">
        <v>12054</v>
      </c>
      <c r="B2801" s="4" t="s">
        <v>12055</v>
      </c>
      <c r="C2801" s="4" t="s">
        <v>464</v>
      </c>
      <c r="D2801" s="4">
        <v>45</v>
      </c>
      <c r="E2801" s="4" t="s">
        <v>12056</v>
      </c>
      <c r="F2801" s="4">
        <v>5.82954216003418</v>
      </c>
      <c r="G2801" s="4" t="s">
        <v>12057</v>
      </c>
    </row>
    <row r="2802" spans="1:7">
      <c r="A2802" s="4" t="s">
        <v>12058</v>
      </c>
      <c r="B2802" s="4" t="s">
        <v>12059</v>
      </c>
      <c r="C2802" s="4" t="s">
        <v>464</v>
      </c>
      <c r="D2802" s="4">
        <v>44</v>
      </c>
      <c r="E2802" s="4" t="s">
        <v>12060</v>
      </c>
      <c r="F2802" s="4">
        <v>5.82912063598633</v>
      </c>
      <c r="G2802" s="4" t="s">
        <v>12061</v>
      </c>
    </row>
    <row r="2803" spans="1:7">
      <c r="A2803" s="4" t="s">
        <v>12062</v>
      </c>
      <c r="B2803" s="4" t="s">
        <v>12063</v>
      </c>
      <c r="C2803" s="4" t="s">
        <v>464</v>
      </c>
      <c r="D2803" s="4">
        <v>46</v>
      </c>
      <c r="E2803" s="4" t="s">
        <v>12064</v>
      </c>
      <c r="F2803" s="4">
        <v>5.82877349853516</v>
      </c>
      <c r="G2803" s="4" t="s">
        <v>12065</v>
      </c>
    </row>
    <row r="2804" spans="1:7">
      <c r="A2804" s="4" t="s">
        <v>1211</v>
      </c>
      <c r="B2804" s="4" t="s">
        <v>1212</v>
      </c>
      <c r="C2804" s="4" t="s">
        <v>551</v>
      </c>
      <c r="D2804" s="4">
        <v>17</v>
      </c>
      <c r="E2804" s="4" t="s">
        <v>1213</v>
      </c>
      <c r="F2804" s="4">
        <v>5.82854843139648</v>
      </c>
      <c r="G2804" s="4" t="s">
        <v>1214</v>
      </c>
    </row>
    <row r="2805" spans="1:7">
      <c r="A2805" s="4" t="s">
        <v>12066</v>
      </c>
      <c r="B2805" s="4" t="s">
        <v>12067</v>
      </c>
      <c r="C2805" s="4" t="s">
        <v>464</v>
      </c>
      <c r="D2805" s="4">
        <v>45</v>
      </c>
      <c r="E2805" s="4" t="s">
        <v>12068</v>
      </c>
      <c r="F2805" s="4">
        <v>5.82816219329834</v>
      </c>
      <c r="G2805" s="4" t="s">
        <v>12069</v>
      </c>
    </row>
    <row r="2806" spans="1:7">
      <c r="A2806" s="4" t="s">
        <v>12070</v>
      </c>
      <c r="B2806" s="4" t="s">
        <v>12071</v>
      </c>
      <c r="C2806" s="4" t="s">
        <v>464</v>
      </c>
      <c r="D2806" s="4">
        <v>43</v>
      </c>
      <c r="E2806" s="4" t="s">
        <v>12072</v>
      </c>
      <c r="F2806" s="4">
        <v>5.8275089263916</v>
      </c>
      <c r="G2806" s="4" t="s">
        <v>12073</v>
      </c>
    </row>
    <row r="2807" spans="1:7">
      <c r="A2807" s="4" t="s">
        <v>12074</v>
      </c>
      <c r="B2807" s="4" t="s">
        <v>12075</v>
      </c>
      <c r="C2807" s="4" t="s">
        <v>464</v>
      </c>
      <c r="D2807" s="4">
        <v>43</v>
      </c>
      <c r="E2807" s="4" t="s">
        <v>12076</v>
      </c>
      <c r="F2807" s="4">
        <v>5.82719135284424</v>
      </c>
      <c r="G2807" s="4" t="s">
        <v>12077</v>
      </c>
    </row>
    <row r="2808" spans="1:7">
      <c r="A2808" s="4" t="s">
        <v>12078</v>
      </c>
      <c r="B2808" s="4" t="s">
        <v>12079</v>
      </c>
      <c r="C2808" s="4" t="s">
        <v>464</v>
      </c>
      <c r="D2808" s="4">
        <v>44</v>
      </c>
      <c r="E2808" s="4" t="s">
        <v>12080</v>
      </c>
      <c r="F2808" s="4">
        <v>5.82695198059082</v>
      </c>
      <c r="G2808" s="4" t="s">
        <v>12081</v>
      </c>
    </row>
    <row r="2809" spans="1:7">
      <c r="A2809" s="4" t="s">
        <v>632</v>
      </c>
      <c r="B2809" s="4" t="s">
        <v>633</v>
      </c>
      <c r="C2809" s="4" t="s">
        <v>464</v>
      </c>
      <c r="D2809" s="4">
        <v>46</v>
      </c>
      <c r="E2809" s="4" t="s">
        <v>634</v>
      </c>
      <c r="F2809" s="4">
        <v>5.82690763473511</v>
      </c>
      <c r="G2809" s="4" t="s">
        <v>635</v>
      </c>
    </row>
    <row r="2810" spans="1:7">
      <c r="A2810" s="4" t="s">
        <v>12082</v>
      </c>
      <c r="B2810" s="4" t="s">
        <v>12083</v>
      </c>
      <c r="C2810" s="4" t="s">
        <v>464</v>
      </c>
      <c r="D2810" s="4">
        <v>40</v>
      </c>
      <c r="E2810" s="4" t="s">
        <v>12084</v>
      </c>
      <c r="F2810" s="4">
        <v>5.81940650939941</v>
      </c>
      <c r="G2810" s="4" t="s">
        <v>12085</v>
      </c>
    </row>
    <row r="2811" spans="1:7">
      <c r="A2811" s="4" t="s">
        <v>12086</v>
      </c>
      <c r="B2811" s="4" t="s">
        <v>12087</v>
      </c>
      <c r="C2811" s="4" t="s">
        <v>464</v>
      </c>
      <c r="D2811" s="4">
        <v>40</v>
      </c>
      <c r="E2811" s="4" t="s">
        <v>12088</v>
      </c>
      <c r="F2811" s="4">
        <v>5.81636381149292</v>
      </c>
      <c r="G2811" s="4" t="s">
        <v>12089</v>
      </c>
    </row>
    <row r="2812" spans="1:7">
      <c r="A2812" s="4" t="s">
        <v>12090</v>
      </c>
      <c r="B2812" s="4" t="s">
        <v>12091</v>
      </c>
      <c r="C2812" s="4" t="s">
        <v>464</v>
      </c>
      <c r="D2812" s="4">
        <v>42</v>
      </c>
      <c r="E2812" s="4" t="s">
        <v>12092</v>
      </c>
      <c r="F2812" s="4">
        <v>5.81550884246826</v>
      </c>
      <c r="G2812" s="4" t="s">
        <v>12093</v>
      </c>
    </row>
    <row r="2813" spans="1:7">
      <c r="A2813" s="4" t="s">
        <v>12094</v>
      </c>
      <c r="B2813" s="4" t="s">
        <v>12095</v>
      </c>
      <c r="C2813" s="4" t="s">
        <v>464</v>
      </c>
      <c r="D2813" s="4">
        <v>40</v>
      </c>
      <c r="E2813" s="4" t="s">
        <v>12096</v>
      </c>
      <c r="F2813" s="4">
        <v>5.81425189971924</v>
      </c>
      <c r="G2813" s="4" t="s">
        <v>12097</v>
      </c>
    </row>
    <row r="2814" spans="1:7">
      <c r="A2814" s="4" t="s">
        <v>12098</v>
      </c>
      <c r="B2814" s="4" t="s">
        <v>12099</v>
      </c>
      <c r="C2814" s="4" t="s">
        <v>464</v>
      </c>
      <c r="D2814" s="4">
        <v>46</v>
      </c>
      <c r="E2814" s="4" t="s">
        <v>12100</v>
      </c>
      <c r="F2814" s="4">
        <v>5.81289386749268</v>
      </c>
      <c r="G2814" s="4" t="s">
        <v>12101</v>
      </c>
    </row>
    <row r="2815" spans="1:7">
      <c r="A2815" s="4" t="s">
        <v>12102</v>
      </c>
      <c r="B2815" s="4" t="s">
        <v>12103</v>
      </c>
      <c r="C2815" s="4" t="s">
        <v>464</v>
      </c>
      <c r="D2815" s="4">
        <v>38</v>
      </c>
      <c r="E2815" s="4" t="s">
        <v>12104</v>
      </c>
      <c r="F2815" s="4">
        <v>5.81026077270508</v>
      </c>
      <c r="G2815" s="4" t="s">
        <v>12105</v>
      </c>
    </row>
    <row r="2816" spans="1:7">
      <c r="A2816" s="4" t="s">
        <v>12106</v>
      </c>
      <c r="B2816" s="4" t="s">
        <v>12107</v>
      </c>
      <c r="C2816" s="4" t="s">
        <v>464</v>
      </c>
      <c r="D2816" s="4">
        <v>36</v>
      </c>
      <c r="E2816" s="4" t="s">
        <v>12108</v>
      </c>
      <c r="F2816" s="4">
        <v>5.80899524688721</v>
      </c>
      <c r="G2816" s="4" t="s">
        <v>12109</v>
      </c>
    </row>
    <row r="2817" spans="1:7">
      <c r="A2817" s="4" t="s">
        <v>12110</v>
      </c>
      <c r="B2817" s="4" t="s">
        <v>12111</v>
      </c>
      <c r="C2817" s="4" t="s">
        <v>464</v>
      </c>
      <c r="D2817" s="4">
        <v>40</v>
      </c>
      <c r="E2817" s="4" t="s">
        <v>12112</v>
      </c>
      <c r="F2817" s="4">
        <v>5.80713319778442</v>
      </c>
      <c r="G2817" s="4" t="s">
        <v>12113</v>
      </c>
    </row>
    <row r="2818" spans="1:7">
      <c r="A2818" s="4" t="s">
        <v>12114</v>
      </c>
      <c r="B2818" s="4" t="s">
        <v>12115</v>
      </c>
      <c r="C2818" s="4" t="s">
        <v>551</v>
      </c>
      <c r="D2818" s="4">
        <v>21</v>
      </c>
      <c r="E2818" s="4" t="s">
        <v>12116</v>
      </c>
      <c r="F2818" s="4">
        <v>5.80684518814087</v>
      </c>
      <c r="G2818" s="4" t="s">
        <v>12117</v>
      </c>
    </row>
    <row r="2819" spans="1:7">
      <c r="A2819" s="4" t="s">
        <v>12118</v>
      </c>
      <c r="B2819" s="4" t="s">
        <v>12119</v>
      </c>
      <c r="C2819" s="4" t="s">
        <v>464</v>
      </c>
      <c r="D2819" s="4">
        <v>43</v>
      </c>
      <c r="E2819" s="4" t="s">
        <v>12120</v>
      </c>
      <c r="F2819" s="4">
        <v>5.80513858795166</v>
      </c>
      <c r="G2819" s="4" t="s">
        <v>12121</v>
      </c>
    </row>
    <row r="2820" spans="1:7">
      <c r="A2820" s="4" t="s">
        <v>12122</v>
      </c>
      <c r="B2820" s="4" t="s">
        <v>12123</v>
      </c>
      <c r="C2820" s="4" t="s">
        <v>464</v>
      </c>
      <c r="D2820" s="4">
        <v>45</v>
      </c>
      <c r="E2820" s="4" t="s">
        <v>12124</v>
      </c>
      <c r="F2820" s="4">
        <v>5.80341148376465</v>
      </c>
      <c r="G2820" s="4" t="s">
        <v>12125</v>
      </c>
    </row>
    <row r="2821" spans="1:7">
      <c r="A2821" s="4" t="s">
        <v>12126</v>
      </c>
      <c r="B2821" s="4" t="s">
        <v>12127</v>
      </c>
      <c r="C2821" s="4" t="s">
        <v>464</v>
      </c>
      <c r="D2821" s="4">
        <v>37</v>
      </c>
      <c r="E2821" s="4" t="s">
        <v>12128</v>
      </c>
      <c r="F2821" s="4">
        <v>5.80208301544189</v>
      </c>
      <c r="G2821" s="4" t="s">
        <v>12129</v>
      </c>
    </row>
    <row r="2822" spans="1:7">
      <c r="A2822" s="4" t="s">
        <v>12130</v>
      </c>
      <c r="B2822" s="4" t="s">
        <v>12131</v>
      </c>
      <c r="C2822" s="4" t="s">
        <v>464</v>
      </c>
      <c r="D2822" s="4">
        <v>42</v>
      </c>
      <c r="E2822" s="4" t="s">
        <v>12132</v>
      </c>
      <c r="F2822" s="4">
        <v>5.80023574829102</v>
      </c>
      <c r="G2822" s="4" t="s">
        <v>12133</v>
      </c>
    </row>
    <row r="2823" spans="1:7">
      <c r="A2823" s="4" t="s">
        <v>12134</v>
      </c>
      <c r="B2823" s="4" t="s">
        <v>12135</v>
      </c>
      <c r="C2823" s="4" t="s">
        <v>464</v>
      </c>
      <c r="D2823" s="4">
        <v>45</v>
      </c>
      <c r="E2823" s="4" t="s">
        <v>12136</v>
      </c>
      <c r="F2823" s="4">
        <v>5.79800748825073</v>
      </c>
      <c r="G2823" s="4" t="s">
        <v>12137</v>
      </c>
    </row>
    <row r="2824" spans="1:7">
      <c r="A2824" s="4" t="s">
        <v>418</v>
      </c>
      <c r="B2824" s="4" t="s">
        <v>659</v>
      </c>
      <c r="C2824" s="4" t="s">
        <v>464</v>
      </c>
      <c r="D2824" s="4">
        <v>45</v>
      </c>
      <c r="E2824" s="4" t="s">
        <v>660</v>
      </c>
      <c r="F2824" s="4">
        <v>5.79797267913818</v>
      </c>
      <c r="G2824" s="4" t="s">
        <v>661</v>
      </c>
    </row>
    <row r="2825" spans="1:7">
      <c r="A2825" s="4" t="s">
        <v>12138</v>
      </c>
      <c r="B2825" s="4" t="s">
        <v>12139</v>
      </c>
      <c r="C2825" s="4" t="s">
        <v>551</v>
      </c>
      <c r="D2825" s="4">
        <v>13</v>
      </c>
      <c r="E2825" s="4" t="s">
        <v>12140</v>
      </c>
      <c r="F2825" s="4">
        <v>5.79035949707031</v>
      </c>
      <c r="G2825" s="4" t="s">
        <v>12141</v>
      </c>
    </row>
    <row r="2826" spans="1:7">
      <c r="A2826" s="4" t="s">
        <v>12142</v>
      </c>
      <c r="B2826" s="4" t="s">
        <v>12143</v>
      </c>
      <c r="C2826" s="4" t="s">
        <v>464</v>
      </c>
      <c r="D2826" s="4">
        <v>38</v>
      </c>
      <c r="E2826" s="4" t="s">
        <v>12144</v>
      </c>
      <c r="F2826" s="4">
        <v>5.7894868850708</v>
      </c>
      <c r="G2826" s="4" t="s">
        <v>12145</v>
      </c>
    </row>
    <row r="2827" spans="1:7">
      <c r="A2827" s="4" t="s">
        <v>12146</v>
      </c>
      <c r="B2827" s="4" t="s">
        <v>12147</v>
      </c>
      <c r="C2827" s="4" t="s">
        <v>464</v>
      </c>
      <c r="D2827" s="4">
        <v>46</v>
      </c>
      <c r="E2827" s="4" t="s">
        <v>12148</v>
      </c>
      <c r="F2827" s="4">
        <v>5.78731679916382</v>
      </c>
      <c r="G2827" s="4" t="s">
        <v>12149</v>
      </c>
    </row>
    <row r="2828" spans="1:7">
      <c r="A2828" s="4" t="s">
        <v>12150</v>
      </c>
      <c r="B2828" s="4" t="s">
        <v>12151</v>
      </c>
      <c r="C2828" s="4" t="s">
        <v>464</v>
      </c>
      <c r="D2828" s="4">
        <v>36</v>
      </c>
      <c r="E2828" s="4" t="s">
        <v>12152</v>
      </c>
      <c r="F2828" s="4">
        <v>5.78702354431152</v>
      </c>
      <c r="G2828" s="4" t="s">
        <v>12153</v>
      </c>
    </row>
    <row r="2829" spans="1:7">
      <c r="A2829" s="4" t="s">
        <v>12154</v>
      </c>
      <c r="B2829" s="4" t="s">
        <v>12155</v>
      </c>
      <c r="C2829" s="4" t="s">
        <v>464</v>
      </c>
      <c r="D2829" s="4">
        <v>37</v>
      </c>
      <c r="E2829" s="4" t="s">
        <v>12156</v>
      </c>
      <c r="F2829" s="4">
        <v>5.78629112243652</v>
      </c>
      <c r="G2829" s="4" t="s">
        <v>12157</v>
      </c>
    </row>
    <row r="2830" spans="1:7">
      <c r="A2830" s="4" t="s">
        <v>12158</v>
      </c>
      <c r="B2830" s="4" t="s">
        <v>12159</v>
      </c>
      <c r="C2830" s="4" t="s">
        <v>551</v>
      </c>
      <c r="D2830" s="4">
        <v>20</v>
      </c>
      <c r="E2830" s="4" t="s">
        <v>12160</v>
      </c>
      <c r="F2830" s="4">
        <v>5.78567314147949</v>
      </c>
      <c r="G2830" s="4" t="s">
        <v>12161</v>
      </c>
    </row>
    <row r="2831" spans="1:7">
      <c r="A2831" s="4" t="s">
        <v>12162</v>
      </c>
      <c r="B2831" s="4" t="s">
        <v>12163</v>
      </c>
      <c r="C2831" s="4" t="s">
        <v>464</v>
      </c>
      <c r="D2831" s="4">
        <v>38</v>
      </c>
      <c r="E2831" s="4" t="s">
        <v>12164</v>
      </c>
      <c r="F2831" s="4">
        <v>5.7854642868042</v>
      </c>
      <c r="G2831" s="4" t="s">
        <v>12165</v>
      </c>
    </row>
    <row r="2832" spans="1:7">
      <c r="A2832" s="4" t="s">
        <v>12166</v>
      </c>
      <c r="B2832" s="4" t="s">
        <v>12167</v>
      </c>
      <c r="C2832" s="4" t="s">
        <v>464</v>
      </c>
      <c r="D2832" s="4">
        <v>44</v>
      </c>
      <c r="E2832" s="4" t="s">
        <v>12168</v>
      </c>
      <c r="F2832" s="4">
        <v>5.7837233543396</v>
      </c>
      <c r="G2832" s="4" t="s">
        <v>12169</v>
      </c>
    </row>
    <row r="2833" spans="1:7">
      <c r="A2833" s="4" t="s">
        <v>12170</v>
      </c>
      <c r="B2833" s="4" t="s">
        <v>12171</v>
      </c>
      <c r="C2833" s="4" t="s">
        <v>464</v>
      </c>
      <c r="D2833" s="4">
        <v>41</v>
      </c>
      <c r="E2833" s="4" t="s">
        <v>12172</v>
      </c>
      <c r="F2833" s="4">
        <v>5.78352975845337</v>
      </c>
      <c r="G2833" s="4" t="s">
        <v>12173</v>
      </c>
    </row>
    <row r="2834" spans="1:7">
      <c r="A2834" s="4" t="s">
        <v>12174</v>
      </c>
      <c r="B2834" s="4" t="s">
        <v>12175</v>
      </c>
      <c r="C2834" s="4" t="s">
        <v>464</v>
      </c>
      <c r="D2834" s="4">
        <v>44</v>
      </c>
      <c r="E2834" s="4" t="s">
        <v>12176</v>
      </c>
      <c r="F2834" s="4">
        <v>5.78302526473999</v>
      </c>
      <c r="G2834" s="4" t="s">
        <v>12177</v>
      </c>
    </row>
    <row r="2835" spans="1:7">
      <c r="A2835" s="4" t="s">
        <v>12178</v>
      </c>
      <c r="B2835" s="4" t="s">
        <v>12179</v>
      </c>
      <c r="C2835" s="4" t="s">
        <v>551</v>
      </c>
      <c r="D2835" s="4">
        <v>21</v>
      </c>
      <c r="E2835" s="4" t="s">
        <v>12180</v>
      </c>
      <c r="F2835" s="4">
        <v>5.78035354614258</v>
      </c>
      <c r="G2835" s="4" t="s">
        <v>12181</v>
      </c>
    </row>
    <row r="2836" spans="1:7">
      <c r="A2836" s="4" t="s">
        <v>12182</v>
      </c>
      <c r="B2836" s="4" t="s">
        <v>12183</v>
      </c>
      <c r="C2836" s="4" t="s">
        <v>464</v>
      </c>
      <c r="D2836" s="4">
        <v>47</v>
      </c>
      <c r="E2836" s="4" t="s">
        <v>12184</v>
      </c>
      <c r="F2836" s="4">
        <v>5.77814626693726</v>
      </c>
      <c r="G2836" s="4" t="s">
        <v>12185</v>
      </c>
    </row>
    <row r="2837" spans="1:7">
      <c r="A2837" s="4" t="s">
        <v>12186</v>
      </c>
      <c r="B2837" s="4" t="s">
        <v>12187</v>
      </c>
      <c r="C2837" s="4" t="s">
        <v>464</v>
      </c>
      <c r="D2837" s="4">
        <v>43</v>
      </c>
      <c r="E2837" s="4" t="s">
        <v>12188</v>
      </c>
      <c r="F2837" s="4">
        <v>5.77276563644409</v>
      </c>
      <c r="G2837" s="4" t="s">
        <v>12189</v>
      </c>
    </row>
    <row r="2838" spans="1:7">
      <c r="A2838" s="4" t="s">
        <v>12190</v>
      </c>
      <c r="B2838" s="4" t="s">
        <v>12191</v>
      </c>
      <c r="C2838" s="4" t="s">
        <v>464</v>
      </c>
      <c r="D2838" s="4">
        <v>38</v>
      </c>
      <c r="E2838" s="4" t="s">
        <v>12192</v>
      </c>
      <c r="F2838" s="4">
        <v>5.77032566070557</v>
      </c>
      <c r="G2838" s="4" t="s">
        <v>12193</v>
      </c>
    </row>
    <row r="2839" spans="1:7">
      <c r="A2839" s="4" t="s">
        <v>12194</v>
      </c>
      <c r="B2839" s="4" t="s">
        <v>12195</v>
      </c>
      <c r="C2839" s="4" t="s">
        <v>464</v>
      </c>
      <c r="D2839" s="4">
        <v>40</v>
      </c>
      <c r="E2839" s="4" t="s">
        <v>12196</v>
      </c>
      <c r="F2839" s="4">
        <v>5.76945781707764</v>
      </c>
      <c r="G2839" s="4" t="s">
        <v>12197</v>
      </c>
    </row>
    <row r="2840" spans="1:7">
      <c r="A2840" s="4" t="s">
        <v>12198</v>
      </c>
      <c r="B2840" s="4" t="s">
        <v>12199</v>
      </c>
      <c r="C2840" s="4" t="s">
        <v>464</v>
      </c>
      <c r="D2840" s="4">
        <v>34</v>
      </c>
      <c r="E2840" s="4" t="s">
        <v>12200</v>
      </c>
      <c r="F2840" s="4">
        <v>5.76665687561035</v>
      </c>
      <c r="G2840" s="4" t="s">
        <v>12201</v>
      </c>
    </row>
    <row r="2841" spans="1:7">
      <c r="A2841" s="4" t="s">
        <v>12202</v>
      </c>
      <c r="B2841" s="4" t="s">
        <v>12203</v>
      </c>
      <c r="C2841" s="4" t="s">
        <v>464</v>
      </c>
      <c r="D2841" s="4">
        <v>46</v>
      </c>
      <c r="E2841" s="4" t="s">
        <v>12204</v>
      </c>
      <c r="F2841" s="4">
        <v>5.76636934280396</v>
      </c>
      <c r="G2841" s="4" t="s">
        <v>12205</v>
      </c>
    </row>
    <row r="2842" spans="1:7">
      <c r="A2842" s="4" t="s">
        <v>12206</v>
      </c>
      <c r="B2842" s="4" t="s">
        <v>12207</v>
      </c>
      <c r="C2842" s="4" t="s">
        <v>464</v>
      </c>
      <c r="D2842" s="4">
        <v>37</v>
      </c>
      <c r="E2842" s="4" t="s">
        <v>12208</v>
      </c>
      <c r="F2842" s="4">
        <v>5.76452112197876</v>
      </c>
      <c r="G2842" s="4" t="s">
        <v>12209</v>
      </c>
    </row>
    <row r="2843" spans="1:7">
      <c r="A2843" s="4" t="s">
        <v>12210</v>
      </c>
      <c r="B2843" s="4" t="s">
        <v>12211</v>
      </c>
      <c r="C2843" s="4" t="s">
        <v>464</v>
      </c>
      <c r="D2843" s="4">
        <v>44</v>
      </c>
      <c r="E2843" s="4" t="s">
        <v>12212</v>
      </c>
      <c r="F2843" s="4">
        <v>5.76087856292725</v>
      </c>
      <c r="G2843" s="4" t="s">
        <v>12213</v>
      </c>
    </row>
    <row r="2844" spans="1:7">
      <c r="A2844" s="4" t="s">
        <v>12214</v>
      </c>
      <c r="B2844" s="4" t="s">
        <v>12215</v>
      </c>
      <c r="C2844" s="4" t="s">
        <v>464</v>
      </c>
      <c r="D2844" s="4">
        <v>48</v>
      </c>
      <c r="E2844" s="4" t="s">
        <v>12216</v>
      </c>
      <c r="F2844" s="4">
        <v>5.75684022903442</v>
      </c>
      <c r="G2844" s="4" t="s">
        <v>12217</v>
      </c>
    </row>
    <row r="2845" spans="1:7">
      <c r="A2845" s="4" t="s">
        <v>12218</v>
      </c>
      <c r="B2845" s="4" t="s">
        <v>12219</v>
      </c>
      <c r="C2845" s="4" t="s">
        <v>464</v>
      </c>
      <c r="D2845" s="4">
        <v>41</v>
      </c>
      <c r="E2845" s="4" t="s">
        <v>12220</v>
      </c>
      <c r="F2845" s="4">
        <v>5.75392293930054</v>
      </c>
      <c r="G2845" s="4" t="s">
        <v>12221</v>
      </c>
    </row>
    <row r="2846" spans="1:7">
      <c r="A2846" s="4" t="s">
        <v>12222</v>
      </c>
      <c r="B2846" s="4" t="s">
        <v>12223</v>
      </c>
      <c r="C2846" s="4" t="s">
        <v>464</v>
      </c>
      <c r="D2846" s="4">
        <v>43</v>
      </c>
      <c r="E2846" s="4" t="s">
        <v>12224</v>
      </c>
      <c r="F2846" s="4">
        <v>5.7538595199585</v>
      </c>
      <c r="G2846" s="4" t="s">
        <v>12225</v>
      </c>
    </row>
    <row r="2847" spans="1:7">
      <c r="A2847" s="4" t="s">
        <v>12226</v>
      </c>
      <c r="B2847" s="4" t="s">
        <v>12227</v>
      </c>
      <c r="C2847" s="4" t="s">
        <v>464</v>
      </c>
      <c r="D2847" s="4">
        <v>42</v>
      </c>
      <c r="E2847" s="4" t="s">
        <v>12228</v>
      </c>
      <c r="F2847" s="4">
        <v>5.75285959243774</v>
      </c>
      <c r="G2847" s="4" t="s">
        <v>12229</v>
      </c>
    </row>
    <row r="2848" spans="1:7">
      <c r="A2848" s="4" t="s">
        <v>12230</v>
      </c>
      <c r="B2848" s="4" t="s">
        <v>12231</v>
      </c>
      <c r="C2848" s="4" t="s">
        <v>464</v>
      </c>
      <c r="D2848" s="4">
        <v>29</v>
      </c>
      <c r="E2848" s="4" t="s">
        <v>12232</v>
      </c>
      <c r="F2848" s="4">
        <v>5.75103998184204</v>
      </c>
      <c r="G2848" s="4" t="s">
        <v>12233</v>
      </c>
    </row>
    <row r="2849" spans="1:7">
      <c r="A2849" s="4" t="s">
        <v>12234</v>
      </c>
      <c r="B2849" s="4" t="s">
        <v>12235</v>
      </c>
      <c r="C2849" s="4" t="s">
        <v>464</v>
      </c>
      <c r="D2849" s="4">
        <v>38</v>
      </c>
      <c r="E2849" s="4" t="s">
        <v>12236</v>
      </c>
      <c r="F2849" s="4">
        <v>5.74922847747803</v>
      </c>
      <c r="G2849" s="4" t="s">
        <v>12237</v>
      </c>
    </row>
    <row r="2850" spans="1:7">
      <c r="A2850" s="4" t="s">
        <v>12238</v>
      </c>
      <c r="B2850" s="4" t="s">
        <v>12239</v>
      </c>
      <c r="C2850" s="4" t="s">
        <v>464</v>
      </c>
      <c r="D2850" s="4">
        <v>38</v>
      </c>
      <c r="E2850" s="4" t="s">
        <v>12240</v>
      </c>
      <c r="F2850" s="4">
        <v>5.74862623214722</v>
      </c>
      <c r="G2850" s="4" t="s">
        <v>12241</v>
      </c>
    </row>
    <row r="2851" spans="1:7">
      <c r="A2851" s="4" t="s">
        <v>12242</v>
      </c>
      <c r="B2851" s="4" t="s">
        <v>12243</v>
      </c>
      <c r="C2851" s="4" t="s">
        <v>464</v>
      </c>
      <c r="D2851" s="4">
        <v>35</v>
      </c>
      <c r="E2851" s="4" t="s">
        <v>12244</v>
      </c>
      <c r="F2851" s="4">
        <v>5.74459028244019</v>
      </c>
      <c r="G2851" s="4" t="s">
        <v>12245</v>
      </c>
    </row>
    <row r="2852" spans="1:7">
      <c r="A2852" s="4" t="s">
        <v>12246</v>
      </c>
      <c r="B2852" s="4" t="s">
        <v>12247</v>
      </c>
      <c r="C2852" s="4" t="s">
        <v>464</v>
      </c>
      <c r="D2852" s="4">
        <v>42</v>
      </c>
      <c r="E2852" s="4" t="s">
        <v>12248</v>
      </c>
      <c r="F2852" s="4">
        <v>5.74199771881104</v>
      </c>
      <c r="G2852" s="4" t="s">
        <v>12249</v>
      </c>
    </row>
    <row r="2853" spans="1:7">
      <c r="A2853" s="4" t="s">
        <v>1151</v>
      </c>
      <c r="B2853" s="4" t="s">
        <v>1152</v>
      </c>
      <c r="C2853" s="4" t="s">
        <v>464</v>
      </c>
      <c r="D2853" s="4">
        <v>45</v>
      </c>
      <c r="E2853" s="4" t="s">
        <v>1153</v>
      </c>
      <c r="F2853" s="4">
        <v>5.74151420593262</v>
      </c>
      <c r="G2853" s="4" t="s">
        <v>1154</v>
      </c>
    </row>
    <row r="2854" spans="1:7">
      <c r="A2854" s="4" t="s">
        <v>12250</v>
      </c>
      <c r="B2854" s="4" t="s">
        <v>12251</v>
      </c>
      <c r="C2854" s="4" t="s">
        <v>464</v>
      </c>
      <c r="D2854" s="4">
        <v>44</v>
      </c>
      <c r="E2854" s="4" t="s">
        <v>12252</v>
      </c>
      <c r="F2854" s="4">
        <v>5.73910522460938</v>
      </c>
      <c r="G2854" s="4" t="s">
        <v>12253</v>
      </c>
    </row>
    <row r="2855" spans="1:7">
      <c r="A2855" s="4" t="s">
        <v>12254</v>
      </c>
      <c r="B2855" s="4" t="s">
        <v>12255</v>
      </c>
      <c r="C2855" s="4" t="s">
        <v>464</v>
      </c>
      <c r="D2855" s="4">
        <v>44</v>
      </c>
      <c r="E2855" s="4" t="s">
        <v>12256</v>
      </c>
      <c r="F2855" s="4">
        <v>5.73757314682007</v>
      </c>
      <c r="G2855" s="4" t="s">
        <v>12257</v>
      </c>
    </row>
    <row r="2856" spans="1:7">
      <c r="A2856" s="4" t="s">
        <v>12258</v>
      </c>
      <c r="B2856" s="4" t="s">
        <v>12259</v>
      </c>
      <c r="C2856" s="4" t="s">
        <v>464</v>
      </c>
      <c r="D2856" s="4">
        <v>42</v>
      </c>
      <c r="E2856" s="4" t="s">
        <v>12260</v>
      </c>
      <c r="F2856" s="4">
        <v>5.73674964904785</v>
      </c>
      <c r="G2856" s="4" t="s">
        <v>12261</v>
      </c>
    </row>
    <row r="2857" spans="1:7">
      <c r="A2857" s="4" t="s">
        <v>12262</v>
      </c>
      <c r="B2857" s="4" t="s">
        <v>12263</v>
      </c>
      <c r="C2857" s="4" t="s">
        <v>464</v>
      </c>
      <c r="D2857" s="4">
        <v>44</v>
      </c>
      <c r="E2857" s="4" t="s">
        <v>12264</v>
      </c>
      <c r="F2857" s="4">
        <v>5.73589706420898</v>
      </c>
      <c r="G2857" s="4" t="s">
        <v>12265</v>
      </c>
    </row>
    <row r="2858" spans="1:7">
      <c r="A2858" s="4" t="s">
        <v>12266</v>
      </c>
      <c r="B2858" s="4" t="s">
        <v>12267</v>
      </c>
      <c r="C2858" s="4" t="s">
        <v>464</v>
      </c>
      <c r="D2858" s="4">
        <v>48</v>
      </c>
      <c r="E2858" s="4" t="s">
        <v>12268</v>
      </c>
      <c r="F2858" s="4">
        <v>5.73586845397949</v>
      </c>
      <c r="G2858" s="4" t="s">
        <v>12269</v>
      </c>
    </row>
    <row r="2859" spans="1:7">
      <c r="A2859" s="4" t="s">
        <v>12270</v>
      </c>
      <c r="B2859" s="4" t="s">
        <v>12271</v>
      </c>
      <c r="C2859" s="4" t="s">
        <v>464</v>
      </c>
      <c r="D2859" s="4">
        <v>38</v>
      </c>
      <c r="E2859" s="4" t="s">
        <v>12272</v>
      </c>
      <c r="F2859" s="4">
        <v>5.72811126708984</v>
      </c>
      <c r="G2859" s="4" t="s">
        <v>12273</v>
      </c>
    </row>
    <row r="2860" spans="1:7">
      <c r="A2860" s="4" t="s">
        <v>12274</v>
      </c>
      <c r="B2860" s="4" t="s">
        <v>12275</v>
      </c>
      <c r="C2860" s="4" t="s">
        <v>464</v>
      </c>
      <c r="D2860" s="4">
        <v>42</v>
      </c>
      <c r="E2860" s="4" t="s">
        <v>12276</v>
      </c>
      <c r="F2860" s="4">
        <v>5.72285556793213</v>
      </c>
      <c r="G2860" s="4" t="s">
        <v>12277</v>
      </c>
    </row>
    <row r="2861" spans="1:7">
      <c r="A2861" s="4" t="s">
        <v>12278</v>
      </c>
      <c r="B2861" s="4" t="s">
        <v>12279</v>
      </c>
      <c r="C2861" s="4" t="s">
        <v>464</v>
      </c>
      <c r="D2861" s="4">
        <v>37</v>
      </c>
      <c r="E2861" s="4" t="s">
        <v>12280</v>
      </c>
      <c r="F2861" s="4">
        <v>5.72045707702637</v>
      </c>
      <c r="G2861" s="4" t="s">
        <v>12281</v>
      </c>
    </row>
    <row r="2862" spans="1:7">
      <c r="A2862" s="4" t="s">
        <v>12282</v>
      </c>
      <c r="B2862" s="4" t="s">
        <v>12283</v>
      </c>
      <c r="C2862" s="4" t="s">
        <v>464</v>
      </c>
      <c r="D2862" s="4">
        <v>41</v>
      </c>
      <c r="E2862" s="4" t="s">
        <v>12284</v>
      </c>
      <c r="F2862" s="4">
        <v>5.71911525726318</v>
      </c>
      <c r="G2862" s="4" t="s">
        <v>12285</v>
      </c>
    </row>
    <row r="2863" spans="1:7">
      <c r="A2863" s="4" t="s">
        <v>12286</v>
      </c>
      <c r="B2863" s="4" t="s">
        <v>12287</v>
      </c>
      <c r="C2863" s="4" t="s">
        <v>551</v>
      </c>
      <c r="D2863" s="4">
        <v>11</v>
      </c>
      <c r="E2863" s="4" t="s">
        <v>12288</v>
      </c>
      <c r="F2863" s="4">
        <v>5.71669101715088</v>
      </c>
      <c r="G2863" s="4" t="s">
        <v>12289</v>
      </c>
    </row>
    <row r="2864" spans="1:7">
      <c r="A2864" s="4" t="s">
        <v>12290</v>
      </c>
      <c r="B2864" s="4" t="s">
        <v>12291</v>
      </c>
      <c r="C2864" s="4" t="s">
        <v>464</v>
      </c>
      <c r="D2864" s="4">
        <v>37</v>
      </c>
      <c r="E2864" s="4" t="s">
        <v>12292</v>
      </c>
      <c r="F2864" s="4">
        <v>5.71563911437988</v>
      </c>
      <c r="G2864" s="4" t="s">
        <v>12293</v>
      </c>
    </row>
    <row r="2865" spans="1:7">
      <c r="A2865" s="4" t="s">
        <v>340</v>
      </c>
      <c r="B2865" s="4" t="s">
        <v>12294</v>
      </c>
      <c r="C2865" s="4" t="s">
        <v>464</v>
      </c>
      <c r="D2865" s="4">
        <v>46</v>
      </c>
      <c r="E2865" s="4" t="s">
        <v>12295</v>
      </c>
      <c r="F2865" s="4">
        <v>5.71065044403076</v>
      </c>
      <c r="G2865" s="4" t="s">
        <v>12296</v>
      </c>
    </row>
    <row r="2866" spans="1:7">
      <c r="A2866" s="4" t="s">
        <v>12297</v>
      </c>
      <c r="B2866" s="4" t="s">
        <v>12298</v>
      </c>
      <c r="C2866" s="4" t="s">
        <v>464</v>
      </c>
      <c r="D2866" s="4">
        <v>45</v>
      </c>
      <c r="E2866" s="4" t="s">
        <v>12299</v>
      </c>
      <c r="F2866" s="4">
        <v>5.71041965484619</v>
      </c>
      <c r="G2866" s="4" t="s">
        <v>12300</v>
      </c>
    </row>
    <row r="2867" spans="1:7">
      <c r="A2867" s="4" t="s">
        <v>12301</v>
      </c>
      <c r="B2867" s="4" t="s">
        <v>12302</v>
      </c>
      <c r="C2867" s="4" t="s">
        <v>464</v>
      </c>
      <c r="D2867" s="4">
        <v>41</v>
      </c>
      <c r="E2867" s="4" t="s">
        <v>12303</v>
      </c>
      <c r="F2867" s="4">
        <v>5.7103419303894</v>
      </c>
      <c r="G2867" s="4" t="s">
        <v>12304</v>
      </c>
    </row>
    <row r="2868" spans="1:7">
      <c r="A2868" s="4" t="s">
        <v>12305</v>
      </c>
      <c r="B2868" s="4" t="s">
        <v>12306</v>
      </c>
      <c r="C2868" s="4" t="s">
        <v>464</v>
      </c>
      <c r="D2868" s="4">
        <v>44</v>
      </c>
      <c r="E2868" s="4" t="s">
        <v>12307</v>
      </c>
      <c r="F2868" s="4">
        <v>5.70996999740601</v>
      </c>
      <c r="G2868" s="4" t="s">
        <v>12308</v>
      </c>
    </row>
    <row r="2869" spans="1:7">
      <c r="A2869" s="4" t="s">
        <v>12309</v>
      </c>
      <c r="B2869" s="4" t="s">
        <v>12310</v>
      </c>
      <c r="C2869" s="4" t="s">
        <v>464</v>
      </c>
      <c r="D2869" s="4">
        <v>45</v>
      </c>
      <c r="E2869" s="4" t="s">
        <v>12311</v>
      </c>
      <c r="F2869" s="4">
        <v>5.70776891708374</v>
      </c>
      <c r="G2869" s="4" t="s">
        <v>12312</v>
      </c>
    </row>
    <row r="2870" spans="1:7">
      <c r="A2870" s="4" t="s">
        <v>12313</v>
      </c>
      <c r="B2870" s="4" t="s">
        <v>12314</v>
      </c>
      <c r="C2870" s="4" t="s">
        <v>464</v>
      </c>
      <c r="D2870" s="4">
        <v>46</v>
      </c>
      <c r="E2870" s="4" t="s">
        <v>12315</v>
      </c>
      <c r="F2870" s="4">
        <v>5.70723342895508</v>
      </c>
      <c r="G2870" s="4" t="s">
        <v>12316</v>
      </c>
    </row>
    <row r="2871" spans="1:7">
      <c r="A2871" s="4" t="s">
        <v>12317</v>
      </c>
      <c r="B2871" s="4" t="s">
        <v>12318</v>
      </c>
      <c r="C2871" s="4" t="s">
        <v>464</v>
      </c>
      <c r="D2871" s="4">
        <v>45</v>
      </c>
      <c r="E2871" s="4" t="s">
        <v>12319</v>
      </c>
      <c r="F2871" s="4">
        <v>5.70607089996338</v>
      </c>
      <c r="G2871" s="4" t="s">
        <v>12320</v>
      </c>
    </row>
    <row r="2872" spans="1:7">
      <c r="A2872" s="4" t="s">
        <v>12321</v>
      </c>
      <c r="B2872" s="4" t="s">
        <v>12322</v>
      </c>
      <c r="C2872" s="4" t="s">
        <v>464</v>
      </c>
      <c r="D2872" s="4">
        <v>40</v>
      </c>
      <c r="E2872" s="4" t="s">
        <v>12323</v>
      </c>
      <c r="F2872" s="4">
        <v>5.70543670654297</v>
      </c>
      <c r="G2872" s="4" t="s">
        <v>12324</v>
      </c>
    </row>
    <row r="2873" spans="1:7">
      <c r="A2873" s="4" t="s">
        <v>12325</v>
      </c>
      <c r="B2873" s="4" t="s">
        <v>12326</v>
      </c>
      <c r="C2873" s="4" t="s">
        <v>551</v>
      </c>
      <c r="D2873" s="4">
        <v>20</v>
      </c>
      <c r="E2873" s="4" t="s">
        <v>12327</v>
      </c>
      <c r="F2873" s="4">
        <v>5.70340633392334</v>
      </c>
      <c r="G2873" s="4" t="s">
        <v>12328</v>
      </c>
    </row>
    <row r="2874" spans="1:7">
      <c r="A2874" s="4" t="s">
        <v>12329</v>
      </c>
      <c r="B2874" s="4" t="s">
        <v>12330</v>
      </c>
      <c r="C2874" s="4" t="s">
        <v>464</v>
      </c>
      <c r="D2874" s="4">
        <v>42</v>
      </c>
      <c r="E2874" s="4" t="s">
        <v>12331</v>
      </c>
      <c r="F2874" s="4">
        <v>5.70295333862305</v>
      </c>
      <c r="G2874" s="4" t="s">
        <v>12332</v>
      </c>
    </row>
    <row r="2875" spans="1:7">
      <c r="A2875" s="4" t="s">
        <v>12333</v>
      </c>
      <c r="B2875" s="4" t="s">
        <v>12334</v>
      </c>
      <c r="C2875" s="4" t="s">
        <v>464</v>
      </c>
      <c r="D2875" s="4">
        <v>46</v>
      </c>
      <c r="E2875" s="4" t="s">
        <v>12335</v>
      </c>
      <c r="F2875" s="4">
        <v>5.70259475708008</v>
      </c>
      <c r="G2875" s="4" t="s">
        <v>12336</v>
      </c>
    </row>
    <row r="2876" spans="1:7">
      <c r="A2876" s="4" t="s">
        <v>12337</v>
      </c>
      <c r="B2876" s="4" t="s">
        <v>12338</v>
      </c>
      <c r="C2876" s="4" t="s">
        <v>464</v>
      </c>
      <c r="D2876" s="4">
        <v>41</v>
      </c>
      <c r="E2876" s="4" t="s">
        <v>12339</v>
      </c>
      <c r="F2876" s="4">
        <v>5.70095300674438</v>
      </c>
      <c r="G2876" s="4" t="s">
        <v>12340</v>
      </c>
    </row>
    <row r="2877" spans="1:7">
      <c r="A2877" s="4" t="s">
        <v>12341</v>
      </c>
      <c r="B2877" s="4" t="s">
        <v>12342</v>
      </c>
      <c r="C2877" s="4" t="s">
        <v>464</v>
      </c>
      <c r="D2877" s="4">
        <v>42</v>
      </c>
      <c r="E2877" s="4" t="s">
        <v>12343</v>
      </c>
      <c r="F2877" s="4">
        <v>5.69687652587891</v>
      </c>
      <c r="G2877" s="4" t="s">
        <v>12344</v>
      </c>
    </row>
    <row r="2878" spans="1:7">
      <c r="A2878" s="4" t="s">
        <v>12345</v>
      </c>
      <c r="B2878" s="4" t="s">
        <v>12346</v>
      </c>
      <c r="C2878" s="4" t="s">
        <v>464</v>
      </c>
      <c r="D2878" s="4">
        <v>36</v>
      </c>
      <c r="E2878" s="4" t="s">
        <v>12347</v>
      </c>
      <c r="F2878" s="4">
        <v>5.69561958312988</v>
      </c>
      <c r="G2878" s="4" t="s">
        <v>12348</v>
      </c>
    </row>
    <row r="2879" spans="1:7">
      <c r="A2879" s="4" t="s">
        <v>12349</v>
      </c>
      <c r="B2879" s="4" t="s">
        <v>12350</v>
      </c>
      <c r="C2879" s="4" t="s">
        <v>464</v>
      </c>
      <c r="D2879" s="4">
        <v>37</v>
      </c>
      <c r="E2879" s="4" t="s">
        <v>12351</v>
      </c>
      <c r="F2879" s="4">
        <v>5.68918228149414</v>
      </c>
      <c r="G2879" s="4" t="s">
        <v>12352</v>
      </c>
    </row>
    <row r="2880" spans="1:7">
      <c r="A2880" s="4" t="s">
        <v>12353</v>
      </c>
      <c r="B2880" s="4" t="s">
        <v>12354</v>
      </c>
      <c r="C2880" s="4" t="s">
        <v>464</v>
      </c>
      <c r="D2880" s="4">
        <v>42</v>
      </c>
      <c r="E2880" s="4" t="s">
        <v>12355</v>
      </c>
      <c r="F2880" s="4">
        <v>5.68197250366211</v>
      </c>
      <c r="G2880" s="4" t="s">
        <v>12356</v>
      </c>
    </row>
    <row r="2881" spans="1:7">
      <c r="A2881" s="4" t="s">
        <v>12357</v>
      </c>
      <c r="B2881" s="4" t="s">
        <v>12358</v>
      </c>
      <c r="C2881" s="4" t="s">
        <v>464</v>
      </c>
      <c r="D2881" s="4">
        <v>47</v>
      </c>
      <c r="E2881" s="4" t="s">
        <v>12359</v>
      </c>
      <c r="F2881" s="4">
        <v>5.67796993255615</v>
      </c>
      <c r="G2881" s="4" t="s">
        <v>12360</v>
      </c>
    </row>
    <row r="2882" spans="1:7">
      <c r="A2882" s="4" t="s">
        <v>12361</v>
      </c>
      <c r="B2882" s="4" t="s">
        <v>12362</v>
      </c>
      <c r="C2882" s="4" t="s">
        <v>464</v>
      </c>
      <c r="D2882" s="4">
        <v>40</v>
      </c>
      <c r="E2882" s="4" t="s">
        <v>12363</v>
      </c>
      <c r="F2882" s="4">
        <v>5.67776203155518</v>
      </c>
      <c r="G2882" s="4" t="s">
        <v>12364</v>
      </c>
    </row>
    <row r="2883" spans="1:7">
      <c r="A2883" s="4" t="s">
        <v>12365</v>
      </c>
      <c r="B2883" s="4" t="s">
        <v>12366</v>
      </c>
      <c r="C2883" s="4" t="s">
        <v>464</v>
      </c>
      <c r="D2883" s="4">
        <v>42</v>
      </c>
      <c r="E2883" s="4" t="s">
        <v>12367</v>
      </c>
      <c r="F2883" s="4">
        <v>5.67766618728638</v>
      </c>
      <c r="G2883" s="4" t="s">
        <v>12368</v>
      </c>
    </row>
    <row r="2884" spans="1:7">
      <c r="A2884" s="4" t="s">
        <v>12369</v>
      </c>
      <c r="B2884" s="4" t="s">
        <v>12370</v>
      </c>
      <c r="C2884" s="4" t="s">
        <v>464</v>
      </c>
      <c r="D2884" s="4">
        <v>41</v>
      </c>
      <c r="E2884" s="4" t="s">
        <v>12371</v>
      </c>
      <c r="F2884" s="4">
        <v>5.6772289276123</v>
      </c>
      <c r="G2884" s="4" t="s">
        <v>12372</v>
      </c>
    </row>
    <row r="2885" spans="1:7">
      <c r="A2885" s="4" t="s">
        <v>12373</v>
      </c>
      <c r="B2885" s="4" t="s">
        <v>12374</v>
      </c>
      <c r="C2885" s="4" t="s">
        <v>464</v>
      </c>
      <c r="D2885" s="4">
        <v>40</v>
      </c>
      <c r="E2885" s="4" t="s">
        <v>12375</v>
      </c>
      <c r="F2885" s="4">
        <v>5.67523956298828</v>
      </c>
      <c r="G2885" s="4" t="s">
        <v>12376</v>
      </c>
    </row>
    <row r="2886" spans="1:7">
      <c r="A2886" s="4" t="s">
        <v>12377</v>
      </c>
      <c r="B2886" s="4" t="s">
        <v>12378</v>
      </c>
      <c r="C2886" s="4" t="s">
        <v>464</v>
      </c>
      <c r="D2886" s="4">
        <v>33</v>
      </c>
      <c r="E2886" s="4" t="s">
        <v>12379</v>
      </c>
      <c r="F2886" s="4">
        <v>5.67441654205322</v>
      </c>
      <c r="G2886" s="4" t="s">
        <v>12380</v>
      </c>
    </row>
    <row r="2887" spans="1:7">
      <c r="A2887" s="4" t="s">
        <v>12381</v>
      </c>
      <c r="B2887" s="4" t="s">
        <v>12382</v>
      </c>
      <c r="C2887" s="4" t="s">
        <v>464</v>
      </c>
      <c r="D2887" s="4">
        <v>42</v>
      </c>
      <c r="E2887" s="4" t="s">
        <v>12383</v>
      </c>
      <c r="F2887" s="4">
        <v>5.67149353027344</v>
      </c>
      <c r="G2887" s="4" t="s">
        <v>12384</v>
      </c>
    </row>
    <row r="2888" spans="1:7">
      <c r="A2888" s="4" t="s">
        <v>12385</v>
      </c>
      <c r="B2888" s="4" t="s">
        <v>12386</v>
      </c>
      <c r="C2888" s="4" t="s">
        <v>464</v>
      </c>
      <c r="D2888" s="4">
        <v>41</v>
      </c>
      <c r="E2888" s="4" t="s">
        <v>12387</v>
      </c>
      <c r="F2888" s="4">
        <v>5.67061424255371</v>
      </c>
      <c r="G2888" s="4" t="s">
        <v>12388</v>
      </c>
    </row>
    <row r="2889" spans="1:7">
      <c r="A2889" s="4" t="s">
        <v>12389</v>
      </c>
      <c r="B2889" s="4" t="s">
        <v>12390</v>
      </c>
      <c r="C2889" s="4" t="s">
        <v>464</v>
      </c>
      <c r="D2889" s="4">
        <v>39</v>
      </c>
      <c r="E2889" s="4" t="s">
        <v>12391</v>
      </c>
      <c r="F2889" s="4">
        <v>5.66899347305298</v>
      </c>
      <c r="G2889" s="4" t="s">
        <v>12392</v>
      </c>
    </row>
    <row r="2890" spans="1:7">
      <c r="A2890" s="4" t="s">
        <v>12393</v>
      </c>
      <c r="B2890" s="4" t="s">
        <v>12394</v>
      </c>
      <c r="C2890" s="4" t="s">
        <v>464</v>
      </c>
      <c r="D2890" s="4">
        <v>41</v>
      </c>
      <c r="E2890" s="4" t="s">
        <v>12395</v>
      </c>
      <c r="F2890" s="4">
        <v>5.66877698898315</v>
      </c>
      <c r="G2890" s="4" t="s">
        <v>12396</v>
      </c>
    </row>
    <row r="2891" spans="1:7">
      <c r="A2891" s="4" t="s">
        <v>12397</v>
      </c>
      <c r="B2891" s="4" t="s">
        <v>12398</v>
      </c>
      <c r="C2891" s="4" t="s">
        <v>464</v>
      </c>
      <c r="D2891" s="4">
        <v>38</v>
      </c>
      <c r="E2891" s="4" t="s">
        <v>12399</v>
      </c>
      <c r="F2891" s="4">
        <v>5.6676025390625</v>
      </c>
      <c r="G2891" s="4" t="s">
        <v>12400</v>
      </c>
    </row>
    <row r="2892" spans="1:7">
      <c r="A2892" s="4" t="s">
        <v>12401</v>
      </c>
      <c r="B2892" s="4" t="s">
        <v>12402</v>
      </c>
      <c r="C2892" s="4" t="s">
        <v>464</v>
      </c>
      <c r="D2892" s="4">
        <v>50</v>
      </c>
      <c r="E2892" s="4" t="s">
        <v>12403</v>
      </c>
      <c r="F2892" s="4">
        <v>5.66672325134277</v>
      </c>
      <c r="G2892" s="4" t="s">
        <v>12404</v>
      </c>
    </row>
    <row r="2893" spans="1:7">
      <c r="A2893" s="4" t="s">
        <v>12405</v>
      </c>
      <c r="B2893" s="4" t="s">
        <v>12406</v>
      </c>
      <c r="C2893" s="4" t="s">
        <v>464</v>
      </c>
      <c r="D2893" s="4">
        <v>38</v>
      </c>
      <c r="E2893" s="4" t="s">
        <v>12407</v>
      </c>
      <c r="F2893" s="4">
        <v>5.66242408752441</v>
      </c>
      <c r="G2893" s="4" t="s">
        <v>12408</v>
      </c>
    </row>
    <row r="2894" spans="1:7">
      <c r="A2894" s="4" t="s">
        <v>12409</v>
      </c>
      <c r="B2894" s="4" t="s">
        <v>12410</v>
      </c>
      <c r="C2894" s="4" t="s">
        <v>464</v>
      </c>
      <c r="D2894" s="4">
        <v>44</v>
      </c>
      <c r="E2894" s="4" t="s">
        <v>12411</v>
      </c>
      <c r="F2894" s="4">
        <v>5.6622200012207</v>
      </c>
      <c r="G2894" s="4" t="s">
        <v>12412</v>
      </c>
    </row>
    <row r="2895" spans="1:7">
      <c r="A2895" s="4" t="s">
        <v>12413</v>
      </c>
      <c r="B2895" s="4" t="s">
        <v>12414</v>
      </c>
      <c r="C2895" s="4" t="s">
        <v>464</v>
      </c>
      <c r="D2895" s="4">
        <v>37</v>
      </c>
      <c r="E2895" s="4" t="s">
        <v>12415</v>
      </c>
      <c r="F2895" s="4">
        <v>5.66037130355835</v>
      </c>
      <c r="G2895" s="4" t="s">
        <v>12416</v>
      </c>
    </row>
    <row r="2896" spans="1:7">
      <c r="A2896" s="4" t="s">
        <v>12417</v>
      </c>
      <c r="B2896" s="4" t="s">
        <v>12418</v>
      </c>
      <c r="C2896" s="4" t="s">
        <v>464</v>
      </c>
      <c r="D2896" s="4">
        <v>42</v>
      </c>
      <c r="E2896" s="4" t="s">
        <v>12419</v>
      </c>
      <c r="F2896" s="4">
        <v>5.65979862213135</v>
      </c>
      <c r="G2896" s="4" t="s">
        <v>12420</v>
      </c>
    </row>
    <row r="2897" spans="1:7">
      <c r="A2897" s="4" t="s">
        <v>12421</v>
      </c>
      <c r="B2897" s="4" t="s">
        <v>12422</v>
      </c>
      <c r="C2897" s="4" t="s">
        <v>464</v>
      </c>
      <c r="D2897" s="4">
        <v>40</v>
      </c>
      <c r="E2897" s="4" t="s">
        <v>12423</v>
      </c>
      <c r="F2897" s="4">
        <v>5.65822553634644</v>
      </c>
      <c r="G2897" s="4" t="s">
        <v>12424</v>
      </c>
    </row>
    <row r="2898" spans="1:7">
      <c r="A2898" s="4" t="s">
        <v>12425</v>
      </c>
      <c r="B2898" s="4" t="s">
        <v>12426</v>
      </c>
      <c r="C2898" s="4" t="s">
        <v>464</v>
      </c>
      <c r="D2898" s="4">
        <v>41</v>
      </c>
      <c r="E2898" s="4" t="s">
        <v>12427</v>
      </c>
      <c r="F2898" s="4">
        <v>5.6491870880127</v>
      </c>
      <c r="G2898" s="4" t="s">
        <v>12428</v>
      </c>
    </row>
    <row r="2899" spans="1:7">
      <c r="A2899" s="4" t="s">
        <v>12429</v>
      </c>
      <c r="B2899" s="4" t="s">
        <v>12430</v>
      </c>
      <c r="C2899" s="4" t="s">
        <v>464</v>
      </c>
      <c r="D2899" s="4">
        <v>44</v>
      </c>
      <c r="E2899" s="4" t="s">
        <v>12431</v>
      </c>
      <c r="F2899" s="4">
        <v>5.64225006103516</v>
      </c>
      <c r="G2899" s="4" t="s">
        <v>12432</v>
      </c>
    </row>
    <row r="2900" spans="1:7">
      <c r="A2900" s="4" t="s">
        <v>12433</v>
      </c>
      <c r="B2900" s="4" t="s">
        <v>12434</v>
      </c>
      <c r="C2900" s="4" t="s">
        <v>464</v>
      </c>
      <c r="D2900" s="4">
        <v>37</v>
      </c>
      <c r="E2900" s="4" t="s">
        <v>12435</v>
      </c>
      <c r="F2900" s="4">
        <v>5.64067792892456</v>
      </c>
      <c r="G2900" s="4" t="s">
        <v>12436</v>
      </c>
    </row>
    <row r="2901" spans="1:7">
      <c r="A2901" s="4" t="s">
        <v>12437</v>
      </c>
      <c r="B2901" s="4" t="s">
        <v>12438</v>
      </c>
      <c r="C2901" s="4" t="s">
        <v>464</v>
      </c>
      <c r="D2901" s="4">
        <v>40</v>
      </c>
      <c r="E2901" s="4" t="s">
        <v>12439</v>
      </c>
      <c r="F2901" s="4">
        <v>5.6395959854126</v>
      </c>
      <c r="G2901" s="4" t="s">
        <v>12440</v>
      </c>
    </row>
    <row r="2902" spans="1:7">
      <c r="A2902" s="4" t="s">
        <v>12441</v>
      </c>
      <c r="B2902" s="4" t="s">
        <v>12442</v>
      </c>
      <c r="C2902" s="4" t="s">
        <v>464</v>
      </c>
      <c r="D2902" s="4">
        <v>46</v>
      </c>
      <c r="E2902" s="4" t="s">
        <v>12443</v>
      </c>
      <c r="F2902" s="4">
        <v>5.63958168029785</v>
      </c>
      <c r="G2902" s="4" t="s">
        <v>12444</v>
      </c>
    </row>
    <row r="2903" spans="1:7">
      <c r="A2903" s="4" t="s">
        <v>12445</v>
      </c>
      <c r="B2903" s="4" t="s">
        <v>12446</v>
      </c>
      <c r="C2903" s="4" t="s">
        <v>464</v>
      </c>
      <c r="D2903" s="4">
        <v>40</v>
      </c>
      <c r="E2903" s="4" t="s">
        <v>12447</v>
      </c>
      <c r="F2903" s="4">
        <v>5.63953256607056</v>
      </c>
      <c r="G2903" s="4" t="s">
        <v>12448</v>
      </c>
    </row>
    <row r="2904" spans="1:7">
      <c r="A2904" s="4" t="s">
        <v>12449</v>
      </c>
      <c r="B2904" s="4" t="s">
        <v>12450</v>
      </c>
      <c r="C2904" s="4" t="s">
        <v>464</v>
      </c>
      <c r="D2904" s="4">
        <v>42</v>
      </c>
      <c r="E2904" s="4" t="s">
        <v>12451</v>
      </c>
      <c r="F2904" s="4">
        <v>5.63909101486206</v>
      </c>
      <c r="G2904" s="4" t="s">
        <v>12452</v>
      </c>
    </row>
    <row r="2905" spans="1:7">
      <c r="A2905" s="4" t="s">
        <v>12453</v>
      </c>
      <c r="B2905" s="4" t="s">
        <v>12454</v>
      </c>
      <c r="C2905" s="4" t="s">
        <v>464</v>
      </c>
      <c r="D2905" s="4">
        <v>42</v>
      </c>
      <c r="E2905" s="4" t="s">
        <v>12455</v>
      </c>
      <c r="F2905" s="4">
        <v>5.6380500793457</v>
      </c>
      <c r="G2905" s="4" t="s">
        <v>12456</v>
      </c>
    </row>
    <row r="2906" spans="1:7">
      <c r="A2906" s="4" t="s">
        <v>12457</v>
      </c>
      <c r="B2906" s="4" t="s">
        <v>12458</v>
      </c>
      <c r="C2906" s="4" t="s">
        <v>464</v>
      </c>
      <c r="D2906" s="4">
        <v>39</v>
      </c>
      <c r="E2906" s="4" t="s">
        <v>12459</v>
      </c>
      <c r="F2906" s="4">
        <v>5.63537883758545</v>
      </c>
      <c r="G2906" s="4" t="s">
        <v>12460</v>
      </c>
    </row>
    <row r="2907" spans="1:7">
      <c r="A2907" s="4" t="s">
        <v>12461</v>
      </c>
      <c r="B2907" s="4" t="s">
        <v>12462</v>
      </c>
      <c r="C2907" s="4" t="s">
        <v>464</v>
      </c>
      <c r="D2907" s="4">
        <v>40</v>
      </c>
      <c r="E2907" s="4" t="s">
        <v>12463</v>
      </c>
      <c r="F2907" s="4">
        <v>5.63363933563232</v>
      </c>
      <c r="G2907" s="4" t="s">
        <v>12464</v>
      </c>
    </row>
    <row r="2908" spans="1:7">
      <c r="A2908" s="4" t="s">
        <v>12465</v>
      </c>
      <c r="B2908" s="4" t="s">
        <v>12466</v>
      </c>
      <c r="C2908" s="4" t="s">
        <v>464</v>
      </c>
      <c r="D2908" s="4">
        <v>46</v>
      </c>
      <c r="E2908" s="4" t="s">
        <v>12467</v>
      </c>
      <c r="F2908" s="4">
        <v>5.63291263580322</v>
      </c>
      <c r="G2908" s="4" t="s">
        <v>12468</v>
      </c>
    </row>
    <row r="2909" spans="1:7">
      <c r="A2909" s="4" t="s">
        <v>12469</v>
      </c>
      <c r="B2909" s="4" t="s">
        <v>12470</v>
      </c>
      <c r="C2909" s="4" t="s">
        <v>464</v>
      </c>
      <c r="D2909" s="4">
        <v>38</v>
      </c>
      <c r="E2909" s="4" t="s">
        <v>12471</v>
      </c>
      <c r="F2909" s="4">
        <v>5.63104677200317</v>
      </c>
      <c r="G2909" s="4" t="s">
        <v>12472</v>
      </c>
    </row>
    <row r="2910" spans="1:7">
      <c r="A2910" s="4" t="s">
        <v>12473</v>
      </c>
      <c r="B2910" s="4" t="s">
        <v>12474</v>
      </c>
      <c r="C2910" s="4" t="s">
        <v>464</v>
      </c>
      <c r="D2910" s="4">
        <v>37</v>
      </c>
      <c r="E2910" s="4" t="s">
        <v>12475</v>
      </c>
      <c r="F2910" s="4">
        <v>5.62435531616211</v>
      </c>
      <c r="G2910" s="4" t="s">
        <v>12476</v>
      </c>
    </row>
    <row r="2911" spans="1:7">
      <c r="A2911" s="4" t="s">
        <v>12477</v>
      </c>
      <c r="B2911" s="4" t="s">
        <v>12478</v>
      </c>
      <c r="C2911" s="4" t="s">
        <v>464</v>
      </c>
      <c r="D2911" s="4">
        <v>48</v>
      </c>
      <c r="E2911" s="4" t="s">
        <v>12479</v>
      </c>
      <c r="F2911" s="4">
        <v>5.62260341644287</v>
      </c>
      <c r="G2911" s="4" t="s">
        <v>12480</v>
      </c>
    </row>
    <row r="2912" spans="1:7">
      <c r="A2912" s="4" t="s">
        <v>12481</v>
      </c>
      <c r="B2912" s="4" t="s">
        <v>12482</v>
      </c>
      <c r="C2912" s="4" t="s">
        <v>464</v>
      </c>
      <c r="D2912" s="4">
        <v>45</v>
      </c>
      <c r="E2912" s="4" t="s">
        <v>12483</v>
      </c>
      <c r="F2912" s="4">
        <v>5.61969184875488</v>
      </c>
      <c r="G2912" s="4" t="s">
        <v>12484</v>
      </c>
    </row>
    <row r="2913" spans="1:7">
      <c r="A2913" s="4" t="s">
        <v>12485</v>
      </c>
      <c r="B2913" s="4" t="s">
        <v>12486</v>
      </c>
      <c r="C2913" s="4" t="s">
        <v>464</v>
      </c>
      <c r="D2913" s="4">
        <v>47</v>
      </c>
      <c r="E2913" s="4" t="s">
        <v>12487</v>
      </c>
      <c r="F2913" s="4">
        <v>5.61346817016602</v>
      </c>
      <c r="G2913" s="4" t="s">
        <v>12488</v>
      </c>
    </row>
    <row r="2914" spans="1:7">
      <c r="A2914" s="4" t="s">
        <v>12489</v>
      </c>
      <c r="B2914" s="4" t="s">
        <v>12490</v>
      </c>
      <c r="C2914" s="4" t="s">
        <v>464</v>
      </c>
      <c r="D2914" s="4">
        <v>40</v>
      </c>
      <c r="E2914" s="4" t="s">
        <v>12491</v>
      </c>
      <c r="F2914" s="4">
        <v>5.61213684082031</v>
      </c>
      <c r="G2914" s="4" t="s">
        <v>12492</v>
      </c>
    </row>
    <row r="2915" spans="1:7">
      <c r="A2915" s="4" t="s">
        <v>12493</v>
      </c>
      <c r="B2915" s="4" t="s">
        <v>12494</v>
      </c>
      <c r="C2915" s="4" t="s">
        <v>551</v>
      </c>
      <c r="D2915" s="4">
        <v>21</v>
      </c>
      <c r="E2915" s="4" t="s">
        <v>12495</v>
      </c>
      <c r="F2915" s="4">
        <v>5.61050796508789</v>
      </c>
      <c r="G2915" s="4" t="s">
        <v>12496</v>
      </c>
    </row>
    <row r="2916" spans="1:7">
      <c r="A2916" s="4" t="s">
        <v>12497</v>
      </c>
      <c r="B2916" s="4" t="s">
        <v>12498</v>
      </c>
      <c r="C2916" s="4" t="s">
        <v>464</v>
      </c>
      <c r="D2916" s="4">
        <v>43</v>
      </c>
      <c r="E2916" s="4" t="s">
        <v>12499</v>
      </c>
      <c r="F2916" s="4">
        <v>5.61034107208252</v>
      </c>
      <c r="G2916" s="4" t="s">
        <v>12500</v>
      </c>
    </row>
    <row r="2917" spans="1:7">
      <c r="A2917" s="4" t="s">
        <v>12501</v>
      </c>
      <c r="B2917" s="4" t="s">
        <v>12502</v>
      </c>
      <c r="C2917" s="4" t="s">
        <v>464</v>
      </c>
      <c r="D2917" s="4">
        <v>40</v>
      </c>
      <c r="E2917" s="4" t="s">
        <v>12503</v>
      </c>
      <c r="F2917" s="4">
        <v>5.60985565185547</v>
      </c>
      <c r="G2917" s="4" t="s">
        <v>12504</v>
      </c>
    </row>
    <row r="2918" spans="1:7">
      <c r="A2918" s="4" t="s">
        <v>12505</v>
      </c>
      <c r="B2918" s="4" t="s">
        <v>12506</v>
      </c>
      <c r="C2918" s="4" t="s">
        <v>464</v>
      </c>
      <c r="D2918" s="4">
        <v>49</v>
      </c>
      <c r="E2918" s="4" t="s">
        <v>12507</v>
      </c>
      <c r="F2918" s="4">
        <v>5.6059741973877</v>
      </c>
      <c r="G2918" s="4" t="s">
        <v>12508</v>
      </c>
    </row>
    <row r="2919" spans="1:7">
      <c r="A2919" s="4" t="s">
        <v>12509</v>
      </c>
      <c r="B2919" s="4" t="s">
        <v>12510</v>
      </c>
      <c r="C2919" s="4" t="s">
        <v>464</v>
      </c>
      <c r="D2919" s="4">
        <v>38</v>
      </c>
      <c r="E2919" s="4" t="s">
        <v>12511</v>
      </c>
      <c r="F2919" s="4">
        <v>5.60568523406982</v>
      </c>
      <c r="G2919" s="4" t="s">
        <v>12512</v>
      </c>
    </row>
    <row r="2920" spans="1:7">
      <c r="A2920" s="4" t="s">
        <v>12513</v>
      </c>
      <c r="B2920" s="4" t="s">
        <v>12514</v>
      </c>
      <c r="C2920" s="4" t="s">
        <v>464</v>
      </c>
      <c r="D2920" s="4">
        <v>41</v>
      </c>
      <c r="E2920" s="4" t="s">
        <v>12515</v>
      </c>
      <c r="F2920" s="4">
        <v>5.60401964187622</v>
      </c>
      <c r="G2920" s="4" t="s">
        <v>12516</v>
      </c>
    </row>
    <row r="2921" spans="1:7">
      <c r="A2921" s="4" t="s">
        <v>12517</v>
      </c>
      <c r="B2921" s="4" t="s">
        <v>12518</v>
      </c>
      <c r="C2921" s="4" t="s">
        <v>464</v>
      </c>
      <c r="D2921" s="4">
        <v>27</v>
      </c>
      <c r="E2921" s="4" t="s">
        <v>12519</v>
      </c>
      <c r="F2921" s="4">
        <v>5.60090303421021</v>
      </c>
      <c r="G2921" s="4" t="s">
        <v>12520</v>
      </c>
    </row>
    <row r="2922" spans="1:7">
      <c r="A2922" s="4" t="s">
        <v>12521</v>
      </c>
      <c r="B2922" s="4" t="s">
        <v>12522</v>
      </c>
      <c r="C2922" s="4" t="s">
        <v>551</v>
      </c>
      <c r="D2922" s="4">
        <v>10</v>
      </c>
      <c r="E2922" s="4" t="s">
        <v>12523</v>
      </c>
      <c r="F2922" s="4">
        <v>5.60016822814941</v>
      </c>
      <c r="G2922" s="4" t="s">
        <v>12524</v>
      </c>
    </row>
    <row r="2923" spans="1:7">
      <c r="A2923" s="4" t="s">
        <v>12525</v>
      </c>
      <c r="B2923" s="4" t="s">
        <v>12526</v>
      </c>
      <c r="C2923" s="4" t="s">
        <v>464</v>
      </c>
      <c r="D2923" s="4">
        <v>33</v>
      </c>
      <c r="E2923" s="4" t="s">
        <v>12527</v>
      </c>
      <c r="F2923" s="4">
        <v>5.599609375</v>
      </c>
      <c r="G2923" s="4" t="s">
        <v>12528</v>
      </c>
    </row>
    <row r="2924" spans="1:7">
      <c r="A2924" s="4" t="s">
        <v>12529</v>
      </c>
      <c r="B2924" s="4" t="s">
        <v>12530</v>
      </c>
      <c r="C2924" s="4" t="s">
        <v>464</v>
      </c>
      <c r="D2924" s="4">
        <v>44</v>
      </c>
      <c r="E2924" s="4" t="s">
        <v>12531</v>
      </c>
      <c r="F2924" s="4">
        <v>5.59692001342773</v>
      </c>
      <c r="G2924" s="4" t="s">
        <v>12532</v>
      </c>
    </row>
    <row r="2925" spans="1:7">
      <c r="A2925" s="4" t="s">
        <v>12533</v>
      </c>
      <c r="B2925" s="4" t="s">
        <v>12534</v>
      </c>
      <c r="C2925" s="4" t="s">
        <v>464</v>
      </c>
      <c r="D2925" s="4">
        <v>45</v>
      </c>
      <c r="E2925" s="4" t="s">
        <v>12535</v>
      </c>
      <c r="F2925" s="4">
        <v>5.59588718414307</v>
      </c>
      <c r="G2925" s="4" t="s">
        <v>12536</v>
      </c>
    </row>
    <row r="2926" spans="1:7">
      <c r="A2926" s="4" t="s">
        <v>12537</v>
      </c>
      <c r="B2926" s="4" t="s">
        <v>12538</v>
      </c>
      <c r="C2926" s="4" t="s">
        <v>464</v>
      </c>
      <c r="D2926" s="4">
        <v>44</v>
      </c>
      <c r="E2926" s="4" t="s">
        <v>12539</v>
      </c>
      <c r="F2926" s="4">
        <v>5.5949535369873</v>
      </c>
      <c r="G2926" s="4" t="s">
        <v>12540</v>
      </c>
    </row>
    <row r="2927" spans="1:7">
      <c r="A2927" s="4" t="s">
        <v>12541</v>
      </c>
      <c r="B2927" s="4" t="s">
        <v>12542</v>
      </c>
      <c r="C2927" s="4" t="s">
        <v>464</v>
      </c>
      <c r="D2927" s="4">
        <v>33</v>
      </c>
      <c r="E2927" s="4" t="s">
        <v>12543</v>
      </c>
      <c r="F2927" s="4">
        <v>5.59306049346924</v>
      </c>
      <c r="G2927" s="4" t="s">
        <v>12544</v>
      </c>
    </row>
    <row r="2928" spans="1:7">
      <c r="A2928" s="4" t="s">
        <v>12545</v>
      </c>
      <c r="B2928" s="4" t="s">
        <v>12546</v>
      </c>
      <c r="C2928" s="4" t="s">
        <v>464</v>
      </c>
      <c r="D2928" s="4">
        <v>49</v>
      </c>
      <c r="E2928" s="4" t="s">
        <v>12547</v>
      </c>
      <c r="F2928" s="4">
        <v>5.59292411804199</v>
      </c>
      <c r="G2928" s="4" t="s">
        <v>12548</v>
      </c>
    </row>
    <row r="2929" spans="1:7">
      <c r="A2929" s="4" t="s">
        <v>12549</v>
      </c>
      <c r="B2929" s="4" t="s">
        <v>12550</v>
      </c>
      <c r="C2929" s="4" t="s">
        <v>464</v>
      </c>
      <c r="D2929" s="4">
        <v>47</v>
      </c>
      <c r="E2929" s="4" t="s">
        <v>12551</v>
      </c>
      <c r="F2929" s="4">
        <v>5.59077978134155</v>
      </c>
      <c r="G2929" s="4" t="s">
        <v>12552</v>
      </c>
    </row>
    <row r="2930" spans="1:7">
      <c r="A2930" s="4" t="s">
        <v>12553</v>
      </c>
      <c r="B2930" s="4" t="s">
        <v>12554</v>
      </c>
      <c r="C2930" s="4" t="s">
        <v>464</v>
      </c>
      <c r="D2930" s="4">
        <v>44</v>
      </c>
      <c r="E2930" s="4" t="s">
        <v>12555</v>
      </c>
      <c r="F2930" s="4">
        <v>5.59005069732666</v>
      </c>
      <c r="G2930" s="4" t="s">
        <v>12556</v>
      </c>
    </row>
    <row r="2931" spans="1:7">
      <c r="A2931" s="4" t="s">
        <v>12557</v>
      </c>
      <c r="B2931" s="4" t="s">
        <v>12558</v>
      </c>
      <c r="C2931" s="4" t="s">
        <v>464</v>
      </c>
      <c r="D2931" s="4">
        <v>44</v>
      </c>
      <c r="E2931" s="4" t="s">
        <v>12559</v>
      </c>
      <c r="F2931" s="4">
        <v>5.58594655990601</v>
      </c>
      <c r="G2931" s="4" t="s">
        <v>12560</v>
      </c>
    </row>
    <row r="2932" spans="1:7">
      <c r="A2932" s="4" t="s">
        <v>12561</v>
      </c>
      <c r="B2932" s="4" t="s">
        <v>12562</v>
      </c>
      <c r="C2932" s="4" t="s">
        <v>464</v>
      </c>
      <c r="D2932" s="4">
        <v>41</v>
      </c>
      <c r="E2932" s="4" t="s">
        <v>12563</v>
      </c>
      <c r="F2932" s="4">
        <v>5.58229827880859</v>
      </c>
      <c r="G2932" s="4" t="s">
        <v>12564</v>
      </c>
    </row>
    <row r="2933" spans="1:7">
      <c r="A2933" s="4" t="s">
        <v>12565</v>
      </c>
      <c r="B2933" s="4" t="s">
        <v>12566</v>
      </c>
      <c r="C2933" s="4" t="s">
        <v>464</v>
      </c>
      <c r="D2933" s="4">
        <v>43</v>
      </c>
      <c r="E2933" s="4" t="s">
        <v>12567</v>
      </c>
      <c r="F2933" s="4">
        <v>5.57820224761963</v>
      </c>
      <c r="G2933" s="4" t="s">
        <v>12568</v>
      </c>
    </row>
    <row r="2934" spans="1:7">
      <c r="A2934" s="4" t="s">
        <v>12569</v>
      </c>
      <c r="B2934" s="4" t="s">
        <v>12570</v>
      </c>
      <c r="C2934" s="4" t="s">
        <v>464</v>
      </c>
      <c r="D2934" s="4">
        <v>26</v>
      </c>
      <c r="E2934" s="4" t="s">
        <v>12571</v>
      </c>
      <c r="F2934" s="4">
        <v>5.57711124420166</v>
      </c>
      <c r="G2934" s="4" t="s">
        <v>12572</v>
      </c>
    </row>
    <row r="2935" spans="1:7">
      <c r="A2935" s="4" t="s">
        <v>12573</v>
      </c>
      <c r="B2935" s="4" t="s">
        <v>12574</v>
      </c>
      <c r="C2935" s="4" t="s">
        <v>464</v>
      </c>
      <c r="D2935" s="4">
        <v>43</v>
      </c>
      <c r="E2935" s="4" t="s">
        <v>12575</v>
      </c>
      <c r="F2935" s="4">
        <v>5.57123231887817</v>
      </c>
      <c r="G2935" s="4" t="s">
        <v>12576</v>
      </c>
    </row>
    <row r="2936" spans="1:7">
      <c r="A2936" s="4" t="s">
        <v>12577</v>
      </c>
      <c r="B2936" s="4" t="s">
        <v>12578</v>
      </c>
      <c r="C2936" s="4" t="s">
        <v>464</v>
      </c>
      <c r="D2936" s="4">
        <v>45</v>
      </c>
      <c r="E2936" s="4" t="s">
        <v>12579</v>
      </c>
      <c r="F2936" s="4">
        <v>5.57078742980957</v>
      </c>
      <c r="G2936" s="4" t="s">
        <v>12580</v>
      </c>
    </row>
    <row r="2937" spans="1:7">
      <c r="A2937" s="4" t="s">
        <v>12581</v>
      </c>
      <c r="B2937" s="4" t="s">
        <v>12582</v>
      </c>
      <c r="C2937" s="4" t="s">
        <v>464</v>
      </c>
      <c r="D2937" s="4">
        <v>41</v>
      </c>
      <c r="E2937" s="4" t="s">
        <v>12583</v>
      </c>
      <c r="F2937" s="4">
        <v>5.56865453720093</v>
      </c>
      <c r="G2937" s="4" t="s">
        <v>12584</v>
      </c>
    </row>
    <row r="2938" spans="1:7">
      <c r="A2938" s="4" t="s">
        <v>12585</v>
      </c>
      <c r="B2938" s="4" t="s">
        <v>12586</v>
      </c>
      <c r="C2938" s="4" t="s">
        <v>464</v>
      </c>
      <c r="D2938" s="4">
        <v>33</v>
      </c>
      <c r="E2938" s="4" t="s">
        <v>12587</v>
      </c>
      <c r="F2938" s="4">
        <v>5.56759166717529</v>
      </c>
      <c r="G2938" s="4" t="s">
        <v>12588</v>
      </c>
    </row>
    <row r="2939" spans="1:7">
      <c r="A2939" s="4" t="s">
        <v>12589</v>
      </c>
      <c r="B2939" s="4" t="s">
        <v>12590</v>
      </c>
      <c r="C2939" s="4" t="s">
        <v>464</v>
      </c>
      <c r="D2939" s="4">
        <v>26</v>
      </c>
      <c r="E2939" s="4" t="s">
        <v>12591</v>
      </c>
      <c r="F2939" s="4">
        <v>5.56636905670166</v>
      </c>
      <c r="G2939" s="4" t="s">
        <v>12592</v>
      </c>
    </row>
    <row r="2940" spans="1:7">
      <c r="A2940" s="4" t="s">
        <v>12593</v>
      </c>
      <c r="B2940" s="4" t="s">
        <v>12594</v>
      </c>
      <c r="C2940" s="4" t="s">
        <v>464</v>
      </c>
      <c r="D2940" s="4">
        <v>42</v>
      </c>
      <c r="E2940" s="4" t="s">
        <v>12595</v>
      </c>
      <c r="F2940" s="4">
        <v>5.56615591049194</v>
      </c>
      <c r="G2940" s="4" t="s">
        <v>12596</v>
      </c>
    </row>
    <row r="2941" spans="1:7">
      <c r="A2941" s="4" t="s">
        <v>12597</v>
      </c>
      <c r="B2941" s="4" t="s">
        <v>12598</v>
      </c>
      <c r="C2941" s="4" t="s">
        <v>464</v>
      </c>
      <c r="D2941" s="4">
        <v>46</v>
      </c>
      <c r="E2941" s="4" t="s">
        <v>12599</v>
      </c>
      <c r="F2941" s="4">
        <v>5.56379985809326</v>
      </c>
      <c r="G2941" s="4" t="s">
        <v>12600</v>
      </c>
    </row>
    <row r="2942" spans="1:7">
      <c r="A2942" s="4" t="s">
        <v>12601</v>
      </c>
      <c r="B2942" s="4" t="s">
        <v>12602</v>
      </c>
      <c r="C2942" s="4" t="s">
        <v>464</v>
      </c>
      <c r="D2942" s="4">
        <v>47</v>
      </c>
      <c r="E2942" s="4" t="s">
        <v>12603</v>
      </c>
      <c r="F2942" s="4">
        <v>5.560462474823</v>
      </c>
      <c r="G2942" s="4" t="s">
        <v>12604</v>
      </c>
    </row>
    <row r="2943" spans="1:7">
      <c r="A2943" s="4" t="s">
        <v>12605</v>
      </c>
      <c r="B2943" s="4" t="s">
        <v>12606</v>
      </c>
      <c r="C2943" s="4" t="s">
        <v>464</v>
      </c>
      <c r="D2943" s="4">
        <v>36</v>
      </c>
      <c r="E2943" s="4" t="s">
        <v>12607</v>
      </c>
      <c r="F2943" s="4">
        <v>5.55939531326294</v>
      </c>
      <c r="G2943" s="4" t="s">
        <v>12608</v>
      </c>
    </row>
    <row r="2944" spans="1:7">
      <c r="A2944" s="4" t="s">
        <v>12609</v>
      </c>
      <c r="B2944" s="4" t="s">
        <v>12610</v>
      </c>
      <c r="C2944" s="4" t="s">
        <v>551</v>
      </c>
      <c r="D2944" s="4">
        <v>21</v>
      </c>
      <c r="E2944" s="4" t="s">
        <v>12611</v>
      </c>
      <c r="F2944" s="4">
        <v>5.55714178085327</v>
      </c>
      <c r="G2944" s="4" t="s">
        <v>12612</v>
      </c>
    </row>
    <row r="2945" spans="1:7">
      <c r="A2945" s="4" t="s">
        <v>12613</v>
      </c>
      <c r="B2945" s="4" t="s">
        <v>12614</v>
      </c>
      <c r="C2945" s="4" t="s">
        <v>464</v>
      </c>
      <c r="D2945" s="4">
        <v>39</v>
      </c>
      <c r="E2945" s="4" t="s">
        <v>12615</v>
      </c>
      <c r="F2945" s="4">
        <v>5.5569429397583</v>
      </c>
      <c r="G2945" s="4" t="s">
        <v>12616</v>
      </c>
    </row>
    <row r="2946" spans="1:7">
      <c r="A2946" s="4" t="s">
        <v>12617</v>
      </c>
      <c r="B2946" s="4" t="s">
        <v>12618</v>
      </c>
      <c r="C2946" s="4" t="s">
        <v>464</v>
      </c>
      <c r="D2946" s="4">
        <v>35</v>
      </c>
      <c r="E2946" s="4" t="s">
        <v>12619</v>
      </c>
      <c r="F2946" s="4">
        <v>5.55166530609131</v>
      </c>
      <c r="G2946" s="4" t="s">
        <v>12620</v>
      </c>
    </row>
    <row r="2947" spans="1:7">
      <c r="A2947" s="4" t="s">
        <v>12621</v>
      </c>
      <c r="B2947" s="4" t="s">
        <v>12622</v>
      </c>
      <c r="C2947" s="4" t="s">
        <v>464</v>
      </c>
      <c r="D2947" s="4">
        <v>41</v>
      </c>
      <c r="E2947" s="4" t="s">
        <v>12623</v>
      </c>
      <c r="F2947" s="4">
        <v>5.55040645599365</v>
      </c>
      <c r="G2947" s="4" t="s">
        <v>12624</v>
      </c>
    </row>
    <row r="2948" spans="1:7">
      <c r="A2948" s="4" t="s">
        <v>12625</v>
      </c>
      <c r="B2948" s="4" t="s">
        <v>12626</v>
      </c>
      <c r="C2948" s="4" t="s">
        <v>464</v>
      </c>
      <c r="D2948" s="4">
        <v>40</v>
      </c>
      <c r="E2948" s="4" t="s">
        <v>12627</v>
      </c>
      <c r="F2948" s="4">
        <v>5.54870891571045</v>
      </c>
      <c r="G2948" s="4" t="s">
        <v>12628</v>
      </c>
    </row>
    <row r="2949" spans="1:7">
      <c r="A2949" s="4" t="s">
        <v>12629</v>
      </c>
      <c r="B2949" s="4" t="s">
        <v>12630</v>
      </c>
      <c r="C2949" s="4" t="s">
        <v>464</v>
      </c>
      <c r="D2949" s="4">
        <v>41</v>
      </c>
      <c r="E2949" s="4" t="s">
        <v>12631</v>
      </c>
      <c r="F2949" s="4">
        <v>5.54757690429688</v>
      </c>
      <c r="G2949" s="4" t="s">
        <v>12632</v>
      </c>
    </row>
    <row r="2950" spans="1:7">
      <c r="A2950" s="4" t="s">
        <v>12633</v>
      </c>
      <c r="B2950" s="4" t="s">
        <v>12634</v>
      </c>
      <c r="C2950" s="4" t="s">
        <v>464</v>
      </c>
      <c r="D2950" s="4">
        <v>44</v>
      </c>
      <c r="E2950" s="4" t="s">
        <v>12635</v>
      </c>
      <c r="F2950" s="4">
        <v>5.5458197593689</v>
      </c>
      <c r="G2950" s="4" t="s">
        <v>12636</v>
      </c>
    </row>
    <row r="2951" spans="1:7">
      <c r="A2951" s="4" t="s">
        <v>12637</v>
      </c>
      <c r="B2951" s="4" t="s">
        <v>12638</v>
      </c>
      <c r="C2951" s="4" t="s">
        <v>464</v>
      </c>
      <c r="D2951" s="4">
        <v>42</v>
      </c>
      <c r="E2951" s="4" t="s">
        <v>12639</v>
      </c>
      <c r="F2951" s="4">
        <v>5.54412460327148</v>
      </c>
      <c r="G2951" s="4" t="s">
        <v>12640</v>
      </c>
    </row>
    <row r="2952" spans="1:7">
      <c r="A2952" s="4" t="s">
        <v>12641</v>
      </c>
      <c r="B2952" s="4" t="s">
        <v>12642</v>
      </c>
      <c r="C2952" s="4" t="s">
        <v>464</v>
      </c>
      <c r="D2952" s="4">
        <v>40</v>
      </c>
      <c r="E2952" s="4" t="s">
        <v>12643</v>
      </c>
      <c r="F2952" s="4">
        <v>5.5439977645874</v>
      </c>
      <c r="G2952" s="4" t="s">
        <v>12644</v>
      </c>
    </row>
    <row r="2953" spans="1:7">
      <c r="A2953" s="4" t="s">
        <v>12645</v>
      </c>
      <c r="B2953" s="4" t="s">
        <v>12646</v>
      </c>
      <c r="C2953" s="4" t="s">
        <v>464</v>
      </c>
      <c r="D2953" s="4">
        <v>42</v>
      </c>
      <c r="E2953" s="4" t="s">
        <v>12647</v>
      </c>
      <c r="F2953" s="4">
        <v>5.5423059463501</v>
      </c>
      <c r="G2953" s="4" t="s">
        <v>12648</v>
      </c>
    </row>
    <row r="2954" spans="1:7">
      <c r="A2954" s="4" t="s">
        <v>12649</v>
      </c>
      <c r="B2954" s="4" t="s">
        <v>12650</v>
      </c>
      <c r="C2954" s="4" t="s">
        <v>464</v>
      </c>
      <c r="D2954" s="4">
        <v>34</v>
      </c>
      <c r="E2954" s="4" t="s">
        <v>12651</v>
      </c>
      <c r="F2954" s="4">
        <v>5.54195690155029</v>
      </c>
      <c r="G2954" s="4" t="s">
        <v>12652</v>
      </c>
    </row>
    <row r="2955" spans="1:7">
      <c r="A2955" s="4" t="s">
        <v>12653</v>
      </c>
      <c r="B2955" s="4" t="s">
        <v>12654</v>
      </c>
      <c r="C2955" s="4" t="s">
        <v>464</v>
      </c>
      <c r="D2955" s="4">
        <v>41</v>
      </c>
      <c r="E2955" s="4" t="s">
        <v>12655</v>
      </c>
      <c r="F2955" s="4">
        <v>5.54143142700195</v>
      </c>
      <c r="G2955" s="4" t="s">
        <v>12656</v>
      </c>
    </row>
    <row r="2956" spans="1:7">
      <c r="A2956" s="4" t="s">
        <v>12657</v>
      </c>
      <c r="B2956" s="4" t="s">
        <v>12658</v>
      </c>
      <c r="C2956" s="4" t="s">
        <v>551</v>
      </c>
      <c r="D2956" s="4">
        <v>11</v>
      </c>
      <c r="E2956" s="4" t="s">
        <v>12659</v>
      </c>
      <c r="F2956" s="4">
        <v>5.54062175750732</v>
      </c>
      <c r="G2956" s="4" t="s">
        <v>12660</v>
      </c>
    </row>
    <row r="2957" spans="1:7">
      <c r="A2957" s="4" t="s">
        <v>12661</v>
      </c>
      <c r="B2957" s="4" t="s">
        <v>12662</v>
      </c>
      <c r="C2957" s="4" t="s">
        <v>464</v>
      </c>
      <c r="D2957" s="4">
        <v>39</v>
      </c>
      <c r="E2957" s="4" t="s">
        <v>12663</v>
      </c>
      <c r="F2957" s="4">
        <v>5.54050827026367</v>
      </c>
      <c r="G2957" s="4" t="s">
        <v>12664</v>
      </c>
    </row>
    <row r="2958" spans="1:7">
      <c r="A2958" s="4" t="s">
        <v>12665</v>
      </c>
      <c r="B2958" s="4" t="s">
        <v>12666</v>
      </c>
      <c r="C2958" s="4" t="s">
        <v>464</v>
      </c>
      <c r="D2958" s="4">
        <v>35</v>
      </c>
      <c r="E2958" s="4" t="s">
        <v>12667</v>
      </c>
      <c r="F2958" s="4">
        <v>5.53925132751465</v>
      </c>
      <c r="G2958" s="4" t="s">
        <v>12668</v>
      </c>
    </row>
    <row r="2959" spans="1:7">
      <c r="A2959" s="4" t="s">
        <v>12669</v>
      </c>
      <c r="B2959" s="4" t="s">
        <v>12670</v>
      </c>
      <c r="C2959" s="4" t="s">
        <v>464</v>
      </c>
      <c r="D2959" s="4">
        <v>34</v>
      </c>
      <c r="E2959" s="4" t="s">
        <v>12671</v>
      </c>
      <c r="F2959" s="4">
        <v>5.53190469741821</v>
      </c>
      <c r="G2959" s="4" t="s">
        <v>12672</v>
      </c>
    </row>
    <row r="2960" spans="1:7">
      <c r="A2960" s="4" t="s">
        <v>12673</v>
      </c>
      <c r="B2960" s="4" t="s">
        <v>12674</v>
      </c>
      <c r="C2960" s="4" t="s">
        <v>464</v>
      </c>
      <c r="D2960" s="4">
        <v>32</v>
      </c>
      <c r="E2960" s="4" t="s">
        <v>12675</v>
      </c>
      <c r="F2960" s="4">
        <v>5.52932834625244</v>
      </c>
      <c r="G2960" s="4" t="s">
        <v>12676</v>
      </c>
    </row>
    <row r="2961" spans="1:7">
      <c r="A2961" s="4" t="s">
        <v>12677</v>
      </c>
      <c r="B2961" s="4" t="s">
        <v>12678</v>
      </c>
      <c r="C2961" s="4" t="s">
        <v>1124</v>
      </c>
      <c r="D2961" s="4">
        <v>1</v>
      </c>
      <c r="E2961" s="4" t="s">
        <v>12679</v>
      </c>
      <c r="F2961" s="4">
        <v>5.52217769622803</v>
      </c>
      <c r="G2961" s="4" t="s">
        <v>12680</v>
      </c>
    </row>
    <row r="2962" spans="1:7">
      <c r="A2962" s="4" t="s">
        <v>12681</v>
      </c>
      <c r="B2962" s="4" t="s">
        <v>12682</v>
      </c>
      <c r="C2962" s="4" t="s">
        <v>464</v>
      </c>
      <c r="D2962" s="4">
        <v>45</v>
      </c>
      <c r="E2962" s="4" t="s">
        <v>12683</v>
      </c>
      <c r="F2962" s="4">
        <v>5.5219931602478</v>
      </c>
      <c r="G2962" s="4" t="s">
        <v>12684</v>
      </c>
    </row>
    <row r="2963" spans="1:7">
      <c r="A2963" s="4" t="s">
        <v>12685</v>
      </c>
      <c r="B2963" s="4" t="s">
        <v>12686</v>
      </c>
      <c r="C2963" s="4" t="s">
        <v>464</v>
      </c>
      <c r="D2963" s="4">
        <v>32</v>
      </c>
      <c r="E2963" s="4" t="s">
        <v>12687</v>
      </c>
      <c r="F2963" s="4">
        <v>5.51999521255493</v>
      </c>
      <c r="G2963" s="4" t="s">
        <v>12688</v>
      </c>
    </row>
    <row r="2964" spans="1:7">
      <c r="A2964" s="4" t="s">
        <v>349</v>
      </c>
      <c r="B2964" s="4" t="s">
        <v>12689</v>
      </c>
      <c r="C2964" s="4" t="s">
        <v>464</v>
      </c>
      <c r="D2964" s="4">
        <v>38</v>
      </c>
      <c r="E2964" s="4" t="s">
        <v>12690</v>
      </c>
      <c r="F2964" s="4">
        <v>5.51639175415039</v>
      </c>
      <c r="G2964" s="4" t="s">
        <v>12691</v>
      </c>
    </row>
    <row r="2965" spans="1:7">
      <c r="A2965" s="4" t="s">
        <v>12692</v>
      </c>
      <c r="B2965" s="4" t="s">
        <v>12693</v>
      </c>
      <c r="C2965" s="4" t="s">
        <v>464</v>
      </c>
      <c r="D2965" s="4">
        <v>38</v>
      </c>
      <c r="E2965" s="4" t="s">
        <v>12694</v>
      </c>
      <c r="F2965" s="4">
        <v>5.51438426971436</v>
      </c>
      <c r="G2965" s="4" t="s">
        <v>12695</v>
      </c>
    </row>
    <row r="2966" spans="1:7">
      <c r="A2966" s="4" t="s">
        <v>12696</v>
      </c>
      <c r="B2966" s="4" t="s">
        <v>12697</v>
      </c>
      <c r="C2966" s="4" t="s">
        <v>464</v>
      </c>
      <c r="D2966" s="4">
        <v>43</v>
      </c>
      <c r="E2966" s="4" t="s">
        <v>12698</v>
      </c>
      <c r="F2966" s="4">
        <v>5.51427459716797</v>
      </c>
      <c r="G2966" s="4" t="s">
        <v>12699</v>
      </c>
    </row>
    <row r="2967" spans="1:7">
      <c r="A2967" s="4" t="s">
        <v>12700</v>
      </c>
      <c r="B2967" s="4" t="s">
        <v>12701</v>
      </c>
      <c r="C2967" s="4" t="s">
        <v>464</v>
      </c>
      <c r="D2967" s="4">
        <v>44</v>
      </c>
      <c r="E2967" s="4" t="s">
        <v>12702</v>
      </c>
      <c r="F2967" s="4">
        <v>5.51132535934448</v>
      </c>
      <c r="G2967" s="4" t="s">
        <v>12703</v>
      </c>
    </row>
    <row r="2968" spans="1:7">
      <c r="A2968" s="4" t="s">
        <v>12704</v>
      </c>
      <c r="B2968" s="4" t="s">
        <v>12705</v>
      </c>
      <c r="C2968" s="4" t="s">
        <v>464</v>
      </c>
      <c r="D2968" s="4">
        <v>40</v>
      </c>
      <c r="E2968" s="4" t="s">
        <v>12706</v>
      </c>
      <c r="F2968" s="4">
        <v>5.50979423522949</v>
      </c>
      <c r="G2968" s="4" t="s">
        <v>12707</v>
      </c>
    </row>
    <row r="2969" spans="1:7">
      <c r="A2969" s="4" t="s">
        <v>12708</v>
      </c>
      <c r="B2969" s="4" t="s">
        <v>12709</v>
      </c>
      <c r="C2969" s="4" t="s">
        <v>464</v>
      </c>
      <c r="D2969" s="4">
        <v>41</v>
      </c>
      <c r="E2969" s="4" t="s">
        <v>12710</v>
      </c>
      <c r="F2969" s="4">
        <v>5.509690284729</v>
      </c>
      <c r="G2969" s="4" t="s">
        <v>12711</v>
      </c>
    </row>
    <row r="2970" spans="1:7">
      <c r="A2970" s="4" t="s">
        <v>12712</v>
      </c>
      <c r="B2970" s="4" t="s">
        <v>12713</v>
      </c>
      <c r="C2970" s="4" t="s">
        <v>464</v>
      </c>
      <c r="D2970" s="4">
        <v>38</v>
      </c>
      <c r="E2970" s="4" t="s">
        <v>12714</v>
      </c>
      <c r="F2970" s="4">
        <v>5.50912666320801</v>
      </c>
      <c r="G2970" s="4" t="s">
        <v>12715</v>
      </c>
    </row>
    <row r="2971" spans="1:7">
      <c r="A2971" s="4" t="s">
        <v>12716</v>
      </c>
      <c r="B2971" s="4" t="s">
        <v>12717</v>
      </c>
      <c r="C2971" s="4" t="s">
        <v>464</v>
      </c>
      <c r="D2971" s="4">
        <v>44</v>
      </c>
      <c r="E2971" s="4" t="s">
        <v>12718</v>
      </c>
      <c r="F2971" s="4">
        <v>5.50843000411987</v>
      </c>
      <c r="G2971" s="4" t="s">
        <v>12719</v>
      </c>
    </row>
    <row r="2972" spans="1:7">
      <c r="A2972" s="4" t="s">
        <v>789</v>
      </c>
      <c r="B2972" s="4" t="s">
        <v>790</v>
      </c>
      <c r="C2972" s="4" t="s">
        <v>464</v>
      </c>
      <c r="D2972" s="4">
        <v>41</v>
      </c>
      <c r="E2972" s="4" t="s">
        <v>791</v>
      </c>
      <c r="F2972" s="4">
        <v>5.50769281387329</v>
      </c>
      <c r="G2972" s="4" t="s">
        <v>792</v>
      </c>
    </row>
    <row r="2973" spans="1:7">
      <c r="A2973" s="4" t="s">
        <v>12720</v>
      </c>
      <c r="B2973" s="4" t="s">
        <v>12721</v>
      </c>
      <c r="C2973" s="4" t="s">
        <v>464</v>
      </c>
      <c r="D2973" s="4">
        <v>43</v>
      </c>
      <c r="E2973" s="4" t="s">
        <v>12722</v>
      </c>
      <c r="F2973" s="4">
        <v>5.50720882415771</v>
      </c>
      <c r="G2973" s="4" t="s">
        <v>12723</v>
      </c>
    </row>
    <row r="2974" spans="1:7">
      <c r="A2974" s="4" t="s">
        <v>12724</v>
      </c>
      <c r="B2974" s="4" t="s">
        <v>12725</v>
      </c>
      <c r="C2974" s="4" t="s">
        <v>464</v>
      </c>
      <c r="D2974" s="4">
        <v>46</v>
      </c>
      <c r="E2974" s="4" t="s">
        <v>12726</v>
      </c>
      <c r="F2974" s="4">
        <v>5.50589466094971</v>
      </c>
      <c r="G2974" s="4" t="s">
        <v>12727</v>
      </c>
    </row>
    <row r="2975" spans="1:7">
      <c r="A2975" s="4" t="s">
        <v>406</v>
      </c>
      <c r="B2975" s="4" t="s">
        <v>12728</v>
      </c>
      <c r="C2975" s="4" t="s">
        <v>464</v>
      </c>
      <c r="D2975" s="4">
        <v>40</v>
      </c>
      <c r="E2975" s="4" t="s">
        <v>12729</v>
      </c>
      <c r="F2975" s="4">
        <v>5.50505065917969</v>
      </c>
      <c r="G2975" s="4" t="s">
        <v>12730</v>
      </c>
    </row>
    <row r="2976" spans="1:7">
      <c r="A2976" s="4" t="s">
        <v>12731</v>
      </c>
      <c r="B2976" s="4" t="s">
        <v>12732</v>
      </c>
      <c r="C2976" s="4" t="s">
        <v>464</v>
      </c>
      <c r="D2976" s="4">
        <v>48</v>
      </c>
      <c r="E2976" s="4" t="s">
        <v>12733</v>
      </c>
      <c r="F2976" s="4">
        <v>5.50085878372192</v>
      </c>
      <c r="G2976" s="4" t="s">
        <v>12734</v>
      </c>
    </row>
    <row r="2977" spans="1:7">
      <c r="A2977" s="4" t="s">
        <v>12735</v>
      </c>
      <c r="B2977" s="4" t="s">
        <v>12736</v>
      </c>
      <c r="C2977" s="4" t="s">
        <v>464</v>
      </c>
      <c r="D2977" s="4">
        <v>40</v>
      </c>
      <c r="E2977" s="4" t="s">
        <v>12737</v>
      </c>
      <c r="F2977" s="4">
        <v>5.49931240081787</v>
      </c>
      <c r="G2977" s="4" t="s">
        <v>12738</v>
      </c>
    </row>
    <row r="2978" spans="1:7">
      <c r="A2978" s="4" t="s">
        <v>12739</v>
      </c>
      <c r="B2978" s="4" t="s">
        <v>12740</v>
      </c>
      <c r="C2978" s="4" t="s">
        <v>464</v>
      </c>
      <c r="D2978" s="4">
        <v>48</v>
      </c>
      <c r="E2978" s="4" t="s">
        <v>12741</v>
      </c>
      <c r="F2978" s="4">
        <v>5.49919700622559</v>
      </c>
      <c r="G2978" s="4" t="s">
        <v>12742</v>
      </c>
    </row>
    <row r="2979" spans="1:7">
      <c r="A2979" s="4" t="s">
        <v>12743</v>
      </c>
      <c r="B2979" s="4" t="s">
        <v>12744</v>
      </c>
      <c r="C2979" s="4" t="s">
        <v>464</v>
      </c>
      <c r="D2979" s="4">
        <v>45</v>
      </c>
      <c r="E2979" s="4" t="s">
        <v>12745</v>
      </c>
      <c r="F2979" s="4">
        <v>5.49917697906494</v>
      </c>
      <c r="G2979" s="4" t="s">
        <v>12746</v>
      </c>
    </row>
    <row r="2980" spans="1:7">
      <c r="A2980" s="4" t="s">
        <v>12747</v>
      </c>
      <c r="B2980" s="4" t="s">
        <v>12748</v>
      </c>
      <c r="C2980" s="4" t="s">
        <v>464</v>
      </c>
      <c r="D2980" s="4">
        <v>41</v>
      </c>
      <c r="E2980" s="4" t="s">
        <v>12749</v>
      </c>
      <c r="F2980" s="4">
        <v>5.49608659744263</v>
      </c>
      <c r="G2980" s="4" t="s">
        <v>12750</v>
      </c>
    </row>
    <row r="2981" spans="1:7">
      <c r="A2981" s="4" t="s">
        <v>12751</v>
      </c>
      <c r="B2981" s="4" t="s">
        <v>12752</v>
      </c>
      <c r="C2981" s="4" t="s">
        <v>464</v>
      </c>
      <c r="D2981" s="4">
        <v>45</v>
      </c>
      <c r="E2981" s="4" t="s">
        <v>12753</v>
      </c>
      <c r="F2981" s="4">
        <v>5.49217987060547</v>
      </c>
      <c r="G2981" s="4" t="s">
        <v>12754</v>
      </c>
    </row>
    <row r="2982" spans="1:7">
      <c r="A2982" s="4" t="s">
        <v>12755</v>
      </c>
      <c r="B2982" s="4" t="s">
        <v>12756</v>
      </c>
      <c r="C2982" s="4" t="s">
        <v>464</v>
      </c>
      <c r="D2982" s="4">
        <v>41</v>
      </c>
      <c r="E2982" s="4" t="s">
        <v>12757</v>
      </c>
      <c r="F2982" s="4">
        <v>5.49132490158081</v>
      </c>
      <c r="G2982" s="4" t="s">
        <v>12758</v>
      </c>
    </row>
    <row r="2983" spans="1:7">
      <c r="A2983" s="4" t="s">
        <v>12759</v>
      </c>
      <c r="B2983" s="4" t="s">
        <v>12760</v>
      </c>
      <c r="C2983" s="4" t="s">
        <v>464</v>
      </c>
      <c r="D2983" s="4">
        <v>43</v>
      </c>
      <c r="E2983" s="4" t="s">
        <v>12761</v>
      </c>
      <c r="F2983" s="4">
        <v>5.49088668823242</v>
      </c>
      <c r="G2983" s="4" t="s">
        <v>12762</v>
      </c>
    </row>
    <row r="2984" spans="1:7">
      <c r="A2984" s="4" t="s">
        <v>12763</v>
      </c>
      <c r="B2984" s="4" t="s">
        <v>12764</v>
      </c>
      <c r="C2984" s="4" t="s">
        <v>464</v>
      </c>
      <c r="D2984" s="4">
        <v>29</v>
      </c>
      <c r="E2984" s="4" t="s">
        <v>12765</v>
      </c>
      <c r="F2984" s="4">
        <v>5.48821401596069</v>
      </c>
      <c r="G2984" s="4" t="s">
        <v>12766</v>
      </c>
    </row>
    <row r="2985" spans="1:7">
      <c r="A2985" s="4" t="s">
        <v>12767</v>
      </c>
      <c r="B2985" s="4" t="s">
        <v>12768</v>
      </c>
      <c r="C2985" s="4" t="s">
        <v>464</v>
      </c>
      <c r="D2985" s="4">
        <v>41</v>
      </c>
      <c r="E2985" s="4" t="s">
        <v>12769</v>
      </c>
      <c r="F2985" s="4">
        <v>5.48002290725708</v>
      </c>
      <c r="G2985" s="4" t="s">
        <v>12770</v>
      </c>
    </row>
    <row r="2986" spans="1:7">
      <c r="A2986" s="4" t="s">
        <v>12771</v>
      </c>
      <c r="B2986" s="4" t="s">
        <v>12772</v>
      </c>
      <c r="C2986" s="4" t="s">
        <v>1124</v>
      </c>
      <c r="D2986" s="4">
        <v>2</v>
      </c>
      <c r="E2986" s="4" t="s">
        <v>12773</v>
      </c>
      <c r="F2986" s="4">
        <v>5.47509479522705</v>
      </c>
      <c r="G2986" s="4" t="s">
        <v>12774</v>
      </c>
    </row>
    <row r="2987" spans="1:7">
      <c r="A2987" s="4" t="s">
        <v>12775</v>
      </c>
      <c r="B2987" s="4" t="s">
        <v>12776</v>
      </c>
      <c r="C2987" s="4" t="s">
        <v>1124</v>
      </c>
      <c r="D2987" s="4">
        <v>3</v>
      </c>
      <c r="E2987" s="4" t="s">
        <v>12777</v>
      </c>
      <c r="F2987" s="4">
        <v>5.47006940841675</v>
      </c>
      <c r="G2987" s="4" t="s">
        <v>12778</v>
      </c>
    </row>
    <row r="2988" spans="1:7">
      <c r="A2988" s="4" t="s">
        <v>12779</v>
      </c>
      <c r="B2988" s="4" t="s">
        <v>12780</v>
      </c>
      <c r="C2988" s="4" t="s">
        <v>464</v>
      </c>
      <c r="D2988" s="4">
        <v>34</v>
      </c>
      <c r="E2988" s="4" t="s">
        <v>12781</v>
      </c>
      <c r="F2988" s="4">
        <v>5.46648788452148</v>
      </c>
      <c r="G2988" s="4" t="s">
        <v>12782</v>
      </c>
    </row>
    <row r="2989" spans="1:7">
      <c r="A2989" s="4" t="s">
        <v>12783</v>
      </c>
      <c r="B2989" s="4" t="s">
        <v>12784</v>
      </c>
      <c r="C2989" s="4" t="s">
        <v>464</v>
      </c>
      <c r="D2989" s="4">
        <v>45</v>
      </c>
      <c r="E2989" s="4" t="s">
        <v>12785</v>
      </c>
      <c r="F2989" s="4">
        <v>5.46433448791504</v>
      </c>
      <c r="G2989" s="4" t="s">
        <v>12786</v>
      </c>
    </row>
    <row r="2990" spans="1:7">
      <c r="A2990" s="4" t="s">
        <v>12787</v>
      </c>
      <c r="B2990" s="4" t="s">
        <v>12788</v>
      </c>
      <c r="C2990" s="4" t="s">
        <v>464</v>
      </c>
      <c r="D2990" s="4">
        <v>42</v>
      </c>
      <c r="E2990" s="4" t="s">
        <v>12789</v>
      </c>
      <c r="F2990" s="4">
        <v>5.46403503417969</v>
      </c>
      <c r="G2990" s="4" t="s">
        <v>12790</v>
      </c>
    </row>
    <row r="2991" spans="1:7">
      <c r="A2991" s="4" t="s">
        <v>390</v>
      </c>
      <c r="B2991" s="4" t="s">
        <v>12791</v>
      </c>
      <c r="C2991" s="4" t="s">
        <v>464</v>
      </c>
      <c r="D2991" s="4">
        <v>44</v>
      </c>
      <c r="E2991" s="4" t="s">
        <v>12792</v>
      </c>
      <c r="F2991" s="4">
        <v>5.46291494369507</v>
      </c>
      <c r="G2991" s="4" t="s">
        <v>12793</v>
      </c>
    </row>
    <row r="2992" spans="1:7">
      <c r="A2992" s="4" t="s">
        <v>12794</v>
      </c>
      <c r="B2992" s="4" t="s">
        <v>12795</v>
      </c>
      <c r="C2992" s="4" t="s">
        <v>464</v>
      </c>
      <c r="D2992" s="4">
        <v>45</v>
      </c>
      <c r="E2992" s="4" t="s">
        <v>12796</v>
      </c>
      <c r="F2992" s="4">
        <v>5.4624719619751</v>
      </c>
      <c r="G2992" s="4" t="s">
        <v>12797</v>
      </c>
    </row>
    <row r="2993" spans="1:7">
      <c r="A2993" s="4" t="s">
        <v>12798</v>
      </c>
      <c r="B2993" s="4" t="s">
        <v>12799</v>
      </c>
      <c r="C2993" s="4" t="s">
        <v>464</v>
      </c>
      <c r="D2993" s="4">
        <v>44</v>
      </c>
      <c r="E2993" s="4" t="s">
        <v>12800</v>
      </c>
      <c r="F2993" s="4">
        <v>5.45869779586792</v>
      </c>
      <c r="G2993" s="4" t="s">
        <v>12801</v>
      </c>
    </row>
    <row r="2994" spans="1:7">
      <c r="A2994" s="4" t="s">
        <v>12802</v>
      </c>
      <c r="B2994" s="4" t="s">
        <v>12803</v>
      </c>
      <c r="C2994" s="4" t="s">
        <v>464</v>
      </c>
      <c r="D2994" s="4">
        <v>34</v>
      </c>
      <c r="E2994" s="4" t="s">
        <v>12804</v>
      </c>
      <c r="F2994" s="4">
        <v>5.45550298690796</v>
      </c>
      <c r="G2994" s="4" t="s">
        <v>12805</v>
      </c>
    </row>
    <row r="2995" spans="1:7">
      <c r="A2995" s="4" t="s">
        <v>12806</v>
      </c>
      <c r="B2995" s="4" t="s">
        <v>12807</v>
      </c>
      <c r="C2995" s="4" t="s">
        <v>464</v>
      </c>
      <c r="D2995" s="4">
        <v>37</v>
      </c>
      <c r="E2995" s="4" t="s">
        <v>12808</v>
      </c>
      <c r="F2995" s="4">
        <v>5.45429229736328</v>
      </c>
      <c r="G2995" s="4" t="s">
        <v>12809</v>
      </c>
    </row>
    <row r="2996" spans="1:7">
      <c r="A2996" s="4" t="s">
        <v>12810</v>
      </c>
      <c r="B2996" s="4" t="s">
        <v>12811</v>
      </c>
      <c r="C2996" s="4" t="s">
        <v>464</v>
      </c>
      <c r="D2996" s="4">
        <v>44</v>
      </c>
      <c r="E2996" s="4" t="s">
        <v>12812</v>
      </c>
      <c r="F2996" s="4">
        <v>5.45389556884766</v>
      </c>
      <c r="G2996" s="4" t="s">
        <v>12813</v>
      </c>
    </row>
    <row r="2997" spans="1:7">
      <c r="A2997" s="4" t="s">
        <v>12814</v>
      </c>
      <c r="B2997" s="4" t="s">
        <v>12815</v>
      </c>
      <c r="C2997" s="4" t="s">
        <v>464</v>
      </c>
      <c r="D2997" s="4">
        <v>44</v>
      </c>
      <c r="E2997" s="4" t="s">
        <v>12816</v>
      </c>
      <c r="F2997" s="4">
        <v>5.45312070846558</v>
      </c>
      <c r="G2997" s="4" t="s">
        <v>12817</v>
      </c>
    </row>
    <row r="2998" spans="1:7">
      <c r="A2998" s="4" t="s">
        <v>12818</v>
      </c>
      <c r="B2998" s="4" t="s">
        <v>12819</v>
      </c>
      <c r="C2998" s="4" t="s">
        <v>464</v>
      </c>
      <c r="D2998" s="4">
        <v>38</v>
      </c>
      <c r="E2998" s="4" t="s">
        <v>12820</v>
      </c>
      <c r="F2998" s="4">
        <v>5.45142221450806</v>
      </c>
      <c r="G2998" s="4" t="s">
        <v>12821</v>
      </c>
    </row>
    <row r="2999" spans="1:7">
      <c r="A2999" s="4" t="s">
        <v>12822</v>
      </c>
      <c r="B2999" s="4" t="s">
        <v>12823</v>
      </c>
      <c r="C2999" s="4" t="s">
        <v>464</v>
      </c>
      <c r="D2999" s="4">
        <v>40</v>
      </c>
      <c r="E2999" s="4" t="s">
        <v>12824</v>
      </c>
      <c r="F2999" s="4">
        <v>5.44473218917847</v>
      </c>
      <c r="G2999" s="4" t="s">
        <v>12825</v>
      </c>
    </row>
    <row r="3000" spans="1:7">
      <c r="A3000" s="4" t="s">
        <v>12826</v>
      </c>
      <c r="B3000" s="4" t="s">
        <v>12827</v>
      </c>
      <c r="C3000" s="4" t="s">
        <v>464</v>
      </c>
      <c r="D3000" s="4">
        <v>46</v>
      </c>
      <c r="E3000" s="4" t="s">
        <v>12828</v>
      </c>
      <c r="F3000" s="4">
        <v>5.44426679611206</v>
      </c>
      <c r="G3000" s="4" t="s">
        <v>12829</v>
      </c>
    </row>
    <row r="3001" spans="1:7">
      <c r="A3001" s="4" t="s">
        <v>12830</v>
      </c>
      <c r="B3001" s="4" t="s">
        <v>12831</v>
      </c>
      <c r="C3001" s="4" t="s">
        <v>464</v>
      </c>
      <c r="D3001" s="4">
        <v>38</v>
      </c>
      <c r="E3001" s="4" t="s">
        <v>12832</v>
      </c>
      <c r="F3001" s="4">
        <v>5.44207668304443</v>
      </c>
      <c r="G3001" s="4" t="s">
        <v>12833</v>
      </c>
    </row>
    <row r="3002" spans="1:7">
      <c r="A3002" s="4" t="s">
        <v>12834</v>
      </c>
      <c r="B3002" s="4" t="s">
        <v>12835</v>
      </c>
      <c r="C3002" s="4" t="s">
        <v>464</v>
      </c>
      <c r="D3002" s="4">
        <v>38</v>
      </c>
      <c r="E3002" s="4" t="s">
        <v>12836</v>
      </c>
      <c r="F3002" s="4">
        <v>5.44132328033447</v>
      </c>
      <c r="G3002" s="4" t="s">
        <v>12837</v>
      </c>
    </row>
    <row r="3003" spans="1:7">
      <c r="A3003" s="4" t="s">
        <v>12838</v>
      </c>
      <c r="B3003" s="4" t="s">
        <v>12839</v>
      </c>
      <c r="C3003" s="4" t="s">
        <v>464</v>
      </c>
      <c r="D3003" s="4">
        <v>45</v>
      </c>
      <c r="E3003" s="4" t="s">
        <v>12840</v>
      </c>
      <c r="F3003" s="4">
        <v>5.43734359741211</v>
      </c>
      <c r="G3003" s="4" t="s">
        <v>12841</v>
      </c>
    </row>
    <row r="3004" spans="1:7">
      <c r="A3004" s="4" t="s">
        <v>12842</v>
      </c>
      <c r="B3004" s="4" t="s">
        <v>12843</v>
      </c>
      <c r="C3004" s="4" t="s">
        <v>464</v>
      </c>
      <c r="D3004" s="4">
        <v>41</v>
      </c>
      <c r="E3004" s="4" t="s">
        <v>12844</v>
      </c>
      <c r="F3004" s="4">
        <v>5.43621349334717</v>
      </c>
      <c r="G3004" s="4" t="s">
        <v>12845</v>
      </c>
    </row>
    <row r="3005" spans="1:7">
      <c r="A3005" s="4" t="s">
        <v>12846</v>
      </c>
      <c r="B3005" s="4" t="s">
        <v>12847</v>
      </c>
      <c r="C3005" s="4" t="s">
        <v>464</v>
      </c>
      <c r="D3005" s="4">
        <v>48</v>
      </c>
      <c r="E3005" s="4" t="s">
        <v>12848</v>
      </c>
      <c r="F3005" s="4">
        <v>5.43579721450806</v>
      </c>
      <c r="G3005" s="4" t="s">
        <v>12849</v>
      </c>
    </row>
    <row r="3006" spans="1:7">
      <c r="A3006" s="4" t="s">
        <v>12850</v>
      </c>
      <c r="B3006" s="4" t="s">
        <v>12851</v>
      </c>
      <c r="C3006" s="4" t="s">
        <v>464</v>
      </c>
      <c r="D3006" s="4">
        <v>42</v>
      </c>
      <c r="E3006" s="4" t="s">
        <v>12852</v>
      </c>
      <c r="F3006" s="4">
        <v>5.4350414276123</v>
      </c>
      <c r="G3006" s="4" t="s">
        <v>12853</v>
      </c>
    </row>
    <row r="3007" spans="1:7">
      <c r="A3007" s="4" t="s">
        <v>12854</v>
      </c>
      <c r="B3007" s="4" t="s">
        <v>12855</v>
      </c>
      <c r="C3007" s="4" t="s">
        <v>464</v>
      </c>
      <c r="D3007" s="4">
        <v>42</v>
      </c>
      <c r="E3007" s="4" t="s">
        <v>12856</v>
      </c>
      <c r="F3007" s="4">
        <v>5.43397521972656</v>
      </c>
      <c r="G3007" s="4" t="s">
        <v>12857</v>
      </c>
    </row>
    <row r="3008" spans="1:7">
      <c r="A3008" s="4" t="s">
        <v>12858</v>
      </c>
      <c r="B3008" s="4" t="s">
        <v>12859</v>
      </c>
      <c r="C3008" s="4" t="s">
        <v>464</v>
      </c>
      <c r="D3008" s="4">
        <v>37</v>
      </c>
      <c r="E3008" s="4" t="s">
        <v>12860</v>
      </c>
      <c r="F3008" s="4">
        <v>5.43388557434082</v>
      </c>
      <c r="G3008" s="4" t="s">
        <v>12861</v>
      </c>
    </row>
    <row r="3009" spans="1:7">
      <c r="A3009" s="4" t="s">
        <v>12862</v>
      </c>
      <c r="B3009" s="4" t="s">
        <v>12863</v>
      </c>
      <c r="C3009" s="4" t="s">
        <v>551</v>
      </c>
      <c r="D3009" s="4">
        <v>22</v>
      </c>
      <c r="E3009" s="4" t="s">
        <v>12864</v>
      </c>
      <c r="F3009" s="4">
        <v>5.43372392654419</v>
      </c>
      <c r="G3009" s="4" t="s">
        <v>12865</v>
      </c>
    </row>
    <row r="3010" spans="1:7">
      <c r="A3010" s="4" t="s">
        <v>12866</v>
      </c>
      <c r="B3010" s="4" t="s">
        <v>12867</v>
      </c>
      <c r="C3010" s="4" t="s">
        <v>464</v>
      </c>
      <c r="D3010" s="4">
        <v>45</v>
      </c>
      <c r="E3010" s="4" t="s">
        <v>12868</v>
      </c>
      <c r="F3010" s="4">
        <v>5.4324254989624</v>
      </c>
      <c r="G3010" s="4" t="s">
        <v>12869</v>
      </c>
    </row>
    <row r="3011" spans="1:7">
      <c r="A3011" s="4" t="s">
        <v>12870</v>
      </c>
      <c r="B3011" s="4" t="s">
        <v>12871</v>
      </c>
      <c r="C3011" s="4" t="s">
        <v>464</v>
      </c>
      <c r="D3011" s="4">
        <v>43</v>
      </c>
      <c r="E3011" s="4" t="s">
        <v>12872</v>
      </c>
      <c r="F3011" s="4">
        <v>5.43236112594604</v>
      </c>
      <c r="G3011" s="4" t="s">
        <v>12873</v>
      </c>
    </row>
    <row r="3012" spans="1:7">
      <c r="A3012" s="4" t="s">
        <v>12874</v>
      </c>
      <c r="B3012" s="4" t="s">
        <v>12875</v>
      </c>
      <c r="C3012" s="4" t="s">
        <v>464</v>
      </c>
      <c r="D3012" s="4">
        <v>40</v>
      </c>
      <c r="E3012" s="4" t="s">
        <v>12876</v>
      </c>
      <c r="F3012" s="4">
        <v>5.42741012573242</v>
      </c>
      <c r="G3012" s="4" t="s">
        <v>12877</v>
      </c>
    </row>
    <row r="3013" spans="1:7">
      <c r="A3013" s="4" t="s">
        <v>12878</v>
      </c>
      <c r="B3013" s="4" t="s">
        <v>12879</v>
      </c>
      <c r="C3013" s="4" t="s">
        <v>464</v>
      </c>
      <c r="D3013" s="4">
        <v>30</v>
      </c>
      <c r="E3013" s="4" t="s">
        <v>12880</v>
      </c>
      <c r="F3013" s="4">
        <v>5.4236741065979</v>
      </c>
      <c r="G3013" s="4" t="s">
        <v>12881</v>
      </c>
    </row>
    <row r="3014" spans="1:7">
      <c r="A3014" s="4" t="s">
        <v>12882</v>
      </c>
      <c r="B3014" s="4" t="s">
        <v>12883</v>
      </c>
      <c r="C3014" s="4" t="s">
        <v>464</v>
      </c>
      <c r="D3014" s="4">
        <v>42</v>
      </c>
      <c r="E3014" s="4" t="s">
        <v>12884</v>
      </c>
      <c r="F3014" s="4">
        <v>5.42120456695557</v>
      </c>
      <c r="G3014" s="4" t="s">
        <v>12885</v>
      </c>
    </row>
    <row r="3015" spans="1:7">
      <c r="A3015" s="4" t="s">
        <v>12886</v>
      </c>
      <c r="B3015" s="4" t="s">
        <v>12887</v>
      </c>
      <c r="C3015" s="4" t="s">
        <v>464</v>
      </c>
      <c r="D3015" s="4">
        <v>39</v>
      </c>
      <c r="E3015" s="4" t="s">
        <v>12888</v>
      </c>
      <c r="F3015" s="4">
        <v>5.42052364349365</v>
      </c>
      <c r="G3015" s="4" t="s">
        <v>12889</v>
      </c>
    </row>
    <row r="3016" spans="1:7">
      <c r="A3016" s="4" t="s">
        <v>12890</v>
      </c>
      <c r="B3016" s="4" t="s">
        <v>12891</v>
      </c>
      <c r="C3016" s="4" t="s">
        <v>464</v>
      </c>
      <c r="D3016" s="4">
        <v>38</v>
      </c>
      <c r="E3016" s="4" t="s">
        <v>12892</v>
      </c>
      <c r="F3016" s="4">
        <v>5.41960430145264</v>
      </c>
      <c r="G3016" s="4" t="s">
        <v>12893</v>
      </c>
    </row>
    <row r="3017" spans="1:7">
      <c r="A3017" s="4" t="s">
        <v>12894</v>
      </c>
      <c r="B3017" s="4" t="s">
        <v>12895</v>
      </c>
      <c r="C3017" s="4" t="s">
        <v>464</v>
      </c>
      <c r="D3017" s="4">
        <v>43</v>
      </c>
      <c r="E3017" s="4" t="s">
        <v>12896</v>
      </c>
      <c r="F3017" s="4">
        <v>5.41792106628418</v>
      </c>
      <c r="G3017" s="4" t="s">
        <v>12897</v>
      </c>
    </row>
    <row r="3018" spans="1:7">
      <c r="A3018" s="4" t="s">
        <v>12898</v>
      </c>
      <c r="B3018" s="4" t="s">
        <v>12899</v>
      </c>
      <c r="C3018" s="4" t="s">
        <v>464</v>
      </c>
      <c r="D3018" s="4">
        <v>42</v>
      </c>
      <c r="E3018" s="4" t="s">
        <v>12900</v>
      </c>
      <c r="F3018" s="4">
        <v>5.41691255569458</v>
      </c>
      <c r="G3018" s="4" t="s">
        <v>12901</v>
      </c>
    </row>
    <row r="3019" spans="1:7">
      <c r="A3019" s="4" t="s">
        <v>12902</v>
      </c>
      <c r="B3019" s="4" t="s">
        <v>12903</v>
      </c>
      <c r="C3019" s="4" t="s">
        <v>551</v>
      </c>
      <c r="D3019" s="4">
        <v>16</v>
      </c>
      <c r="E3019" s="4" t="s">
        <v>12904</v>
      </c>
      <c r="F3019" s="4">
        <v>5.41197490692139</v>
      </c>
      <c r="G3019" s="4" t="s">
        <v>12905</v>
      </c>
    </row>
    <row r="3020" spans="1:7">
      <c r="A3020" s="4" t="s">
        <v>12906</v>
      </c>
      <c r="B3020" s="4" t="s">
        <v>12907</v>
      </c>
      <c r="C3020" s="4" t="s">
        <v>464</v>
      </c>
      <c r="D3020" s="4">
        <v>34</v>
      </c>
      <c r="E3020" s="4" t="s">
        <v>12908</v>
      </c>
      <c r="F3020" s="4">
        <v>5.41001510620117</v>
      </c>
      <c r="G3020" s="4" t="s">
        <v>12909</v>
      </c>
    </row>
    <row r="3021" spans="1:7">
      <c r="A3021" s="4" t="s">
        <v>12910</v>
      </c>
      <c r="B3021" s="4" t="s">
        <v>12911</v>
      </c>
      <c r="C3021" s="4" t="s">
        <v>464</v>
      </c>
      <c r="D3021" s="4">
        <v>37</v>
      </c>
      <c r="E3021" s="4" t="s">
        <v>12912</v>
      </c>
      <c r="F3021" s="4">
        <v>5.40954971313477</v>
      </c>
      <c r="G3021" s="4" t="s">
        <v>12913</v>
      </c>
    </row>
    <row r="3022" spans="1:7">
      <c r="A3022" s="4" t="s">
        <v>12914</v>
      </c>
      <c r="B3022" s="4" t="s">
        <v>12915</v>
      </c>
      <c r="C3022" s="4" t="s">
        <v>464</v>
      </c>
      <c r="D3022" s="4">
        <v>31</v>
      </c>
      <c r="E3022" s="4" t="s">
        <v>12916</v>
      </c>
      <c r="F3022" s="4">
        <v>5.405517578125</v>
      </c>
      <c r="G3022" s="4" t="s">
        <v>12917</v>
      </c>
    </row>
    <row r="3023" spans="1:7">
      <c r="A3023" s="4" t="s">
        <v>12918</v>
      </c>
      <c r="B3023" s="4" t="s">
        <v>12919</v>
      </c>
      <c r="C3023" s="4" t="s">
        <v>464</v>
      </c>
      <c r="D3023" s="4">
        <v>42</v>
      </c>
      <c r="E3023" s="4" t="s">
        <v>12920</v>
      </c>
      <c r="F3023" s="4">
        <v>5.40452718734741</v>
      </c>
      <c r="G3023" s="4" t="s">
        <v>12921</v>
      </c>
    </row>
    <row r="3024" spans="1:7">
      <c r="A3024" s="4" t="s">
        <v>12922</v>
      </c>
      <c r="B3024" s="4" t="s">
        <v>12923</v>
      </c>
      <c r="C3024" s="4" t="s">
        <v>464</v>
      </c>
      <c r="D3024" s="4">
        <v>40</v>
      </c>
      <c r="E3024" s="4" t="s">
        <v>12924</v>
      </c>
      <c r="F3024" s="4">
        <v>5.40303754806519</v>
      </c>
      <c r="G3024" s="4" t="s">
        <v>12925</v>
      </c>
    </row>
    <row r="3025" spans="1:7">
      <c r="A3025" s="4" t="s">
        <v>12926</v>
      </c>
      <c r="B3025" s="4" t="s">
        <v>12927</v>
      </c>
      <c r="C3025" s="4" t="s">
        <v>464</v>
      </c>
      <c r="D3025" s="4">
        <v>46</v>
      </c>
      <c r="E3025" s="4" t="s">
        <v>12928</v>
      </c>
      <c r="F3025" s="4">
        <v>5.40132427215576</v>
      </c>
      <c r="G3025" s="4" t="s">
        <v>12929</v>
      </c>
    </row>
    <row r="3026" spans="1:7">
      <c r="A3026" s="4" t="s">
        <v>12930</v>
      </c>
      <c r="B3026" s="4" t="s">
        <v>12931</v>
      </c>
      <c r="C3026" s="4" t="s">
        <v>464</v>
      </c>
      <c r="D3026" s="4">
        <v>40</v>
      </c>
      <c r="E3026" s="4" t="s">
        <v>12932</v>
      </c>
      <c r="F3026" s="4">
        <v>5.40128803253174</v>
      </c>
      <c r="G3026" s="4" t="s">
        <v>12933</v>
      </c>
    </row>
    <row r="3027" spans="1:7">
      <c r="A3027" s="4" t="s">
        <v>12934</v>
      </c>
      <c r="B3027" s="4" t="s">
        <v>12935</v>
      </c>
      <c r="C3027" s="4" t="s">
        <v>464</v>
      </c>
      <c r="D3027" s="4">
        <v>42</v>
      </c>
      <c r="E3027" s="4" t="s">
        <v>12936</v>
      </c>
      <c r="F3027" s="4">
        <v>5.40109443664551</v>
      </c>
      <c r="G3027" s="4" t="s">
        <v>12937</v>
      </c>
    </row>
    <row r="3028" spans="1:7">
      <c r="A3028" s="4" t="s">
        <v>12938</v>
      </c>
      <c r="B3028" s="4" t="s">
        <v>12939</v>
      </c>
      <c r="C3028" s="4" t="s">
        <v>464</v>
      </c>
      <c r="D3028" s="4">
        <v>38</v>
      </c>
      <c r="E3028" s="4" t="s">
        <v>12940</v>
      </c>
      <c r="F3028" s="4">
        <v>5.40036344528198</v>
      </c>
      <c r="G3028" s="4" t="s">
        <v>12941</v>
      </c>
    </row>
    <row r="3029" spans="1:7">
      <c r="A3029" s="4" t="s">
        <v>12942</v>
      </c>
      <c r="B3029" s="4" t="s">
        <v>12943</v>
      </c>
      <c r="C3029" s="4" t="s">
        <v>464</v>
      </c>
      <c r="D3029" s="4">
        <v>46</v>
      </c>
      <c r="E3029" s="4" t="s">
        <v>12944</v>
      </c>
      <c r="F3029" s="4">
        <v>5.39988327026367</v>
      </c>
      <c r="G3029" s="4" t="s">
        <v>12945</v>
      </c>
    </row>
    <row r="3030" spans="1:7">
      <c r="A3030" s="4" t="s">
        <v>12946</v>
      </c>
      <c r="B3030" s="4" t="s">
        <v>12947</v>
      </c>
      <c r="C3030" s="4" t="s">
        <v>464</v>
      </c>
      <c r="D3030" s="4">
        <v>44</v>
      </c>
      <c r="E3030" s="4" t="s">
        <v>12948</v>
      </c>
      <c r="F3030" s="4">
        <v>5.39714336395264</v>
      </c>
      <c r="G3030" s="4" t="s">
        <v>12949</v>
      </c>
    </row>
    <row r="3031" spans="1:7">
      <c r="A3031" s="4" t="s">
        <v>12950</v>
      </c>
      <c r="B3031" s="4" t="s">
        <v>12951</v>
      </c>
      <c r="C3031" s="4" t="s">
        <v>464</v>
      </c>
      <c r="D3031" s="4">
        <v>36</v>
      </c>
      <c r="E3031" s="4" t="s">
        <v>12952</v>
      </c>
      <c r="F3031" s="4">
        <v>5.39598846435547</v>
      </c>
      <c r="G3031" s="4" t="s">
        <v>12953</v>
      </c>
    </row>
    <row r="3032" spans="1:7">
      <c r="A3032" s="4" t="s">
        <v>12954</v>
      </c>
      <c r="B3032" s="4" t="s">
        <v>12955</v>
      </c>
      <c r="C3032" s="4" t="s">
        <v>464</v>
      </c>
      <c r="D3032" s="4">
        <v>44</v>
      </c>
      <c r="E3032" s="4" t="s">
        <v>12956</v>
      </c>
      <c r="F3032" s="4">
        <v>5.39526176452637</v>
      </c>
      <c r="G3032" s="4" t="s">
        <v>12957</v>
      </c>
    </row>
    <row r="3033" spans="1:7">
      <c r="A3033" s="4" t="s">
        <v>12958</v>
      </c>
      <c r="B3033" s="4" t="s">
        <v>12959</v>
      </c>
      <c r="C3033" s="4" t="s">
        <v>464</v>
      </c>
      <c r="D3033" s="4">
        <v>39</v>
      </c>
      <c r="E3033" s="4" t="s">
        <v>12960</v>
      </c>
      <c r="F3033" s="4">
        <v>5.39479827880859</v>
      </c>
      <c r="G3033" s="4" t="s">
        <v>12961</v>
      </c>
    </row>
    <row r="3034" spans="1:7">
      <c r="A3034" s="4" t="s">
        <v>12962</v>
      </c>
      <c r="B3034" s="4" t="s">
        <v>12963</v>
      </c>
      <c r="C3034" s="4" t="s">
        <v>464</v>
      </c>
      <c r="D3034" s="4">
        <v>41</v>
      </c>
      <c r="E3034" s="4" t="s">
        <v>12964</v>
      </c>
      <c r="F3034" s="4">
        <v>5.39073944091797</v>
      </c>
      <c r="G3034" s="4" t="s">
        <v>12965</v>
      </c>
    </row>
    <row r="3035" spans="1:7">
      <c r="A3035" s="4" t="s">
        <v>12966</v>
      </c>
      <c r="B3035" s="4" t="s">
        <v>12967</v>
      </c>
      <c r="C3035" s="4" t="s">
        <v>464</v>
      </c>
      <c r="D3035" s="4">
        <v>44</v>
      </c>
      <c r="E3035" s="4" t="s">
        <v>12968</v>
      </c>
      <c r="F3035" s="4">
        <v>5.39058351516724</v>
      </c>
      <c r="G3035" s="4" t="s">
        <v>12969</v>
      </c>
    </row>
    <row r="3036" spans="1:7">
      <c r="A3036" s="4" t="s">
        <v>1147</v>
      </c>
      <c r="B3036" s="4" t="s">
        <v>1148</v>
      </c>
      <c r="C3036" s="4" t="s">
        <v>464</v>
      </c>
      <c r="D3036" s="4">
        <v>45</v>
      </c>
      <c r="E3036" s="4" t="s">
        <v>1149</v>
      </c>
      <c r="F3036" s="4">
        <v>5.38930368423462</v>
      </c>
      <c r="G3036" s="4" t="s">
        <v>1150</v>
      </c>
    </row>
    <row r="3037" spans="1:7">
      <c r="A3037" s="4" t="s">
        <v>12970</v>
      </c>
      <c r="B3037" s="4" t="s">
        <v>12971</v>
      </c>
      <c r="C3037" s="4" t="s">
        <v>464</v>
      </c>
      <c r="D3037" s="4">
        <v>45</v>
      </c>
      <c r="E3037" s="4" t="s">
        <v>12972</v>
      </c>
      <c r="F3037" s="4">
        <v>5.38849544525146</v>
      </c>
      <c r="G3037" s="4" t="s">
        <v>12973</v>
      </c>
    </row>
    <row r="3038" spans="1:7">
      <c r="A3038" s="4" t="s">
        <v>12974</v>
      </c>
      <c r="B3038" s="4" t="s">
        <v>12975</v>
      </c>
      <c r="C3038" s="4" t="s">
        <v>3050</v>
      </c>
      <c r="D3038" s="4">
        <v>3</v>
      </c>
      <c r="E3038" s="4" t="s">
        <v>12976</v>
      </c>
      <c r="F3038" s="4">
        <v>5.3868408203125</v>
      </c>
      <c r="G3038" s="4" t="s">
        <v>12977</v>
      </c>
    </row>
    <row r="3039" spans="1:7">
      <c r="A3039" s="4" t="s">
        <v>12978</v>
      </c>
      <c r="B3039" s="4" t="s">
        <v>12979</v>
      </c>
      <c r="C3039" s="4" t="s">
        <v>551</v>
      </c>
      <c r="D3039" s="4">
        <v>22</v>
      </c>
      <c r="E3039" s="4" t="s">
        <v>12980</v>
      </c>
      <c r="F3039" s="4">
        <v>5.38265752792358</v>
      </c>
      <c r="G3039" s="4" t="s">
        <v>12981</v>
      </c>
    </row>
    <row r="3040" spans="1:7">
      <c r="A3040" s="4" t="s">
        <v>12982</v>
      </c>
      <c r="B3040" s="4" t="s">
        <v>12983</v>
      </c>
      <c r="C3040" s="4" t="s">
        <v>464</v>
      </c>
      <c r="D3040" s="4">
        <v>45</v>
      </c>
      <c r="E3040" s="4" t="s">
        <v>12984</v>
      </c>
      <c r="F3040" s="4">
        <v>5.38235282897949</v>
      </c>
      <c r="G3040" s="4" t="s">
        <v>12985</v>
      </c>
    </row>
    <row r="3041" spans="1:7">
      <c r="A3041" s="4" t="s">
        <v>12986</v>
      </c>
      <c r="B3041" s="4" t="s">
        <v>12987</v>
      </c>
      <c r="C3041" s="4" t="s">
        <v>464</v>
      </c>
      <c r="D3041" s="4">
        <v>48</v>
      </c>
      <c r="E3041" s="4" t="s">
        <v>12988</v>
      </c>
      <c r="F3041" s="4">
        <v>5.38132762908936</v>
      </c>
      <c r="G3041" s="4" t="s">
        <v>12989</v>
      </c>
    </row>
    <row r="3042" spans="1:7">
      <c r="A3042" s="4" t="s">
        <v>12990</v>
      </c>
      <c r="B3042" s="4" t="s">
        <v>12991</v>
      </c>
      <c r="C3042" s="4" t="s">
        <v>464</v>
      </c>
      <c r="D3042" s="4">
        <v>47</v>
      </c>
      <c r="E3042" s="4" t="s">
        <v>12992</v>
      </c>
      <c r="F3042" s="4">
        <v>5.37939929962158</v>
      </c>
      <c r="G3042" s="4" t="s">
        <v>12993</v>
      </c>
    </row>
    <row r="3043" spans="1:7">
      <c r="A3043" s="4" t="s">
        <v>12994</v>
      </c>
      <c r="B3043" s="4" t="s">
        <v>12995</v>
      </c>
      <c r="C3043" s="4" t="s">
        <v>464</v>
      </c>
      <c r="D3043" s="4">
        <v>36</v>
      </c>
      <c r="E3043" s="4" t="s">
        <v>12996</v>
      </c>
      <c r="F3043" s="4">
        <v>5.37751960754395</v>
      </c>
      <c r="G3043" s="4" t="s">
        <v>12997</v>
      </c>
    </row>
    <row r="3044" spans="1:7">
      <c r="A3044" s="4" t="s">
        <v>12998</v>
      </c>
      <c r="B3044" s="4" t="s">
        <v>12999</v>
      </c>
      <c r="C3044" s="4" t="s">
        <v>464</v>
      </c>
      <c r="D3044" s="4">
        <v>38</v>
      </c>
      <c r="E3044" s="4" t="s">
        <v>13000</v>
      </c>
      <c r="F3044" s="4">
        <v>5.37408447265625</v>
      </c>
      <c r="G3044" s="4" t="s">
        <v>13001</v>
      </c>
    </row>
    <row r="3045" spans="1:7">
      <c r="A3045" s="4" t="s">
        <v>13002</v>
      </c>
      <c r="B3045" s="4" t="s">
        <v>13003</v>
      </c>
      <c r="C3045" s="4" t="s">
        <v>464</v>
      </c>
      <c r="D3045" s="4">
        <v>35</v>
      </c>
      <c r="E3045" s="4" t="s">
        <v>13004</v>
      </c>
      <c r="F3045" s="4">
        <v>5.3735032081604</v>
      </c>
      <c r="G3045" s="4" t="s">
        <v>13005</v>
      </c>
    </row>
    <row r="3046" spans="1:7">
      <c r="A3046" s="4" t="s">
        <v>13006</v>
      </c>
      <c r="B3046" s="4" t="s">
        <v>13007</v>
      </c>
      <c r="C3046" s="4" t="s">
        <v>464</v>
      </c>
      <c r="D3046" s="4">
        <v>46</v>
      </c>
      <c r="E3046" s="4" t="s">
        <v>13008</v>
      </c>
      <c r="F3046" s="4">
        <v>5.36828660964966</v>
      </c>
      <c r="G3046" s="4" t="s">
        <v>13009</v>
      </c>
    </row>
    <row r="3047" spans="1:7">
      <c r="A3047" s="4" t="s">
        <v>13010</v>
      </c>
      <c r="B3047" s="4" t="s">
        <v>13011</v>
      </c>
      <c r="C3047" s="4" t="s">
        <v>464</v>
      </c>
      <c r="D3047" s="4">
        <v>42</v>
      </c>
      <c r="E3047" s="4" t="s">
        <v>13012</v>
      </c>
      <c r="F3047" s="4">
        <v>5.36560726165771</v>
      </c>
      <c r="G3047" s="4" t="s">
        <v>13013</v>
      </c>
    </row>
    <row r="3048" spans="1:7">
      <c r="A3048" s="4" t="s">
        <v>13014</v>
      </c>
      <c r="B3048" s="4" t="s">
        <v>13015</v>
      </c>
      <c r="C3048" s="4" t="s">
        <v>551</v>
      </c>
      <c r="D3048" s="4">
        <v>22</v>
      </c>
      <c r="E3048" s="4" t="s">
        <v>13016</v>
      </c>
      <c r="F3048" s="4">
        <v>5.36404275894165</v>
      </c>
      <c r="G3048" s="4" t="s">
        <v>13017</v>
      </c>
    </row>
    <row r="3049" spans="1:7">
      <c r="A3049" s="4" t="s">
        <v>13018</v>
      </c>
      <c r="B3049" s="4" t="s">
        <v>13019</v>
      </c>
      <c r="C3049" s="4" t="s">
        <v>464</v>
      </c>
      <c r="D3049" s="4">
        <v>43</v>
      </c>
      <c r="E3049" s="4" t="s">
        <v>13020</v>
      </c>
      <c r="F3049" s="4">
        <v>5.36229181289673</v>
      </c>
      <c r="G3049" s="4" t="s">
        <v>13021</v>
      </c>
    </row>
    <row r="3050" spans="1:7">
      <c r="A3050" s="4" t="s">
        <v>13022</v>
      </c>
      <c r="B3050" s="4" t="s">
        <v>13023</v>
      </c>
      <c r="C3050" s="4" t="s">
        <v>464</v>
      </c>
      <c r="D3050" s="4">
        <v>45</v>
      </c>
      <c r="E3050" s="4" t="s">
        <v>13024</v>
      </c>
      <c r="F3050" s="4">
        <v>5.36070442199707</v>
      </c>
      <c r="G3050" s="4" t="s">
        <v>13025</v>
      </c>
    </row>
    <row r="3051" spans="1:7">
      <c r="A3051" s="4" t="s">
        <v>13026</v>
      </c>
      <c r="B3051" s="4" t="s">
        <v>13027</v>
      </c>
      <c r="C3051" s="4" t="s">
        <v>464</v>
      </c>
      <c r="D3051" s="4">
        <v>46</v>
      </c>
      <c r="E3051" s="4" t="s">
        <v>13028</v>
      </c>
      <c r="F3051" s="4">
        <v>5.36031198501587</v>
      </c>
      <c r="G3051" s="4" t="s">
        <v>13029</v>
      </c>
    </row>
    <row r="3052" spans="1:7">
      <c r="A3052" s="4" t="s">
        <v>13030</v>
      </c>
      <c r="B3052" s="4" t="s">
        <v>13031</v>
      </c>
      <c r="C3052" s="4" t="s">
        <v>464</v>
      </c>
      <c r="D3052" s="4">
        <v>47</v>
      </c>
      <c r="E3052" s="4" t="s">
        <v>13032</v>
      </c>
      <c r="F3052" s="4">
        <v>5.35706233978271</v>
      </c>
      <c r="G3052" s="4" t="s">
        <v>13033</v>
      </c>
    </row>
    <row r="3053" spans="1:7">
      <c r="A3053" s="4" t="s">
        <v>13034</v>
      </c>
      <c r="B3053" s="4" t="s">
        <v>13035</v>
      </c>
      <c r="C3053" s="4" t="s">
        <v>464</v>
      </c>
      <c r="D3053" s="4">
        <v>41</v>
      </c>
      <c r="E3053" s="4" t="s">
        <v>13036</v>
      </c>
      <c r="F3053" s="4">
        <v>5.35654640197754</v>
      </c>
      <c r="G3053" s="4" t="s">
        <v>13037</v>
      </c>
    </row>
    <row r="3054" spans="1:7">
      <c r="A3054" s="4" t="s">
        <v>13038</v>
      </c>
      <c r="B3054" s="4" t="s">
        <v>13039</v>
      </c>
      <c r="C3054" s="4" t="s">
        <v>464</v>
      </c>
      <c r="D3054" s="4">
        <v>38</v>
      </c>
      <c r="E3054" s="4" t="s">
        <v>13040</v>
      </c>
      <c r="F3054" s="4">
        <v>5.35470008850098</v>
      </c>
      <c r="G3054" s="4" t="s">
        <v>13041</v>
      </c>
    </row>
    <row r="3055" spans="1:7">
      <c r="A3055" s="4" t="s">
        <v>13042</v>
      </c>
      <c r="B3055" s="4" t="s">
        <v>13043</v>
      </c>
      <c r="C3055" s="4" t="s">
        <v>464</v>
      </c>
      <c r="D3055" s="4">
        <v>43</v>
      </c>
      <c r="E3055" s="4" t="s">
        <v>13044</v>
      </c>
      <c r="F3055" s="4">
        <v>5.35308122634888</v>
      </c>
      <c r="G3055" s="4" t="s">
        <v>13045</v>
      </c>
    </row>
    <row r="3056" spans="1:7">
      <c r="A3056" s="4" t="s">
        <v>13046</v>
      </c>
      <c r="B3056" s="4" t="s">
        <v>13047</v>
      </c>
      <c r="C3056" s="4" t="s">
        <v>464</v>
      </c>
      <c r="D3056" s="4">
        <v>37</v>
      </c>
      <c r="E3056" s="4" t="s">
        <v>13048</v>
      </c>
      <c r="F3056" s="4">
        <v>5.35266208648682</v>
      </c>
      <c r="G3056" s="4" t="s">
        <v>13049</v>
      </c>
    </row>
    <row r="3057" spans="1:7">
      <c r="A3057" s="4" t="s">
        <v>13050</v>
      </c>
      <c r="B3057" s="4" t="s">
        <v>13051</v>
      </c>
      <c r="C3057" s="4" t="s">
        <v>464</v>
      </c>
      <c r="D3057" s="4">
        <v>46</v>
      </c>
      <c r="E3057" s="4" t="s">
        <v>13052</v>
      </c>
      <c r="F3057" s="4">
        <v>5.35054683685303</v>
      </c>
      <c r="G3057" s="4" t="s">
        <v>13053</v>
      </c>
    </row>
    <row r="3058" spans="1:7">
      <c r="A3058" s="4" t="s">
        <v>13054</v>
      </c>
      <c r="B3058" s="4" t="s">
        <v>13055</v>
      </c>
      <c r="C3058" s="4" t="s">
        <v>464</v>
      </c>
      <c r="D3058" s="4">
        <v>40</v>
      </c>
      <c r="E3058" s="4" t="s">
        <v>13056</v>
      </c>
      <c r="F3058" s="4">
        <v>5.34908151626587</v>
      </c>
      <c r="G3058" s="4" t="s">
        <v>13057</v>
      </c>
    </row>
    <row r="3059" spans="1:7">
      <c r="A3059" s="4" t="s">
        <v>13058</v>
      </c>
      <c r="B3059" s="4" t="s">
        <v>13059</v>
      </c>
      <c r="C3059" s="4" t="s">
        <v>464</v>
      </c>
      <c r="D3059" s="4">
        <v>23</v>
      </c>
      <c r="E3059" s="4" t="s">
        <v>13060</v>
      </c>
      <c r="F3059" s="4">
        <v>5.34842920303345</v>
      </c>
      <c r="G3059" s="4" t="s">
        <v>13061</v>
      </c>
    </row>
    <row r="3060" spans="1:7">
      <c r="A3060" s="4" t="s">
        <v>13062</v>
      </c>
      <c r="B3060" s="4" t="s">
        <v>13063</v>
      </c>
      <c r="C3060" s="4" t="s">
        <v>464</v>
      </c>
      <c r="D3060" s="4">
        <v>45</v>
      </c>
      <c r="E3060" s="4" t="s">
        <v>13064</v>
      </c>
      <c r="F3060" s="4">
        <v>5.3483190536499</v>
      </c>
      <c r="G3060" s="4" t="s">
        <v>13065</v>
      </c>
    </row>
    <row r="3061" spans="1:7">
      <c r="A3061" s="4" t="s">
        <v>13066</v>
      </c>
      <c r="B3061" s="4" t="s">
        <v>13067</v>
      </c>
      <c r="C3061" s="4" t="s">
        <v>464</v>
      </c>
      <c r="D3061" s="4">
        <v>41</v>
      </c>
      <c r="E3061" s="4" t="s">
        <v>13068</v>
      </c>
      <c r="F3061" s="4">
        <v>5.34645700454712</v>
      </c>
      <c r="G3061" s="4" t="s">
        <v>13069</v>
      </c>
    </row>
    <row r="3062" spans="1:7">
      <c r="A3062" s="4" t="s">
        <v>13070</v>
      </c>
      <c r="B3062" s="4" t="s">
        <v>13071</v>
      </c>
      <c r="C3062" s="4" t="s">
        <v>551</v>
      </c>
      <c r="D3062" s="4">
        <v>14</v>
      </c>
      <c r="E3062" s="4" t="s">
        <v>13072</v>
      </c>
      <c r="F3062" s="4">
        <v>5.3454065322876</v>
      </c>
      <c r="G3062" s="4" t="s">
        <v>13073</v>
      </c>
    </row>
    <row r="3063" spans="1:7">
      <c r="A3063" s="4" t="s">
        <v>13074</v>
      </c>
      <c r="B3063" s="4" t="s">
        <v>13075</v>
      </c>
      <c r="C3063" s="4" t="s">
        <v>464</v>
      </c>
      <c r="D3063" s="4">
        <v>41</v>
      </c>
      <c r="E3063" s="4" t="s">
        <v>13076</v>
      </c>
      <c r="F3063" s="4">
        <v>5.34298753738403</v>
      </c>
      <c r="G3063" s="4" t="s">
        <v>13077</v>
      </c>
    </row>
    <row r="3064" spans="1:7">
      <c r="A3064" s="4" t="s">
        <v>13078</v>
      </c>
      <c r="B3064" s="4" t="s">
        <v>13079</v>
      </c>
      <c r="C3064" s="4" t="s">
        <v>464</v>
      </c>
      <c r="D3064" s="4">
        <v>28</v>
      </c>
      <c r="E3064" s="4" t="s">
        <v>13080</v>
      </c>
      <c r="F3064" s="4">
        <v>5.34148788452148</v>
      </c>
      <c r="G3064" s="4" t="s">
        <v>13081</v>
      </c>
    </row>
    <row r="3065" spans="1:7">
      <c r="A3065" s="4" t="s">
        <v>13082</v>
      </c>
      <c r="B3065" s="4" t="s">
        <v>13083</v>
      </c>
      <c r="C3065" s="4" t="s">
        <v>464</v>
      </c>
      <c r="D3065" s="4">
        <v>43</v>
      </c>
      <c r="E3065" s="4" t="s">
        <v>13084</v>
      </c>
      <c r="F3065" s="4">
        <v>5.33997011184692</v>
      </c>
      <c r="G3065" s="4" t="s">
        <v>13085</v>
      </c>
    </row>
    <row r="3066" spans="1:7">
      <c r="A3066" s="4" t="s">
        <v>322</v>
      </c>
      <c r="B3066" s="4" t="s">
        <v>13086</v>
      </c>
      <c r="C3066" s="4" t="s">
        <v>464</v>
      </c>
      <c r="D3066" s="4">
        <v>39</v>
      </c>
      <c r="E3066" s="4" t="s">
        <v>13087</v>
      </c>
      <c r="F3066" s="4">
        <v>5.33930206298828</v>
      </c>
      <c r="G3066" s="4" t="s">
        <v>13088</v>
      </c>
    </row>
    <row r="3067" spans="1:7">
      <c r="A3067" s="4" t="s">
        <v>13089</v>
      </c>
      <c r="B3067" s="4" t="s">
        <v>13090</v>
      </c>
      <c r="C3067" s="4" t="s">
        <v>464</v>
      </c>
      <c r="D3067" s="4">
        <v>42</v>
      </c>
      <c r="E3067" s="4" t="s">
        <v>13091</v>
      </c>
      <c r="F3067" s="4">
        <v>5.33795261383057</v>
      </c>
      <c r="G3067" s="4" t="s">
        <v>13092</v>
      </c>
    </row>
    <row r="3068" spans="1:7">
      <c r="A3068" s="4" t="s">
        <v>13093</v>
      </c>
      <c r="B3068" s="4" t="s">
        <v>13094</v>
      </c>
      <c r="C3068" s="4" t="s">
        <v>551</v>
      </c>
      <c r="D3068" s="4">
        <v>10</v>
      </c>
      <c r="E3068" s="4" t="s">
        <v>13095</v>
      </c>
      <c r="F3068" s="4">
        <v>5.33572053909302</v>
      </c>
      <c r="G3068" s="4" t="s">
        <v>13096</v>
      </c>
    </row>
    <row r="3069" spans="1:7">
      <c r="A3069" s="4" t="s">
        <v>13097</v>
      </c>
      <c r="B3069" s="4" t="s">
        <v>13098</v>
      </c>
      <c r="C3069" s="4" t="s">
        <v>464</v>
      </c>
      <c r="D3069" s="4">
        <v>34</v>
      </c>
      <c r="E3069" s="4" t="s">
        <v>13099</v>
      </c>
      <c r="F3069" s="4">
        <v>5.3349289894104</v>
      </c>
      <c r="G3069" s="4" t="s">
        <v>13100</v>
      </c>
    </row>
    <row r="3070" spans="1:7">
      <c r="A3070" s="4" t="s">
        <v>13101</v>
      </c>
      <c r="B3070" s="4" t="s">
        <v>13102</v>
      </c>
      <c r="C3070" s="4" t="s">
        <v>464</v>
      </c>
      <c r="D3070" s="4">
        <v>46</v>
      </c>
      <c r="E3070" s="4" t="s">
        <v>13103</v>
      </c>
      <c r="F3070" s="4">
        <v>5.33348512649536</v>
      </c>
      <c r="G3070" s="4" t="s">
        <v>13104</v>
      </c>
    </row>
    <row r="3071" spans="1:7">
      <c r="A3071" s="4" t="s">
        <v>13105</v>
      </c>
      <c r="B3071" s="4" t="s">
        <v>13106</v>
      </c>
      <c r="C3071" s="4" t="s">
        <v>464</v>
      </c>
      <c r="D3071" s="4">
        <v>41</v>
      </c>
      <c r="E3071" s="4" t="s">
        <v>13107</v>
      </c>
      <c r="F3071" s="4">
        <v>5.33174896240234</v>
      </c>
      <c r="G3071" s="4" t="s">
        <v>13108</v>
      </c>
    </row>
    <row r="3072" spans="1:7">
      <c r="A3072" s="4" t="s">
        <v>13109</v>
      </c>
      <c r="B3072" s="4" t="s">
        <v>13110</v>
      </c>
      <c r="C3072" s="4" t="s">
        <v>464</v>
      </c>
      <c r="D3072" s="4">
        <v>41</v>
      </c>
      <c r="E3072" s="4" t="s">
        <v>13111</v>
      </c>
      <c r="F3072" s="4">
        <v>5.33161020278931</v>
      </c>
      <c r="G3072" s="4" t="s">
        <v>13112</v>
      </c>
    </row>
    <row r="3073" spans="1:7">
      <c r="A3073" s="4" t="s">
        <v>13113</v>
      </c>
      <c r="B3073" s="4" t="s">
        <v>13114</v>
      </c>
      <c r="C3073" s="4" t="s">
        <v>464</v>
      </c>
      <c r="D3073" s="4">
        <v>46</v>
      </c>
      <c r="E3073" s="4" t="s">
        <v>13115</v>
      </c>
      <c r="F3073" s="4">
        <v>5.33059787750244</v>
      </c>
      <c r="G3073" s="4" t="s">
        <v>13116</v>
      </c>
    </row>
    <row r="3074" spans="1:7">
      <c r="A3074" s="4" t="s">
        <v>13117</v>
      </c>
      <c r="B3074" s="4" t="s">
        <v>13118</v>
      </c>
      <c r="C3074" s="4" t="s">
        <v>464</v>
      </c>
      <c r="D3074" s="4">
        <v>41</v>
      </c>
      <c r="E3074" s="4" t="s">
        <v>13119</v>
      </c>
      <c r="F3074" s="4">
        <v>5.32799673080444</v>
      </c>
      <c r="G3074" s="4" t="s">
        <v>13120</v>
      </c>
    </row>
    <row r="3075" spans="1:7">
      <c r="A3075" s="4" t="s">
        <v>13121</v>
      </c>
      <c r="B3075" s="4" t="s">
        <v>13122</v>
      </c>
      <c r="C3075" s="4" t="s">
        <v>464</v>
      </c>
      <c r="D3075" s="4">
        <v>42</v>
      </c>
      <c r="E3075" s="4" t="s">
        <v>13123</v>
      </c>
      <c r="F3075" s="4">
        <v>5.32655477523804</v>
      </c>
      <c r="G3075" s="4" t="s">
        <v>13124</v>
      </c>
    </row>
    <row r="3076" spans="1:7">
      <c r="A3076" s="4" t="s">
        <v>13125</v>
      </c>
      <c r="B3076" s="4" t="s">
        <v>13126</v>
      </c>
      <c r="C3076" s="4" t="s">
        <v>464</v>
      </c>
      <c r="D3076" s="4">
        <v>45</v>
      </c>
      <c r="E3076" s="4" t="s">
        <v>13127</v>
      </c>
      <c r="F3076" s="4">
        <v>5.32614183425903</v>
      </c>
      <c r="G3076" s="4" t="s">
        <v>13128</v>
      </c>
    </row>
    <row r="3077" spans="1:7">
      <c r="A3077" s="4" t="s">
        <v>13129</v>
      </c>
      <c r="B3077" s="4" t="s">
        <v>13130</v>
      </c>
      <c r="C3077" s="4" t="s">
        <v>464</v>
      </c>
      <c r="D3077" s="4">
        <v>42</v>
      </c>
      <c r="E3077" s="4" t="s">
        <v>13131</v>
      </c>
      <c r="F3077" s="4">
        <v>5.32099056243896</v>
      </c>
      <c r="G3077" s="4" t="s">
        <v>13132</v>
      </c>
    </row>
    <row r="3078" spans="1:7">
      <c r="A3078" s="4" t="s">
        <v>13133</v>
      </c>
      <c r="B3078" s="4" t="s">
        <v>13134</v>
      </c>
      <c r="C3078" s="4" t="s">
        <v>464</v>
      </c>
      <c r="D3078" s="4">
        <v>44</v>
      </c>
      <c r="E3078" s="4" t="s">
        <v>13135</v>
      </c>
      <c r="F3078" s="4">
        <v>5.31942987442017</v>
      </c>
      <c r="G3078" s="4" t="s">
        <v>13136</v>
      </c>
    </row>
    <row r="3079" spans="1:7">
      <c r="A3079" s="4" t="s">
        <v>13137</v>
      </c>
      <c r="B3079" s="4" t="s">
        <v>13138</v>
      </c>
      <c r="C3079" s="4" t="s">
        <v>464</v>
      </c>
      <c r="D3079" s="4">
        <v>38</v>
      </c>
      <c r="E3079" s="4" t="s">
        <v>13139</v>
      </c>
      <c r="F3079" s="4">
        <v>5.31879901885986</v>
      </c>
      <c r="G3079" s="4" t="s">
        <v>13140</v>
      </c>
    </row>
    <row r="3080" spans="1:7">
      <c r="A3080" s="4" t="s">
        <v>13141</v>
      </c>
      <c r="B3080" s="4" t="s">
        <v>13142</v>
      </c>
      <c r="C3080" s="4" t="s">
        <v>464</v>
      </c>
      <c r="D3080" s="4">
        <v>44</v>
      </c>
      <c r="E3080" s="4" t="s">
        <v>13143</v>
      </c>
      <c r="F3080" s="4">
        <v>5.3176441192627</v>
      </c>
      <c r="G3080" s="4" t="s">
        <v>13144</v>
      </c>
    </row>
    <row r="3081" spans="1:7">
      <c r="A3081" s="4" t="s">
        <v>13145</v>
      </c>
      <c r="B3081" s="4" t="s">
        <v>13146</v>
      </c>
      <c r="C3081" s="4" t="s">
        <v>464</v>
      </c>
      <c r="D3081" s="4">
        <v>40</v>
      </c>
      <c r="E3081" s="4" t="s">
        <v>13147</v>
      </c>
      <c r="F3081" s="4">
        <v>5.31456279754639</v>
      </c>
      <c r="G3081" s="4" t="s">
        <v>13148</v>
      </c>
    </row>
    <row r="3082" spans="1:7">
      <c r="A3082" s="4" t="s">
        <v>396</v>
      </c>
      <c r="B3082" s="4" t="s">
        <v>13149</v>
      </c>
      <c r="C3082" s="4" t="s">
        <v>464</v>
      </c>
      <c r="D3082" s="4">
        <v>44</v>
      </c>
      <c r="E3082" s="4" t="s">
        <v>13150</v>
      </c>
      <c r="F3082" s="4">
        <v>5.31342697143555</v>
      </c>
      <c r="G3082" s="4" t="s">
        <v>13151</v>
      </c>
    </row>
    <row r="3083" spans="1:7">
      <c r="A3083" s="4" t="s">
        <v>13152</v>
      </c>
      <c r="B3083" s="4" t="s">
        <v>13153</v>
      </c>
      <c r="C3083" s="4" t="s">
        <v>464</v>
      </c>
      <c r="D3083" s="4">
        <v>41</v>
      </c>
      <c r="E3083" s="4" t="s">
        <v>13154</v>
      </c>
      <c r="F3083" s="4">
        <v>5.31268262863159</v>
      </c>
      <c r="G3083" s="4" t="s">
        <v>13155</v>
      </c>
    </row>
    <row r="3084" spans="1:7">
      <c r="A3084" s="4" t="s">
        <v>13156</v>
      </c>
      <c r="B3084" s="4" t="s">
        <v>13157</v>
      </c>
      <c r="C3084" s="4" t="s">
        <v>551</v>
      </c>
      <c r="D3084" s="4">
        <v>20</v>
      </c>
      <c r="E3084" s="4" t="s">
        <v>13158</v>
      </c>
      <c r="F3084" s="4">
        <v>5.30980491638184</v>
      </c>
      <c r="G3084" s="4" t="s">
        <v>13159</v>
      </c>
    </row>
    <row r="3085" spans="1:7">
      <c r="A3085" s="4" t="s">
        <v>13160</v>
      </c>
      <c r="B3085" s="4" t="s">
        <v>13161</v>
      </c>
      <c r="C3085" s="4" t="s">
        <v>551</v>
      </c>
      <c r="D3085" s="4">
        <v>24</v>
      </c>
      <c r="E3085" s="4" t="s">
        <v>13162</v>
      </c>
      <c r="F3085" s="4">
        <v>5.30871677398682</v>
      </c>
      <c r="G3085" s="4" t="s">
        <v>13163</v>
      </c>
    </row>
    <row r="3086" spans="1:7">
      <c r="A3086" s="4" t="s">
        <v>341</v>
      </c>
      <c r="B3086" s="4" t="s">
        <v>13164</v>
      </c>
      <c r="C3086" s="4" t="s">
        <v>464</v>
      </c>
      <c r="D3086" s="4">
        <v>45</v>
      </c>
      <c r="E3086" s="4" t="s">
        <v>13165</v>
      </c>
      <c r="F3086" s="4">
        <v>5.30800533294678</v>
      </c>
      <c r="G3086" s="4" t="s">
        <v>13166</v>
      </c>
    </row>
    <row r="3087" spans="1:7">
      <c r="A3087" s="4" t="s">
        <v>13167</v>
      </c>
      <c r="B3087" s="4" t="s">
        <v>13168</v>
      </c>
      <c r="C3087" s="4" t="s">
        <v>464</v>
      </c>
      <c r="D3087" s="4">
        <v>41</v>
      </c>
      <c r="E3087" s="4" t="s">
        <v>13169</v>
      </c>
      <c r="F3087" s="4">
        <v>5.30590581893921</v>
      </c>
      <c r="G3087" s="4" t="s">
        <v>13170</v>
      </c>
    </row>
    <row r="3088" spans="1:7">
      <c r="A3088" s="4" t="s">
        <v>1199</v>
      </c>
      <c r="B3088" s="4" t="s">
        <v>1200</v>
      </c>
      <c r="C3088" s="4" t="s">
        <v>464</v>
      </c>
      <c r="D3088" s="4">
        <v>45</v>
      </c>
      <c r="E3088" s="4" t="s">
        <v>1201</v>
      </c>
      <c r="F3088" s="4">
        <v>5.30460929870605</v>
      </c>
      <c r="G3088" s="4" t="s">
        <v>1202</v>
      </c>
    </row>
    <row r="3089" spans="1:7">
      <c r="A3089" s="4" t="s">
        <v>13171</v>
      </c>
      <c r="B3089" s="4" t="s">
        <v>13172</v>
      </c>
      <c r="C3089" s="4" t="s">
        <v>464</v>
      </c>
      <c r="D3089" s="4">
        <v>43</v>
      </c>
      <c r="E3089" s="4" t="s">
        <v>13173</v>
      </c>
      <c r="F3089" s="4">
        <v>5.30455827713013</v>
      </c>
      <c r="G3089" s="4" t="s">
        <v>13174</v>
      </c>
    </row>
    <row r="3090" spans="1:7">
      <c r="A3090" s="4" t="s">
        <v>13175</v>
      </c>
      <c r="B3090" s="4" t="s">
        <v>13176</v>
      </c>
      <c r="C3090" s="4" t="s">
        <v>464</v>
      </c>
      <c r="D3090" s="4">
        <v>48</v>
      </c>
      <c r="E3090" s="4" t="s">
        <v>13177</v>
      </c>
      <c r="F3090" s="4">
        <v>5.30297660827637</v>
      </c>
      <c r="G3090" s="4" t="s">
        <v>13178</v>
      </c>
    </row>
    <row r="3091" spans="1:7">
      <c r="A3091" s="4" t="s">
        <v>13179</v>
      </c>
      <c r="B3091" s="4" t="s">
        <v>13180</v>
      </c>
      <c r="C3091" s="4" t="s">
        <v>551</v>
      </c>
      <c r="D3091" s="4">
        <v>22</v>
      </c>
      <c r="E3091" s="4" t="s">
        <v>13181</v>
      </c>
      <c r="F3091" s="4">
        <v>5.30239009857178</v>
      </c>
      <c r="G3091" s="4" t="s">
        <v>13182</v>
      </c>
    </row>
    <row r="3092" spans="1:7">
      <c r="A3092" s="4" t="s">
        <v>13183</v>
      </c>
      <c r="B3092" s="4" t="s">
        <v>13184</v>
      </c>
      <c r="C3092" s="4" t="s">
        <v>464</v>
      </c>
      <c r="D3092" s="4">
        <v>46</v>
      </c>
      <c r="E3092" s="4" t="s">
        <v>13185</v>
      </c>
      <c r="F3092" s="4">
        <v>5.29703426361084</v>
      </c>
      <c r="G3092" s="4" t="s">
        <v>13186</v>
      </c>
    </row>
    <row r="3093" spans="1:7">
      <c r="A3093" s="4" t="s">
        <v>13187</v>
      </c>
      <c r="B3093" s="4" t="s">
        <v>13188</v>
      </c>
      <c r="C3093" s="4" t="s">
        <v>464</v>
      </c>
      <c r="D3093" s="4">
        <v>38</v>
      </c>
      <c r="E3093" s="4" t="s">
        <v>13189</v>
      </c>
      <c r="F3093" s="4">
        <v>5.29622745513916</v>
      </c>
      <c r="G3093" s="4" t="s">
        <v>13190</v>
      </c>
    </row>
    <row r="3094" spans="1:7">
      <c r="A3094" s="4" t="s">
        <v>13191</v>
      </c>
      <c r="B3094" s="4" t="s">
        <v>13192</v>
      </c>
      <c r="C3094" s="4" t="s">
        <v>464</v>
      </c>
      <c r="D3094" s="4">
        <v>43</v>
      </c>
      <c r="E3094" s="4" t="s">
        <v>13193</v>
      </c>
      <c r="F3094" s="4">
        <v>5.29447889328003</v>
      </c>
      <c r="G3094" s="4" t="s">
        <v>13194</v>
      </c>
    </row>
    <row r="3095" spans="1:7">
      <c r="A3095" s="4" t="s">
        <v>13195</v>
      </c>
      <c r="B3095" s="4" t="s">
        <v>13196</v>
      </c>
      <c r="C3095" s="4" t="s">
        <v>464</v>
      </c>
      <c r="D3095" s="4">
        <v>38</v>
      </c>
      <c r="E3095" s="4" t="s">
        <v>13197</v>
      </c>
      <c r="F3095" s="4">
        <v>5.29052639007568</v>
      </c>
      <c r="G3095" s="4" t="s">
        <v>13198</v>
      </c>
    </row>
    <row r="3096" spans="1:7">
      <c r="A3096" s="4" t="s">
        <v>13199</v>
      </c>
      <c r="B3096" s="4" t="s">
        <v>13200</v>
      </c>
      <c r="C3096" s="4" t="s">
        <v>464</v>
      </c>
      <c r="D3096" s="4">
        <v>45</v>
      </c>
      <c r="E3096" s="4" t="s">
        <v>13201</v>
      </c>
      <c r="F3096" s="4">
        <v>5.2863941192627</v>
      </c>
      <c r="G3096" s="4" t="s">
        <v>13202</v>
      </c>
    </row>
    <row r="3097" spans="1:7">
      <c r="A3097" s="4" t="s">
        <v>13203</v>
      </c>
      <c r="B3097" s="4" t="s">
        <v>13204</v>
      </c>
      <c r="C3097" s="4" t="s">
        <v>464</v>
      </c>
      <c r="D3097" s="4">
        <v>44</v>
      </c>
      <c r="E3097" s="4" t="s">
        <v>13205</v>
      </c>
      <c r="F3097" s="4">
        <v>5.28542137145996</v>
      </c>
      <c r="G3097" s="4" t="s">
        <v>13206</v>
      </c>
    </row>
    <row r="3098" spans="1:7">
      <c r="A3098" s="4" t="s">
        <v>13207</v>
      </c>
      <c r="B3098" s="4" t="s">
        <v>13208</v>
      </c>
      <c r="C3098" s="4" t="s">
        <v>464</v>
      </c>
      <c r="D3098" s="4">
        <v>45</v>
      </c>
      <c r="E3098" s="4" t="s">
        <v>13209</v>
      </c>
      <c r="F3098" s="4">
        <v>5.28452587127686</v>
      </c>
      <c r="G3098" s="4" t="s">
        <v>13210</v>
      </c>
    </row>
    <row r="3099" spans="1:7">
      <c r="A3099" s="4" t="s">
        <v>13211</v>
      </c>
      <c r="B3099" s="4" t="s">
        <v>13212</v>
      </c>
      <c r="C3099" s="4" t="s">
        <v>464</v>
      </c>
      <c r="D3099" s="4">
        <v>46</v>
      </c>
      <c r="E3099" s="4" t="s">
        <v>13213</v>
      </c>
      <c r="F3099" s="4">
        <v>5.283775806427</v>
      </c>
      <c r="G3099" s="4" t="s">
        <v>13214</v>
      </c>
    </row>
    <row r="3100" spans="1:7">
      <c r="A3100" s="4" t="s">
        <v>388</v>
      </c>
      <c r="B3100" s="4" t="s">
        <v>13215</v>
      </c>
      <c r="C3100" s="4" t="s">
        <v>464</v>
      </c>
      <c r="D3100" s="4">
        <v>47</v>
      </c>
      <c r="E3100" s="4" t="s">
        <v>13216</v>
      </c>
      <c r="F3100" s="4">
        <v>5.28071355819702</v>
      </c>
      <c r="G3100" s="4" t="s">
        <v>13217</v>
      </c>
    </row>
    <row r="3101" spans="1:7">
      <c r="A3101" s="4" t="s">
        <v>13218</v>
      </c>
      <c r="B3101" s="4" t="s">
        <v>13219</v>
      </c>
      <c r="C3101" s="4" t="s">
        <v>464</v>
      </c>
      <c r="D3101" s="4">
        <v>42</v>
      </c>
      <c r="E3101" s="4" t="s">
        <v>13220</v>
      </c>
      <c r="F3101" s="4">
        <v>5.27965402603149</v>
      </c>
      <c r="G3101" s="4" t="s">
        <v>13221</v>
      </c>
    </row>
    <row r="3102" spans="1:7">
      <c r="A3102" s="4" t="s">
        <v>13222</v>
      </c>
      <c r="B3102" s="4" t="s">
        <v>13223</v>
      </c>
      <c r="C3102" s="4" t="s">
        <v>464</v>
      </c>
      <c r="D3102" s="4">
        <v>40</v>
      </c>
      <c r="E3102" s="4" t="s">
        <v>13224</v>
      </c>
      <c r="F3102" s="4">
        <v>5.27713298797607</v>
      </c>
      <c r="G3102" s="4" t="s">
        <v>13225</v>
      </c>
    </row>
    <row r="3103" spans="1:7">
      <c r="A3103" s="4" t="s">
        <v>13226</v>
      </c>
      <c r="B3103" s="4" t="s">
        <v>13227</v>
      </c>
      <c r="C3103" s="4" t="s">
        <v>464</v>
      </c>
      <c r="D3103" s="4">
        <v>50</v>
      </c>
      <c r="E3103" s="4" t="s">
        <v>13228</v>
      </c>
      <c r="F3103" s="4">
        <v>5.27563571929932</v>
      </c>
      <c r="G3103" s="4" t="s">
        <v>13229</v>
      </c>
    </row>
    <row r="3104" spans="1:7">
      <c r="A3104" s="4" t="s">
        <v>13230</v>
      </c>
      <c r="B3104" s="4" t="s">
        <v>13231</v>
      </c>
      <c r="C3104" s="4" t="s">
        <v>464</v>
      </c>
      <c r="D3104" s="4">
        <v>42</v>
      </c>
      <c r="E3104" s="4" t="s">
        <v>13232</v>
      </c>
      <c r="F3104" s="4">
        <v>5.27386283874512</v>
      </c>
      <c r="G3104" s="4" t="s">
        <v>13233</v>
      </c>
    </row>
    <row r="3105" spans="1:7">
      <c r="A3105" s="4" t="s">
        <v>13234</v>
      </c>
      <c r="B3105" s="4" t="s">
        <v>13235</v>
      </c>
      <c r="C3105" s="4" t="s">
        <v>464</v>
      </c>
      <c r="D3105" s="4">
        <v>36</v>
      </c>
      <c r="E3105" s="4" t="s">
        <v>13236</v>
      </c>
      <c r="F3105" s="4">
        <v>5.27243900299072</v>
      </c>
      <c r="G3105" s="4" t="s">
        <v>13237</v>
      </c>
    </row>
    <row r="3106" spans="1:7">
      <c r="A3106" s="4" t="s">
        <v>13238</v>
      </c>
      <c r="B3106" s="4" t="s">
        <v>13239</v>
      </c>
      <c r="C3106" s="4" t="s">
        <v>464</v>
      </c>
      <c r="D3106" s="4">
        <v>39</v>
      </c>
      <c r="E3106" s="4" t="s">
        <v>13240</v>
      </c>
      <c r="F3106" s="4">
        <v>5.27203035354614</v>
      </c>
      <c r="G3106" s="4" t="s">
        <v>13241</v>
      </c>
    </row>
    <row r="3107" spans="1:7">
      <c r="A3107" s="4" t="s">
        <v>13242</v>
      </c>
      <c r="B3107" s="4" t="s">
        <v>13243</v>
      </c>
      <c r="C3107" s="4" t="s">
        <v>464</v>
      </c>
      <c r="D3107" s="4">
        <v>41</v>
      </c>
      <c r="E3107" s="4" t="s">
        <v>13244</v>
      </c>
      <c r="F3107" s="4">
        <v>5.27182149887085</v>
      </c>
      <c r="G3107" s="4" t="s">
        <v>13245</v>
      </c>
    </row>
    <row r="3108" spans="1:7">
      <c r="A3108" s="4" t="s">
        <v>13246</v>
      </c>
      <c r="B3108" s="4" t="s">
        <v>13247</v>
      </c>
      <c r="C3108" s="4" t="s">
        <v>464</v>
      </c>
      <c r="D3108" s="4">
        <v>40</v>
      </c>
      <c r="E3108" s="4" t="s">
        <v>13248</v>
      </c>
      <c r="F3108" s="4">
        <v>5.27147531509399</v>
      </c>
      <c r="G3108" s="4" t="s">
        <v>13249</v>
      </c>
    </row>
    <row r="3109" spans="1:7">
      <c r="A3109" s="4" t="s">
        <v>13250</v>
      </c>
      <c r="B3109" s="4" t="s">
        <v>13251</v>
      </c>
      <c r="C3109" s="4" t="s">
        <v>464</v>
      </c>
      <c r="D3109" s="4">
        <v>33</v>
      </c>
      <c r="E3109" s="4" t="s">
        <v>13252</v>
      </c>
      <c r="F3109" s="4">
        <v>5.27080583572388</v>
      </c>
      <c r="G3109" s="4" t="s">
        <v>13253</v>
      </c>
    </row>
    <row r="3110" spans="1:7">
      <c r="A3110" s="4" t="s">
        <v>13254</v>
      </c>
      <c r="B3110" s="4" t="s">
        <v>13255</v>
      </c>
      <c r="C3110" s="4" t="s">
        <v>464</v>
      </c>
      <c r="D3110" s="4">
        <v>37</v>
      </c>
      <c r="E3110" s="4" t="s">
        <v>13256</v>
      </c>
      <c r="F3110" s="4">
        <v>5.26780986785889</v>
      </c>
      <c r="G3110" s="4" t="s">
        <v>13257</v>
      </c>
    </row>
    <row r="3111" spans="1:7">
      <c r="A3111" s="4" t="s">
        <v>13258</v>
      </c>
      <c r="B3111" s="4" t="s">
        <v>13259</v>
      </c>
      <c r="C3111" s="4" t="s">
        <v>464</v>
      </c>
      <c r="D3111" s="4">
        <v>45</v>
      </c>
      <c r="E3111" s="4" t="s">
        <v>13260</v>
      </c>
      <c r="F3111" s="4">
        <v>5.26644611358643</v>
      </c>
      <c r="G3111" s="4" t="s">
        <v>13261</v>
      </c>
    </row>
    <row r="3112" spans="1:7">
      <c r="A3112" s="4" t="s">
        <v>13262</v>
      </c>
      <c r="B3112" s="4" t="s">
        <v>13263</v>
      </c>
      <c r="C3112" s="4" t="s">
        <v>464</v>
      </c>
      <c r="D3112" s="4">
        <v>40</v>
      </c>
      <c r="E3112" s="4" t="s">
        <v>13264</v>
      </c>
      <c r="F3112" s="4">
        <v>5.26602506637573</v>
      </c>
      <c r="G3112" s="4" t="s">
        <v>13265</v>
      </c>
    </row>
    <row r="3113" spans="1:7">
      <c r="A3113" s="4" t="s">
        <v>13266</v>
      </c>
      <c r="B3113" s="4" t="s">
        <v>13267</v>
      </c>
      <c r="C3113" s="4" t="s">
        <v>551</v>
      </c>
      <c r="D3113" s="4">
        <v>20</v>
      </c>
      <c r="E3113" s="4" t="s">
        <v>13268</v>
      </c>
      <c r="F3113" s="4">
        <v>5.26560497283936</v>
      </c>
      <c r="G3113" s="4" t="s">
        <v>13269</v>
      </c>
    </row>
    <row r="3114" spans="1:7">
      <c r="A3114" s="4" t="s">
        <v>13270</v>
      </c>
      <c r="B3114" s="4" t="s">
        <v>13271</v>
      </c>
      <c r="C3114" s="4" t="s">
        <v>464</v>
      </c>
      <c r="D3114" s="4">
        <v>42</v>
      </c>
      <c r="E3114" s="4" t="s">
        <v>13272</v>
      </c>
      <c r="F3114" s="4">
        <v>5.26546669006348</v>
      </c>
      <c r="G3114" s="4" t="s">
        <v>13273</v>
      </c>
    </row>
    <row r="3115" spans="1:7">
      <c r="A3115" s="4" t="s">
        <v>13274</v>
      </c>
      <c r="B3115" s="4" t="s">
        <v>13275</v>
      </c>
      <c r="C3115" s="4" t="s">
        <v>464</v>
      </c>
      <c r="D3115" s="4">
        <v>41</v>
      </c>
      <c r="E3115" s="4" t="s">
        <v>13276</v>
      </c>
      <c r="F3115" s="4">
        <v>5.26486349105835</v>
      </c>
      <c r="G3115" s="4" t="s">
        <v>13277</v>
      </c>
    </row>
    <row r="3116" spans="1:7">
      <c r="A3116" s="4" t="s">
        <v>13278</v>
      </c>
      <c r="B3116" s="4" t="s">
        <v>13279</v>
      </c>
      <c r="C3116" s="4" t="s">
        <v>464</v>
      </c>
      <c r="D3116" s="4">
        <v>45</v>
      </c>
      <c r="E3116" s="4" t="s">
        <v>13280</v>
      </c>
      <c r="F3116" s="4">
        <v>5.26274681091309</v>
      </c>
      <c r="G3116" s="4" t="s">
        <v>13281</v>
      </c>
    </row>
    <row r="3117" spans="1:7">
      <c r="A3117" s="4" t="s">
        <v>13282</v>
      </c>
      <c r="B3117" s="4" t="s">
        <v>13283</v>
      </c>
      <c r="C3117" s="4" t="s">
        <v>464</v>
      </c>
      <c r="D3117" s="4">
        <v>43</v>
      </c>
      <c r="E3117" s="4" t="s">
        <v>13284</v>
      </c>
      <c r="F3117" s="4">
        <v>5.2625298500061</v>
      </c>
      <c r="G3117" s="4" t="s">
        <v>13285</v>
      </c>
    </row>
    <row r="3118" spans="1:7">
      <c r="A3118" s="4" t="s">
        <v>13286</v>
      </c>
      <c r="B3118" s="4" t="s">
        <v>13287</v>
      </c>
      <c r="C3118" s="4" t="s">
        <v>464</v>
      </c>
      <c r="D3118" s="4">
        <v>39</v>
      </c>
      <c r="E3118" s="4" t="s">
        <v>13288</v>
      </c>
      <c r="F3118" s="4">
        <v>5.2614221572876</v>
      </c>
      <c r="G3118" s="4" t="s">
        <v>13289</v>
      </c>
    </row>
    <row r="3119" spans="1:7">
      <c r="A3119" s="4" t="s">
        <v>13290</v>
      </c>
      <c r="B3119" s="4" t="s">
        <v>13291</v>
      </c>
      <c r="C3119" s="4" t="s">
        <v>464</v>
      </c>
      <c r="D3119" s="4">
        <v>42</v>
      </c>
      <c r="E3119" s="4" t="s">
        <v>13292</v>
      </c>
      <c r="F3119" s="4">
        <v>5.25944328308105</v>
      </c>
      <c r="G3119" s="4" t="s">
        <v>13293</v>
      </c>
    </row>
    <row r="3120" spans="1:7">
      <c r="A3120" s="4" t="s">
        <v>13294</v>
      </c>
      <c r="B3120" s="4" t="s">
        <v>13295</v>
      </c>
      <c r="C3120" s="4" t="s">
        <v>464</v>
      </c>
      <c r="D3120" s="4">
        <v>38</v>
      </c>
      <c r="E3120" s="4" t="s">
        <v>13296</v>
      </c>
      <c r="F3120" s="4">
        <v>5.25681304931641</v>
      </c>
      <c r="G3120" s="4" t="s">
        <v>13297</v>
      </c>
    </row>
    <row r="3121" spans="1:7">
      <c r="A3121" s="4" t="s">
        <v>13298</v>
      </c>
      <c r="B3121" s="4" t="s">
        <v>13299</v>
      </c>
      <c r="C3121" s="4" t="s">
        <v>464</v>
      </c>
      <c r="D3121" s="4">
        <v>45</v>
      </c>
      <c r="E3121" s="4" t="s">
        <v>13300</v>
      </c>
      <c r="F3121" s="4">
        <v>5.25378227233887</v>
      </c>
      <c r="G3121" s="4" t="s">
        <v>13301</v>
      </c>
    </row>
    <row r="3122" spans="1:7">
      <c r="A3122" s="4" t="s">
        <v>13302</v>
      </c>
      <c r="B3122" s="4" t="s">
        <v>13303</v>
      </c>
      <c r="C3122" s="4" t="s">
        <v>464</v>
      </c>
      <c r="D3122" s="4">
        <v>45</v>
      </c>
      <c r="E3122" s="4" t="s">
        <v>13304</v>
      </c>
      <c r="F3122" s="4">
        <v>5.25369215011597</v>
      </c>
      <c r="G3122" s="4" t="s">
        <v>13305</v>
      </c>
    </row>
    <row r="3123" spans="1:7">
      <c r="A3123" s="4" t="s">
        <v>13306</v>
      </c>
      <c r="B3123" s="4" t="s">
        <v>13307</v>
      </c>
      <c r="C3123" s="4" t="s">
        <v>464</v>
      </c>
      <c r="D3123" s="4">
        <v>44</v>
      </c>
      <c r="E3123" s="4" t="s">
        <v>13308</v>
      </c>
      <c r="F3123" s="4">
        <v>5.25043201446533</v>
      </c>
      <c r="G3123" s="4" t="s">
        <v>13309</v>
      </c>
    </row>
    <row r="3124" spans="1:7">
      <c r="A3124" s="4" t="s">
        <v>13310</v>
      </c>
      <c r="B3124" s="4" t="s">
        <v>13311</v>
      </c>
      <c r="C3124" s="4" t="s">
        <v>464</v>
      </c>
      <c r="D3124" s="4">
        <v>38</v>
      </c>
      <c r="E3124" s="4" t="s">
        <v>13312</v>
      </c>
      <c r="F3124" s="4">
        <v>5.25008153915405</v>
      </c>
      <c r="G3124" s="4" t="s">
        <v>13313</v>
      </c>
    </row>
    <row r="3125" spans="1:7">
      <c r="A3125" s="4" t="s">
        <v>13314</v>
      </c>
      <c r="B3125" s="4" t="s">
        <v>13315</v>
      </c>
      <c r="C3125" s="4" t="s">
        <v>464</v>
      </c>
      <c r="D3125" s="4">
        <v>44</v>
      </c>
      <c r="E3125" s="4" t="s">
        <v>13316</v>
      </c>
      <c r="F3125" s="4">
        <v>5.24874591827393</v>
      </c>
      <c r="G3125" s="4" t="s">
        <v>13317</v>
      </c>
    </row>
    <row r="3126" spans="1:7">
      <c r="A3126" s="4" t="s">
        <v>13318</v>
      </c>
      <c r="B3126" s="4" t="s">
        <v>13319</v>
      </c>
      <c r="C3126" s="4" t="s">
        <v>464</v>
      </c>
      <c r="D3126" s="4">
        <v>44</v>
      </c>
      <c r="E3126" s="4" t="s">
        <v>13320</v>
      </c>
      <c r="F3126" s="4">
        <v>5.24812841415405</v>
      </c>
      <c r="G3126" s="4" t="s">
        <v>13321</v>
      </c>
    </row>
    <row r="3127" spans="1:7">
      <c r="A3127" s="4" t="s">
        <v>13322</v>
      </c>
      <c r="B3127" s="4" t="s">
        <v>13323</v>
      </c>
      <c r="C3127" s="4" t="s">
        <v>464</v>
      </c>
      <c r="D3127" s="4">
        <v>41</v>
      </c>
      <c r="E3127" s="4" t="s">
        <v>13324</v>
      </c>
      <c r="F3127" s="4">
        <v>5.24498462677002</v>
      </c>
      <c r="G3127" s="4" t="s">
        <v>13325</v>
      </c>
    </row>
    <row r="3128" spans="1:7">
      <c r="A3128" s="4" t="s">
        <v>13326</v>
      </c>
      <c r="B3128" s="4" t="s">
        <v>13327</v>
      </c>
      <c r="C3128" s="4" t="s">
        <v>464</v>
      </c>
      <c r="D3128" s="4">
        <v>36</v>
      </c>
      <c r="E3128" s="4" t="s">
        <v>13328</v>
      </c>
      <c r="F3128" s="4">
        <v>5.24398136138916</v>
      </c>
      <c r="G3128" s="4" t="s">
        <v>13329</v>
      </c>
    </row>
    <row r="3129" spans="1:7">
      <c r="A3129" s="4" t="s">
        <v>13330</v>
      </c>
      <c r="B3129" s="4" t="s">
        <v>13331</v>
      </c>
      <c r="C3129" s="4" t="s">
        <v>464</v>
      </c>
      <c r="D3129" s="4">
        <v>40</v>
      </c>
      <c r="E3129" s="4" t="s">
        <v>13332</v>
      </c>
      <c r="F3129" s="4">
        <v>5.24347829818726</v>
      </c>
      <c r="G3129" s="4" t="s">
        <v>13333</v>
      </c>
    </row>
    <row r="3130" spans="1:7">
      <c r="A3130" s="4" t="s">
        <v>13334</v>
      </c>
      <c r="B3130" s="4" t="s">
        <v>13335</v>
      </c>
      <c r="C3130" s="4" t="s">
        <v>464</v>
      </c>
      <c r="D3130" s="4">
        <v>37</v>
      </c>
      <c r="E3130" s="4" t="s">
        <v>13336</v>
      </c>
      <c r="F3130" s="4">
        <v>5.24030685424805</v>
      </c>
      <c r="G3130" s="4" t="s">
        <v>13337</v>
      </c>
    </row>
    <row r="3131" spans="1:7">
      <c r="A3131" s="4" t="s">
        <v>13338</v>
      </c>
      <c r="B3131" s="4" t="s">
        <v>13339</v>
      </c>
      <c r="C3131" s="4" t="s">
        <v>464</v>
      </c>
      <c r="D3131" s="4">
        <v>42</v>
      </c>
      <c r="E3131" s="4" t="s">
        <v>13340</v>
      </c>
      <c r="F3131" s="4">
        <v>5.2328896522522</v>
      </c>
      <c r="G3131" s="4" t="s">
        <v>13341</v>
      </c>
    </row>
    <row r="3132" spans="1:7">
      <c r="A3132" s="4" t="s">
        <v>13342</v>
      </c>
      <c r="B3132" s="4" t="s">
        <v>13343</v>
      </c>
      <c r="C3132" s="4" t="s">
        <v>464</v>
      </c>
      <c r="D3132" s="4">
        <v>43</v>
      </c>
      <c r="E3132" s="4" t="s">
        <v>13344</v>
      </c>
      <c r="F3132" s="4">
        <v>5.23288106918335</v>
      </c>
      <c r="G3132" s="4" t="s">
        <v>13345</v>
      </c>
    </row>
    <row r="3133" spans="1:7">
      <c r="A3133" s="4" t="s">
        <v>13346</v>
      </c>
      <c r="B3133" s="4" t="s">
        <v>13347</v>
      </c>
      <c r="C3133" s="4" t="s">
        <v>464</v>
      </c>
      <c r="D3133" s="4">
        <v>44</v>
      </c>
      <c r="E3133" s="4" t="s">
        <v>13348</v>
      </c>
      <c r="F3133" s="4">
        <v>5.22979688644409</v>
      </c>
      <c r="G3133" s="4" t="s">
        <v>13349</v>
      </c>
    </row>
    <row r="3134" spans="1:7">
      <c r="A3134" s="4" t="s">
        <v>13350</v>
      </c>
      <c r="B3134" s="4" t="s">
        <v>13351</v>
      </c>
      <c r="C3134" s="4" t="s">
        <v>464</v>
      </c>
      <c r="D3134" s="4">
        <v>45</v>
      </c>
      <c r="E3134" s="4" t="s">
        <v>13352</v>
      </c>
      <c r="F3134" s="4">
        <v>5.22953462600708</v>
      </c>
      <c r="G3134" s="4" t="s">
        <v>13353</v>
      </c>
    </row>
    <row r="3135" spans="1:7">
      <c r="A3135" s="4" t="s">
        <v>13354</v>
      </c>
      <c r="B3135" s="4" t="s">
        <v>13355</v>
      </c>
      <c r="C3135" s="4" t="s">
        <v>464</v>
      </c>
      <c r="D3135" s="4">
        <v>33</v>
      </c>
      <c r="E3135" s="4" t="s">
        <v>13356</v>
      </c>
      <c r="F3135" s="4">
        <v>5.22827863693237</v>
      </c>
      <c r="G3135" s="4" t="s">
        <v>13357</v>
      </c>
    </row>
    <row r="3136" spans="1:7">
      <c r="A3136" s="4" t="s">
        <v>13358</v>
      </c>
      <c r="B3136" s="4" t="s">
        <v>13359</v>
      </c>
      <c r="C3136" s="4" t="s">
        <v>464</v>
      </c>
      <c r="D3136" s="4">
        <v>36</v>
      </c>
      <c r="E3136" s="4" t="s">
        <v>13360</v>
      </c>
      <c r="F3136" s="4">
        <v>5.22546863555908</v>
      </c>
      <c r="G3136" s="4" t="s">
        <v>13361</v>
      </c>
    </row>
    <row r="3137" spans="1:7">
      <c r="A3137" s="4" t="s">
        <v>13362</v>
      </c>
      <c r="B3137" s="4" t="s">
        <v>13363</v>
      </c>
      <c r="C3137" s="4" t="s">
        <v>464</v>
      </c>
      <c r="D3137" s="4">
        <v>41</v>
      </c>
      <c r="E3137" s="4" t="s">
        <v>13364</v>
      </c>
      <c r="F3137" s="4">
        <v>5.22330904006958</v>
      </c>
      <c r="G3137" s="4" t="s">
        <v>13365</v>
      </c>
    </row>
    <row r="3138" spans="1:7">
      <c r="A3138" s="4" t="s">
        <v>13366</v>
      </c>
      <c r="B3138" s="4" t="s">
        <v>13367</v>
      </c>
      <c r="C3138" s="4" t="s">
        <v>464</v>
      </c>
      <c r="D3138" s="4">
        <v>45</v>
      </c>
      <c r="E3138" s="4" t="s">
        <v>13368</v>
      </c>
      <c r="F3138" s="4">
        <v>5.2229642868042</v>
      </c>
      <c r="G3138" s="4" t="s">
        <v>13369</v>
      </c>
    </row>
    <row r="3139" spans="1:7">
      <c r="A3139" s="4" t="s">
        <v>13370</v>
      </c>
      <c r="B3139" s="4" t="s">
        <v>13371</v>
      </c>
      <c r="C3139" s="4" t="s">
        <v>464</v>
      </c>
      <c r="D3139" s="4">
        <v>44</v>
      </c>
      <c r="E3139" s="4" t="s">
        <v>13372</v>
      </c>
      <c r="F3139" s="4">
        <v>5.22038125991821</v>
      </c>
      <c r="G3139" s="4" t="s">
        <v>13373</v>
      </c>
    </row>
    <row r="3140" spans="1:7">
      <c r="A3140" s="4" t="s">
        <v>13374</v>
      </c>
      <c r="B3140" s="4" t="s">
        <v>13375</v>
      </c>
      <c r="C3140" s="4" t="s">
        <v>464</v>
      </c>
      <c r="D3140" s="4">
        <v>33</v>
      </c>
      <c r="E3140" s="4" t="s">
        <v>13376</v>
      </c>
      <c r="F3140" s="4">
        <v>5.21876239776611</v>
      </c>
      <c r="G3140" s="4" t="s">
        <v>13377</v>
      </c>
    </row>
    <row r="3141" spans="1:7">
      <c r="A3141" s="4" t="s">
        <v>13378</v>
      </c>
      <c r="B3141" s="4" t="s">
        <v>13379</v>
      </c>
      <c r="C3141" s="4" t="s">
        <v>464</v>
      </c>
      <c r="D3141" s="4">
        <v>39</v>
      </c>
      <c r="E3141" s="4" t="s">
        <v>13380</v>
      </c>
      <c r="F3141" s="4">
        <v>5.21712446212769</v>
      </c>
      <c r="G3141" s="4" t="s">
        <v>13381</v>
      </c>
    </row>
    <row r="3142" spans="1:7">
      <c r="A3142" s="4" t="s">
        <v>13382</v>
      </c>
      <c r="B3142" s="4" t="s">
        <v>13383</v>
      </c>
      <c r="C3142" s="4" t="s">
        <v>464</v>
      </c>
      <c r="D3142" s="4">
        <v>38</v>
      </c>
      <c r="E3142" s="4" t="s">
        <v>13384</v>
      </c>
      <c r="F3142" s="4">
        <v>5.21521997451782</v>
      </c>
      <c r="G3142" s="4" t="s">
        <v>13385</v>
      </c>
    </row>
    <row r="3143" spans="1:7">
      <c r="A3143" s="4" t="s">
        <v>13386</v>
      </c>
      <c r="B3143" s="4" t="s">
        <v>13387</v>
      </c>
      <c r="C3143" s="4" t="s">
        <v>464</v>
      </c>
      <c r="D3143" s="4">
        <v>47</v>
      </c>
      <c r="E3143" s="4" t="s">
        <v>13388</v>
      </c>
      <c r="F3143" s="4">
        <v>5.21515560150146</v>
      </c>
      <c r="G3143" s="4" t="s">
        <v>13389</v>
      </c>
    </row>
    <row r="3144" spans="1:7">
      <c r="A3144" s="4" t="s">
        <v>13390</v>
      </c>
      <c r="B3144" s="4" t="s">
        <v>13391</v>
      </c>
      <c r="C3144" s="4" t="s">
        <v>464</v>
      </c>
      <c r="D3144" s="4">
        <v>33</v>
      </c>
      <c r="E3144" s="4" t="s">
        <v>13392</v>
      </c>
      <c r="F3144" s="4">
        <v>5.21366024017334</v>
      </c>
      <c r="G3144" s="4" t="s">
        <v>13393</v>
      </c>
    </row>
    <row r="3145" spans="1:7">
      <c r="A3145" s="4" t="s">
        <v>13394</v>
      </c>
      <c r="B3145" s="4" t="s">
        <v>13395</v>
      </c>
      <c r="C3145" s="4" t="s">
        <v>464</v>
      </c>
      <c r="D3145" s="4">
        <v>42</v>
      </c>
      <c r="E3145" s="4" t="s">
        <v>13396</v>
      </c>
      <c r="F3145" s="4">
        <v>5.21110486984253</v>
      </c>
      <c r="G3145" s="4" t="s">
        <v>13397</v>
      </c>
    </row>
    <row r="3146" spans="1:7">
      <c r="A3146" s="4" t="s">
        <v>13398</v>
      </c>
      <c r="B3146" s="4" t="s">
        <v>13399</v>
      </c>
      <c r="C3146" s="4" t="s">
        <v>464</v>
      </c>
      <c r="D3146" s="4">
        <v>43</v>
      </c>
      <c r="E3146" s="4" t="s">
        <v>13400</v>
      </c>
      <c r="F3146" s="4">
        <v>5.21042728424072</v>
      </c>
      <c r="G3146" s="4" t="s">
        <v>13401</v>
      </c>
    </row>
    <row r="3147" spans="1:7">
      <c r="A3147" s="4" t="s">
        <v>13402</v>
      </c>
      <c r="B3147" s="4" t="s">
        <v>13403</v>
      </c>
      <c r="C3147" s="4" t="s">
        <v>464</v>
      </c>
      <c r="D3147" s="4">
        <v>41</v>
      </c>
      <c r="E3147" s="4" t="s">
        <v>13404</v>
      </c>
      <c r="F3147" s="4">
        <v>5.20891857147217</v>
      </c>
      <c r="G3147" s="4" t="s">
        <v>13405</v>
      </c>
    </row>
    <row r="3148" spans="1:7">
      <c r="A3148" s="4" t="s">
        <v>13406</v>
      </c>
      <c r="B3148" s="4" t="s">
        <v>13407</v>
      </c>
      <c r="C3148" s="4" t="s">
        <v>464</v>
      </c>
      <c r="D3148" s="4">
        <v>41</v>
      </c>
      <c r="E3148" s="4" t="s">
        <v>13408</v>
      </c>
      <c r="F3148" s="4">
        <v>5.20663976669312</v>
      </c>
      <c r="G3148" s="4" t="s">
        <v>13409</v>
      </c>
    </row>
    <row r="3149" spans="1:7">
      <c r="A3149" s="4" t="s">
        <v>13410</v>
      </c>
      <c r="B3149" s="4" t="s">
        <v>13411</v>
      </c>
      <c r="C3149" s="4" t="s">
        <v>551</v>
      </c>
      <c r="D3149" s="4">
        <v>16</v>
      </c>
      <c r="E3149" s="4" t="s">
        <v>13412</v>
      </c>
      <c r="F3149" s="4">
        <v>5.20463275909424</v>
      </c>
      <c r="G3149" s="4" t="s">
        <v>13413</v>
      </c>
    </row>
    <row r="3150" spans="1:7">
      <c r="A3150" s="4" t="s">
        <v>13414</v>
      </c>
      <c r="B3150" s="4" t="s">
        <v>13415</v>
      </c>
      <c r="C3150" s="4" t="s">
        <v>464</v>
      </c>
      <c r="D3150" s="4">
        <v>38</v>
      </c>
      <c r="E3150" s="4" t="s">
        <v>13416</v>
      </c>
      <c r="F3150" s="4">
        <v>5.19755268096924</v>
      </c>
      <c r="G3150" s="4" t="s">
        <v>13417</v>
      </c>
    </row>
    <row r="3151" spans="1:7">
      <c r="A3151" s="4" t="s">
        <v>13418</v>
      </c>
      <c r="B3151" s="4" t="s">
        <v>13419</v>
      </c>
      <c r="C3151" s="4" t="s">
        <v>551</v>
      </c>
      <c r="D3151" s="4">
        <v>19</v>
      </c>
      <c r="E3151" s="4" t="s">
        <v>13420</v>
      </c>
      <c r="F3151" s="4">
        <v>5.19607400894165</v>
      </c>
      <c r="G3151" s="4" t="s">
        <v>13421</v>
      </c>
    </row>
    <row r="3152" spans="1:7">
      <c r="A3152" s="4" t="s">
        <v>13422</v>
      </c>
      <c r="B3152" s="4" t="s">
        <v>13423</v>
      </c>
      <c r="C3152" s="4" t="s">
        <v>464</v>
      </c>
      <c r="D3152" s="4">
        <v>42</v>
      </c>
      <c r="E3152" s="4" t="s">
        <v>13424</v>
      </c>
      <c r="F3152" s="4">
        <v>5.19581890106201</v>
      </c>
      <c r="G3152" s="4" t="s">
        <v>13425</v>
      </c>
    </row>
    <row r="3153" spans="1:7">
      <c r="A3153" s="4" t="s">
        <v>13426</v>
      </c>
      <c r="B3153" s="4" t="s">
        <v>13427</v>
      </c>
      <c r="C3153" s="4" t="s">
        <v>551</v>
      </c>
      <c r="D3153" s="4">
        <v>22</v>
      </c>
      <c r="E3153" s="4" t="s">
        <v>13428</v>
      </c>
      <c r="F3153" s="4">
        <v>5.19500112533569</v>
      </c>
      <c r="G3153" s="4" t="s">
        <v>13429</v>
      </c>
    </row>
    <row r="3154" spans="1:7">
      <c r="A3154" s="4" t="s">
        <v>13430</v>
      </c>
      <c r="B3154" s="4" t="s">
        <v>13431</v>
      </c>
      <c r="C3154" s="4" t="s">
        <v>464</v>
      </c>
      <c r="D3154" s="4">
        <v>46</v>
      </c>
      <c r="E3154" s="4" t="s">
        <v>13432</v>
      </c>
      <c r="F3154" s="4">
        <v>5.19428730010986</v>
      </c>
      <c r="G3154" s="4" t="s">
        <v>13433</v>
      </c>
    </row>
    <row r="3155" spans="1:7">
      <c r="A3155" s="4" t="s">
        <v>13434</v>
      </c>
      <c r="B3155" s="4" t="s">
        <v>13435</v>
      </c>
      <c r="C3155" s="4" t="s">
        <v>464</v>
      </c>
      <c r="D3155" s="4">
        <v>48</v>
      </c>
      <c r="E3155" s="4" t="s">
        <v>13436</v>
      </c>
      <c r="F3155" s="4">
        <v>5.19312620162964</v>
      </c>
      <c r="G3155" s="4" t="s">
        <v>13437</v>
      </c>
    </row>
    <row r="3156" spans="1:7">
      <c r="A3156" s="4" t="s">
        <v>13438</v>
      </c>
      <c r="B3156" s="4" t="s">
        <v>13439</v>
      </c>
      <c r="C3156" s="4" t="s">
        <v>464</v>
      </c>
      <c r="D3156" s="4">
        <v>40</v>
      </c>
      <c r="E3156" s="4" t="s">
        <v>13440</v>
      </c>
      <c r="F3156" s="4">
        <v>5.19312620162964</v>
      </c>
      <c r="G3156" s="4" t="s">
        <v>13441</v>
      </c>
    </row>
    <row r="3157" spans="1:7">
      <c r="A3157" s="4" t="s">
        <v>13442</v>
      </c>
      <c r="B3157" s="4" t="s">
        <v>13443</v>
      </c>
      <c r="C3157" s="4" t="s">
        <v>464</v>
      </c>
      <c r="D3157" s="4">
        <v>38</v>
      </c>
      <c r="E3157" s="4" t="s">
        <v>13444</v>
      </c>
      <c r="F3157" s="4">
        <v>5.19189405441284</v>
      </c>
      <c r="G3157" s="4" t="s">
        <v>13445</v>
      </c>
    </row>
    <row r="3158" spans="1:7">
      <c r="A3158" s="4" t="s">
        <v>13446</v>
      </c>
      <c r="B3158" s="4" t="s">
        <v>13447</v>
      </c>
      <c r="C3158" s="4" t="s">
        <v>464</v>
      </c>
      <c r="D3158" s="4">
        <v>33</v>
      </c>
      <c r="E3158" s="4" t="s">
        <v>13448</v>
      </c>
      <c r="F3158" s="4">
        <v>5.19030904769897</v>
      </c>
      <c r="G3158" s="4" t="s">
        <v>13449</v>
      </c>
    </row>
    <row r="3159" spans="1:7">
      <c r="A3159" s="4" t="s">
        <v>13450</v>
      </c>
      <c r="B3159" s="4" t="s">
        <v>13451</v>
      </c>
      <c r="C3159" s="4" t="s">
        <v>464</v>
      </c>
      <c r="D3159" s="4">
        <v>45</v>
      </c>
      <c r="E3159" s="4" t="s">
        <v>13452</v>
      </c>
      <c r="F3159" s="4">
        <v>5.18862104415894</v>
      </c>
      <c r="G3159" s="4" t="s">
        <v>13453</v>
      </c>
    </row>
    <row r="3160" spans="1:7">
      <c r="A3160" s="4" t="s">
        <v>13454</v>
      </c>
      <c r="B3160" s="4" t="s">
        <v>13455</v>
      </c>
      <c r="C3160" s="4" t="s">
        <v>464</v>
      </c>
      <c r="D3160" s="4">
        <v>42</v>
      </c>
      <c r="E3160" s="4" t="s">
        <v>13456</v>
      </c>
      <c r="F3160" s="4">
        <v>5.18757247924805</v>
      </c>
      <c r="G3160" s="4" t="s">
        <v>13457</v>
      </c>
    </row>
    <row r="3161" spans="1:7">
      <c r="A3161" s="4" t="s">
        <v>1093</v>
      </c>
      <c r="B3161" s="4" t="s">
        <v>1094</v>
      </c>
      <c r="C3161" s="4" t="s">
        <v>464</v>
      </c>
      <c r="D3161" s="4">
        <v>29</v>
      </c>
      <c r="E3161" s="4" t="s">
        <v>1095</v>
      </c>
      <c r="F3161" s="4">
        <v>5.18712949752808</v>
      </c>
      <c r="G3161" s="4" t="s">
        <v>1096</v>
      </c>
    </row>
    <row r="3162" spans="1:7">
      <c r="A3162" s="4" t="s">
        <v>13458</v>
      </c>
      <c r="B3162" s="4" t="s">
        <v>13459</v>
      </c>
      <c r="C3162" s="4" t="s">
        <v>464</v>
      </c>
      <c r="D3162" s="4">
        <v>46</v>
      </c>
      <c r="E3162" s="4" t="s">
        <v>13460</v>
      </c>
      <c r="F3162" s="4">
        <v>5.18646383285522</v>
      </c>
      <c r="G3162" s="4" t="s">
        <v>13461</v>
      </c>
    </row>
    <row r="3163" spans="1:7">
      <c r="A3163" s="4" t="s">
        <v>13462</v>
      </c>
      <c r="B3163" s="4" t="s">
        <v>13463</v>
      </c>
      <c r="C3163" s="4" t="s">
        <v>551</v>
      </c>
      <c r="D3163" s="4">
        <v>20</v>
      </c>
      <c r="E3163" s="4" t="s">
        <v>13464</v>
      </c>
      <c r="F3163" s="4">
        <v>5.18536376953125</v>
      </c>
      <c r="G3163" s="4" t="s">
        <v>13465</v>
      </c>
    </row>
    <row r="3164" spans="1:7">
      <c r="A3164" s="4" t="s">
        <v>13466</v>
      </c>
      <c r="B3164" s="4" t="s">
        <v>13467</v>
      </c>
      <c r="C3164" s="4" t="s">
        <v>464</v>
      </c>
      <c r="D3164" s="4">
        <v>45</v>
      </c>
      <c r="E3164" s="4" t="s">
        <v>13468</v>
      </c>
      <c r="F3164" s="4">
        <v>5.18532466888428</v>
      </c>
      <c r="G3164" s="4" t="s">
        <v>13469</v>
      </c>
    </row>
    <row r="3165" spans="1:7">
      <c r="A3165" s="4" t="s">
        <v>13470</v>
      </c>
      <c r="B3165" s="4" t="s">
        <v>13471</v>
      </c>
      <c r="C3165" s="4" t="s">
        <v>464</v>
      </c>
      <c r="D3165" s="4">
        <v>32</v>
      </c>
      <c r="E3165" s="4" t="s">
        <v>13472</v>
      </c>
      <c r="F3165" s="4">
        <v>5.18350553512573</v>
      </c>
      <c r="G3165" s="4" t="s">
        <v>13473</v>
      </c>
    </row>
    <row r="3166" spans="1:7">
      <c r="A3166" s="4" t="s">
        <v>13474</v>
      </c>
      <c r="B3166" s="4" t="s">
        <v>13475</v>
      </c>
      <c r="C3166" s="4" t="s">
        <v>464</v>
      </c>
      <c r="D3166" s="4">
        <v>48</v>
      </c>
      <c r="E3166" s="4" t="s">
        <v>13476</v>
      </c>
      <c r="F3166" s="4">
        <v>5.18172407150269</v>
      </c>
      <c r="G3166" s="4" t="s">
        <v>13477</v>
      </c>
    </row>
    <row r="3167" spans="1:7">
      <c r="A3167" s="4" t="s">
        <v>13478</v>
      </c>
      <c r="B3167" s="4" t="s">
        <v>13479</v>
      </c>
      <c r="C3167" s="4" t="s">
        <v>464</v>
      </c>
      <c r="D3167" s="4">
        <v>41</v>
      </c>
      <c r="E3167" s="4" t="s">
        <v>13480</v>
      </c>
      <c r="F3167" s="4">
        <v>5.18115711212158</v>
      </c>
      <c r="G3167" s="4" t="s">
        <v>13481</v>
      </c>
    </row>
    <row r="3168" spans="1:7">
      <c r="A3168" s="4" t="s">
        <v>13482</v>
      </c>
      <c r="B3168" s="4" t="s">
        <v>13483</v>
      </c>
      <c r="C3168" s="4" t="s">
        <v>464</v>
      </c>
      <c r="D3168" s="4">
        <v>40</v>
      </c>
      <c r="E3168" s="4" t="s">
        <v>13484</v>
      </c>
      <c r="F3168" s="4">
        <v>5.17965459823608</v>
      </c>
      <c r="G3168" s="4" t="s">
        <v>13485</v>
      </c>
    </row>
    <row r="3169" spans="1:7">
      <c r="A3169" s="4" t="s">
        <v>13486</v>
      </c>
      <c r="B3169" s="4" t="s">
        <v>13487</v>
      </c>
      <c r="C3169" s="4" t="s">
        <v>464</v>
      </c>
      <c r="D3169" s="4">
        <v>44</v>
      </c>
      <c r="E3169" s="4" t="s">
        <v>13488</v>
      </c>
      <c r="F3169" s="4">
        <v>5.17397403717041</v>
      </c>
      <c r="G3169" s="4" t="s">
        <v>13489</v>
      </c>
    </row>
    <row r="3170" spans="1:7">
      <c r="A3170" s="4" t="s">
        <v>13490</v>
      </c>
      <c r="B3170" s="4" t="s">
        <v>13491</v>
      </c>
      <c r="C3170" s="4" t="s">
        <v>464</v>
      </c>
      <c r="D3170" s="4">
        <v>43</v>
      </c>
      <c r="E3170" s="4" t="s">
        <v>13492</v>
      </c>
      <c r="F3170" s="4">
        <v>5.17336845397949</v>
      </c>
      <c r="G3170" s="4" t="s">
        <v>13493</v>
      </c>
    </row>
    <row r="3171" spans="1:7">
      <c r="A3171" s="4" t="s">
        <v>13494</v>
      </c>
      <c r="B3171" s="4" t="s">
        <v>13495</v>
      </c>
      <c r="C3171" s="4" t="s">
        <v>464</v>
      </c>
      <c r="D3171" s="4">
        <v>43</v>
      </c>
      <c r="E3171" s="4" t="s">
        <v>13496</v>
      </c>
      <c r="F3171" s="4">
        <v>5.17094326019287</v>
      </c>
      <c r="G3171" s="4" t="s">
        <v>13497</v>
      </c>
    </row>
    <row r="3172" spans="1:7">
      <c r="A3172" s="4" t="s">
        <v>13498</v>
      </c>
      <c r="B3172" s="4" t="s">
        <v>13499</v>
      </c>
      <c r="C3172" s="4" t="s">
        <v>464</v>
      </c>
      <c r="D3172" s="4">
        <v>44</v>
      </c>
      <c r="E3172" s="4" t="s">
        <v>13500</v>
      </c>
      <c r="F3172" s="4">
        <v>5.17071199417114</v>
      </c>
      <c r="G3172" s="4" t="s">
        <v>13501</v>
      </c>
    </row>
    <row r="3173" spans="1:7">
      <c r="A3173" s="4" t="s">
        <v>13502</v>
      </c>
      <c r="B3173" s="4" t="s">
        <v>13503</v>
      </c>
      <c r="C3173" s="4" t="s">
        <v>464</v>
      </c>
      <c r="D3173" s="4">
        <v>41</v>
      </c>
      <c r="E3173" s="4" t="s">
        <v>13504</v>
      </c>
      <c r="F3173" s="4">
        <v>5.17010593414307</v>
      </c>
      <c r="G3173" s="4" t="s">
        <v>13505</v>
      </c>
    </row>
    <row r="3174" spans="1:7">
      <c r="A3174" s="4" t="s">
        <v>13506</v>
      </c>
      <c r="B3174" s="4" t="s">
        <v>13507</v>
      </c>
      <c r="C3174" s="4" t="s">
        <v>464</v>
      </c>
      <c r="D3174" s="4">
        <v>45</v>
      </c>
      <c r="E3174" s="4" t="s">
        <v>13508</v>
      </c>
      <c r="F3174" s="4">
        <v>5.16873168945313</v>
      </c>
      <c r="G3174" s="4" t="s">
        <v>13509</v>
      </c>
    </row>
    <row r="3175" spans="1:7">
      <c r="A3175" s="4" t="s">
        <v>13510</v>
      </c>
      <c r="B3175" s="4" t="s">
        <v>13511</v>
      </c>
      <c r="C3175" s="4" t="s">
        <v>464</v>
      </c>
      <c r="D3175" s="4">
        <v>45</v>
      </c>
      <c r="E3175" s="4" t="s">
        <v>13512</v>
      </c>
      <c r="F3175" s="4">
        <v>5.16776514053345</v>
      </c>
      <c r="G3175" s="4" t="s">
        <v>13513</v>
      </c>
    </row>
    <row r="3176" spans="1:7">
      <c r="A3176" s="4" t="s">
        <v>13514</v>
      </c>
      <c r="B3176" s="4" t="s">
        <v>13515</v>
      </c>
      <c r="C3176" s="4" t="s">
        <v>464</v>
      </c>
      <c r="D3176" s="4">
        <v>33</v>
      </c>
      <c r="E3176" s="4" t="s">
        <v>13516</v>
      </c>
      <c r="F3176" s="4">
        <v>5.16560173034668</v>
      </c>
      <c r="G3176" s="4" t="s">
        <v>13517</v>
      </c>
    </row>
    <row r="3177" spans="1:7">
      <c r="A3177" s="4" t="s">
        <v>13518</v>
      </c>
      <c r="B3177" s="4" t="s">
        <v>13519</v>
      </c>
      <c r="C3177" s="4" t="s">
        <v>464</v>
      </c>
      <c r="D3177" s="4">
        <v>37</v>
      </c>
      <c r="E3177" s="4" t="s">
        <v>13520</v>
      </c>
      <c r="F3177" s="4">
        <v>5.16484260559082</v>
      </c>
      <c r="G3177" s="4" t="s">
        <v>13521</v>
      </c>
    </row>
    <row r="3178" spans="1:7">
      <c r="A3178" s="4" t="s">
        <v>13522</v>
      </c>
      <c r="B3178" s="4" t="s">
        <v>13523</v>
      </c>
      <c r="C3178" s="4" t="s">
        <v>464</v>
      </c>
      <c r="D3178" s="4">
        <v>38</v>
      </c>
      <c r="E3178" s="4" t="s">
        <v>13524</v>
      </c>
      <c r="F3178" s="4">
        <v>5.16152763366699</v>
      </c>
      <c r="G3178" s="4" t="s">
        <v>13525</v>
      </c>
    </row>
    <row r="3179" spans="1:7">
      <c r="A3179" s="4" t="s">
        <v>13526</v>
      </c>
      <c r="B3179" s="4" t="s">
        <v>13527</v>
      </c>
      <c r="C3179" s="4" t="s">
        <v>464</v>
      </c>
      <c r="D3179" s="4">
        <v>42</v>
      </c>
      <c r="E3179" s="4" t="s">
        <v>13528</v>
      </c>
      <c r="F3179" s="4">
        <v>5.16118621826172</v>
      </c>
      <c r="G3179" s="4" t="s">
        <v>13529</v>
      </c>
    </row>
    <row r="3180" spans="1:7">
      <c r="A3180" s="4" t="s">
        <v>13530</v>
      </c>
      <c r="B3180" s="4" t="s">
        <v>13531</v>
      </c>
      <c r="C3180" s="4" t="s">
        <v>464</v>
      </c>
      <c r="D3180" s="4">
        <v>41</v>
      </c>
      <c r="E3180" s="4" t="s">
        <v>13532</v>
      </c>
      <c r="F3180" s="4">
        <v>5.15812397003174</v>
      </c>
      <c r="G3180" s="4" t="s">
        <v>13533</v>
      </c>
    </row>
    <row r="3181" spans="1:7">
      <c r="A3181" s="4" t="s">
        <v>13534</v>
      </c>
      <c r="B3181" s="4" t="s">
        <v>13535</v>
      </c>
      <c r="C3181" s="4" t="s">
        <v>464</v>
      </c>
      <c r="D3181" s="4">
        <v>45</v>
      </c>
      <c r="E3181" s="4" t="s">
        <v>13536</v>
      </c>
      <c r="F3181" s="4">
        <v>5.15800046920776</v>
      </c>
      <c r="G3181" s="4" t="s">
        <v>13537</v>
      </c>
    </row>
    <row r="3182" spans="1:7">
      <c r="A3182" s="4" t="s">
        <v>13538</v>
      </c>
      <c r="B3182" s="4" t="s">
        <v>13539</v>
      </c>
      <c r="C3182" s="4" t="s">
        <v>464</v>
      </c>
      <c r="D3182" s="4">
        <v>34</v>
      </c>
      <c r="E3182" s="4" t="s">
        <v>13540</v>
      </c>
      <c r="F3182" s="4">
        <v>5.1556921005249</v>
      </c>
      <c r="G3182" s="4" t="s">
        <v>13541</v>
      </c>
    </row>
    <row r="3183" spans="1:7">
      <c r="A3183" s="4" t="s">
        <v>13542</v>
      </c>
      <c r="B3183" s="4" t="s">
        <v>13543</v>
      </c>
      <c r="C3183" s="4" t="s">
        <v>464</v>
      </c>
      <c r="D3183" s="4">
        <v>45</v>
      </c>
      <c r="E3183" s="4" t="s">
        <v>13544</v>
      </c>
      <c r="F3183" s="4">
        <v>5.15344476699829</v>
      </c>
      <c r="G3183" s="4" t="s">
        <v>13545</v>
      </c>
    </row>
    <row r="3184" spans="1:7">
      <c r="A3184" s="4" t="s">
        <v>13546</v>
      </c>
      <c r="B3184" s="4" t="s">
        <v>13547</v>
      </c>
      <c r="C3184" s="4" t="s">
        <v>464</v>
      </c>
      <c r="D3184" s="4">
        <v>42</v>
      </c>
      <c r="E3184" s="4" t="s">
        <v>13548</v>
      </c>
      <c r="F3184" s="4">
        <v>5.15130758285522</v>
      </c>
      <c r="G3184" s="4" t="s">
        <v>13549</v>
      </c>
    </row>
    <row r="3185" spans="1:7">
      <c r="A3185" s="4" t="s">
        <v>13550</v>
      </c>
      <c r="B3185" s="4" t="s">
        <v>13551</v>
      </c>
      <c r="C3185" s="4" t="s">
        <v>464</v>
      </c>
      <c r="D3185" s="4">
        <v>44</v>
      </c>
      <c r="E3185" s="4" t="s">
        <v>13552</v>
      </c>
      <c r="F3185" s="4">
        <v>5.15119791030884</v>
      </c>
      <c r="G3185" s="4" t="s">
        <v>13553</v>
      </c>
    </row>
    <row r="3186" spans="1:7">
      <c r="A3186" s="4" t="s">
        <v>13554</v>
      </c>
      <c r="B3186" s="4" t="s">
        <v>13555</v>
      </c>
      <c r="C3186" s="4" t="s">
        <v>464</v>
      </c>
      <c r="D3186" s="4">
        <v>37</v>
      </c>
      <c r="E3186" s="4" t="s">
        <v>13556</v>
      </c>
      <c r="F3186" s="4">
        <v>5.1485481262207</v>
      </c>
      <c r="G3186" s="4" t="s">
        <v>13557</v>
      </c>
    </row>
    <row r="3187" spans="1:7">
      <c r="A3187" s="4" t="s">
        <v>13558</v>
      </c>
      <c r="B3187" s="4" t="s">
        <v>13559</v>
      </c>
      <c r="C3187" s="4" t="s">
        <v>464</v>
      </c>
      <c r="D3187" s="4">
        <v>46</v>
      </c>
      <c r="E3187" s="4" t="s">
        <v>13560</v>
      </c>
      <c r="F3187" s="4">
        <v>5.14443016052246</v>
      </c>
      <c r="G3187" s="4" t="s">
        <v>13561</v>
      </c>
    </row>
    <row r="3188" spans="1:7">
      <c r="A3188" s="4" t="s">
        <v>13562</v>
      </c>
      <c r="B3188" s="4" t="s">
        <v>13563</v>
      </c>
      <c r="C3188" s="4" t="s">
        <v>551</v>
      </c>
      <c r="D3188" s="4">
        <v>19</v>
      </c>
      <c r="E3188" s="4" t="s">
        <v>13564</v>
      </c>
      <c r="F3188" s="4">
        <v>5.14303779602051</v>
      </c>
      <c r="G3188" s="4" t="s">
        <v>13565</v>
      </c>
    </row>
    <row r="3189" spans="1:7">
      <c r="A3189" s="4" t="s">
        <v>13566</v>
      </c>
      <c r="B3189" s="4" t="s">
        <v>13567</v>
      </c>
      <c r="C3189" s="4" t="s">
        <v>464</v>
      </c>
      <c r="D3189" s="4">
        <v>38</v>
      </c>
      <c r="E3189" s="4" t="s">
        <v>13568</v>
      </c>
      <c r="F3189" s="4">
        <v>5.14295101165771</v>
      </c>
      <c r="G3189" s="4" t="s">
        <v>13569</v>
      </c>
    </row>
    <row r="3190" spans="1:7">
      <c r="A3190" s="4" t="s">
        <v>13570</v>
      </c>
      <c r="B3190" s="4" t="s">
        <v>13571</v>
      </c>
      <c r="C3190" s="4" t="s">
        <v>464</v>
      </c>
      <c r="D3190" s="4">
        <v>42</v>
      </c>
      <c r="E3190" s="4" t="s">
        <v>13572</v>
      </c>
      <c r="F3190" s="4">
        <v>5.13631820678711</v>
      </c>
      <c r="G3190" s="4" t="s">
        <v>13573</v>
      </c>
    </row>
    <row r="3191" spans="1:7">
      <c r="A3191" s="4" t="s">
        <v>13574</v>
      </c>
      <c r="B3191" s="4" t="s">
        <v>13575</v>
      </c>
      <c r="C3191" s="4" t="s">
        <v>464</v>
      </c>
      <c r="D3191" s="4">
        <v>38</v>
      </c>
      <c r="E3191" s="4" t="s">
        <v>13576</v>
      </c>
      <c r="F3191" s="4">
        <v>5.13577651977539</v>
      </c>
      <c r="G3191" s="4" t="s">
        <v>13577</v>
      </c>
    </row>
    <row r="3192" spans="1:7">
      <c r="A3192" s="4" t="s">
        <v>13578</v>
      </c>
      <c r="B3192" s="4" t="s">
        <v>13579</v>
      </c>
      <c r="C3192" s="4" t="s">
        <v>464</v>
      </c>
      <c r="D3192" s="4">
        <v>44</v>
      </c>
      <c r="E3192" s="4" t="s">
        <v>13580</v>
      </c>
      <c r="F3192" s="4">
        <v>5.13569688796997</v>
      </c>
      <c r="G3192" s="4" t="s">
        <v>13581</v>
      </c>
    </row>
    <row r="3193" spans="1:7">
      <c r="A3193" s="4" t="s">
        <v>13582</v>
      </c>
      <c r="B3193" s="4" t="s">
        <v>13583</v>
      </c>
      <c r="C3193" s="4" t="s">
        <v>464</v>
      </c>
      <c r="D3193" s="4">
        <v>44</v>
      </c>
      <c r="E3193" s="4" t="s">
        <v>13584</v>
      </c>
      <c r="F3193" s="4">
        <v>5.13261604309082</v>
      </c>
      <c r="G3193" s="4" t="s">
        <v>13585</v>
      </c>
    </row>
    <row r="3194" spans="1:7">
      <c r="A3194" s="4" t="s">
        <v>13586</v>
      </c>
      <c r="B3194" s="4" t="s">
        <v>13587</v>
      </c>
      <c r="C3194" s="4" t="s">
        <v>464</v>
      </c>
      <c r="D3194" s="4">
        <v>47</v>
      </c>
      <c r="E3194" s="4" t="s">
        <v>13588</v>
      </c>
      <c r="F3194" s="4">
        <v>5.13088798522949</v>
      </c>
      <c r="G3194" s="4" t="s">
        <v>13589</v>
      </c>
    </row>
    <row r="3195" spans="1:7">
      <c r="A3195" s="4" t="s">
        <v>13590</v>
      </c>
      <c r="B3195" s="4" t="s">
        <v>13591</v>
      </c>
      <c r="C3195" s="4" t="s">
        <v>464</v>
      </c>
      <c r="D3195" s="4">
        <v>44</v>
      </c>
      <c r="E3195" s="4" t="s">
        <v>13592</v>
      </c>
      <c r="F3195" s="4">
        <v>5.13085460662842</v>
      </c>
      <c r="G3195" s="4" t="s">
        <v>13593</v>
      </c>
    </row>
    <row r="3196" spans="1:7">
      <c r="A3196" s="4" t="s">
        <v>13594</v>
      </c>
      <c r="B3196" s="4" t="s">
        <v>13595</v>
      </c>
      <c r="C3196" s="4" t="s">
        <v>464</v>
      </c>
      <c r="D3196" s="4">
        <v>34</v>
      </c>
      <c r="E3196" s="4" t="s">
        <v>13596</v>
      </c>
      <c r="F3196" s="4">
        <v>5.13085126876831</v>
      </c>
      <c r="G3196" s="4" t="s">
        <v>13597</v>
      </c>
    </row>
    <row r="3197" spans="1:7">
      <c r="A3197" s="4" t="s">
        <v>13598</v>
      </c>
      <c r="B3197" s="4" t="s">
        <v>13599</v>
      </c>
      <c r="C3197" s="4" t="s">
        <v>464</v>
      </c>
      <c r="D3197" s="4">
        <v>35</v>
      </c>
      <c r="E3197" s="4" t="s">
        <v>13600</v>
      </c>
      <c r="F3197" s="4">
        <v>5.12881469726563</v>
      </c>
      <c r="G3197" s="4" t="s">
        <v>13601</v>
      </c>
    </row>
    <row r="3198" spans="1:7">
      <c r="A3198" s="4" t="s">
        <v>13602</v>
      </c>
      <c r="B3198" s="4" t="s">
        <v>13603</v>
      </c>
      <c r="C3198" s="4" t="s">
        <v>464</v>
      </c>
      <c r="D3198" s="4">
        <v>43</v>
      </c>
      <c r="E3198" s="4" t="s">
        <v>13604</v>
      </c>
      <c r="F3198" s="4">
        <v>5.12867307662964</v>
      </c>
      <c r="G3198" s="4" t="s">
        <v>13605</v>
      </c>
    </row>
    <row r="3199" spans="1:7">
      <c r="A3199" s="4" t="s">
        <v>13606</v>
      </c>
      <c r="B3199" s="4" t="s">
        <v>13607</v>
      </c>
      <c r="C3199" s="4" t="s">
        <v>464</v>
      </c>
      <c r="D3199" s="4">
        <v>34</v>
      </c>
      <c r="E3199" s="4" t="s">
        <v>13608</v>
      </c>
      <c r="F3199" s="4">
        <v>5.12844085693359</v>
      </c>
      <c r="G3199" s="4" t="s">
        <v>13609</v>
      </c>
    </row>
    <row r="3200" spans="1:7">
      <c r="A3200" s="4" t="s">
        <v>13610</v>
      </c>
      <c r="B3200" s="4" t="s">
        <v>13611</v>
      </c>
      <c r="C3200" s="4" t="s">
        <v>551</v>
      </c>
      <c r="D3200" s="4">
        <v>23</v>
      </c>
      <c r="E3200" s="4" t="s">
        <v>13612</v>
      </c>
      <c r="F3200" s="4">
        <v>5.1279296875</v>
      </c>
      <c r="G3200" s="4" t="s">
        <v>13613</v>
      </c>
    </row>
    <row r="3201" spans="1:7">
      <c r="A3201" s="4" t="s">
        <v>1191</v>
      </c>
      <c r="B3201" s="4" t="s">
        <v>1192</v>
      </c>
      <c r="C3201" s="4" t="s">
        <v>551</v>
      </c>
      <c r="D3201" s="4">
        <v>21</v>
      </c>
      <c r="E3201" s="4" t="s">
        <v>1193</v>
      </c>
      <c r="F3201" s="4">
        <v>5.1266131401062</v>
      </c>
      <c r="G3201" s="4" t="s">
        <v>1194</v>
      </c>
    </row>
    <row r="3202" spans="1:7">
      <c r="A3202" s="4" t="s">
        <v>13614</v>
      </c>
      <c r="B3202" s="4" t="s">
        <v>13615</v>
      </c>
      <c r="C3202" s="4" t="s">
        <v>464</v>
      </c>
      <c r="D3202" s="4">
        <v>44</v>
      </c>
      <c r="E3202" s="4" t="s">
        <v>13616</v>
      </c>
      <c r="F3202" s="4">
        <v>5.12633609771729</v>
      </c>
      <c r="G3202" s="4" t="s">
        <v>13617</v>
      </c>
    </row>
    <row r="3203" spans="1:7">
      <c r="A3203" s="4" t="s">
        <v>13618</v>
      </c>
      <c r="B3203" s="4" t="s">
        <v>13619</v>
      </c>
      <c r="C3203" s="4" t="s">
        <v>464</v>
      </c>
      <c r="D3203" s="4">
        <v>51</v>
      </c>
      <c r="E3203" s="4" t="s">
        <v>13620</v>
      </c>
      <c r="F3203" s="4">
        <v>5.12501764297485</v>
      </c>
      <c r="G3203" s="4" t="s">
        <v>13621</v>
      </c>
    </row>
    <row r="3204" spans="1:7">
      <c r="A3204" s="4" t="s">
        <v>13622</v>
      </c>
      <c r="B3204" s="4" t="s">
        <v>13623</v>
      </c>
      <c r="C3204" s="4" t="s">
        <v>464</v>
      </c>
      <c r="D3204" s="4">
        <v>36</v>
      </c>
      <c r="E3204" s="4" t="s">
        <v>13624</v>
      </c>
      <c r="F3204" s="4">
        <v>5.12393569946289</v>
      </c>
      <c r="G3204" s="4" t="s">
        <v>13625</v>
      </c>
    </row>
    <row r="3205" spans="1:7">
      <c r="A3205" s="4" t="s">
        <v>13626</v>
      </c>
      <c r="B3205" s="4" t="s">
        <v>13627</v>
      </c>
      <c r="C3205" s="4" t="s">
        <v>464</v>
      </c>
      <c r="D3205" s="4">
        <v>45</v>
      </c>
      <c r="E3205" s="4" t="s">
        <v>13628</v>
      </c>
      <c r="F3205" s="4">
        <v>5.11723470687866</v>
      </c>
      <c r="G3205" s="4" t="s">
        <v>13629</v>
      </c>
    </row>
    <row r="3206" spans="1:7">
      <c r="A3206" s="4" t="s">
        <v>13630</v>
      </c>
      <c r="B3206" s="4" t="s">
        <v>13631</v>
      </c>
      <c r="C3206" s="4" t="s">
        <v>464</v>
      </c>
      <c r="D3206" s="4">
        <v>48</v>
      </c>
      <c r="E3206" s="4" t="s">
        <v>13632</v>
      </c>
      <c r="F3206" s="4">
        <v>5.11598348617554</v>
      </c>
      <c r="G3206" s="4" t="s">
        <v>13633</v>
      </c>
    </row>
    <row r="3207" spans="1:7">
      <c r="A3207" s="4" t="s">
        <v>13634</v>
      </c>
      <c r="B3207" s="4" t="s">
        <v>13635</v>
      </c>
      <c r="C3207" s="4" t="s">
        <v>464</v>
      </c>
      <c r="D3207" s="4">
        <v>38</v>
      </c>
      <c r="E3207" s="4" t="s">
        <v>13636</v>
      </c>
      <c r="F3207" s="4">
        <v>5.1158299446106</v>
      </c>
      <c r="G3207" s="4" t="s">
        <v>13637</v>
      </c>
    </row>
    <row r="3208" spans="1:7">
      <c r="A3208" s="4" t="s">
        <v>13638</v>
      </c>
      <c r="B3208" s="4" t="s">
        <v>13639</v>
      </c>
      <c r="C3208" s="4" t="s">
        <v>464</v>
      </c>
      <c r="D3208" s="4">
        <v>41</v>
      </c>
      <c r="E3208" s="4" t="s">
        <v>13640</v>
      </c>
      <c r="F3208" s="4">
        <v>5.11464595794678</v>
      </c>
      <c r="G3208" s="4" t="s">
        <v>13641</v>
      </c>
    </row>
    <row r="3209" spans="1:7">
      <c r="A3209" s="4" t="s">
        <v>13642</v>
      </c>
      <c r="B3209" s="4" t="s">
        <v>13643</v>
      </c>
      <c r="C3209" s="4" t="s">
        <v>464</v>
      </c>
      <c r="D3209" s="4">
        <v>49</v>
      </c>
      <c r="E3209" s="4" t="s">
        <v>13644</v>
      </c>
      <c r="F3209" s="4">
        <v>5.11407375335693</v>
      </c>
      <c r="G3209" s="4" t="s">
        <v>13645</v>
      </c>
    </row>
    <row r="3210" spans="1:7">
      <c r="A3210" s="4" t="s">
        <v>662</v>
      </c>
      <c r="B3210" s="4" t="s">
        <v>663</v>
      </c>
      <c r="C3210" s="4" t="s">
        <v>464</v>
      </c>
      <c r="D3210" s="4">
        <v>45</v>
      </c>
      <c r="E3210" s="4" t="s">
        <v>664</v>
      </c>
      <c r="F3210" s="4">
        <v>5.11277770996094</v>
      </c>
      <c r="G3210" s="4" t="s">
        <v>665</v>
      </c>
    </row>
    <row r="3211" spans="1:7">
      <c r="A3211" s="4" t="s">
        <v>13646</v>
      </c>
      <c r="B3211" s="4" t="s">
        <v>13647</v>
      </c>
      <c r="C3211" s="4" t="s">
        <v>464</v>
      </c>
      <c r="D3211" s="4">
        <v>44</v>
      </c>
      <c r="E3211" s="4" t="s">
        <v>13648</v>
      </c>
      <c r="F3211" s="4">
        <v>5.11003160476685</v>
      </c>
      <c r="G3211" s="4" t="s">
        <v>13649</v>
      </c>
    </row>
    <row r="3212" spans="1:7">
      <c r="A3212" s="4" t="s">
        <v>13650</v>
      </c>
      <c r="B3212" s="4" t="s">
        <v>13651</v>
      </c>
      <c r="C3212" s="4" t="s">
        <v>464</v>
      </c>
      <c r="D3212" s="4">
        <v>38</v>
      </c>
      <c r="E3212" s="4" t="s">
        <v>13652</v>
      </c>
      <c r="F3212" s="4">
        <v>5.10999727249146</v>
      </c>
      <c r="G3212" s="4" t="s">
        <v>13653</v>
      </c>
    </row>
    <row r="3213" spans="1:7">
      <c r="A3213" s="4" t="s">
        <v>13654</v>
      </c>
      <c r="B3213" s="4" t="s">
        <v>13655</v>
      </c>
      <c r="C3213" s="4" t="s">
        <v>464</v>
      </c>
      <c r="D3213" s="4">
        <v>42</v>
      </c>
      <c r="E3213" s="4" t="s">
        <v>13656</v>
      </c>
      <c r="F3213" s="4">
        <v>5.10999298095703</v>
      </c>
      <c r="G3213" s="4" t="s">
        <v>13657</v>
      </c>
    </row>
    <row r="3214" spans="1:7">
      <c r="A3214" s="4" t="s">
        <v>13658</v>
      </c>
      <c r="B3214" s="4" t="s">
        <v>13659</v>
      </c>
      <c r="C3214" s="4" t="s">
        <v>464</v>
      </c>
      <c r="D3214" s="4">
        <v>46</v>
      </c>
      <c r="E3214" s="4" t="s">
        <v>13660</v>
      </c>
      <c r="F3214" s="4">
        <v>5.10913419723511</v>
      </c>
      <c r="G3214" s="4" t="s">
        <v>13661</v>
      </c>
    </row>
    <row r="3215" spans="1:7">
      <c r="A3215" s="4" t="s">
        <v>13662</v>
      </c>
      <c r="B3215" s="4" t="s">
        <v>13663</v>
      </c>
      <c r="C3215" s="4" t="s">
        <v>464</v>
      </c>
      <c r="D3215" s="4">
        <v>36</v>
      </c>
      <c r="E3215" s="4" t="s">
        <v>13664</v>
      </c>
      <c r="F3215" s="4">
        <v>5.10858345031738</v>
      </c>
      <c r="G3215" s="4" t="s">
        <v>13665</v>
      </c>
    </row>
    <row r="3216" spans="1:7">
      <c r="A3216" s="4" t="s">
        <v>13666</v>
      </c>
      <c r="B3216" s="4" t="s">
        <v>13667</v>
      </c>
      <c r="C3216" s="4" t="s">
        <v>464</v>
      </c>
      <c r="D3216" s="4">
        <v>42</v>
      </c>
      <c r="E3216" s="4" t="s">
        <v>13668</v>
      </c>
      <c r="F3216" s="4">
        <v>5.10597276687622</v>
      </c>
      <c r="G3216" s="4" t="s">
        <v>13669</v>
      </c>
    </row>
    <row r="3217" spans="1:7">
      <c r="A3217" s="4" t="s">
        <v>13670</v>
      </c>
      <c r="B3217" s="4" t="s">
        <v>13671</v>
      </c>
      <c r="C3217" s="4" t="s">
        <v>464</v>
      </c>
      <c r="D3217" s="4">
        <v>34</v>
      </c>
      <c r="E3217" s="4" t="s">
        <v>13672</v>
      </c>
      <c r="F3217" s="4">
        <v>5.10483121871948</v>
      </c>
      <c r="G3217" s="4" t="s">
        <v>13673</v>
      </c>
    </row>
    <row r="3218" spans="1:7">
      <c r="A3218" s="4" t="s">
        <v>13674</v>
      </c>
      <c r="B3218" s="4" t="s">
        <v>13675</v>
      </c>
      <c r="C3218" s="4" t="s">
        <v>464</v>
      </c>
      <c r="D3218" s="4">
        <v>40</v>
      </c>
      <c r="E3218" s="4" t="s">
        <v>13676</v>
      </c>
      <c r="F3218" s="4">
        <v>5.1045036315918</v>
      </c>
      <c r="G3218" s="4" t="s">
        <v>13677</v>
      </c>
    </row>
    <row r="3219" spans="1:7">
      <c r="A3219" s="4" t="s">
        <v>13678</v>
      </c>
      <c r="B3219" s="4" t="s">
        <v>13679</v>
      </c>
      <c r="C3219" s="4" t="s">
        <v>464</v>
      </c>
      <c r="D3219" s="4">
        <v>42</v>
      </c>
      <c r="E3219" s="4" t="s">
        <v>13680</v>
      </c>
      <c r="F3219" s="4">
        <v>5.10301685333252</v>
      </c>
      <c r="G3219" s="4" t="s">
        <v>13681</v>
      </c>
    </row>
    <row r="3220" spans="1:7">
      <c r="A3220" s="4" t="s">
        <v>13682</v>
      </c>
      <c r="B3220" s="4" t="s">
        <v>13683</v>
      </c>
      <c r="C3220" s="4" t="s">
        <v>464</v>
      </c>
      <c r="D3220" s="4">
        <v>44</v>
      </c>
      <c r="E3220" s="4" t="s">
        <v>13684</v>
      </c>
      <c r="F3220" s="4">
        <v>5.10076189041138</v>
      </c>
      <c r="G3220" s="4" t="s">
        <v>13685</v>
      </c>
    </row>
    <row r="3221" spans="1:7">
      <c r="A3221" s="4" t="s">
        <v>13686</v>
      </c>
      <c r="B3221" s="4" t="s">
        <v>13687</v>
      </c>
      <c r="C3221" s="4" t="s">
        <v>464</v>
      </c>
      <c r="D3221" s="4">
        <v>42</v>
      </c>
      <c r="E3221" s="4" t="s">
        <v>13688</v>
      </c>
      <c r="F3221" s="4">
        <v>5.10057926177979</v>
      </c>
      <c r="G3221" s="4" t="s">
        <v>13689</v>
      </c>
    </row>
    <row r="3222" spans="1:7">
      <c r="A3222" s="4" t="s">
        <v>13690</v>
      </c>
      <c r="B3222" s="4" t="s">
        <v>13691</v>
      </c>
      <c r="C3222" s="4" t="s">
        <v>464</v>
      </c>
      <c r="D3222" s="4">
        <v>48</v>
      </c>
      <c r="E3222" s="4" t="s">
        <v>13692</v>
      </c>
      <c r="F3222" s="4">
        <v>5.10009813308716</v>
      </c>
      <c r="G3222" s="4" t="s">
        <v>13693</v>
      </c>
    </row>
    <row r="3223" spans="1:7">
      <c r="A3223" s="4" t="s">
        <v>13694</v>
      </c>
      <c r="B3223" s="4" t="s">
        <v>13695</v>
      </c>
      <c r="C3223" s="4" t="s">
        <v>464</v>
      </c>
      <c r="D3223" s="4">
        <v>41</v>
      </c>
      <c r="E3223" s="4" t="s">
        <v>13696</v>
      </c>
      <c r="F3223" s="4">
        <v>5.09243774414063</v>
      </c>
      <c r="G3223" s="4" t="s">
        <v>13697</v>
      </c>
    </row>
    <row r="3224" spans="1:7">
      <c r="A3224" s="4" t="s">
        <v>13698</v>
      </c>
      <c r="B3224" s="4" t="s">
        <v>13699</v>
      </c>
      <c r="C3224" s="4" t="s">
        <v>464</v>
      </c>
      <c r="D3224" s="4">
        <v>29</v>
      </c>
      <c r="E3224" s="4" t="s">
        <v>13700</v>
      </c>
      <c r="F3224" s="4">
        <v>5.08898305892944</v>
      </c>
      <c r="G3224" s="4" t="s">
        <v>13701</v>
      </c>
    </row>
    <row r="3225" spans="1:7">
      <c r="A3225" s="4" t="s">
        <v>13702</v>
      </c>
      <c r="B3225" s="4" t="s">
        <v>13703</v>
      </c>
      <c r="C3225" s="4" t="s">
        <v>551</v>
      </c>
      <c r="D3225" s="4">
        <v>21</v>
      </c>
      <c r="E3225" s="4" t="s">
        <v>13704</v>
      </c>
      <c r="F3225" s="4">
        <v>5.08845043182373</v>
      </c>
      <c r="G3225" s="4" t="s">
        <v>13705</v>
      </c>
    </row>
    <row r="3226" spans="1:7">
      <c r="A3226" s="4" t="s">
        <v>13706</v>
      </c>
      <c r="B3226" s="4" t="s">
        <v>13707</v>
      </c>
      <c r="C3226" s="4" t="s">
        <v>464</v>
      </c>
      <c r="D3226" s="4">
        <v>39</v>
      </c>
      <c r="E3226" s="4" t="s">
        <v>13708</v>
      </c>
      <c r="F3226" s="4">
        <v>5.08844375610352</v>
      </c>
      <c r="G3226" s="4" t="s">
        <v>13709</v>
      </c>
    </row>
    <row r="3227" spans="1:7">
      <c r="A3227" s="4" t="s">
        <v>13710</v>
      </c>
      <c r="B3227" s="4" t="s">
        <v>13711</v>
      </c>
      <c r="C3227" s="4" t="s">
        <v>464</v>
      </c>
      <c r="D3227" s="4">
        <v>42</v>
      </c>
      <c r="E3227" s="4" t="s">
        <v>13712</v>
      </c>
      <c r="F3227" s="4">
        <v>5.08748435974121</v>
      </c>
      <c r="G3227" s="4" t="s">
        <v>13713</v>
      </c>
    </row>
    <row r="3228" spans="1:7">
      <c r="A3228" s="4" t="s">
        <v>13714</v>
      </c>
      <c r="B3228" s="4" t="s">
        <v>13715</v>
      </c>
      <c r="C3228" s="4" t="s">
        <v>464</v>
      </c>
      <c r="D3228" s="4">
        <v>42</v>
      </c>
      <c r="E3228" s="4" t="s">
        <v>13716</v>
      </c>
      <c r="F3228" s="4">
        <v>5.08740425109863</v>
      </c>
      <c r="G3228" s="4" t="s">
        <v>13717</v>
      </c>
    </row>
    <row r="3229" spans="1:7">
      <c r="A3229" s="4" t="s">
        <v>13718</v>
      </c>
      <c r="B3229" s="4" t="s">
        <v>13719</v>
      </c>
      <c r="C3229" s="4" t="s">
        <v>551</v>
      </c>
      <c r="D3229" s="4">
        <v>19</v>
      </c>
      <c r="E3229" s="4" t="s">
        <v>13720</v>
      </c>
      <c r="F3229" s="4">
        <v>5.08637714385986</v>
      </c>
      <c r="G3229" s="4" t="s">
        <v>13721</v>
      </c>
    </row>
    <row r="3230" spans="1:7">
      <c r="A3230" s="4" t="s">
        <v>13722</v>
      </c>
      <c r="B3230" s="4" t="s">
        <v>13723</v>
      </c>
      <c r="C3230" s="4" t="s">
        <v>464</v>
      </c>
      <c r="D3230" s="4">
        <v>35</v>
      </c>
      <c r="E3230" s="4" t="s">
        <v>13724</v>
      </c>
      <c r="F3230" s="4">
        <v>5.08450603485107</v>
      </c>
      <c r="G3230" s="4" t="s">
        <v>13725</v>
      </c>
    </row>
    <row r="3231" spans="1:7">
      <c r="A3231" s="4" t="s">
        <v>13726</v>
      </c>
      <c r="B3231" s="4" t="s">
        <v>13727</v>
      </c>
      <c r="C3231" s="4" t="s">
        <v>464</v>
      </c>
      <c r="D3231" s="4">
        <v>44</v>
      </c>
      <c r="E3231" s="4" t="s">
        <v>13728</v>
      </c>
      <c r="F3231" s="4">
        <v>5.07677936553955</v>
      </c>
      <c r="G3231" s="4" t="s">
        <v>13729</v>
      </c>
    </row>
    <row r="3232" spans="1:7">
      <c r="A3232" s="4" t="s">
        <v>13730</v>
      </c>
      <c r="B3232" s="4" t="s">
        <v>13731</v>
      </c>
      <c r="C3232" s="4" t="s">
        <v>464</v>
      </c>
      <c r="D3232" s="4">
        <v>46</v>
      </c>
      <c r="E3232" s="4" t="s">
        <v>13732</v>
      </c>
      <c r="F3232" s="4">
        <v>5.07451725006104</v>
      </c>
      <c r="G3232" s="4" t="s">
        <v>13733</v>
      </c>
    </row>
    <row r="3233" spans="1:7">
      <c r="A3233" s="4" t="s">
        <v>13734</v>
      </c>
      <c r="B3233" s="4" t="s">
        <v>13735</v>
      </c>
      <c r="C3233" s="4" t="s">
        <v>464</v>
      </c>
      <c r="D3233" s="4">
        <v>44</v>
      </c>
      <c r="E3233" s="4" t="s">
        <v>13736</v>
      </c>
      <c r="F3233" s="4">
        <v>5.07266521453857</v>
      </c>
      <c r="G3233" s="4" t="s">
        <v>13737</v>
      </c>
    </row>
    <row r="3234" spans="1:7">
      <c r="A3234" s="4" t="s">
        <v>13738</v>
      </c>
      <c r="B3234" s="4" t="s">
        <v>13739</v>
      </c>
      <c r="C3234" s="4" t="s">
        <v>464</v>
      </c>
      <c r="D3234" s="4">
        <v>37</v>
      </c>
      <c r="E3234" s="4" t="s">
        <v>13740</v>
      </c>
      <c r="F3234" s="4">
        <v>5.07213687896729</v>
      </c>
      <c r="G3234" s="4" t="s">
        <v>13741</v>
      </c>
    </row>
    <row r="3235" spans="1:7">
      <c r="A3235" s="4" t="s">
        <v>13742</v>
      </c>
      <c r="B3235" s="4" t="s">
        <v>13743</v>
      </c>
      <c r="C3235" s="4" t="s">
        <v>551</v>
      </c>
      <c r="D3235" s="4">
        <v>22</v>
      </c>
      <c r="E3235" s="4" t="s">
        <v>13744</v>
      </c>
      <c r="F3235" s="4">
        <v>5.06770992279053</v>
      </c>
      <c r="G3235" s="4" t="s">
        <v>13745</v>
      </c>
    </row>
    <row r="3236" spans="1:7">
      <c r="A3236" s="4" t="s">
        <v>13746</v>
      </c>
      <c r="B3236" s="4" t="s">
        <v>13747</v>
      </c>
      <c r="C3236" s="4" t="s">
        <v>464</v>
      </c>
      <c r="D3236" s="4">
        <v>37</v>
      </c>
      <c r="E3236" s="4" t="s">
        <v>13748</v>
      </c>
      <c r="F3236" s="4">
        <v>5.06528568267822</v>
      </c>
      <c r="G3236" s="4" t="s">
        <v>13749</v>
      </c>
    </row>
    <row r="3237" spans="1:7">
      <c r="A3237" s="4" t="s">
        <v>13750</v>
      </c>
      <c r="B3237" s="4" t="s">
        <v>13751</v>
      </c>
      <c r="C3237" s="4" t="s">
        <v>464</v>
      </c>
      <c r="D3237" s="4">
        <v>45</v>
      </c>
      <c r="E3237" s="4" t="s">
        <v>13752</v>
      </c>
      <c r="F3237" s="4">
        <v>5.06338214874268</v>
      </c>
      <c r="G3237" s="4" t="s">
        <v>13753</v>
      </c>
    </row>
    <row r="3238" spans="1:7">
      <c r="A3238" s="4" t="s">
        <v>13754</v>
      </c>
      <c r="B3238" s="4" t="s">
        <v>13755</v>
      </c>
      <c r="C3238" s="4" t="s">
        <v>464</v>
      </c>
      <c r="D3238" s="4">
        <v>44</v>
      </c>
      <c r="E3238" s="4" t="s">
        <v>13756</v>
      </c>
      <c r="F3238" s="4">
        <v>5.06239891052246</v>
      </c>
      <c r="G3238" s="4" t="s">
        <v>13757</v>
      </c>
    </row>
    <row r="3239" spans="1:7">
      <c r="A3239" s="4" t="s">
        <v>13758</v>
      </c>
      <c r="B3239" s="4" t="s">
        <v>13759</v>
      </c>
      <c r="C3239" s="4" t="s">
        <v>464</v>
      </c>
      <c r="D3239" s="4">
        <v>30</v>
      </c>
      <c r="E3239" s="4" t="s">
        <v>13760</v>
      </c>
      <c r="F3239" s="4">
        <v>5.0600266456604</v>
      </c>
      <c r="G3239" s="4" t="s">
        <v>13761</v>
      </c>
    </row>
    <row r="3240" spans="1:7">
      <c r="A3240" s="4" t="s">
        <v>13762</v>
      </c>
      <c r="B3240" s="4" t="s">
        <v>13763</v>
      </c>
      <c r="C3240" s="4" t="s">
        <v>464</v>
      </c>
      <c r="D3240" s="4">
        <v>36</v>
      </c>
      <c r="E3240" s="4" t="s">
        <v>13764</v>
      </c>
      <c r="F3240" s="4">
        <v>5.05995655059814</v>
      </c>
      <c r="G3240" s="4" t="s">
        <v>13765</v>
      </c>
    </row>
    <row r="3241" spans="1:7">
      <c r="A3241" s="4" t="s">
        <v>13766</v>
      </c>
      <c r="B3241" s="4" t="s">
        <v>13767</v>
      </c>
      <c r="C3241" s="4" t="s">
        <v>551</v>
      </c>
      <c r="D3241" s="4">
        <v>18</v>
      </c>
      <c r="E3241" s="4" t="s">
        <v>13768</v>
      </c>
      <c r="F3241" s="4">
        <v>5.05607318878174</v>
      </c>
      <c r="G3241" s="4" t="s">
        <v>13769</v>
      </c>
    </row>
    <row r="3242" spans="1:7">
      <c r="A3242" s="4" t="s">
        <v>13770</v>
      </c>
      <c r="B3242" s="4" t="s">
        <v>13771</v>
      </c>
      <c r="C3242" s="4" t="s">
        <v>464</v>
      </c>
      <c r="D3242" s="4">
        <v>41</v>
      </c>
      <c r="E3242" s="4" t="s">
        <v>13772</v>
      </c>
      <c r="F3242" s="4">
        <v>5.05340385437012</v>
      </c>
      <c r="G3242" s="4" t="s">
        <v>13773</v>
      </c>
    </row>
    <row r="3243" spans="1:7">
      <c r="A3243" s="4" t="s">
        <v>13774</v>
      </c>
      <c r="B3243" s="4" t="s">
        <v>13775</v>
      </c>
      <c r="C3243" s="4" t="s">
        <v>464</v>
      </c>
      <c r="D3243" s="4">
        <v>43</v>
      </c>
      <c r="E3243" s="4" t="s">
        <v>13776</v>
      </c>
      <c r="F3243" s="4">
        <v>5.05274486541748</v>
      </c>
      <c r="G3243" s="4" t="s">
        <v>13777</v>
      </c>
    </row>
    <row r="3244" spans="1:7">
      <c r="A3244" s="4" t="s">
        <v>13778</v>
      </c>
      <c r="B3244" s="4" t="s">
        <v>13779</v>
      </c>
      <c r="C3244" s="4" t="s">
        <v>464</v>
      </c>
      <c r="D3244" s="4">
        <v>37</v>
      </c>
      <c r="E3244" s="4" t="s">
        <v>13780</v>
      </c>
      <c r="F3244" s="4">
        <v>5.04926824569702</v>
      </c>
      <c r="G3244" s="4" t="s">
        <v>13781</v>
      </c>
    </row>
    <row r="3245" spans="1:7">
      <c r="A3245" s="4" t="s">
        <v>13782</v>
      </c>
      <c r="B3245" s="4" t="s">
        <v>13783</v>
      </c>
      <c r="C3245" s="4" t="s">
        <v>464</v>
      </c>
      <c r="D3245" s="4">
        <v>45</v>
      </c>
      <c r="E3245" s="4" t="s">
        <v>13784</v>
      </c>
      <c r="F3245" s="4">
        <v>5.04885959625244</v>
      </c>
      <c r="G3245" s="4" t="s">
        <v>13785</v>
      </c>
    </row>
    <row r="3246" spans="1:7">
      <c r="A3246" s="4" t="s">
        <v>13786</v>
      </c>
      <c r="B3246" s="4" t="s">
        <v>13787</v>
      </c>
      <c r="C3246" s="4" t="s">
        <v>464</v>
      </c>
      <c r="D3246" s="4">
        <v>42</v>
      </c>
      <c r="E3246" s="4" t="s">
        <v>13788</v>
      </c>
      <c r="F3246" s="4">
        <v>5.0482063293457</v>
      </c>
      <c r="G3246" s="4" t="s">
        <v>13789</v>
      </c>
    </row>
    <row r="3247" spans="1:7">
      <c r="A3247" s="4" t="s">
        <v>13790</v>
      </c>
      <c r="B3247" s="4" t="s">
        <v>13791</v>
      </c>
      <c r="C3247" s="4" t="s">
        <v>464</v>
      </c>
      <c r="D3247" s="4">
        <v>41</v>
      </c>
      <c r="E3247" s="4" t="s">
        <v>13792</v>
      </c>
      <c r="F3247" s="4">
        <v>5.04616737365723</v>
      </c>
      <c r="G3247" s="4" t="s">
        <v>13793</v>
      </c>
    </row>
    <row r="3248" spans="1:7">
      <c r="A3248" s="4" t="s">
        <v>13794</v>
      </c>
      <c r="B3248" s="4" t="s">
        <v>13795</v>
      </c>
      <c r="C3248" s="4" t="s">
        <v>464</v>
      </c>
      <c r="D3248" s="4">
        <v>19</v>
      </c>
      <c r="E3248" s="4" t="s">
        <v>13796</v>
      </c>
      <c r="F3248" s="4">
        <v>5.04562330245972</v>
      </c>
      <c r="G3248" s="4" t="s">
        <v>13797</v>
      </c>
    </row>
    <row r="3249" spans="1:7">
      <c r="A3249" s="4" t="s">
        <v>13798</v>
      </c>
      <c r="B3249" s="4" t="s">
        <v>13799</v>
      </c>
      <c r="C3249" s="4" t="s">
        <v>551</v>
      </c>
      <c r="D3249" s="4">
        <v>13</v>
      </c>
      <c r="E3249" s="4" t="s">
        <v>13800</v>
      </c>
      <c r="F3249" s="4">
        <v>5.04555082321167</v>
      </c>
      <c r="G3249" s="4" t="s">
        <v>13801</v>
      </c>
    </row>
    <row r="3250" spans="1:7">
      <c r="A3250" s="4" t="s">
        <v>13802</v>
      </c>
      <c r="B3250" s="4" t="s">
        <v>13803</v>
      </c>
      <c r="C3250" s="4" t="s">
        <v>464</v>
      </c>
      <c r="D3250" s="4">
        <v>44</v>
      </c>
      <c r="E3250" s="4" t="s">
        <v>13804</v>
      </c>
      <c r="F3250" s="4">
        <v>5.03933525085449</v>
      </c>
      <c r="G3250" s="4" t="s">
        <v>13805</v>
      </c>
    </row>
    <row r="3251" spans="1:7">
      <c r="A3251" s="4" t="s">
        <v>13806</v>
      </c>
      <c r="B3251" s="4" t="s">
        <v>13807</v>
      </c>
      <c r="C3251" s="4" t="s">
        <v>464</v>
      </c>
      <c r="D3251" s="4">
        <v>40</v>
      </c>
      <c r="E3251" s="4" t="s">
        <v>13808</v>
      </c>
      <c r="F3251" s="4">
        <v>5.03816986083984</v>
      </c>
      <c r="G3251" s="4" t="s">
        <v>13809</v>
      </c>
    </row>
    <row r="3252" spans="1:7">
      <c r="A3252" s="4" t="s">
        <v>13810</v>
      </c>
      <c r="B3252" s="4" t="s">
        <v>13811</v>
      </c>
      <c r="C3252" s="4" t="s">
        <v>464</v>
      </c>
      <c r="D3252" s="4">
        <v>43</v>
      </c>
      <c r="E3252" s="4" t="s">
        <v>13812</v>
      </c>
      <c r="F3252" s="4">
        <v>5.03763628005981</v>
      </c>
      <c r="G3252" s="4" t="s">
        <v>13813</v>
      </c>
    </row>
    <row r="3253" spans="1:7">
      <c r="A3253" s="4" t="s">
        <v>13814</v>
      </c>
      <c r="B3253" s="4" t="s">
        <v>13815</v>
      </c>
      <c r="C3253" s="4" t="s">
        <v>551</v>
      </c>
      <c r="D3253" s="4">
        <v>13</v>
      </c>
      <c r="E3253" s="4" t="s">
        <v>13816</v>
      </c>
      <c r="F3253" s="4">
        <v>5.03503561019897</v>
      </c>
      <c r="G3253" s="4" t="s">
        <v>13817</v>
      </c>
    </row>
    <row r="3254" spans="1:7">
      <c r="A3254" s="4" t="s">
        <v>13818</v>
      </c>
      <c r="B3254" s="4" t="s">
        <v>13819</v>
      </c>
      <c r="C3254" s="4" t="s">
        <v>464</v>
      </c>
      <c r="D3254" s="4">
        <v>44</v>
      </c>
      <c r="E3254" s="4" t="s">
        <v>13820</v>
      </c>
      <c r="F3254" s="4">
        <v>5.03445720672607</v>
      </c>
      <c r="G3254" s="4" t="s">
        <v>13821</v>
      </c>
    </row>
    <row r="3255" spans="1:7">
      <c r="A3255" s="4" t="s">
        <v>13822</v>
      </c>
      <c r="B3255" s="4" t="s">
        <v>13823</v>
      </c>
      <c r="C3255" s="4" t="s">
        <v>464</v>
      </c>
      <c r="D3255" s="4">
        <v>44</v>
      </c>
      <c r="E3255" s="4" t="s">
        <v>13824</v>
      </c>
      <c r="F3255" s="4">
        <v>5.03264713287354</v>
      </c>
      <c r="G3255" s="4" t="s">
        <v>13825</v>
      </c>
    </row>
    <row r="3256" spans="1:7">
      <c r="A3256" s="4" t="s">
        <v>13826</v>
      </c>
      <c r="B3256" s="4" t="s">
        <v>13827</v>
      </c>
      <c r="C3256" s="4" t="s">
        <v>464</v>
      </c>
      <c r="D3256" s="4">
        <v>48</v>
      </c>
      <c r="E3256" s="4" t="s">
        <v>13828</v>
      </c>
      <c r="F3256" s="4">
        <v>5.03162860870361</v>
      </c>
      <c r="G3256" s="4" t="s">
        <v>13829</v>
      </c>
    </row>
    <row r="3257" spans="1:7">
      <c r="A3257" s="4" t="s">
        <v>13830</v>
      </c>
      <c r="B3257" s="4" t="s">
        <v>13831</v>
      </c>
      <c r="C3257" s="4" t="s">
        <v>464</v>
      </c>
      <c r="D3257" s="4">
        <v>44</v>
      </c>
      <c r="E3257" s="4" t="s">
        <v>13832</v>
      </c>
      <c r="F3257" s="4">
        <v>5.02954387664795</v>
      </c>
      <c r="G3257" s="4" t="s">
        <v>13833</v>
      </c>
    </row>
    <row r="3258" spans="1:7">
      <c r="A3258" s="4" t="s">
        <v>13834</v>
      </c>
      <c r="B3258" s="4" t="s">
        <v>13835</v>
      </c>
      <c r="C3258" s="4" t="s">
        <v>464</v>
      </c>
      <c r="D3258" s="4">
        <v>42</v>
      </c>
      <c r="E3258" s="4" t="s">
        <v>13836</v>
      </c>
      <c r="F3258" s="4">
        <v>5.02482652664185</v>
      </c>
      <c r="G3258" s="4" t="s">
        <v>13837</v>
      </c>
    </row>
    <row r="3259" spans="1:7">
      <c r="A3259" s="4" t="s">
        <v>13838</v>
      </c>
      <c r="B3259" s="4" t="s">
        <v>13839</v>
      </c>
      <c r="C3259" s="4" t="s">
        <v>464</v>
      </c>
      <c r="D3259" s="4">
        <v>45</v>
      </c>
      <c r="E3259" s="4" t="s">
        <v>13840</v>
      </c>
      <c r="F3259" s="4">
        <v>5.02477836608887</v>
      </c>
      <c r="G3259" s="4" t="s">
        <v>13841</v>
      </c>
    </row>
    <row r="3260" spans="1:7">
      <c r="A3260" s="4" t="s">
        <v>13842</v>
      </c>
      <c r="B3260" s="4" t="s">
        <v>13843</v>
      </c>
      <c r="C3260" s="4" t="s">
        <v>464</v>
      </c>
      <c r="D3260" s="4">
        <v>31</v>
      </c>
      <c r="E3260" s="4" t="s">
        <v>13844</v>
      </c>
      <c r="F3260" s="4">
        <v>5.02465152740479</v>
      </c>
      <c r="G3260" s="4" t="s">
        <v>13845</v>
      </c>
    </row>
    <row r="3261" spans="1:7">
      <c r="A3261" s="4" t="s">
        <v>13846</v>
      </c>
      <c r="B3261" s="4" t="s">
        <v>13847</v>
      </c>
      <c r="C3261" s="4" t="s">
        <v>464</v>
      </c>
      <c r="D3261" s="4">
        <v>37</v>
      </c>
      <c r="E3261" s="4" t="s">
        <v>13848</v>
      </c>
      <c r="F3261" s="4">
        <v>5.02399158477783</v>
      </c>
      <c r="G3261" s="4" t="s">
        <v>13849</v>
      </c>
    </row>
    <row r="3262" spans="1:7">
      <c r="A3262" s="4" t="s">
        <v>376</v>
      </c>
      <c r="B3262" s="4" t="s">
        <v>13850</v>
      </c>
      <c r="C3262" s="4" t="s">
        <v>464</v>
      </c>
      <c r="D3262" s="4">
        <v>44</v>
      </c>
      <c r="E3262" s="4" t="s">
        <v>13851</v>
      </c>
      <c r="F3262" s="4">
        <v>5.02276992797852</v>
      </c>
      <c r="G3262" s="4" t="s">
        <v>13852</v>
      </c>
    </row>
    <row r="3263" spans="1:7">
      <c r="A3263" s="4" t="s">
        <v>13853</v>
      </c>
      <c r="B3263" s="4" t="s">
        <v>13854</v>
      </c>
      <c r="C3263" s="4" t="s">
        <v>464</v>
      </c>
      <c r="D3263" s="4">
        <v>47</v>
      </c>
      <c r="E3263" s="4" t="s">
        <v>13855</v>
      </c>
      <c r="F3263" s="4">
        <v>5.01969623565674</v>
      </c>
      <c r="G3263" s="4" t="s">
        <v>13856</v>
      </c>
    </row>
    <row r="3264" spans="1:7">
      <c r="A3264" s="4" t="s">
        <v>13857</v>
      </c>
      <c r="B3264" s="4" t="s">
        <v>13858</v>
      </c>
      <c r="C3264" s="4" t="s">
        <v>464</v>
      </c>
      <c r="D3264" s="4">
        <v>33</v>
      </c>
      <c r="E3264" s="4" t="s">
        <v>13859</v>
      </c>
      <c r="F3264" s="4">
        <v>5.0189094543457</v>
      </c>
      <c r="G3264" s="4" t="s">
        <v>13860</v>
      </c>
    </row>
    <row r="3265" spans="1:7">
      <c r="A3265" s="4" t="s">
        <v>13861</v>
      </c>
      <c r="B3265" s="4" t="s">
        <v>13862</v>
      </c>
      <c r="C3265" s="4" t="s">
        <v>464</v>
      </c>
      <c r="D3265" s="4">
        <v>40</v>
      </c>
      <c r="E3265" s="4" t="s">
        <v>13863</v>
      </c>
      <c r="F3265" s="4">
        <v>5.01795196533203</v>
      </c>
      <c r="G3265" s="4" t="s">
        <v>13864</v>
      </c>
    </row>
    <row r="3266" spans="1:7">
      <c r="A3266" s="4" t="s">
        <v>13865</v>
      </c>
      <c r="B3266" s="4" t="s">
        <v>13866</v>
      </c>
      <c r="C3266" s="4" t="s">
        <v>464</v>
      </c>
      <c r="D3266" s="4">
        <v>39</v>
      </c>
      <c r="E3266" s="4" t="s">
        <v>13867</v>
      </c>
      <c r="F3266" s="4">
        <v>5.01666021347046</v>
      </c>
      <c r="G3266" s="4" t="s">
        <v>13868</v>
      </c>
    </row>
    <row r="3267" spans="1:7">
      <c r="A3267" s="4" t="s">
        <v>13869</v>
      </c>
      <c r="B3267" s="4" t="s">
        <v>13870</v>
      </c>
      <c r="C3267" s="4" t="s">
        <v>464</v>
      </c>
      <c r="D3267" s="4">
        <v>42</v>
      </c>
      <c r="E3267" s="4" t="s">
        <v>13871</v>
      </c>
      <c r="F3267" s="4">
        <v>5.01523113250732</v>
      </c>
      <c r="G3267" s="4" t="s">
        <v>13872</v>
      </c>
    </row>
    <row r="3268" spans="1:7">
      <c r="A3268" s="4" t="s">
        <v>13873</v>
      </c>
      <c r="B3268" s="4" t="s">
        <v>13874</v>
      </c>
      <c r="C3268" s="4" t="s">
        <v>464</v>
      </c>
      <c r="D3268" s="4">
        <v>41</v>
      </c>
      <c r="E3268" s="4" t="s">
        <v>13875</v>
      </c>
      <c r="F3268" s="4">
        <v>5.01305198669434</v>
      </c>
      <c r="G3268" s="4" t="s">
        <v>13876</v>
      </c>
    </row>
    <row r="3269" spans="1:7">
      <c r="A3269" s="4" t="s">
        <v>13877</v>
      </c>
      <c r="B3269" s="4" t="s">
        <v>13878</v>
      </c>
      <c r="C3269" s="4" t="s">
        <v>464</v>
      </c>
      <c r="D3269" s="4">
        <v>39</v>
      </c>
      <c r="E3269" s="4" t="s">
        <v>13879</v>
      </c>
      <c r="F3269" s="4">
        <v>5.0122971534729</v>
      </c>
      <c r="G3269" s="4" t="s">
        <v>13880</v>
      </c>
    </row>
    <row r="3270" spans="1:7">
      <c r="A3270" s="4" t="s">
        <v>13881</v>
      </c>
      <c r="B3270" s="4" t="s">
        <v>13882</v>
      </c>
      <c r="C3270" s="4" t="s">
        <v>464</v>
      </c>
      <c r="D3270" s="4">
        <v>37</v>
      </c>
      <c r="E3270" s="4" t="s">
        <v>13883</v>
      </c>
      <c r="F3270" s="4">
        <v>5.01211547851563</v>
      </c>
      <c r="G3270" s="4" t="s">
        <v>13884</v>
      </c>
    </row>
    <row r="3271" spans="1:7">
      <c r="A3271" s="4" t="s">
        <v>13885</v>
      </c>
      <c r="B3271" s="4" t="s">
        <v>13886</v>
      </c>
      <c r="C3271" s="4" t="s">
        <v>464</v>
      </c>
      <c r="D3271" s="4">
        <v>48</v>
      </c>
      <c r="E3271" s="4" t="s">
        <v>13887</v>
      </c>
      <c r="F3271" s="4">
        <v>5.00103902816772</v>
      </c>
      <c r="G3271" s="4" t="s">
        <v>13888</v>
      </c>
    </row>
    <row r="3272" spans="1:7">
      <c r="A3272" s="4" t="s">
        <v>13889</v>
      </c>
      <c r="B3272" s="4" t="s">
        <v>13890</v>
      </c>
      <c r="C3272" s="4" t="s">
        <v>464</v>
      </c>
      <c r="D3272" s="4">
        <v>45</v>
      </c>
      <c r="E3272" s="4" t="s">
        <v>13891</v>
      </c>
      <c r="F3272" s="4">
        <v>4.99932432174683</v>
      </c>
      <c r="G3272" s="4" t="s">
        <v>13892</v>
      </c>
    </row>
    <row r="3273" spans="1:7">
      <c r="A3273" s="4" t="s">
        <v>13893</v>
      </c>
      <c r="B3273" s="4" t="s">
        <v>13894</v>
      </c>
      <c r="C3273" s="4" t="s">
        <v>464</v>
      </c>
      <c r="D3273" s="4">
        <v>43</v>
      </c>
      <c r="E3273" s="4" t="s">
        <v>13895</v>
      </c>
      <c r="F3273" s="4">
        <v>4.99848461151123</v>
      </c>
      <c r="G3273" s="4" t="s">
        <v>13896</v>
      </c>
    </row>
    <row r="3274" spans="1:7">
      <c r="A3274" s="4" t="s">
        <v>13897</v>
      </c>
      <c r="B3274" s="4" t="s">
        <v>13898</v>
      </c>
      <c r="C3274" s="4" t="s">
        <v>464</v>
      </c>
      <c r="D3274" s="4">
        <v>42</v>
      </c>
      <c r="E3274" s="4" t="s">
        <v>13899</v>
      </c>
      <c r="F3274" s="4">
        <v>4.99310350418091</v>
      </c>
      <c r="G3274" s="4" t="s">
        <v>13900</v>
      </c>
    </row>
    <row r="3275" spans="1:7">
      <c r="A3275" s="4" t="s">
        <v>13901</v>
      </c>
      <c r="B3275" s="4" t="s">
        <v>13902</v>
      </c>
      <c r="C3275" s="4" t="s">
        <v>464</v>
      </c>
      <c r="D3275" s="4">
        <v>42</v>
      </c>
      <c r="E3275" s="4" t="s">
        <v>13903</v>
      </c>
      <c r="F3275" s="4">
        <v>4.99056053161621</v>
      </c>
      <c r="G3275" s="4" t="s">
        <v>13904</v>
      </c>
    </row>
    <row r="3276" spans="1:7">
      <c r="A3276" s="4" t="s">
        <v>13905</v>
      </c>
      <c r="B3276" s="4" t="s">
        <v>13906</v>
      </c>
      <c r="C3276" s="4" t="s">
        <v>464</v>
      </c>
      <c r="D3276" s="4">
        <v>45</v>
      </c>
      <c r="E3276" s="4" t="s">
        <v>13907</v>
      </c>
      <c r="F3276" s="4">
        <v>4.98939657211304</v>
      </c>
      <c r="G3276" s="4" t="s">
        <v>13908</v>
      </c>
    </row>
    <row r="3277" spans="1:7">
      <c r="A3277" s="4" t="s">
        <v>13909</v>
      </c>
      <c r="B3277" s="4" t="s">
        <v>13910</v>
      </c>
      <c r="C3277" s="4" t="s">
        <v>464</v>
      </c>
      <c r="D3277" s="4">
        <v>42</v>
      </c>
      <c r="E3277" s="4" t="s">
        <v>13911</v>
      </c>
      <c r="F3277" s="4">
        <v>4.98418807983398</v>
      </c>
      <c r="G3277" s="4" t="s">
        <v>13912</v>
      </c>
    </row>
    <row r="3278" spans="1:7">
      <c r="A3278" s="4" t="s">
        <v>13913</v>
      </c>
      <c r="B3278" s="4" t="s">
        <v>13914</v>
      </c>
      <c r="C3278" s="4" t="s">
        <v>464</v>
      </c>
      <c r="D3278" s="4">
        <v>41</v>
      </c>
      <c r="E3278" s="4" t="s">
        <v>13915</v>
      </c>
      <c r="F3278" s="4">
        <v>4.98359680175781</v>
      </c>
      <c r="G3278" s="4" t="s">
        <v>13916</v>
      </c>
    </row>
    <row r="3279" spans="1:7">
      <c r="A3279" s="4" t="s">
        <v>13917</v>
      </c>
      <c r="B3279" s="4" t="s">
        <v>13918</v>
      </c>
      <c r="C3279" s="4" t="s">
        <v>464</v>
      </c>
      <c r="D3279" s="4">
        <v>41</v>
      </c>
      <c r="E3279" s="4" t="s">
        <v>13919</v>
      </c>
      <c r="F3279" s="4">
        <v>4.98293399810791</v>
      </c>
      <c r="G3279" s="4" t="s">
        <v>13920</v>
      </c>
    </row>
    <row r="3280" spans="1:7">
      <c r="A3280" s="4" t="s">
        <v>13921</v>
      </c>
      <c r="B3280" s="4" t="s">
        <v>13922</v>
      </c>
      <c r="C3280" s="4" t="s">
        <v>551</v>
      </c>
      <c r="D3280" s="4">
        <v>21</v>
      </c>
      <c r="E3280" s="4" t="s">
        <v>13923</v>
      </c>
      <c r="F3280" s="4">
        <v>4.98142433166504</v>
      </c>
      <c r="G3280" s="4" t="s">
        <v>13924</v>
      </c>
    </row>
    <row r="3281" spans="1:7">
      <c r="A3281" s="4" t="s">
        <v>13925</v>
      </c>
      <c r="B3281" s="4" t="s">
        <v>13926</v>
      </c>
      <c r="C3281" s="4" t="s">
        <v>464</v>
      </c>
      <c r="D3281" s="4">
        <v>43</v>
      </c>
      <c r="E3281" s="4" t="s">
        <v>13927</v>
      </c>
      <c r="F3281" s="4">
        <v>4.98026275634766</v>
      </c>
      <c r="G3281" s="4" t="s">
        <v>13928</v>
      </c>
    </row>
    <row r="3282" spans="1:7">
      <c r="A3282" s="4" t="s">
        <v>773</v>
      </c>
      <c r="B3282" s="4" t="s">
        <v>774</v>
      </c>
      <c r="C3282" s="4" t="s">
        <v>464</v>
      </c>
      <c r="D3282" s="4">
        <v>41</v>
      </c>
      <c r="E3282" s="4" t="s">
        <v>775</v>
      </c>
      <c r="F3282" s="4">
        <v>4.97518396377563</v>
      </c>
      <c r="G3282" s="4" t="s">
        <v>776</v>
      </c>
    </row>
    <row r="3283" spans="1:7">
      <c r="A3283" s="4" t="s">
        <v>13929</v>
      </c>
      <c r="B3283" s="4" t="s">
        <v>13930</v>
      </c>
      <c r="C3283" s="4" t="s">
        <v>464</v>
      </c>
      <c r="D3283" s="4">
        <v>41</v>
      </c>
      <c r="E3283" s="4" t="s">
        <v>13931</v>
      </c>
      <c r="F3283" s="4">
        <v>4.97104835510254</v>
      </c>
      <c r="G3283" s="4" t="s">
        <v>13932</v>
      </c>
    </row>
    <row r="3284" spans="1:7">
      <c r="A3284" s="4" t="s">
        <v>13933</v>
      </c>
      <c r="B3284" s="4" t="s">
        <v>13934</v>
      </c>
      <c r="C3284" s="4" t="s">
        <v>464</v>
      </c>
      <c r="D3284" s="4">
        <v>44</v>
      </c>
      <c r="E3284" s="4" t="s">
        <v>13935</v>
      </c>
      <c r="F3284" s="4">
        <v>4.97097110748291</v>
      </c>
      <c r="G3284" s="4" t="s">
        <v>13936</v>
      </c>
    </row>
    <row r="3285" spans="1:7">
      <c r="A3285" s="4" t="s">
        <v>13937</v>
      </c>
      <c r="B3285" s="4" t="s">
        <v>13938</v>
      </c>
      <c r="C3285" s="4" t="s">
        <v>464</v>
      </c>
      <c r="D3285" s="4">
        <v>33</v>
      </c>
      <c r="E3285" s="4" t="s">
        <v>13939</v>
      </c>
      <c r="F3285" s="4">
        <v>4.97078323364258</v>
      </c>
      <c r="G3285" s="4" t="s">
        <v>13940</v>
      </c>
    </row>
    <row r="3286" spans="1:7">
      <c r="A3286" s="4" t="s">
        <v>13941</v>
      </c>
      <c r="B3286" s="4" t="s">
        <v>13942</v>
      </c>
      <c r="C3286" s="4" t="s">
        <v>464</v>
      </c>
      <c r="D3286" s="4">
        <v>45</v>
      </c>
      <c r="E3286" s="4" t="s">
        <v>13943</v>
      </c>
      <c r="F3286" s="4">
        <v>4.96997976303101</v>
      </c>
      <c r="G3286" s="4" t="s">
        <v>13944</v>
      </c>
    </row>
    <row r="3287" spans="1:7">
      <c r="A3287" s="4" t="s">
        <v>13945</v>
      </c>
      <c r="B3287" s="4" t="s">
        <v>13946</v>
      </c>
      <c r="C3287" s="4" t="s">
        <v>464</v>
      </c>
      <c r="D3287" s="4">
        <v>44</v>
      </c>
      <c r="E3287" s="4" t="s">
        <v>13947</v>
      </c>
      <c r="F3287" s="4">
        <v>4.96903228759766</v>
      </c>
      <c r="G3287" s="4" t="s">
        <v>13948</v>
      </c>
    </row>
    <row r="3288" spans="1:7">
      <c r="A3288" s="4" t="s">
        <v>13949</v>
      </c>
      <c r="B3288" s="4" t="s">
        <v>13950</v>
      </c>
      <c r="C3288" s="4" t="s">
        <v>464</v>
      </c>
      <c r="D3288" s="4">
        <v>45</v>
      </c>
      <c r="E3288" s="4" t="s">
        <v>13951</v>
      </c>
      <c r="F3288" s="4">
        <v>4.96844959259033</v>
      </c>
      <c r="G3288" s="4" t="s">
        <v>13952</v>
      </c>
    </row>
    <row r="3289" spans="1:7">
      <c r="A3289" s="4" t="s">
        <v>13953</v>
      </c>
      <c r="B3289" s="4" t="s">
        <v>13954</v>
      </c>
      <c r="C3289" s="4" t="s">
        <v>464</v>
      </c>
      <c r="D3289" s="4">
        <v>41</v>
      </c>
      <c r="E3289" s="4" t="s">
        <v>13955</v>
      </c>
      <c r="F3289" s="4">
        <v>4.96735858917236</v>
      </c>
      <c r="G3289" s="4" t="s">
        <v>13956</v>
      </c>
    </row>
    <row r="3290" spans="1:7">
      <c r="A3290" s="4" t="s">
        <v>13957</v>
      </c>
      <c r="B3290" s="4" t="s">
        <v>13958</v>
      </c>
      <c r="C3290" s="4" t="s">
        <v>464</v>
      </c>
      <c r="D3290" s="4">
        <v>33</v>
      </c>
      <c r="E3290" s="4" t="s">
        <v>13959</v>
      </c>
      <c r="F3290" s="4">
        <v>4.9666109085083</v>
      </c>
      <c r="G3290" s="4" t="s">
        <v>13960</v>
      </c>
    </row>
    <row r="3291" spans="1:7">
      <c r="A3291" s="4" t="s">
        <v>13961</v>
      </c>
      <c r="B3291" s="4" t="s">
        <v>13962</v>
      </c>
      <c r="C3291" s="4" t="s">
        <v>464</v>
      </c>
      <c r="D3291" s="4">
        <v>34</v>
      </c>
      <c r="E3291" s="4" t="s">
        <v>13963</v>
      </c>
      <c r="F3291" s="4">
        <v>4.96568059921265</v>
      </c>
      <c r="G3291" s="4" t="s">
        <v>13964</v>
      </c>
    </row>
    <row r="3292" spans="1:7">
      <c r="A3292" s="4" t="s">
        <v>13965</v>
      </c>
      <c r="B3292" s="4" t="s">
        <v>13966</v>
      </c>
      <c r="C3292" s="4" t="s">
        <v>551</v>
      </c>
      <c r="D3292" s="4">
        <v>24</v>
      </c>
      <c r="E3292" s="4" t="s">
        <v>13967</v>
      </c>
      <c r="F3292" s="4">
        <v>4.96002769470215</v>
      </c>
      <c r="G3292" s="4" t="s">
        <v>13968</v>
      </c>
    </row>
    <row r="3293" spans="1:7">
      <c r="A3293" s="4" t="s">
        <v>13969</v>
      </c>
      <c r="B3293" s="4" t="s">
        <v>13970</v>
      </c>
      <c r="C3293" s="4" t="s">
        <v>464</v>
      </c>
      <c r="D3293" s="4">
        <v>46</v>
      </c>
      <c r="E3293" s="4" t="s">
        <v>13971</v>
      </c>
      <c r="F3293" s="4">
        <v>4.95296859741211</v>
      </c>
      <c r="G3293" s="4" t="s">
        <v>13972</v>
      </c>
    </row>
    <row r="3294" spans="1:7">
      <c r="A3294" s="4" t="s">
        <v>13973</v>
      </c>
      <c r="B3294" s="4" t="s">
        <v>13974</v>
      </c>
      <c r="C3294" s="4" t="s">
        <v>464</v>
      </c>
      <c r="D3294" s="4">
        <v>39</v>
      </c>
      <c r="E3294" s="4" t="s">
        <v>13975</v>
      </c>
      <c r="F3294" s="4">
        <v>4.95296001434326</v>
      </c>
      <c r="G3294" s="4" t="s">
        <v>13976</v>
      </c>
    </row>
    <row r="3295" spans="1:7">
      <c r="A3295" s="4" t="s">
        <v>13977</v>
      </c>
      <c r="B3295" s="4" t="s">
        <v>13978</v>
      </c>
      <c r="C3295" s="4" t="s">
        <v>464</v>
      </c>
      <c r="D3295" s="4">
        <v>37</v>
      </c>
      <c r="E3295" s="4" t="s">
        <v>13979</v>
      </c>
      <c r="F3295" s="4">
        <v>4.95168685913086</v>
      </c>
      <c r="G3295" s="4" t="s">
        <v>13980</v>
      </c>
    </row>
    <row r="3296" spans="1:7">
      <c r="A3296" s="4" t="s">
        <v>13981</v>
      </c>
      <c r="B3296" s="4" t="s">
        <v>13982</v>
      </c>
      <c r="C3296" s="4" t="s">
        <v>464</v>
      </c>
      <c r="D3296" s="4">
        <v>39</v>
      </c>
      <c r="E3296" s="4" t="s">
        <v>13983</v>
      </c>
      <c r="F3296" s="4">
        <v>4.95075511932373</v>
      </c>
      <c r="G3296" s="4" t="s">
        <v>13984</v>
      </c>
    </row>
    <row r="3297" spans="1:7">
      <c r="A3297" s="4" t="s">
        <v>13985</v>
      </c>
      <c r="B3297" s="4" t="s">
        <v>13986</v>
      </c>
      <c r="C3297" s="4" t="s">
        <v>464</v>
      </c>
      <c r="D3297" s="4">
        <v>40</v>
      </c>
      <c r="E3297" s="4" t="s">
        <v>13987</v>
      </c>
      <c r="F3297" s="4">
        <v>4.94958972930908</v>
      </c>
      <c r="G3297" s="4" t="s">
        <v>13988</v>
      </c>
    </row>
    <row r="3298" spans="1:7">
      <c r="A3298" s="4" t="s">
        <v>13989</v>
      </c>
      <c r="B3298" s="4" t="s">
        <v>13990</v>
      </c>
      <c r="C3298" s="4" t="s">
        <v>464</v>
      </c>
      <c r="D3298" s="4">
        <v>40</v>
      </c>
      <c r="E3298" s="4" t="s">
        <v>13991</v>
      </c>
      <c r="F3298" s="4">
        <v>4.94491481781006</v>
      </c>
      <c r="G3298" s="4" t="s">
        <v>13992</v>
      </c>
    </row>
    <row r="3299" spans="1:7">
      <c r="A3299" s="4" t="s">
        <v>13993</v>
      </c>
      <c r="B3299" s="4" t="s">
        <v>13994</v>
      </c>
      <c r="C3299" s="4" t="s">
        <v>464</v>
      </c>
      <c r="D3299" s="4">
        <v>45</v>
      </c>
      <c r="E3299" s="4" t="s">
        <v>13995</v>
      </c>
      <c r="F3299" s="4">
        <v>4.94385242462158</v>
      </c>
      <c r="G3299" s="4" t="s">
        <v>13996</v>
      </c>
    </row>
    <row r="3300" spans="1:7">
      <c r="A3300" s="4" t="s">
        <v>761</v>
      </c>
      <c r="B3300" s="4" t="s">
        <v>762</v>
      </c>
      <c r="C3300" s="4" t="s">
        <v>464</v>
      </c>
      <c r="D3300" s="4">
        <v>42</v>
      </c>
      <c r="E3300" s="4" t="s">
        <v>763</v>
      </c>
      <c r="F3300" s="4">
        <v>4.94237756729126</v>
      </c>
      <c r="G3300" s="4" t="s">
        <v>764</v>
      </c>
    </row>
    <row r="3301" spans="1:7">
      <c r="A3301" s="4" t="s">
        <v>13997</v>
      </c>
      <c r="B3301" s="4" t="s">
        <v>13998</v>
      </c>
      <c r="C3301" s="4" t="s">
        <v>464</v>
      </c>
      <c r="D3301" s="4">
        <v>38</v>
      </c>
      <c r="E3301" s="4" t="s">
        <v>13999</v>
      </c>
      <c r="F3301" s="4">
        <v>4.94153308868408</v>
      </c>
      <c r="G3301" s="4" t="s">
        <v>14000</v>
      </c>
    </row>
    <row r="3302" spans="1:7">
      <c r="A3302" s="4" t="s">
        <v>14001</v>
      </c>
      <c r="B3302" s="4" t="s">
        <v>14002</v>
      </c>
      <c r="C3302" s="4" t="s">
        <v>464</v>
      </c>
      <c r="D3302" s="4">
        <v>41</v>
      </c>
      <c r="E3302" s="4" t="s">
        <v>14003</v>
      </c>
      <c r="F3302" s="4">
        <v>4.94109678268433</v>
      </c>
      <c r="G3302" s="4" t="s">
        <v>14004</v>
      </c>
    </row>
    <row r="3303" spans="1:7">
      <c r="A3303" s="4" t="s">
        <v>14005</v>
      </c>
      <c r="B3303" s="4" t="s">
        <v>14006</v>
      </c>
      <c r="C3303" s="4" t="s">
        <v>464</v>
      </c>
      <c r="D3303" s="4">
        <v>40</v>
      </c>
      <c r="E3303" s="4" t="s">
        <v>14007</v>
      </c>
      <c r="F3303" s="4">
        <v>4.94001388549805</v>
      </c>
      <c r="G3303" s="4" t="s">
        <v>14008</v>
      </c>
    </row>
    <row r="3304" spans="1:7">
      <c r="A3304" s="4" t="s">
        <v>14009</v>
      </c>
      <c r="B3304" s="4" t="s">
        <v>14010</v>
      </c>
      <c r="C3304" s="4" t="s">
        <v>464</v>
      </c>
      <c r="D3304" s="4">
        <v>42</v>
      </c>
      <c r="E3304" s="4" t="s">
        <v>14011</v>
      </c>
      <c r="F3304" s="4">
        <v>4.93827247619629</v>
      </c>
      <c r="G3304" s="4" t="s">
        <v>14012</v>
      </c>
    </row>
    <row r="3305" spans="1:7">
      <c r="A3305" s="4" t="s">
        <v>14013</v>
      </c>
      <c r="B3305" s="4" t="s">
        <v>14014</v>
      </c>
      <c r="C3305" s="4" t="s">
        <v>464</v>
      </c>
      <c r="D3305" s="4">
        <v>37</v>
      </c>
      <c r="E3305" s="4" t="s">
        <v>14015</v>
      </c>
      <c r="F3305" s="4">
        <v>4.93810415267944</v>
      </c>
      <c r="G3305" s="4" t="s">
        <v>14016</v>
      </c>
    </row>
    <row r="3306" spans="1:7">
      <c r="A3306" s="4" t="s">
        <v>14017</v>
      </c>
      <c r="B3306" s="4" t="s">
        <v>14018</v>
      </c>
      <c r="C3306" s="4" t="s">
        <v>464</v>
      </c>
      <c r="D3306" s="4">
        <v>44</v>
      </c>
      <c r="E3306" s="4" t="s">
        <v>14019</v>
      </c>
      <c r="F3306" s="4">
        <v>4.93615913391113</v>
      </c>
      <c r="G3306" s="4" t="s">
        <v>14020</v>
      </c>
    </row>
    <row r="3307" spans="1:7">
      <c r="A3307" s="4" t="s">
        <v>14021</v>
      </c>
      <c r="B3307" s="4" t="s">
        <v>14022</v>
      </c>
      <c r="C3307" s="4" t="s">
        <v>464</v>
      </c>
      <c r="D3307" s="4">
        <v>45</v>
      </c>
      <c r="E3307" s="4" t="s">
        <v>14023</v>
      </c>
      <c r="F3307" s="4">
        <v>4.93448066711426</v>
      </c>
      <c r="G3307" s="4" t="s">
        <v>14024</v>
      </c>
    </row>
    <row r="3308" spans="1:7">
      <c r="A3308" s="4" t="s">
        <v>14025</v>
      </c>
      <c r="B3308" s="4" t="s">
        <v>14026</v>
      </c>
      <c r="C3308" s="4" t="s">
        <v>464</v>
      </c>
      <c r="D3308" s="4">
        <v>42</v>
      </c>
      <c r="E3308" s="4" t="s">
        <v>14027</v>
      </c>
      <c r="F3308" s="4">
        <v>4.93238687515259</v>
      </c>
      <c r="G3308" s="4" t="s">
        <v>14028</v>
      </c>
    </row>
    <row r="3309" spans="1:7">
      <c r="A3309" s="4" t="s">
        <v>14029</v>
      </c>
      <c r="B3309" s="4" t="s">
        <v>14030</v>
      </c>
      <c r="C3309" s="4" t="s">
        <v>464</v>
      </c>
      <c r="D3309" s="4">
        <v>45</v>
      </c>
      <c r="E3309" s="4" t="s">
        <v>14031</v>
      </c>
      <c r="F3309" s="4">
        <v>4.93136501312256</v>
      </c>
      <c r="G3309" s="4" t="s">
        <v>14032</v>
      </c>
    </row>
    <row r="3310" spans="1:7">
      <c r="A3310" s="4" t="s">
        <v>14033</v>
      </c>
      <c r="B3310" s="4" t="s">
        <v>14034</v>
      </c>
      <c r="C3310" s="4" t="s">
        <v>464</v>
      </c>
      <c r="D3310" s="4">
        <v>44</v>
      </c>
      <c r="E3310" s="4" t="s">
        <v>14035</v>
      </c>
      <c r="F3310" s="4">
        <v>4.92987251281738</v>
      </c>
      <c r="G3310" s="4" t="s">
        <v>14036</v>
      </c>
    </row>
    <row r="3311" spans="1:7">
      <c r="A3311" s="4" t="s">
        <v>14037</v>
      </c>
      <c r="B3311" s="4" t="s">
        <v>14038</v>
      </c>
      <c r="C3311" s="4" t="s">
        <v>464</v>
      </c>
      <c r="D3311" s="4">
        <v>43</v>
      </c>
      <c r="E3311" s="4" t="s">
        <v>14039</v>
      </c>
      <c r="F3311" s="4">
        <v>4.92661237716675</v>
      </c>
      <c r="G3311" s="4" t="s">
        <v>14040</v>
      </c>
    </row>
    <row r="3312" spans="1:7">
      <c r="A3312" s="4" t="s">
        <v>14041</v>
      </c>
      <c r="B3312" s="4" t="s">
        <v>14042</v>
      </c>
      <c r="C3312" s="4" t="s">
        <v>464</v>
      </c>
      <c r="D3312" s="4">
        <v>40</v>
      </c>
      <c r="E3312" s="4" t="s">
        <v>14043</v>
      </c>
      <c r="F3312" s="4">
        <v>4.92546463012695</v>
      </c>
      <c r="G3312" s="4" t="s">
        <v>14044</v>
      </c>
    </row>
    <row r="3313" spans="1:7">
      <c r="A3313" s="4" t="s">
        <v>14045</v>
      </c>
      <c r="B3313" s="4" t="s">
        <v>14046</v>
      </c>
      <c r="C3313" s="4" t="s">
        <v>464</v>
      </c>
      <c r="D3313" s="4">
        <v>41</v>
      </c>
      <c r="E3313" s="4" t="s">
        <v>14047</v>
      </c>
      <c r="F3313" s="4">
        <v>4.92461633682251</v>
      </c>
      <c r="G3313" s="4" t="s">
        <v>14048</v>
      </c>
    </row>
    <row r="3314" spans="1:7">
      <c r="A3314" s="4" t="s">
        <v>14049</v>
      </c>
      <c r="B3314" s="4" t="s">
        <v>14050</v>
      </c>
      <c r="C3314" s="4" t="s">
        <v>464</v>
      </c>
      <c r="D3314" s="4">
        <v>38</v>
      </c>
      <c r="E3314" s="4" t="s">
        <v>14051</v>
      </c>
      <c r="F3314" s="4">
        <v>4.91718530654907</v>
      </c>
      <c r="G3314" s="4" t="s">
        <v>14052</v>
      </c>
    </row>
    <row r="3315" spans="1:7">
      <c r="A3315" s="4" t="s">
        <v>14053</v>
      </c>
      <c r="B3315" s="4" t="s">
        <v>14054</v>
      </c>
      <c r="C3315" s="4" t="s">
        <v>464</v>
      </c>
      <c r="D3315" s="4">
        <v>41</v>
      </c>
      <c r="E3315" s="4" t="s">
        <v>14055</v>
      </c>
      <c r="F3315" s="4">
        <v>4.91510391235352</v>
      </c>
      <c r="G3315" s="4" t="s">
        <v>14056</v>
      </c>
    </row>
    <row r="3316" spans="1:7">
      <c r="A3316" s="4" t="s">
        <v>14057</v>
      </c>
      <c r="B3316" s="4" t="s">
        <v>14058</v>
      </c>
      <c r="C3316" s="4" t="s">
        <v>464</v>
      </c>
      <c r="D3316" s="4">
        <v>43</v>
      </c>
      <c r="E3316" s="4" t="s">
        <v>14059</v>
      </c>
      <c r="F3316" s="4">
        <v>4.91229438781738</v>
      </c>
      <c r="G3316" s="4" t="s">
        <v>14060</v>
      </c>
    </row>
    <row r="3317" spans="1:7">
      <c r="A3317" s="4" t="s">
        <v>14061</v>
      </c>
      <c r="B3317" s="4" t="s">
        <v>14062</v>
      </c>
      <c r="C3317" s="4" t="s">
        <v>464</v>
      </c>
      <c r="D3317" s="4">
        <v>46</v>
      </c>
      <c r="E3317" s="4" t="s">
        <v>14063</v>
      </c>
      <c r="F3317" s="4">
        <v>4.91099643707275</v>
      </c>
      <c r="G3317" s="4" t="s">
        <v>14064</v>
      </c>
    </row>
    <row r="3318" spans="1:7">
      <c r="A3318" s="4" t="s">
        <v>14065</v>
      </c>
      <c r="B3318" s="4" t="s">
        <v>14066</v>
      </c>
      <c r="C3318" s="4" t="s">
        <v>464</v>
      </c>
      <c r="D3318" s="4">
        <v>42</v>
      </c>
      <c r="E3318" s="4" t="s">
        <v>14067</v>
      </c>
      <c r="F3318" s="4">
        <v>4.91015815734863</v>
      </c>
      <c r="G3318" s="4" t="s">
        <v>14068</v>
      </c>
    </row>
    <row r="3319" spans="1:7">
      <c r="A3319" s="4" t="s">
        <v>14069</v>
      </c>
      <c r="B3319" s="4" t="s">
        <v>14070</v>
      </c>
      <c r="C3319" s="4" t="s">
        <v>464</v>
      </c>
      <c r="D3319" s="4">
        <v>38</v>
      </c>
      <c r="E3319" s="4" t="s">
        <v>14071</v>
      </c>
      <c r="F3319" s="4">
        <v>4.90700149536133</v>
      </c>
      <c r="G3319" s="4" t="s">
        <v>14072</v>
      </c>
    </row>
    <row r="3320" spans="1:7">
      <c r="A3320" s="4" t="s">
        <v>14073</v>
      </c>
      <c r="B3320" s="4" t="s">
        <v>14074</v>
      </c>
      <c r="C3320" s="4" t="s">
        <v>464</v>
      </c>
      <c r="D3320" s="4">
        <v>36</v>
      </c>
      <c r="E3320" s="4" t="s">
        <v>14075</v>
      </c>
      <c r="F3320" s="4">
        <v>4.90502452850342</v>
      </c>
      <c r="G3320" s="4" t="s">
        <v>14076</v>
      </c>
    </row>
    <row r="3321" spans="1:7">
      <c r="A3321" s="4" t="s">
        <v>14077</v>
      </c>
      <c r="B3321" s="4" t="s">
        <v>14078</v>
      </c>
      <c r="C3321" s="4" t="s">
        <v>464</v>
      </c>
      <c r="D3321" s="4">
        <v>41</v>
      </c>
      <c r="E3321" s="4" t="s">
        <v>14079</v>
      </c>
      <c r="F3321" s="4">
        <v>4.90399360656738</v>
      </c>
      <c r="G3321" s="4" t="s">
        <v>14080</v>
      </c>
    </row>
    <row r="3322" spans="1:7">
      <c r="A3322" s="4" t="s">
        <v>14081</v>
      </c>
      <c r="B3322" s="4" t="s">
        <v>14082</v>
      </c>
      <c r="C3322" s="4" t="s">
        <v>464</v>
      </c>
      <c r="D3322" s="4">
        <v>41</v>
      </c>
      <c r="E3322" s="4" t="s">
        <v>14083</v>
      </c>
      <c r="F3322" s="4">
        <v>4.90392827987671</v>
      </c>
      <c r="G3322" s="4" t="s">
        <v>14084</v>
      </c>
    </row>
    <row r="3323" spans="1:7">
      <c r="A3323" s="4" t="s">
        <v>14085</v>
      </c>
      <c r="B3323" s="4" t="s">
        <v>14086</v>
      </c>
      <c r="C3323" s="4" t="s">
        <v>464</v>
      </c>
      <c r="D3323" s="4">
        <v>38</v>
      </c>
      <c r="E3323" s="4" t="s">
        <v>14087</v>
      </c>
      <c r="F3323" s="4">
        <v>4.90136480331421</v>
      </c>
      <c r="G3323" s="4" t="s">
        <v>14088</v>
      </c>
    </row>
    <row r="3324" spans="1:7">
      <c r="A3324" s="4" t="s">
        <v>14089</v>
      </c>
      <c r="B3324" s="4" t="s">
        <v>14090</v>
      </c>
      <c r="C3324" s="4" t="s">
        <v>464</v>
      </c>
      <c r="D3324" s="4">
        <v>39</v>
      </c>
      <c r="E3324" s="4" t="s">
        <v>14091</v>
      </c>
      <c r="F3324" s="4">
        <v>4.89912033081055</v>
      </c>
      <c r="G3324" s="4" t="s">
        <v>14092</v>
      </c>
    </row>
    <row r="3325" spans="1:7">
      <c r="A3325" s="4" t="s">
        <v>14093</v>
      </c>
      <c r="B3325" s="4" t="s">
        <v>14094</v>
      </c>
      <c r="C3325" s="4" t="s">
        <v>464</v>
      </c>
      <c r="D3325" s="4">
        <v>32</v>
      </c>
      <c r="E3325" s="4" t="s">
        <v>14095</v>
      </c>
      <c r="F3325" s="4">
        <v>4.89566946029663</v>
      </c>
      <c r="G3325" s="4" t="s">
        <v>14096</v>
      </c>
    </row>
    <row r="3326" spans="1:7">
      <c r="A3326" s="4" t="s">
        <v>14097</v>
      </c>
      <c r="B3326" s="4" t="s">
        <v>14098</v>
      </c>
      <c r="C3326" s="4" t="s">
        <v>464</v>
      </c>
      <c r="D3326" s="4">
        <v>39</v>
      </c>
      <c r="E3326" s="4" t="s">
        <v>14099</v>
      </c>
      <c r="F3326" s="4">
        <v>4.89541387557983</v>
      </c>
      <c r="G3326" s="4" t="s">
        <v>14100</v>
      </c>
    </row>
    <row r="3327" spans="1:7">
      <c r="A3327" s="4" t="s">
        <v>14101</v>
      </c>
      <c r="B3327" s="4" t="s">
        <v>14102</v>
      </c>
      <c r="C3327" s="4" t="s">
        <v>464</v>
      </c>
      <c r="D3327" s="4">
        <v>23</v>
      </c>
      <c r="E3327" s="4" t="s">
        <v>14103</v>
      </c>
      <c r="F3327" s="4">
        <v>4.8936128616333</v>
      </c>
      <c r="G3327" s="4" t="s">
        <v>14104</v>
      </c>
    </row>
    <row r="3328" spans="1:7">
      <c r="A3328" s="4" t="s">
        <v>14105</v>
      </c>
      <c r="B3328" s="4" t="s">
        <v>14106</v>
      </c>
      <c r="C3328" s="4" t="s">
        <v>464</v>
      </c>
      <c r="D3328" s="4">
        <v>35</v>
      </c>
      <c r="E3328" s="4" t="s">
        <v>14107</v>
      </c>
      <c r="F3328" s="4">
        <v>4.89256858825684</v>
      </c>
      <c r="G3328" s="4" t="s">
        <v>14108</v>
      </c>
    </row>
    <row r="3329" spans="1:7">
      <c r="A3329" s="4" t="s">
        <v>343</v>
      </c>
      <c r="B3329" s="4" t="s">
        <v>14109</v>
      </c>
      <c r="C3329" s="4" t="s">
        <v>464</v>
      </c>
      <c r="D3329" s="4">
        <v>47</v>
      </c>
      <c r="E3329" s="4" t="s">
        <v>14110</v>
      </c>
      <c r="F3329" s="4">
        <v>4.89247274398804</v>
      </c>
      <c r="G3329" s="4" t="s">
        <v>14111</v>
      </c>
    </row>
    <row r="3330" spans="1:7">
      <c r="A3330" s="4" t="s">
        <v>14112</v>
      </c>
      <c r="B3330" s="4" t="s">
        <v>14113</v>
      </c>
      <c r="C3330" s="4" t="s">
        <v>464</v>
      </c>
      <c r="D3330" s="4">
        <v>44</v>
      </c>
      <c r="E3330" s="4" t="s">
        <v>14114</v>
      </c>
      <c r="F3330" s="4">
        <v>4.89209508895874</v>
      </c>
      <c r="G3330" s="4" t="s">
        <v>14115</v>
      </c>
    </row>
    <row r="3331" spans="1:7">
      <c r="A3331" s="4" t="s">
        <v>14116</v>
      </c>
      <c r="B3331" s="4" t="s">
        <v>14117</v>
      </c>
      <c r="C3331" s="4" t="s">
        <v>464</v>
      </c>
      <c r="D3331" s="4">
        <v>39</v>
      </c>
      <c r="E3331" s="4" t="s">
        <v>14118</v>
      </c>
      <c r="F3331" s="4">
        <v>4.88972234725952</v>
      </c>
      <c r="G3331" s="4" t="s">
        <v>14119</v>
      </c>
    </row>
    <row r="3332" spans="1:7">
      <c r="A3332" s="4" t="s">
        <v>14120</v>
      </c>
      <c r="B3332" s="4" t="s">
        <v>14121</v>
      </c>
      <c r="C3332" s="4" t="s">
        <v>551</v>
      </c>
      <c r="D3332" s="4">
        <v>21</v>
      </c>
      <c r="E3332" s="4" t="s">
        <v>14122</v>
      </c>
      <c r="F3332" s="4">
        <v>4.88946533203125</v>
      </c>
      <c r="G3332" s="4" t="s">
        <v>14123</v>
      </c>
    </row>
    <row r="3333" spans="1:7">
      <c r="A3333" s="4" t="s">
        <v>14124</v>
      </c>
      <c r="B3333" s="4" t="s">
        <v>14125</v>
      </c>
      <c r="C3333" s="4" t="s">
        <v>464</v>
      </c>
      <c r="D3333" s="4">
        <v>41</v>
      </c>
      <c r="E3333" s="4" t="s">
        <v>14126</v>
      </c>
      <c r="F3333" s="4">
        <v>4.88631153106689</v>
      </c>
      <c r="G3333" s="4" t="s">
        <v>14127</v>
      </c>
    </row>
    <row r="3334" spans="1:7">
      <c r="A3334" s="4" t="s">
        <v>14128</v>
      </c>
      <c r="B3334" s="4" t="s">
        <v>14129</v>
      </c>
      <c r="C3334" s="4" t="s">
        <v>464</v>
      </c>
      <c r="D3334" s="4">
        <v>42</v>
      </c>
      <c r="E3334" s="4" t="s">
        <v>14130</v>
      </c>
      <c r="F3334" s="4">
        <v>4.88620662689209</v>
      </c>
      <c r="G3334" s="4" t="s">
        <v>14131</v>
      </c>
    </row>
    <row r="3335" spans="1:7">
      <c r="A3335" s="4" t="s">
        <v>14132</v>
      </c>
      <c r="B3335" s="4" t="s">
        <v>14133</v>
      </c>
      <c r="C3335" s="4" t="s">
        <v>464</v>
      </c>
      <c r="D3335" s="4">
        <v>44</v>
      </c>
      <c r="E3335" s="4" t="s">
        <v>14134</v>
      </c>
      <c r="F3335" s="4">
        <v>4.88489007949829</v>
      </c>
      <c r="G3335" s="4" t="s">
        <v>14135</v>
      </c>
    </row>
    <row r="3336" spans="1:7">
      <c r="A3336" s="4" t="s">
        <v>14136</v>
      </c>
      <c r="B3336" s="4" t="s">
        <v>14137</v>
      </c>
      <c r="C3336" s="4" t="s">
        <v>464</v>
      </c>
      <c r="D3336" s="4">
        <v>42</v>
      </c>
      <c r="E3336" s="4" t="s">
        <v>14138</v>
      </c>
      <c r="F3336" s="4">
        <v>4.8838963508606</v>
      </c>
      <c r="G3336" s="4" t="s">
        <v>14139</v>
      </c>
    </row>
    <row r="3337" spans="1:7">
      <c r="A3337" s="4" t="s">
        <v>14140</v>
      </c>
      <c r="B3337" s="4" t="s">
        <v>14141</v>
      </c>
      <c r="C3337" s="4" t="s">
        <v>464</v>
      </c>
      <c r="D3337" s="4">
        <v>39</v>
      </c>
      <c r="E3337" s="4" t="s">
        <v>14142</v>
      </c>
      <c r="F3337" s="4">
        <v>4.88321924209595</v>
      </c>
      <c r="G3337" s="4" t="s">
        <v>14143</v>
      </c>
    </row>
    <row r="3338" spans="1:7">
      <c r="A3338" s="4" t="s">
        <v>14144</v>
      </c>
      <c r="B3338" s="4" t="s">
        <v>14145</v>
      </c>
      <c r="C3338" s="4" t="s">
        <v>464</v>
      </c>
      <c r="D3338" s="4">
        <v>42</v>
      </c>
      <c r="E3338" s="4" t="s">
        <v>14146</v>
      </c>
      <c r="F3338" s="4">
        <v>4.87949180603027</v>
      </c>
      <c r="G3338" s="4" t="s">
        <v>14147</v>
      </c>
    </row>
    <row r="3339" spans="1:7">
      <c r="A3339" s="4" t="s">
        <v>14148</v>
      </c>
      <c r="B3339" s="4" t="s">
        <v>14149</v>
      </c>
      <c r="C3339" s="4" t="s">
        <v>464</v>
      </c>
      <c r="D3339" s="4">
        <v>40</v>
      </c>
      <c r="E3339" s="4" t="s">
        <v>14150</v>
      </c>
      <c r="F3339" s="4">
        <v>4.87648344039917</v>
      </c>
      <c r="G3339" s="4" t="s">
        <v>14151</v>
      </c>
    </row>
    <row r="3340" spans="1:7">
      <c r="A3340" s="4" t="s">
        <v>14152</v>
      </c>
      <c r="B3340" s="4" t="s">
        <v>14153</v>
      </c>
      <c r="C3340" s="4" t="s">
        <v>464</v>
      </c>
      <c r="D3340" s="4">
        <v>37</v>
      </c>
      <c r="E3340" s="4" t="s">
        <v>14154</v>
      </c>
      <c r="F3340" s="4">
        <v>4.87610054016113</v>
      </c>
      <c r="G3340" s="4" t="s">
        <v>14155</v>
      </c>
    </row>
    <row r="3341" spans="1:7">
      <c r="A3341" s="4" t="s">
        <v>14156</v>
      </c>
      <c r="B3341" s="4" t="s">
        <v>14157</v>
      </c>
      <c r="C3341" s="4" t="s">
        <v>464</v>
      </c>
      <c r="D3341" s="4">
        <v>40</v>
      </c>
      <c r="E3341" s="4" t="s">
        <v>14158</v>
      </c>
      <c r="F3341" s="4">
        <v>4.87546443939209</v>
      </c>
      <c r="G3341" s="4" t="s">
        <v>14159</v>
      </c>
    </row>
    <row r="3342" spans="1:7">
      <c r="A3342" s="4" t="s">
        <v>14160</v>
      </c>
      <c r="B3342" s="4" t="s">
        <v>14161</v>
      </c>
      <c r="C3342" s="4" t="s">
        <v>464</v>
      </c>
      <c r="D3342" s="4">
        <v>34</v>
      </c>
      <c r="E3342" s="4" t="s">
        <v>14162</v>
      </c>
      <c r="F3342" s="4">
        <v>4.87243127822876</v>
      </c>
      <c r="G3342" s="4" t="s">
        <v>14163</v>
      </c>
    </row>
    <row r="3343" spans="1:7">
      <c r="A3343" s="4" t="s">
        <v>14164</v>
      </c>
      <c r="B3343" s="4" t="s">
        <v>14165</v>
      </c>
      <c r="C3343" s="4" t="s">
        <v>464</v>
      </c>
      <c r="D3343" s="4">
        <v>45</v>
      </c>
      <c r="E3343" s="4" t="s">
        <v>14166</v>
      </c>
      <c r="F3343" s="4">
        <v>4.87019395828247</v>
      </c>
      <c r="G3343" s="4" t="s">
        <v>14167</v>
      </c>
    </row>
    <row r="3344" spans="1:7">
      <c r="A3344" s="4" t="s">
        <v>14168</v>
      </c>
      <c r="B3344" s="4" t="s">
        <v>14169</v>
      </c>
      <c r="C3344" s="4" t="s">
        <v>464</v>
      </c>
      <c r="D3344" s="4">
        <v>38</v>
      </c>
      <c r="E3344" s="4" t="s">
        <v>14170</v>
      </c>
      <c r="F3344" s="4">
        <v>4.8696608543396</v>
      </c>
      <c r="G3344" s="4" t="s">
        <v>14171</v>
      </c>
    </row>
    <row r="3345" spans="1:7">
      <c r="A3345" s="4" t="s">
        <v>14172</v>
      </c>
      <c r="B3345" s="4" t="s">
        <v>14173</v>
      </c>
      <c r="C3345" s="4" t="s">
        <v>464</v>
      </c>
      <c r="D3345" s="4">
        <v>41</v>
      </c>
      <c r="E3345" s="4" t="s">
        <v>14174</v>
      </c>
      <c r="F3345" s="4">
        <v>4.8671669960022</v>
      </c>
      <c r="G3345" s="4" t="s">
        <v>14175</v>
      </c>
    </row>
    <row r="3346" spans="1:7">
      <c r="A3346" s="4" t="s">
        <v>14176</v>
      </c>
      <c r="B3346" s="4" t="s">
        <v>14177</v>
      </c>
      <c r="C3346" s="4" t="s">
        <v>464</v>
      </c>
      <c r="D3346" s="4">
        <v>40</v>
      </c>
      <c r="E3346" s="4" t="s">
        <v>14178</v>
      </c>
      <c r="F3346" s="4">
        <v>4.86542892456055</v>
      </c>
      <c r="G3346" s="4" t="s">
        <v>14179</v>
      </c>
    </row>
    <row r="3347" spans="1:7">
      <c r="A3347" s="4" t="s">
        <v>953</v>
      </c>
      <c r="B3347" s="4" t="s">
        <v>954</v>
      </c>
      <c r="C3347" s="4" t="s">
        <v>464</v>
      </c>
      <c r="D3347" s="4">
        <v>37</v>
      </c>
      <c r="E3347" s="4" t="s">
        <v>955</v>
      </c>
      <c r="F3347" s="4">
        <v>4.86528968811035</v>
      </c>
      <c r="G3347" s="4" t="s">
        <v>956</v>
      </c>
    </row>
    <row r="3348" spans="1:7">
      <c r="A3348" s="4" t="s">
        <v>14180</v>
      </c>
      <c r="B3348" s="4" t="s">
        <v>14181</v>
      </c>
      <c r="C3348" s="4" t="s">
        <v>464</v>
      </c>
      <c r="D3348" s="4">
        <v>39</v>
      </c>
      <c r="E3348" s="4" t="s">
        <v>14182</v>
      </c>
      <c r="F3348" s="4">
        <v>4.86483383178711</v>
      </c>
      <c r="G3348" s="4" t="s">
        <v>14183</v>
      </c>
    </row>
    <row r="3349" spans="1:7">
      <c r="A3349" s="4" t="s">
        <v>14184</v>
      </c>
      <c r="B3349" s="4" t="s">
        <v>14185</v>
      </c>
      <c r="C3349" s="4" t="s">
        <v>464</v>
      </c>
      <c r="D3349" s="4">
        <v>40</v>
      </c>
      <c r="E3349" s="4" t="s">
        <v>14186</v>
      </c>
      <c r="F3349" s="4">
        <v>4.86480617523193</v>
      </c>
      <c r="G3349" s="4" t="s">
        <v>14187</v>
      </c>
    </row>
    <row r="3350" spans="1:7">
      <c r="A3350" s="4" t="s">
        <v>14188</v>
      </c>
      <c r="B3350" s="4" t="s">
        <v>14189</v>
      </c>
      <c r="C3350" s="4" t="s">
        <v>464</v>
      </c>
      <c r="D3350" s="4">
        <v>36</v>
      </c>
      <c r="E3350" s="4" t="s">
        <v>14190</v>
      </c>
      <c r="F3350" s="4">
        <v>4.86364269256592</v>
      </c>
      <c r="G3350" s="4" t="s">
        <v>14191</v>
      </c>
    </row>
    <row r="3351" spans="1:7">
      <c r="A3351" s="4" t="s">
        <v>14192</v>
      </c>
      <c r="B3351" s="4" t="s">
        <v>14193</v>
      </c>
      <c r="C3351" s="4" t="s">
        <v>464</v>
      </c>
      <c r="D3351" s="4">
        <v>32</v>
      </c>
      <c r="E3351" s="4" t="s">
        <v>14194</v>
      </c>
      <c r="F3351" s="4">
        <v>4.86184644699097</v>
      </c>
      <c r="G3351" s="4" t="s">
        <v>14195</v>
      </c>
    </row>
    <row r="3352" spans="1:7">
      <c r="A3352" s="4" t="s">
        <v>14196</v>
      </c>
      <c r="B3352" s="4" t="s">
        <v>14197</v>
      </c>
      <c r="C3352" s="4" t="s">
        <v>464</v>
      </c>
      <c r="D3352" s="4">
        <v>41</v>
      </c>
      <c r="E3352" s="4" t="s">
        <v>14198</v>
      </c>
      <c r="F3352" s="4">
        <v>4.86020803451538</v>
      </c>
      <c r="G3352" s="4" t="s">
        <v>14199</v>
      </c>
    </row>
    <row r="3353" spans="1:7">
      <c r="A3353" s="4" t="s">
        <v>738</v>
      </c>
      <c r="B3353" s="4" t="s">
        <v>739</v>
      </c>
      <c r="C3353" s="4" t="s">
        <v>464</v>
      </c>
      <c r="D3353" s="4">
        <v>42</v>
      </c>
      <c r="E3353" s="4" t="s">
        <v>740</v>
      </c>
      <c r="F3353" s="4">
        <v>4.85623121261597</v>
      </c>
      <c r="G3353" s="4" t="s">
        <v>741</v>
      </c>
    </row>
    <row r="3354" spans="1:7">
      <c r="A3354" s="4" t="s">
        <v>14200</v>
      </c>
      <c r="B3354" s="4" t="s">
        <v>14201</v>
      </c>
      <c r="C3354" s="4" t="s">
        <v>464</v>
      </c>
      <c r="D3354" s="4">
        <v>46</v>
      </c>
      <c r="E3354" s="4" t="s">
        <v>14202</v>
      </c>
      <c r="F3354" s="4">
        <v>4.85595703125</v>
      </c>
      <c r="G3354" s="4" t="s">
        <v>14203</v>
      </c>
    </row>
    <row r="3355" spans="1:7">
      <c r="A3355" s="4" t="s">
        <v>14204</v>
      </c>
      <c r="B3355" s="4" t="s">
        <v>14205</v>
      </c>
      <c r="C3355" s="4" t="s">
        <v>464</v>
      </c>
      <c r="D3355" s="4">
        <v>36</v>
      </c>
      <c r="E3355" s="4" t="s">
        <v>14206</v>
      </c>
      <c r="F3355" s="4">
        <v>4.8522253036499</v>
      </c>
      <c r="G3355" s="4" t="s">
        <v>14207</v>
      </c>
    </row>
    <row r="3356" spans="1:7">
      <c r="A3356" s="4" t="s">
        <v>14208</v>
      </c>
      <c r="B3356" s="4" t="s">
        <v>14209</v>
      </c>
      <c r="C3356" s="4" t="s">
        <v>464</v>
      </c>
      <c r="D3356" s="4">
        <v>41</v>
      </c>
      <c r="E3356" s="4" t="s">
        <v>14210</v>
      </c>
      <c r="F3356" s="4">
        <v>4.84983205795288</v>
      </c>
      <c r="G3356" s="4" t="s">
        <v>14211</v>
      </c>
    </row>
    <row r="3357" spans="1:7">
      <c r="A3357" s="4" t="s">
        <v>14212</v>
      </c>
      <c r="B3357" s="4" t="s">
        <v>14213</v>
      </c>
      <c r="C3357" s="4" t="s">
        <v>464</v>
      </c>
      <c r="D3357" s="4">
        <v>46</v>
      </c>
      <c r="E3357" s="4" t="s">
        <v>14214</v>
      </c>
      <c r="F3357" s="4">
        <v>4.84899997711182</v>
      </c>
      <c r="G3357" s="4" t="s">
        <v>14215</v>
      </c>
    </row>
    <row r="3358" spans="1:7">
      <c r="A3358" s="4" t="s">
        <v>14216</v>
      </c>
      <c r="B3358" s="4" t="s">
        <v>14217</v>
      </c>
      <c r="C3358" s="4" t="s">
        <v>464</v>
      </c>
      <c r="D3358" s="4">
        <v>34</v>
      </c>
      <c r="E3358" s="4" t="s">
        <v>14218</v>
      </c>
      <c r="F3358" s="4">
        <v>4.84800243377686</v>
      </c>
      <c r="G3358" s="4" t="s">
        <v>14219</v>
      </c>
    </row>
    <row r="3359" spans="1:7">
      <c r="A3359" s="4" t="s">
        <v>14220</v>
      </c>
      <c r="B3359" s="4" t="s">
        <v>14221</v>
      </c>
      <c r="C3359" s="4" t="s">
        <v>464</v>
      </c>
      <c r="D3359" s="4">
        <v>45</v>
      </c>
      <c r="E3359" s="4" t="s">
        <v>14222</v>
      </c>
      <c r="F3359" s="4">
        <v>4.84649562835693</v>
      </c>
      <c r="G3359" s="4" t="s">
        <v>14223</v>
      </c>
    </row>
    <row r="3360" spans="1:7">
      <c r="A3360" s="4" t="s">
        <v>14224</v>
      </c>
      <c r="B3360" s="4" t="s">
        <v>14225</v>
      </c>
      <c r="C3360" s="4" t="s">
        <v>464</v>
      </c>
      <c r="D3360" s="4">
        <v>44</v>
      </c>
      <c r="E3360" s="4" t="s">
        <v>14226</v>
      </c>
      <c r="F3360" s="4">
        <v>4.84326267242432</v>
      </c>
      <c r="G3360" s="4" t="s">
        <v>14227</v>
      </c>
    </row>
    <row r="3361" spans="1:7">
      <c r="A3361" s="4" t="s">
        <v>14228</v>
      </c>
      <c r="B3361" s="4" t="s">
        <v>14229</v>
      </c>
      <c r="C3361" s="4" t="s">
        <v>464</v>
      </c>
      <c r="D3361" s="4">
        <v>42</v>
      </c>
      <c r="E3361" s="4" t="s">
        <v>14230</v>
      </c>
      <c r="F3361" s="4">
        <v>4.84006452560425</v>
      </c>
      <c r="G3361" s="4" t="s">
        <v>14231</v>
      </c>
    </row>
    <row r="3362" spans="1:7">
      <c r="A3362" s="4" t="s">
        <v>14232</v>
      </c>
      <c r="B3362" s="4" t="s">
        <v>14233</v>
      </c>
      <c r="C3362" s="4" t="s">
        <v>551</v>
      </c>
      <c r="D3362" s="4">
        <v>11</v>
      </c>
      <c r="E3362" s="4" t="s">
        <v>14234</v>
      </c>
      <c r="F3362" s="4">
        <v>4.83859729766846</v>
      </c>
      <c r="G3362" s="4" t="s">
        <v>14235</v>
      </c>
    </row>
    <row r="3363" spans="1:7">
      <c r="A3363" s="4" t="s">
        <v>14236</v>
      </c>
      <c r="B3363" s="4" t="s">
        <v>14237</v>
      </c>
      <c r="C3363" s="4" t="s">
        <v>464</v>
      </c>
      <c r="D3363" s="4">
        <v>42</v>
      </c>
      <c r="E3363" s="4" t="s">
        <v>14238</v>
      </c>
      <c r="F3363" s="4">
        <v>4.83833360671997</v>
      </c>
      <c r="G3363" s="4" t="s">
        <v>14239</v>
      </c>
    </row>
    <row r="3364" spans="1:7">
      <c r="A3364" s="4" t="s">
        <v>14240</v>
      </c>
      <c r="B3364" s="4" t="s">
        <v>14241</v>
      </c>
      <c r="C3364" s="4" t="s">
        <v>464</v>
      </c>
      <c r="D3364" s="4">
        <v>42</v>
      </c>
      <c r="E3364" s="4" t="s">
        <v>14242</v>
      </c>
      <c r="F3364" s="4">
        <v>4.83821201324463</v>
      </c>
      <c r="G3364" s="4" t="s">
        <v>14243</v>
      </c>
    </row>
    <row r="3365" spans="1:7">
      <c r="A3365" s="4" t="s">
        <v>14244</v>
      </c>
      <c r="B3365" s="4" t="s">
        <v>14245</v>
      </c>
      <c r="C3365" s="4" t="s">
        <v>464</v>
      </c>
      <c r="D3365" s="4">
        <v>40</v>
      </c>
      <c r="E3365" s="4" t="s">
        <v>14246</v>
      </c>
      <c r="F3365" s="4">
        <v>4.83554315567017</v>
      </c>
      <c r="G3365" s="4" t="s">
        <v>14247</v>
      </c>
    </row>
    <row r="3366" spans="1:7">
      <c r="A3366" s="4" t="s">
        <v>14248</v>
      </c>
      <c r="B3366" s="4" t="s">
        <v>14249</v>
      </c>
      <c r="C3366" s="4" t="s">
        <v>464</v>
      </c>
      <c r="D3366" s="4">
        <v>46</v>
      </c>
      <c r="E3366" s="4" t="s">
        <v>14250</v>
      </c>
      <c r="F3366" s="4">
        <v>4.83489561080933</v>
      </c>
      <c r="G3366" s="4" t="s">
        <v>14251</v>
      </c>
    </row>
    <row r="3367" spans="1:7">
      <c r="A3367" s="4" t="s">
        <v>14252</v>
      </c>
      <c r="B3367" s="4" t="s">
        <v>14253</v>
      </c>
      <c r="C3367" s="4" t="s">
        <v>551</v>
      </c>
      <c r="D3367" s="4">
        <v>14</v>
      </c>
      <c r="E3367" s="4" t="s">
        <v>14254</v>
      </c>
      <c r="F3367" s="4">
        <v>4.83479738235474</v>
      </c>
      <c r="G3367" s="4" t="s">
        <v>14255</v>
      </c>
    </row>
    <row r="3368" spans="1:7">
      <c r="A3368" s="4" t="s">
        <v>14256</v>
      </c>
      <c r="B3368" s="4" t="s">
        <v>14257</v>
      </c>
      <c r="C3368" s="4" t="s">
        <v>464</v>
      </c>
      <c r="D3368" s="4">
        <v>41</v>
      </c>
      <c r="E3368" s="4" t="s">
        <v>14258</v>
      </c>
      <c r="F3368" s="4">
        <v>4.83272171020508</v>
      </c>
      <c r="G3368" s="4" t="s">
        <v>14259</v>
      </c>
    </row>
    <row r="3369" spans="1:7">
      <c r="A3369" s="4" t="s">
        <v>14260</v>
      </c>
      <c r="B3369" s="4" t="s">
        <v>14261</v>
      </c>
      <c r="C3369" s="4" t="s">
        <v>464</v>
      </c>
      <c r="D3369" s="4">
        <v>43</v>
      </c>
      <c r="E3369" s="4" t="s">
        <v>14262</v>
      </c>
      <c r="F3369" s="4">
        <v>4.83126354217529</v>
      </c>
      <c r="G3369" s="4" t="s">
        <v>14263</v>
      </c>
    </row>
    <row r="3370" spans="1:7">
      <c r="A3370" s="4" t="s">
        <v>14264</v>
      </c>
      <c r="B3370" s="4" t="s">
        <v>14265</v>
      </c>
      <c r="C3370" s="4" t="s">
        <v>464</v>
      </c>
      <c r="D3370" s="4">
        <v>46</v>
      </c>
      <c r="E3370" s="4" t="s">
        <v>14266</v>
      </c>
      <c r="F3370" s="4">
        <v>4.82916927337646</v>
      </c>
      <c r="G3370" s="4" t="s">
        <v>14267</v>
      </c>
    </row>
    <row r="3371" spans="1:7">
      <c r="A3371" s="4" t="s">
        <v>1195</v>
      </c>
      <c r="B3371" s="4" t="s">
        <v>1196</v>
      </c>
      <c r="C3371" s="4" t="s">
        <v>464</v>
      </c>
      <c r="D3371" s="4">
        <v>42</v>
      </c>
      <c r="E3371" s="4" t="s">
        <v>1197</v>
      </c>
      <c r="F3371" s="4">
        <v>4.82811069488525</v>
      </c>
      <c r="G3371" s="4" t="s">
        <v>1198</v>
      </c>
    </row>
    <row r="3372" spans="1:7">
      <c r="A3372" s="4" t="s">
        <v>14268</v>
      </c>
      <c r="B3372" s="4" t="s">
        <v>14269</v>
      </c>
      <c r="C3372" s="4" t="s">
        <v>464</v>
      </c>
      <c r="D3372" s="4">
        <v>37</v>
      </c>
      <c r="E3372" s="4" t="s">
        <v>14270</v>
      </c>
      <c r="F3372" s="4">
        <v>4.82763767242432</v>
      </c>
      <c r="G3372" s="4" t="s">
        <v>14271</v>
      </c>
    </row>
    <row r="3373" spans="1:7">
      <c r="A3373" s="4" t="s">
        <v>14272</v>
      </c>
      <c r="B3373" s="4" t="s">
        <v>14273</v>
      </c>
      <c r="C3373" s="4" t="s">
        <v>464</v>
      </c>
      <c r="D3373" s="4">
        <v>41</v>
      </c>
      <c r="E3373" s="4" t="s">
        <v>14274</v>
      </c>
      <c r="F3373" s="4">
        <v>4.82692384719849</v>
      </c>
      <c r="G3373" s="4" t="s">
        <v>14275</v>
      </c>
    </row>
    <row r="3374" spans="1:7">
      <c r="A3374" s="4" t="s">
        <v>14276</v>
      </c>
      <c r="B3374" s="4" t="s">
        <v>14277</v>
      </c>
      <c r="C3374" s="4" t="s">
        <v>464</v>
      </c>
      <c r="D3374" s="4">
        <v>38</v>
      </c>
      <c r="E3374" s="4" t="s">
        <v>14278</v>
      </c>
      <c r="F3374" s="4">
        <v>4.82544136047363</v>
      </c>
      <c r="G3374" s="4" t="s">
        <v>14279</v>
      </c>
    </row>
    <row r="3375" spans="1:7">
      <c r="A3375" s="4" t="s">
        <v>14280</v>
      </c>
      <c r="B3375" s="4" t="s">
        <v>14281</v>
      </c>
      <c r="C3375" s="4" t="s">
        <v>464</v>
      </c>
      <c r="D3375" s="4">
        <v>43</v>
      </c>
      <c r="E3375" s="4" t="s">
        <v>14282</v>
      </c>
      <c r="F3375" s="4">
        <v>4.82123184204102</v>
      </c>
      <c r="G3375" s="4" t="s">
        <v>14283</v>
      </c>
    </row>
    <row r="3376" spans="1:7">
      <c r="A3376" s="4" t="s">
        <v>14284</v>
      </c>
      <c r="B3376" s="4" t="s">
        <v>14285</v>
      </c>
      <c r="C3376" s="4" t="s">
        <v>464</v>
      </c>
      <c r="D3376" s="4">
        <v>40</v>
      </c>
      <c r="E3376" s="4" t="s">
        <v>14286</v>
      </c>
      <c r="F3376" s="4">
        <v>4.81871318817139</v>
      </c>
      <c r="G3376" s="4" t="s">
        <v>14287</v>
      </c>
    </row>
    <row r="3377" spans="1:7">
      <c r="A3377" s="4" t="s">
        <v>14288</v>
      </c>
      <c r="B3377" s="4" t="s">
        <v>14289</v>
      </c>
      <c r="C3377" s="4" t="s">
        <v>464</v>
      </c>
      <c r="D3377" s="4">
        <v>39</v>
      </c>
      <c r="E3377" s="4" t="s">
        <v>14290</v>
      </c>
      <c r="F3377" s="4">
        <v>4.81659317016602</v>
      </c>
      <c r="G3377" s="4" t="s">
        <v>14291</v>
      </c>
    </row>
    <row r="3378" spans="1:7">
      <c r="A3378" s="4" t="s">
        <v>14292</v>
      </c>
      <c r="B3378" s="4" t="s">
        <v>14293</v>
      </c>
      <c r="C3378" s="4" t="s">
        <v>464</v>
      </c>
      <c r="D3378" s="4">
        <v>49</v>
      </c>
      <c r="E3378" s="4" t="s">
        <v>14294</v>
      </c>
      <c r="F3378" s="4">
        <v>4.81441020965576</v>
      </c>
      <c r="G3378" s="4" t="s">
        <v>14295</v>
      </c>
    </row>
    <row r="3379" spans="1:7">
      <c r="A3379" s="4" t="s">
        <v>14296</v>
      </c>
      <c r="B3379" s="4" t="s">
        <v>14297</v>
      </c>
      <c r="C3379" s="4" t="s">
        <v>464</v>
      </c>
      <c r="D3379" s="4">
        <v>46</v>
      </c>
      <c r="E3379" s="4" t="s">
        <v>14298</v>
      </c>
      <c r="F3379" s="4">
        <v>4.81430244445801</v>
      </c>
      <c r="G3379" s="4" t="s">
        <v>14299</v>
      </c>
    </row>
    <row r="3380" spans="1:7">
      <c r="A3380" s="4" t="s">
        <v>14300</v>
      </c>
      <c r="B3380" s="4" t="s">
        <v>14301</v>
      </c>
      <c r="C3380" s="4" t="s">
        <v>464</v>
      </c>
      <c r="D3380" s="4">
        <v>38</v>
      </c>
      <c r="E3380" s="4" t="s">
        <v>14302</v>
      </c>
      <c r="F3380" s="4">
        <v>4.81347846984863</v>
      </c>
      <c r="G3380" s="4" t="s">
        <v>14303</v>
      </c>
    </row>
    <row r="3381" spans="1:7">
      <c r="A3381" s="4" t="s">
        <v>14304</v>
      </c>
      <c r="B3381" s="4" t="s">
        <v>14305</v>
      </c>
      <c r="C3381" s="4" t="s">
        <v>464</v>
      </c>
      <c r="D3381" s="4">
        <v>44</v>
      </c>
      <c r="E3381" s="4" t="s">
        <v>14306</v>
      </c>
      <c r="F3381" s="4">
        <v>4.8131217956543</v>
      </c>
      <c r="G3381" s="4" t="s">
        <v>14307</v>
      </c>
    </row>
    <row r="3382" spans="1:7">
      <c r="A3382" s="4" t="s">
        <v>14308</v>
      </c>
      <c r="B3382" s="4" t="s">
        <v>14309</v>
      </c>
      <c r="C3382" s="4" t="s">
        <v>464</v>
      </c>
      <c r="D3382" s="4">
        <v>41</v>
      </c>
      <c r="E3382" s="4" t="s">
        <v>14310</v>
      </c>
      <c r="F3382" s="4">
        <v>4.81091022491455</v>
      </c>
      <c r="G3382" s="4" t="s">
        <v>14311</v>
      </c>
    </row>
    <row r="3383" spans="1:7">
      <c r="A3383" s="4" t="s">
        <v>14312</v>
      </c>
      <c r="B3383" s="4" t="s">
        <v>14313</v>
      </c>
      <c r="C3383" s="4" t="s">
        <v>464</v>
      </c>
      <c r="D3383" s="4">
        <v>42</v>
      </c>
      <c r="E3383" s="4" t="s">
        <v>14314</v>
      </c>
      <c r="F3383" s="4">
        <v>4.81080627441406</v>
      </c>
      <c r="G3383" s="4" t="s">
        <v>14315</v>
      </c>
    </row>
    <row r="3384" spans="1:7">
      <c r="A3384" s="4" t="s">
        <v>14316</v>
      </c>
      <c r="B3384" s="4" t="s">
        <v>14317</v>
      </c>
      <c r="C3384" s="4" t="s">
        <v>464</v>
      </c>
      <c r="D3384" s="4">
        <v>44</v>
      </c>
      <c r="E3384" s="4" t="s">
        <v>14318</v>
      </c>
      <c r="F3384" s="4">
        <v>4.80927515029907</v>
      </c>
      <c r="G3384" s="4" t="s">
        <v>14319</v>
      </c>
    </row>
    <row r="3385" spans="1:7">
      <c r="A3385" s="4" t="s">
        <v>14320</v>
      </c>
      <c r="B3385" s="4" t="s">
        <v>14321</v>
      </c>
      <c r="C3385" s="4" t="s">
        <v>464</v>
      </c>
      <c r="D3385" s="4">
        <v>38</v>
      </c>
      <c r="E3385" s="4" t="s">
        <v>14322</v>
      </c>
      <c r="F3385" s="4">
        <v>4.80750179290771</v>
      </c>
      <c r="G3385" s="4" t="s">
        <v>14323</v>
      </c>
    </row>
    <row r="3386" spans="1:7">
      <c r="A3386" s="4" t="s">
        <v>14324</v>
      </c>
      <c r="B3386" s="4" t="s">
        <v>14325</v>
      </c>
      <c r="C3386" s="4" t="s">
        <v>464</v>
      </c>
      <c r="D3386" s="4">
        <v>41</v>
      </c>
      <c r="E3386" s="4" t="s">
        <v>14326</v>
      </c>
      <c r="F3386" s="4">
        <v>4.80632543563843</v>
      </c>
      <c r="G3386" s="4" t="s">
        <v>14327</v>
      </c>
    </row>
    <row r="3387" spans="1:7">
      <c r="A3387" s="4" t="s">
        <v>14328</v>
      </c>
      <c r="B3387" s="4" t="s">
        <v>14329</v>
      </c>
      <c r="C3387" s="4" t="s">
        <v>464</v>
      </c>
      <c r="D3387" s="4">
        <v>36</v>
      </c>
      <c r="E3387" s="4" t="s">
        <v>14330</v>
      </c>
      <c r="F3387" s="4">
        <v>4.80154466629028</v>
      </c>
      <c r="G3387" s="4" t="s">
        <v>14331</v>
      </c>
    </row>
    <row r="3388" spans="1:7">
      <c r="A3388" s="4" t="s">
        <v>14332</v>
      </c>
      <c r="B3388" s="4" t="s">
        <v>14333</v>
      </c>
      <c r="C3388" s="4" t="s">
        <v>464</v>
      </c>
      <c r="D3388" s="4">
        <v>43</v>
      </c>
      <c r="E3388" s="4" t="s">
        <v>14334</v>
      </c>
      <c r="F3388" s="4">
        <v>4.80043268203735</v>
      </c>
      <c r="G3388" s="4" t="s">
        <v>14335</v>
      </c>
    </row>
    <row r="3389" spans="1:7">
      <c r="A3389" s="4" t="s">
        <v>14336</v>
      </c>
      <c r="B3389" s="4" t="s">
        <v>14337</v>
      </c>
      <c r="C3389" s="4" t="s">
        <v>464</v>
      </c>
      <c r="D3389" s="4">
        <v>45</v>
      </c>
      <c r="E3389" s="4" t="s">
        <v>14338</v>
      </c>
      <c r="F3389" s="4">
        <v>4.79833507537842</v>
      </c>
      <c r="G3389" s="4" t="s">
        <v>14339</v>
      </c>
    </row>
    <row r="3390" spans="1:7">
      <c r="A3390" s="4" t="s">
        <v>14340</v>
      </c>
      <c r="B3390" s="4" t="s">
        <v>14341</v>
      </c>
      <c r="C3390" s="4" t="s">
        <v>464</v>
      </c>
      <c r="D3390" s="4">
        <v>36</v>
      </c>
      <c r="E3390" s="4" t="s">
        <v>14342</v>
      </c>
      <c r="F3390" s="4">
        <v>4.79807901382446</v>
      </c>
      <c r="G3390" s="4" t="s">
        <v>14343</v>
      </c>
    </row>
    <row r="3391" spans="1:7">
      <c r="A3391" s="4" t="s">
        <v>14344</v>
      </c>
      <c r="B3391" s="4" t="s">
        <v>14345</v>
      </c>
      <c r="C3391" s="4" t="s">
        <v>464</v>
      </c>
      <c r="D3391" s="4">
        <v>45</v>
      </c>
      <c r="E3391" s="4" t="s">
        <v>14346</v>
      </c>
      <c r="F3391" s="4">
        <v>4.79514360427856</v>
      </c>
      <c r="G3391" s="4" t="s">
        <v>14347</v>
      </c>
    </row>
    <row r="3392" spans="1:7">
      <c r="A3392" s="4" t="s">
        <v>14348</v>
      </c>
      <c r="B3392" s="4" t="s">
        <v>14349</v>
      </c>
      <c r="C3392" s="4" t="s">
        <v>464</v>
      </c>
      <c r="D3392" s="4">
        <v>41</v>
      </c>
      <c r="E3392" s="4" t="s">
        <v>14350</v>
      </c>
      <c r="F3392" s="4">
        <v>4.79471969604492</v>
      </c>
      <c r="G3392" s="4" t="s">
        <v>14351</v>
      </c>
    </row>
    <row r="3393" spans="1:7">
      <c r="A3393" s="4" t="s">
        <v>14352</v>
      </c>
      <c r="B3393" s="4" t="s">
        <v>14353</v>
      </c>
      <c r="C3393" s="4" t="s">
        <v>464</v>
      </c>
      <c r="D3393" s="4">
        <v>44</v>
      </c>
      <c r="E3393" s="4" t="s">
        <v>14354</v>
      </c>
      <c r="F3393" s="4">
        <v>4.79302740097046</v>
      </c>
      <c r="G3393" s="4" t="s">
        <v>14355</v>
      </c>
    </row>
    <row r="3394" spans="1:7">
      <c r="A3394" s="4" t="s">
        <v>14356</v>
      </c>
      <c r="B3394" s="4" t="s">
        <v>14357</v>
      </c>
      <c r="C3394" s="4" t="s">
        <v>464</v>
      </c>
      <c r="D3394" s="4">
        <v>38</v>
      </c>
      <c r="E3394" s="4" t="s">
        <v>14358</v>
      </c>
      <c r="F3394" s="4">
        <v>4.79253578186035</v>
      </c>
      <c r="G3394" s="4" t="s">
        <v>14359</v>
      </c>
    </row>
    <row r="3395" spans="1:7">
      <c r="A3395" s="4" t="s">
        <v>14360</v>
      </c>
      <c r="B3395" s="4" t="s">
        <v>14361</v>
      </c>
      <c r="C3395" s="4" t="s">
        <v>464</v>
      </c>
      <c r="D3395" s="4">
        <v>40</v>
      </c>
      <c r="E3395" s="4" t="s">
        <v>14362</v>
      </c>
      <c r="F3395" s="4">
        <v>4.79249095916748</v>
      </c>
      <c r="G3395" s="4" t="s">
        <v>14363</v>
      </c>
    </row>
    <row r="3396" spans="1:7">
      <c r="A3396" s="4" t="s">
        <v>14364</v>
      </c>
      <c r="B3396" s="4" t="s">
        <v>14365</v>
      </c>
      <c r="C3396" s="4" t="s">
        <v>464</v>
      </c>
      <c r="D3396" s="4">
        <v>41</v>
      </c>
      <c r="E3396" s="4" t="s">
        <v>14366</v>
      </c>
      <c r="F3396" s="4">
        <v>4.78911781311035</v>
      </c>
      <c r="G3396" s="4" t="s">
        <v>14367</v>
      </c>
    </row>
    <row r="3397" spans="1:7">
      <c r="A3397" s="4" t="s">
        <v>14368</v>
      </c>
      <c r="B3397" s="4" t="s">
        <v>14369</v>
      </c>
      <c r="C3397" s="4" t="s">
        <v>464</v>
      </c>
      <c r="D3397" s="4">
        <v>44</v>
      </c>
      <c r="E3397" s="4" t="s">
        <v>14370</v>
      </c>
      <c r="F3397" s="4">
        <v>4.78893661499023</v>
      </c>
      <c r="G3397" s="4" t="s">
        <v>14371</v>
      </c>
    </row>
    <row r="3398" spans="1:7">
      <c r="A3398" s="4" t="s">
        <v>14372</v>
      </c>
      <c r="B3398" s="4" t="s">
        <v>14373</v>
      </c>
      <c r="C3398" s="4" t="s">
        <v>464</v>
      </c>
      <c r="D3398" s="4">
        <v>42</v>
      </c>
      <c r="E3398" s="4" t="s">
        <v>14374</v>
      </c>
      <c r="F3398" s="4">
        <v>4.78857660293579</v>
      </c>
      <c r="G3398" s="4" t="s">
        <v>14375</v>
      </c>
    </row>
    <row r="3399" spans="1:7">
      <c r="A3399" s="4" t="s">
        <v>14376</v>
      </c>
      <c r="B3399" s="4" t="s">
        <v>14377</v>
      </c>
      <c r="C3399" s="4" t="s">
        <v>464</v>
      </c>
      <c r="D3399" s="4">
        <v>39</v>
      </c>
      <c r="E3399" s="4" t="s">
        <v>14378</v>
      </c>
      <c r="F3399" s="4">
        <v>4.78775024414063</v>
      </c>
      <c r="G3399" s="4" t="s">
        <v>14379</v>
      </c>
    </row>
    <row r="3400" spans="1:7">
      <c r="A3400" s="4" t="s">
        <v>14380</v>
      </c>
      <c r="B3400" s="4" t="s">
        <v>14381</v>
      </c>
      <c r="C3400" s="4" t="s">
        <v>464</v>
      </c>
      <c r="D3400" s="4">
        <v>42</v>
      </c>
      <c r="E3400" s="4" t="s">
        <v>14382</v>
      </c>
      <c r="F3400" s="4">
        <v>4.78683567047119</v>
      </c>
      <c r="G3400" s="4" t="s">
        <v>14383</v>
      </c>
    </row>
    <row r="3401" spans="1:7">
      <c r="A3401" s="4" t="s">
        <v>14384</v>
      </c>
      <c r="B3401" s="4" t="s">
        <v>14385</v>
      </c>
      <c r="C3401" s="4" t="s">
        <v>464</v>
      </c>
      <c r="D3401" s="4">
        <v>41</v>
      </c>
      <c r="E3401" s="4" t="s">
        <v>14386</v>
      </c>
      <c r="F3401" s="4">
        <v>4.78508186340332</v>
      </c>
      <c r="G3401" s="4" t="s">
        <v>14387</v>
      </c>
    </row>
    <row r="3402" spans="1:7">
      <c r="A3402" s="4" t="s">
        <v>14388</v>
      </c>
      <c r="B3402" s="4" t="s">
        <v>14389</v>
      </c>
      <c r="C3402" s="4" t="s">
        <v>464</v>
      </c>
      <c r="D3402" s="4">
        <v>43</v>
      </c>
      <c r="E3402" s="4" t="s">
        <v>14390</v>
      </c>
      <c r="F3402" s="4">
        <v>4.78336906433105</v>
      </c>
      <c r="G3402" s="4" t="s">
        <v>14391</v>
      </c>
    </row>
    <row r="3403" spans="1:7">
      <c r="A3403" s="4" t="s">
        <v>14392</v>
      </c>
      <c r="B3403" s="4" t="s">
        <v>14393</v>
      </c>
      <c r="C3403" s="4" t="s">
        <v>464</v>
      </c>
      <c r="D3403" s="4">
        <v>42</v>
      </c>
      <c r="E3403" s="4" t="s">
        <v>14394</v>
      </c>
      <c r="F3403" s="4">
        <v>4.78312110900879</v>
      </c>
      <c r="G3403" s="4" t="s">
        <v>14395</v>
      </c>
    </row>
    <row r="3404" spans="1:7">
      <c r="A3404" s="4" t="s">
        <v>14396</v>
      </c>
      <c r="B3404" s="4" t="s">
        <v>14397</v>
      </c>
      <c r="C3404" s="4" t="s">
        <v>464</v>
      </c>
      <c r="D3404" s="4">
        <v>44</v>
      </c>
      <c r="E3404" s="4" t="s">
        <v>14398</v>
      </c>
      <c r="F3404" s="4">
        <v>4.77785062789917</v>
      </c>
      <c r="G3404" s="4" t="s">
        <v>14399</v>
      </c>
    </row>
    <row r="3405" spans="1:7">
      <c r="A3405" s="4" t="s">
        <v>14400</v>
      </c>
      <c r="B3405" s="4" t="s">
        <v>14401</v>
      </c>
      <c r="C3405" s="4" t="s">
        <v>464</v>
      </c>
      <c r="D3405" s="4">
        <v>37</v>
      </c>
      <c r="E3405" s="4" t="s">
        <v>14402</v>
      </c>
      <c r="F3405" s="4">
        <v>4.77620267868042</v>
      </c>
      <c r="G3405" s="4" t="s">
        <v>14403</v>
      </c>
    </row>
    <row r="3406" spans="1:7">
      <c r="A3406" s="4" t="s">
        <v>14404</v>
      </c>
      <c r="B3406" s="4" t="s">
        <v>14405</v>
      </c>
      <c r="C3406" s="4" t="s">
        <v>464</v>
      </c>
      <c r="D3406" s="4">
        <v>40</v>
      </c>
      <c r="E3406" s="4" t="s">
        <v>14406</v>
      </c>
      <c r="F3406" s="4">
        <v>4.77597236633301</v>
      </c>
      <c r="G3406" s="4" t="s">
        <v>14407</v>
      </c>
    </row>
    <row r="3407" spans="1:7">
      <c r="A3407" s="4" t="s">
        <v>14408</v>
      </c>
      <c r="B3407" s="4" t="s">
        <v>14409</v>
      </c>
      <c r="C3407" s="4" t="s">
        <v>464</v>
      </c>
      <c r="D3407" s="4">
        <v>44</v>
      </c>
      <c r="E3407" s="4" t="s">
        <v>14410</v>
      </c>
      <c r="F3407" s="4">
        <v>4.77381992340088</v>
      </c>
      <c r="G3407" s="4" t="s">
        <v>14411</v>
      </c>
    </row>
    <row r="3408" spans="1:7">
      <c r="A3408" s="4" t="s">
        <v>14412</v>
      </c>
      <c r="B3408" s="4" t="s">
        <v>14413</v>
      </c>
      <c r="C3408" s="4" t="s">
        <v>464</v>
      </c>
      <c r="D3408" s="4">
        <v>41</v>
      </c>
      <c r="E3408" s="4" t="s">
        <v>14414</v>
      </c>
      <c r="F3408" s="4">
        <v>4.7735857963562</v>
      </c>
      <c r="G3408" s="4" t="s">
        <v>14415</v>
      </c>
    </row>
    <row r="3409" spans="1:7">
      <c r="A3409" s="4" t="s">
        <v>14416</v>
      </c>
      <c r="B3409" s="4" t="s">
        <v>14417</v>
      </c>
      <c r="C3409" s="4" t="s">
        <v>464</v>
      </c>
      <c r="D3409" s="4">
        <v>45</v>
      </c>
      <c r="E3409" s="4" t="s">
        <v>14418</v>
      </c>
      <c r="F3409" s="4">
        <v>4.77107572555542</v>
      </c>
      <c r="G3409" s="4" t="s">
        <v>14419</v>
      </c>
    </row>
    <row r="3410" spans="1:7">
      <c r="A3410" s="4" t="s">
        <v>14420</v>
      </c>
      <c r="B3410" s="4" t="s">
        <v>14421</v>
      </c>
      <c r="C3410" s="4" t="s">
        <v>464</v>
      </c>
      <c r="D3410" s="4">
        <v>40</v>
      </c>
      <c r="E3410" s="4" t="s">
        <v>14422</v>
      </c>
      <c r="F3410" s="4">
        <v>4.77107334136963</v>
      </c>
      <c r="G3410" s="4" t="s">
        <v>14423</v>
      </c>
    </row>
    <row r="3411" spans="1:7">
      <c r="A3411" s="4" t="s">
        <v>14424</v>
      </c>
      <c r="B3411" s="4" t="s">
        <v>14425</v>
      </c>
      <c r="C3411" s="4" t="s">
        <v>464</v>
      </c>
      <c r="D3411" s="4">
        <v>45</v>
      </c>
      <c r="E3411" s="4" t="s">
        <v>14426</v>
      </c>
      <c r="F3411" s="4">
        <v>4.77004432678223</v>
      </c>
      <c r="G3411" s="4" t="s">
        <v>14427</v>
      </c>
    </row>
    <row r="3412" spans="1:7">
      <c r="A3412" s="4" t="s">
        <v>14428</v>
      </c>
      <c r="B3412" s="4" t="s">
        <v>14429</v>
      </c>
      <c r="C3412" s="4" t="s">
        <v>464</v>
      </c>
      <c r="D3412" s="4">
        <v>42</v>
      </c>
      <c r="E3412" s="4" t="s">
        <v>14430</v>
      </c>
      <c r="F3412" s="4">
        <v>4.76915693283081</v>
      </c>
      <c r="G3412" s="4" t="s">
        <v>14431</v>
      </c>
    </row>
    <row r="3413" spans="1:7">
      <c r="A3413" s="4" t="s">
        <v>14432</v>
      </c>
      <c r="B3413" s="4" t="s">
        <v>14433</v>
      </c>
      <c r="C3413" s="4" t="s">
        <v>464</v>
      </c>
      <c r="D3413" s="4">
        <v>47</v>
      </c>
      <c r="E3413" s="4" t="s">
        <v>14434</v>
      </c>
      <c r="F3413" s="4">
        <v>4.76900148391724</v>
      </c>
      <c r="G3413" s="4" t="s">
        <v>14435</v>
      </c>
    </row>
    <row r="3414" spans="1:7">
      <c r="A3414" s="4" t="s">
        <v>14436</v>
      </c>
      <c r="B3414" s="4" t="s">
        <v>14437</v>
      </c>
      <c r="C3414" s="4" t="s">
        <v>464</v>
      </c>
      <c r="D3414" s="4">
        <v>39</v>
      </c>
      <c r="E3414" s="4" t="s">
        <v>14438</v>
      </c>
      <c r="F3414" s="4">
        <v>4.76859045028687</v>
      </c>
      <c r="G3414" s="4" t="s">
        <v>14439</v>
      </c>
    </row>
    <row r="3415" spans="1:7">
      <c r="A3415" s="4" t="s">
        <v>14440</v>
      </c>
      <c r="B3415" s="4" t="s">
        <v>14441</v>
      </c>
      <c r="C3415" s="4" t="s">
        <v>551</v>
      </c>
      <c r="D3415" s="4">
        <v>20</v>
      </c>
      <c r="E3415" s="4" t="s">
        <v>14442</v>
      </c>
      <c r="F3415" s="4">
        <v>4.76805639266968</v>
      </c>
      <c r="G3415" s="4" t="s">
        <v>14443</v>
      </c>
    </row>
    <row r="3416" spans="1:7">
      <c r="A3416" s="4" t="s">
        <v>14444</v>
      </c>
      <c r="B3416" s="4" t="s">
        <v>14445</v>
      </c>
      <c r="C3416" s="4" t="s">
        <v>464</v>
      </c>
      <c r="D3416" s="4">
        <v>40</v>
      </c>
      <c r="E3416" s="4" t="s">
        <v>14446</v>
      </c>
      <c r="F3416" s="4">
        <v>4.76614427566528</v>
      </c>
      <c r="G3416" s="4" t="s">
        <v>14447</v>
      </c>
    </row>
    <row r="3417" spans="1:7">
      <c r="A3417" s="4" t="s">
        <v>14448</v>
      </c>
      <c r="B3417" s="4" t="s">
        <v>14449</v>
      </c>
      <c r="C3417" s="4" t="s">
        <v>464</v>
      </c>
      <c r="D3417" s="4">
        <v>41</v>
      </c>
      <c r="E3417" s="4" t="s">
        <v>14450</v>
      </c>
      <c r="F3417" s="4">
        <v>4.76493978500366</v>
      </c>
      <c r="G3417" s="4" t="s">
        <v>14451</v>
      </c>
    </row>
    <row r="3418" spans="1:7">
      <c r="A3418" s="4" t="s">
        <v>14452</v>
      </c>
      <c r="B3418" s="4" t="s">
        <v>14453</v>
      </c>
      <c r="C3418" s="4" t="s">
        <v>464</v>
      </c>
      <c r="D3418" s="4">
        <v>46</v>
      </c>
      <c r="E3418" s="4" t="s">
        <v>14454</v>
      </c>
      <c r="F3418" s="4">
        <v>4.76128959655762</v>
      </c>
      <c r="G3418" s="4" t="s">
        <v>14455</v>
      </c>
    </row>
    <row r="3419" spans="1:7">
      <c r="A3419" s="4" t="s">
        <v>14456</v>
      </c>
      <c r="B3419" s="4" t="s">
        <v>14457</v>
      </c>
      <c r="C3419" s="4" t="s">
        <v>464</v>
      </c>
      <c r="D3419" s="4">
        <v>44</v>
      </c>
      <c r="E3419" s="4" t="s">
        <v>14458</v>
      </c>
      <c r="F3419" s="4">
        <v>4.7600154876709</v>
      </c>
      <c r="G3419" s="4" t="s">
        <v>14459</v>
      </c>
    </row>
    <row r="3420" spans="1:7">
      <c r="A3420" s="4" t="s">
        <v>14460</v>
      </c>
      <c r="B3420" s="4" t="s">
        <v>14461</v>
      </c>
      <c r="C3420" s="4" t="s">
        <v>464</v>
      </c>
      <c r="D3420" s="4">
        <v>44</v>
      </c>
      <c r="E3420" s="4" t="s">
        <v>14462</v>
      </c>
      <c r="F3420" s="4">
        <v>4.75896596908569</v>
      </c>
      <c r="G3420" s="4" t="s">
        <v>14463</v>
      </c>
    </row>
    <row r="3421" spans="1:7">
      <c r="A3421" s="4" t="s">
        <v>14464</v>
      </c>
      <c r="B3421" s="4" t="s">
        <v>14465</v>
      </c>
      <c r="C3421" s="4" t="s">
        <v>464</v>
      </c>
      <c r="D3421" s="4">
        <v>41</v>
      </c>
      <c r="E3421" s="4" t="s">
        <v>14466</v>
      </c>
      <c r="F3421" s="4">
        <v>4.75807666778564</v>
      </c>
      <c r="G3421" s="4" t="s">
        <v>14467</v>
      </c>
    </row>
    <row r="3422" spans="1:7">
      <c r="A3422" s="4" t="s">
        <v>14468</v>
      </c>
      <c r="B3422" s="4" t="s">
        <v>14469</v>
      </c>
      <c r="C3422" s="4" t="s">
        <v>464</v>
      </c>
      <c r="D3422" s="4">
        <v>45</v>
      </c>
      <c r="E3422" s="4" t="s">
        <v>14470</v>
      </c>
      <c r="F3422" s="4">
        <v>4.75161075592041</v>
      </c>
      <c r="G3422" s="4" t="s">
        <v>14471</v>
      </c>
    </row>
    <row r="3423" spans="1:7">
      <c r="A3423" s="4" t="s">
        <v>14472</v>
      </c>
      <c r="B3423" s="4" t="s">
        <v>14473</v>
      </c>
      <c r="C3423" s="4" t="s">
        <v>464</v>
      </c>
      <c r="D3423" s="4">
        <v>37</v>
      </c>
      <c r="E3423" s="4" t="s">
        <v>14474</v>
      </c>
      <c r="F3423" s="4">
        <v>4.74997043609619</v>
      </c>
      <c r="G3423" s="4" t="s">
        <v>14475</v>
      </c>
    </row>
    <row r="3424" spans="1:7">
      <c r="A3424" s="4" t="s">
        <v>14476</v>
      </c>
      <c r="B3424" s="4" t="s">
        <v>14477</v>
      </c>
      <c r="C3424" s="4" t="s">
        <v>464</v>
      </c>
      <c r="D3424" s="4">
        <v>22</v>
      </c>
      <c r="E3424" s="4" t="s">
        <v>14478</v>
      </c>
      <c r="F3424" s="4">
        <v>4.74838066101074</v>
      </c>
      <c r="G3424" s="4" t="s">
        <v>14479</v>
      </c>
    </row>
    <row r="3425" spans="1:7">
      <c r="A3425" s="4" t="s">
        <v>14480</v>
      </c>
      <c r="B3425" s="4" t="s">
        <v>14481</v>
      </c>
      <c r="C3425" s="4" t="s">
        <v>464</v>
      </c>
      <c r="D3425" s="4">
        <v>32</v>
      </c>
      <c r="E3425" s="4" t="s">
        <v>14482</v>
      </c>
      <c r="F3425" s="4">
        <v>4.74570608139038</v>
      </c>
      <c r="G3425" s="4" t="s">
        <v>14483</v>
      </c>
    </row>
    <row r="3426" spans="1:7">
      <c r="A3426" s="4" t="s">
        <v>14484</v>
      </c>
      <c r="B3426" s="4" t="s">
        <v>14485</v>
      </c>
      <c r="C3426" s="4" t="s">
        <v>464</v>
      </c>
      <c r="D3426" s="4">
        <v>36</v>
      </c>
      <c r="E3426" s="4" t="s">
        <v>14486</v>
      </c>
      <c r="F3426" s="4">
        <v>4.74496650695801</v>
      </c>
      <c r="G3426" s="4" t="s">
        <v>14487</v>
      </c>
    </row>
    <row r="3427" spans="1:7">
      <c r="A3427" s="4" t="s">
        <v>14488</v>
      </c>
      <c r="B3427" s="4" t="s">
        <v>14489</v>
      </c>
      <c r="C3427" s="4" t="s">
        <v>464</v>
      </c>
      <c r="D3427" s="4">
        <v>40</v>
      </c>
      <c r="E3427" s="4" t="s">
        <v>14490</v>
      </c>
      <c r="F3427" s="4">
        <v>4.7443904876709</v>
      </c>
      <c r="G3427" s="4" t="s">
        <v>14491</v>
      </c>
    </row>
    <row r="3428" spans="1:7">
      <c r="A3428" s="4" t="s">
        <v>14492</v>
      </c>
      <c r="B3428" s="4" t="s">
        <v>14493</v>
      </c>
      <c r="C3428" s="4" t="s">
        <v>464</v>
      </c>
      <c r="D3428" s="4">
        <v>43</v>
      </c>
      <c r="E3428" s="4" t="s">
        <v>14494</v>
      </c>
      <c r="F3428" s="4">
        <v>4.74100685119629</v>
      </c>
      <c r="G3428" s="4" t="s">
        <v>14495</v>
      </c>
    </row>
    <row r="3429" spans="1:7">
      <c r="A3429" s="4" t="s">
        <v>14496</v>
      </c>
      <c r="B3429" s="4" t="s">
        <v>14497</v>
      </c>
      <c r="C3429" s="4" t="s">
        <v>464</v>
      </c>
      <c r="D3429" s="4">
        <v>42</v>
      </c>
      <c r="E3429" s="4" t="s">
        <v>14498</v>
      </c>
      <c r="F3429" s="4">
        <v>4.73997402191162</v>
      </c>
      <c r="G3429" s="4" t="s">
        <v>14499</v>
      </c>
    </row>
    <row r="3430" spans="1:7">
      <c r="A3430" s="4" t="s">
        <v>14500</v>
      </c>
      <c r="B3430" s="4" t="s">
        <v>14501</v>
      </c>
      <c r="C3430" s="4" t="s">
        <v>464</v>
      </c>
      <c r="D3430" s="4">
        <v>24</v>
      </c>
      <c r="E3430" s="4" t="s">
        <v>14502</v>
      </c>
      <c r="F3430" s="4">
        <v>4.73949146270752</v>
      </c>
      <c r="G3430" s="4" t="s">
        <v>14503</v>
      </c>
    </row>
    <row r="3431" spans="1:7">
      <c r="A3431" s="4" t="s">
        <v>14504</v>
      </c>
      <c r="B3431" s="4" t="s">
        <v>14505</v>
      </c>
      <c r="C3431" s="4" t="s">
        <v>464</v>
      </c>
      <c r="D3431" s="4">
        <v>29</v>
      </c>
      <c r="E3431" s="4" t="s">
        <v>14506</v>
      </c>
      <c r="F3431" s="4">
        <v>4.73885679244995</v>
      </c>
      <c r="G3431" s="4" t="s">
        <v>14507</v>
      </c>
    </row>
    <row r="3432" spans="1:7">
      <c r="A3432" s="4" t="s">
        <v>14508</v>
      </c>
      <c r="B3432" s="4" t="s">
        <v>14509</v>
      </c>
      <c r="C3432" s="4" t="s">
        <v>464</v>
      </c>
      <c r="D3432" s="4">
        <v>41</v>
      </c>
      <c r="E3432" s="4" t="s">
        <v>14510</v>
      </c>
      <c r="F3432" s="4">
        <v>4.73856735229492</v>
      </c>
      <c r="G3432" s="4" t="s">
        <v>14511</v>
      </c>
    </row>
    <row r="3433" spans="1:7">
      <c r="A3433" s="4" t="s">
        <v>14512</v>
      </c>
      <c r="B3433" s="4" t="s">
        <v>14513</v>
      </c>
      <c r="C3433" s="4" t="s">
        <v>464</v>
      </c>
      <c r="D3433" s="4">
        <v>35</v>
      </c>
      <c r="E3433" s="4" t="s">
        <v>14514</v>
      </c>
      <c r="F3433" s="4">
        <v>4.73794984817505</v>
      </c>
      <c r="G3433" s="4" t="s">
        <v>14515</v>
      </c>
    </row>
    <row r="3434" spans="1:7">
      <c r="A3434" s="4" t="s">
        <v>14516</v>
      </c>
      <c r="B3434" s="4" t="s">
        <v>14517</v>
      </c>
      <c r="C3434" s="4" t="s">
        <v>464</v>
      </c>
      <c r="D3434" s="4">
        <v>41</v>
      </c>
      <c r="E3434" s="4" t="s">
        <v>14518</v>
      </c>
      <c r="F3434" s="4">
        <v>4.735915184021</v>
      </c>
      <c r="G3434" s="4" t="s">
        <v>14519</v>
      </c>
    </row>
    <row r="3435" spans="1:7">
      <c r="A3435" s="4" t="s">
        <v>14520</v>
      </c>
      <c r="B3435" s="4" t="s">
        <v>14521</v>
      </c>
      <c r="C3435" s="4" t="s">
        <v>464</v>
      </c>
      <c r="D3435" s="4">
        <v>47</v>
      </c>
      <c r="E3435" s="4" t="s">
        <v>14522</v>
      </c>
      <c r="F3435" s="4">
        <v>4.73251914978027</v>
      </c>
      <c r="G3435" s="4" t="s">
        <v>14523</v>
      </c>
    </row>
    <row r="3436" spans="1:7">
      <c r="A3436" s="4" t="s">
        <v>14524</v>
      </c>
      <c r="B3436" s="4" t="s">
        <v>14525</v>
      </c>
      <c r="C3436" s="4" t="s">
        <v>464</v>
      </c>
      <c r="D3436" s="4">
        <v>41</v>
      </c>
      <c r="E3436" s="4" t="s">
        <v>14526</v>
      </c>
      <c r="F3436" s="4">
        <v>4.7290620803833</v>
      </c>
      <c r="G3436" s="4" t="s">
        <v>14527</v>
      </c>
    </row>
    <row r="3437" spans="1:7">
      <c r="A3437" s="4" t="s">
        <v>14528</v>
      </c>
      <c r="B3437" s="4" t="s">
        <v>14529</v>
      </c>
      <c r="C3437" s="4" t="s">
        <v>464</v>
      </c>
      <c r="D3437" s="4">
        <v>44</v>
      </c>
      <c r="E3437" s="4" t="s">
        <v>14530</v>
      </c>
      <c r="F3437" s="4">
        <v>4.72786235809326</v>
      </c>
      <c r="G3437" s="4" t="s">
        <v>14531</v>
      </c>
    </row>
    <row r="3438" spans="1:7">
      <c r="A3438" s="4" t="s">
        <v>14532</v>
      </c>
      <c r="B3438" s="4" t="s">
        <v>14533</v>
      </c>
      <c r="C3438" s="4" t="s">
        <v>464</v>
      </c>
      <c r="D3438" s="4">
        <v>40</v>
      </c>
      <c r="E3438" s="4" t="s">
        <v>14534</v>
      </c>
      <c r="F3438" s="4">
        <v>4.72693920135498</v>
      </c>
      <c r="G3438" s="4" t="s">
        <v>14535</v>
      </c>
    </row>
    <row r="3439" spans="1:7">
      <c r="A3439" s="4" t="s">
        <v>14536</v>
      </c>
      <c r="B3439" s="4" t="s">
        <v>14537</v>
      </c>
      <c r="C3439" s="4" t="s">
        <v>464</v>
      </c>
      <c r="D3439" s="4">
        <v>40</v>
      </c>
      <c r="E3439" s="4" t="s">
        <v>14538</v>
      </c>
      <c r="F3439" s="4">
        <v>4.72588109970093</v>
      </c>
      <c r="G3439" s="4" t="s">
        <v>14539</v>
      </c>
    </row>
    <row r="3440" spans="1:7">
      <c r="A3440" s="4" t="s">
        <v>14540</v>
      </c>
      <c r="B3440" s="4" t="s">
        <v>14541</v>
      </c>
      <c r="C3440" s="4" t="s">
        <v>464</v>
      </c>
      <c r="D3440" s="4">
        <v>34</v>
      </c>
      <c r="E3440" s="4" t="s">
        <v>14542</v>
      </c>
      <c r="F3440" s="4">
        <v>4.7250919342041</v>
      </c>
      <c r="G3440" s="4" t="s">
        <v>14543</v>
      </c>
    </row>
    <row r="3441" spans="1:7">
      <c r="A3441" s="4" t="s">
        <v>14544</v>
      </c>
      <c r="B3441" s="4" t="s">
        <v>14545</v>
      </c>
      <c r="C3441" s="4" t="s">
        <v>464</v>
      </c>
      <c r="D3441" s="4">
        <v>30</v>
      </c>
      <c r="E3441" s="4" t="s">
        <v>14546</v>
      </c>
      <c r="F3441" s="4">
        <v>4.72499227523804</v>
      </c>
      <c r="G3441" s="4" t="s">
        <v>14547</v>
      </c>
    </row>
    <row r="3442" spans="1:7">
      <c r="A3442" s="4" t="s">
        <v>14548</v>
      </c>
      <c r="B3442" s="4" t="s">
        <v>14549</v>
      </c>
      <c r="C3442" s="4" t="s">
        <v>464</v>
      </c>
      <c r="D3442" s="4">
        <v>36</v>
      </c>
      <c r="E3442" s="4" t="s">
        <v>14550</v>
      </c>
      <c r="F3442" s="4">
        <v>4.72303104400635</v>
      </c>
      <c r="G3442" s="4" t="s">
        <v>14551</v>
      </c>
    </row>
    <row r="3443" spans="1:7">
      <c r="A3443" s="4" t="s">
        <v>14552</v>
      </c>
      <c r="B3443" s="4" t="s">
        <v>14553</v>
      </c>
      <c r="C3443" s="4" t="s">
        <v>464</v>
      </c>
      <c r="D3443" s="4">
        <v>41</v>
      </c>
      <c r="E3443" s="4" t="s">
        <v>14554</v>
      </c>
      <c r="F3443" s="4">
        <v>4.72260427474976</v>
      </c>
      <c r="G3443" s="4" t="s">
        <v>14555</v>
      </c>
    </row>
    <row r="3444" spans="1:7">
      <c r="A3444" s="4" t="s">
        <v>14556</v>
      </c>
      <c r="B3444" s="4" t="s">
        <v>14557</v>
      </c>
      <c r="C3444" s="4" t="s">
        <v>464</v>
      </c>
      <c r="D3444" s="4">
        <v>44</v>
      </c>
      <c r="E3444" s="4" t="s">
        <v>14558</v>
      </c>
      <c r="F3444" s="4">
        <v>4.72084379196167</v>
      </c>
      <c r="G3444" s="4" t="s">
        <v>14559</v>
      </c>
    </row>
    <row r="3445" spans="1:7">
      <c r="A3445" s="4" t="s">
        <v>14560</v>
      </c>
      <c r="B3445" s="4" t="s">
        <v>14561</v>
      </c>
      <c r="C3445" s="4" t="s">
        <v>464</v>
      </c>
      <c r="D3445" s="4">
        <v>40</v>
      </c>
      <c r="E3445" s="4" t="s">
        <v>14562</v>
      </c>
      <c r="F3445" s="4">
        <v>4.71999979019165</v>
      </c>
      <c r="G3445" s="4" t="s">
        <v>14563</v>
      </c>
    </row>
    <row r="3446" spans="1:7">
      <c r="A3446" s="4" t="s">
        <v>14564</v>
      </c>
      <c r="B3446" s="4" t="s">
        <v>14565</v>
      </c>
      <c r="C3446" s="4" t="s">
        <v>464</v>
      </c>
      <c r="D3446" s="4">
        <v>41</v>
      </c>
      <c r="E3446" s="4" t="s">
        <v>14566</v>
      </c>
      <c r="F3446" s="4">
        <v>4.71960830688477</v>
      </c>
      <c r="G3446" s="4" t="s">
        <v>14567</v>
      </c>
    </row>
    <row r="3447" spans="1:7">
      <c r="A3447" s="4" t="s">
        <v>14568</v>
      </c>
      <c r="B3447" s="4" t="s">
        <v>14569</v>
      </c>
      <c r="C3447" s="4" t="s">
        <v>464</v>
      </c>
      <c r="D3447" s="4">
        <v>39</v>
      </c>
      <c r="E3447" s="4" t="s">
        <v>14570</v>
      </c>
      <c r="F3447" s="4">
        <v>4.71891784667969</v>
      </c>
      <c r="G3447" s="4" t="s">
        <v>14571</v>
      </c>
    </row>
    <row r="3448" spans="1:7">
      <c r="A3448" s="4" t="s">
        <v>14572</v>
      </c>
      <c r="B3448" s="4" t="s">
        <v>14573</v>
      </c>
      <c r="C3448" s="4" t="s">
        <v>551</v>
      </c>
      <c r="D3448" s="4">
        <v>13</v>
      </c>
      <c r="E3448" s="4" t="s">
        <v>14574</v>
      </c>
      <c r="F3448" s="4">
        <v>4.71866464614868</v>
      </c>
      <c r="G3448" s="4" t="s">
        <v>14575</v>
      </c>
    </row>
    <row r="3449" spans="1:7">
      <c r="A3449" s="4" t="s">
        <v>14576</v>
      </c>
      <c r="B3449" s="4" t="s">
        <v>14577</v>
      </c>
      <c r="C3449" s="4" t="s">
        <v>551</v>
      </c>
      <c r="D3449" s="4">
        <v>20</v>
      </c>
      <c r="E3449" s="4" t="s">
        <v>14578</v>
      </c>
      <c r="F3449" s="4">
        <v>4.71796131134033</v>
      </c>
      <c r="G3449" s="4" t="s">
        <v>14579</v>
      </c>
    </row>
    <row r="3450" spans="1:7">
      <c r="A3450" s="4" t="s">
        <v>14580</v>
      </c>
      <c r="B3450" s="4" t="s">
        <v>14581</v>
      </c>
      <c r="C3450" s="4" t="s">
        <v>464</v>
      </c>
      <c r="D3450" s="4">
        <v>38</v>
      </c>
      <c r="E3450" s="4" t="s">
        <v>14582</v>
      </c>
      <c r="F3450" s="4">
        <v>4.71759080886841</v>
      </c>
      <c r="G3450" s="4" t="s">
        <v>14583</v>
      </c>
    </row>
    <row r="3451" spans="1:7">
      <c r="A3451" s="4" t="s">
        <v>14584</v>
      </c>
      <c r="B3451" s="4" t="s">
        <v>14585</v>
      </c>
      <c r="C3451" s="4" t="s">
        <v>464</v>
      </c>
      <c r="D3451" s="4">
        <v>45</v>
      </c>
      <c r="E3451" s="4" t="s">
        <v>14586</v>
      </c>
      <c r="F3451" s="4">
        <v>4.71469783782959</v>
      </c>
      <c r="G3451" s="4" t="s">
        <v>14587</v>
      </c>
    </row>
    <row r="3452" spans="1:7">
      <c r="A3452" s="4" t="s">
        <v>14588</v>
      </c>
      <c r="B3452" s="4" t="s">
        <v>14589</v>
      </c>
      <c r="C3452" s="4" t="s">
        <v>464</v>
      </c>
      <c r="D3452" s="4">
        <v>39</v>
      </c>
      <c r="E3452" s="4" t="s">
        <v>14590</v>
      </c>
      <c r="F3452" s="4">
        <v>4.71078586578369</v>
      </c>
      <c r="G3452" s="4" t="s">
        <v>14591</v>
      </c>
    </row>
    <row r="3453" spans="1:7">
      <c r="A3453" s="4" t="s">
        <v>14592</v>
      </c>
      <c r="B3453" s="4" t="s">
        <v>14593</v>
      </c>
      <c r="C3453" s="4" t="s">
        <v>464</v>
      </c>
      <c r="D3453" s="4">
        <v>45</v>
      </c>
      <c r="E3453" s="4" t="s">
        <v>14594</v>
      </c>
      <c r="F3453" s="4">
        <v>4.70787811279297</v>
      </c>
      <c r="G3453" s="4" t="s">
        <v>14595</v>
      </c>
    </row>
    <row r="3454" spans="1:7">
      <c r="A3454" s="4" t="s">
        <v>14596</v>
      </c>
      <c r="B3454" s="4" t="s">
        <v>14597</v>
      </c>
      <c r="C3454" s="4" t="s">
        <v>464</v>
      </c>
      <c r="D3454" s="4">
        <v>39</v>
      </c>
      <c r="E3454" s="4" t="s">
        <v>14598</v>
      </c>
      <c r="F3454" s="4">
        <v>4.70723819732666</v>
      </c>
      <c r="G3454" s="4" t="s">
        <v>14599</v>
      </c>
    </row>
    <row r="3455" spans="1:7">
      <c r="A3455" s="4" t="s">
        <v>14600</v>
      </c>
      <c r="B3455" s="4" t="s">
        <v>14601</v>
      </c>
      <c r="C3455" s="4" t="s">
        <v>464</v>
      </c>
      <c r="D3455" s="4">
        <v>45</v>
      </c>
      <c r="E3455" s="4" t="s">
        <v>14602</v>
      </c>
      <c r="F3455" s="4">
        <v>4.70661735534668</v>
      </c>
      <c r="G3455" s="4" t="s">
        <v>14603</v>
      </c>
    </row>
    <row r="3456" spans="1:7">
      <c r="A3456" s="4" t="s">
        <v>14604</v>
      </c>
      <c r="B3456" s="4" t="s">
        <v>14605</v>
      </c>
      <c r="C3456" s="4" t="s">
        <v>464</v>
      </c>
      <c r="D3456" s="4">
        <v>41</v>
      </c>
      <c r="E3456" s="4" t="s">
        <v>14606</v>
      </c>
      <c r="F3456" s="4">
        <v>4.70659255981445</v>
      </c>
      <c r="G3456" s="4" t="s">
        <v>14607</v>
      </c>
    </row>
    <row r="3457" spans="1:7">
      <c r="A3457" s="4" t="s">
        <v>14608</v>
      </c>
      <c r="B3457" s="4" t="s">
        <v>14609</v>
      </c>
      <c r="C3457" s="4" t="s">
        <v>464</v>
      </c>
      <c r="D3457" s="4">
        <v>45</v>
      </c>
      <c r="E3457" s="4" t="s">
        <v>14610</v>
      </c>
      <c r="F3457" s="4">
        <v>4.70593929290771</v>
      </c>
      <c r="G3457" s="4" t="s">
        <v>14611</v>
      </c>
    </row>
    <row r="3458" spans="1:7">
      <c r="A3458" s="4" t="s">
        <v>14612</v>
      </c>
      <c r="B3458" s="4" t="s">
        <v>14613</v>
      </c>
      <c r="C3458" s="4" t="s">
        <v>464</v>
      </c>
      <c r="D3458" s="4">
        <v>40</v>
      </c>
      <c r="E3458" s="4" t="s">
        <v>14614</v>
      </c>
      <c r="F3458" s="4">
        <v>4.70491552352905</v>
      </c>
      <c r="G3458" s="4" t="s">
        <v>14615</v>
      </c>
    </row>
    <row r="3459" spans="1:7">
      <c r="A3459" s="4" t="s">
        <v>14616</v>
      </c>
      <c r="B3459" s="4" t="s">
        <v>14617</v>
      </c>
      <c r="C3459" s="4" t="s">
        <v>464</v>
      </c>
      <c r="D3459" s="4">
        <v>33</v>
      </c>
      <c r="E3459" s="4" t="s">
        <v>14618</v>
      </c>
      <c r="F3459" s="4">
        <v>4.7041130065918</v>
      </c>
      <c r="G3459" s="4" t="s">
        <v>14619</v>
      </c>
    </row>
    <row r="3460" spans="1:7">
      <c r="A3460" s="4" t="s">
        <v>14620</v>
      </c>
      <c r="B3460" s="4" t="s">
        <v>14621</v>
      </c>
      <c r="C3460" s="4" t="s">
        <v>551</v>
      </c>
      <c r="D3460" s="4">
        <v>13</v>
      </c>
      <c r="E3460" s="4" t="s">
        <v>14622</v>
      </c>
      <c r="F3460" s="4">
        <v>4.70076704025269</v>
      </c>
      <c r="G3460" s="4" t="s">
        <v>14623</v>
      </c>
    </row>
    <row r="3461" spans="1:7">
      <c r="A3461" s="4" t="s">
        <v>14624</v>
      </c>
      <c r="B3461" s="4" t="s">
        <v>14625</v>
      </c>
      <c r="C3461" s="4" t="s">
        <v>464</v>
      </c>
      <c r="D3461" s="4">
        <v>43</v>
      </c>
      <c r="E3461" s="4" t="s">
        <v>14626</v>
      </c>
      <c r="F3461" s="4">
        <v>4.69950151443481</v>
      </c>
      <c r="G3461" s="4" t="s">
        <v>14627</v>
      </c>
    </row>
    <row r="3462" spans="1:7">
      <c r="A3462" s="4" t="s">
        <v>14628</v>
      </c>
      <c r="B3462" s="4" t="s">
        <v>14629</v>
      </c>
      <c r="C3462" s="4" t="s">
        <v>464</v>
      </c>
      <c r="D3462" s="4">
        <v>41</v>
      </c>
      <c r="E3462" s="4" t="s">
        <v>14630</v>
      </c>
      <c r="F3462" s="4">
        <v>4.6986083984375</v>
      </c>
      <c r="G3462" s="4" t="s">
        <v>14631</v>
      </c>
    </row>
    <row r="3463" spans="1:7">
      <c r="A3463" s="4" t="s">
        <v>14632</v>
      </c>
      <c r="B3463" s="4" t="s">
        <v>14633</v>
      </c>
      <c r="C3463" s="4" t="s">
        <v>464</v>
      </c>
      <c r="D3463" s="4">
        <v>42</v>
      </c>
      <c r="E3463" s="4" t="s">
        <v>14634</v>
      </c>
      <c r="F3463" s="4">
        <v>4.69706058502197</v>
      </c>
      <c r="G3463" s="4" t="s">
        <v>14635</v>
      </c>
    </row>
    <row r="3464" spans="1:7">
      <c r="A3464" s="4" t="s">
        <v>14636</v>
      </c>
      <c r="B3464" s="4" t="s">
        <v>14637</v>
      </c>
      <c r="C3464" s="4" t="s">
        <v>464</v>
      </c>
      <c r="D3464" s="4">
        <v>43</v>
      </c>
      <c r="E3464" s="4" t="s">
        <v>14638</v>
      </c>
      <c r="F3464" s="4">
        <v>4.6934380531311</v>
      </c>
      <c r="G3464" s="4" t="s">
        <v>14639</v>
      </c>
    </row>
    <row r="3465" spans="1:7">
      <c r="A3465" s="4" t="s">
        <v>14640</v>
      </c>
      <c r="B3465" s="4" t="s">
        <v>14641</v>
      </c>
      <c r="C3465" s="4" t="s">
        <v>464</v>
      </c>
      <c r="D3465" s="4">
        <v>47</v>
      </c>
      <c r="E3465" s="4" t="s">
        <v>14642</v>
      </c>
      <c r="F3465" s="4">
        <v>4.68973970413208</v>
      </c>
      <c r="G3465" s="4" t="s">
        <v>14643</v>
      </c>
    </row>
    <row r="3466" spans="1:7">
      <c r="A3466" s="4" t="s">
        <v>14644</v>
      </c>
      <c r="B3466" s="4" t="s">
        <v>14645</v>
      </c>
      <c r="C3466" s="4" t="s">
        <v>464</v>
      </c>
      <c r="D3466" s="4">
        <v>43</v>
      </c>
      <c r="E3466" s="4" t="s">
        <v>14646</v>
      </c>
      <c r="F3466" s="4">
        <v>4.68971347808838</v>
      </c>
      <c r="G3466" s="4" t="s">
        <v>14647</v>
      </c>
    </row>
    <row r="3467" spans="1:7">
      <c r="A3467" s="4" t="s">
        <v>14648</v>
      </c>
      <c r="B3467" s="4" t="s">
        <v>14649</v>
      </c>
      <c r="C3467" s="4" t="s">
        <v>551</v>
      </c>
      <c r="D3467" s="4">
        <v>14</v>
      </c>
      <c r="E3467" s="4" t="s">
        <v>14650</v>
      </c>
      <c r="F3467" s="4">
        <v>4.6856369972229</v>
      </c>
      <c r="G3467" s="4" t="s">
        <v>14651</v>
      </c>
    </row>
    <row r="3468" spans="1:7">
      <c r="A3468" s="4" t="s">
        <v>14652</v>
      </c>
      <c r="B3468" s="4" t="s">
        <v>14653</v>
      </c>
      <c r="C3468" s="4" t="s">
        <v>464</v>
      </c>
      <c r="D3468" s="4">
        <v>41</v>
      </c>
      <c r="E3468" s="4" t="s">
        <v>14654</v>
      </c>
      <c r="F3468" s="4">
        <v>4.68166828155518</v>
      </c>
      <c r="G3468" s="4" t="s">
        <v>14655</v>
      </c>
    </row>
    <row r="3469" spans="1:7">
      <c r="A3469" s="4" t="s">
        <v>14656</v>
      </c>
      <c r="B3469" s="4" t="s">
        <v>14657</v>
      </c>
      <c r="C3469" s="4" t="s">
        <v>464</v>
      </c>
      <c r="D3469" s="4">
        <v>41</v>
      </c>
      <c r="E3469" s="4" t="s">
        <v>14658</v>
      </c>
      <c r="F3469" s="4">
        <v>4.68104696273804</v>
      </c>
      <c r="G3469" s="4" t="s">
        <v>14659</v>
      </c>
    </row>
    <row r="3470" spans="1:7">
      <c r="A3470" s="4" t="s">
        <v>14660</v>
      </c>
      <c r="B3470" s="4" t="s">
        <v>14661</v>
      </c>
      <c r="C3470" s="4" t="s">
        <v>464</v>
      </c>
      <c r="D3470" s="4">
        <v>35</v>
      </c>
      <c r="E3470" s="4" t="s">
        <v>14662</v>
      </c>
      <c r="F3470" s="4">
        <v>4.6809663772583</v>
      </c>
      <c r="G3470" s="4" t="s">
        <v>14663</v>
      </c>
    </row>
    <row r="3471" spans="1:7">
      <c r="A3471" s="4" t="s">
        <v>14664</v>
      </c>
      <c r="B3471" s="4" t="s">
        <v>14665</v>
      </c>
      <c r="C3471" s="4" t="s">
        <v>464</v>
      </c>
      <c r="D3471" s="4">
        <v>44</v>
      </c>
      <c r="E3471" s="4" t="s">
        <v>14666</v>
      </c>
      <c r="F3471" s="4">
        <v>4.6801323890686</v>
      </c>
      <c r="G3471" s="4" t="s">
        <v>14667</v>
      </c>
    </row>
    <row r="3472" spans="1:7">
      <c r="A3472" s="4" t="s">
        <v>14668</v>
      </c>
      <c r="B3472" s="4" t="s">
        <v>14669</v>
      </c>
      <c r="C3472" s="4" t="s">
        <v>464</v>
      </c>
      <c r="D3472" s="4">
        <v>41</v>
      </c>
      <c r="E3472" s="4" t="s">
        <v>14670</v>
      </c>
      <c r="F3472" s="4">
        <v>4.68000030517578</v>
      </c>
      <c r="G3472" s="4" t="s">
        <v>14671</v>
      </c>
    </row>
    <row r="3473" spans="1:7">
      <c r="A3473" s="4" t="s">
        <v>14672</v>
      </c>
      <c r="B3473" s="4" t="s">
        <v>14673</v>
      </c>
      <c r="C3473" s="4" t="s">
        <v>464</v>
      </c>
      <c r="D3473" s="4">
        <v>43</v>
      </c>
      <c r="E3473" s="4" t="s">
        <v>14674</v>
      </c>
      <c r="F3473" s="4">
        <v>4.67925214767456</v>
      </c>
      <c r="G3473" s="4" t="s">
        <v>14675</v>
      </c>
    </row>
    <row r="3474" spans="1:7">
      <c r="A3474" s="4" t="s">
        <v>14676</v>
      </c>
      <c r="B3474" s="4" t="s">
        <v>14677</v>
      </c>
      <c r="C3474" s="4" t="s">
        <v>464</v>
      </c>
      <c r="D3474" s="4">
        <v>40</v>
      </c>
      <c r="E3474" s="4" t="s">
        <v>14678</v>
      </c>
      <c r="F3474" s="4">
        <v>4.67672157287598</v>
      </c>
      <c r="G3474" s="4" t="s">
        <v>14679</v>
      </c>
    </row>
    <row r="3475" spans="1:7">
      <c r="A3475" s="4" t="s">
        <v>14680</v>
      </c>
      <c r="B3475" s="4" t="s">
        <v>14681</v>
      </c>
      <c r="C3475" s="4" t="s">
        <v>464</v>
      </c>
      <c r="D3475" s="4">
        <v>40</v>
      </c>
      <c r="E3475" s="4" t="s">
        <v>14682</v>
      </c>
      <c r="F3475" s="4">
        <v>4.6733865737915</v>
      </c>
      <c r="G3475" s="4" t="s">
        <v>14683</v>
      </c>
    </row>
    <row r="3476" spans="1:7">
      <c r="A3476" s="4" t="s">
        <v>14684</v>
      </c>
      <c r="B3476" s="4" t="s">
        <v>14685</v>
      </c>
      <c r="C3476" s="4" t="s">
        <v>464</v>
      </c>
      <c r="D3476" s="4">
        <v>43</v>
      </c>
      <c r="E3476" s="4" t="s">
        <v>14686</v>
      </c>
      <c r="F3476" s="4">
        <v>4.67058181762695</v>
      </c>
      <c r="G3476" s="4" t="s">
        <v>14687</v>
      </c>
    </row>
    <row r="3477" spans="1:7">
      <c r="A3477" s="4" t="s">
        <v>14688</v>
      </c>
      <c r="B3477" s="4" t="s">
        <v>14689</v>
      </c>
      <c r="C3477" s="4" t="s">
        <v>551</v>
      </c>
      <c r="D3477" s="4">
        <v>13</v>
      </c>
      <c r="E3477" s="4" t="s">
        <v>14690</v>
      </c>
      <c r="F3477" s="4">
        <v>4.6663703918457</v>
      </c>
      <c r="G3477" s="4" t="s">
        <v>14691</v>
      </c>
    </row>
    <row r="3478" spans="1:7">
      <c r="A3478" s="4" t="s">
        <v>14692</v>
      </c>
      <c r="B3478" s="4" t="s">
        <v>14693</v>
      </c>
      <c r="C3478" s="4" t="s">
        <v>464</v>
      </c>
      <c r="D3478" s="4">
        <v>41</v>
      </c>
      <c r="E3478" s="4" t="s">
        <v>14694</v>
      </c>
      <c r="F3478" s="4">
        <v>4.6617374420166</v>
      </c>
      <c r="G3478" s="4" t="s">
        <v>14695</v>
      </c>
    </row>
    <row r="3479" spans="1:7">
      <c r="A3479" s="4" t="s">
        <v>14696</v>
      </c>
      <c r="B3479" s="4" t="s">
        <v>14697</v>
      </c>
      <c r="C3479" s="4" t="s">
        <v>464</v>
      </c>
      <c r="D3479" s="4">
        <v>47</v>
      </c>
      <c r="E3479" s="4" t="s">
        <v>14698</v>
      </c>
      <c r="F3479" s="4">
        <v>4.66057682037354</v>
      </c>
      <c r="G3479" s="4" t="s">
        <v>14699</v>
      </c>
    </row>
    <row r="3480" spans="1:7">
      <c r="A3480" s="4" t="s">
        <v>14700</v>
      </c>
      <c r="B3480" s="4" t="s">
        <v>14701</v>
      </c>
      <c r="C3480" s="4" t="s">
        <v>464</v>
      </c>
      <c r="D3480" s="4">
        <v>42</v>
      </c>
      <c r="E3480" s="4" t="s">
        <v>14702</v>
      </c>
      <c r="F3480" s="4">
        <v>4.65951538085938</v>
      </c>
      <c r="G3480" s="4" t="s">
        <v>14703</v>
      </c>
    </row>
    <row r="3481" spans="1:7">
      <c r="A3481" s="4" t="s">
        <v>14704</v>
      </c>
      <c r="B3481" s="4" t="s">
        <v>14705</v>
      </c>
      <c r="C3481" s="4" t="s">
        <v>464</v>
      </c>
      <c r="D3481" s="4">
        <v>45</v>
      </c>
      <c r="E3481" s="4" t="s">
        <v>14706</v>
      </c>
      <c r="F3481" s="4">
        <v>4.65653324127197</v>
      </c>
      <c r="G3481" s="4" t="s">
        <v>14707</v>
      </c>
    </row>
    <row r="3482" spans="1:7">
      <c r="A3482" s="4" t="s">
        <v>14708</v>
      </c>
      <c r="B3482" s="4" t="s">
        <v>14709</v>
      </c>
      <c r="C3482" s="4" t="s">
        <v>464</v>
      </c>
      <c r="D3482" s="4">
        <v>44</v>
      </c>
      <c r="E3482" s="4" t="s">
        <v>14710</v>
      </c>
      <c r="F3482" s="4">
        <v>4.65642213821411</v>
      </c>
      <c r="G3482" s="4" t="s">
        <v>14711</v>
      </c>
    </row>
    <row r="3483" spans="1:7">
      <c r="A3483" s="4" t="s">
        <v>14712</v>
      </c>
      <c r="B3483" s="4" t="s">
        <v>14713</v>
      </c>
      <c r="C3483" s="4" t="s">
        <v>464</v>
      </c>
      <c r="D3483" s="4">
        <v>38</v>
      </c>
      <c r="E3483" s="4" t="s">
        <v>14714</v>
      </c>
      <c r="F3483" s="4">
        <v>4.65534353256226</v>
      </c>
      <c r="G3483" s="4" t="s">
        <v>14715</v>
      </c>
    </row>
    <row r="3484" spans="1:7">
      <c r="A3484" s="4" t="s">
        <v>14716</v>
      </c>
      <c r="B3484" s="4" t="s">
        <v>14717</v>
      </c>
      <c r="C3484" s="4" t="s">
        <v>464</v>
      </c>
      <c r="D3484" s="4">
        <v>41</v>
      </c>
      <c r="E3484" s="4" t="s">
        <v>14718</v>
      </c>
      <c r="F3484" s="4">
        <v>4.65527534484863</v>
      </c>
      <c r="G3484" s="4" t="s">
        <v>14719</v>
      </c>
    </row>
    <row r="3485" spans="1:7">
      <c r="A3485" s="4" t="s">
        <v>14720</v>
      </c>
      <c r="B3485" s="4" t="s">
        <v>14721</v>
      </c>
      <c r="C3485" s="4" t="s">
        <v>464</v>
      </c>
      <c r="D3485" s="4">
        <v>36</v>
      </c>
      <c r="E3485" s="4" t="s">
        <v>14722</v>
      </c>
      <c r="F3485" s="4">
        <v>4.65314054489136</v>
      </c>
      <c r="G3485" s="4" t="s">
        <v>14723</v>
      </c>
    </row>
    <row r="3486" spans="1:7">
      <c r="A3486" s="4" t="s">
        <v>14724</v>
      </c>
      <c r="B3486" s="4" t="s">
        <v>14725</v>
      </c>
      <c r="C3486" s="4" t="s">
        <v>464</v>
      </c>
      <c r="D3486" s="4">
        <v>43</v>
      </c>
      <c r="E3486" s="4" t="s">
        <v>14726</v>
      </c>
      <c r="F3486" s="4">
        <v>4.6526083946228</v>
      </c>
      <c r="G3486" s="4" t="s">
        <v>14727</v>
      </c>
    </row>
    <row r="3487" spans="1:7">
      <c r="A3487" s="4" t="s">
        <v>14728</v>
      </c>
      <c r="B3487" s="4" t="s">
        <v>14729</v>
      </c>
      <c r="C3487" s="4" t="s">
        <v>464</v>
      </c>
      <c r="D3487" s="4">
        <v>38</v>
      </c>
      <c r="E3487" s="4" t="s">
        <v>14730</v>
      </c>
      <c r="F3487" s="4">
        <v>4.65166521072388</v>
      </c>
      <c r="G3487" s="4" t="s">
        <v>14731</v>
      </c>
    </row>
    <row r="3488" spans="1:7">
      <c r="A3488" s="4" t="s">
        <v>14732</v>
      </c>
      <c r="B3488" s="4" t="s">
        <v>14733</v>
      </c>
      <c r="C3488" s="4" t="s">
        <v>464</v>
      </c>
      <c r="D3488" s="4">
        <v>42</v>
      </c>
      <c r="E3488" s="4" t="s">
        <v>14734</v>
      </c>
      <c r="F3488" s="4">
        <v>4.65136528015137</v>
      </c>
      <c r="G3488" s="4" t="s">
        <v>14735</v>
      </c>
    </row>
    <row r="3489" spans="1:7">
      <c r="A3489" s="4" t="s">
        <v>14736</v>
      </c>
      <c r="B3489" s="4" t="s">
        <v>14737</v>
      </c>
      <c r="C3489" s="4" t="s">
        <v>464</v>
      </c>
      <c r="D3489" s="4">
        <v>50</v>
      </c>
      <c r="E3489" s="4" t="s">
        <v>14738</v>
      </c>
      <c r="F3489" s="4">
        <v>4.64989852905273</v>
      </c>
      <c r="G3489" s="4" t="s">
        <v>14739</v>
      </c>
    </row>
    <row r="3490" spans="1:7">
      <c r="A3490" s="4" t="s">
        <v>14740</v>
      </c>
      <c r="B3490" s="4" t="s">
        <v>14741</v>
      </c>
      <c r="C3490" s="4" t="s">
        <v>464</v>
      </c>
      <c r="D3490" s="4">
        <v>42</v>
      </c>
      <c r="E3490" s="4" t="s">
        <v>14742</v>
      </c>
      <c r="F3490" s="4">
        <v>4.64888668060303</v>
      </c>
      <c r="G3490" s="4" t="s">
        <v>14743</v>
      </c>
    </row>
    <row r="3491" spans="1:7">
      <c r="A3491" s="4" t="s">
        <v>14744</v>
      </c>
      <c r="B3491" s="4" t="s">
        <v>14745</v>
      </c>
      <c r="C3491" s="4" t="s">
        <v>464</v>
      </c>
      <c r="D3491" s="4">
        <v>48</v>
      </c>
      <c r="E3491" s="4" t="s">
        <v>14746</v>
      </c>
      <c r="F3491" s="4">
        <v>4.64821910858154</v>
      </c>
      <c r="G3491" s="4" t="s">
        <v>14747</v>
      </c>
    </row>
    <row r="3492" spans="1:7">
      <c r="A3492" s="4" t="s">
        <v>14748</v>
      </c>
      <c r="B3492" s="4" t="s">
        <v>14749</v>
      </c>
      <c r="C3492" s="4" t="s">
        <v>464</v>
      </c>
      <c r="D3492" s="4">
        <v>37</v>
      </c>
      <c r="E3492" s="4" t="s">
        <v>14750</v>
      </c>
      <c r="F3492" s="4">
        <v>4.64425182342529</v>
      </c>
      <c r="G3492" s="4" t="s">
        <v>14751</v>
      </c>
    </row>
    <row r="3493" spans="1:7">
      <c r="A3493" s="4" t="s">
        <v>14752</v>
      </c>
      <c r="B3493" s="4" t="s">
        <v>14753</v>
      </c>
      <c r="C3493" s="4" t="s">
        <v>464</v>
      </c>
      <c r="D3493" s="4">
        <v>40</v>
      </c>
      <c r="E3493" s="4" t="s">
        <v>14754</v>
      </c>
      <c r="F3493" s="4">
        <v>4.64325666427612</v>
      </c>
      <c r="G3493" s="4" t="s">
        <v>14755</v>
      </c>
    </row>
    <row r="3494" spans="1:7">
      <c r="A3494" s="4" t="s">
        <v>306</v>
      </c>
      <c r="B3494" s="4" t="s">
        <v>14756</v>
      </c>
      <c r="C3494" s="4" t="s">
        <v>464</v>
      </c>
      <c r="D3494" s="4">
        <v>46</v>
      </c>
      <c r="E3494" s="4" t="s">
        <v>14757</v>
      </c>
      <c r="F3494" s="4">
        <v>4.64321994781494</v>
      </c>
      <c r="G3494" s="4" t="s">
        <v>14758</v>
      </c>
    </row>
    <row r="3495" spans="1:7">
      <c r="A3495" s="4" t="s">
        <v>14759</v>
      </c>
      <c r="B3495" s="4" t="s">
        <v>14760</v>
      </c>
      <c r="C3495" s="4" t="s">
        <v>464</v>
      </c>
      <c r="D3495" s="4">
        <v>42</v>
      </c>
      <c r="E3495" s="4" t="s">
        <v>14761</v>
      </c>
      <c r="F3495" s="4">
        <v>4.64063310623169</v>
      </c>
      <c r="G3495" s="4" t="s">
        <v>14762</v>
      </c>
    </row>
    <row r="3496" spans="1:7">
      <c r="A3496" s="4" t="s">
        <v>14763</v>
      </c>
      <c r="B3496" s="4" t="s">
        <v>14764</v>
      </c>
      <c r="C3496" s="4" t="s">
        <v>464</v>
      </c>
      <c r="D3496" s="4">
        <v>35</v>
      </c>
      <c r="E3496" s="4" t="s">
        <v>14765</v>
      </c>
      <c r="F3496" s="4">
        <v>4.64022493362427</v>
      </c>
      <c r="G3496" s="4" t="s">
        <v>14766</v>
      </c>
    </row>
    <row r="3497" spans="1:7">
      <c r="A3497" s="4" t="s">
        <v>14767</v>
      </c>
      <c r="B3497" s="4" t="s">
        <v>14768</v>
      </c>
      <c r="C3497" s="4" t="s">
        <v>464</v>
      </c>
      <c r="D3497" s="4">
        <v>41</v>
      </c>
      <c r="E3497" s="4" t="s">
        <v>14769</v>
      </c>
      <c r="F3497" s="4">
        <v>4.63886547088623</v>
      </c>
      <c r="G3497" s="4" t="s">
        <v>14770</v>
      </c>
    </row>
    <row r="3498" spans="1:7">
      <c r="A3498" s="4" t="s">
        <v>14771</v>
      </c>
      <c r="B3498" s="4" t="s">
        <v>14772</v>
      </c>
      <c r="C3498" s="4" t="s">
        <v>464</v>
      </c>
      <c r="D3498" s="4">
        <v>35</v>
      </c>
      <c r="E3498" s="4" t="s">
        <v>14773</v>
      </c>
      <c r="F3498" s="4">
        <v>4.63349056243896</v>
      </c>
      <c r="G3498" s="4" t="s">
        <v>14774</v>
      </c>
    </row>
    <row r="3499" spans="1:7">
      <c r="A3499" s="4" t="s">
        <v>14775</v>
      </c>
      <c r="B3499" s="4" t="s">
        <v>14776</v>
      </c>
      <c r="C3499" s="4" t="s">
        <v>464</v>
      </c>
      <c r="D3499" s="4">
        <v>40</v>
      </c>
      <c r="E3499" s="4" t="s">
        <v>14777</v>
      </c>
      <c r="F3499" s="4">
        <v>4.62891674041748</v>
      </c>
      <c r="G3499" s="4" t="s">
        <v>14778</v>
      </c>
    </row>
    <row r="3500" spans="1:7">
      <c r="A3500" s="4" t="s">
        <v>14779</v>
      </c>
      <c r="B3500" s="4" t="s">
        <v>14780</v>
      </c>
      <c r="C3500" s="4" t="s">
        <v>464</v>
      </c>
      <c r="D3500" s="4">
        <v>44</v>
      </c>
      <c r="E3500" s="4" t="s">
        <v>14781</v>
      </c>
      <c r="F3500" s="4">
        <v>4.62834215164185</v>
      </c>
      <c r="G3500" s="4" t="s">
        <v>14782</v>
      </c>
    </row>
    <row r="3501" spans="1:7">
      <c r="A3501" s="4" t="s">
        <v>14783</v>
      </c>
      <c r="B3501" s="4" t="s">
        <v>14784</v>
      </c>
      <c r="C3501" s="4" t="s">
        <v>464</v>
      </c>
      <c r="D3501" s="4">
        <v>45</v>
      </c>
      <c r="E3501" s="4" t="s">
        <v>14785</v>
      </c>
      <c r="F3501" s="4">
        <v>4.62794017791748</v>
      </c>
      <c r="G3501" s="4" t="s">
        <v>14786</v>
      </c>
    </row>
    <row r="3502" spans="1:7">
      <c r="A3502" s="4" t="s">
        <v>14787</v>
      </c>
      <c r="B3502" s="4" t="s">
        <v>14788</v>
      </c>
      <c r="C3502" s="4" t="s">
        <v>464</v>
      </c>
      <c r="D3502" s="4">
        <v>44</v>
      </c>
      <c r="E3502" s="4" t="s">
        <v>14789</v>
      </c>
      <c r="F3502" s="4">
        <v>4.62700891494751</v>
      </c>
      <c r="G3502" s="4" t="s">
        <v>14790</v>
      </c>
    </row>
    <row r="3503" spans="1:7">
      <c r="A3503" s="4" t="s">
        <v>14791</v>
      </c>
      <c r="B3503" s="4" t="s">
        <v>14792</v>
      </c>
      <c r="C3503" s="4" t="s">
        <v>464</v>
      </c>
      <c r="D3503" s="4">
        <v>40</v>
      </c>
      <c r="E3503" s="4" t="s">
        <v>14793</v>
      </c>
      <c r="F3503" s="4">
        <v>4.62591600418091</v>
      </c>
      <c r="G3503" s="4" t="s">
        <v>14794</v>
      </c>
    </row>
    <row r="3504" spans="1:7">
      <c r="A3504" s="4" t="s">
        <v>14795</v>
      </c>
      <c r="B3504" s="4" t="s">
        <v>14796</v>
      </c>
      <c r="C3504" s="4" t="s">
        <v>1124</v>
      </c>
      <c r="D3504" s="4">
        <v>2</v>
      </c>
      <c r="E3504" s="4" t="s">
        <v>14797</v>
      </c>
      <c r="F3504" s="4">
        <v>4.62588167190552</v>
      </c>
      <c r="G3504" s="4" t="s">
        <v>14798</v>
      </c>
    </row>
    <row r="3505" spans="1:7">
      <c r="A3505" s="4" t="s">
        <v>14799</v>
      </c>
      <c r="B3505" s="4" t="s">
        <v>14800</v>
      </c>
      <c r="C3505" s="4" t="s">
        <v>464</v>
      </c>
      <c r="D3505" s="4">
        <v>37</v>
      </c>
      <c r="E3505" s="4" t="s">
        <v>14801</v>
      </c>
      <c r="F3505" s="4">
        <v>4.6257061958313</v>
      </c>
      <c r="G3505" s="4" t="s">
        <v>14802</v>
      </c>
    </row>
    <row r="3506" spans="1:7">
      <c r="A3506" s="4" t="s">
        <v>14803</v>
      </c>
      <c r="B3506" s="4" t="s">
        <v>14804</v>
      </c>
      <c r="C3506" s="4" t="s">
        <v>464</v>
      </c>
      <c r="D3506" s="4">
        <v>41</v>
      </c>
      <c r="E3506" s="4" t="s">
        <v>14805</v>
      </c>
      <c r="F3506" s="4">
        <v>4.62373638153076</v>
      </c>
      <c r="G3506" s="4" t="s">
        <v>14806</v>
      </c>
    </row>
    <row r="3507" spans="1:7">
      <c r="A3507" s="4" t="s">
        <v>14807</v>
      </c>
      <c r="B3507" s="4" t="s">
        <v>14808</v>
      </c>
      <c r="C3507" s="4" t="s">
        <v>464</v>
      </c>
      <c r="D3507" s="4">
        <v>41</v>
      </c>
      <c r="E3507" s="4" t="s">
        <v>14809</v>
      </c>
      <c r="F3507" s="4">
        <v>4.62347984313965</v>
      </c>
      <c r="G3507" s="4" t="s">
        <v>14810</v>
      </c>
    </row>
    <row r="3508" spans="1:7">
      <c r="A3508" s="4" t="s">
        <v>14811</v>
      </c>
      <c r="B3508" s="4" t="s">
        <v>14812</v>
      </c>
      <c r="C3508" s="4" t="s">
        <v>464</v>
      </c>
      <c r="D3508" s="4">
        <v>42</v>
      </c>
      <c r="E3508" s="4" t="s">
        <v>14813</v>
      </c>
      <c r="F3508" s="4">
        <v>4.62337779998779</v>
      </c>
      <c r="G3508" s="4" t="s">
        <v>14814</v>
      </c>
    </row>
    <row r="3509" spans="1:7">
      <c r="A3509" s="4" t="s">
        <v>14815</v>
      </c>
      <c r="B3509" s="4" t="s">
        <v>14816</v>
      </c>
      <c r="C3509" s="4" t="s">
        <v>464</v>
      </c>
      <c r="D3509" s="4">
        <v>41</v>
      </c>
      <c r="E3509" s="4" t="s">
        <v>14817</v>
      </c>
      <c r="F3509" s="4">
        <v>4.62326669692993</v>
      </c>
      <c r="G3509" s="4" t="s">
        <v>14818</v>
      </c>
    </row>
    <row r="3510" spans="1:7">
      <c r="A3510" s="4" t="s">
        <v>14819</v>
      </c>
      <c r="B3510" s="4" t="s">
        <v>14820</v>
      </c>
      <c r="C3510" s="4" t="s">
        <v>464</v>
      </c>
      <c r="D3510" s="4">
        <v>43</v>
      </c>
      <c r="E3510" s="4" t="s">
        <v>14821</v>
      </c>
      <c r="F3510" s="4">
        <v>4.6227560043335</v>
      </c>
      <c r="G3510" s="4" t="s">
        <v>14822</v>
      </c>
    </row>
    <row r="3511" spans="1:7">
      <c r="A3511" s="4" t="s">
        <v>14823</v>
      </c>
      <c r="B3511" s="4" t="s">
        <v>14824</v>
      </c>
      <c r="C3511" s="4" t="s">
        <v>464</v>
      </c>
      <c r="D3511" s="4">
        <v>37</v>
      </c>
      <c r="E3511" s="4" t="s">
        <v>14825</v>
      </c>
      <c r="F3511" s="4">
        <v>4.6205620765686</v>
      </c>
      <c r="G3511" s="4" t="s">
        <v>14826</v>
      </c>
    </row>
    <row r="3512" spans="1:7">
      <c r="A3512" s="4" t="s">
        <v>14827</v>
      </c>
      <c r="B3512" s="4" t="s">
        <v>14828</v>
      </c>
      <c r="C3512" s="4" t="s">
        <v>551</v>
      </c>
      <c r="D3512" s="4">
        <v>23</v>
      </c>
      <c r="E3512" s="4" t="s">
        <v>14829</v>
      </c>
      <c r="F3512" s="4">
        <v>4.62043952941895</v>
      </c>
      <c r="G3512" s="4" t="s">
        <v>14830</v>
      </c>
    </row>
    <row r="3513" spans="1:7">
      <c r="A3513" s="4" t="s">
        <v>14831</v>
      </c>
      <c r="B3513" s="4" t="s">
        <v>14832</v>
      </c>
      <c r="C3513" s="4" t="s">
        <v>551</v>
      </c>
      <c r="D3513" s="4">
        <v>21</v>
      </c>
      <c r="E3513" s="4" t="s">
        <v>14833</v>
      </c>
      <c r="F3513" s="4">
        <v>4.61987113952637</v>
      </c>
      <c r="G3513" s="4" t="s">
        <v>14834</v>
      </c>
    </row>
    <row r="3514" spans="1:7">
      <c r="A3514" s="4" t="s">
        <v>14835</v>
      </c>
      <c r="B3514" s="4" t="s">
        <v>14836</v>
      </c>
      <c r="C3514" s="4" t="s">
        <v>551</v>
      </c>
      <c r="D3514" s="4">
        <v>21</v>
      </c>
      <c r="E3514" s="4" t="s">
        <v>14837</v>
      </c>
      <c r="F3514" s="4">
        <v>4.61967897415161</v>
      </c>
      <c r="G3514" s="4" t="s">
        <v>14838</v>
      </c>
    </row>
    <row r="3515" spans="1:7">
      <c r="A3515" s="4" t="s">
        <v>14839</v>
      </c>
      <c r="B3515" s="4" t="s">
        <v>14840</v>
      </c>
      <c r="C3515" s="4" t="s">
        <v>464</v>
      </c>
      <c r="D3515" s="4">
        <v>42</v>
      </c>
      <c r="E3515" s="4" t="s">
        <v>14841</v>
      </c>
      <c r="F3515" s="4">
        <v>4.61800956726074</v>
      </c>
      <c r="G3515" s="4" t="s">
        <v>14842</v>
      </c>
    </row>
    <row r="3516" spans="1:7">
      <c r="A3516" s="4" t="s">
        <v>14843</v>
      </c>
      <c r="B3516" s="4" t="s">
        <v>14844</v>
      </c>
      <c r="C3516" s="4" t="s">
        <v>464</v>
      </c>
      <c r="D3516" s="4">
        <v>41</v>
      </c>
      <c r="E3516" s="4" t="s">
        <v>14845</v>
      </c>
      <c r="F3516" s="4">
        <v>4.6128249168396</v>
      </c>
      <c r="G3516" s="4" t="s">
        <v>14846</v>
      </c>
    </row>
    <row r="3517" spans="1:7">
      <c r="A3517" s="4" t="s">
        <v>14847</v>
      </c>
      <c r="B3517" s="4" t="s">
        <v>14848</v>
      </c>
      <c r="C3517" s="4" t="s">
        <v>464</v>
      </c>
      <c r="D3517" s="4">
        <v>35</v>
      </c>
      <c r="E3517" s="4" t="s">
        <v>14849</v>
      </c>
      <c r="F3517" s="4">
        <v>4.6128101348877</v>
      </c>
      <c r="G3517" s="4" t="s">
        <v>14850</v>
      </c>
    </row>
    <row r="3518" spans="1:7">
      <c r="A3518" s="4" t="s">
        <v>14851</v>
      </c>
      <c r="B3518" s="4" t="s">
        <v>14852</v>
      </c>
      <c r="C3518" s="4" t="s">
        <v>464</v>
      </c>
      <c r="D3518" s="4">
        <v>36</v>
      </c>
      <c r="E3518" s="4" t="s">
        <v>14853</v>
      </c>
      <c r="F3518" s="4">
        <v>4.60549926757813</v>
      </c>
      <c r="G3518" s="4" t="s">
        <v>14854</v>
      </c>
    </row>
    <row r="3519" spans="1:7">
      <c r="A3519" s="4" t="s">
        <v>14855</v>
      </c>
      <c r="B3519" s="4" t="s">
        <v>14856</v>
      </c>
      <c r="C3519" s="4" t="s">
        <v>1124</v>
      </c>
      <c r="D3519" s="4">
        <v>2</v>
      </c>
      <c r="E3519" s="4" t="s">
        <v>14857</v>
      </c>
      <c r="F3519" s="4">
        <v>4.60325050354004</v>
      </c>
      <c r="G3519" s="4" t="s">
        <v>14858</v>
      </c>
    </row>
    <row r="3520" spans="1:7">
      <c r="A3520" s="4" t="s">
        <v>14859</v>
      </c>
      <c r="B3520" s="4" t="s">
        <v>14860</v>
      </c>
      <c r="C3520" s="4" t="s">
        <v>464</v>
      </c>
      <c r="D3520" s="4">
        <v>32</v>
      </c>
      <c r="E3520" s="4" t="s">
        <v>14861</v>
      </c>
      <c r="F3520" s="4">
        <v>4.60180234909058</v>
      </c>
      <c r="G3520" s="4" t="s">
        <v>14862</v>
      </c>
    </row>
    <row r="3521" spans="1:7">
      <c r="A3521" s="4" t="s">
        <v>14863</v>
      </c>
      <c r="B3521" s="4" t="s">
        <v>14864</v>
      </c>
      <c r="C3521" s="4" t="s">
        <v>464</v>
      </c>
      <c r="D3521" s="4">
        <v>30</v>
      </c>
      <c r="E3521" s="4" t="s">
        <v>14865</v>
      </c>
      <c r="F3521" s="4">
        <v>4.60017061233521</v>
      </c>
      <c r="G3521" s="4" t="s">
        <v>14866</v>
      </c>
    </row>
    <row r="3522" spans="1:7">
      <c r="A3522" s="4" t="s">
        <v>14867</v>
      </c>
      <c r="B3522" s="4" t="s">
        <v>14868</v>
      </c>
      <c r="C3522" s="4" t="s">
        <v>464</v>
      </c>
      <c r="D3522" s="4">
        <v>38</v>
      </c>
      <c r="E3522" s="4" t="s">
        <v>14869</v>
      </c>
      <c r="F3522" s="4">
        <v>4.59903812408447</v>
      </c>
      <c r="G3522" s="4" t="s">
        <v>14870</v>
      </c>
    </row>
    <row r="3523" spans="1:7">
      <c r="A3523" s="4" t="s">
        <v>14871</v>
      </c>
      <c r="B3523" s="4" t="s">
        <v>14872</v>
      </c>
      <c r="C3523" s="4" t="s">
        <v>464</v>
      </c>
      <c r="D3523" s="4">
        <v>37</v>
      </c>
      <c r="E3523" s="4" t="s">
        <v>14873</v>
      </c>
      <c r="F3523" s="4">
        <v>4.59766721725464</v>
      </c>
      <c r="G3523" s="4" t="s">
        <v>14874</v>
      </c>
    </row>
    <row r="3524" spans="1:7">
      <c r="A3524" s="4" t="s">
        <v>14875</v>
      </c>
      <c r="B3524" s="4" t="s">
        <v>14876</v>
      </c>
      <c r="C3524" s="4" t="s">
        <v>464</v>
      </c>
      <c r="D3524" s="4">
        <v>41</v>
      </c>
      <c r="E3524" s="4" t="s">
        <v>14877</v>
      </c>
      <c r="F3524" s="4">
        <v>4.59327697753906</v>
      </c>
      <c r="G3524" s="4" t="s">
        <v>14878</v>
      </c>
    </row>
    <row r="3525" spans="1:7">
      <c r="A3525" s="4" t="s">
        <v>14879</v>
      </c>
      <c r="B3525" s="4" t="s">
        <v>14880</v>
      </c>
      <c r="C3525" s="4" t="s">
        <v>464</v>
      </c>
      <c r="D3525" s="4">
        <v>41</v>
      </c>
      <c r="E3525" s="4" t="s">
        <v>14881</v>
      </c>
      <c r="F3525" s="4">
        <v>4.59101867675781</v>
      </c>
      <c r="G3525" s="4" t="s">
        <v>14882</v>
      </c>
    </row>
    <row r="3526" spans="1:7">
      <c r="A3526" s="4" t="s">
        <v>14883</v>
      </c>
      <c r="B3526" s="4" t="s">
        <v>14884</v>
      </c>
      <c r="C3526" s="4" t="s">
        <v>464</v>
      </c>
      <c r="D3526" s="4">
        <v>26</v>
      </c>
      <c r="E3526" s="4" t="s">
        <v>14885</v>
      </c>
      <c r="F3526" s="4">
        <v>4.59093999862671</v>
      </c>
      <c r="G3526" s="4" t="s">
        <v>14886</v>
      </c>
    </row>
    <row r="3527" spans="1:7">
      <c r="A3527" s="4" t="s">
        <v>14887</v>
      </c>
      <c r="B3527" s="4" t="s">
        <v>14888</v>
      </c>
      <c r="C3527" s="4" t="s">
        <v>464</v>
      </c>
      <c r="D3527" s="4">
        <v>33</v>
      </c>
      <c r="E3527" s="4" t="s">
        <v>14889</v>
      </c>
      <c r="F3527" s="4">
        <v>4.59056282043457</v>
      </c>
      <c r="G3527" s="4" t="s">
        <v>14890</v>
      </c>
    </row>
    <row r="3528" spans="1:7">
      <c r="A3528" s="4" t="s">
        <v>14891</v>
      </c>
      <c r="B3528" s="4" t="s">
        <v>14892</v>
      </c>
      <c r="C3528" s="4" t="s">
        <v>464</v>
      </c>
      <c r="D3528" s="4">
        <v>40</v>
      </c>
      <c r="E3528" s="4" t="s">
        <v>14893</v>
      </c>
      <c r="F3528" s="4">
        <v>4.59036207199097</v>
      </c>
      <c r="G3528" s="4" t="s">
        <v>14894</v>
      </c>
    </row>
    <row r="3529" spans="1:7">
      <c r="A3529" s="4" t="s">
        <v>14895</v>
      </c>
      <c r="B3529" s="4" t="s">
        <v>14896</v>
      </c>
      <c r="C3529" s="4" t="s">
        <v>464</v>
      </c>
      <c r="D3529" s="4">
        <v>41</v>
      </c>
      <c r="E3529" s="4" t="s">
        <v>14897</v>
      </c>
      <c r="F3529" s="4">
        <v>4.5895848274231</v>
      </c>
      <c r="G3529" s="4" t="s">
        <v>14898</v>
      </c>
    </row>
    <row r="3530" spans="1:7">
      <c r="A3530" s="4" t="s">
        <v>14899</v>
      </c>
      <c r="B3530" s="4" t="s">
        <v>14900</v>
      </c>
      <c r="C3530" s="4" t="s">
        <v>464</v>
      </c>
      <c r="D3530" s="4">
        <v>43</v>
      </c>
      <c r="E3530" s="4" t="s">
        <v>14901</v>
      </c>
      <c r="F3530" s="4">
        <v>4.58547019958496</v>
      </c>
      <c r="G3530" s="4" t="s">
        <v>14902</v>
      </c>
    </row>
    <row r="3531" spans="1:7">
      <c r="A3531" s="4" t="s">
        <v>14903</v>
      </c>
      <c r="B3531" s="4" t="s">
        <v>14904</v>
      </c>
      <c r="C3531" s="4" t="s">
        <v>464</v>
      </c>
      <c r="D3531" s="4">
        <v>40</v>
      </c>
      <c r="E3531" s="4" t="s">
        <v>14905</v>
      </c>
      <c r="F3531" s="4">
        <v>4.58144664764404</v>
      </c>
      <c r="G3531" s="4" t="s">
        <v>14906</v>
      </c>
    </row>
    <row r="3532" spans="1:7">
      <c r="A3532" s="4" t="s">
        <v>14907</v>
      </c>
      <c r="B3532" s="4" t="s">
        <v>14908</v>
      </c>
      <c r="C3532" s="4" t="s">
        <v>464</v>
      </c>
      <c r="D3532" s="4">
        <v>37</v>
      </c>
      <c r="E3532" s="4" t="s">
        <v>14909</v>
      </c>
      <c r="F3532" s="4">
        <v>4.57739353179932</v>
      </c>
      <c r="G3532" s="4" t="s">
        <v>14910</v>
      </c>
    </row>
    <row r="3533" spans="1:7">
      <c r="A3533" s="4" t="s">
        <v>14911</v>
      </c>
      <c r="B3533" s="4" t="s">
        <v>14912</v>
      </c>
      <c r="C3533" s="4" t="s">
        <v>551</v>
      </c>
      <c r="D3533" s="4">
        <v>24</v>
      </c>
      <c r="E3533" s="4" t="s">
        <v>14913</v>
      </c>
      <c r="F3533" s="4">
        <v>4.57614374160767</v>
      </c>
      <c r="G3533" s="4" t="s">
        <v>14914</v>
      </c>
    </row>
    <row r="3534" spans="1:7">
      <c r="A3534" s="4" t="s">
        <v>14915</v>
      </c>
      <c r="B3534" s="4" t="s">
        <v>14916</v>
      </c>
      <c r="C3534" s="4" t="s">
        <v>464</v>
      </c>
      <c r="D3534" s="4">
        <v>45</v>
      </c>
      <c r="E3534" s="4" t="s">
        <v>14917</v>
      </c>
      <c r="F3534" s="4">
        <v>4.57605218887329</v>
      </c>
      <c r="G3534" s="4" t="s">
        <v>14918</v>
      </c>
    </row>
    <row r="3535" spans="1:7">
      <c r="A3535" s="4" t="s">
        <v>14919</v>
      </c>
      <c r="B3535" s="4" t="s">
        <v>14920</v>
      </c>
      <c r="C3535" s="4" t="s">
        <v>464</v>
      </c>
      <c r="D3535" s="4">
        <v>42</v>
      </c>
      <c r="E3535" s="4" t="s">
        <v>14921</v>
      </c>
      <c r="F3535" s="4">
        <v>4.57580184936523</v>
      </c>
      <c r="G3535" s="4" t="s">
        <v>14922</v>
      </c>
    </row>
    <row r="3536" spans="1:7">
      <c r="A3536" s="4" t="s">
        <v>14923</v>
      </c>
      <c r="B3536" s="4" t="s">
        <v>14924</v>
      </c>
      <c r="C3536" s="4" t="s">
        <v>464</v>
      </c>
      <c r="D3536" s="4">
        <v>40</v>
      </c>
      <c r="E3536" s="4" t="s">
        <v>14925</v>
      </c>
      <c r="F3536" s="4">
        <v>4.57480764389038</v>
      </c>
      <c r="G3536" s="4" t="s">
        <v>14926</v>
      </c>
    </row>
    <row r="3537" spans="1:7">
      <c r="A3537" s="4" t="s">
        <v>14927</v>
      </c>
      <c r="B3537" s="4" t="s">
        <v>14928</v>
      </c>
      <c r="C3537" s="4" t="s">
        <v>551</v>
      </c>
      <c r="D3537" s="4">
        <v>25</v>
      </c>
      <c r="E3537" s="4" t="s">
        <v>14929</v>
      </c>
      <c r="F3537" s="4">
        <v>4.57350015640259</v>
      </c>
      <c r="G3537" s="4" t="s">
        <v>14930</v>
      </c>
    </row>
    <row r="3538" spans="1:7">
      <c r="A3538" s="4" t="s">
        <v>14931</v>
      </c>
      <c r="B3538" s="4" t="s">
        <v>14932</v>
      </c>
      <c r="C3538" s="4" t="s">
        <v>464</v>
      </c>
      <c r="D3538" s="4">
        <v>32</v>
      </c>
      <c r="E3538" s="4" t="s">
        <v>14933</v>
      </c>
      <c r="F3538" s="4">
        <v>4.57243728637695</v>
      </c>
      <c r="G3538" s="4" t="s">
        <v>14934</v>
      </c>
    </row>
    <row r="3539" spans="1:7">
      <c r="A3539" s="4" t="s">
        <v>14935</v>
      </c>
      <c r="B3539" s="4" t="s">
        <v>14936</v>
      </c>
      <c r="C3539" s="4" t="s">
        <v>464</v>
      </c>
      <c r="D3539" s="4">
        <v>44</v>
      </c>
      <c r="E3539" s="4" t="s">
        <v>14937</v>
      </c>
      <c r="F3539" s="4">
        <v>4.57198619842529</v>
      </c>
      <c r="G3539" s="4" t="s">
        <v>14938</v>
      </c>
    </row>
    <row r="3540" spans="1:7">
      <c r="A3540" s="4" t="s">
        <v>14939</v>
      </c>
      <c r="B3540" s="4" t="s">
        <v>14940</v>
      </c>
      <c r="C3540" s="4" t="s">
        <v>464</v>
      </c>
      <c r="D3540" s="4">
        <v>13</v>
      </c>
      <c r="E3540" s="4" t="s">
        <v>14941</v>
      </c>
      <c r="F3540" s="4">
        <v>4.57155895233154</v>
      </c>
      <c r="G3540" s="4" t="s">
        <v>14942</v>
      </c>
    </row>
    <row r="3541" spans="1:7">
      <c r="A3541" s="4" t="s">
        <v>14943</v>
      </c>
      <c r="B3541" s="4" t="s">
        <v>14944</v>
      </c>
      <c r="C3541" s="4" t="s">
        <v>464</v>
      </c>
      <c r="D3541" s="4">
        <v>34</v>
      </c>
      <c r="E3541" s="4" t="s">
        <v>14945</v>
      </c>
      <c r="F3541" s="4">
        <v>4.57140064239502</v>
      </c>
      <c r="G3541" s="4" t="s">
        <v>14946</v>
      </c>
    </row>
    <row r="3542" spans="1:7">
      <c r="A3542" s="4" t="s">
        <v>14947</v>
      </c>
      <c r="B3542" s="4" t="s">
        <v>14948</v>
      </c>
      <c r="C3542" s="4" t="s">
        <v>464</v>
      </c>
      <c r="D3542" s="4">
        <v>41</v>
      </c>
      <c r="E3542" s="4" t="s">
        <v>14949</v>
      </c>
      <c r="F3542" s="4">
        <v>4.57122945785522</v>
      </c>
      <c r="G3542" s="4" t="s">
        <v>14950</v>
      </c>
    </row>
    <row r="3543" spans="1:7">
      <c r="A3543" s="4" t="s">
        <v>873</v>
      </c>
      <c r="B3543" s="4" t="s">
        <v>874</v>
      </c>
      <c r="C3543" s="4" t="s">
        <v>464</v>
      </c>
      <c r="D3543" s="4">
        <v>38</v>
      </c>
      <c r="E3543" s="4" t="s">
        <v>875</v>
      </c>
      <c r="F3543" s="4">
        <v>4.57029438018799</v>
      </c>
      <c r="G3543" s="4" t="s">
        <v>876</v>
      </c>
    </row>
    <row r="3544" spans="1:7">
      <c r="A3544" s="4" t="s">
        <v>14951</v>
      </c>
      <c r="B3544" s="4" t="s">
        <v>14952</v>
      </c>
      <c r="C3544" s="4" t="s">
        <v>464</v>
      </c>
      <c r="D3544" s="4">
        <v>42</v>
      </c>
      <c r="E3544" s="4" t="s">
        <v>14953</v>
      </c>
      <c r="F3544" s="4">
        <v>4.56993007659912</v>
      </c>
      <c r="G3544" s="4" t="s">
        <v>14954</v>
      </c>
    </row>
    <row r="3545" spans="1:7">
      <c r="A3545" s="4" t="s">
        <v>14955</v>
      </c>
      <c r="B3545" s="4" t="s">
        <v>14956</v>
      </c>
      <c r="C3545" s="4" t="s">
        <v>464</v>
      </c>
      <c r="D3545" s="4">
        <v>39</v>
      </c>
      <c r="E3545" s="4" t="s">
        <v>14957</v>
      </c>
      <c r="F3545" s="4">
        <v>4.5678768157959</v>
      </c>
      <c r="G3545" s="4" t="s">
        <v>14958</v>
      </c>
    </row>
    <row r="3546" spans="1:7">
      <c r="A3546" s="4" t="s">
        <v>14959</v>
      </c>
      <c r="B3546" s="4" t="s">
        <v>14960</v>
      </c>
      <c r="C3546" s="4" t="s">
        <v>464</v>
      </c>
      <c r="D3546" s="4">
        <v>40</v>
      </c>
      <c r="E3546" s="4" t="s">
        <v>14961</v>
      </c>
      <c r="F3546" s="4">
        <v>4.56421566009521</v>
      </c>
      <c r="G3546" s="4" t="s">
        <v>14962</v>
      </c>
    </row>
    <row r="3547" spans="1:7">
      <c r="A3547" s="4" t="s">
        <v>14963</v>
      </c>
      <c r="B3547" s="4" t="s">
        <v>14964</v>
      </c>
      <c r="C3547" s="4" t="s">
        <v>464</v>
      </c>
      <c r="D3547" s="4">
        <v>37</v>
      </c>
      <c r="E3547" s="4" t="s">
        <v>14965</v>
      </c>
      <c r="F3547" s="4">
        <v>4.56396102905273</v>
      </c>
      <c r="G3547" s="4" t="s">
        <v>14966</v>
      </c>
    </row>
    <row r="3548" spans="1:7">
      <c r="A3548" s="4" t="s">
        <v>14967</v>
      </c>
      <c r="B3548" s="4" t="s">
        <v>14968</v>
      </c>
      <c r="C3548" s="4" t="s">
        <v>464</v>
      </c>
      <c r="D3548" s="4">
        <v>42</v>
      </c>
      <c r="E3548" s="4" t="s">
        <v>14969</v>
      </c>
      <c r="F3548" s="4">
        <v>4.56247663497925</v>
      </c>
      <c r="G3548" s="4" t="s">
        <v>14970</v>
      </c>
    </row>
    <row r="3549" spans="1:7">
      <c r="A3549" s="4" t="s">
        <v>14971</v>
      </c>
      <c r="B3549" s="4" t="s">
        <v>14972</v>
      </c>
      <c r="C3549" s="4" t="s">
        <v>464</v>
      </c>
      <c r="D3549" s="4">
        <v>34</v>
      </c>
      <c r="E3549" s="4" t="s">
        <v>14973</v>
      </c>
      <c r="F3549" s="4">
        <v>4.5610499382019</v>
      </c>
      <c r="G3549" s="4" t="s">
        <v>14974</v>
      </c>
    </row>
    <row r="3550" spans="1:7">
      <c r="A3550" s="4" t="s">
        <v>14975</v>
      </c>
      <c r="B3550" s="4" t="s">
        <v>14976</v>
      </c>
      <c r="C3550" s="4" t="s">
        <v>464</v>
      </c>
      <c r="D3550" s="4">
        <v>46</v>
      </c>
      <c r="E3550" s="4" t="s">
        <v>14977</v>
      </c>
      <c r="F3550" s="4">
        <v>4.5569634437561</v>
      </c>
      <c r="G3550" s="4" t="s">
        <v>14978</v>
      </c>
    </row>
    <row r="3551" spans="1:7">
      <c r="A3551" s="4" t="s">
        <v>14979</v>
      </c>
      <c r="B3551" s="4" t="s">
        <v>14980</v>
      </c>
      <c r="C3551" s="4" t="s">
        <v>464</v>
      </c>
      <c r="D3551" s="4">
        <v>34</v>
      </c>
      <c r="E3551" s="4" t="s">
        <v>14981</v>
      </c>
      <c r="F3551" s="4">
        <v>4.55642509460449</v>
      </c>
      <c r="G3551" s="4" t="s">
        <v>14982</v>
      </c>
    </row>
    <row r="3552" spans="1:7">
      <c r="A3552" s="4" t="s">
        <v>14983</v>
      </c>
      <c r="B3552" s="4" t="s">
        <v>14984</v>
      </c>
      <c r="C3552" s="4" t="s">
        <v>3050</v>
      </c>
      <c r="D3552" s="4">
        <v>3</v>
      </c>
      <c r="E3552" s="4" t="s">
        <v>14985</v>
      </c>
      <c r="F3552" s="4">
        <v>4.55602836608887</v>
      </c>
      <c r="G3552" s="4" t="s">
        <v>14986</v>
      </c>
    </row>
    <row r="3553" spans="1:7">
      <c r="A3553" s="4" t="s">
        <v>14987</v>
      </c>
      <c r="B3553" s="4" t="s">
        <v>14988</v>
      </c>
      <c r="C3553" s="4" t="s">
        <v>464</v>
      </c>
      <c r="D3553" s="4">
        <v>44</v>
      </c>
      <c r="E3553" s="4" t="s">
        <v>14989</v>
      </c>
      <c r="F3553" s="4">
        <v>4.55466842651367</v>
      </c>
      <c r="G3553" s="4" t="s">
        <v>14990</v>
      </c>
    </row>
    <row r="3554" spans="1:7">
      <c r="A3554" s="4" t="s">
        <v>14991</v>
      </c>
      <c r="B3554" s="4" t="s">
        <v>14992</v>
      </c>
      <c r="C3554" s="4" t="s">
        <v>464</v>
      </c>
      <c r="D3554" s="4">
        <v>46</v>
      </c>
      <c r="E3554" s="4" t="s">
        <v>14993</v>
      </c>
      <c r="F3554" s="4">
        <v>4.55457162857056</v>
      </c>
      <c r="G3554" s="4" t="s">
        <v>14994</v>
      </c>
    </row>
    <row r="3555" spans="1:7">
      <c r="A3555" s="4" t="s">
        <v>14995</v>
      </c>
      <c r="B3555" s="4" t="s">
        <v>14996</v>
      </c>
      <c r="C3555" s="4" t="s">
        <v>464</v>
      </c>
      <c r="D3555" s="4">
        <v>44</v>
      </c>
      <c r="E3555" s="4" t="s">
        <v>14997</v>
      </c>
      <c r="F3555" s="4">
        <v>4.55394315719604</v>
      </c>
      <c r="G3555" s="4" t="s">
        <v>14998</v>
      </c>
    </row>
    <row r="3556" spans="1:7">
      <c r="A3556" s="4" t="s">
        <v>14999</v>
      </c>
      <c r="B3556" s="4" t="s">
        <v>15000</v>
      </c>
      <c r="C3556" s="4" t="s">
        <v>464</v>
      </c>
      <c r="D3556" s="4">
        <v>44</v>
      </c>
      <c r="E3556" s="4" t="s">
        <v>15001</v>
      </c>
      <c r="F3556" s="4">
        <v>4.55265617370605</v>
      </c>
      <c r="G3556" s="4" t="s">
        <v>15002</v>
      </c>
    </row>
    <row r="3557" spans="1:7">
      <c r="A3557" s="4" t="s">
        <v>15003</v>
      </c>
      <c r="B3557" s="4" t="s">
        <v>15004</v>
      </c>
      <c r="C3557" s="4" t="s">
        <v>464</v>
      </c>
      <c r="D3557" s="4">
        <v>45</v>
      </c>
      <c r="E3557" s="4" t="s">
        <v>15005</v>
      </c>
      <c r="F3557" s="4">
        <v>4.54964208602905</v>
      </c>
      <c r="G3557" s="4" t="s">
        <v>15006</v>
      </c>
    </row>
    <row r="3558" spans="1:7">
      <c r="A3558" s="4" t="s">
        <v>15007</v>
      </c>
      <c r="B3558" s="4" t="s">
        <v>15008</v>
      </c>
      <c r="C3558" s="4" t="s">
        <v>464</v>
      </c>
      <c r="D3558" s="4">
        <v>42</v>
      </c>
      <c r="E3558" s="4" t="s">
        <v>15009</v>
      </c>
      <c r="F3558" s="4">
        <v>4.54657459259033</v>
      </c>
      <c r="G3558" s="4" t="s">
        <v>15010</v>
      </c>
    </row>
    <row r="3559" spans="1:7">
      <c r="A3559" s="4" t="s">
        <v>15011</v>
      </c>
      <c r="B3559" s="4" t="s">
        <v>15012</v>
      </c>
      <c r="C3559" s="4" t="s">
        <v>464</v>
      </c>
      <c r="D3559" s="4">
        <v>40</v>
      </c>
      <c r="E3559" s="4" t="s">
        <v>15013</v>
      </c>
      <c r="F3559" s="4">
        <v>4.54459095001221</v>
      </c>
      <c r="G3559" s="4" t="s">
        <v>15014</v>
      </c>
    </row>
    <row r="3560" spans="1:7">
      <c r="A3560" s="4" t="s">
        <v>15015</v>
      </c>
      <c r="B3560" s="4" t="s">
        <v>15016</v>
      </c>
      <c r="C3560" s="4" t="s">
        <v>464</v>
      </c>
      <c r="D3560" s="4">
        <v>29</v>
      </c>
      <c r="E3560" s="4" t="s">
        <v>15017</v>
      </c>
      <c r="F3560" s="4">
        <v>4.54125595092773</v>
      </c>
      <c r="G3560" s="4" t="s">
        <v>15018</v>
      </c>
    </row>
    <row r="3561" spans="1:7">
      <c r="A3561" s="4" t="s">
        <v>15019</v>
      </c>
      <c r="B3561" s="4" t="s">
        <v>15020</v>
      </c>
      <c r="C3561" s="4" t="s">
        <v>464</v>
      </c>
      <c r="D3561" s="4">
        <v>42</v>
      </c>
      <c r="E3561" s="4" t="s">
        <v>15021</v>
      </c>
      <c r="F3561" s="4">
        <v>4.54091167449951</v>
      </c>
      <c r="G3561" s="4" t="s">
        <v>15022</v>
      </c>
    </row>
    <row r="3562" spans="1:7">
      <c r="A3562" s="4" t="s">
        <v>15023</v>
      </c>
      <c r="B3562" s="4" t="s">
        <v>15024</v>
      </c>
      <c r="C3562" s="4" t="s">
        <v>464</v>
      </c>
      <c r="D3562" s="4">
        <v>38</v>
      </c>
      <c r="E3562" s="4" t="s">
        <v>15025</v>
      </c>
      <c r="F3562" s="4">
        <v>4.54057693481445</v>
      </c>
      <c r="G3562" s="4" t="s">
        <v>15026</v>
      </c>
    </row>
    <row r="3563" spans="1:7">
      <c r="A3563" s="4" t="s">
        <v>15027</v>
      </c>
      <c r="B3563" s="4" t="s">
        <v>15028</v>
      </c>
      <c r="C3563" s="4" t="s">
        <v>464</v>
      </c>
      <c r="D3563" s="4">
        <v>44</v>
      </c>
      <c r="E3563" s="4" t="s">
        <v>15029</v>
      </c>
      <c r="F3563" s="4">
        <v>4.54035663604736</v>
      </c>
      <c r="G3563" s="4" t="s">
        <v>15030</v>
      </c>
    </row>
    <row r="3564" spans="1:7">
      <c r="A3564" s="4" t="s">
        <v>15031</v>
      </c>
      <c r="B3564" s="4" t="s">
        <v>15032</v>
      </c>
      <c r="C3564" s="4" t="s">
        <v>464</v>
      </c>
      <c r="D3564" s="4">
        <v>40</v>
      </c>
      <c r="E3564" s="4" t="s">
        <v>15033</v>
      </c>
      <c r="F3564" s="4">
        <v>4.53469085693359</v>
      </c>
      <c r="G3564" s="4" t="s">
        <v>15034</v>
      </c>
    </row>
    <row r="3565" spans="1:7">
      <c r="A3565" s="4" t="s">
        <v>15035</v>
      </c>
      <c r="B3565" s="4" t="s">
        <v>15036</v>
      </c>
      <c r="C3565" s="4" t="s">
        <v>464</v>
      </c>
      <c r="D3565" s="4">
        <v>48</v>
      </c>
      <c r="E3565" s="4" t="s">
        <v>15037</v>
      </c>
      <c r="F3565" s="4">
        <v>4.53372240066528</v>
      </c>
      <c r="G3565" s="4" t="s">
        <v>15038</v>
      </c>
    </row>
    <row r="3566" spans="1:7">
      <c r="A3566" s="4" t="s">
        <v>15039</v>
      </c>
      <c r="B3566" s="4" t="s">
        <v>15040</v>
      </c>
      <c r="C3566" s="4" t="s">
        <v>464</v>
      </c>
      <c r="D3566" s="4">
        <v>45</v>
      </c>
      <c r="E3566" s="4" t="s">
        <v>15041</v>
      </c>
      <c r="F3566" s="4">
        <v>4.53368854522705</v>
      </c>
      <c r="G3566" s="4" t="s">
        <v>15042</v>
      </c>
    </row>
    <row r="3567" spans="1:7">
      <c r="A3567" s="4" t="s">
        <v>15043</v>
      </c>
      <c r="B3567" s="4" t="s">
        <v>15044</v>
      </c>
      <c r="C3567" s="4" t="s">
        <v>464</v>
      </c>
      <c r="D3567" s="4">
        <v>44</v>
      </c>
      <c r="E3567" s="4" t="s">
        <v>15045</v>
      </c>
      <c r="F3567" s="4">
        <v>4.53358221054077</v>
      </c>
      <c r="G3567" s="4" t="s">
        <v>15046</v>
      </c>
    </row>
    <row r="3568" spans="1:7">
      <c r="A3568" s="4" t="s">
        <v>15047</v>
      </c>
      <c r="B3568" s="4" t="s">
        <v>15048</v>
      </c>
      <c r="C3568" s="4" t="s">
        <v>464</v>
      </c>
      <c r="D3568" s="4">
        <v>48</v>
      </c>
      <c r="E3568" s="4" t="s">
        <v>15049</v>
      </c>
      <c r="F3568" s="4">
        <v>4.53102493286133</v>
      </c>
      <c r="G3568" s="4" t="s">
        <v>15050</v>
      </c>
    </row>
    <row r="3569" spans="1:7">
      <c r="A3569" s="4" t="s">
        <v>15051</v>
      </c>
      <c r="B3569" s="4" t="s">
        <v>15052</v>
      </c>
      <c r="C3569" s="4" t="s">
        <v>464</v>
      </c>
      <c r="D3569" s="4">
        <v>45</v>
      </c>
      <c r="E3569" s="4" t="s">
        <v>15053</v>
      </c>
      <c r="F3569" s="4">
        <v>4.53060531616211</v>
      </c>
      <c r="G3569" s="4" t="s">
        <v>15054</v>
      </c>
    </row>
    <row r="3570" spans="1:7">
      <c r="A3570" s="4" t="s">
        <v>15055</v>
      </c>
      <c r="B3570" s="4" t="s">
        <v>15056</v>
      </c>
      <c r="C3570" s="4" t="s">
        <v>464</v>
      </c>
      <c r="D3570" s="4">
        <v>42</v>
      </c>
      <c r="E3570" s="4" t="s">
        <v>15057</v>
      </c>
      <c r="F3570" s="4">
        <v>4.52943801879883</v>
      </c>
      <c r="G3570" s="4" t="s">
        <v>15058</v>
      </c>
    </row>
    <row r="3571" spans="1:7">
      <c r="A3571" s="4" t="s">
        <v>15059</v>
      </c>
      <c r="B3571" s="4" t="s">
        <v>15060</v>
      </c>
      <c r="C3571" s="4" t="s">
        <v>464</v>
      </c>
      <c r="D3571" s="4">
        <v>42</v>
      </c>
      <c r="E3571" s="4" t="s">
        <v>15061</v>
      </c>
      <c r="F3571" s="4">
        <v>4.5267071723938</v>
      </c>
      <c r="G3571" s="4" t="s">
        <v>15062</v>
      </c>
    </row>
    <row r="3572" spans="1:7">
      <c r="A3572" s="4" t="s">
        <v>15063</v>
      </c>
      <c r="B3572" s="4" t="s">
        <v>15064</v>
      </c>
      <c r="C3572" s="4" t="s">
        <v>464</v>
      </c>
      <c r="D3572" s="4">
        <v>40</v>
      </c>
      <c r="E3572" s="4" t="s">
        <v>15065</v>
      </c>
      <c r="F3572" s="4">
        <v>4.52601861953735</v>
      </c>
      <c r="G3572" s="4" t="s">
        <v>15066</v>
      </c>
    </row>
    <row r="3573" spans="1:7">
      <c r="A3573" s="4" t="s">
        <v>15067</v>
      </c>
      <c r="B3573" s="4" t="s">
        <v>15068</v>
      </c>
      <c r="C3573" s="4" t="s">
        <v>464</v>
      </c>
      <c r="D3573" s="4">
        <v>29</v>
      </c>
      <c r="E3573" s="4" t="s">
        <v>15069</v>
      </c>
      <c r="F3573" s="4">
        <v>4.5248908996582</v>
      </c>
      <c r="G3573" s="4" t="s">
        <v>15070</v>
      </c>
    </row>
    <row r="3574" spans="1:7">
      <c r="A3574" s="4" t="s">
        <v>15071</v>
      </c>
      <c r="B3574" s="4" t="s">
        <v>15072</v>
      </c>
      <c r="C3574" s="4" t="s">
        <v>551</v>
      </c>
      <c r="D3574" s="4">
        <v>18</v>
      </c>
      <c r="E3574" s="4" t="s">
        <v>15073</v>
      </c>
      <c r="F3574" s="4">
        <v>4.52270174026489</v>
      </c>
      <c r="G3574" s="4" t="s">
        <v>15074</v>
      </c>
    </row>
    <row r="3575" spans="1:7">
      <c r="A3575" s="4" t="s">
        <v>15075</v>
      </c>
      <c r="B3575" s="4" t="s">
        <v>15076</v>
      </c>
      <c r="C3575" s="4" t="s">
        <v>464</v>
      </c>
      <c r="D3575" s="4">
        <v>41</v>
      </c>
      <c r="E3575" s="4" t="s">
        <v>15077</v>
      </c>
      <c r="F3575" s="4">
        <v>4.51870155334473</v>
      </c>
      <c r="G3575" s="4" t="s">
        <v>15078</v>
      </c>
    </row>
    <row r="3576" spans="1:7">
      <c r="A3576" s="4" t="s">
        <v>15079</v>
      </c>
      <c r="B3576" s="4" t="s">
        <v>15080</v>
      </c>
      <c r="C3576" s="4" t="s">
        <v>464</v>
      </c>
      <c r="D3576" s="4">
        <v>37</v>
      </c>
      <c r="E3576" s="4" t="s">
        <v>15081</v>
      </c>
      <c r="F3576" s="4">
        <v>4.51770734786987</v>
      </c>
      <c r="G3576" s="4" t="s">
        <v>15082</v>
      </c>
    </row>
    <row r="3577" spans="1:7">
      <c r="A3577" s="4" t="s">
        <v>15083</v>
      </c>
      <c r="B3577" s="4" t="s">
        <v>15084</v>
      </c>
      <c r="C3577" s="4" t="s">
        <v>464</v>
      </c>
      <c r="D3577" s="4">
        <v>43</v>
      </c>
      <c r="E3577" s="4" t="s">
        <v>15085</v>
      </c>
      <c r="F3577" s="4">
        <v>4.51711654663086</v>
      </c>
      <c r="G3577" s="4" t="s">
        <v>15086</v>
      </c>
    </row>
    <row r="3578" spans="1:7">
      <c r="A3578" s="4" t="s">
        <v>15087</v>
      </c>
      <c r="B3578" s="4" t="s">
        <v>15088</v>
      </c>
      <c r="C3578" s="4" t="s">
        <v>464</v>
      </c>
      <c r="D3578" s="4">
        <v>39</v>
      </c>
      <c r="E3578" s="4" t="s">
        <v>15089</v>
      </c>
      <c r="F3578" s="4">
        <v>4.51627349853516</v>
      </c>
      <c r="G3578" s="4" t="s">
        <v>15090</v>
      </c>
    </row>
    <row r="3579" spans="1:7">
      <c r="A3579" s="4" t="s">
        <v>15091</v>
      </c>
      <c r="B3579" s="4" t="s">
        <v>15092</v>
      </c>
      <c r="C3579" s="4" t="s">
        <v>464</v>
      </c>
      <c r="D3579" s="4">
        <v>34</v>
      </c>
      <c r="E3579" s="4" t="s">
        <v>15093</v>
      </c>
      <c r="F3579" s="4">
        <v>4.51360511779785</v>
      </c>
      <c r="G3579" s="4" t="s">
        <v>15094</v>
      </c>
    </row>
    <row r="3580" spans="1:7">
      <c r="A3580" s="4" t="s">
        <v>15095</v>
      </c>
      <c r="B3580" s="4" t="s">
        <v>15096</v>
      </c>
      <c r="C3580" s="4" t="s">
        <v>464</v>
      </c>
      <c r="D3580" s="4">
        <v>46</v>
      </c>
      <c r="E3580" s="4" t="s">
        <v>15097</v>
      </c>
      <c r="F3580" s="4">
        <v>4.51027917861938</v>
      </c>
      <c r="G3580" s="4" t="s">
        <v>15098</v>
      </c>
    </row>
    <row r="3581" spans="1:7">
      <c r="A3581" s="4" t="s">
        <v>15099</v>
      </c>
      <c r="B3581" s="4" t="s">
        <v>15100</v>
      </c>
      <c r="C3581" s="4" t="s">
        <v>464</v>
      </c>
      <c r="D3581" s="4">
        <v>38</v>
      </c>
      <c r="E3581" s="4" t="s">
        <v>15101</v>
      </c>
      <c r="F3581" s="4">
        <v>4.5089316368103</v>
      </c>
      <c r="G3581" s="4" t="s">
        <v>15102</v>
      </c>
    </row>
    <row r="3582" spans="1:7">
      <c r="A3582" s="4" t="s">
        <v>15103</v>
      </c>
      <c r="B3582" s="4" t="s">
        <v>15104</v>
      </c>
      <c r="C3582" s="4" t="s">
        <v>464</v>
      </c>
      <c r="D3582" s="4">
        <v>40</v>
      </c>
      <c r="E3582" s="4" t="s">
        <v>15105</v>
      </c>
      <c r="F3582" s="4">
        <v>4.50819301605225</v>
      </c>
      <c r="G3582" s="4" t="s">
        <v>15106</v>
      </c>
    </row>
    <row r="3583" spans="1:7">
      <c r="A3583" s="4" t="s">
        <v>15107</v>
      </c>
      <c r="B3583" s="4" t="s">
        <v>15108</v>
      </c>
      <c r="C3583" s="4" t="s">
        <v>464</v>
      </c>
      <c r="D3583" s="4">
        <v>41</v>
      </c>
      <c r="E3583" s="4" t="s">
        <v>15109</v>
      </c>
      <c r="F3583" s="4">
        <v>4.50629854202271</v>
      </c>
      <c r="G3583" s="4" t="s">
        <v>15110</v>
      </c>
    </row>
    <row r="3584" spans="1:7">
      <c r="A3584" s="4" t="s">
        <v>15111</v>
      </c>
      <c r="B3584" s="4" t="s">
        <v>15112</v>
      </c>
      <c r="C3584" s="4" t="s">
        <v>464</v>
      </c>
      <c r="D3584" s="4">
        <v>38</v>
      </c>
      <c r="E3584" s="4" t="s">
        <v>15113</v>
      </c>
      <c r="F3584" s="4">
        <v>4.50571870803833</v>
      </c>
      <c r="G3584" s="4" t="s">
        <v>15114</v>
      </c>
    </row>
    <row r="3585" spans="1:7">
      <c r="A3585" s="4" t="s">
        <v>15115</v>
      </c>
      <c r="B3585" s="4" t="s">
        <v>15116</v>
      </c>
      <c r="C3585" s="4" t="s">
        <v>464</v>
      </c>
      <c r="D3585" s="4">
        <v>41</v>
      </c>
      <c r="E3585" s="4" t="s">
        <v>15117</v>
      </c>
      <c r="F3585" s="4">
        <v>4.50277137756348</v>
      </c>
      <c r="G3585" s="4" t="s">
        <v>15118</v>
      </c>
    </row>
    <row r="3586" spans="1:7">
      <c r="A3586" s="4" t="s">
        <v>15119</v>
      </c>
      <c r="B3586" s="4" t="s">
        <v>15120</v>
      </c>
      <c r="C3586" s="4" t="s">
        <v>464</v>
      </c>
      <c r="D3586" s="4">
        <v>48</v>
      </c>
      <c r="E3586" s="4" t="s">
        <v>15121</v>
      </c>
      <c r="F3586" s="4">
        <v>4.50086879730225</v>
      </c>
      <c r="G3586" s="4" t="s">
        <v>15122</v>
      </c>
    </row>
    <row r="3587" spans="1:7">
      <c r="A3587" s="4" t="s">
        <v>15123</v>
      </c>
      <c r="B3587" s="4" t="s">
        <v>15124</v>
      </c>
      <c r="C3587" s="4" t="s">
        <v>551</v>
      </c>
      <c r="D3587" s="4">
        <v>10</v>
      </c>
      <c r="E3587" s="4" t="s">
        <v>15125</v>
      </c>
      <c r="F3587" s="4">
        <v>4.49959182739258</v>
      </c>
      <c r="G3587" s="4" t="s">
        <v>15126</v>
      </c>
    </row>
    <row r="3588" spans="1:7">
      <c r="A3588" s="4" t="s">
        <v>15127</v>
      </c>
      <c r="B3588" s="4" t="s">
        <v>15128</v>
      </c>
      <c r="C3588" s="4" t="s">
        <v>464</v>
      </c>
      <c r="D3588" s="4">
        <v>45</v>
      </c>
      <c r="E3588" s="4" t="s">
        <v>15129</v>
      </c>
      <c r="F3588" s="4">
        <v>4.49931335449219</v>
      </c>
      <c r="G3588" s="4" t="s">
        <v>15130</v>
      </c>
    </row>
    <row r="3589" spans="1:7">
      <c r="A3589" s="4" t="s">
        <v>15131</v>
      </c>
      <c r="B3589" s="4" t="s">
        <v>15132</v>
      </c>
      <c r="C3589" s="4" t="s">
        <v>464</v>
      </c>
      <c r="D3589" s="4">
        <v>36</v>
      </c>
      <c r="E3589" s="4" t="s">
        <v>15133</v>
      </c>
      <c r="F3589" s="4">
        <v>4.49878215789795</v>
      </c>
      <c r="G3589" s="4" t="s">
        <v>15134</v>
      </c>
    </row>
    <row r="3590" spans="1:7">
      <c r="A3590" s="4" t="s">
        <v>15135</v>
      </c>
      <c r="B3590" s="4" t="s">
        <v>15136</v>
      </c>
      <c r="C3590" s="4" t="s">
        <v>464</v>
      </c>
      <c r="D3590" s="4">
        <v>46</v>
      </c>
      <c r="E3590" s="4" t="s">
        <v>15137</v>
      </c>
      <c r="F3590" s="4">
        <v>4.49819087982178</v>
      </c>
      <c r="G3590" s="4" t="s">
        <v>15138</v>
      </c>
    </row>
    <row r="3591" spans="1:7">
      <c r="A3591" s="4" t="s">
        <v>15139</v>
      </c>
      <c r="B3591" s="4" t="s">
        <v>15140</v>
      </c>
      <c r="C3591" s="4" t="s">
        <v>464</v>
      </c>
      <c r="D3591" s="4">
        <v>44</v>
      </c>
      <c r="E3591" s="4" t="s">
        <v>15141</v>
      </c>
      <c r="F3591" s="4">
        <v>4.49569416046143</v>
      </c>
      <c r="G3591" s="4" t="s">
        <v>15142</v>
      </c>
    </row>
    <row r="3592" spans="1:7">
      <c r="A3592" s="4" t="s">
        <v>15143</v>
      </c>
      <c r="B3592" s="4" t="s">
        <v>15144</v>
      </c>
      <c r="C3592" s="4" t="s">
        <v>464</v>
      </c>
      <c r="D3592" s="4">
        <v>41</v>
      </c>
      <c r="E3592" s="4" t="s">
        <v>15145</v>
      </c>
      <c r="F3592" s="4">
        <v>4.49374008178711</v>
      </c>
      <c r="G3592" s="4" t="s">
        <v>15146</v>
      </c>
    </row>
    <row r="3593" spans="1:7">
      <c r="A3593" s="4" t="s">
        <v>15147</v>
      </c>
      <c r="B3593" s="4" t="s">
        <v>15148</v>
      </c>
      <c r="C3593" s="4" t="s">
        <v>464</v>
      </c>
      <c r="D3593" s="4">
        <v>43</v>
      </c>
      <c r="E3593" s="4" t="s">
        <v>15149</v>
      </c>
      <c r="F3593" s="4">
        <v>4.4931263923645</v>
      </c>
      <c r="G3593" s="4" t="s">
        <v>15150</v>
      </c>
    </row>
    <row r="3594" spans="1:7">
      <c r="A3594" s="4" t="s">
        <v>15151</v>
      </c>
      <c r="B3594" s="4" t="s">
        <v>15152</v>
      </c>
      <c r="C3594" s="4" t="s">
        <v>464</v>
      </c>
      <c r="D3594" s="4">
        <v>33</v>
      </c>
      <c r="E3594" s="4" t="s">
        <v>15153</v>
      </c>
      <c r="F3594" s="4">
        <v>4.49246454238892</v>
      </c>
      <c r="G3594" s="4" t="s">
        <v>15154</v>
      </c>
    </row>
    <row r="3595" spans="1:7">
      <c r="A3595" s="4" t="s">
        <v>15155</v>
      </c>
      <c r="B3595" s="4" t="s">
        <v>15156</v>
      </c>
      <c r="C3595" s="4" t="s">
        <v>464</v>
      </c>
      <c r="D3595" s="4">
        <v>38</v>
      </c>
      <c r="E3595" s="4" t="s">
        <v>15157</v>
      </c>
      <c r="F3595" s="4">
        <v>4.4913969039917</v>
      </c>
      <c r="G3595" s="4" t="s">
        <v>15158</v>
      </c>
    </row>
    <row r="3596" spans="1:7">
      <c r="A3596" s="4" t="s">
        <v>15159</v>
      </c>
      <c r="B3596" s="4" t="s">
        <v>15160</v>
      </c>
      <c r="C3596" s="4" t="s">
        <v>464</v>
      </c>
      <c r="D3596" s="4">
        <v>42</v>
      </c>
      <c r="E3596" s="4" t="s">
        <v>15161</v>
      </c>
      <c r="F3596" s="4">
        <v>4.48861408233643</v>
      </c>
      <c r="G3596" s="4" t="s">
        <v>15162</v>
      </c>
    </row>
    <row r="3597" spans="1:7">
      <c r="A3597" s="4" t="s">
        <v>15163</v>
      </c>
      <c r="B3597" s="4" t="s">
        <v>15164</v>
      </c>
      <c r="C3597" s="4" t="s">
        <v>464</v>
      </c>
      <c r="D3597" s="4">
        <v>42</v>
      </c>
      <c r="E3597" s="4" t="s">
        <v>15165</v>
      </c>
      <c r="F3597" s="4">
        <v>4.48589849472046</v>
      </c>
      <c r="G3597" s="4" t="s">
        <v>15166</v>
      </c>
    </row>
    <row r="3598" spans="1:7">
      <c r="A3598" s="4" t="s">
        <v>15167</v>
      </c>
      <c r="B3598" s="4" t="s">
        <v>15168</v>
      </c>
      <c r="C3598" s="4" t="s">
        <v>464</v>
      </c>
      <c r="D3598" s="4">
        <v>41</v>
      </c>
      <c r="E3598" s="4" t="s">
        <v>15169</v>
      </c>
      <c r="F3598" s="4">
        <v>4.48438167572021</v>
      </c>
      <c r="G3598" s="4" t="s">
        <v>15170</v>
      </c>
    </row>
    <row r="3599" spans="1:7">
      <c r="A3599" s="4" t="s">
        <v>15171</v>
      </c>
      <c r="B3599" s="4" t="s">
        <v>15172</v>
      </c>
      <c r="C3599" s="4" t="s">
        <v>464</v>
      </c>
      <c r="D3599" s="4">
        <v>42</v>
      </c>
      <c r="E3599" s="4" t="s">
        <v>15173</v>
      </c>
      <c r="F3599" s="4">
        <v>4.48418712615967</v>
      </c>
      <c r="G3599" s="4" t="s">
        <v>15174</v>
      </c>
    </row>
    <row r="3600" spans="1:7">
      <c r="A3600" s="4" t="s">
        <v>15175</v>
      </c>
      <c r="B3600" s="4" t="s">
        <v>15176</v>
      </c>
      <c r="C3600" s="4" t="s">
        <v>464</v>
      </c>
      <c r="D3600" s="4">
        <v>40</v>
      </c>
      <c r="E3600" s="4" t="s">
        <v>15177</v>
      </c>
      <c r="F3600" s="4">
        <v>4.4839448928833</v>
      </c>
      <c r="G3600" s="4" t="s">
        <v>15178</v>
      </c>
    </row>
    <row r="3601" spans="1:7">
      <c r="A3601" s="4" t="s">
        <v>15179</v>
      </c>
      <c r="B3601" s="4" t="s">
        <v>15180</v>
      </c>
      <c r="C3601" s="4" t="s">
        <v>464</v>
      </c>
      <c r="D3601" s="4">
        <v>37</v>
      </c>
      <c r="E3601" s="4" t="s">
        <v>15181</v>
      </c>
      <c r="F3601" s="4">
        <v>4.48367929458618</v>
      </c>
      <c r="G3601" s="4" t="s">
        <v>15182</v>
      </c>
    </row>
    <row r="3602" spans="1:7">
      <c r="A3602" s="4" t="s">
        <v>15183</v>
      </c>
      <c r="B3602" s="4" t="s">
        <v>15184</v>
      </c>
      <c r="C3602" s="4" t="s">
        <v>464</v>
      </c>
      <c r="D3602" s="4">
        <v>38</v>
      </c>
      <c r="E3602" s="4" t="s">
        <v>15185</v>
      </c>
      <c r="F3602" s="4">
        <v>4.48129796981812</v>
      </c>
      <c r="G3602" s="4" t="s">
        <v>15186</v>
      </c>
    </row>
    <row r="3603" spans="1:7">
      <c r="A3603" s="4" t="s">
        <v>15187</v>
      </c>
      <c r="B3603" s="4" t="s">
        <v>15188</v>
      </c>
      <c r="C3603" s="4" t="s">
        <v>464</v>
      </c>
      <c r="D3603" s="4">
        <v>42</v>
      </c>
      <c r="E3603" s="4" t="s">
        <v>15189</v>
      </c>
      <c r="F3603" s="4">
        <v>4.47993659973145</v>
      </c>
      <c r="G3603" s="4" t="s">
        <v>15190</v>
      </c>
    </row>
    <row r="3604" spans="1:7">
      <c r="A3604" s="4" t="s">
        <v>15191</v>
      </c>
      <c r="B3604" s="4" t="s">
        <v>15192</v>
      </c>
      <c r="C3604" s="4" t="s">
        <v>464</v>
      </c>
      <c r="D3604" s="4">
        <v>42</v>
      </c>
      <c r="E3604" s="4" t="s">
        <v>15193</v>
      </c>
      <c r="F3604" s="4">
        <v>4.47797393798828</v>
      </c>
      <c r="G3604" s="4" t="s">
        <v>15194</v>
      </c>
    </row>
    <row r="3605" spans="1:7">
      <c r="A3605" s="4" t="s">
        <v>15195</v>
      </c>
      <c r="B3605" s="4" t="s">
        <v>15196</v>
      </c>
      <c r="C3605" s="4" t="s">
        <v>1124</v>
      </c>
      <c r="D3605" s="4">
        <v>2</v>
      </c>
      <c r="E3605" s="4" t="s">
        <v>15197</v>
      </c>
      <c r="F3605" s="4">
        <v>4.47745656967163</v>
      </c>
      <c r="G3605" s="4" t="s">
        <v>15198</v>
      </c>
    </row>
    <row r="3606" spans="1:7">
      <c r="A3606" s="4" t="s">
        <v>15199</v>
      </c>
      <c r="B3606" s="4" t="s">
        <v>15200</v>
      </c>
      <c r="C3606" s="4" t="s">
        <v>464</v>
      </c>
      <c r="D3606" s="4">
        <v>39</v>
      </c>
      <c r="E3606" s="4" t="s">
        <v>15201</v>
      </c>
      <c r="F3606" s="4">
        <v>4.47609615325928</v>
      </c>
      <c r="G3606" s="4" t="s">
        <v>15202</v>
      </c>
    </row>
    <row r="3607" spans="1:7">
      <c r="A3607" s="4" t="s">
        <v>15203</v>
      </c>
      <c r="B3607" s="4" t="s">
        <v>15204</v>
      </c>
      <c r="C3607" s="4" t="s">
        <v>464</v>
      </c>
      <c r="D3607" s="4">
        <v>36</v>
      </c>
      <c r="E3607" s="4" t="s">
        <v>15205</v>
      </c>
      <c r="F3607" s="4">
        <v>4.47174978256226</v>
      </c>
      <c r="G3607" s="4" t="s">
        <v>15206</v>
      </c>
    </row>
    <row r="3608" spans="1:7">
      <c r="A3608" s="4" t="s">
        <v>15207</v>
      </c>
      <c r="B3608" s="4" t="s">
        <v>15208</v>
      </c>
      <c r="C3608" s="4" t="s">
        <v>464</v>
      </c>
      <c r="D3608" s="4">
        <v>35</v>
      </c>
      <c r="E3608" s="4" t="s">
        <v>15209</v>
      </c>
      <c r="F3608" s="4">
        <v>4.46995782852173</v>
      </c>
      <c r="G3608" s="4" t="s">
        <v>15210</v>
      </c>
    </row>
    <row r="3609" spans="1:7">
      <c r="A3609" s="4" t="s">
        <v>15211</v>
      </c>
      <c r="B3609" s="4" t="s">
        <v>15212</v>
      </c>
      <c r="C3609" s="4" t="s">
        <v>464</v>
      </c>
      <c r="D3609" s="4">
        <v>30</v>
      </c>
      <c r="E3609" s="4" t="s">
        <v>15213</v>
      </c>
      <c r="F3609" s="4">
        <v>4.46974802017212</v>
      </c>
      <c r="G3609" s="4" t="s">
        <v>15214</v>
      </c>
    </row>
    <row r="3610" spans="1:7">
      <c r="A3610" s="4" t="s">
        <v>15215</v>
      </c>
      <c r="B3610" s="4" t="s">
        <v>15216</v>
      </c>
      <c r="C3610" s="4" t="s">
        <v>464</v>
      </c>
      <c r="D3610" s="4">
        <v>41</v>
      </c>
      <c r="E3610" s="4" t="s">
        <v>15217</v>
      </c>
      <c r="F3610" s="4">
        <v>4.46872997283936</v>
      </c>
      <c r="G3610" s="4" t="s">
        <v>15218</v>
      </c>
    </row>
    <row r="3611" spans="1:7">
      <c r="A3611" s="4" t="s">
        <v>15219</v>
      </c>
      <c r="B3611" s="4" t="s">
        <v>15220</v>
      </c>
      <c r="C3611" s="4" t="s">
        <v>464</v>
      </c>
      <c r="D3611" s="4">
        <v>44</v>
      </c>
      <c r="E3611" s="4" t="s">
        <v>15221</v>
      </c>
      <c r="F3611" s="4">
        <v>4.46823930740356</v>
      </c>
      <c r="G3611" s="4" t="s">
        <v>15222</v>
      </c>
    </row>
    <row r="3612" spans="1:7">
      <c r="A3612" s="4" t="s">
        <v>15223</v>
      </c>
      <c r="B3612" s="4" t="s">
        <v>15224</v>
      </c>
      <c r="C3612" s="4" t="s">
        <v>464</v>
      </c>
      <c r="D3612" s="4">
        <v>42</v>
      </c>
      <c r="E3612" s="4" t="s">
        <v>15225</v>
      </c>
      <c r="F3612" s="4">
        <v>4.46745586395264</v>
      </c>
      <c r="G3612" s="4" t="s">
        <v>15226</v>
      </c>
    </row>
    <row r="3613" spans="1:7">
      <c r="A3613" s="4" t="s">
        <v>15227</v>
      </c>
      <c r="B3613" s="4" t="s">
        <v>15228</v>
      </c>
      <c r="C3613" s="4" t="s">
        <v>464</v>
      </c>
      <c r="D3613" s="4">
        <v>37</v>
      </c>
      <c r="E3613" s="4" t="s">
        <v>15229</v>
      </c>
      <c r="F3613" s="4">
        <v>4.46566677093506</v>
      </c>
      <c r="G3613" s="4" t="s">
        <v>15230</v>
      </c>
    </row>
    <row r="3614" spans="1:7">
      <c r="A3614" s="4" t="s">
        <v>15231</v>
      </c>
      <c r="B3614" s="4" t="s">
        <v>15232</v>
      </c>
      <c r="C3614" s="4" t="s">
        <v>464</v>
      </c>
      <c r="D3614" s="4">
        <v>46</v>
      </c>
      <c r="E3614" s="4" t="s">
        <v>15233</v>
      </c>
      <c r="F3614" s="4">
        <v>4.4635214805603</v>
      </c>
      <c r="G3614" s="4" t="s">
        <v>15234</v>
      </c>
    </row>
    <row r="3615" spans="1:7">
      <c r="A3615" s="4" t="s">
        <v>15235</v>
      </c>
      <c r="B3615" s="4" t="s">
        <v>15236</v>
      </c>
      <c r="C3615" s="4" t="s">
        <v>464</v>
      </c>
      <c r="D3615" s="4">
        <v>38</v>
      </c>
      <c r="E3615" s="4" t="s">
        <v>15237</v>
      </c>
      <c r="F3615" s="4">
        <v>4.46291399002075</v>
      </c>
      <c r="G3615" s="4" t="s">
        <v>15238</v>
      </c>
    </row>
    <row r="3616" spans="1:7">
      <c r="A3616" s="4" t="s">
        <v>15239</v>
      </c>
      <c r="B3616" s="4" t="s">
        <v>15240</v>
      </c>
      <c r="C3616" s="4" t="s">
        <v>464</v>
      </c>
      <c r="D3616" s="4">
        <v>44</v>
      </c>
      <c r="E3616" s="4" t="s">
        <v>15241</v>
      </c>
      <c r="F3616" s="4">
        <v>4.46001625061035</v>
      </c>
      <c r="G3616" s="4" t="s">
        <v>15242</v>
      </c>
    </row>
    <row r="3617" spans="1:7">
      <c r="A3617" s="4" t="s">
        <v>15243</v>
      </c>
      <c r="B3617" s="4" t="s">
        <v>15244</v>
      </c>
      <c r="C3617" s="4" t="s">
        <v>464</v>
      </c>
      <c r="D3617" s="4">
        <v>36</v>
      </c>
      <c r="E3617" s="4" t="s">
        <v>15245</v>
      </c>
      <c r="F3617" s="4">
        <v>4.45918560028076</v>
      </c>
      <c r="G3617" s="4" t="s">
        <v>15246</v>
      </c>
    </row>
    <row r="3618" spans="1:7">
      <c r="A3618" s="4" t="s">
        <v>15247</v>
      </c>
      <c r="B3618" s="4" t="s">
        <v>15248</v>
      </c>
      <c r="C3618" s="4" t="s">
        <v>464</v>
      </c>
      <c r="D3618" s="4">
        <v>46</v>
      </c>
      <c r="E3618" s="4" t="s">
        <v>15249</v>
      </c>
      <c r="F3618" s="4">
        <v>4.45850086212158</v>
      </c>
      <c r="G3618" s="4" t="s">
        <v>15250</v>
      </c>
    </row>
    <row r="3619" spans="1:7">
      <c r="A3619" s="4" t="s">
        <v>15251</v>
      </c>
      <c r="B3619" s="4" t="s">
        <v>15252</v>
      </c>
      <c r="C3619" s="4" t="s">
        <v>551</v>
      </c>
      <c r="D3619" s="4">
        <v>21</v>
      </c>
      <c r="E3619" s="4" t="s">
        <v>15253</v>
      </c>
      <c r="F3619" s="4">
        <v>4.45804357528687</v>
      </c>
      <c r="G3619" s="4" t="s">
        <v>15254</v>
      </c>
    </row>
    <row r="3620" spans="1:7">
      <c r="A3620" s="4" t="s">
        <v>15255</v>
      </c>
      <c r="B3620" s="4" t="s">
        <v>15256</v>
      </c>
      <c r="C3620" s="4" t="s">
        <v>464</v>
      </c>
      <c r="D3620" s="4">
        <v>42</v>
      </c>
      <c r="E3620" s="4" t="s">
        <v>15257</v>
      </c>
      <c r="F3620" s="4">
        <v>4.45730066299438</v>
      </c>
      <c r="G3620" s="4" t="s">
        <v>15258</v>
      </c>
    </row>
    <row r="3621" spans="1:7">
      <c r="A3621" s="4" t="s">
        <v>15259</v>
      </c>
      <c r="B3621" s="4" t="s">
        <v>15260</v>
      </c>
      <c r="C3621" s="4" t="s">
        <v>551</v>
      </c>
      <c r="D3621" s="4">
        <v>19</v>
      </c>
      <c r="E3621" s="4" t="s">
        <v>15261</v>
      </c>
      <c r="F3621" s="4">
        <v>4.45523548126221</v>
      </c>
      <c r="G3621" s="4" t="s">
        <v>15262</v>
      </c>
    </row>
    <row r="3622" spans="1:7">
      <c r="A3622" s="4" t="s">
        <v>15263</v>
      </c>
      <c r="B3622" s="4" t="s">
        <v>15264</v>
      </c>
      <c r="C3622" s="4" t="s">
        <v>464</v>
      </c>
      <c r="D3622" s="4">
        <v>37</v>
      </c>
      <c r="E3622" s="4" t="s">
        <v>15265</v>
      </c>
      <c r="F3622" s="4">
        <v>4.45407724380493</v>
      </c>
      <c r="G3622" s="4" t="s">
        <v>15266</v>
      </c>
    </row>
    <row r="3623" spans="1:7">
      <c r="A3623" s="4" t="s">
        <v>15267</v>
      </c>
      <c r="B3623" s="4" t="s">
        <v>15268</v>
      </c>
      <c r="C3623" s="4" t="s">
        <v>464</v>
      </c>
      <c r="D3623" s="4">
        <v>37</v>
      </c>
      <c r="E3623" s="4" t="s">
        <v>15269</v>
      </c>
      <c r="F3623" s="4">
        <v>4.45337867736816</v>
      </c>
      <c r="G3623" s="4" t="s">
        <v>15270</v>
      </c>
    </row>
    <row r="3624" spans="1:7">
      <c r="A3624" s="4" t="s">
        <v>15271</v>
      </c>
      <c r="B3624" s="4" t="s">
        <v>15272</v>
      </c>
      <c r="C3624" s="4" t="s">
        <v>464</v>
      </c>
      <c r="D3624" s="4">
        <v>46</v>
      </c>
      <c r="E3624" s="4" t="s">
        <v>15273</v>
      </c>
      <c r="F3624" s="4">
        <v>4.45307636260986</v>
      </c>
      <c r="G3624" s="4" t="s">
        <v>15274</v>
      </c>
    </row>
    <row r="3625" spans="1:7">
      <c r="A3625" s="4" t="s">
        <v>15275</v>
      </c>
      <c r="B3625" s="4" t="s">
        <v>15276</v>
      </c>
      <c r="C3625" s="4" t="s">
        <v>464</v>
      </c>
      <c r="D3625" s="4">
        <v>41</v>
      </c>
      <c r="E3625" s="4" t="s">
        <v>15277</v>
      </c>
      <c r="F3625" s="4">
        <v>4.44927024841309</v>
      </c>
      <c r="G3625" s="4" t="s">
        <v>15278</v>
      </c>
    </row>
    <row r="3626" spans="1:7">
      <c r="A3626" s="4" t="s">
        <v>15279</v>
      </c>
      <c r="B3626" s="4" t="s">
        <v>15280</v>
      </c>
      <c r="C3626" s="4" t="s">
        <v>464</v>
      </c>
      <c r="D3626" s="4">
        <v>45</v>
      </c>
      <c r="E3626" s="4" t="s">
        <v>15281</v>
      </c>
      <c r="F3626" s="4">
        <v>4.44780826568604</v>
      </c>
      <c r="G3626" s="4" t="s">
        <v>15282</v>
      </c>
    </row>
    <row r="3627" spans="1:7">
      <c r="A3627" s="4" t="s">
        <v>15283</v>
      </c>
      <c r="B3627" s="4" t="s">
        <v>15284</v>
      </c>
      <c r="C3627" s="4" t="s">
        <v>464</v>
      </c>
      <c r="D3627" s="4">
        <v>46</v>
      </c>
      <c r="E3627" s="4" t="s">
        <v>15285</v>
      </c>
      <c r="F3627" s="4">
        <v>4.44771337509155</v>
      </c>
      <c r="G3627" s="4" t="s">
        <v>15286</v>
      </c>
    </row>
    <row r="3628" spans="1:7">
      <c r="A3628" s="4" t="s">
        <v>15287</v>
      </c>
      <c r="B3628" s="4" t="s">
        <v>15288</v>
      </c>
      <c r="C3628" s="4" t="s">
        <v>464</v>
      </c>
      <c r="D3628" s="4">
        <v>42</v>
      </c>
      <c r="E3628" s="4" t="s">
        <v>15289</v>
      </c>
      <c r="F3628" s="4">
        <v>4.44744300842285</v>
      </c>
      <c r="G3628" s="4" t="s">
        <v>15290</v>
      </c>
    </row>
    <row r="3629" spans="1:7">
      <c r="A3629" s="4" t="s">
        <v>15291</v>
      </c>
      <c r="B3629" s="4" t="s">
        <v>15292</v>
      </c>
      <c r="C3629" s="4" t="s">
        <v>464</v>
      </c>
      <c r="D3629" s="4">
        <v>34</v>
      </c>
      <c r="E3629" s="4" t="s">
        <v>15293</v>
      </c>
      <c r="F3629" s="4">
        <v>4.44458484649658</v>
      </c>
      <c r="G3629" s="4" t="s">
        <v>15294</v>
      </c>
    </row>
    <row r="3630" spans="1:7">
      <c r="A3630" s="4" t="s">
        <v>15295</v>
      </c>
      <c r="B3630" s="4" t="s">
        <v>15296</v>
      </c>
      <c r="C3630" s="4" t="s">
        <v>464</v>
      </c>
      <c r="D3630" s="4">
        <v>49</v>
      </c>
      <c r="E3630" s="4" t="s">
        <v>15297</v>
      </c>
      <c r="F3630" s="4">
        <v>4.44413089752197</v>
      </c>
      <c r="G3630" s="4" t="s">
        <v>15298</v>
      </c>
    </row>
    <row r="3631" spans="1:7">
      <c r="A3631" s="4" t="s">
        <v>15299</v>
      </c>
      <c r="B3631" s="4" t="s">
        <v>15300</v>
      </c>
      <c r="C3631" s="4" t="s">
        <v>464</v>
      </c>
      <c r="D3631" s="4">
        <v>41</v>
      </c>
      <c r="E3631" s="4" t="s">
        <v>15301</v>
      </c>
      <c r="F3631" s="4">
        <v>4.44352293014526</v>
      </c>
      <c r="G3631" s="4" t="s">
        <v>15302</v>
      </c>
    </row>
    <row r="3632" spans="1:7">
      <c r="A3632" s="4" t="s">
        <v>15303</v>
      </c>
      <c r="B3632" s="4" t="s">
        <v>15304</v>
      </c>
      <c r="C3632" s="4" t="s">
        <v>464</v>
      </c>
      <c r="D3632" s="4">
        <v>40</v>
      </c>
      <c r="E3632" s="4" t="s">
        <v>15305</v>
      </c>
      <c r="F3632" s="4">
        <v>4.44139862060547</v>
      </c>
      <c r="G3632" s="4" t="s">
        <v>15306</v>
      </c>
    </row>
    <row r="3633" spans="1:7">
      <c r="A3633" s="4" t="s">
        <v>15307</v>
      </c>
      <c r="B3633" s="4" t="s">
        <v>15308</v>
      </c>
      <c r="C3633" s="4" t="s">
        <v>551</v>
      </c>
      <c r="D3633" s="4">
        <v>13</v>
      </c>
      <c r="E3633" s="4" t="s">
        <v>15309</v>
      </c>
      <c r="F3633" s="4">
        <v>4.43672847747803</v>
      </c>
      <c r="G3633" s="4" t="s">
        <v>15310</v>
      </c>
    </row>
    <row r="3634" spans="1:7">
      <c r="A3634" s="4" t="s">
        <v>15311</v>
      </c>
      <c r="B3634" s="4" t="s">
        <v>15312</v>
      </c>
      <c r="C3634" s="4" t="s">
        <v>464</v>
      </c>
      <c r="D3634" s="4">
        <v>42</v>
      </c>
      <c r="E3634" s="4" t="s">
        <v>15313</v>
      </c>
      <c r="F3634" s="4">
        <v>4.43585586547852</v>
      </c>
      <c r="G3634" s="4" t="s">
        <v>15314</v>
      </c>
    </row>
    <row r="3635" spans="1:7">
      <c r="A3635" s="4" t="s">
        <v>15315</v>
      </c>
      <c r="B3635" s="4" t="s">
        <v>15316</v>
      </c>
      <c r="C3635" s="4" t="s">
        <v>464</v>
      </c>
      <c r="D3635" s="4">
        <v>44</v>
      </c>
      <c r="E3635" s="4" t="s">
        <v>15317</v>
      </c>
      <c r="F3635" s="4">
        <v>4.43574094772339</v>
      </c>
      <c r="G3635" s="4" t="s">
        <v>15318</v>
      </c>
    </row>
    <row r="3636" spans="1:7">
      <c r="A3636" s="4" t="s">
        <v>15319</v>
      </c>
      <c r="B3636" s="4" t="s">
        <v>15320</v>
      </c>
      <c r="C3636" s="4" t="s">
        <v>464</v>
      </c>
      <c r="D3636" s="4">
        <v>41</v>
      </c>
      <c r="E3636" s="4" t="s">
        <v>15321</v>
      </c>
      <c r="F3636" s="4">
        <v>4.4344744682312</v>
      </c>
      <c r="G3636" s="4" t="s">
        <v>15322</v>
      </c>
    </row>
    <row r="3637" spans="1:7">
      <c r="A3637" s="4" t="s">
        <v>15323</v>
      </c>
      <c r="B3637" s="4" t="s">
        <v>15324</v>
      </c>
      <c r="C3637" s="4" t="s">
        <v>464</v>
      </c>
      <c r="D3637" s="4">
        <v>46</v>
      </c>
      <c r="E3637" s="4" t="s">
        <v>15325</v>
      </c>
      <c r="F3637" s="4">
        <v>4.43306064605713</v>
      </c>
      <c r="G3637" s="4" t="s">
        <v>15326</v>
      </c>
    </row>
    <row r="3638" spans="1:7">
      <c r="A3638" s="4" t="s">
        <v>15327</v>
      </c>
      <c r="B3638" s="4" t="s">
        <v>15328</v>
      </c>
      <c r="C3638" s="4" t="s">
        <v>551</v>
      </c>
      <c r="D3638" s="4">
        <v>20</v>
      </c>
      <c r="E3638" s="4" t="s">
        <v>15329</v>
      </c>
      <c r="F3638" s="4">
        <v>4.43099784851074</v>
      </c>
      <c r="G3638" s="4" t="s">
        <v>15330</v>
      </c>
    </row>
    <row r="3639" spans="1:7">
      <c r="A3639" s="4" t="s">
        <v>15331</v>
      </c>
      <c r="B3639" s="4" t="s">
        <v>15332</v>
      </c>
      <c r="C3639" s="4" t="s">
        <v>464</v>
      </c>
      <c r="D3639" s="4">
        <v>40</v>
      </c>
      <c r="E3639" s="4" t="s">
        <v>15333</v>
      </c>
      <c r="F3639" s="4">
        <v>4.43085241317749</v>
      </c>
      <c r="G3639" s="4" t="s">
        <v>15334</v>
      </c>
    </row>
    <row r="3640" spans="1:7">
      <c r="A3640" s="4" t="s">
        <v>15335</v>
      </c>
      <c r="B3640" s="4" t="s">
        <v>15336</v>
      </c>
      <c r="C3640" s="4" t="s">
        <v>464</v>
      </c>
      <c r="D3640" s="4">
        <v>39</v>
      </c>
      <c r="E3640" s="4" t="s">
        <v>15337</v>
      </c>
      <c r="F3640" s="4">
        <v>4.42713356018066</v>
      </c>
      <c r="G3640" s="4" t="s">
        <v>15338</v>
      </c>
    </row>
    <row r="3641" spans="1:7">
      <c r="A3641" s="4" t="s">
        <v>15339</v>
      </c>
      <c r="B3641" s="4" t="s">
        <v>15340</v>
      </c>
      <c r="C3641" s="4" t="s">
        <v>464</v>
      </c>
      <c r="D3641" s="4">
        <v>42</v>
      </c>
      <c r="E3641" s="4" t="s">
        <v>15341</v>
      </c>
      <c r="F3641" s="4">
        <v>4.42681455612183</v>
      </c>
      <c r="G3641" s="4" t="s">
        <v>15342</v>
      </c>
    </row>
    <row r="3642" spans="1:7">
      <c r="A3642" s="4" t="s">
        <v>15343</v>
      </c>
      <c r="B3642" s="4" t="s">
        <v>15344</v>
      </c>
      <c r="C3642" s="4" t="s">
        <v>464</v>
      </c>
      <c r="D3642" s="4">
        <v>41</v>
      </c>
      <c r="E3642" s="4" t="s">
        <v>15345</v>
      </c>
      <c r="F3642" s="4">
        <v>4.42321443557739</v>
      </c>
      <c r="G3642" s="4" t="s">
        <v>15346</v>
      </c>
    </row>
    <row r="3643" spans="1:7">
      <c r="A3643" s="4" t="s">
        <v>15347</v>
      </c>
      <c r="B3643" s="4" t="s">
        <v>15348</v>
      </c>
      <c r="C3643" s="4" t="s">
        <v>464</v>
      </c>
      <c r="D3643" s="4">
        <v>42</v>
      </c>
      <c r="E3643" s="4" t="s">
        <v>15349</v>
      </c>
      <c r="F3643" s="4">
        <v>4.42264842987061</v>
      </c>
      <c r="G3643" s="4" t="s">
        <v>15350</v>
      </c>
    </row>
    <row r="3644" spans="1:7">
      <c r="A3644" s="4" t="s">
        <v>15351</v>
      </c>
      <c r="B3644" s="4" t="s">
        <v>15352</v>
      </c>
      <c r="C3644" s="4" t="s">
        <v>464</v>
      </c>
      <c r="D3644" s="4">
        <v>41</v>
      </c>
      <c r="E3644" s="4" t="s">
        <v>15353</v>
      </c>
      <c r="F3644" s="4">
        <v>4.42155694961548</v>
      </c>
      <c r="G3644" s="4" t="s">
        <v>15354</v>
      </c>
    </row>
    <row r="3645" spans="1:7">
      <c r="A3645" s="4" t="s">
        <v>15355</v>
      </c>
      <c r="B3645" s="4" t="s">
        <v>15356</v>
      </c>
      <c r="C3645" s="4" t="s">
        <v>464</v>
      </c>
      <c r="D3645" s="4">
        <v>40</v>
      </c>
      <c r="E3645" s="4" t="s">
        <v>15357</v>
      </c>
      <c r="F3645" s="4">
        <v>4.42128944396973</v>
      </c>
      <c r="G3645" s="4" t="s">
        <v>15358</v>
      </c>
    </row>
    <row r="3646" spans="1:7">
      <c r="A3646" s="4" t="s">
        <v>15359</v>
      </c>
      <c r="B3646" s="4" t="s">
        <v>15360</v>
      </c>
      <c r="C3646" s="4" t="s">
        <v>464</v>
      </c>
      <c r="D3646" s="4">
        <v>42</v>
      </c>
      <c r="E3646" s="4" t="s">
        <v>15361</v>
      </c>
      <c r="F3646" s="4">
        <v>4.42019748687744</v>
      </c>
      <c r="G3646" s="4" t="s">
        <v>15362</v>
      </c>
    </row>
    <row r="3647" spans="1:7">
      <c r="A3647" s="4" t="s">
        <v>15363</v>
      </c>
      <c r="B3647" s="4" t="s">
        <v>15364</v>
      </c>
      <c r="C3647" s="4" t="s">
        <v>464</v>
      </c>
      <c r="D3647" s="4">
        <v>44</v>
      </c>
      <c r="E3647" s="4" t="s">
        <v>15365</v>
      </c>
      <c r="F3647" s="4">
        <v>4.41912937164307</v>
      </c>
      <c r="G3647" s="4" t="s">
        <v>15366</v>
      </c>
    </row>
    <row r="3648" spans="1:7">
      <c r="A3648" s="4" t="s">
        <v>15367</v>
      </c>
      <c r="B3648" s="4" t="s">
        <v>15368</v>
      </c>
      <c r="C3648" s="4" t="s">
        <v>464</v>
      </c>
      <c r="D3648" s="4">
        <v>40</v>
      </c>
      <c r="E3648" s="4" t="s">
        <v>15369</v>
      </c>
      <c r="F3648" s="4">
        <v>4.4176025390625</v>
      </c>
      <c r="G3648" s="4" t="s">
        <v>15370</v>
      </c>
    </row>
    <row r="3649" spans="1:7">
      <c r="A3649" s="4" t="s">
        <v>15371</v>
      </c>
      <c r="B3649" s="4" t="s">
        <v>15372</v>
      </c>
      <c r="C3649" s="4" t="s">
        <v>464</v>
      </c>
      <c r="D3649" s="4">
        <v>13</v>
      </c>
      <c r="E3649" s="4" t="s">
        <v>15373</v>
      </c>
      <c r="F3649" s="4">
        <v>4.41622257232666</v>
      </c>
      <c r="G3649" s="4" t="s">
        <v>15374</v>
      </c>
    </row>
    <row r="3650" spans="1:7">
      <c r="A3650" s="4" t="s">
        <v>15375</v>
      </c>
      <c r="B3650" s="4" t="s">
        <v>15376</v>
      </c>
      <c r="C3650" s="4" t="s">
        <v>464</v>
      </c>
      <c r="D3650" s="4">
        <v>38</v>
      </c>
      <c r="E3650" s="4" t="s">
        <v>15377</v>
      </c>
      <c r="F3650" s="4">
        <v>4.41391563415527</v>
      </c>
      <c r="G3650" s="4" t="s">
        <v>15378</v>
      </c>
    </row>
    <row r="3651" spans="1:7">
      <c r="A3651" s="4" t="s">
        <v>15379</v>
      </c>
      <c r="B3651" s="4" t="s">
        <v>15380</v>
      </c>
      <c r="C3651" s="4" t="s">
        <v>464</v>
      </c>
      <c r="D3651" s="4">
        <v>40</v>
      </c>
      <c r="E3651" s="4" t="s">
        <v>15381</v>
      </c>
      <c r="F3651" s="4">
        <v>4.41311454772949</v>
      </c>
      <c r="G3651" s="4" t="s">
        <v>15382</v>
      </c>
    </row>
    <row r="3652" spans="1:7">
      <c r="A3652" s="4" t="s">
        <v>15383</v>
      </c>
      <c r="B3652" s="4" t="s">
        <v>15384</v>
      </c>
      <c r="C3652" s="4" t="s">
        <v>464</v>
      </c>
      <c r="D3652" s="4">
        <v>38</v>
      </c>
      <c r="E3652" s="4" t="s">
        <v>15385</v>
      </c>
      <c r="F3652" s="4">
        <v>4.41305351257324</v>
      </c>
      <c r="G3652" s="4" t="s">
        <v>15386</v>
      </c>
    </row>
    <row r="3653" spans="1:7">
      <c r="A3653" s="4" t="s">
        <v>15387</v>
      </c>
      <c r="B3653" s="4" t="s">
        <v>15388</v>
      </c>
      <c r="C3653" s="4" t="s">
        <v>464</v>
      </c>
      <c r="D3653" s="4">
        <v>31</v>
      </c>
      <c r="E3653" s="4" t="s">
        <v>15389</v>
      </c>
      <c r="F3653" s="4">
        <v>4.4106330871582</v>
      </c>
      <c r="G3653" s="4" t="s">
        <v>15390</v>
      </c>
    </row>
    <row r="3654" spans="1:7">
      <c r="A3654" s="4" t="s">
        <v>15391</v>
      </c>
      <c r="B3654" s="4" t="s">
        <v>15392</v>
      </c>
      <c r="C3654" s="4" t="s">
        <v>464</v>
      </c>
      <c r="D3654" s="4">
        <v>42</v>
      </c>
      <c r="E3654" s="4" t="s">
        <v>15393</v>
      </c>
      <c r="F3654" s="4">
        <v>4.40484857559204</v>
      </c>
      <c r="G3654" s="4" t="s">
        <v>15394</v>
      </c>
    </row>
    <row r="3655" spans="1:7">
      <c r="A3655" s="4" t="s">
        <v>15395</v>
      </c>
      <c r="B3655" s="4" t="s">
        <v>15396</v>
      </c>
      <c r="C3655" s="4" t="s">
        <v>464</v>
      </c>
      <c r="D3655" s="4">
        <v>47</v>
      </c>
      <c r="E3655" s="4" t="s">
        <v>15397</v>
      </c>
      <c r="F3655" s="4">
        <v>4.40304756164551</v>
      </c>
      <c r="G3655" s="4" t="s">
        <v>15398</v>
      </c>
    </row>
    <row r="3656" spans="1:7">
      <c r="A3656" s="4" t="s">
        <v>15399</v>
      </c>
      <c r="B3656" s="4" t="s">
        <v>15400</v>
      </c>
      <c r="C3656" s="4" t="s">
        <v>464</v>
      </c>
      <c r="D3656" s="4">
        <v>40</v>
      </c>
      <c r="E3656" s="4" t="s">
        <v>15401</v>
      </c>
      <c r="F3656" s="4">
        <v>4.4001522064209</v>
      </c>
      <c r="G3656" s="4" t="s">
        <v>15402</v>
      </c>
    </row>
    <row r="3657" spans="1:7">
      <c r="A3657" s="4" t="s">
        <v>15403</v>
      </c>
      <c r="B3657" s="4" t="s">
        <v>15404</v>
      </c>
      <c r="C3657" s="4" t="s">
        <v>464</v>
      </c>
      <c r="D3657" s="4">
        <v>37</v>
      </c>
      <c r="E3657" s="4" t="s">
        <v>15405</v>
      </c>
      <c r="F3657" s="4">
        <v>4.39793300628662</v>
      </c>
      <c r="G3657" s="4" t="s">
        <v>15406</v>
      </c>
    </row>
    <row r="3658" spans="1:7">
      <c r="A3658" s="4" t="s">
        <v>15407</v>
      </c>
      <c r="B3658" s="4" t="s">
        <v>15408</v>
      </c>
      <c r="C3658" s="4" t="s">
        <v>464</v>
      </c>
      <c r="D3658" s="4">
        <v>38</v>
      </c>
      <c r="E3658" s="4" t="s">
        <v>15409</v>
      </c>
      <c r="F3658" s="4">
        <v>4.39584398269653</v>
      </c>
      <c r="G3658" s="4" t="s">
        <v>15410</v>
      </c>
    </row>
    <row r="3659" spans="1:7">
      <c r="A3659" s="4" t="s">
        <v>15411</v>
      </c>
      <c r="B3659" s="4" t="s">
        <v>15412</v>
      </c>
      <c r="C3659" s="4" t="s">
        <v>464</v>
      </c>
      <c r="D3659" s="4">
        <v>36</v>
      </c>
      <c r="E3659" s="4" t="s">
        <v>15413</v>
      </c>
      <c r="F3659" s="4">
        <v>4.39563941955566</v>
      </c>
      <c r="G3659" s="4" t="s">
        <v>15414</v>
      </c>
    </row>
    <row r="3660" spans="1:7">
      <c r="A3660" s="4" t="s">
        <v>15415</v>
      </c>
      <c r="B3660" s="4" t="s">
        <v>15416</v>
      </c>
      <c r="C3660" s="4" t="s">
        <v>464</v>
      </c>
      <c r="D3660" s="4">
        <v>32</v>
      </c>
      <c r="E3660" s="4" t="s">
        <v>15417</v>
      </c>
      <c r="F3660" s="4">
        <v>4.39514780044556</v>
      </c>
      <c r="G3660" s="4" t="s">
        <v>15418</v>
      </c>
    </row>
    <row r="3661" spans="1:7">
      <c r="A3661" s="4" t="s">
        <v>15419</v>
      </c>
      <c r="B3661" s="4" t="s">
        <v>15420</v>
      </c>
      <c r="C3661" s="4" t="s">
        <v>464</v>
      </c>
      <c r="D3661" s="4">
        <v>38</v>
      </c>
      <c r="E3661" s="4" t="s">
        <v>15421</v>
      </c>
      <c r="F3661" s="4">
        <v>4.39423274993896</v>
      </c>
      <c r="G3661" s="4" t="s">
        <v>15422</v>
      </c>
    </row>
    <row r="3662" spans="1:7">
      <c r="A3662" s="4" t="s">
        <v>15423</v>
      </c>
      <c r="B3662" s="4" t="s">
        <v>15424</v>
      </c>
      <c r="C3662" s="4" t="s">
        <v>464</v>
      </c>
      <c r="D3662" s="4">
        <v>42</v>
      </c>
      <c r="E3662" s="4" t="s">
        <v>15425</v>
      </c>
      <c r="F3662" s="4">
        <v>4.39421319961548</v>
      </c>
      <c r="G3662" s="4" t="s">
        <v>15426</v>
      </c>
    </row>
    <row r="3663" spans="1:7">
      <c r="A3663" s="4" t="s">
        <v>15427</v>
      </c>
      <c r="B3663" s="4" t="s">
        <v>15428</v>
      </c>
      <c r="C3663" s="4" t="s">
        <v>464</v>
      </c>
      <c r="D3663" s="4">
        <v>41</v>
      </c>
      <c r="E3663" s="4" t="s">
        <v>15429</v>
      </c>
      <c r="F3663" s="4">
        <v>4.39339923858643</v>
      </c>
      <c r="G3663" s="4" t="s">
        <v>15430</v>
      </c>
    </row>
    <row r="3664" spans="1:7">
      <c r="A3664" s="4" t="s">
        <v>15431</v>
      </c>
      <c r="B3664" s="4" t="s">
        <v>15432</v>
      </c>
      <c r="C3664" s="4" t="s">
        <v>464</v>
      </c>
      <c r="D3664" s="4">
        <v>43</v>
      </c>
      <c r="E3664" s="4" t="s">
        <v>15433</v>
      </c>
      <c r="F3664" s="4">
        <v>4.39253950119019</v>
      </c>
      <c r="G3664" s="4" t="s">
        <v>15434</v>
      </c>
    </row>
    <row r="3665" spans="1:7">
      <c r="A3665" s="4" t="s">
        <v>15435</v>
      </c>
      <c r="B3665" s="4" t="s">
        <v>15436</v>
      </c>
      <c r="C3665" s="4" t="s">
        <v>551</v>
      </c>
      <c r="D3665" s="4">
        <v>13</v>
      </c>
      <c r="E3665" s="4" t="s">
        <v>15437</v>
      </c>
      <c r="F3665" s="4">
        <v>4.39213180541992</v>
      </c>
      <c r="G3665" s="4" t="s">
        <v>15438</v>
      </c>
    </row>
    <row r="3666" spans="1:7">
      <c r="A3666" s="4" t="s">
        <v>15439</v>
      </c>
      <c r="B3666" s="4" t="s">
        <v>15440</v>
      </c>
      <c r="C3666" s="4" t="s">
        <v>464</v>
      </c>
      <c r="D3666" s="4">
        <v>42</v>
      </c>
      <c r="E3666" s="4" t="s">
        <v>15441</v>
      </c>
      <c r="F3666" s="4">
        <v>4.38948917388916</v>
      </c>
      <c r="G3666" s="4" t="s">
        <v>15442</v>
      </c>
    </row>
    <row r="3667" spans="1:7">
      <c r="A3667" s="4" t="s">
        <v>15443</v>
      </c>
      <c r="B3667" s="4" t="s">
        <v>15444</v>
      </c>
      <c r="C3667" s="4" t="s">
        <v>464</v>
      </c>
      <c r="D3667" s="4">
        <v>42</v>
      </c>
      <c r="E3667" s="4" t="s">
        <v>15445</v>
      </c>
      <c r="F3667" s="4">
        <v>4.38930940628052</v>
      </c>
      <c r="G3667" s="4" t="s">
        <v>15446</v>
      </c>
    </row>
    <row r="3668" spans="1:7">
      <c r="A3668" s="4" t="s">
        <v>15447</v>
      </c>
      <c r="B3668" s="4" t="s">
        <v>15448</v>
      </c>
      <c r="C3668" s="4" t="s">
        <v>464</v>
      </c>
      <c r="D3668" s="4">
        <v>42</v>
      </c>
      <c r="E3668" s="4" t="s">
        <v>15449</v>
      </c>
      <c r="F3668" s="4">
        <v>4.38622903823853</v>
      </c>
      <c r="G3668" s="4" t="s">
        <v>15450</v>
      </c>
    </row>
    <row r="3669" spans="1:7">
      <c r="A3669" s="4" t="s">
        <v>1315</v>
      </c>
      <c r="B3669" s="4" t="s">
        <v>1316</v>
      </c>
      <c r="C3669" s="4" t="s">
        <v>464</v>
      </c>
      <c r="D3669" s="4">
        <v>36</v>
      </c>
      <c r="E3669" s="4" t="s">
        <v>1317</v>
      </c>
      <c r="F3669" s="4">
        <v>4.3842887878418</v>
      </c>
      <c r="G3669" s="4" t="s">
        <v>1318</v>
      </c>
    </row>
    <row r="3670" spans="1:7">
      <c r="A3670" s="4" t="s">
        <v>15451</v>
      </c>
      <c r="B3670" s="4" t="s">
        <v>15452</v>
      </c>
      <c r="C3670" s="4" t="s">
        <v>464</v>
      </c>
      <c r="D3670" s="4">
        <v>40</v>
      </c>
      <c r="E3670" s="4" t="s">
        <v>15453</v>
      </c>
      <c r="F3670" s="4">
        <v>4.38302993774414</v>
      </c>
      <c r="G3670" s="4" t="s">
        <v>15454</v>
      </c>
    </row>
    <row r="3671" spans="1:7">
      <c r="A3671" s="4" t="s">
        <v>15455</v>
      </c>
      <c r="B3671" s="4" t="s">
        <v>15456</v>
      </c>
      <c r="C3671" s="4" t="s">
        <v>3050</v>
      </c>
      <c r="D3671" s="4">
        <v>7</v>
      </c>
      <c r="E3671" s="4" t="s">
        <v>15457</v>
      </c>
      <c r="F3671" s="4">
        <v>4.3816967010498</v>
      </c>
      <c r="G3671" s="4" t="s">
        <v>15458</v>
      </c>
    </row>
    <row r="3672" spans="1:7">
      <c r="A3672" s="4" t="s">
        <v>15459</v>
      </c>
      <c r="B3672" s="4" t="s">
        <v>15460</v>
      </c>
      <c r="C3672" s="4" t="s">
        <v>464</v>
      </c>
      <c r="D3672" s="4">
        <v>40</v>
      </c>
      <c r="E3672" s="4" t="s">
        <v>15461</v>
      </c>
      <c r="F3672" s="4">
        <v>4.38160705566406</v>
      </c>
      <c r="G3672" s="4" t="s">
        <v>15462</v>
      </c>
    </row>
    <row r="3673" spans="1:7">
      <c r="A3673" s="4" t="s">
        <v>15463</v>
      </c>
      <c r="B3673" s="4" t="s">
        <v>15464</v>
      </c>
      <c r="C3673" s="4" t="s">
        <v>464</v>
      </c>
      <c r="D3673" s="4">
        <v>39</v>
      </c>
      <c r="E3673" s="4" t="s">
        <v>15465</v>
      </c>
      <c r="F3673" s="4">
        <v>4.3797025680542</v>
      </c>
      <c r="G3673" s="4" t="s">
        <v>15466</v>
      </c>
    </row>
    <row r="3674" spans="1:7">
      <c r="A3674" s="4" t="s">
        <v>15467</v>
      </c>
      <c r="B3674" s="4" t="s">
        <v>15468</v>
      </c>
      <c r="C3674" s="4" t="s">
        <v>464</v>
      </c>
      <c r="D3674" s="4">
        <v>43</v>
      </c>
      <c r="E3674" s="4" t="s">
        <v>15469</v>
      </c>
      <c r="F3674" s="4">
        <v>4.3772497177124</v>
      </c>
      <c r="G3674" s="4" t="s">
        <v>15470</v>
      </c>
    </row>
    <row r="3675" spans="1:7">
      <c r="A3675" s="4" t="s">
        <v>15471</v>
      </c>
      <c r="B3675" s="4" t="s">
        <v>15472</v>
      </c>
      <c r="C3675" s="4" t="s">
        <v>464</v>
      </c>
      <c r="D3675" s="4">
        <v>42</v>
      </c>
      <c r="E3675" s="4" t="s">
        <v>15473</v>
      </c>
      <c r="F3675" s="4">
        <v>4.37653923034668</v>
      </c>
      <c r="G3675" s="4" t="s">
        <v>15474</v>
      </c>
    </row>
    <row r="3676" spans="1:7">
      <c r="A3676" s="4" t="s">
        <v>15475</v>
      </c>
      <c r="B3676" s="4" t="s">
        <v>15476</v>
      </c>
      <c r="C3676" s="4" t="s">
        <v>464</v>
      </c>
      <c r="D3676" s="4">
        <v>43</v>
      </c>
      <c r="E3676" s="4" t="s">
        <v>15477</v>
      </c>
      <c r="F3676" s="4">
        <v>4.37465763092041</v>
      </c>
      <c r="G3676" s="4" t="s">
        <v>15478</v>
      </c>
    </row>
    <row r="3677" spans="1:7">
      <c r="A3677" s="4" t="s">
        <v>15479</v>
      </c>
      <c r="B3677" s="4" t="s">
        <v>15480</v>
      </c>
      <c r="C3677" s="4" t="s">
        <v>464</v>
      </c>
      <c r="D3677" s="4">
        <v>41</v>
      </c>
      <c r="E3677" s="4" t="s">
        <v>15481</v>
      </c>
      <c r="F3677" s="4">
        <v>4.3723726272583</v>
      </c>
      <c r="G3677" s="4" t="s">
        <v>15482</v>
      </c>
    </row>
    <row r="3678" spans="1:7">
      <c r="A3678" s="4" t="s">
        <v>15483</v>
      </c>
      <c r="B3678" s="4" t="s">
        <v>15484</v>
      </c>
      <c r="C3678" s="4" t="s">
        <v>464</v>
      </c>
      <c r="D3678" s="4">
        <v>47</v>
      </c>
      <c r="E3678" s="4" t="s">
        <v>15485</v>
      </c>
      <c r="F3678" s="4">
        <v>4.3720817565918</v>
      </c>
      <c r="G3678" s="4" t="s">
        <v>15486</v>
      </c>
    </row>
    <row r="3679" spans="1:7">
      <c r="A3679" s="4" t="s">
        <v>15487</v>
      </c>
      <c r="B3679" s="4" t="s">
        <v>15488</v>
      </c>
      <c r="C3679" s="4" t="s">
        <v>464</v>
      </c>
      <c r="D3679" s="4">
        <v>44</v>
      </c>
      <c r="E3679" s="4" t="s">
        <v>15489</v>
      </c>
      <c r="F3679" s="4">
        <v>4.36651134490967</v>
      </c>
      <c r="G3679" s="4" t="s">
        <v>15490</v>
      </c>
    </row>
    <row r="3680" spans="1:7">
      <c r="A3680" s="4" t="s">
        <v>15491</v>
      </c>
      <c r="B3680" s="4" t="s">
        <v>15492</v>
      </c>
      <c r="C3680" s="4" t="s">
        <v>464</v>
      </c>
      <c r="D3680" s="4">
        <v>48</v>
      </c>
      <c r="E3680" s="4" t="s">
        <v>15493</v>
      </c>
      <c r="F3680" s="4">
        <v>4.3664436340332</v>
      </c>
      <c r="G3680" s="4" t="s">
        <v>15494</v>
      </c>
    </row>
    <row r="3681" spans="1:7">
      <c r="A3681" s="4" t="s">
        <v>15495</v>
      </c>
      <c r="B3681" s="4" t="s">
        <v>15496</v>
      </c>
      <c r="C3681" s="4" t="s">
        <v>464</v>
      </c>
      <c r="D3681" s="4">
        <v>38</v>
      </c>
      <c r="E3681" s="4" t="s">
        <v>15497</v>
      </c>
      <c r="F3681" s="4">
        <v>4.36464262008667</v>
      </c>
      <c r="G3681" s="4" t="s">
        <v>15498</v>
      </c>
    </row>
    <row r="3682" spans="1:7">
      <c r="A3682" s="4" t="s">
        <v>15499</v>
      </c>
      <c r="B3682" s="4" t="s">
        <v>15500</v>
      </c>
      <c r="C3682" s="4" t="s">
        <v>464</v>
      </c>
      <c r="D3682" s="4">
        <v>43</v>
      </c>
      <c r="E3682" s="4" t="s">
        <v>15501</v>
      </c>
      <c r="F3682" s="4">
        <v>4.35836935043335</v>
      </c>
      <c r="G3682" s="4" t="s">
        <v>15502</v>
      </c>
    </row>
    <row r="3683" spans="1:7">
      <c r="A3683" s="4" t="s">
        <v>15503</v>
      </c>
      <c r="B3683" s="4" t="s">
        <v>15504</v>
      </c>
      <c r="C3683" s="4" t="s">
        <v>464</v>
      </c>
      <c r="D3683" s="4">
        <v>48</v>
      </c>
      <c r="E3683" s="4" t="s">
        <v>15505</v>
      </c>
      <c r="F3683" s="4">
        <v>4.35673046112061</v>
      </c>
      <c r="G3683" s="4" t="s">
        <v>15506</v>
      </c>
    </row>
    <row r="3684" spans="1:7">
      <c r="A3684" s="4" t="s">
        <v>15507</v>
      </c>
      <c r="B3684" s="4" t="s">
        <v>15508</v>
      </c>
      <c r="C3684" s="4" t="s">
        <v>464</v>
      </c>
      <c r="D3684" s="4">
        <v>41</v>
      </c>
      <c r="E3684" s="4" t="s">
        <v>15509</v>
      </c>
      <c r="F3684" s="4">
        <v>4.35504293441772</v>
      </c>
      <c r="G3684" s="4" t="s">
        <v>15510</v>
      </c>
    </row>
    <row r="3685" spans="1:7">
      <c r="A3685" s="4" t="s">
        <v>15511</v>
      </c>
      <c r="B3685" s="4" t="s">
        <v>15512</v>
      </c>
      <c r="C3685" s="4" t="s">
        <v>464</v>
      </c>
      <c r="D3685" s="4">
        <v>38</v>
      </c>
      <c r="E3685" s="4" t="s">
        <v>15513</v>
      </c>
      <c r="F3685" s="4">
        <v>4.3515100479126</v>
      </c>
      <c r="G3685" s="4" t="s">
        <v>15514</v>
      </c>
    </row>
    <row r="3686" spans="1:7">
      <c r="A3686" s="4" t="s">
        <v>15515</v>
      </c>
      <c r="B3686" s="4" t="s">
        <v>15516</v>
      </c>
      <c r="C3686" s="4" t="s">
        <v>464</v>
      </c>
      <c r="D3686" s="4">
        <v>45</v>
      </c>
      <c r="E3686" s="4" t="s">
        <v>15517</v>
      </c>
      <c r="F3686" s="4">
        <v>4.35073804855347</v>
      </c>
      <c r="G3686" s="4" t="s">
        <v>15518</v>
      </c>
    </row>
    <row r="3687" spans="1:7">
      <c r="A3687" s="4" t="s">
        <v>15519</v>
      </c>
      <c r="B3687" s="4" t="s">
        <v>15520</v>
      </c>
      <c r="C3687" s="4" t="s">
        <v>464</v>
      </c>
      <c r="D3687" s="4">
        <v>41</v>
      </c>
      <c r="E3687" s="4" t="s">
        <v>15521</v>
      </c>
      <c r="F3687" s="4">
        <v>4.35062885284424</v>
      </c>
      <c r="G3687" s="4" t="s">
        <v>15522</v>
      </c>
    </row>
    <row r="3688" spans="1:7">
      <c r="A3688" s="4" t="s">
        <v>15523</v>
      </c>
      <c r="B3688" s="4" t="s">
        <v>15524</v>
      </c>
      <c r="C3688" s="4" t="s">
        <v>464</v>
      </c>
      <c r="D3688" s="4">
        <v>41</v>
      </c>
      <c r="E3688" s="4" t="s">
        <v>15525</v>
      </c>
      <c r="F3688" s="4">
        <v>4.35027933120728</v>
      </c>
      <c r="G3688" s="4" t="s">
        <v>15526</v>
      </c>
    </row>
    <row r="3689" spans="1:7">
      <c r="A3689" s="4" t="s">
        <v>15527</v>
      </c>
      <c r="B3689" s="4" t="s">
        <v>15528</v>
      </c>
      <c r="C3689" s="4" t="s">
        <v>464</v>
      </c>
      <c r="D3689" s="4">
        <v>27</v>
      </c>
      <c r="E3689" s="4" t="s">
        <v>15529</v>
      </c>
      <c r="F3689" s="4">
        <v>4.34966707229614</v>
      </c>
      <c r="G3689" s="4" t="s">
        <v>15530</v>
      </c>
    </row>
    <row r="3690" spans="1:7">
      <c r="A3690" s="4" t="s">
        <v>15531</v>
      </c>
      <c r="B3690" s="4" t="s">
        <v>15532</v>
      </c>
      <c r="C3690" s="4" t="s">
        <v>464</v>
      </c>
      <c r="D3690" s="4">
        <v>46</v>
      </c>
      <c r="E3690" s="4" t="s">
        <v>15533</v>
      </c>
      <c r="F3690" s="4">
        <v>4.34575080871582</v>
      </c>
      <c r="G3690" s="4" t="s">
        <v>15534</v>
      </c>
    </row>
    <row r="3691" spans="1:7">
      <c r="A3691" s="4" t="s">
        <v>15535</v>
      </c>
      <c r="B3691" s="4" t="s">
        <v>15536</v>
      </c>
      <c r="C3691" s="4" t="s">
        <v>464</v>
      </c>
      <c r="D3691" s="4">
        <v>46</v>
      </c>
      <c r="E3691" s="4" t="s">
        <v>15537</v>
      </c>
      <c r="F3691" s="4">
        <v>4.34475040435791</v>
      </c>
      <c r="G3691" s="4" t="s">
        <v>15538</v>
      </c>
    </row>
    <row r="3692" spans="1:7">
      <c r="A3692" s="4" t="s">
        <v>15539</v>
      </c>
      <c r="B3692" s="4" t="s">
        <v>15540</v>
      </c>
      <c r="C3692" s="4" t="s">
        <v>464</v>
      </c>
      <c r="D3692" s="4">
        <v>44</v>
      </c>
      <c r="E3692" s="4" t="s">
        <v>15541</v>
      </c>
      <c r="F3692" s="4">
        <v>4.34467792510986</v>
      </c>
      <c r="G3692" s="4" t="s">
        <v>15542</v>
      </c>
    </row>
    <row r="3693" spans="1:7">
      <c r="A3693" s="4" t="s">
        <v>15543</v>
      </c>
      <c r="B3693" s="4" t="s">
        <v>15544</v>
      </c>
      <c r="C3693" s="4" t="s">
        <v>464</v>
      </c>
      <c r="D3693" s="4">
        <v>41</v>
      </c>
      <c r="E3693" s="4" t="s">
        <v>15545</v>
      </c>
      <c r="F3693" s="4">
        <v>4.34266710281372</v>
      </c>
      <c r="G3693" s="4" t="s">
        <v>15546</v>
      </c>
    </row>
    <row r="3694" spans="1:7">
      <c r="A3694" s="4" t="s">
        <v>15547</v>
      </c>
      <c r="B3694" s="4" t="s">
        <v>15548</v>
      </c>
      <c r="C3694" s="4" t="s">
        <v>464</v>
      </c>
      <c r="D3694" s="4">
        <v>40</v>
      </c>
      <c r="E3694" s="4" t="s">
        <v>15549</v>
      </c>
      <c r="F3694" s="4">
        <v>4.34080028533936</v>
      </c>
      <c r="G3694" s="4" t="s">
        <v>15550</v>
      </c>
    </row>
    <row r="3695" spans="1:7">
      <c r="A3695" s="4" t="s">
        <v>15551</v>
      </c>
      <c r="B3695" s="4" t="s">
        <v>15552</v>
      </c>
      <c r="C3695" s="4" t="s">
        <v>464</v>
      </c>
      <c r="D3695" s="4">
        <v>41</v>
      </c>
      <c r="E3695" s="4" t="s">
        <v>15553</v>
      </c>
      <c r="F3695" s="4">
        <v>4.34040784835815</v>
      </c>
      <c r="G3695" s="4" t="s">
        <v>15554</v>
      </c>
    </row>
    <row r="3696" spans="1:7">
      <c r="A3696" s="4" t="s">
        <v>15555</v>
      </c>
      <c r="B3696" s="4" t="s">
        <v>15556</v>
      </c>
      <c r="C3696" s="4" t="s">
        <v>1124</v>
      </c>
      <c r="D3696" s="4">
        <v>2</v>
      </c>
      <c r="E3696" s="4" t="s">
        <v>15557</v>
      </c>
      <c r="F3696" s="4">
        <v>4.34033918380737</v>
      </c>
      <c r="G3696" s="4" t="s">
        <v>15558</v>
      </c>
    </row>
    <row r="3697" spans="1:7">
      <c r="A3697" s="4" t="s">
        <v>15559</v>
      </c>
      <c r="B3697" s="4" t="s">
        <v>15560</v>
      </c>
      <c r="C3697" s="4" t="s">
        <v>464</v>
      </c>
      <c r="D3697" s="4">
        <v>49</v>
      </c>
      <c r="E3697" s="4" t="s">
        <v>15561</v>
      </c>
      <c r="F3697" s="4">
        <v>4.33764553070068</v>
      </c>
      <c r="G3697" s="4" t="s">
        <v>15562</v>
      </c>
    </row>
    <row r="3698" spans="1:7">
      <c r="A3698" s="4" t="s">
        <v>15563</v>
      </c>
      <c r="B3698" s="4" t="s">
        <v>15564</v>
      </c>
      <c r="C3698" s="4" t="s">
        <v>464</v>
      </c>
      <c r="D3698" s="4">
        <v>39</v>
      </c>
      <c r="E3698" s="4" t="s">
        <v>15565</v>
      </c>
      <c r="F3698" s="4">
        <v>4.33633232116699</v>
      </c>
      <c r="G3698" s="4" t="s">
        <v>15566</v>
      </c>
    </row>
    <row r="3699" spans="1:7">
      <c r="A3699" s="4" t="s">
        <v>15567</v>
      </c>
      <c r="B3699" s="4" t="s">
        <v>15568</v>
      </c>
      <c r="C3699" s="4" t="s">
        <v>464</v>
      </c>
      <c r="D3699" s="4">
        <v>46</v>
      </c>
      <c r="E3699" s="4" t="s">
        <v>15569</v>
      </c>
      <c r="F3699" s="4">
        <v>4.3322696685791</v>
      </c>
      <c r="G3699" s="4" t="s">
        <v>15570</v>
      </c>
    </row>
    <row r="3700" spans="1:7">
      <c r="A3700" s="4" t="s">
        <v>15571</v>
      </c>
      <c r="B3700" s="4" t="s">
        <v>15572</v>
      </c>
      <c r="C3700" s="4" t="s">
        <v>464</v>
      </c>
      <c r="D3700" s="4">
        <v>44</v>
      </c>
      <c r="E3700" s="4" t="s">
        <v>15573</v>
      </c>
      <c r="F3700" s="4">
        <v>4.32961750030518</v>
      </c>
      <c r="G3700" s="4" t="s">
        <v>15574</v>
      </c>
    </row>
    <row r="3701" spans="1:7">
      <c r="A3701" s="4" t="s">
        <v>15575</v>
      </c>
      <c r="B3701" s="4" t="s">
        <v>15576</v>
      </c>
      <c r="C3701" s="4" t="s">
        <v>464</v>
      </c>
      <c r="D3701" s="4">
        <v>38</v>
      </c>
      <c r="E3701" s="4" t="s">
        <v>15577</v>
      </c>
      <c r="F3701" s="4">
        <v>4.32759237289429</v>
      </c>
      <c r="G3701" s="4" t="s">
        <v>15578</v>
      </c>
    </row>
    <row r="3702" spans="1:7">
      <c r="A3702" s="4" t="s">
        <v>15579</v>
      </c>
      <c r="B3702" s="4" t="s">
        <v>15580</v>
      </c>
      <c r="C3702" s="4" t="s">
        <v>464</v>
      </c>
      <c r="D3702" s="4">
        <v>44</v>
      </c>
      <c r="E3702" s="4" t="s">
        <v>15581</v>
      </c>
      <c r="F3702" s="4">
        <v>4.32662296295166</v>
      </c>
      <c r="G3702" s="4" t="s">
        <v>15582</v>
      </c>
    </row>
    <row r="3703" spans="1:7">
      <c r="A3703" s="4" t="s">
        <v>15583</v>
      </c>
      <c r="B3703" s="4" t="s">
        <v>15584</v>
      </c>
      <c r="C3703" s="4" t="s">
        <v>464</v>
      </c>
      <c r="D3703" s="4">
        <v>29</v>
      </c>
      <c r="E3703" s="4" t="s">
        <v>15585</v>
      </c>
      <c r="F3703" s="4">
        <v>4.32640933990479</v>
      </c>
      <c r="G3703" s="4" t="s">
        <v>15586</v>
      </c>
    </row>
    <row r="3704" spans="1:7">
      <c r="A3704" s="4" t="s">
        <v>15587</v>
      </c>
      <c r="B3704" s="4" t="s">
        <v>15588</v>
      </c>
      <c r="C3704" s="4" t="s">
        <v>464</v>
      </c>
      <c r="D3704" s="4">
        <v>45</v>
      </c>
      <c r="E3704" s="4" t="s">
        <v>15589</v>
      </c>
      <c r="F3704" s="4">
        <v>4.32501459121704</v>
      </c>
      <c r="G3704" s="4" t="s">
        <v>15590</v>
      </c>
    </row>
    <row r="3705" spans="1:7">
      <c r="A3705" s="4" t="s">
        <v>15591</v>
      </c>
      <c r="B3705" s="4" t="s">
        <v>15592</v>
      </c>
      <c r="C3705" s="4" t="s">
        <v>464</v>
      </c>
      <c r="D3705" s="4">
        <v>40</v>
      </c>
      <c r="E3705" s="4" t="s">
        <v>15593</v>
      </c>
      <c r="F3705" s="4">
        <v>4.32386016845703</v>
      </c>
      <c r="G3705" s="4" t="s">
        <v>15594</v>
      </c>
    </row>
    <row r="3706" spans="1:7">
      <c r="A3706" s="4" t="s">
        <v>15595</v>
      </c>
      <c r="B3706" s="4" t="s">
        <v>15596</v>
      </c>
      <c r="C3706" s="4" t="s">
        <v>464</v>
      </c>
      <c r="D3706" s="4">
        <v>44</v>
      </c>
      <c r="E3706" s="4" t="s">
        <v>15597</v>
      </c>
      <c r="F3706" s="4">
        <v>4.32350730895996</v>
      </c>
      <c r="G3706" s="4" t="s">
        <v>15598</v>
      </c>
    </row>
    <row r="3707" spans="1:7">
      <c r="A3707" s="4" t="s">
        <v>15599</v>
      </c>
      <c r="B3707" s="4" t="s">
        <v>15600</v>
      </c>
      <c r="C3707" s="4" t="s">
        <v>464</v>
      </c>
      <c r="D3707" s="4">
        <v>36</v>
      </c>
      <c r="E3707" s="4" t="s">
        <v>15601</v>
      </c>
      <c r="F3707" s="4">
        <v>4.32345151901245</v>
      </c>
      <c r="G3707" s="4" t="s">
        <v>15602</v>
      </c>
    </row>
    <row r="3708" spans="1:7">
      <c r="A3708" s="4" t="s">
        <v>15603</v>
      </c>
      <c r="B3708" s="4" t="s">
        <v>15604</v>
      </c>
      <c r="C3708" s="4" t="s">
        <v>464</v>
      </c>
      <c r="D3708" s="4">
        <v>39</v>
      </c>
      <c r="E3708" s="4" t="s">
        <v>15605</v>
      </c>
      <c r="F3708" s="4">
        <v>4.32288980484009</v>
      </c>
      <c r="G3708" s="4" t="s">
        <v>15606</v>
      </c>
    </row>
    <row r="3709" spans="1:7">
      <c r="A3709" s="4" t="s">
        <v>15607</v>
      </c>
      <c r="B3709" s="4" t="s">
        <v>15608</v>
      </c>
      <c r="C3709" s="4" t="s">
        <v>464</v>
      </c>
      <c r="D3709" s="4">
        <v>42</v>
      </c>
      <c r="E3709" s="4" t="s">
        <v>15609</v>
      </c>
      <c r="F3709" s="4">
        <v>4.32154083251953</v>
      </c>
      <c r="G3709" s="4" t="s">
        <v>15610</v>
      </c>
    </row>
    <row r="3710" spans="1:7">
      <c r="A3710" s="4" t="s">
        <v>15611</v>
      </c>
      <c r="B3710" s="4" t="s">
        <v>15612</v>
      </c>
      <c r="C3710" s="4" t="s">
        <v>464</v>
      </c>
      <c r="D3710" s="4">
        <v>36</v>
      </c>
      <c r="E3710" s="4" t="s">
        <v>15613</v>
      </c>
      <c r="F3710" s="4">
        <v>4.32116746902466</v>
      </c>
      <c r="G3710" s="4" t="s">
        <v>15614</v>
      </c>
    </row>
    <row r="3711" spans="1:7">
      <c r="A3711" s="4" t="s">
        <v>15615</v>
      </c>
      <c r="B3711" s="4" t="s">
        <v>15616</v>
      </c>
      <c r="C3711" s="4" t="s">
        <v>464</v>
      </c>
      <c r="D3711" s="4">
        <v>39</v>
      </c>
      <c r="E3711" s="4" t="s">
        <v>15617</v>
      </c>
      <c r="F3711" s="4">
        <v>4.32030725479126</v>
      </c>
      <c r="G3711" s="4" t="s">
        <v>15618</v>
      </c>
    </row>
    <row r="3712" spans="1:7">
      <c r="A3712" s="4" t="s">
        <v>15619</v>
      </c>
      <c r="B3712" s="4" t="s">
        <v>15620</v>
      </c>
      <c r="C3712" s="4" t="s">
        <v>464</v>
      </c>
      <c r="D3712" s="4">
        <v>40</v>
      </c>
      <c r="E3712" s="4" t="s">
        <v>15621</v>
      </c>
      <c r="F3712" s="4">
        <v>4.31930828094482</v>
      </c>
      <c r="G3712" s="4" t="s">
        <v>15622</v>
      </c>
    </row>
    <row r="3713" spans="1:7">
      <c r="A3713" s="4" t="s">
        <v>15623</v>
      </c>
      <c r="B3713" s="4" t="s">
        <v>15624</v>
      </c>
      <c r="C3713" s="4" t="s">
        <v>464</v>
      </c>
      <c r="D3713" s="4">
        <v>37</v>
      </c>
      <c r="E3713" s="4" t="s">
        <v>15625</v>
      </c>
      <c r="F3713" s="4">
        <v>4.31878471374512</v>
      </c>
      <c r="G3713" s="4" t="s">
        <v>15626</v>
      </c>
    </row>
    <row r="3714" spans="1:7">
      <c r="A3714" s="4" t="s">
        <v>15627</v>
      </c>
      <c r="B3714" s="4" t="s">
        <v>15628</v>
      </c>
      <c r="C3714" s="4" t="s">
        <v>464</v>
      </c>
      <c r="D3714" s="4">
        <v>42</v>
      </c>
      <c r="E3714" s="4" t="s">
        <v>15629</v>
      </c>
      <c r="F3714" s="4">
        <v>4.31831216812134</v>
      </c>
      <c r="G3714" s="4" t="s">
        <v>15630</v>
      </c>
    </row>
    <row r="3715" spans="1:7">
      <c r="A3715" s="4" t="s">
        <v>15631</v>
      </c>
      <c r="B3715" s="4" t="s">
        <v>15632</v>
      </c>
      <c r="C3715" s="4" t="s">
        <v>464</v>
      </c>
      <c r="D3715" s="4">
        <v>38</v>
      </c>
      <c r="E3715" s="4" t="s">
        <v>15633</v>
      </c>
      <c r="F3715" s="4">
        <v>4.31798839569092</v>
      </c>
      <c r="G3715" s="4" t="s">
        <v>15634</v>
      </c>
    </row>
    <row r="3716" spans="1:7">
      <c r="A3716" s="4" t="s">
        <v>15635</v>
      </c>
      <c r="B3716" s="4" t="s">
        <v>15636</v>
      </c>
      <c r="C3716" s="4" t="s">
        <v>464</v>
      </c>
      <c r="D3716" s="4">
        <v>41</v>
      </c>
      <c r="E3716" s="4" t="s">
        <v>15637</v>
      </c>
      <c r="F3716" s="4">
        <v>4.31710481643677</v>
      </c>
      <c r="G3716" s="4" t="s">
        <v>15638</v>
      </c>
    </row>
    <row r="3717" spans="1:7">
      <c r="A3717" s="4" t="s">
        <v>15639</v>
      </c>
      <c r="B3717" s="4" t="s">
        <v>15640</v>
      </c>
      <c r="C3717" s="4" t="s">
        <v>464</v>
      </c>
      <c r="D3717" s="4">
        <v>40</v>
      </c>
      <c r="E3717" s="4" t="s">
        <v>15641</v>
      </c>
      <c r="F3717" s="4">
        <v>4.31652402877808</v>
      </c>
      <c r="G3717" s="4" t="s">
        <v>15642</v>
      </c>
    </row>
    <row r="3718" spans="1:7">
      <c r="A3718" s="4" t="s">
        <v>15643</v>
      </c>
      <c r="B3718" s="4" t="s">
        <v>15644</v>
      </c>
      <c r="C3718" s="4" t="s">
        <v>464</v>
      </c>
      <c r="D3718" s="4">
        <v>42</v>
      </c>
      <c r="E3718" s="4" t="s">
        <v>15645</v>
      </c>
      <c r="F3718" s="4">
        <v>4.31651306152344</v>
      </c>
      <c r="G3718" s="4" t="s">
        <v>15646</v>
      </c>
    </row>
    <row r="3719" spans="1:7">
      <c r="A3719" s="4" t="s">
        <v>15647</v>
      </c>
      <c r="B3719" s="4" t="s">
        <v>15648</v>
      </c>
      <c r="C3719" s="4" t="s">
        <v>464</v>
      </c>
      <c r="D3719" s="4">
        <v>45</v>
      </c>
      <c r="E3719" s="4" t="s">
        <v>15649</v>
      </c>
      <c r="F3719" s="4">
        <v>4.31350803375244</v>
      </c>
      <c r="G3719" s="4" t="s">
        <v>15650</v>
      </c>
    </row>
    <row r="3720" spans="1:7">
      <c r="A3720" s="4" t="s">
        <v>15651</v>
      </c>
      <c r="B3720" s="4" t="s">
        <v>15652</v>
      </c>
      <c r="C3720" s="4" t="s">
        <v>464</v>
      </c>
      <c r="D3720" s="4">
        <v>45</v>
      </c>
      <c r="E3720" s="4" t="s">
        <v>15653</v>
      </c>
      <c r="F3720" s="4">
        <v>4.31319522857666</v>
      </c>
      <c r="G3720" s="4" t="s">
        <v>15654</v>
      </c>
    </row>
    <row r="3721" spans="1:7">
      <c r="A3721" s="4" t="s">
        <v>15655</v>
      </c>
      <c r="B3721" s="4" t="s">
        <v>15656</v>
      </c>
      <c r="C3721" s="4" t="s">
        <v>464</v>
      </c>
      <c r="D3721" s="4">
        <v>41</v>
      </c>
      <c r="E3721" s="4" t="s">
        <v>15657</v>
      </c>
      <c r="F3721" s="4">
        <v>4.31283760070801</v>
      </c>
      <c r="G3721" s="4" t="s">
        <v>15658</v>
      </c>
    </row>
    <row r="3722" spans="1:7">
      <c r="A3722" s="4" t="s">
        <v>15659</v>
      </c>
      <c r="B3722" s="4" t="s">
        <v>15660</v>
      </c>
      <c r="C3722" s="4" t="s">
        <v>464</v>
      </c>
      <c r="D3722" s="4">
        <v>41</v>
      </c>
      <c r="E3722" s="4" t="s">
        <v>15661</v>
      </c>
      <c r="F3722" s="4">
        <v>4.31187725067139</v>
      </c>
      <c r="G3722" s="4" t="s">
        <v>15662</v>
      </c>
    </row>
    <row r="3723" spans="1:7">
      <c r="A3723" s="4" t="s">
        <v>15663</v>
      </c>
      <c r="B3723" s="4" t="s">
        <v>15664</v>
      </c>
      <c r="C3723" s="4" t="s">
        <v>464</v>
      </c>
      <c r="D3723" s="4">
        <v>43</v>
      </c>
      <c r="E3723" s="4" t="s">
        <v>15665</v>
      </c>
      <c r="F3723" s="4">
        <v>4.30755615234375</v>
      </c>
      <c r="G3723" s="4" t="s">
        <v>15666</v>
      </c>
    </row>
    <row r="3724" spans="1:7">
      <c r="A3724" s="4" t="s">
        <v>15667</v>
      </c>
      <c r="B3724" s="4" t="s">
        <v>15668</v>
      </c>
      <c r="C3724" s="4" t="s">
        <v>464</v>
      </c>
      <c r="D3724" s="4">
        <v>39</v>
      </c>
      <c r="E3724" s="4" t="s">
        <v>15669</v>
      </c>
      <c r="F3724" s="4">
        <v>4.30690670013428</v>
      </c>
      <c r="G3724" s="4" t="s">
        <v>15670</v>
      </c>
    </row>
    <row r="3725" spans="1:7">
      <c r="A3725" s="4" t="s">
        <v>15671</v>
      </c>
      <c r="B3725" s="4" t="s">
        <v>15672</v>
      </c>
      <c r="C3725" s="4" t="s">
        <v>464</v>
      </c>
      <c r="D3725" s="4">
        <v>44</v>
      </c>
      <c r="E3725" s="4" t="s">
        <v>15673</v>
      </c>
      <c r="F3725" s="4">
        <v>4.30393838882446</v>
      </c>
      <c r="G3725" s="4" t="s">
        <v>15674</v>
      </c>
    </row>
    <row r="3726" spans="1:7">
      <c r="A3726" s="4" t="s">
        <v>15675</v>
      </c>
      <c r="B3726" s="4" t="s">
        <v>15676</v>
      </c>
      <c r="C3726" s="4" t="s">
        <v>551</v>
      </c>
      <c r="D3726" s="4">
        <v>26</v>
      </c>
      <c r="E3726" s="4" t="s">
        <v>15677</v>
      </c>
      <c r="F3726" s="4">
        <v>4.30374479293823</v>
      </c>
      <c r="G3726" s="4" t="s">
        <v>15678</v>
      </c>
    </row>
    <row r="3727" spans="1:7">
      <c r="A3727" s="4" t="s">
        <v>15679</v>
      </c>
      <c r="B3727" s="4" t="s">
        <v>15680</v>
      </c>
      <c r="C3727" s="4" t="s">
        <v>464</v>
      </c>
      <c r="D3727" s="4">
        <v>41</v>
      </c>
      <c r="E3727" s="4" t="s">
        <v>15681</v>
      </c>
      <c r="F3727" s="4">
        <v>4.30339384078979</v>
      </c>
      <c r="G3727" s="4" t="s">
        <v>15682</v>
      </c>
    </row>
    <row r="3728" spans="1:7">
      <c r="A3728" s="4" t="s">
        <v>15683</v>
      </c>
      <c r="B3728" s="4" t="s">
        <v>15684</v>
      </c>
      <c r="C3728" s="4" t="s">
        <v>464</v>
      </c>
      <c r="D3728" s="4">
        <v>36</v>
      </c>
      <c r="E3728" s="4" t="s">
        <v>15685</v>
      </c>
      <c r="F3728" s="4">
        <v>4.30337285995483</v>
      </c>
      <c r="G3728" s="4" t="s">
        <v>15686</v>
      </c>
    </row>
    <row r="3729" spans="1:7">
      <c r="A3729" s="4" t="s">
        <v>15687</v>
      </c>
      <c r="B3729" s="4" t="s">
        <v>15688</v>
      </c>
      <c r="C3729" s="4" t="s">
        <v>464</v>
      </c>
      <c r="D3729" s="4">
        <v>40</v>
      </c>
      <c r="E3729" s="4" t="s">
        <v>15689</v>
      </c>
      <c r="F3729" s="4">
        <v>4.30304527282715</v>
      </c>
      <c r="G3729" s="4" t="s">
        <v>15690</v>
      </c>
    </row>
    <row r="3730" spans="1:7">
      <c r="A3730" s="4" t="s">
        <v>15691</v>
      </c>
      <c r="B3730" s="4" t="s">
        <v>15692</v>
      </c>
      <c r="C3730" s="4" t="s">
        <v>464</v>
      </c>
      <c r="D3730" s="4">
        <v>36</v>
      </c>
      <c r="E3730" s="4" t="s">
        <v>15693</v>
      </c>
      <c r="F3730" s="4">
        <v>4.30135154724121</v>
      </c>
      <c r="G3730" s="4" t="s">
        <v>15694</v>
      </c>
    </row>
    <row r="3731" spans="1:7">
      <c r="A3731" s="4" t="s">
        <v>15695</v>
      </c>
      <c r="B3731" s="4" t="s">
        <v>15696</v>
      </c>
      <c r="C3731" s="4" t="s">
        <v>464</v>
      </c>
      <c r="D3731" s="4">
        <v>38</v>
      </c>
      <c r="E3731" s="4" t="s">
        <v>15697</v>
      </c>
      <c r="F3731" s="4">
        <v>4.30105495452881</v>
      </c>
      <c r="G3731" s="4" t="s">
        <v>15698</v>
      </c>
    </row>
    <row r="3732" spans="1:7">
      <c r="A3732" s="4" t="s">
        <v>15699</v>
      </c>
      <c r="B3732" s="4" t="s">
        <v>15700</v>
      </c>
      <c r="C3732" s="4" t="s">
        <v>464</v>
      </c>
      <c r="D3732" s="4">
        <v>33</v>
      </c>
      <c r="E3732" s="4" t="s">
        <v>15701</v>
      </c>
      <c r="F3732" s="4">
        <v>4.29793643951416</v>
      </c>
      <c r="G3732" s="4" t="s">
        <v>15702</v>
      </c>
    </row>
    <row r="3733" spans="1:7">
      <c r="A3733" s="4" t="s">
        <v>15703</v>
      </c>
      <c r="B3733" s="4" t="s">
        <v>15704</v>
      </c>
      <c r="C3733" s="4" t="s">
        <v>551</v>
      </c>
      <c r="D3733" s="4">
        <v>21</v>
      </c>
      <c r="E3733" s="4" t="s">
        <v>15705</v>
      </c>
      <c r="F3733" s="4">
        <v>4.29598426818848</v>
      </c>
      <c r="G3733" s="4" t="s">
        <v>15706</v>
      </c>
    </row>
    <row r="3734" spans="1:7">
      <c r="A3734" s="4" t="s">
        <v>15707</v>
      </c>
      <c r="B3734" s="4" t="s">
        <v>15708</v>
      </c>
      <c r="C3734" s="4" t="s">
        <v>464</v>
      </c>
      <c r="D3734" s="4">
        <v>34</v>
      </c>
      <c r="E3734" s="4" t="s">
        <v>15709</v>
      </c>
      <c r="F3734" s="4">
        <v>4.29525232315063</v>
      </c>
      <c r="G3734" s="4" t="s">
        <v>15710</v>
      </c>
    </row>
    <row r="3735" spans="1:7">
      <c r="A3735" s="4" t="s">
        <v>15711</v>
      </c>
      <c r="B3735" s="4" t="s">
        <v>15712</v>
      </c>
      <c r="C3735" s="4" t="s">
        <v>464</v>
      </c>
      <c r="D3735" s="4">
        <v>39</v>
      </c>
      <c r="E3735" s="4" t="s">
        <v>15713</v>
      </c>
      <c r="F3735" s="4">
        <v>4.2946310043335</v>
      </c>
      <c r="G3735" s="4" t="s">
        <v>15714</v>
      </c>
    </row>
    <row r="3736" spans="1:7">
      <c r="A3736" s="4" t="s">
        <v>15715</v>
      </c>
      <c r="B3736" s="4" t="s">
        <v>15716</v>
      </c>
      <c r="C3736" s="4" t="s">
        <v>464</v>
      </c>
      <c r="D3736" s="4">
        <v>36</v>
      </c>
      <c r="E3736" s="4" t="s">
        <v>15717</v>
      </c>
      <c r="F3736" s="4">
        <v>4.29359579086304</v>
      </c>
      <c r="G3736" s="4" t="s">
        <v>15718</v>
      </c>
    </row>
    <row r="3737" spans="1:7">
      <c r="A3737" s="4" t="s">
        <v>15719</v>
      </c>
      <c r="B3737" s="4" t="s">
        <v>15720</v>
      </c>
      <c r="C3737" s="4" t="s">
        <v>464</v>
      </c>
      <c r="D3737" s="4">
        <v>39</v>
      </c>
      <c r="E3737" s="4" t="s">
        <v>15721</v>
      </c>
      <c r="F3737" s="4">
        <v>4.29005193710327</v>
      </c>
      <c r="G3737" s="4" t="s">
        <v>15722</v>
      </c>
    </row>
    <row r="3738" spans="1:7">
      <c r="A3738" s="4" t="s">
        <v>15723</v>
      </c>
      <c r="B3738" s="4" t="s">
        <v>15724</v>
      </c>
      <c r="C3738" s="4" t="s">
        <v>464</v>
      </c>
      <c r="D3738" s="4">
        <v>46</v>
      </c>
      <c r="E3738" s="4" t="s">
        <v>15725</v>
      </c>
      <c r="F3738" s="4">
        <v>4.28987789154053</v>
      </c>
      <c r="G3738" s="4" t="s">
        <v>15726</v>
      </c>
    </row>
    <row r="3739" spans="1:7">
      <c r="A3739" s="4" t="s">
        <v>15727</v>
      </c>
      <c r="B3739" s="4" t="s">
        <v>15728</v>
      </c>
      <c r="C3739" s="4" t="s">
        <v>464</v>
      </c>
      <c r="D3739" s="4">
        <v>39</v>
      </c>
      <c r="E3739" s="4" t="s">
        <v>15729</v>
      </c>
      <c r="F3739" s="4">
        <v>4.28971004486084</v>
      </c>
      <c r="G3739" s="4" t="s">
        <v>15730</v>
      </c>
    </row>
    <row r="3740" spans="1:7">
      <c r="A3740" s="4" t="s">
        <v>15731</v>
      </c>
      <c r="B3740" s="4" t="s">
        <v>15732</v>
      </c>
      <c r="C3740" s="4" t="s">
        <v>464</v>
      </c>
      <c r="D3740" s="4">
        <v>38</v>
      </c>
      <c r="E3740" s="4" t="s">
        <v>15733</v>
      </c>
      <c r="F3740" s="4">
        <v>4.28760576248169</v>
      </c>
      <c r="G3740" s="4" t="s">
        <v>15734</v>
      </c>
    </row>
    <row r="3741" spans="1:7">
      <c r="A3741" s="4" t="s">
        <v>15735</v>
      </c>
      <c r="B3741" s="4" t="s">
        <v>15736</v>
      </c>
      <c r="C3741" s="4" t="s">
        <v>464</v>
      </c>
      <c r="D3741" s="4">
        <v>40</v>
      </c>
      <c r="E3741" s="4" t="s">
        <v>15737</v>
      </c>
      <c r="F3741" s="4">
        <v>4.28574895858765</v>
      </c>
      <c r="G3741" s="4" t="s">
        <v>15738</v>
      </c>
    </row>
    <row r="3742" spans="1:7">
      <c r="A3742" s="4" t="s">
        <v>15739</v>
      </c>
      <c r="B3742" s="4" t="s">
        <v>15740</v>
      </c>
      <c r="C3742" s="4" t="s">
        <v>464</v>
      </c>
      <c r="D3742" s="4">
        <v>42</v>
      </c>
      <c r="E3742" s="4" t="s">
        <v>15741</v>
      </c>
      <c r="F3742" s="4">
        <v>4.28458499908447</v>
      </c>
      <c r="G3742" s="4" t="s">
        <v>15742</v>
      </c>
    </row>
    <row r="3743" spans="1:7">
      <c r="A3743" s="4" t="s">
        <v>15743</v>
      </c>
      <c r="B3743" s="4" t="s">
        <v>15744</v>
      </c>
      <c r="C3743" s="4" t="s">
        <v>551</v>
      </c>
      <c r="D3743" s="4">
        <v>25</v>
      </c>
      <c r="E3743" s="4" t="s">
        <v>15745</v>
      </c>
      <c r="F3743" s="4">
        <v>4.28221130371094</v>
      </c>
      <c r="G3743" s="4" t="s">
        <v>15746</v>
      </c>
    </row>
    <row r="3744" spans="1:7">
      <c r="A3744" s="4" t="s">
        <v>15747</v>
      </c>
      <c r="B3744" s="4" t="s">
        <v>15748</v>
      </c>
      <c r="C3744" s="4" t="s">
        <v>464</v>
      </c>
      <c r="D3744" s="4">
        <v>44</v>
      </c>
      <c r="E3744" s="4" t="s">
        <v>15749</v>
      </c>
      <c r="F3744" s="4">
        <v>4.28099346160889</v>
      </c>
      <c r="G3744" s="4" t="s">
        <v>15750</v>
      </c>
    </row>
    <row r="3745" spans="1:7">
      <c r="A3745" s="4" t="s">
        <v>15751</v>
      </c>
      <c r="B3745" s="4" t="s">
        <v>15752</v>
      </c>
      <c r="C3745" s="4" t="s">
        <v>464</v>
      </c>
      <c r="D3745" s="4">
        <v>39</v>
      </c>
      <c r="E3745" s="4" t="s">
        <v>15753</v>
      </c>
      <c r="F3745" s="4">
        <v>4.2801079750061</v>
      </c>
      <c r="G3745" s="4" t="s">
        <v>15754</v>
      </c>
    </row>
    <row r="3746" spans="1:7">
      <c r="A3746" s="4" t="s">
        <v>15755</v>
      </c>
      <c r="B3746" s="4" t="s">
        <v>15756</v>
      </c>
      <c r="C3746" s="4" t="s">
        <v>464</v>
      </c>
      <c r="D3746" s="4">
        <v>39</v>
      </c>
      <c r="E3746" s="4" t="s">
        <v>15757</v>
      </c>
      <c r="F3746" s="4">
        <v>4.27942132949829</v>
      </c>
      <c r="G3746" s="4" t="s">
        <v>15758</v>
      </c>
    </row>
    <row r="3747" spans="1:7">
      <c r="A3747" s="4" t="s">
        <v>15759</v>
      </c>
      <c r="B3747" s="4" t="s">
        <v>15760</v>
      </c>
      <c r="C3747" s="4" t="s">
        <v>464</v>
      </c>
      <c r="D3747" s="4">
        <v>38</v>
      </c>
      <c r="E3747" s="4" t="s">
        <v>15761</v>
      </c>
      <c r="F3747" s="4">
        <v>4.27781295776367</v>
      </c>
      <c r="G3747" s="4" t="s">
        <v>15762</v>
      </c>
    </row>
    <row r="3748" spans="1:7">
      <c r="A3748" s="4" t="s">
        <v>15763</v>
      </c>
      <c r="B3748" s="4" t="s">
        <v>15764</v>
      </c>
      <c r="C3748" s="4" t="s">
        <v>464</v>
      </c>
      <c r="D3748" s="4">
        <v>37</v>
      </c>
      <c r="E3748" s="4" t="s">
        <v>15765</v>
      </c>
      <c r="F3748" s="4">
        <v>4.27587699890137</v>
      </c>
      <c r="G3748" s="4" t="s">
        <v>15766</v>
      </c>
    </row>
    <row r="3749" spans="1:7">
      <c r="A3749" s="4" t="s">
        <v>15767</v>
      </c>
      <c r="B3749" s="4" t="s">
        <v>15768</v>
      </c>
      <c r="C3749" s="4" t="s">
        <v>464</v>
      </c>
      <c r="D3749" s="4">
        <v>41</v>
      </c>
      <c r="E3749" s="4" t="s">
        <v>15769</v>
      </c>
      <c r="F3749" s="4">
        <v>4.27421188354492</v>
      </c>
      <c r="G3749" s="4" t="s">
        <v>15770</v>
      </c>
    </row>
    <row r="3750" spans="1:7">
      <c r="A3750" s="4" t="s">
        <v>15771</v>
      </c>
      <c r="B3750" s="4" t="s">
        <v>15772</v>
      </c>
      <c r="C3750" s="4" t="s">
        <v>464</v>
      </c>
      <c r="D3750" s="4">
        <v>41</v>
      </c>
      <c r="E3750" s="4" t="s">
        <v>15773</v>
      </c>
      <c r="F3750" s="4">
        <v>4.2737979888916</v>
      </c>
      <c r="G3750" s="4" t="s">
        <v>15774</v>
      </c>
    </row>
    <row r="3751" spans="1:7">
      <c r="A3751" s="4" t="s">
        <v>15775</v>
      </c>
      <c r="B3751" s="4" t="s">
        <v>15776</v>
      </c>
      <c r="C3751" s="4" t="s">
        <v>464</v>
      </c>
      <c r="D3751" s="4">
        <v>43</v>
      </c>
      <c r="E3751" s="4" t="s">
        <v>15777</v>
      </c>
      <c r="F3751" s="4">
        <v>4.27140474319458</v>
      </c>
      <c r="G3751" s="4" t="s">
        <v>15778</v>
      </c>
    </row>
    <row r="3752" spans="1:7">
      <c r="A3752" s="4" t="s">
        <v>15779</v>
      </c>
      <c r="B3752" s="4" t="s">
        <v>15780</v>
      </c>
      <c r="C3752" s="4" t="s">
        <v>464</v>
      </c>
      <c r="D3752" s="4">
        <v>39</v>
      </c>
      <c r="E3752" s="4" t="s">
        <v>15781</v>
      </c>
      <c r="F3752" s="4">
        <v>4.27139854431152</v>
      </c>
      <c r="G3752" s="4" t="s">
        <v>15782</v>
      </c>
    </row>
    <row r="3753" spans="1:7">
      <c r="A3753" s="4" t="s">
        <v>15783</v>
      </c>
      <c r="B3753" s="4" t="s">
        <v>15784</v>
      </c>
      <c r="C3753" s="4" t="s">
        <v>464</v>
      </c>
      <c r="D3753" s="4">
        <v>45</v>
      </c>
      <c r="E3753" s="4" t="s">
        <v>15785</v>
      </c>
      <c r="F3753" s="4">
        <v>4.27103519439697</v>
      </c>
      <c r="G3753" s="4" t="s">
        <v>15786</v>
      </c>
    </row>
    <row r="3754" spans="1:7">
      <c r="A3754" s="4" t="s">
        <v>15787</v>
      </c>
      <c r="B3754" s="4" t="s">
        <v>15788</v>
      </c>
      <c r="C3754" s="4" t="s">
        <v>464</v>
      </c>
      <c r="D3754" s="4">
        <v>42</v>
      </c>
      <c r="E3754" s="4" t="s">
        <v>15789</v>
      </c>
      <c r="F3754" s="4">
        <v>4.26980972290039</v>
      </c>
      <c r="G3754" s="4" t="s">
        <v>15790</v>
      </c>
    </row>
    <row r="3755" spans="1:7">
      <c r="A3755" s="4" t="s">
        <v>15791</v>
      </c>
      <c r="B3755" s="4" t="s">
        <v>15792</v>
      </c>
      <c r="C3755" s="4" t="s">
        <v>464</v>
      </c>
      <c r="D3755" s="4">
        <v>44</v>
      </c>
      <c r="E3755" s="4" t="s">
        <v>15793</v>
      </c>
      <c r="F3755" s="4">
        <v>4.26947784423828</v>
      </c>
      <c r="G3755" s="4" t="s">
        <v>15794</v>
      </c>
    </row>
    <row r="3756" spans="1:7">
      <c r="A3756" s="4" t="s">
        <v>15795</v>
      </c>
      <c r="B3756" s="4" t="s">
        <v>15796</v>
      </c>
      <c r="C3756" s="4" t="s">
        <v>464</v>
      </c>
      <c r="D3756" s="4">
        <v>41</v>
      </c>
      <c r="E3756" s="4" t="s">
        <v>15797</v>
      </c>
      <c r="F3756" s="4">
        <v>4.26795196533203</v>
      </c>
      <c r="G3756" s="4" t="s">
        <v>15798</v>
      </c>
    </row>
    <row r="3757" spans="1:7">
      <c r="A3757" s="4" t="s">
        <v>15799</v>
      </c>
      <c r="B3757" s="4" t="s">
        <v>15800</v>
      </c>
      <c r="C3757" s="4" t="s">
        <v>464</v>
      </c>
      <c r="D3757" s="4">
        <v>42</v>
      </c>
      <c r="E3757" s="4" t="s">
        <v>15801</v>
      </c>
      <c r="F3757" s="4">
        <v>4.26622295379639</v>
      </c>
      <c r="G3757" s="4" t="s">
        <v>15802</v>
      </c>
    </row>
    <row r="3758" spans="1:7">
      <c r="A3758" s="4" t="s">
        <v>15803</v>
      </c>
      <c r="B3758" s="4" t="s">
        <v>15804</v>
      </c>
      <c r="C3758" s="4" t="s">
        <v>464</v>
      </c>
      <c r="D3758" s="4">
        <v>36</v>
      </c>
      <c r="E3758" s="4" t="s">
        <v>15805</v>
      </c>
      <c r="F3758" s="4">
        <v>4.26603174209595</v>
      </c>
      <c r="G3758" s="4" t="s">
        <v>15806</v>
      </c>
    </row>
    <row r="3759" spans="1:7">
      <c r="A3759" s="4" t="s">
        <v>15807</v>
      </c>
      <c r="B3759" s="4" t="s">
        <v>15808</v>
      </c>
      <c r="C3759" s="4" t="s">
        <v>464</v>
      </c>
      <c r="D3759" s="4">
        <v>42</v>
      </c>
      <c r="E3759" s="4" t="s">
        <v>15809</v>
      </c>
      <c r="F3759" s="4">
        <v>4.26597785949707</v>
      </c>
      <c r="G3759" s="4" t="s">
        <v>15810</v>
      </c>
    </row>
    <row r="3760" spans="1:7">
      <c r="A3760" s="4" t="s">
        <v>15811</v>
      </c>
      <c r="B3760" s="4" t="s">
        <v>15812</v>
      </c>
      <c r="C3760" s="4" t="s">
        <v>464</v>
      </c>
      <c r="D3760" s="4">
        <v>30</v>
      </c>
      <c r="E3760" s="4" t="s">
        <v>15813</v>
      </c>
      <c r="F3760" s="4">
        <v>4.2639331817627</v>
      </c>
      <c r="G3760" s="4" t="s">
        <v>15814</v>
      </c>
    </row>
    <row r="3761" spans="1:7">
      <c r="A3761" s="4" t="s">
        <v>15815</v>
      </c>
      <c r="B3761" s="4" t="s">
        <v>15816</v>
      </c>
      <c r="C3761" s="4" t="s">
        <v>464</v>
      </c>
      <c r="D3761" s="4">
        <v>44</v>
      </c>
      <c r="E3761" s="4" t="s">
        <v>15817</v>
      </c>
      <c r="F3761" s="4">
        <v>4.26330804824829</v>
      </c>
      <c r="G3761" s="4" t="s">
        <v>15818</v>
      </c>
    </row>
    <row r="3762" spans="1:7">
      <c r="A3762" s="4" t="s">
        <v>15819</v>
      </c>
      <c r="B3762" s="4" t="s">
        <v>15820</v>
      </c>
      <c r="C3762" s="4" t="s">
        <v>464</v>
      </c>
      <c r="D3762" s="4">
        <v>45</v>
      </c>
      <c r="E3762" s="4" t="s">
        <v>15821</v>
      </c>
      <c r="F3762" s="4">
        <v>4.26321792602539</v>
      </c>
      <c r="G3762" s="4" t="s">
        <v>15822</v>
      </c>
    </row>
    <row r="3763" spans="1:7">
      <c r="A3763" s="4" t="s">
        <v>15823</v>
      </c>
      <c r="B3763" s="4" t="s">
        <v>15824</v>
      </c>
      <c r="C3763" s="4" t="s">
        <v>464</v>
      </c>
      <c r="D3763" s="4">
        <v>42</v>
      </c>
      <c r="E3763" s="4" t="s">
        <v>15825</v>
      </c>
      <c r="F3763" s="4">
        <v>4.25782108306885</v>
      </c>
      <c r="G3763" s="4" t="s">
        <v>15826</v>
      </c>
    </row>
    <row r="3764" spans="1:7">
      <c r="A3764" s="4" t="s">
        <v>15827</v>
      </c>
      <c r="B3764" s="4" t="s">
        <v>15828</v>
      </c>
      <c r="C3764" s="4" t="s">
        <v>464</v>
      </c>
      <c r="D3764" s="4">
        <v>36</v>
      </c>
      <c r="E3764" s="4" t="s">
        <v>15829</v>
      </c>
      <c r="F3764" s="4">
        <v>4.2577977180481</v>
      </c>
      <c r="G3764" s="4" t="s">
        <v>15830</v>
      </c>
    </row>
    <row r="3765" spans="1:7">
      <c r="A3765" s="4" t="s">
        <v>15831</v>
      </c>
      <c r="B3765" s="4" t="s">
        <v>15832</v>
      </c>
      <c r="C3765" s="4" t="s">
        <v>464</v>
      </c>
      <c r="D3765" s="4">
        <v>41</v>
      </c>
      <c r="E3765" s="4" t="s">
        <v>15833</v>
      </c>
      <c r="F3765" s="4">
        <v>4.25602912902832</v>
      </c>
      <c r="G3765" s="4" t="s">
        <v>15834</v>
      </c>
    </row>
    <row r="3766" spans="1:7">
      <c r="A3766" s="4" t="s">
        <v>15835</v>
      </c>
      <c r="B3766" s="4" t="s">
        <v>15836</v>
      </c>
      <c r="C3766" s="4" t="s">
        <v>464</v>
      </c>
      <c r="D3766" s="4">
        <v>41</v>
      </c>
      <c r="E3766" s="4" t="s">
        <v>15837</v>
      </c>
      <c r="F3766" s="4">
        <v>4.25580024719238</v>
      </c>
      <c r="G3766" s="4" t="s">
        <v>15838</v>
      </c>
    </row>
    <row r="3767" spans="1:7">
      <c r="A3767" s="4" t="s">
        <v>15839</v>
      </c>
      <c r="B3767" s="4" t="s">
        <v>15840</v>
      </c>
      <c r="C3767" s="4" t="s">
        <v>464</v>
      </c>
      <c r="D3767" s="4">
        <v>45</v>
      </c>
      <c r="E3767" s="4" t="s">
        <v>15841</v>
      </c>
      <c r="F3767" s="4">
        <v>4.25452327728271</v>
      </c>
      <c r="G3767" s="4" t="s">
        <v>15842</v>
      </c>
    </row>
    <row r="3768" spans="1:7">
      <c r="A3768" s="4" t="s">
        <v>15843</v>
      </c>
      <c r="B3768" s="4" t="s">
        <v>15844</v>
      </c>
      <c r="C3768" s="4" t="s">
        <v>464</v>
      </c>
      <c r="D3768" s="4">
        <v>38</v>
      </c>
      <c r="E3768" s="4" t="s">
        <v>15845</v>
      </c>
      <c r="F3768" s="4">
        <v>4.25240087509155</v>
      </c>
      <c r="G3768" s="4" t="s">
        <v>15846</v>
      </c>
    </row>
    <row r="3769" spans="1:7">
      <c r="A3769" s="4" t="s">
        <v>15847</v>
      </c>
      <c r="B3769" s="4" t="s">
        <v>15848</v>
      </c>
      <c r="C3769" s="4" t="s">
        <v>464</v>
      </c>
      <c r="D3769" s="4">
        <v>37</v>
      </c>
      <c r="E3769" s="4" t="s">
        <v>15849</v>
      </c>
      <c r="F3769" s="4">
        <v>4.25237226486206</v>
      </c>
      <c r="G3769" s="4" t="s">
        <v>15850</v>
      </c>
    </row>
    <row r="3770" spans="1:7">
      <c r="A3770" s="4" t="s">
        <v>15851</v>
      </c>
      <c r="B3770" s="4" t="s">
        <v>15852</v>
      </c>
      <c r="C3770" s="4" t="s">
        <v>464</v>
      </c>
      <c r="D3770" s="4">
        <v>32</v>
      </c>
      <c r="E3770" s="4" t="s">
        <v>15853</v>
      </c>
      <c r="F3770" s="4">
        <v>4.25130176544189</v>
      </c>
      <c r="G3770" s="4" t="s">
        <v>15854</v>
      </c>
    </row>
    <row r="3771" spans="1:7">
      <c r="A3771" s="4" t="s">
        <v>15855</v>
      </c>
      <c r="B3771" s="4" t="s">
        <v>15856</v>
      </c>
      <c r="C3771" s="4" t="s">
        <v>464</v>
      </c>
      <c r="D3771" s="4">
        <v>44</v>
      </c>
      <c r="E3771" s="4" t="s">
        <v>15857</v>
      </c>
      <c r="F3771" s="4">
        <v>4.24807739257813</v>
      </c>
      <c r="G3771" s="4" t="s">
        <v>15858</v>
      </c>
    </row>
    <row r="3772" spans="1:7">
      <c r="A3772" s="4" t="s">
        <v>15859</v>
      </c>
      <c r="B3772" s="4" t="s">
        <v>15860</v>
      </c>
      <c r="C3772" s="4" t="s">
        <v>464</v>
      </c>
      <c r="D3772" s="4">
        <v>42</v>
      </c>
      <c r="E3772" s="4" t="s">
        <v>15861</v>
      </c>
      <c r="F3772" s="4">
        <v>4.2447190284729</v>
      </c>
      <c r="G3772" s="4" t="s">
        <v>15862</v>
      </c>
    </row>
    <row r="3773" spans="1:7">
      <c r="A3773" s="4" t="s">
        <v>15863</v>
      </c>
      <c r="B3773" s="4" t="s">
        <v>15864</v>
      </c>
      <c r="C3773" s="4" t="s">
        <v>464</v>
      </c>
      <c r="D3773" s="4">
        <v>37</v>
      </c>
      <c r="E3773" s="4" t="s">
        <v>15865</v>
      </c>
      <c r="F3773" s="4">
        <v>4.24440288543701</v>
      </c>
      <c r="G3773" s="4" t="s">
        <v>15866</v>
      </c>
    </row>
    <row r="3774" spans="1:7">
      <c r="A3774" s="4" t="s">
        <v>15867</v>
      </c>
      <c r="B3774" s="4" t="s">
        <v>15868</v>
      </c>
      <c r="C3774" s="4" t="s">
        <v>464</v>
      </c>
      <c r="D3774" s="4">
        <v>42</v>
      </c>
      <c r="E3774" s="4" t="s">
        <v>15869</v>
      </c>
      <c r="F3774" s="4">
        <v>4.24376916885376</v>
      </c>
      <c r="G3774" s="4" t="s">
        <v>15870</v>
      </c>
    </row>
    <row r="3775" spans="1:7">
      <c r="A3775" s="4" t="s">
        <v>15871</v>
      </c>
      <c r="B3775" s="4" t="s">
        <v>15872</v>
      </c>
      <c r="C3775" s="4" t="s">
        <v>464</v>
      </c>
      <c r="D3775" s="4">
        <v>37</v>
      </c>
      <c r="E3775" s="4" t="s">
        <v>15873</v>
      </c>
      <c r="F3775" s="4">
        <v>4.24374723434448</v>
      </c>
      <c r="G3775" s="4" t="s">
        <v>15874</v>
      </c>
    </row>
    <row r="3776" spans="1:7">
      <c r="A3776" s="4" t="s">
        <v>15875</v>
      </c>
      <c r="B3776" s="4" t="s">
        <v>15876</v>
      </c>
      <c r="C3776" s="4" t="s">
        <v>464</v>
      </c>
      <c r="D3776" s="4">
        <v>34</v>
      </c>
      <c r="E3776" s="4" t="s">
        <v>15877</v>
      </c>
      <c r="F3776" s="4">
        <v>4.24342012405396</v>
      </c>
      <c r="G3776" s="4" t="s">
        <v>15878</v>
      </c>
    </row>
    <row r="3777" spans="1:7">
      <c r="A3777" s="4" t="s">
        <v>15879</v>
      </c>
      <c r="B3777" s="4" t="s">
        <v>15880</v>
      </c>
      <c r="C3777" s="4" t="s">
        <v>464</v>
      </c>
      <c r="D3777" s="4">
        <v>42</v>
      </c>
      <c r="E3777" s="4" t="s">
        <v>15881</v>
      </c>
      <c r="F3777" s="4">
        <v>4.24253559112549</v>
      </c>
      <c r="G3777" s="4" t="s">
        <v>15882</v>
      </c>
    </row>
    <row r="3778" spans="1:7">
      <c r="A3778" s="4" t="s">
        <v>15883</v>
      </c>
      <c r="B3778" s="4" t="s">
        <v>15884</v>
      </c>
      <c r="C3778" s="4" t="s">
        <v>464</v>
      </c>
      <c r="D3778" s="4">
        <v>38</v>
      </c>
      <c r="E3778" s="4" t="s">
        <v>15885</v>
      </c>
      <c r="F3778" s="4">
        <v>4.24000024795532</v>
      </c>
      <c r="G3778" s="4" t="s">
        <v>15886</v>
      </c>
    </row>
    <row r="3779" spans="1:7">
      <c r="A3779" s="4" t="s">
        <v>15887</v>
      </c>
      <c r="B3779" s="4" t="s">
        <v>15888</v>
      </c>
      <c r="C3779" s="4" t="s">
        <v>464</v>
      </c>
      <c r="D3779" s="4">
        <v>47</v>
      </c>
      <c r="E3779" s="4" t="s">
        <v>15889</v>
      </c>
      <c r="F3779" s="4">
        <v>4.23845958709717</v>
      </c>
      <c r="G3779" s="4" t="s">
        <v>15890</v>
      </c>
    </row>
    <row r="3780" spans="1:7">
      <c r="A3780" s="4" t="s">
        <v>15891</v>
      </c>
      <c r="B3780" s="4" t="s">
        <v>15892</v>
      </c>
      <c r="C3780" s="4" t="s">
        <v>464</v>
      </c>
      <c r="D3780" s="4">
        <v>40</v>
      </c>
      <c r="E3780" s="4" t="s">
        <v>15893</v>
      </c>
      <c r="F3780" s="4">
        <v>4.23365926742554</v>
      </c>
      <c r="G3780" s="4" t="s">
        <v>15894</v>
      </c>
    </row>
    <row r="3781" spans="1:7">
      <c r="A3781" s="4" t="s">
        <v>15895</v>
      </c>
      <c r="B3781" s="4" t="s">
        <v>15896</v>
      </c>
      <c r="C3781" s="4" t="s">
        <v>464</v>
      </c>
      <c r="D3781" s="4">
        <v>34</v>
      </c>
      <c r="E3781" s="4" t="s">
        <v>15897</v>
      </c>
      <c r="F3781" s="4">
        <v>4.23310565948486</v>
      </c>
      <c r="G3781" s="4" t="s">
        <v>15898</v>
      </c>
    </row>
    <row r="3782" spans="1:7">
      <c r="A3782" s="4" t="s">
        <v>15899</v>
      </c>
      <c r="B3782" s="4" t="s">
        <v>15900</v>
      </c>
      <c r="C3782" s="4" t="s">
        <v>464</v>
      </c>
      <c r="D3782" s="4">
        <v>44</v>
      </c>
      <c r="E3782" s="4" t="s">
        <v>15901</v>
      </c>
      <c r="F3782" s="4">
        <v>4.2321834564209</v>
      </c>
      <c r="G3782" s="4" t="s">
        <v>15902</v>
      </c>
    </row>
    <row r="3783" spans="1:7">
      <c r="A3783" s="4" t="s">
        <v>15903</v>
      </c>
      <c r="B3783" s="4" t="s">
        <v>15904</v>
      </c>
      <c r="C3783" s="4" t="s">
        <v>464</v>
      </c>
      <c r="D3783" s="4">
        <v>44</v>
      </c>
      <c r="E3783" s="4" t="s">
        <v>15905</v>
      </c>
      <c r="F3783" s="4">
        <v>4.23063850402832</v>
      </c>
      <c r="G3783" s="4" t="s">
        <v>15906</v>
      </c>
    </row>
    <row r="3784" spans="1:7">
      <c r="A3784" s="4" t="s">
        <v>15907</v>
      </c>
      <c r="B3784" s="4" t="s">
        <v>15908</v>
      </c>
      <c r="C3784" s="4" t="s">
        <v>551</v>
      </c>
      <c r="D3784" s="4">
        <v>21</v>
      </c>
      <c r="E3784" s="4" t="s">
        <v>15909</v>
      </c>
      <c r="F3784" s="4">
        <v>4.23001337051392</v>
      </c>
      <c r="G3784" s="4" t="s">
        <v>15910</v>
      </c>
    </row>
    <row r="3785" spans="1:7">
      <c r="A3785" s="4" t="s">
        <v>15911</v>
      </c>
      <c r="B3785" s="4" t="s">
        <v>15912</v>
      </c>
      <c r="C3785" s="4" t="s">
        <v>464</v>
      </c>
      <c r="D3785" s="4">
        <v>41</v>
      </c>
      <c r="E3785" s="4" t="s">
        <v>15913</v>
      </c>
      <c r="F3785" s="4">
        <v>4.2290472984314</v>
      </c>
      <c r="G3785" s="4" t="s">
        <v>15914</v>
      </c>
    </row>
    <row r="3786" spans="1:7">
      <c r="A3786" s="4" t="s">
        <v>15915</v>
      </c>
      <c r="B3786" s="4" t="s">
        <v>15916</v>
      </c>
      <c r="C3786" s="4" t="s">
        <v>464</v>
      </c>
      <c r="D3786" s="4">
        <v>44</v>
      </c>
      <c r="E3786" s="4" t="s">
        <v>15917</v>
      </c>
      <c r="F3786" s="4">
        <v>4.22871971130371</v>
      </c>
      <c r="G3786" s="4" t="s">
        <v>15918</v>
      </c>
    </row>
    <row r="3787" spans="1:7">
      <c r="A3787" s="4" t="s">
        <v>15919</v>
      </c>
      <c r="B3787" s="4" t="s">
        <v>15920</v>
      </c>
      <c r="C3787" s="4" t="s">
        <v>464</v>
      </c>
      <c r="D3787" s="4">
        <v>37</v>
      </c>
      <c r="E3787" s="4" t="s">
        <v>15921</v>
      </c>
      <c r="F3787" s="4">
        <v>4.22813510894775</v>
      </c>
      <c r="G3787" s="4" t="s">
        <v>15922</v>
      </c>
    </row>
    <row r="3788" spans="1:7">
      <c r="A3788" s="4" t="s">
        <v>15923</v>
      </c>
      <c r="B3788" s="4" t="s">
        <v>15924</v>
      </c>
      <c r="C3788" s="4" t="s">
        <v>464</v>
      </c>
      <c r="D3788" s="4">
        <v>42</v>
      </c>
      <c r="E3788" s="4" t="s">
        <v>15925</v>
      </c>
      <c r="F3788" s="4">
        <v>4.22752380371094</v>
      </c>
      <c r="G3788" s="4" t="s">
        <v>15926</v>
      </c>
    </row>
    <row r="3789" spans="1:7">
      <c r="A3789" s="4" t="s">
        <v>15927</v>
      </c>
      <c r="B3789" s="4" t="s">
        <v>15928</v>
      </c>
      <c r="C3789" s="4" t="s">
        <v>464</v>
      </c>
      <c r="D3789" s="4">
        <v>29</v>
      </c>
      <c r="E3789" s="4" t="s">
        <v>15929</v>
      </c>
      <c r="F3789" s="4">
        <v>4.22630405426025</v>
      </c>
      <c r="G3789" s="4" t="s">
        <v>15930</v>
      </c>
    </row>
    <row r="3790" spans="1:7">
      <c r="A3790" s="4" t="s">
        <v>15931</v>
      </c>
      <c r="B3790" s="4" t="s">
        <v>15932</v>
      </c>
      <c r="C3790" s="4" t="s">
        <v>464</v>
      </c>
      <c r="D3790" s="4">
        <v>36</v>
      </c>
      <c r="E3790" s="4" t="s">
        <v>15933</v>
      </c>
      <c r="F3790" s="4">
        <v>4.22607278823853</v>
      </c>
      <c r="G3790" s="4" t="s">
        <v>15934</v>
      </c>
    </row>
    <row r="3791" spans="1:7">
      <c r="A3791" s="4" t="s">
        <v>15935</v>
      </c>
      <c r="B3791" s="4" t="s">
        <v>15936</v>
      </c>
      <c r="C3791" s="4" t="s">
        <v>464</v>
      </c>
      <c r="D3791" s="4">
        <v>37</v>
      </c>
      <c r="E3791" s="4" t="s">
        <v>15937</v>
      </c>
      <c r="F3791" s="4">
        <v>4.22403955459595</v>
      </c>
      <c r="G3791" s="4" t="s">
        <v>15938</v>
      </c>
    </row>
    <row r="3792" spans="1:7">
      <c r="A3792" s="4" t="s">
        <v>15939</v>
      </c>
      <c r="B3792" s="4" t="s">
        <v>15940</v>
      </c>
      <c r="C3792" s="4" t="s">
        <v>464</v>
      </c>
      <c r="D3792" s="4">
        <v>42</v>
      </c>
      <c r="E3792" s="4" t="s">
        <v>15941</v>
      </c>
      <c r="F3792" s="4">
        <v>4.22202968597412</v>
      </c>
      <c r="G3792" s="4" t="s">
        <v>15942</v>
      </c>
    </row>
    <row r="3793" spans="1:7">
      <c r="A3793" s="4" t="s">
        <v>15943</v>
      </c>
      <c r="B3793" s="4" t="s">
        <v>15944</v>
      </c>
      <c r="C3793" s="4" t="s">
        <v>464</v>
      </c>
      <c r="D3793" s="4">
        <v>37</v>
      </c>
      <c r="E3793" s="4" t="s">
        <v>15945</v>
      </c>
      <c r="F3793" s="4">
        <v>4.22075176239014</v>
      </c>
      <c r="G3793" s="4" t="s">
        <v>15946</v>
      </c>
    </row>
    <row r="3794" spans="1:7">
      <c r="A3794" s="4" t="s">
        <v>15947</v>
      </c>
      <c r="B3794" s="4" t="s">
        <v>15948</v>
      </c>
      <c r="C3794" s="4" t="s">
        <v>464</v>
      </c>
      <c r="D3794" s="4">
        <v>40</v>
      </c>
      <c r="E3794" s="4" t="s">
        <v>15949</v>
      </c>
      <c r="F3794" s="4">
        <v>4.22037220001221</v>
      </c>
      <c r="G3794" s="4" t="s">
        <v>15950</v>
      </c>
    </row>
    <row r="3795" spans="1:7">
      <c r="A3795" s="4" t="s">
        <v>15951</v>
      </c>
      <c r="B3795" s="4" t="s">
        <v>15952</v>
      </c>
      <c r="C3795" s="4" t="s">
        <v>464</v>
      </c>
      <c r="D3795" s="4">
        <v>41</v>
      </c>
      <c r="E3795" s="4" t="s">
        <v>15953</v>
      </c>
      <c r="F3795" s="4">
        <v>4.22016000747681</v>
      </c>
      <c r="G3795" s="4" t="s">
        <v>15954</v>
      </c>
    </row>
    <row r="3796" spans="1:7">
      <c r="A3796" s="4" t="s">
        <v>15955</v>
      </c>
      <c r="B3796" s="4" t="s">
        <v>15956</v>
      </c>
      <c r="C3796" s="4" t="s">
        <v>464</v>
      </c>
      <c r="D3796" s="4">
        <v>46</v>
      </c>
      <c r="E3796" s="4" t="s">
        <v>15957</v>
      </c>
      <c r="F3796" s="4">
        <v>4.21219730377197</v>
      </c>
      <c r="G3796" s="4" t="s">
        <v>15958</v>
      </c>
    </row>
    <row r="3797" spans="1:7">
      <c r="A3797" s="4" t="s">
        <v>15959</v>
      </c>
      <c r="B3797" s="4" t="s">
        <v>15960</v>
      </c>
      <c r="C3797" s="4" t="s">
        <v>464</v>
      </c>
      <c r="D3797" s="4">
        <v>40</v>
      </c>
      <c r="E3797" s="4" t="s">
        <v>15961</v>
      </c>
      <c r="F3797" s="4">
        <v>4.21176767349243</v>
      </c>
      <c r="G3797" s="4" t="s">
        <v>15962</v>
      </c>
    </row>
    <row r="3798" spans="1:7">
      <c r="A3798" s="4" t="s">
        <v>15963</v>
      </c>
      <c r="B3798" s="4" t="s">
        <v>15964</v>
      </c>
      <c r="C3798" s="4" t="s">
        <v>464</v>
      </c>
      <c r="D3798" s="4">
        <v>42</v>
      </c>
      <c r="E3798" s="4" t="s">
        <v>15965</v>
      </c>
      <c r="F3798" s="4">
        <v>4.21077299118042</v>
      </c>
      <c r="G3798" s="4" t="s">
        <v>15966</v>
      </c>
    </row>
    <row r="3799" spans="1:7">
      <c r="A3799" s="4" t="s">
        <v>15967</v>
      </c>
      <c r="B3799" s="4" t="s">
        <v>15968</v>
      </c>
      <c r="C3799" s="4" t="s">
        <v>464</v>
      </c>
      <c r="D3799" s="4">
        <v>38</v>
      </c>
      <c r="E3799" s="4" t="s">
        <v>15969</v>
      </c>
      <c r="F3799" s="4">
        <v>4.20663261413574</v>
      </c>
      <c r="G3799" s="4" t="s">
        <v>15970</v>
      </c>
    </row>
    <row r="3800" spans="1:7">
      <c r="A3800" s="4" t="s">
        <v>15971</v>
      </c>
      <c r="B3800" s="4" t="s">
        <v>15972</v>
      </c>
      <c r="C3800" s="4" t="s">
        <v>464</v>
      </c>
      <c r="D3800" s="4">
        <v>43</v>
      </c>
      <c r="E3800" s="4" t="s">
        <v>15973</v>
      </c>
      <c r="F3800" s="4">
        <v>4.20442199707031</v>
      </c>
      <c r="G3800" s="4" t="s">
        <v>15974</v>
      </c>
    </row>
    <row r="3801" spans="1:7">
      <c r="A3801" s="4" t="s">
        <v>15975</v>
      </c>
      <c r="B3801" s="4" t="s">
        <v>15976</v>
      </c>
      <c r="C3801" s="4" t="s">
        <v>464</v>
      </c>
      <c r="D3801" s="4">
        <v>39</v>
      </c>
      <c r="E3801" s="4" t="s">
        <v>15977</v>
      </c>
      <c r="F3801" s="4">
        <v>4.2042932510376</v>
      </c>
      <c r="G3801" s="4" t="s">
        <v>15978</v>
      </c>
    </row>
    <row r="3802" spans="1:7">
      <c r="A3802" s="4" t="s">
        <v>15979</v>
      </c>
      <c r="B3802" s="4" t="s">
        <v>15980</v>
      </c>
      <c r="C3802" s="4" t="s">
        <v>464</v>
      </c>
      <c r="D3802" s="4">
        <v>41</v>
      </c>
      <c r="E3802" s="4" t="s">
        <v>15981</v>
      </c>
      <c r="F3802" s="4">
        <v>4.20195198059082</v>
      </c>
      <c r="G3802" s="4" t="s">
        <v>15982</v>
      </c>
    </row>
    <row r="3803" spans="1:7">
      <c r="A3803" s="4" t="s">
        <v>15983</v>
      </c>
      <c r="B3803" s="4" t="s">
        <v>15984</v>
      </c>
      <c r="C3803" s="4" t="s">
        <v>464</v>
      </c>
      <c r="D3803" s="4">
        <v>36</v>
      </c>
      <c r="E3803" s="4" t="s">
        <v>15985</v>
      </c>
      <c r="F3803" s="4">
        <v>4.20153999328613</v>
      </c>
      <c r="G3803" s="4" t="s">
        <v>15986</v>
      </c>
    </row>
    <row r="3804" spans="1:7">
      <c r="A3804" s="4" t="s">
        <v>15987</v>
      </c>
      <c r="B3804" s="4" t="s">
        <v>15988</v>
      </c>
      <c r="C3804" s="4" t="s">
        <v>464</v>
      </c>
      <c r="D3804" s="4">
        <v>42</v>
      </c>
      <c r="E3804" s="4" t="s">
        <v>15989</v>
      </c>
      <c r="F3804" s="4">
        <v>4.20125293731689</v>
      </c>
      <c r="G3804" s="4" t="s">
        <v>15990</v>
      </c>
    </row>
    <row r="3805" spans="1:7">
      <c r="A3805" s="4" t="s">
        <v>15991</v>
      </c>
      <c r="B3805" s="4" t="s">
        <v>15992</v>
      </c>
      <c r="C3805" s="4" t="s">
        <v>464</v>
      </c>
      <c r="D3805" s="4">
        <v>45</v>
      </c>
      <c r="E3805" s="4" t="s">
        <v>15993</v>
      </c>
      <c r="F3805" s="4">
        <v>4.20046710968018</v>
      </c>
      <c r="G3805" s="4" t="s">
        <v>15994</v>
      </c>
    </row>
    <row r="3806" spans="1:7">
      <c r="A3806" s="4" t="s">
        <v>15995</v>
      </c>
      <c r="B3806" s="4" t="s">
        <v>15996</v>
      </c>
      <c r="C3806" s="4" t="s">
        <v>464</v>
      </c>
      <c r="D3806" s="4">
        <v>41</v>
      </c>
      <c r="E3806" s="4" t="s">
        <v>15997</v>
      </c>
      <c r="F3806" s="4">
        <v>4.20026779174805</v>
      </c>
      <c r="G3806" s="4" t="s">
        <v>15998</v>
      </c>
    </row>
    <row r="3807" spans="1:7">
      <c r="A3807" s="4" t="s">
        <v>15999</v>
      </c>
      <c r="B3807" s="4" t="s">
        <v>16000</v>
      </c>
      <c r="C3807" s="4" t="s">
        <v>551</v>
      </c>
      <c r="D3807" s="4">
        <v>22</v>
      </c>
      <c r="E3807" s="4" t="s">
        <v>16001</v>
      </c>
      <c r="F3807" s="4">
        <v>4.19835567474365</v>
      </c>
      <c r="G3807" s="4" t="s">
        <v>16002</v>
      </c>
    </row>
    <row r="3808" spans="1:7">
      <c r="A3808" s="4" t="s">
        <v>16003</v>
      </c>
      <c r="B3808" s="4" t="s">
        <v>16004</v>
      </c>
      <c r="C3808" s="4" t="s">
        <v>464</v>
      </c>
      <c r="D3808" s="4">
        <v>37</v>
      </c>
      <c r="E3808" s="4" t="s">
        <v>16005</v>
      </c>
      <c r="F3808" s="4">
        <v>4.19833707809448</v>
      </c>
      <c r="G3808" s="4" t="s">
        <v>16006</v>
      </c>
    </row>
    <row r="3809" spans="1:7">
      <c r="A3809" s="4" t="s">
        <v>734</v>
      </c>
      <c r="B3809" s="4" t="s">
        <v>735</v>
      </c>
      <c r="C3809" s="4" t="s">
        <v>464</v>
      </c>
      <c r="D3809" s="4">
        <v>42</v>
      </c>
      <c r="E3809" s="4" t="s">
        <v>736</v>
      </c>
      <c r="F3809" s="4">
        <v>4.19738388061523</v>
      </c>
      <c r="G3809" s="4" t="s">
        <v>737</v>
      </c>
    </row>
    <row r="3810" spans="1:7">
      <c r="A3810" s="4" t="s">
        <v>16007</v>
      </c>
      <c r="B3810" s="4" t="s">
        <v>16008</v>
      </c>
      <c r="C3810" s="4" t="s">
        <v>464</v>
      </c>
      <c r="D3810" s="4">
        <v>46</v>
      </c>
      <c r="E3810" s="4" t="s">
        <v>16009</v>
      </c>
      <c r="F3810" s="4">
        <v>4.19685935974121</v>
      </c>
      <c r="G3810" s="4" t="s">
        <v>16010</v>
      </c>
    </row>
    <row r="3811" spans="1:7">
      <c r="A3811" s="4" t="s">
        <v>16011</v>
      </c>
      <c r="B3811" s="4" t="s">
        <v>16012</v>
      </c>
      <c r="C3811" s="4" t="s">
        <v>464</v>
      </c>
      <c r="D3811" s="4">
        <v>48</v>
      </c>
      <c r="E3811" s="4" t="s">
        <v>16013</v>
      </c>
      <c r="F3811" s="4">
        <v>4.19469928741455</v>
      </c>
      <c r="G3811" s="4" t="s">
        <v>16014</v>
      </c>
    </row>
    <row r="3812" spans="1:7">
      <c r="A3812" s="4" t="s">
        <v>16015</v>
      </c>
      <c r="B3812" s="4" t="s">
        <v>16016</v>
      </c>
      <c r="C3812" s="4" t="s">
        <v>464</v>
      </c>
      <c r="D3812" s="4">
        <v>44</v>
      </c>
      <c r="E3812" s="4" t="s">
        <v>16017</v>
      </c>
      <c r="F3812" s="4">
        <v>4.19421243667603</v>
      </c>
      <c r="G3812" s="4" t="s">
        <v>16018</v>
      </c>
    </row>
    <row r="3813" spans="1:7">
      <c r="A3813" s="4" t="s">
        <v>16019</v>
      </c>
      <c r="B3813" s="4" t="s">
        <v>16020</v>
      </c>
      <c r="C3813" s="4" t="s">
        <v>464</v>
      </c>
      <c r="D3813" s="4">
        <v>34</v>
      </c>
      <c r="E3813" s="4" t="s">
        <v>16021</v>
      </c>
      <c r="F3813" s="4">
        <v>4.19390296936035</v>
      </c>
      <c r="G3813" s="4" t="s">
        <v>16022</v>
      </c>
    </row>
    <row r="3814" spans="1:7">
      <c r="A3814" s="4" t="s">
        <v>16023</v>
      </c>
      <c r="B3814" s="4" t="s">
        <v>16024</v>
      </c>
      <c r="C3814" s="4" t="s">
        <v>464</v>
      </c>
      <c r="D3814" s="4">
        <v>30</v>
      </c>
      <c r="E3814" s="4" t="s">
        <v>16025</v>
      </c>
      <c r="F3814" s="4">
        <v>4.1931848526001</v>
      </c>
      <c r="G3814" s="4" t="s">
        <v>16026</v>
      </c>
    </row>
    <row r="3815" spans="1:7">
      <c r="A3815" s="4" t="s">
        <v>16027</v>
      </c>
      <c r="B3815" s="4" t="s">
        <v>16028</v>
      </c>
      <c r="C3815" s="4" t="s">
        <v>464</v>
      </c>
      <c r="D3815" s="4">
        <v>40</v>
      </c>
      <c r="E3815" s="4" t="s">
        <v>16029</v>
      </c>
      <c r="F3815" s="4">
        <v>4.1898627281189</v>
      </c>
      <c r="G3815" s="4" t="s">
        <v>16030</v>
      </c>
    </row>
    <row r="3816" spans="1:7">
      <c r="A3816" s="4" t="s">
        <v>16031</v>
      </c>
      <c r="B3816" s="4" t="s">
        <v>16032</v>
      </c>
      <c r="C3816" s="4" t="s">
        <v>464</v>
      </c>
      <c r="D3816" s="4">
        <v>25</v>
      </c>
      <c r="E3816" s="4" t="s">
        <v>16033</v>
      </c>
      <c r="F3816" s="4">
        <v>4.18881559371948</v>
      </c>
      <c r="G3816" s="4" t="s">
        <v>16034</v>
      </c>
    </row>
    <row r="3817" spans="1:7">
      <c r="A3817" s="4" t="s">
        <v>16035</v>
      </c>
      <c r="B3817" s="4" t="s">
        <v>16036</v>
      </c>
      <c r="C3817" s="4" t="s">
        <v>464</v>
      </c>
      <c r="D3817" s="4">
        <v>38</v>
      </c>
      <c r="E3817" s="4" t="s">
        <v>16037</v>
      </c>
      <c r="F3817" s="4">
        <v>4.18800640106201</v>
      </c>
      <c r="G3817" s="4" t="s">
        <v>16038</v>
      </c>
    </row>
    <row r="3818" spans="1:7">
      <c r="A3818" s="4" t="s">
        <v>16039</v>
      </c>
      <c r="B3818" s="4" t="s">
        <v>16040</v>
      </c>
      <c r="C3818" s="4" t="s">
        <v>464</v>
      </c>
      <c r="D3818" s="4">
        <v>41</v>
      </c>
      <c r="E3818" s="4" t="s">
        <v>16041</v>
      </c>
      <c r="F3818" s="4">
        <v>4.18632507324219</v>
      </c>
      <c r="G3818" s="4" t="s">
        <v>16042</v>
      </c>
    </row>
    <row r="3819" spans="1:7">
      <c r="A3819" s="4" t="s">
        <v>16043</v>
      </c>
      <c r="B3819" s="4" t="s">
        <v>16044</v>
      </c>
      <c r="C3819" s="4" t="s">
        <v>464</v>
      </c>
      <c r="D3819" s="4">
        <v>45</v>
      </c>
      <c r="E3819" s="4" t="s">
        <v>16045</v>
      </c>
      <c r="F3819" s="4">
        <v>4.18586397171021</v>
      </c>
      <c r="G3819" s="4" t="s">
        <v>16046</v>
      </c>
    </row>
    <row r="3820" spans="1:7">
      <c r="A3820" s="4" t="s">
        <v>16047</v>
      </c>
      <c r="B3820" s="4" t="s">
        <v>16048</v>
      </c>
      <c r="C3820" s="4" t="s">
        <v>464</v>
      </c>
      <c r="D3820" s="4">
        <v>38</v>
      </c>
      <c r="E3820" s="4" t="s">
        <v>16049</v>
      </c>
      <c r="F3820" s="4">
        <v>4.18516254425049</v>
      </c>
      <c r="G3820" s="4" t="s">
        <v>16050</v>
      </c>
    </row>
    <row r="3821" spans="1:7">
      <c r="A3821" s="4" t="s">
        <v>16051</v>
      </c>
      <c r="B3821" s="4" t="s">
        <v>16052</v>
      </c>
      <c r="C3821" s="4" t="s">
        <v>464</v>
      </c>
      <c r="D3821" s="4">
        <v>42</v>
      </c>
      <c r="E3821" s="4" t="s">
        <v>16053</v>
      </c>
      <c r="F3821" s="4">
        <v>4.18333625793457</v>
      </c>
      <c r="G3821" s="4" t="s">
        <v>16054</v>
      </c>
    </row>
    <row r="3822" spans="1:7">
      <c r="A3822" s="4" t="s">
        <v>16055</v>
      </c>
      <c r="B3822" s="4" t="s">
        <v>16056</v>
      </c>
      <c r="C3822" s="4" t="s">
        <v>464</v>
      </c>
      <c r="D3822" s="4">
        <v>38</v>
      </c>
      <c r="E3822" s="4" t="s">
        <v>16057</v>
      </c>
      <c r="F3822" s="4">
        <v>4.18243074417114</v>
      </c>
      <c r="G3822" s="4" t="s">
        <v>16058</v>
      </c>
    </row>
    <row r="3823" spans="1:7">
      <c r="A3823" s="4" t="s">
        <v>16059</v>
      </c>
      <c r="B3823" s="4" t="s">
        <v>16060</v>
      </c>
      <c r="C3823" s="4" t="s">
        <v>464</v>
      </c>
      <c r="D3823" s="4">
        <v>48</v>
      </c>
      <c r="E3823" s="4" t="s">
        <v>16061</v>
      </c>
      <c r="F3823" s="4">
        <v>4.17935752868652</v>
      </c>
      <c r="G3823" s="4" t="s">
        <v>16062</v>
      </c>
    </row>
    <row r="3824" spans="1:7">
      <c r="A3824" s="4" t="s">
        <v>16063</v>
      </c>
      <c r="B3824" s="4" t="s">
        <v>16064</v>
      </c>
      <c r="C3824" s="4" t="s">
        <v>464</v>
      </c>
      <c r="D3824" s="4">
        <v>46</v>
      </c>
      <c r="E3824" s="4" t="s">
        <v>16065</v>
      </c>
      <c r="F3824" s="4">
        <v>4.17553758621216</v>
      </c>
      <c r="G3824" s="4" t="s">
        <v>16066</v>
      </c>
    </row>
    <row r="3825" spans="1:7">
      <c r="A3825" s="4" t="s">
        <v>16067</v>
      </c>
      <c r="B3825" s="4" t="s">
        <v>16068</v>
      </c>
      <c r="C3825" s="4" t="s">
        <v>464</v>
      </c>
      <c r="D3825" s="4">
        <v>42</v>
      </c>
      <c r="E3825" s="4" t="s">
        <v>16069</v>
      </c>
      <c r="F3825" s="4">
        <v>4.17476272583008</v>
      </c>
      <c r="G3825" s="4" t="s">
        <v>16070</v>
      </c>
    </row>
    <row r="3826" spans="1:7">
      <c r="A3826" s="4" t="s">
        <v>16071</v>
      </c>
      <c r="B3826" s="4" t="s">
        <v>16072</v>
      </c>
      <c r="C3826" s="4" t="s">
        <v>464</v>
      </c>
      <c r="D3826" s="4">
        <v>41</v>
      </c>
      <c r="E3826" s="4" t="s">
        <v>16073</v>
      </c>
      <c r="F3826" s="4">
        <v>4.17457580566406</v>
      </c>
      <c r="G3826" s="4" t="s">
        <v>16074</v>
      </c>
    </row>
    <row r="3827" spans="1:7">
      <c r="A3827" s="4" t="s">
        <v>16075</v>
      </c>
      <c r="B3827" s="4" t="s">
        <v>16076</v>
      </c>
      <c r="C3827" s="4" t="s">
        <v>464</v>
      </c>
      <c r="D3827" s="4">
        <v>43</v>
      </c>
      <c r="E3827" s="4" t="s">
        <v>16077</v>
      </c>
      <c r="F3827" s="4">
        <v>4.17302799224854</v>
      </c>
      <c r="G3827" s="4" t="s">
        <v>16078</v>
      </c>
    </row>
    <row r="3828" spans="1:7">
      <c r="A3828" s="4" t="s">
        <v>16079</v>
      </c>
      <c r="B3828" s="4" t="s">
        <v>16080</v>
      </c>
      <c r="C3828" s="4" t="s">
        <v>464</v>
      </c>
      <c r="D3828" s="4">
        <v>38</v>
      </c>
      <c r="E3828" s="4" t="s">
        <v>16081</v>
      </c>
      <c r="F3828" s="4">
        <v>4.17269229888916</v>
      </c>
      <c r="G3828" s="4" t="s">
        <v>16082</v>
      </c>
    </row>
    <row r="3829" spans="1:7">
      <c r="A3829" s="4" t="s">
        <v>16083</v>
      </c>
      <c r="B3829" s="4" t="s">
        <v>16084</v>
      </c>
      <c r="C3829" s="4" t="s">
        <v>464</v>
      </c>
      <c r="D3829" s="4">
        <v>40</v>
      </c>
      <c r="E3829" s="4" t="s">
        <v>16085</v>
      </c>
      <c r="F3829" s="4">
        <v>4.17227697372437</v>
      </c>
      <c r="G3829" s="4" t="s">
        <v>16086</v>
      </c>
    </row>
    <row r="3830" spans="1:7">
      <c r="A3830" s="4" t="s">
        <v>16087</v>
      </c>
      <c r="B3830" s="4" t="s">
        <v>16088</v>
      </c>
      <c r="C3830" s="4" t="s">
        <v>464</v>
      </c>
      <c r="D3830" s="4">
        <v>37</v>
      </c>
      <c r="E3830" s="4" t="s">
        <v>16089</v>
      </c>
      <c r="F3830" s="4">
        <v>4.17196655273438</v>
      </c>
      <c r="G3830" s="4" t="s">
        <v>16090</v>
      </c>
    </row>
    <row r="3831" spans="1:7">
      <c r="A3831" s="4" t="s">
        <v>16091</v>
      </c>
      <c r="B3831" s="4" t="s">
        <v>16092</v>
      </c>
      <c r="C3831" s="4" t="s">
        <v>464</v>
      </c>
      <c r="D3831" s="4">
        <v>45</v>
      </c>
      <c r="E3831" s="4" t="s">
        <v>16093</v>
      </c>
      <c r="F3831" s="4">
        <v>4.17038536071777</v>
      </c>
      <c r="G3831" s="4" t="s">
        <v>16094</v>
      </c>
    </row>
    <row r="3832" spans="1:7">
      <c r="A3832" s="4" t="s">
        <v>16095</v>
      </c>
      <c r="B3832" s="4" t="s">
        <v>16096</v>
      </c>
      <c r="C3832" s="4" t="s">
        <v>464</v>
      </c>
      <c r="D3832" s="4">
        <v>45</v>
      </c>
      <c r="E3832" s="4" t="s">
        <v>16097</v>
      </c>
      <c r="F3832" s="4">
        <v>4.17031288146973</v>
      </c>
      <c r="G3832" s="4" t="s">
        <v>16098</v>
      </c>
    </row>
    <row r="3833" spans="1:7">
      <c r="A3833" s="4" t="s">
        <v>16099</v>
      </c>
      <c r="B3833" s="4" t="s">
        <v>16100</v>
      </c>
      <c r="C3833" s="4" t="s">
        <v>464</v>
      </c>
      <c r="D3833" s="4">
        <v>38</v>
      </c>
      <c r="E3833" s="4" t="s">
        <v>16101</v>
      </c>
      <c r="F3833" s="4">
        <v>4.16997718811035</v>
      </c>
      <c r="G3833" s="4" t="s">
        <v>16102</v>
      </c>
    </row>
    <row r="3834" spans="1:7">
      <c r="A3834" s="4" t="s">
        <v>16103</v>
      </c>
      <c r="B3834" s="4" t="s">
        <v>16104</v>
      </c>
      <c r="C3834" s="4" t="s">
        <v>464</v>
      </c>
      <c r="D3834" s="4">
        <v>38</v>
      </c>
      <c r="E3834" s="4" t="s">
        <v>16105</v>
      </c>
      <c r="F3834" s="4">
        <v>4.16919612884521</v>
      </c>
      <c r="G3834" s="4" t="s">
        <v>16106</v>
      </c>
    </row>
    <row r="3835" spans="1:7">
      <c r="A3835" s="4" t="s">
        <v>16107</v>
      </c>
      <c r="B3835" s="4" t="s">
        <v>16108</v>
      </c>
      <c r="C3835" s="4" t="s">
        <v>464</v>
      </c>
      <c r="D3835" s="4">
        <v>43</v>
      </c>
      <c r="E3835" s="4" t="s">
        <v>16109</v>
      </c>
      <c r="F3835" s="4">
        <v>4.16840362548828</v>
      </c>
      <c r="G3835" s="4" t="s">
        <v>16110</v>
      </c>
    </row>
    <row r="3836" spans="1:7">
      <c r="A3836" s="4" t="s">
        <v>16111</v>
      </c>
      <c r="B3836" s="4" t="s">
        <v>16112</v>
      </c>
      <c r="C3836" s="4" t="s">
        <v>464</v>
      </c>
      <c r="D3836" s="4">
        <v>37</v>
      </c>
      <c r="E3836" s="4" t="s">
        <v>16113</v>
      </c>
      <c r="F3836" s="4">
        <v>4.16714286804199</v>
      </c>
      <c r="G3836" s="4" t="s">
        <v>16114</v>
      </c>
    </row>
    <row r="3837" spans="1:7">
      <c r="A3837" s="4" t="s">
        <v>16115</v>
      </c>
      <c r="B3837" s="4" t="s">
        <v>16116</v>
      </c>
      <c r="C3837" s="4" t="s">
        <v>464</v>
      </c>
      <c r="D3837" s="4">
        <v>34</v>
      </c>
      <c r="E3837" s="4" t="s">
        <v>16117</v>
      </c>
      <c r="F3837" s="4">
        <v>4.16160297393799</v>
      </c>
      <c r="G3837" s="4" t="s">
        <v>16118</v>
      </c>
    </row>
    <row r="3838" spans="1:7">
      <c r="A3838" s="4" t="s">
        <v>16119</v>
      </c>
      <c r="B3838" s="4" t="s">
        <v>16120</v>
      </c>
      <c r="C3838" s="4" t="s">
        <v>464</v>
      </c>
      <c r="D3838" s="4">
        <v>40</v>
      </c>
      <c r="E3838" s="4" t="s">
        <v>16121</v>
      </c>
      <c r="F3838" s="4">
        <v>4.15980815887451</v>
      </c>
      <c r="G3838" s="4" t="s">
        <v>16122</v>
      </c>
    </row>
    <row r="3839" spans="1:7">
      <c r="A3839" s="4" t="s">
        <v>16123</v>
      </c>
      <c r="B3839" s="4" t="s">
        <v>16124</v>
      </c>
      <c r="C3839" s="4" t="s">
        <v>551</v>
      </c>
      <c r="D3839" s="4">
        <v>19</v>
      </c>
      <c r="E3839" s="4" t="s">
        <v>16125</v>
      </c>
      <c r="F3839" s="4">
        <v>4.15938329696655</v>
      </c>
      <c r="G3839" s="4" t="s">
        <v>16126</v>
      </c>
    </row>
    <row r="3840" spans="1:7">
      <c r="A3840" s="4" t="s">
        <v>16127</v>
      </c>
      <c r="B3840" s="4" t="s">
        <v>16128</v>
      </c>
      <c r="C3840" s="4" t="s">
        <v>464</v>
      </c>
      <c r="D3840" s="4">
        <v>45</v>
      </c>
      <c r="E3840" s="4" t="s">
        <v>16129</v>
      </c>
      <c r="F3840" s="4">
        <v>4.15930557250977</v>
      </c>
      <c r="G3840" s="4" t="s">
        <v>16130</v>
      </c>
    </row>
    <row r="3841" spans="1:7">
      <c r="A3841" s="4" t="s">
        <v>16131</v>
      </c>
      <c r="B3841" s="4" t="s">
        <v>16132</v>
      </c>
      <c r="C3841" s="4" t="s">
        <v>464</v>
      </c>
      <c r="D3841" s="4">
        <v>41</v>
      </c>
      <c r="E3841" s="4" t="s">
        <v>16133</v>
      </c>
      <c r="F3841" s="4">
        <v>4.15848255157471</v>
      </c>
      <c r="G3841" s="4" t="s">
        <v>16134</v>
      </c>
    </row>
    <row r="3842" spans="1:7">
      <c r="A3842" s="4" t="s">
        <v>16135</v>
      </c>
      <c r="B3842" s="4" t="s">
        <v>16136</v>
      </c>
      <c r="C3842" s="4" t="s">
        <v>464</v>
      </c>
      <c r="D3842" s="4">
        <v>39</v>
      </c>
      <c r="E3842" s="4" t="s">
        <v>16137</v>
      </c>
      <c r="F3842" s="4">
        <v>4.15834426879883</v>
      </c>
      <c r="G3842" s="4" t="s">
        <v>16138</v>
      </c>
    </row>
    <row r="3843" spans="1:7">
      <c r="A3843" s="4" t="s">
        <v>16139</v>
      </c>
      <c r="B3843" s="4" t="s">
        <v>16140</v>
      </c>
      <c r="C3843" s="4" t="s">
        <v>464</v>
      </c>
      <c r="D3843" s="4">
        <v>42</v>
      </c>
      <c r="E3843" s="4" t="s">
        <v>16141</v>
      </c>
      <c r="F3843" s="4">
        <v>4.15512228012085</v>
      </c>
      <c r="G3843" s="4" t="s">
        <v>16142</v>
      </c>
    </row>
    <row r="3844" spans="1:7">
      <c r="A3844" s="4" t="s">
        <v>16143</v>
      </c>
      <c r="B3844" s="4" t="s">
        <v>16144</v>
      </c>
      <c r="C3844" s="4" t="s">
        <v>464</v>
      </c>
      <c r="D3844" s="4">
        <v>42</v>
      </c>
      <c r="E3844" s="4" t="s">
        <v>16145</v>
      </c>
      <c r="F3844" s="4">
        <v>4.15429258346558</v>
      </c>
      <c r="G3844" s="4" t="s">
        <v>16146</v>
      </c>
    </row>
    <row r="3845" spans="1:7">
      <c r="A3845" s="4" t="s">
        <v>16147</v>
      </c>
      <c r="B3845" s="4" t="s">
        <v>16148</v>
      </c>
      <c r="C3845" s="4" t="s">
        <v>464</v>
      </c>
      <c r="D3845" s="4">
        <v>42</v>
      </c>
      <c r="E3845" s="4" t="s">
        <v>16149</v>
      </c>
      <c r="F3845" s="4">
        <v>4.153489112854</v>
      </c>
      <c r="G3845" s="4" t="s">
        <v>16150</v>
      </c>
    </row>
    <row r="3846" spans="1:7">
      <c r="A3846" s="4" t="s">
        <v>16151</v>
      </c>
      <c r="B3846" s="4" t="s">
        <v>16152</v>
      </c>
      <c r="C3846" s="4" t="s">
        <v>464</v>
      </c>
      <c r="D3846" s="4">
        <v>36</v>
      </c>
      <c r="E3846" s="4" t="s">
        <v>16153</v>
      </c>
      <c r="F3846" s="4">
        <v>4.15307521820068</v>
      </c>
      <c r="G3846" s="4" t="s">
        <v>16154</v>
      </c>
    </row>
    <row r="3847" spans="1:7">
      <c r="A3847" s="4" t="s">
        <v>16155</v>
      </c>
      <c r="B3847" s="4" t="s">
        <v>16156</v>
      </c>
      <c r="C3847" s="4" t="s">
        <v>464</v>
      </c>
      <c r="D3847" s="4">
        <v>42</v>
      </c>
      <c r="E3847" s="4" t="s">
        <v>16157</v>
      </c>
      <c r="F3847" s="4">
        <v>4.15195941925049</v>
      </c>
      <c r="G3847" s="4" t="s">
        <v>16158</v>
      </c>
    </row>
    <row r="3848" spans="1:7">
      <c r="A3848" s="4" t="s">
        <v>16159</v>
      </c>
      <c r="B3848" s="4" t="s">
        <v>16160</v>
      </c>
      <c r="C3848" s="4" t="s">
        <v>464</v>
      </c>
      <c r="D3848" s="4">
        <v>36</v>
      </c>
      <c r="E3848" s="4" t="s">
        <v>16161</v>
      </c>
      <c r="F3848" s="4">
        <v>4.1514368057251</v>
      </c>
      <c r="G3848" s="4" t="s">
        <v>16162</v>
      </c>
    </row>
    <row r="3849" spans="1:7">
      <c r="A3849" s="4" t="s">
        <v>16163</v>
      </c>
      <c r="B3849" s="4" t="s">
        <v>16164</v>
      </c>
      <c r="C3849" s="4" t="s">
        <v>464</v>
      </c>
      <c r="D3849" s="4">
        <v>41</v>
      </c>
      <c r="E3849" s="4" t="s">
        <v>16165</v>
      </c>
      <c r="F3849" s="4">
        <v>4.15139722824097</v>
      </c>
      <c r="G3849" s="4" t="s">
        <v>16166</v>
      </c>
    </row>
    <row r="3850" spans="1:7">
      <c r="A3850" s="4" t="s">
        <v>16167</v>
      </c>
      <c r="B3850" s="4" t="s">
        <v>16168</v>
      </c>
      <c r="C3850" s="4" t="s">
        <v>464</v>
      </c>
      <c r="D3850" s="4">
        <v>45</v>
      </c>
      <c r="E3850" s="4" t="s">
        <v>16169</v>
      </c>
      <c r="F3850" s="4">
        <v>4.14918327331543</v>
      </c>
      <c r="G3850" s="4" t="s">
        <v>16170</v>
      </c>
    </row>
    <row r="3851" spans="1:7">
      <c r="A3851" s="4" t="s">
        <v>16171</v>
      </c>
      <c r="B3851" s="4" t="s">
        <v>16172</v>
      </c>
      <c r="C3851" s="4" t="s">
        <v>464</v>
      </c>
      <c r="D3851" s="4">
        <v>42</v>
      </c>
      <c r="E3851" s="4" t="s">
        <v>16173</v>
      </c>
      <c r="F3851" s="4">
        <v>4.14786958694458</v>
      </c>
      <c r="G3851" s="4" t="s">
        <v>16174</v>
      </c>
    </row>
    <row r="3852" spans="1:7">
      <c r="A3852" s="4" t="s">
        <v>16175</v>
      </c>
      <c r="B3852" s="4" t="s">
        <v>16176</v>
      </c>
      <c r="C3852" s="4" t="s">
        <v>464</v>
      </c>
      <c r="D3852" s="4">
        <v>44</v>
      </c>
      <c r="E3852" s="4" t="s">
        <v>16177</v>
      </c>
      <c r="F3852" s="4">
        <v>4.14773178100586</v>
      </c>
      <c r="G3852" s="4" t="s">
        <v>16178</v>
      </c>
    </row>
    <row r="3853" spans="1:7">
      <c r="A3853" s="4" t="s">
        <v>16179</v>
      </c>
      <c r="B3853" s="4" t="s">
        <v>16180</v>
      </c>
      <c r="C3853" s="4" t="s">
        <v>464</v>
      </c>
      <c r="D3853" s="4">
        <v>46</v>
      </c>
      <c r="E3853" s="4" t="s">
        <v>16181</v>
      </c>
      <c r="F3853" s="4">
        <v>4.14529752731323</v>
      </c>
      <c r="G3853" s="4" t="s">
        <v>16182</v>
      </c>
    </row>
    <row r="3854" spans="1:7">
      <c r="A3854" s="4" t="s">
        <v>16183</v>
      </c>
      <c r="B3854" s="4" t="s">
        <v>16184</v>
      </c>
      <c r="C3854" s="4" t="s">
        <v>464</v>
      </c>
      <c r="D3854" s="4">
        <v>39</v>
      </c>
      <c r="E3854" s="4" t="s">
        <v>16185</v>
      </c>
      <c r="F3854" s="4">
        <v>4.14295721054077</v>
      </c>
      <c r="G3854" s="4" t="s">
        <v>16186</v>
      </c>
    </row>
    <row r="3855" spans="1:7">
      <c r="A3855" s="4" t="s">
        <v>16187</v>
      </c>
      <c r="B3855" s="4" t="s">
        <v>16188</v>
      </c>
      <c r="C3855" s="4" t="s">
        <v>464</v>
      </c>
      <c r="D3855" s="4">
        <v>42</v>
      </c>
      <c r="E3855" s="4" t="s">
        <v>16189</v>
      </c>
      <c r="F3855" s="4">
        <v>4.14203357696533</v>
      </c>
      <c r="G3855" s="4" t="s">
        <v>16190</v>
      </c>
    </row>
    <row r="3856" spans="1:7">
      <c r="A3856" s="4" t="s">
        <v>16191</v>
      </c>
      <c r="B3856" s="4" t="s">
        <v>16192</v>
      </c>
      <c r="C3856" s="4" t="s">
        <v>464</v>
      </c>
      <c r="D3856" s="4">
        <v>39</v>
      </c>
      <c r="E3856" s="4" t="s">
        <v>16193</v>
      </c>
      <c r="F3856" s="4">
        <v>4.14022445678711</v>
      </c>
      <c r="G3856" s="4" t="s">
        <v>16194</v>
      </c>
    </row>
    <row r="3857" spans="1:7">
      <c r="A3857" s="4" t="s">
        <v>16195</v>
      </c>
      <c r="B3857" s="4" t="s">
        <v>16196</v>
      </c>
      <c r="C3857" s="4" t="s">
        <v>464</v>
      </c>
      <c r="D3857" s="4">
        <v>39</v>
      </c>
      <c r="E3857" s="4" t="s">
        <v>16197</v>
      </c>
      <c r="F3857" s="4">
        <v>4.13961029052734</v>
      </c>
      <c r="G3857" s="4" t="s">
        <v>16198</v>
      </c>
    </row>
    <row r="3858" spans="1:7">
      <c r="A3858" s="4" t="s">
        <v>16199</v>
      </c>
      <c r="B3858" s="4" t="s">
        <v>16200</v>
      </c>
      <c r="C3858" s="4" t="s">
        <v>464</v>
      </c>
      <c r="D3858" s="4">
        <v>38</v>
      </c>
      <c r="E3858" s="4" t="s">
        <v>16201</v>
      </c>
      <c r="F3858" s="4">
        <v>4.13949728012085</v>
      </c>
      <c r="G3858" s="4" t="s">
        <v>16202</v>
      </c>
    </row>
    <row r="3859" spans="1:7">
      <c r="A3859" s="4" t="s">
        <v>16203</v>
      </c>
      <c r="B3859" s="4" t="s">
        <v>16204</v>
      </c>
      <c r="C3859" s="4" t="s">
        <v>464</v>
      </c>
      <c r="D3859" s="4">
        <v>37</v>
      </c>
      <c r="E3859" s="4" t="s">
        <v>16205</v>
      </c>
      <c r="F3859" s="4">
        <v>4.13679170608521</v>
      </c>
      <c r="G3859" s="4" t="s">
        <v>16206</v>
      </c>
    </row>
    <row r="3860" spans="1:7">
      <c r="A3860" s="4" t="s">
        <v>16207</v>
      </c>
      <c r="B3860" s="4" t="s">
        <v>16208</v>
      </c>
      <c r="C3860" s="4" t="s">
        <v>464</v>
      </c>
      <c r="D3860" s="4">
        <v>30</v>
      </c>
      <c r="E3860" s="4" t="s">
        <v>16209</v>
      </c>
      <c r="F3860" s="4">
        <v>4.13529062271118</v>
      </c>
      <c r="G3860" s="4" t="s">
        <v>16210</v>
      </c>
    </row>
    <row r="3861" spans="1:7">
      <c r="A3861" s="4" t="s">
        <v>16211</v>
      </c>
      <c r="B3861" s="4" t="s">
        <v>16212</v>
      </c>
      <c r="C3861" s="4" t="s">
        <v>464</v>
      </c>
      <c r="D3861" s="4">
        <v>45</v>
      </c>
      <c r="E3861" s="4" t="s">
        <v>16213</v>
      </c>
      <c r="F3861" s="4">
        <v>4.12925434112549</v>
      </c>
      <c r="G3861" s="4" t="s">
        <v>16214</v>
      </c>
    </row>
    <row r="3862" spans="1:7">
      <c r="A3862" s="4" t="s">
        <v>16215</v>
      </c>
      <c r="B3862" s="4" t="s">
        <v>16216</v>
      </c>
      <c r="C3862" s="4" t="s">
        <v>464</v>
      </c>
      <c r="D3862" s="4">
        <v>40</v>
      </c>
      <c r="E3862" s="4" t="s">
        <v>16217</v>
      </c>
      <c r="F3862" s="4">
        <v>4.12845611572266</v>
      </c>
      <c r="G3862" s="4" t="s">
        <v>16218</v>
      </c>
    </row>
    <row r="3863" spans="1:7">
      <c r="A3863" s="4" t="s">
        <v>16219</v>
      </c>
      <c r="B3863" s="4" t="s">
        <v>16220</v>
      </c>
      <c r="C3863" s="4" t="s">
        <v>464</v>
      </c>
      <c r="D3863" s="4">
        <v>38</v>
      </c>
      <c r="E3863" s="4" t="s">
        <v>16221</v>
      </c>
      <c r="F3863" s="4">
        <v>4.12683153152466</v>
      </c>
      <c r="G3863" s="4" t="s">
        <v>16222</v>
      </c>
    </row>
    <row r="3864" spans="1:7">
      <c r="A3864" s="4" t="s">
        <v>16223</v>
      </c>
      <c r="B3864" s="4" t="s">
        <v>16224</v>
      </c>
      <c r="C3864" s="4" t="s">
        <v>464</v>
      </c>
      <c r="D3864" s="4">
        <v>42</v>
      </c>
      <c r="E3864" s="4" t="s">
        <v>16225</v>
      </c>
      <c r="F3864" s="4">
        <v>4.12628364562988</v>
      </c>
      <c r="G3864" s="4" t="s">
        <v>16226</v>
      </c>
    </row>
    <row r="3865" spans="1:7">
      <c r="A3865" s="4" t="s">
        <v>16227</v>
      </c>
      <c r="B3865" s="4" t="s">
        <v>16228</v>
      </c>
      <c r="C3865" s="4" t="s">
        <v>464</v>
      </c>
      <c r="D3865" s="4">
        <v>41</v>
      </c>
      <c r="E3865" s="4" t="s">
        <v>16229</v>
      </c>
      <c r="F3865" s="4">
        <v>4.12387943267822</v>
      </c>
      <c r="G3865" s="4" t="s">
        <v>16230</v>
      </c>
    </row>
    <row r="3866" spans="1:7">
      <c r="A3866" s="4" t="s">
        <v>16231</v>
      </c>
      <c r="B3866" s="4" t="s">
        <v>16232</v>
      </c>
      <c r="C3866" s="4" t="s">
        <v>464</v>
      </c>
      <c r="D3866" s="4">
        <v>36</v>
      </c>
      <c r="E3866" s="4" t="s">
        <v>16233</v>
      </c>
      <c r="F3866" s="4">
        <v>4.12300109863281</v>
      </c>
      <c r="G3866" s="4" t="s">
        <v>16234</v>
      </c>
    </row>
    <row r="3867" spans="1:7">
      <c r="A3867" s="4" t="s">
        <v>16235</v>
      </c>
      <c r="B3867" s="4" t="s">
        <v>16236</v>
      </c>
      <c r="C3867" s="4" t="s">
        <v>464</v>
      </c>
      <c r="D3867" s="4">
        <v>41</v>
      </c>
      <c r="E3867" s="4" t="s">
        <v>16237</v>
      </c>
      <c r="F3867" s="4">
        <v>4.12177896499634</v>
      </c>
      <c r="G3867" s="4" t="s">
        <v>16238</v>
      </c>
    </row>
    <row r="3868" spans="1:7">
      <c r="A3868" s="4" t="s">
        <v>16239</v>
      </c>
      <c r="B3868" s="4" t="s">
        <v>16240</v>
      </c>
      <c r="C3868" s="4" t="s">
        <v>464</v>
      </c>
      <c r="D3868" s="4">
        <v>44</v>
      </c>
      <c r="E3868" s="4" t="s">
        <v>16241</v>
      </c>
      <c r="F3868" s="4">
        <v>4.12139701843262</v>
      </c>
      <c r="G3868" s="4" t="s">
        <v>16242</v>
      </c>
    </row>
    <row r="3869" spans="1:7">
      <c r="A3869" s="4" t="s">
        <v>16243</v>
      </c>
      <c r="B3869" s="4" t="s">
        <v>16244</v>
      </c>
      <c r="C3869" s="4" t="s">
        <v>464</v>
      </c>
      <c r="D3869" s="4">
        <v>45</v>
      </c>
      <c r="E3869" s="4" t="s">
        <v>16245</v>
      </c>
      <c r="F3869" s="4">
        <v>4.11470127105713</v>
      </c>
      <c r="G3869" s="4" t="s">
        <v>16246</v>
      </c>
    </row>
    <row r="3870" spans="1:7">
      <c r="A3870" s="4" t="s">
        <v>16247</v>
      </c>
      <c r="B3870" s="4" t="s">
        <v>16248</v>
      </c>
      <c r="C3870" s="4" t="s">
        <v>464</v>
      </c>
      <c r="D3870" s="4">
        <v>45</v>
      </c>
      <c r="E3870" s="4" t="s">
        <v>16249</v>
      </c>
      <c r="F3870" s="4">
        <v>4.11336517333984</v>
      </c>
      <c r="G3870" s="4" t="s">
        <v>16250</v>
      </c>
    </row>
    <row r="3871" spans="1:7">
      <c r="A3871" s="4" t="s">
        <v>16251</v>
      </c>
      <c r="B3871" s="4" t="s">
        <v>16252</v>
      </c>
      <c r="C3871" s="4" t="s">
        <v>464</v>
      </c>
      <c r="D3871" s="4">
        <v>43</v>
      </c>
      <c r="E3871" s="4" t="s">
        <v>16253</v>
      </c>
      <c r="F3871" s="4">
        <v>4.11266565322876</v>
      </c>
      <c r="G3871" s="4" t="s">
        <v>16254</v>
      </c>
    </row>
    <row r="3872" spans="1:7">
      <c r="A3872" s="4" t="s">
        <v>16255</v>
      </c>
      <c r="B3872" s="4" t="s">
        <v>16256</v>
      </c>
      <c r="C3872" s="4" t="s">
        <v>464</v>
      </c>
      <c r="D3872" s="4">
        <v>44</v>
      </c>
      <c r="E3872" s="4" t="s">
        <v>16257</v>
      </c>
      <c r="F3872" s="4">
        <v>4.11241149902344</v>
      </c>
      <c r="G3872" s="4" t="s">
        <v>16258</v>
      </c>
    </row>
    <row r="3873" spans="1:7">
      <c r="A3873" s="4" t="s">
        <v>16259</v>
      </c>
      <c r="B3873" s="4" t="s">
        <v>16260</v>
      </c>
      <c r="C3873" s="4" t="s">
        <v>464</v>
      </c>
      <c r="D3873" s="4">
        <v>42</v>
      </c>
      <c r="E3873" s="4" t="s">
        <v>16261</v>
      </c>
      <c r="F3873" s="4">
        <v>4.11223793029785</v>
      </c>
      <c r="G3873" s="4" t="s">
        <v>16262</v>
      </c>
    </row>
    <row r="3874" spans="1:7">
      <c r="A3874" s="4" t="s">
        <v>16263</v>
      </c>
      <c r="B3874" s="4" t="s">
        <v>16264</v>
      </c>
      <c r="C3874" s="4" t="s">
        <v>464</v>
      </c>
      <c r="D3874" s="4">
        <v>48</v>
      </c>
      <c r="E3874" s="4" t="s">
        <v>16265</v>
      </c>
      <c r="F3874" s="4">
        <v>4.11160850524902</v>
      </c>
      <c r="G3874" s="4" t="s">
        <v>16266</v>
      </c>
    </row>
    <row r="3875" spans="1:7">
      <c r="A3875" s="4" t="s">
        <v>16267</v>
      </c>
      <c r="B3875" s="4" t="s">
        <v>16268</v>
      </c>
      <c r="C3875" s="4" t="s">
        <v>464</v>
      </c>
      <c r="D3875" s="4">
        <v>44</v>
      </c>
      <c r="E3875" s="4" t="s">
        <v>16269</v>
      </c>
      <c r="F3875" s="4">
        <v>4.10803508758545</v>
      </c>
      <c r="G3875" s="4" t="s">
        <v>16270</v>
      </c>
    </row>
    <row r="3876" spans="1:7">
      <c r="A3876" s="4" t="s">
        <v>16271</v>
      </c>
      <c r="B3876" s="4" t="s">
        <v>16272</v>
      </c>
      <c r="C3876" s="4" t="s">
        <v>464</v>
      </c>
      <c r="D3876" s="4">
        <v>45</v>
      </c>
      <c r="E3876" s="4" t="s">
        <v>16273</v>
      </c>
      <c r="F3876" s="4">
        <v>4.10498714447021</v>
      </c>
      <c r="G3876" s="4" t="s">
        <v>16274</v>
      </c>
    </row>
    <row r="3877" spans="1:7">
      <c r="A3877" s="4" t="s">
        <v>16275</v>
      </c>
      <c r="B3877" s="4" t="s">
        <v>16276</v>
      </c>
      <c r="C3877" s="4" t="s">
        <v>464</v>
      </c>
      <c r="D3877" s="4">
        <v>40</v>
      </c>
      <c r="E3877" s="4" t="s">
        <v>16277</v>
      </c>
      <c r="F3877" s="4">
        <v>4.10419654846191</v>
      </c>
      <c r="G3877" s="4" t="s">
        <v>16278</v>
      </c>
    </row>
    <row r="3878" spans="1:7">
      <c r="A3878" s="4" t="s">
        <v>16279</v>
      </c>
      <c r="B3878" s="4" t="s">
        <v>16280</v>
      </c>
      <c r="C3878" s="4" t="s">
        <v>464</v>
      </c>
      <c r="D3878" s="4">
        <v>40</v>
      </c>
      <c r="E3878" s="4" t="s">
        <v>16281</v>
      </c>
      <c r="F3878" s="4">
        <v>4.1029224395752</v>
      </c>
      <c r="G3878" s="4" t="s">
        <v>16282</v>
      </c>
    </row>
    <row r="3879" spans="1:7">
      <c r="A3879" s="4" t="s">
        <v>16283</v>
      </c>
      <c r="B3879" s="4" t="s">
        <v>16284</v>
      </c>
      <c r="C3879" s="4" t="s">
        <v>464</v>
      </c>
      <c r="D3879" s="4">
        <v>44</v>
      </c>
      <c r="E3879" s="4" t="s">
        <v>16285</v>
      </c>
      <c r="F3879" s="4">
        <v>4.10146474838257</v>
      </c>
      <c r="G3879" s="4" t="s">
        <v>16286</v>
      </c>
    </row>
    <row r="3880" spans="1:7">
      <c r="A3880" s="4" t="s">
        <v>16287</v>
      </c>
      <c r="B3880" s="4" t="s">
        <v>16288</v>
      </c>
      <c r="C3880" s="4" t="s">
        <v>464</v>
      </c>
      <c r="D3880" s="4">
        <v>33</v>
      </c>
      <c r="E3880" s="4" t="s">
        <v>16289</v>
      </c>
      <c r="F3880" s="4">
        <v>4.10139465332031</v>
      </c>
      <c r="G3880" s="4" t="s">
        <v>16290</v>
      </c>
    </row>
    <row r="3881" spans="1:7">
      <c r="A3881" s="4" t="s">
        <v>16291</v>
      </c>
      <c r="B3881" s="4" t="s">
        <v>16292</v>
      </c>
      <c r="C3881" s="4" t="s">
        <v>551</v>
      </c>
      <c r="D3881" s="4">
        <v>21</v>
      </c>
      <c r="E3881" s="4" t="s">
        <v>16293</v>
      </c>
      <c r="F3881" s="4">
        <v>4.1007137298584</v>
      </c>
      <c r="G3881" s="4" t="s">
        <v>16294</v>
      </c>
    </row>
    <row r="3882" spans="1:7">
      <c r="A3882" s="4" t="s">
        <v>16295</v>
      </c>
      <c r="B3882" s="4" t="s">
        <v>16296</v>
      </c>
      <c r="C3882" s="4" t="s">
        <v>464</v>
      </c>
      <c r="D3882" s="4">
        <v>34</v>
      </c>
      <c r="E3882" s="4" t="s">
        <v>16297</v>
      </c>
      <c r="F3882" s="4">
        <v>4.09798288345337</v>
      </c>
      <c r="G3882" s="4" t="s">
        <v>16298</v>
      </c>
    </row>
    <row r="3883" spans="1:7">
      <c r="A3883" s="4" t="s">
        <v>16299</v>
      </c>
      <c r="B3883" s="4" t="s">
        <v>16300</v>
      </c>
      <c r="C3883" s="4" t="s">
        <v>464</v>
      </c>
      <c r="D3883" s="4">
        <v>39</v>
      </c>
      <c r="E3883" s="4" t="s">
        <v>16301</v>
      </c>
      <c r="F3883" s="4">
        <v>4.0947380065918</v>
      </c>
      <c r="G3883" s="4" t="s">
        <v>16302</v>
      </c>
    </row>
    <row r="3884" spans="1:7">
      <c r="A3884" s="4" t="s">
        <v>16303</v>
      </c>
      <c r="B3884" s="4" t="s">
        <v>16304</v>
      </c>
      <c r="C3884" s="4" t="s">
        <v>464</v>
      </c>
      <c r="D3884" s="4">
        <v>41</v>
      </c>
      <c r="E3884" s="4" t="s">
        <v>16305</v>
      </c>
      <c r="F3884" s="4">
        <v>4.09451818466187</v>
      </c>
      <c r="G3884" s="4" t="s">
        <v>16306</v>
      </c>
    </row>
    <row r="3885" spans="1:7">
      <c r="A3885" s="4" t="s">
        <v>16307</v>
      </c>
      <c r="B3885" s="4" t="s">
        <v>16308</v>
      </c>
      <c r="C3885" s="4" t="s">
        <v>464</v>
      </c>
      <c r="D3885" s="4">
        <v>44</v>
      </c>
      <c r="E3885" s="4" t="s">
        <v>16309</v>
      </c>
      <c r="F3885" s="4">
        <v>4.09280967712402</v>
      </c>
      <c r="G3885" s="4" t="s">
        <v>16310</v>
      </c>
    </row>
    <row r="3886" spans="1:7">
      <c r="A3886" s="4" t="s">
        <v>16311</v>
      </c>
      <c r="B3886" s="4" t="s">
        <v>16312</v>
      </c>
      <c r="C3886" s="4" t="s">
        <v>464</v>
      </c>
      <c r="D3886" s="4">
        <v>41</v>
      </c>
      <c r="E3886" s="4" t="s">
        <v>16313</v>
      </c>
      <c r="F3886" s="4">
        <v>4.09151124954224</v>
      </c>
      <c r="G3886" s="4" t="s">
        <v>16314</v>
      </c>
    </row>
    <row r="3887" spans="1:7">
      <c r="A3887" s="4" t="s">
        <v>16315</v>
      </c>
      <c r="B3887" s="4" t="s">
        <v>16316</v>
      </c>
      <c r="C3887" s="4" t="s">
        <v>464</v>
      </c>
      <c r="D3887" s="4">
        <v>43</v>
      </c>
      <c r="E3887" s="4" t="s">
        <v>16317</v>
      </c>
      <c r="F3887" s="4">
        <v>4.09089088439941</v>
      </c>
      <c r="G3887" s="4" t="s">
        <v>16318</v>
      </c>
    </row>
    <row r="3888" spans="1:7">
      <c r="A3888" s="4" t="s">
        <v>16319</v>
      </c>
      <c r="B3888" s="4" t="s">
        <v>16320</v>
      </c>
      <c r="C3888" s="4" t="s">
        <v>464</v>
      </c>
      <c r="D3888" s="4">
        <v>42</v>
      </c>
      <c r="E3888" s="4" t="s">
        <v>16321</v>
      </c>
      <c r="F3888" s="4">
        <v>4.08966970443726</v>
      </c>
      <c r="G3888" s="4" t="s">
        <v>16322</v>
      </c>
    </row>
    <row r="3889" spans="1:7">
      <c r="A3889" s="4" t="s">
        <v>16323</v>
      </c>
      <c r="B3889" s="4" t="s">
        <v>16324</v>
      </c>
      <c r="C3889" s="4" t="s">
        <v>464</v>
      </c>
      <c r="D3889" s="4">
        <v>39</v>
      </c>
      <c r="E3889" s="4" t="s">
        <v>16325</v>
      </c>
      <c r="F3889" s="4">
        <v>4.08895778656006</v>
      </c>
      <c r="G3889" s="4" t="s">
        <v>16326</v>
      </c>
    </row>
    <row r="3890" spans="1:7">
      <c r="A3890" s="4" t="s">
        <v>16327</v>
      </c>
      <c r="B3890" s="4" t="s">
        <v>16328</v>
      </c>
      <c r="C3890" s="4" t="s">
        <v>464</v>
      </c>
      <c r="D3890" s="4">
        <v>37</v>
      </c>
      <c r="E3890" s="4" t="s">
        <v>16329</v>
      </c>
      <c r="F3890" s="4">
        <v>4.08848476409912</v>
      </c>
      <c r="G3890" s="4" t="s">
        <v>16330</v>
      </c>
    </row>
    <row r="3891" spans="1:7">
      <c r="A3891" s="4" t="s">
        <v>16331</v>
      </c>
      <c r="B3891" s="4" t="s">
        <v>16332</v>
      </c>
      <c r="C3891" s="4" t="s">
        <v>464</v>
      </c>
      <c r="D3891" s="4">
        <v>45</v>
      </c>
      <c r="E3891" s="4" t="s">
        <v>16333</v>
      </c>
      <c r="F3891" s="4">
        <v>4.0880389213562</v>
      </c>
      <c r="G3891" s="4" t="s">
        <v>16334</v>
      </c>
    </row>
    <row r="3892" spans="1:7">
      <c r="A3892" s="4" t="s">
        <v>16335</v>
      </c>
      <c r="B3892" s="4" t="s">
        <v>16336</v>
      </c>
      <c r="C3892" s="4" t="s">
        <v>464</v>
      </c>
      <c r="D3892" s="4">
        <v>40</v>
      </c>
      <c r="E3892" s="4" t="s">
        <v>16337</v>
      </c>
      <c r="F3892" s="4">
        <v>4.08779144287109</v>
      </c>
      <c r="G3892" s="4" t="s">
        <v>16338</v>
      </c>
    </row>
    <row r="3893" spans="1:7">
      <c r="A3893" s="4" t="s">
        <v>16339</v>
      </c>
      <c r="B3893" s="4" t="s">
        <v>16340</v>
      </c>
      <c r="C3893" s="4" t="s">
        <v>464</v>
      </c>
      <c r="D3893" s="4">
        <v>38</v>
      </c>
      <c r="E3893" s="4" t="s">
        <v>16341</v>
      </c>
      <c r="F3893" s="4">
        <v>4.08777761459351</v>
      </c>
      <c r="G3893" s="4" t="s">
        <v>16342</v>
      </c>
    </row>
    <row r="3894" spans="1:7">
      <c r="A3894" s="4" t="s">
        <v>16343</v>
      </c>
      <c r="B3894" s="4" t="s">
        <v>16344</v>
      </c>
      <c r="C3894" s="4" t="s">
        <v>464</v>
      </c>
      <c r="D3894" s="4">
        <v>42</v>
      </c>
      <c r="E3894" s="4" t="s">
        <v>16345</v>
      </c>
      <c r="F3894" s="4">
        <v>4.08526563644409</v>
      </c>
      <c r="G3894" s="4" t="s">
        <v>16346</v>
      </c>
    </row>
    <row r="3895" spans="1:7">
      <c r="A3895" s="4" t="s">
        <v>16347</v>
      </c>
      <c r="B3895" s="4" t="s">
        <v>16348</v>
      </c>
      <c r="C3895" s="4" t="s">
        <v>464</v>
      </c>
      <c r="D3895" s="4">
        <v>37</v>
      </c>
      <c r="E3895" s="4" t="s">
        <v>16349</v>
      </c>
      <c r="F3895" s="4">
        <v>4.0844202041626</v>
      </c>
      <c r="G3895" s="4" t="s">
        <v>16350</v>
      </c>
    </row>
    <row r="3896" spans="1:7">
      <c r="A3896" s="4" t="s">
        <v>16351</v>
      </c>
      <c r="B3896" s="4" t="s">
        <v>16352</v>
      </c>
      <c r="C3896" s="4" t="s">
        <v>464</v>
      </c>
      <c r="D3896" s="4">
        <v>22</v>
      </c>
      <c r="E3896" s="4" t="s">
        <v>16353</v>
      </c>
      <c r="F3896" s="4">
        <v>4.08351039886475</v>
      </c>
      <c r="G3896" s="4" t="s">
        <v>16354</v>
      </c>
    </row>
    <row r="3897" spans="1:7">
      <c r="A3897" s="4" t="s">
        <v>16355</v>
      </c>
      <c r="B3897" s="4" t="s">
        <v>16356</v>
      </c>
      <c r="C3897" s="4" t="s">
        <v>464</v>
      </c>
      <c r="D3897" s="4">
        <v>44</v>
      </c>
      <c r="E3897" s="4" t="s">
        <v>16357</v>
      </c>
      <c r="F3897" s="4">
        <v>4.08118724822998</v>
      </c>
      <c r="G3897" s="4" t="s">
        <v>16358</v>
      </c>
    </row>
    <row r="3898" spans="1:7">
      <c r="A3898" s="4" t="s">
        <v>16359</v>
      </c>
      <c r="B3898" s="4" t="s">
        <v>16360</v>
      </c>
      <c r="C3898" s="4" t="s">
        <v>464</v>
      </c>
      <c r="D3898" s="4">
        <v>48</v>
      </c>
      <c r="E3898" s="4" t="s">
        <v>16361</v>
      </c>
      <c r="F3898" s="4">
        <v>4.0798864364624</v>
      </c>
      <c r="G3898" s="4" t="s">
        <v>16362</v>
      </c>
    </row>
    <row r="3899" spans="1:7">
      <c r="A3899" s="4" t="s">
        <v>16363</v>
      </c>
      <c r="B3899" s="4" t="s">
        <v>16364</v>
      </c>
      <c r="C3899" s="4" t="s">
        <v>464</v>
      </c>
      <c r="D3899" s="4">
        <v>38</v>
      </c>
      <c r="E3899" s="4" t="s">
        <v>16365</v>
      </c>
      <c r="F3899" s="4">
        <v>4.07922744750977</v>
      </c>
      <c r="G3899" s="4" t="s">
        <v>16366</v>
      </c>
    </row>
    <row r="3900" spans="1:7">
      <c r="A3900" s="4" t="s">
        <v>16367</v>
      </c>
      <c r="B3900" s="4" t="s">
        <v>16368</v>
      </c>
      <c r="C3900" s="4" t="s">
        <v>464</v>
      </c>
      <c r="D3900" s="4">
        <v>44</v>
      </c>
      <c r="E3900" s="4" t="s">
        <v>16369</v>
      </c>
      <c r="F3900" s="4">
        <v>4.07900619506836</v>
      </c>
      <c r="G3900" s="4" t="s">
        <v>16370</v>
      </c>
    </row>
    <row r="3901" spans="1:7">
      <c r="A3901" s="4" t="s">
        <v>16371</v>
      </c>
      <c r="B3901" s="4" t="s">
        <v>16372</v>
      </c>
      <c r="C3901" s="4" t="s">
        <v>464</v>
      </c>
      <c r="D3901" s="4">
        <v>38</v>
      </c>
      <c r="E3901" s="4" t="s">
        <v>16373</v>
      </c>
      <c r="F3901" s="4">
        <v>4.07479429244995</v>
      </c>
      <c r="G3901" s="4" t="s">
        <v>16374</v>
      </c>
    </row>
    <row r="3902" spans="1:7">
      <c r="A3902" s="4" t="s">
        <v>16375</v>
      </c>
      <c r="B3902" s="4" t="s">
        <v>16376</v>
      </c>
      <c r="C3902" s="4" t="s">
        <v>464</v>
      </c>
      <c r="D3902" s="4">
        <v>44</v>
      </c>
      <c r="E3902" s="4" t="s">
        <v>16377</v>
      </c>
      <c r="F3902" s="4">
        <v>4.07176876068115</v>
      </c>
      <c r="G3902" s="4" t="s">
        <v>16378</v>
      </c>
    </row>
    <row r="3903" spans="1:7">
      <c r="A3903" s="4" t="s">
        <v>16379</v>
      </c>
      <c r="B3903" s="4" t="s">
        <v>16380</v>
      </c>
      <c r="C3903" s="4" t="s">
        <v>464</v>
      </c>
      <c r="D3903" s="4">
        <v>41</v>
      </c>
      <c r="E3903" s="4" t="s">
        <v>16381</v>
      </c>
      <c r="F3903" s="4">
        <v>4.07051563262939</v>
      </c>
      <c r="G3903" s="4" t="s">
        <v>16382</v>
      </c>
    </row>
    <row r="3904" spans="1:7">
      <c r="A3904" s="4" t="s">
        <v>16383</v>
      </c>
      <c r="B3904" s="4" t="s">
        <v>16384</v>
      </c>
      <c r="C3904" s="4" t="s">
        <v>464</v>
      </c>
      <c r="D3904" s="4">
        <v>41</v>
      </c>
      <c r="E3904" s="4" t="s">
        <v>16385</v>
      </c>
      <c r="F3904" s="4">
        <v>4.0664267539978</v>
      </c>
      <c r="G3904" s="4" t="s">
        <v>16386</v>
      </c>
    </row>
    <row r="3905" spans="1:7">
      <c r="A3905" s="4" t="s">
        <v>16387</v>
      </c>
      <c r="B3905" s="4" t="s">
        <v>16388</v>
      </c>
      <c r="C3905" s="4" t="s">
        <v>464</v>
      </c>
      <c r="D3905" s="4">
        <v>40</v>
      </c>
      <c r="E3905" s="4" t="s">
        <v>16389</v>
      </c>
      <c r="F3905" s="4">
        <v>4.06603908538818</v>
      </c>
      <c r="G3905" s="4" t="s">
        <v>16390</v>
      </c>
    </row>
    <row r="3906" spans="1:7">
      <c r="A3906" s="4" t="s">
        <v>16391</v>
      </c>
      <c r="B3906" s="4" t="s">
        <v>16392</v>
      </c>
      <c r="C3906" s="4" t="s">
        <v>464</v>
      </c>
      <c r="D3906" s="4">
        <v>45</v>
      </c>
      <c r="E3906" s="4" t="s">
        <v>16393</v>
      </c>
      <c r="F3906" s="4">
        <v>4.06595802307129</v>
      </c>
      <c r="G3906" s="4" t="s">
        <v>16394</v>
      </c>
    </row>
    <row r="3907" spans="1:7">
      <c r="A3907" s="4" t="s">
        <v>16395</v>
      </c>
      <c r="B3907" s="4" t="s">
        <v>16396</v>
      </c>
      <c r="C3907" s="4" t="s">
        <v>464</v>
      </c>
      <c r="D3907" s="4">
        <v>30</v>
      </c>
      <c r="E3907" s="4" t="s">
        <v>16397</v>
      </c>
      <c r="F3907" s="4">
        <v>4.06569147109985</v>
      </c>
      <c r="G3907" s="4" t="s">
        <v>16398</v>
      </c>
    </row>
    <row r="3908" spans="1:7">
      <c r="A3908" s="4" t="s">
        <v>16399</v>
      </c>
      <c r="B3908" s="4" t="s">
        <v>16400</v>
      </c>
      <c r="C3908" s="4" t="s">
        <v>464</v>
      </c>
      <c r="D3908" s="4">
        <v>43</v>
      </c>
      <c r="E3908" s="4" t="s">
        <v>16401</v>
      </c>
      <c r="F3908" s="4">
        <v>4.06524276733398</v>
      </c>
      <c r="G3908" s="4" t="s">
        <v>16402</v>
      </c>
    </row>
    <row r="3909" spans="1:7">
      <c r="A3909" s="4" t="s">
        <v>16403</v>
      </c>
      <c r="B3909" s="4" t="s">
        <v>16404</v>
      </c>
      <c r="C3909" s="4" t="s">
        <v>464</v>
      </c>
      <c r="D3909" s="4">
        <v>38</v>
      </c>
      <c r="E3909" s="4" t="s">
        <v>16405</v>
      </c>
      <c r="F3909" s="4">
        <v>4.06507587432861</v>
      </c>
      <c r="G3909" s="4" t="s">
        <v>16406</v>
      </c>
    </row>
    <row r="3910" spans="1:7">
      <c r="A3910" s="4" t="s">
        <v>16407</v>
      </c>
      <c r="B3910" s="4" t="s">
        <v>16408</v>
      </c>
      <c r="C3910" s="4" t="s">
        <v>464</v>
      </c>
      <c r="D3910" s="4">
        <v>43</v>
      </c>
      <c r="E3910" s="4" t="s">
        <v>16409</v>
      </c>
      <c r="F3910" s="4">
        <v>4.05405950546265</v>
      </c>
      <c r="G3910" s="4" t="s">
        <v>16410</v>
      </c>
    </row>
    <row r="3911" spans="1:7">
      <c r="A3911" s="4" t="s">
        <v>16411</v>
      </c>
      <c r="B3911" s="4" t="s">
        <v>16412</v>
      </c>
      <c r="C3911" s="4" t="s">
        <v>464</v>
      </c>
      <c r="D3911" s="4">
        <v>38</v>
      </c>
      <c r="E3911" s="4" t="s">
        <v>16413</v>
      </c>
      <c r="F3911" s="4">
        <v>4.05252456665039</v>
      </c>
      <c r="G3911" s="4" t="s">
        <v>16414</v>
      </c>
    </row>
    <row r="3912" spans="1:7">
      <c r="A3912" s="4" t="s">
        <v>16415</v>
      </c>
      <c r="B3912" s="4" t="s">
        <v>16416</v>
      </c>
      <c r="C3912" s="4" t="s">
        <v>464</v>
      </c>
      <c r="D3912" s="4">
        <v>42</v>
      </c>
      <c r="E3912" s="4" t="s">
        <v>16417</v>
      </c>
      <c r="F3912" s="4">
        <v>4.05000591278076</v>
      </c>
      <c r="G3912" s="4" t="s">
        <v>16418</v>
      </c>
    </row>
    <row r="3913" spans="1:7">
      <c r="A3913" s="4" t="s">
        <v>16419</v>
      </c>
      <c r="B3913" s="4" t="s">
        <v>16420</v>
      </c>
      <c r="C3913" s="4" t="s">
        <v>464</v>
      </c>
      <c r="D3913" s="4">
        <v>22</v>
      </c>
      <c r="E3913" s="4" t="s">
        <v>16421</v>
      </c>
      <c r="F3913" s="4">
        <v>4.04925632476807</v>
      </c>
      <c r="G3913" s="4" t="s">
        <v>16422</v>
      </c>
    </row>
    <row r="3914" spans="1:7">
      <c r="A3914" s="4" t="s">
        <v>16423</v>
      </c>
      <c r="B3914" s="4" t="s">
        <v>16424</v>
      </c>
      <c r="C3914" s="4" t="s">
        <v>464</v>
      </c>
      <c r="D3914" s="4">
        <v>40</v>
      </c>
      <c r="E3914" s="4" t="s">
        <v>16425</v>
      </c>
      <c r="F3914" s="4">
        <v>4.04854774475098</v>
      </c>
      <c r="G3914" s="4" t="s">
        <v>16426</v>
      </c>
    </row>
    <row r="3915" spans="1:7">
      <c r="A3915" s="4" t="s">
        <v>16427</v>
      </c>
      <c r="B3915" s="4" t="s">
        <v>16428</v>
      </c>
      <c r="C3915" s="4" t="s">
        <v>464</v>
      </c>
      <c r="D3915" s="4">
        <v>40</v>
      </c>
      <c r="E3915" s="4" t="s">
        <v>16429</v>
      </c>
      <c r="F3915" s="4">
        <v>4.04804754257202</v>
      </c>
      <c r="G3915" s="4" t="s">
        <v>16430</v>
      </c>
    </row>
    <row r="3916" spans="1:7">
      <c r="A3916" s="4" t="s">
        <v>16431</v>
      </c>
      <c r="B3916" s="4" t="s">
        <v>16432</v>
      </c>
      <c r="C3916" s="4" t="s">
        <v>464</v>
      </c>
      <c r="D3916" s="4">
        <v>40</v>
      </c>
      <c r="E3916" s="4" t="s">
        <v>16433</v>
      </c>
      <c r="F3916" s="4">
        <v>4.04727935791016</v>
      </c>
      <c r="G3916" s="4" t="s">
        <v>16434</v>
      </c>
    </row>
    <row r="3917" spans="1:7">
      <c r="A3917" s="4" t="s">
        <v>16435</v>
      </c>
      <c r="B3917" s="4" t="s">
        <v>16436</v>
      </c>
      <c r="C3917" s="4" t="s">
        <v>464</v>
      </c>
      <c r="D3917" s="4">
        <v>42</v>
      </c>
      <c r="E3917" s="4" t="s">
        <v>16437</v>
      </c>
      <c r="F3917" s="4">
        <v>4.04699230194092</v>
      </c>
      <c r="G3917" s="4" t="s">
        <v>16438</v>
      </c>
    </row>
    <row r="3918" spans="1:7">
      <c r="A3918" s="4" t="s">
        <v>16439</v>
      </c>
      <c r="B3918" s="4" t="s">
        <v>16440</v>
      </c>
      <c r="C3918" s="4" t="s">
        <v>464</v>
      </c>
      <c r="D3918" s="4">
        <v>39</v>
      </c>
      <c r="E3918" s="4" t="s">
        <v>16441</v>
      </c>
      <c r="F3918" s="4">
        <v>4.04581737518311</v>
      </c>
      <c r="G3918" s="4" t="s">
        <v>16442</v>
      </c>
    </row>
    <row r="3919" spans="1:7">
      <c r="A3919" s="4" t="s">
        <v>16443</v>
      </c>
      <c r="B3919" s="4" t="s">
        <v>16444</v>
      </c>
      <c r="C3919" s="4" t="s">
        <v>464</v>
      </c>
      <c r="D3919" s="4">
        <v>48</v>
      </c>
      <c r="E3919" s="4" t="s">
        <v>16445</v>
      </c>
      <c r="F3919" s="4">
        <v>4.04551887512207</v>
      </c>
      <c r="G3919" s="4" t="s">
        <v>16446</v>
      </c>
    </row>
    <row r="3920" spans="1:7">
      <c r="A3920" s="4" t="s">
        <v>16447</v>
      </c>
      <c r="B3920" s="4" t="s">
        <v>16448</v>
      </c>
      <c r="C3920" s="4" t="s">
        <v>464</v>
      </c>
      <c r="D3920" s="4">
        <v>27</v>
      </c>
      <c r="E3920" s="4" t="s">
        <v>16449</v>
      </c>
      <c r="F3920" s="4">
        <v>4.04540348052979</v>
      </c>
      <c r="G3920" s="4" t="s">
        <v>16450</v>
      </c>
    </row>
    <row r="3921" spans="1:7">
      <c r="A3921" s="4" t="s">
        <v>16451</v>
      </c>
      <c r="B3921" s="4" t="s">
        <v>16452</v>
      </c>
      <c r="C3921" s="4" t="s">
        <v>464</v>
      </c>
      <c r="D3921" s="4">
        <v>39</v>
      </c>
      <c r="E3921" s="4" t="s">
        <v>16453</v>
      </c>
      <c r="F3921" s="4">
        <v>4.04472494125366</v>
      </c>
      <c r="G3921" s="4" t="s">
        <v>16454</v>
      </c>
    </row>
    <row r="3922" spans="1:7">
      <c r="A3922" s="4" t="s">
        <v>16455</v>
      </c>
      <c r="B3922" s="4" t="s">
        <v>16456</v>
      </c>
      <c r="C3922" s="4" t="s">
        <v>464</v>
      </c>
      <c r="D3922" s="4">
        <v>40</v>
      </c>
      <c r="E3922" s="4" t="s">
        <v>16457</v>
      </c>
      <c r="F3922" s="4">
        <v>4.04298496246338</v>
      </c>
      <c r="G3922" s="4" t="s">
        <v>16458</v>
      </c>
    </row>
    <row r="3923" spans="1:7">
      <c r="A3923" s="4" t="s">
        <v>16459</v>
      </c>
      <c r="B3923" s="4" t="s">
        <v>16460</v>
      </c>
      <c r="C3923" s="4" t="s">
        <v>464</v>
      </c>
      <c r="D3923" s="4">
        <v>33</v>
      </c>
      <c r="E3923" s="4" t="s">
        <v>16461</v>
      </c>
      <c r="F3923" s="4">
        <v>4.04185485839844</v>
      </c>
      <c r="G3923" s="4" t="s">
        <v>16462</v>
      </c>
    </row>
    <row r="3924" spans="1:7">
      <c r="A3924" s="4" t="s">
        <v>16463</v>
      </c>
      <c r="B3924" s="4" t="s">
        <v>16464</v>
      </c>
      <c r="C3924" s="4" t="s">
        <v>464</v>
      </c>
      <c r="D3924" s="4">
        <v>44</v>
      </c>
      <c r="E3924" s="4" t="s">
        <v>16465</v>
      </c>
      <c r="F3924" s="4">
        <v>4.04136610031128</v>
      </c>
      <c r="G3924" s="4" t="s">
        <v>16466</v>
      </c>
    </row>
    <row r="3925" spans="1:7">
      <c r="A3925" s="4" t="s">
        <v>16467</v>
      </c>
      <c r="B3925" s="4" t="s">
        <v>16468</v>
      </c>
      <c r="C3925" s="4" t="s">
        <v>464</v>
      </c>
      <c r="D3925" s="4">
        <v>43</v>
      </c>
      <c r="E3925" s="4" t="s">
        <v>16469</v>
      </c>
      <c r="F3925" s="4">
        <v>4.03814697265625</v>
      </c>
      <c r="G3925" s="4" t="s">
        <v>16470</v>
      </c>
    </row>
    <row r="3926" spans="1:7">
      <c r="A3926" s="4" t="s">
        <v>16471</v>
      </c>
      <c r="B3926" s="4" t="s">
        <v>16472</v>
      </c>
      <c r="C3926" s="4" t="s">
        <v>464</v>
      </c>
      <c r="D3926" s="4">
        <v>41</v>
      </c>
      <c r="E3926" s="4" t="s">
        <v>16473</v>
      </c>
      <c r="F3926" s="4">
        <v>4.03578948974609</v>
      </c>
      <c r="G3926" s="4" t="s">
        <v>16474</v>
      </c>
    </row>
    <row r="3927" spans="1:7">
      <c r="A3927" s="4" t="s">
        <v>16475</v>
      </c>
      <c r="B3927" s="4" t="s">
        <v>16476</v>
      </c>
      <c r="C3927" s="4" t="s">
        <v>464</v>
      </c>
      <c r="D3927" s="4">
        <v>36</v>
      </c>
      <c r="E3927" s="4" t="s">
        <v>16477</v>
      </c>
      <c r="F3927" s="4">
        <v>4.03541135787964</v>
      </c>
      <c r="G3927" s="4" t="s">
        <v>16478</v>
      </c>
    </row>
    <row r="3928" spans="1:7">
      <c r="A3928" s="4" t="s">
        <v>16479</v>
      </c>
      <c r="B3928" s="4" t="s">
        <v>16480</v>
      </c>
      <c r="C3928" s="4" t="s">
        <v>464</v>
      </c>
      <c r="D3928" s="4">
        <v>45</v>
      </c>
      <c r="E3928" s="4" t="s">
        <v>16481</v>
      </c>
      <c r="F3928" s="4">
        <v>4.03520774841309</v>
      </c>
      <c r="G3928" s="4" t="s">
        <v>16482</v>
      </c>
    </row>
    <row r="3929" spans="1:7">
      <c r="A3929" s="4" t="s">
        <v>16483</v>
      </c>
      <c r="B3929" s="4" t="s">
        <v>16484</v>
      </c>
      <c r="C3929" s="4" t="s">
        <v>1124</v>
      </c>
      <c r="D3929" s="4">
        <v>2</v>
      </c>
      <c r="E3929" s="4" t="s">
        <v>16485</v>
      </c>
      <c r="F3929" s="4">
        <v>4.03416633605957</v>
      </c>
      <c r="G3929" s="4" t="s">
        <v>16486</v>
      </c>
    </row>
    <row r="3930" spans="1:7">
      <c r="A3930" s="4" t="s">
        <v>16487</v>
      </c>
      <c r="B3930" s="4" t="s">
        <v>16488</v>
      </c>
      <c r="C3930" s="4" t="s">
        <v>464</v>
      </c>
      <c r="D3930" s="4">
        <v>45</v>
      </c>
      <c r="E3930" s="4" t="s">
        <v>16489</v>
      </c>
      <c r="F3930" s="4">
        <v>4.03225898742676</v>
      </c>
      <c r="G3930" s="4" t="s">
        <v>16490</v>
      </c>
    </row>
    <row r="3931" spans="1:7">
      <c r="A3931" s="4" t="s">
        <v>16491</v>
      </c>
      <c r="B3931" s="4" t="s">
        <v>16492</v>
      </c>
      <c r="C3931" s="4" t="s">
        <v>464</v>
      </c>
      <c r="D3931" s="4">
        <v>37</v>
      </c>
      <c r="E3931" s="4" t="s">
        <v>16493</v>
      </c>
      <c r="F3931" s="4">
        <v>4.02929782867432</v>
      </c>
      <c r="G3931" s="4" t="s">
        <v>16494</v>
      </c>
    </row>
    <row r="3932" spans="1:7">
      <c r="A3932" s="4" t="s">
        <v>16495</v>
      </c>
      <c r="B3932" s="4" t="s">
        <v>16496</v>
      </c>
      <c r="C3932" s="4" t="s">
        <v>464</v>
      </c>
      <c r="D3932" s="4">
        <v>37</v>
      </c>
      <c r="E3932" s="4" t="s">
        <v>16497</v>
      </c>
      <c r="F3932" s="4">
        <v>4.02854204177856</v>
      </c>
      <c r="G3932" s="4" t="s">
        <v>16498</v>
      </c>
    </row>
    <row r="3933" spans="1:7">
      <c r="A3933" s="4" t="s">
        <v>16499</v>
      </c>
      <c r="B3933" s="4" t="s">
        <v>16500</v>
      </c>
      <c r="C3933" s="4" t="s">
        <v>551</v>
      </c>
      <c r="D3933" s="4">
        <v>30</v>
      </c>
      <c r="E3933" s="4" t="s">
        <v>16501</v>
      </c>
      <c r="F3933" s="4">
        <v>4.02625131607056</v>
      </c>
      <c r="G3933" s="4" t="s">
        <v>16502</v>
      </c>
    </row>
    <row r="3934" spans="1:7">
      <c r="A3934" s="4" t="s">
        <v>16503</v>
      </c>
      <c r="B3934" s="4" t="s">
        <v>16504</v>
      </c>
      <c r="C3934" s="4" t="s">
        <v>464</v>
      </c>
      <c r="D3934" s="4">
        <v>40</v>
      </c>
      <c r="E3934" s="4" t="s">
        <v>16505</v>
      </c>
      <c r="F3934" s="4">
        <v>4.02501821517944</v>
      </c>
      <c r="G3934" s="4" t="s">
        <v>16506</v>
      </c>
    </row>
    <row r="3935" spans="1:7">
      <c r="A3935" s="4" t="s">
        <v>16507</v>
      </c>
      <c r="B3935" s="4" t="s">
        <v>16508</v>
      </c>
      <c r="C3935" s="4" t="s">
        <v>464</v>
      </c>
      <c r="D3935" s="4">
        <v>29</v>
      </c>
      <c r="E3935" s="4" t="s">
        <v>16509</v>
      </c>
      <c r="F3935" s="4">
        <v>4.02466249465942</v>
      </c>
      <c r="G3935" s="4" t="s">
        <v>16510</v>
      </c>
    </row>
    <row r="3936" spans="1:7">
      <c r="A3936" s="4" t="s">
        <v>16511</v>
      </c>
      <c r="B3936" s="4" t="s">
        <v>16512</v>
      </c>
      <c r="C3936" s="4" t="s">
        <v>464</v>
      </c>
      <c r="D3936" s="4">
        <v>52</v>
      </c>
      <c r="E3936" s="4" t="s">
        <v>16513</v>
      </c>
      <c r="F3936" s="4">
        <v>4.02411842346191</v>
      </c>
      <c r="G3936" s="4" t="s">
        <v>16514</v>
      </c>
    </row>
    <row r="3937" spans="1:7">
      <c r="A3937" s="4" t="s">
        <v>16515</v>
      </c>
      <c r="B3937" s="4" t="s">
        <v>16516</v>
      </c>
      <c r="C3937" s="4" t="s">
        <v>464</v>
      </c>
      <c r="D3937" s="4">
        <v>37</v>
      </c>
      <c r="E3937" s="4" t="s">
        <v>16517</v>
      </c>
      <c r="F3937" s="4">
        <v>4.02384424209595</v>
      </c>
      <c r="G3937" s="4" t="s">
        <v>16518</v>
      </c>
    </row>
    <row r="3938" spans="1:7">
      <c r="A3938" s="4" t="s">
        <v>16519</v>
      </c>
      <c r="B3938" s="4" t="s">
        <v>16520</v>
      </c>
      <c r="C3938" s="4" t="s">
        <v>464</v>
      </c>
      <c r="D3938" s="4">
        <v>40</v>
      </c>
      <c r="E3938" s="4" t="s">
        <v>16521</v>
      </c>
      <c r="F3938" s="4">
        <v>4.02144050598145</v>
      </c>
      <c r="G3938" s="4" t="s">
        <v>16522</v>
      </c>
    </row>
    <row r="3939" spans="1:7">
      <c r="A3939" s="4" t="s">
        <v>16523</v>
      </c>
      <c r="B3939" s="4" t="s">
        <v>16524</v>
      </c>
      <c r="C3939" s="4" t="s">
        <v>464</v>
      </c>
      <c r="D3939" s="4">
        <v>29</v>
      </c>
      <c r="E3939" s="4" t="s">
        <v>16525</v>
      </c>
      <c r="F3939" s="4">
        <v>4.0204439163208</v>
      </c>
      <c r="G3939" s="4" t="s">
        <v>16526</v>
      </c>
    </row>
    <row r="3940" spans="1:7">
      <c r="A3940" s="4" t="s">
        <v>16527</v>
      </c>
      <c r="B3940" s="4" t="s">
        <v>16528</v>
      </c>
      <c r="C3940" s="4" t="s">
        <v>464</v>
      </c>
      <c r="D3940" s="4">
        <v>42</v>
      </c>
      <c r="E3940" s="4" t="s">
        <v>16529</v>
      </c>
      <c r="F3940" s="4">
        <v>4.02014017105103</v>
      </c>
      <c r="G3940" s="4" t="s">
        <v>16530</v>
      </c>
    </row>
    <row r="3941" spans="1:7">
      <c r="A3941" s="4" t="s">
        <v>16531</v>
      </c>
      <c r="B3941" s="4" t="s">
        <v>16532</v>
      </c>
      <c r="C3941" s="4" t="s">
        <v>464</v>
      </c>
      <c r="D3941" s="4">
        <v>39</v>
      </c>
      <c r="E3941" s="4" t="s">
        <v>16533</v>
      </c>
      <c r="F3941" s="4">
        <v>4.01791954040527</v>
      </c>
      <c r="G3941" s="4" t="s">
        <v>16534</v>
      </c>
    </row>
    <row r="3942" spans="1:7">
      <c r="A3942" s="4" t="s">
        <v>16535</v>
      </c>
      <c r="B3942" s="4" t="s">
        <v>16536</v>
      </c>
      <c r="C3942" s="4" t="s">
        <v>464</v>
      </c>
      <c r="D3942" s="4">
        <v>40</v>
      </c>
      <c r="E3942" s="4" t="s">
        <v>16537</v>
      </c>
      <c r="F3942" s="4">
        <v>4.01789665222168</v>
      </c>
      <c r="G3942" s="4" t="s">
        <v>16538</v>
      </c>
    </row>
    <row r="3943" spans="1:7">
      <c r="A3943" s="4" t="s">
        <v>16539</v>
      </c>
      <c r="B3943" s="4" t="s">
        <v>16540</v>
      </c>
      <c r="C3943" s="4" t="s">
        <v>464</v>
      </c>
      <c r="D3943" s="4">
        <v>46</v>
      </c>
      <c r="E3943" s="4" t="s">
        <v>16541</v>
      </c>
      <c r="F3943" s="4">
        <v>4.0169825553894</v>
      </c>
      <c r="G3943" s="4" t="s">
        <v>16542</v>
      </c>
    </row>
    <row r="3944" spans="1:7">
      <c r="A3944" s="4" t="s">
        <v>16543</v>
      </c>
      <c r="B3944" s="4" t="s">
        <v>16544</v>
      </c>
      <c r="C3944" s="4" t="s">
        <v>464</v>
      </c>
      <c r="D3944" s="4">
        <v>41</v>
      </c>
      <c r="E3944" s="4" t="s">
        <v>16545</v>
      </c>
      <c r="F3944" s="4">
        <v>4.01547813415527</v>
      </c>
      <c r="G3944" s="4" t="s">
        <v>16546</v>
      </c>
    </row>
    <row r="3945" spans="1:7">
      <c r="A3945" s="4" t="s">
        <v>16547</v>
      </c>
      <c r="B3945" s="4" t="s">
        <v>16548</v>
      </c>
      <c r="C3945" s="4" t="s">
        <v>464</v>
      </c>
      <c r="D3945" s="4">
        <v>45</v>
      </c>
      <c r="E3945" s="4" t="s">
        <v>16549</v>
      </c>
      <c r="F3945" s="4">
        <v>4.01535367965698</v>
      </c>
      <c r="G3945" s="4" t="s">
        <v>16550</v>
      </c>
    </row>
    <row r="3946" spans="1:7">
      <c r="A3946" s="4" t="s">
        <v>16551</v>
      </c>
      <c r="B3946" s="4" t="s">
        <v>16552</v>
      </c>
      <c r="C3946" s="4" t="s">
        <v>464</v>
      </c>
      <c r="D3946" s="4">
        <v>41</v>
      </c>
      <c r="E3946" s="4" t="s">
        <v>16553</v>
      </c>
      <c r="F3946" s="4">
        <v>4.01293659210205</v>
      </c>
      <c r="G3946" s="4" t="s">
        <v>16554</v>
      </c>
    </row>
    <row r="3947" spans="1:7">
      <c r="A3947" s="4" t="s">
        <v>16555</v>
      </c>
      <c r="B3947" s="4" t="s">
        <v>16556</v>
      </c>
      <c r="C3947" s="4" t="s">
        <v>464</v>
      </c>
      <c r="D3947" s="4">
        <v>38</v>
      </c>
      <c r="E3947" s="4" t="s">
        <v>16557</v>
      </c>
      <c r="F3947" s="4">
        <v>4.01260662078857</v>
      </c>
      <c r="G3947" s="4" t="s">
        <v>16558</v>
      </c>
    </row>
    <row r="3948" spans="1:7">
      <c r="A3948" s="4" t="s">
        <v>16559</v>
      </c>
      <c r="B3948" s="4" t="s">
        <v>16560</v>
      </c>
      <c r="C3948" s="4" t="s">
        <v>464</v>
      </c>
      <c r="D3948" s="4">
        <v>47</v>
      </c>
      <c r="E3948" s="4" t="s">
        <v>16561</v>
      </c>
      <c r="F3948" s="4">
        <v>4.01091003417969</v>
      </c>
      <c r="G3948" s="4" t="s">
        <v>16562</v>
      </c>
    </row>
    <row r="3949" spans="1:7">
      <c r="A3949" s="4" t="s">
        <v>16563</v>
      </c>
      <c r="B3949" s="4" t="s">
        <v>16564</v>
      </c>
      <c r="C3949" s="4" t="s">
        <v>464</v>
      </c>
      <c r="D3949" s="4">
        <v>36</v>
      </c>
      <c r="E3949" s="4" t="s">
        <v>16565</v>
      </c>
      <c r="F3949" s="4">
        <v>4.01050472259521</v>
      </c>
      <c r="G3949" s="4" t="s">
        <v>16566</v>
      </c>
    </row>
    <row r="3950" spans="1:7">
      <c r="A3950" s="4" t="s">
        <v>16567</v>
      </c>
      <c r="B3950" s="4" t="s">
        <v>16568</v>
      </c>
      <c r="C3950" s="4" t="s">
        <v>464</v>
      </c>
      <c r="D3950" s="4">
        <v>40</v>
      </c>
      <c r="E3950" s="4" t="s">
        <v>16569</v>
      </c>
      <c r="F3950" s="4">
        <v>4.00832033157349</v>
      </c>
      <c r="G3950" s="4" t="s">
        <v>16570</v>
      </c>
    </row>
    <row r="3951" spans="1:7">
      <c r="A3951" s="4" t="s">
        <v>16571</v>
      </c>
      <c r="B3951" s="4" t="s">
        <v>16572</v>
      </c>
      <c r="C3951" s="4" t="s">
        <v>464</v>
      </c>
      <c r="D3951" s="4">
        <v>40</v>
      </c>
      <c r="E3951" s="4" t="s">
        <v>16573</v>
      </c>
      <c r="F3951" s="4">
        <v>4.00772094726563</v>
      </c>
      <c r="G3951" s="4" t="s">
        <v>16574</v>
      </c>
    </row>
    <row r="3952" spans="1:7">
      <c r="A3952" s="4" t="s">
        <v>16575</v>
      </c>
      <c r="B3952" s="4" t="s">
        <v>16576</v>
      </c>
      <c r="C3952" s="4" t="s">
        <v>464</v>
      </c>
      <c r="D3952" s="4">
        <v>42</v>
      </c>
      <c r="E3952" s="4" t="s">
        <v>16577</v>
      </c>
      <c r="F3952" s="4">
        <v>4.00647830963135</v>
      </c>
      <c r="G3952" s="4" t="s">
        <v>16578</v>
      </c>
    </row>
    <row r="3953" spans="1:7">
      <c r="A3953" s="4" t="s">
        <v>16579</v>
      </c>
      <c r="B3953" s="4" t="s">
        <v>16580</v>
      </c>
      <c r="C3953" s="4" t="s">
        <v>464</v>
      </c>
      <c r="D3953" s="4">
        <v>38</v>
      </c>
      <c r="E3953" s="4" t="s">
        <v>16581</v>
      </c>
      <c r="F3953" s="4">
        <v>4.00474834442139</v>
      </c>
      <c r="G3953" s="4" t="s">
        <v>16582</v>
      </c>
    </row>
    <row r="3954" spans="1:7">
      <c r="A3954" s="4" t="s">
        <v>16583</v>
      </c>
      <c r="B3954" s="4" t="s">
        <v>16584</v>
      </c>
      <c r="C3954" s="4" t="s">
        <v>464</v>
      </c>
      <c r="D3954" s="4">
        <v>33</v>
      </c>
      <c r="E3954" s="4" t="s">
        <v>16585</v>
      </c>
      <c r="F3954" s="4">
        <v>4.00369596481323</v>
      </c>
      <c r="G3954" s="4" t="s">
        <v>16586</v>
      </c>
    </row>
    <row r="3955" spans="1:7">
      <c r="A3955" s="4" t="s">
        <v>16587</v>
      </c>
      <c r="B3955" s="4" t="s">
        <v>16588</v>
      </c>
      <c r="C3955" s="4" t="s">
        <v>464</v>
      </c>
      <c r="D3955" s="4">
        <v>47</v>
      </c>
      <c r="E3955" s="4" t="s">
        <v>16589</v>
      </c>
      <c r="F3955" s="4">
        <v>4.00317859649658</v>
      </c>
      <c r="G3955" s="4" t="s">
        <v>16590</v>
      </c>
    </row>
    <row r="3956" spans="1:7">
      <c r="A3956" s="4" t="s">
        <v>16591</v>
      </c>
      <c r="B3956" s="4" t="s">
        <v>16592</v>
      </c>
      <c r="C3956" s="4" t="s">
        <v>464</v>
      </c>
      <c r="D3956" s="4">
        <v>36</v>
      </c>
      <c r="E3956" s="4" t="s">
        <v>16593</v>
      </c>
      <c r="F3956" s="4">
        <v>3.99980640411377</v>
      </c>
      <c r="G3956" s="4" t="s">
        <v>16594</v>
      </c>
    </row>
    <row r="3957" spans="1:7">
      <c r="A3957" s="4" t="s">
        <v>16595</v>
      </c>
      <c r="B3957" s="4" t="s">
        <v>16596</v>
      </c>
      <c r="C3957" s="4" t="s">
        <v>464</v>
      </c>
      <c r="D3957" s="4">
        <v>30</v>
      </c>
      <c r="E3957" s="4" t="s">
        <v>16597</v>
      </c>
      <c r="F3957" s="4">
        <v>3.99797773361206</v>
      </c>
      <c r="G3957" s="4" t="s">
        <v>16598</v>
      </c>
    </row>
    <row r="3958" spans="1:7">
      <c r="A3958" s="4" t="s">
        <v>16599</v>
      </c>
      <c r="B3958" s="4" t="s">
        <v>16600</v>
      </c>
      <c r="C3958" s="4" t="s">
        <v>464</v>
      </c>
      <c r="D3958" s="4">
        <v>39</v>
      </c>
      <c r="E3958" s="4" t="s">
        <v>16601</v>
      </c>
      <c r="F3958" s="4">
        <v>3.99593114852905</v>
      </c>
      <c r="G3958" s="4" t="s">
        <v>16602</v>
      </c>
    </row>
    <row r="3959" spans="1:7">
      <c r="A3959" s="4" t="s">
        <v>16603</v>
      </c>
      <c r="B3959" s="4" t="s">
        <v>16604</v>
      </c>
      <c r="C3959" s="4" t="s">
        <v>464</v>
      </c>
      <c r="D3959" s="4">
        <v>35</v>
      </c>
      <c r="E3959" s="4" t="s">
        <v>16605</v>
      </c>
      <c r="F3959" s="4">
        <v>3.99397802352905</v>
      </c>
      <c r="G3959" s="4" t="s">
        <v>16606</v>
      </c>
    </row>
    <row r="3960" spans="1:7">
      <c r="A3960" s="4" t="s">
        <v>16607</v>
      </c>
      <c r="B3960" s="4" t="s">
        <v>16608</v>
      </c>
      <c r="C3960" s="4" t="s">
        <v>464</v>
      </c>
      <c r="D3960" s="4">
        <v>41</v>
      </c>
      <c r="E3960" s="4" t="s">
        <v>16609</v>
      </c>
      <c r="F3960" s="4">
        <v>3.9929096698761</v>
      </c>
      <c r="G3960" s="4" t="s">
        <v>16610</v>
      </c>
    </row>
    <row r="3961" spans="1:7">
      <c r="A3961" s="4" t="s">
        <v>16611</v>
      </c>
      <c r="B3961" s="4" t="s">
        <v>16612</v>
      </c>
      <c r="C3961" s="4" t="s">
        <v>464</v>
      </c>
      <c r="D3961" s="4">
        <v>36</v>
      </c>
      <c r="E3961" s="4" t="s">
        <v>16613</v>
      </c>
      <c r="F3961" s="4">
        <v>3.99277448654175</v>
      </c>
      <c r="G3961" s="4" t="s">
        <v>16614</v>
      </c>
    </row>
    <row r="3962" spans="1:7">
      <c r="A3962" s="4" t="s">
        <v>16615</v>
      </c>
      <c r="B3962" s="4" t="s">
        <v>16616</v>
      </c>
      <c r="C3962" s="4" t="s">
        <v>464</v>
      </c>
      <c r="D3962" s="4">
        <v>43</v>
      </c>
      <c r="E3962" s="4" t="s">
        <v>16617</v>
      </c>
      <c r="F3962" s="4">
        <v>3.99253726005554</v>
      </c>
      <c r="G3962" s="4" t="s">
        <v>16618</v>
      </c>
    </row>
    <row r="3963" spans="1:7">
      <c r="A3963" s="4" t="s">
        <v>16619</v>
      </c>
      <c r="B3963" s="4" t="s">
        <v>16620</v>
      </c>
      <c r="C3963" s="4" t="s">
        <v>464</v>
      </c>
      <c r="D3963" s="4">
        <v>40</v>
      </c>
      <c r="E3963" s="4" t="s">
        <v>16621</v>
      </c>
      <c r="F3963" s="4">
        <v>3.9924156665802</v>
      </c>
      <c r="G3963" s="4" t="s">
        <v>16622</v>
      </c>
    </row>
    <row r="3964" spans="1:7">
      <c r="A3964" s="4" t="s">
        <v>16623</v>
      </c>
      <c r="B3964" s="4" t="s">
        <v>16624</v>
      </c>
      <c r="C3964" s="4" t="s">
        <v>464</v>
      </c>
      <c r="D3964" s="4">
        <v>41</v>
      </c>
      <c r="E3964" s="4" t="s">
        <v>16625</v>
      </c>
      <c r="F3964" s="4">
        <v>3.99201917648315</v>
      </c>
      <c r="G3964" s="4" t="s">
        <v>16626</v>
      </c>
    </row>
    <row r="3965" spans="1:7">
      <c r="A3965" s="4" t="s">
        <v>16627</v>
      </c>
      <c r="B3965" s="4" t="s">
        <v>16628</v>
      </c>
      <c r="C3965" s="4" t="s">
        <v>464</v>
      </c>
      <c r="D3965" s="4">
        <v>43</v>
      </c>
      <c r="E3965" s="4" t="s">
        <v>16629</v>
      </c>
      <c r="F3965" s="4">
        <v>3.98949980735779</v>
      </c>
      <c r="G3965" s="4" t="s">
        <v>16630</v>
      </c>
    </row>
    <row r="3966" spans="1:7">
      <c r="A3966" s="4" t="s">
        <v>16631</v>
      </c>
      <c r="B3966" s="4" t="s">
        <v>16632</v>
      </c>
      <c r="C3966" s="4" t="s">
        <v>464</v>
      </c>
      <c r="D3966" s="4">
        <v>41</v>
      </c>
      <c r="E3966" s="4" t="s">
        <v>16633</v>
      </c>
      <c r="F3966" s="4">
        <v>3.98705172538757</v>
      </c>
      <c r="G3966" s="4" t="s">
        <v>16634</v>
      </c>
    </row>
    <row r="3967" spans="1:7">
      <c r="A3967" s="4" t="s">
        <v>16635</v>
      </c>
      <c r="B3967" s="4" t="s">
        <v>16636</v>
      </c>
      <c r="C3967" s="4" t="s">
        <v>464</v>
      </c>
      <c r="D3967" s="4">
        <v>40</v>
      </c>
      <c r="E3967" s="4" t="s">
        <v>16637</v>
      </c>
      <c r="F3967" s="4">
        <v>3.9856276512146</v>
      </c>
      <c r="G3967" s="4" t="s">
        <v>16638</v>
      </c>
    </row>
    <row r="3968" spans="1:7">
      <c r="A3968" s="4" t="s">
        <v>16639</v>
      </c>
      <c r="B3968" s="4" t="s">
        <v>16640</v>
      </c>
      <c r="C3968" s="4" t="s">
        <v>464</v>
      </c>
      <c r="D3968" s="4">
        <v>36</v>
      </c>
      <c r="E3968" s="4" t="s">
        <v>16641</v>
      </c>
      <c r="F3968" s="4">
        <v>3.98358416557312</v>
      </c>
      <c r="G3968" s="4" t="s">
        <v>16642</v>
      </c>
    </row>
    <row r="3969" spans="1:7">
      <c r="A3969" s="4" t="s">
        <v>16643</v>
      </c>
      <c r="B3969" s="4" t="s">
        <v>16644</v>
      </c>
      <c r="C3969" s="4" t="s">
        <v>464</v>
      </c>
      <c r="D3969" s="4">
        <v>39</v>
      </c>
      <c r="E3969" s="4" t="s">
        <v>16645</v>
      </c>
      <c r="F3969" s="4">
        <v>3.98091077804565</v>
      </c>
      <c r="G3969" s="4" t="s">
        <v>16646</v>
      </c>
    </row>
    <row r="3970" spans="1:7">
      <c r="A3970" s="4" t="s">
        <v>16647</v>
      </c>
      <c r="B3970" s="4" t="s">
        <v>16648</v>
      </c>
      <c r="C3970" s="4" t="s">
        <v>464</v>
      </c>
      <c r="D3970" s="4">
        <v>39</v>
      </c>
      <c r="E3970" s="4" t="s">
        <v>16649</v>
      </c>
      <c r="F3970" s="4">
        <v>3.97972249984741</v>
      </c>
      <c r="G3970" s="4" t="s">
        <v>16650</v>
      </c>
    </row>
    <row r="3971" spans="1:7">
      <c r="A3971" s="4" t="s">
        <v>16651</v>
      </c>
      <c r="B3971" s="4" t="s">
        <v>16652</v>
      </c>
      <c r="C3971" s="4" t="s">
        <v>464</v>
      </c>
      <c r="D3971" s="4">
        <v>37</v>
      </c>
      <c r="E3971" s="4" t="s">
        <v>16653</v>
      </c>
      <c r="F3971" s="4">
        <v>3.9796416759491</v>
      </c>
      <c r="G3971" s="4" t="s">
        <v>16654</v>
      </c>
    </row>
    <row r="3972" spans="1:7">
      <c r="A3972" s="4" t="s">
        <v>16655</v>
      </c>
      <c r="B3972" s="4" t="s">
        <v>16656</v>
      </c>
      <c r="C3972" s="4" t="s">
        <v>464</v>
      </c>
      <c r="D3972" s="4">
        <v>35</v>
      </c>
      <c r="E3972" s="4" t="s">
        <v>16657</v>
      </c>
      <c r="F3972" s="4">
        <v>3.97813200950623</v>
      </c>
      <c r="G3972" s="4" t="s">
        <v>16658</v>
      </c>
    </row>
    <row r="3973" spans="1:7">
      <c r="A3973" s="4" t="s">
        <v>16659</v>
      </c>
      <c r="B3973" s="4" t="s">
        <v>16660</v>
      </c>
      <c r="C3973" s="4" t="s">
        <v>464</v>
      </c>
      <c r="D3973" s="4">
        <v>42</v>
      </c>
      <c r="E3973" s="4" t="s">
        <v>16661</v>
      </c>
      <c r="F3973" s="4">
        <v>3.97760391235352</v>
      </c>
      <c r="G3973" s="4" t="s">
        <v>16662</v>
      </c>
    </row>
    <row r="3974" spans="1:7">
      <c r="A3974" s="4" t="s">
        <v>16663</v>
      </c>
      <c r="B3974" s="4" t="s">
        <v>16664</v>
      </c>
      <c r="C3974" s="4" t="s">
        <v>464</v>
      </c>
      <c r="D3974" s="4">
        <v>41</v>
      </c>
      <c r="E3974" s="4" t="s">
        <v>16665</v>
      </c>
      <c r="F3974" s="4">
        <v>3.97192096710205</v>
      </c>
      <c r="G3974" s="4" t="s">
        <v>16666</v>
      </c>
    </row>
    <row r="3975" spans="1:7">
      <c r="A3975" s="4" t="s">
        <v>16667</v>
      </c>
      <c r="B3975" s="4" t="s">
        <v>16668</v>
      </c>
      <c r="C3975" s="4" t="s">
        <v>464</v>
      </c>
      <c r="D3975" s="4">
        <v>44</v>
      </c>
      <c r="E3975" s="4" t="s">
        <v>16669</v>
      </c>
      <c r="F3975" s="4">
        <v>3.97144675254822</v>
      </c>
      <c r="G3975" s="4" t="s">
        <v>16670</v>
      </c>
    </row>
    <row r="3976" spans="1:7">
      <c r="A3976" s="4" t="s">
        <v>16671</v>
      </c>
      <c r="B3976" s="4" t="s">
        <v>16672</v>
      </c>
      <c r="C3976" s="4" t="s">
        <v>464</v>
      </c>
      <c r="D3976" s="4">
        <v>43</v>
      </c>
      <c r="E3976" s="4" t="s">
        <v>16673</v>
      </c>
      <c r="F3976" s="4">
        <v>3.97112274169922</v>
      </c>
      <c r="G3976" s="4" t="s">
        <v>16674</v>
      </c>
    </row>
    <row r="3977" spans="1:7">
      <c r="A3977" s="4" t="s">
        <v>16675</v>
      </c>
      <c r="B3977" s="4" t="s">
        <v>16676</v>
      </c>
      <c r="C3977" s="4" t="s">
        <v>464</v>
      </c>
      <c r="D3977" s="4">
        <v>33</v>
      </c>
      <c r="E3977" s="4" t="s">
        <v>16677</v>
      </c>
      <c r="F3977" s="4">
        <v>3.96931838989258</v>
      </c>
      <c r="G3977" s="4" t="s">
        <v>16678</v>
      </c>
    </row>
    <row r="3978" spans="1:7">
      <c r="A3978" s="4" t="s">
        <v>16679</v>
      </c>
      <c r="B3978" s="4" t="s">
        <v>16680</v>
      </c>
      <c r="C3978" s="4" t="s">
        <v>464</v>
      </c>
      <c r="D3978" s="4">
        <v>38</v>
      </c>
      <c r="E3978" s="4" t="s">
        <v>16681</v>
      </c>
      <c r="F3978" s="4">
        <v>3.96915054321289</v>
      </c>
      <c r="G3978" s="4" t="s">
        <v>16682</v>
      </c>
    </row>
    <row r="3979" spans="1:7">
      <c r="A3979" s="4" t="s">
        <v>16683</v>
      </c>
      <c r="B3979" s="4" t="s">
        <v>16684</v>
      </c>
      <c r="C3979" s="4" t="s">
        <v>464</v>
      </c>
      <c r="D3979" s="4">
        <v>28</v>
      </c>
      <c r="E3979" s="4" t="s">
        <v>16685</v>
      </c>
      <c r="F3979" s="4">
        <v>3.9683153629303</v>
      </c>
      <c r="G3979" s="4" t="s">
        <v>16686</v>
      </c>
    </row>
    <row r="3980" spans="1:7">
      <c r="A3980" s="4" t="s">
        <v>16687</v>
      </c>
      <c r="B3980" s="4" t="s">
        <v>16688</v>
      </c>
      <c r="C3980" s="4" t="s">
        <v>464</v>
      </c>
      <c r="D3980" s="4">
        <v>42</v>
      </c>
      <c r="E3980" s="4" t="s">
        <v>16689</v>
      </c>
      <c r="F3980" s="4">
        <v>3.96784782409668</v>
      </c>
      <c r="G3980" s="4" t="s">
        <v>16690</v>
      </c>
    </row>
    <row r="3981" spans="1:7">
      <c r="A3981" s="4" t="s">
        <v>16691</v>
      </c>
      <c r="B3981" s="4" t="s">
        <v>16692</v>
      </c>
      <c r="C3981" s="4" t="s">
        <v>464</v>
      </c>
      <c r="D3981" s="4">
        <v>42</v>
      </c>
      <c r="E3981" s="4" t="s">
        <v>16693</v>
      </c>
      <c r="F3981" s="4">
        <v>3.96520042419434</v>
      </c>
      <c r="G3981" s="4" t="s">
        <v>16694</v>
      </c>
    </row>
    <row r="3982" spans="1:7">
      <c r="A3982" s="4" t="s">
        <v>16695</v>
      </c>
      <c r="B3982" s="4" t="s">
        <v>16696</v>
      </c>
      <c r="C3982" s="4" t="s">
        <v>464</v>
      </c>
      <c r="D3982" s="4">
        <v>39</v>
      </c>
      <c r="E3982" s="4" t="s">
        <v>16697</v>
      </c>
      <c r="F3982" s="4">
        <v>3.96358823776245</v>
      </c>
      <c r="G3982" s="4" t="s">
        <v>16698</v>
      </c>
    </row>
    <row r="3983" spans="1:7">
      <c r="A3983" s="4" t="s">
        <v>16699</v>
      </c>
      <c r="B3983" s="4" t="s">
        <v>16700</v>
      </c>
      <c r="C3983" s="4" t="s">
        <v>464</v>
      </c>
      <c r="D3983" s="4">
        <v>40</v>
      </c>
      <c r="E3983" s="4" t="s">
        <v>16701</v>
      </c>
      <c r="F3983" s="4">
        <v>3.96338438987732</v>
      </c>
      <c r="G3983" s="4" t="s">
        <v>16702</v>
      </c>
    </row>
    <row r="3984" spans="1:7">
      <c r="A3984" s="4" t="s">
        <v>16703</v>
      </c>
      <c r="B3984" s="4" t="s">
        <v>16704</v>
      </c>
      <c r="C3984" s="4" t="s">
        <v>464</v>
      </c>
      <c r="D3984" s="4">
        <v>43</v>
      </c>
      <c r="E3984" s="4" t="s">
        <v>16705</v>
      </c>
      <c r="F3984" s="4">
        <v>3.9628586769104</v>
      </c>
      <c r="G3984" s="4" t="s">
        <v>16706</v>
      </c>
    </row>
    <row r="3985" spans="1:7">
      <c r="A3985" s="4" t="s">
        <v>404</v>
      </c>
      <c r="B3985" s="4" t="s">
        <v>16707</v>
      </c>
      <c r="C3985" s="4" t="s">
        <v>464</v>
      </c>
      <c r="D3985" s="4">
        <v>42</v>
      </c>
      <c r="E3985" s="4" t="s">
        <v>16708</v>
      </c>
      <c r="F3985" s="4">
        <v>3.96070647239685</v>
      </c>
      <c r="G3985" s="4" t="s">
        <v>16709</v>
      </c>
    </row>
    <row r="3986" spans="1:7">
      <c r="A3986" s="4" t="s">
        <v>16710</v>
      </c>
      <c r="B3986" s="4" t="s">
        <v>16711</v>
      </c>
      <c r="C3986" s="4" t="s">
        <v>551</v>
      </c>
      <c r="D3986" s="4">
        <v>22</v>
      </c>
      <c r="E3986" s="4" t="s">
        <v>16712</v>
      </c>
      <c r="F3986" s="4">
        <v>3.95818400382996</v>
      </c>
      <c r="G3986" s="4" t="s">
        <v>16713</v>
      </c>
    </row>
    <row r="3987" spans="1:7">
      <c r="A3987" s="4" t="s">
        <v>16714</v>
      </c>
      <c r="B3987" s="4" t="s">
        <v>16715</v>
      </c>
      <c r="C3987" s="4" t="s">
        <v>464</v>
      </c>
      <c r="D3987" s="4">
        <v>45</v>
      </c>
      <c r="E3987" s="4" t="s">
        <v>16716</v>
      </c>
      <c r="F3987" s="4">
        <v>3.95796728134155</v>
      </c>
      <c r="G3987" s="4" t="s">
        <v>16717</v>
      </c>
    </row>
    <row r="3988" spans="1:7">
      <c r="A3988" s="4" t="s">
        <v>16718</v>
      </c>
      <c r="B3988" s="4" t="s">
        <v>16719</v>
      </c>
      <c r="C3988" s="4" t="s">
        <v>551</v>
      </c>
      <c r="D3988" s="4">
        <v>20</v>
      </c>
      <c r="E3988" s="4" t="s">
        <v>16720</v>
      </c>
      <c r="F3988" s="4">
        <v>3.95768642425537</v>
      </c>
      <c r="G3988" s="4" t="s">
        <v>16721</v>
      </c>
    </row>
    <row r="3989" spans="1:7">
      <c r="A3989" s="4" t="s">
        <v>16722</v>
      </c>
      <c r="B3989" s="4" t="s">
        <v>16723</v>
      </c>
      <c r="C3989" s="4" t="s">
        <v>464</v>
      </c>
      <c r="D3989" s="4">
        <v>44</v>
      </c>
      <c r="E3989" s="4" t="s">
        <v>16724</v>
      </c>
      <c r="F3989" s="4">
        <v>3.95694255828857</v>
      </c>
      <c r="G3989" s="4" t="s">
        <v>16725</v>
      </c>
    </row>
    <row r="3990" spans="1:7">
      <c r="A3990" s="4" t="s">
        <v>16726</v>
      </c>
      <c r="B3990" s="4" t="s">
        <v>16727</v>
      </c>
      <c r="C3990" s="4" t="s">
        <v>464</v>
      </c>
      <c r="D3990" s="4">
        <v>43</v>
      </c>
      <c r="E3990" s="4" t="s">
        <v>16728</v>
      </c>
      <c r="F3990" s="4">
        <v>3.95687699317932</v>
      </c>
      <c r="G3990" s="4" t="s">
        <v>16729</v>
      </c>
    </row>
    <row r="3991" spans="1:7">
      <c r="A3991" s="4" t="s">
        <v>16730</v>
      </c>
      <c r="B3991" s="4" t="s">
        <v>16731</v>
      </c>
      <c r="C3991" s="4" t="s">
        <v>464</v>
      </c>
      <c r="D3991" s="4">
        <v>42</v>
      </c>
      <c r="E3991" s="4" t="s">
        <v>16732</v>
      </c>
      <c r="F3991" s="4">
        <v>3.95660805702209</v>
      </c>
      <c r="G3991" s="4" t="s">
        <v>16733</v>
      </c>
    </row>
    <row r="3992" spans="1:7">
      <c r="A3992" s="4" t="s">
        <v>16734</v>
      </c>
      <c r="B3992" s="4" t="s">
        <v>16735</v>
      </c>
      <c r="C3992" s="4" t="s">
        <v>464</v>
      </c>
      <c r="D3992" s="4">
        <v>38</v>
      </c>
      <c r="E3992" s="4" t="s">
        <v>16736</v>
      </c>
      <c r="F3992" s="4">
        <v>3.95607137680054</v>
      </c>
      <c r="G3992" s="4" t="s">
        <v>16737</v>
      </c>
    </row>
    <row r="3993" spans="1:7">
      <c r="A3993" s="4" t="s">
        <v>16738</v>
      </c>
      <c r="B3993" s="4" t="s">
        <v>16739</v>
      </c>
      <c r="C3993" s="4" t="s">
        <v>464</v>
      </c>
      <c r="D3993" s="4">
        <v>42</v>
      </c>
      <c r="E3993" s="4" t="s">
        <v>16740</v>
      </c>
      <c r="F3993" s="4">
        <v>3.95480704307556</v>
      </c>
      <c r="G3993" s="4" t="s">
        <v>16741</v>
      </c>
    </row>
    <row r="3994" spans="1:7">
      <c r="A3994" s="4" t="s">
        <v>16742</v>
      </c>
      <c r="B3994" s="4" t="s">
        <v>16743</v>
      </c>
      <c r="C3994" s="4" t="s">
        <v>464</v>
      </c>
      <c r="D3994" s="4">
        <v>47</v>
      </c>
      <c r="E3994" s="4" t="s">
        <v>16744</v>
      </c>
      <c r="F3994" s="4">
        <v>3.95270323753357</v>
      </c>
      <c r="G3994" s="4" t="s">
        <v>16745</v>
      </c>
    </row>
    <row r="3995" spans="1:7">
      <c r="A3995" s="4" t="s">
        <v>16746</v>
      </c>
      <c r="B3995" s="4" t="s">
        <v>16747</v>
      </c>
      <c r="C3995" s="4" t="s">
        <v>464</v>
      </c>
      <c r="D3995" s="4">
        <v>44</v>
      </c>
      <c r="E3995" s="4" t="s">
        <v>16748</v>
      </c>
      <c r="F3995" s="4">
        <v>3.95196437835693</v>
      </c>
      <c r="G3995" s="4" t="s">
        <v>16749</v>
      </c>
    </row>
    <row r="3996" spans="1:7">
      <c r="A3996" s="4" t="s">
        <v>16750</v>
      </c>
      <c r="B3996" s="4" t="s">
        <v>16751</v>
      </c>
      <c r="C3996" s="4" t="s">
        <v>464</v>
      </c>
      <c r="D3996" s="4">
        <v>28</v>
      </c>
      <c r="E3996" s="4" t="s">
        <v>16752</v>
      </c>
      <c r="F3996" s="4">
        <v>3.95192861557007</v>
      </c>
      <c r="G3996" s="4" t="s">
        <v>16753</v>
      </c>
    </row>
    <row r="3997" spans="1:7">
      <c r="A3997" s="4" t="s">
        <v>16754</v>
      </c>
      <c r="B3997" s="4" t="s">
        <v>16755</v>
      </c>
      <c r="C3997" s="4" t="s">
        <v>464</v>
      </c>
      <c r="D3997" s="4">
        <v>46</v>
      </c>
      <c r="E3997" s="4" t="s">
        <v>16756</v>
      </c>
      <c r="F3997" s="4">
        <v>3.95092630386353</v>
      </c>
      <c r="G3997" s="4" t="s">
        <v>16757</v>
      </c>
    </row>
    <row r="3998" spans="1:7">
      <c r="A3998" s="4" t="s">
        <v>16758</v>
      </c>
      <c r="B3998" s="4" t="s">
        <v>16759</v>
      </c>
      <c r="C3998" s="4" t="s">
        <v>464</v>
      </c>
      <c r="D3998" s="4">
        <v>46</v>
      </c>
      <c r="E3998" s="4" t="s">
        <v>16760</v>
      </c>
      <c r="F3998" s="4">
        <v>3.95029759407043</v>
      </c>
      <c r="G3998" s="4" t="s">
        <v>16761</v>
      </c>
    </row>
    <row r="3999" spans="1:7">
      <c r="A3999" s="4" t="s">
        <v>16762</v>
      </c>
      <c r="B3999" s="4" t="s">
        <v>16763</v>
      </c>
      <c r="C3999" s="4" t="s">
        <v>464</v>
      </c>
      <c r="D3999" s="4">
        <v>41</v>
      </c>
      <c r="E3999" s="4" t="s">
        <v>16764</v>
      </c>
      <c r="F3999" s="4">
        <v>3.95002412796021</v>
      </c>
      <c r="G3999" s="4" t="s">
        <v>16765</v>
      </c>
    </row>
    <row r="4000" spans="1:7">
      <c r="A4000" s="4" t="s">
        <v>16766</v>
      </c>
      <c r="B4000" s="4" t="s">
        <v>16767</v>
      </c>
      <c r="C4000" s="4" t="s">
        <v>464</v>
      </c>
      <c r="D4000" s="4">
        <v>42</v>
      </c>
      <c r="E4000" s="4" t="s">
        <v>16768</v>
      </c>
      <c r="F4000" s="4">
        <v>3.94877004623413</v>
      </c>
      <c r="G4000" s="4" t="s">
        <v>16769</v>
      </c>
    </row>
    <row r="4001" spans="1:7">
      <c r="A4001" s="4" t="s">
        <v>16770</v>
      </c>
      <c r="B4001" s="4" t="s">
        <v>16771</v>
      </c>
      <c r="C4001" s="4" t="s">
        <v>464</v>
      </c>
      <c r="D4001" s="4">
        <v>45</v>
      </c>
      <c r="E4001" s="4" t="s">
        <v>16772</v>
      </c>
      <c r="F4001" s="4">
        <v>3.94849586486816</v>
      </c>
      <c r="G4001" s="4" t="s">
        <v>16773</v>
      </c>
    </row>
    <row r="4002" spans="1:7">
      <c r="A4002" s="4" t="s">
        <v>16774</v>
      </c>
      <c r="B4002" s="4" t="s">
        <v>16775</v>
      </c>
      <c r="C4002" s="4" t="s">
        <v>464</v>
      </c>
      <c r="D4002" s="4">
        <v>45</v>
      </c>
      <c r="E4002" s="4" t="s">
        <v>16776</v>
      </c>
      <c r="F4002" s="4">
        <v>3.94795894622803</v>
      </c>
      <c r="G4002" s="4" t="s">
        <v>16777</v>
      </c>
    </row>
    <row r="4003" spans="1:7">
      <c r="A4003" s="4" t="s">
        <v>16778</v>
      </c>
      <c r="B4003" s="4" t="s">
        <v>16779</v>
      </c>
      <c r="C4003" s="4" t="s">
        <v>464</v>
      </c>
      <c r="D4003" s="4">
        <v>45</v>
      </c>
      <c r="E4003" s="4" t="s">
        <v>16780</v>
      </c>
      <c r="F4003" s="4">
        <v>3.94777536392212</v>
      </c>
      <c r="G4003" s="4" t="s">
        <v>16781</v>
      </c>
    </row>
    <row r="4004" spans="1:7">
      <c r="A4004" s="4" t="s">
        <v>16782</v>
      </c>
      <c r="B4004" s="4" t="s">
        <v>16783</v>
      </c>
      <c r="C4004" s="4" t="s">
        <v>464</v>
      </c>
      <c r="D4004" s="4">
        <v>42</v>
      </c>
      <c r="E4004" s="4" t="s">
        <v>16784</v>
      </c>
      <c r="F4004" s="4">
        <v>3.94695162773132</v>
      </c>
      <c r="G4004" s="4" t="s">
        <v>16785</v>
      </c>
    </row>
    <row r="4005" spans="1:7">
      <c r="A4005" s="4" t="s">
        <v>16786</v>
      </c>
      <c r="B4005" s="4" t="s">
        <v>16787</v>
      </c>
      <c r="C4005" s="4" t="s">
        <v>464</v>
      </c>
      <c r="D4005" s="4">
        <v>40</v>
      </c>
      <c r="E4005" s="4" t="s">
        <v>16788</v>
      </c>
      <c r="F4005" s="4">
        <v>3.94650077819824</v>
      </c>
      <c r="G4005" s="4" t="s">
        <v>16789</v>
      </c>
    </row>
    <row r="4006" spans="1:7">
      <c r="A4006" s="4" t="s">
        <v>16790</v>
      </c>
      <c r="B4006" s="4" t="s">
        <v>16791</v>
      </c>
      <c r="C4006" s="4" t="s">
        <v>3050</v>
      </c>
      <c r="D4006" s="4">
        <v>3</v>
      </c>
      <c r="E4006" s="4" t="s">
        <v>16792</v>
      </c>
      <c r="F4006" s="4">
        <v>3.94649028778076</v>
      </c>
      <c r="G4006" s="4" t="s">
        <v>16793</v>
      </c>
    </row>
    <row r="4007" spans="1:7">
      <c r="A4007" s="4" t="s">
        <v>16794</v>
      </c>
      <c r="B4007" s="4" t="s">
        <v>16795</v>
      </c>
      <c r="C4007" s="4" t="s">
        <v>551</v>
      </c>
      <c r="D4007" s="4">
        <v>13</v>
      </c>
      <c r="E4007" s="4" t="s">
        <v>16796</v>
      </c>
      <c r="F4007" s="4">
        <v>3.94518995285034</v>
      </c>
      <c r="G4007" s="4" t="s">
        <v>16797</v>
      </c>
    </row>
    <row r="4008" spans="1:7">
      <c r="A4008" s="4" t="s">
        <v>16798</v>
      </c>
      <c r="B4008" s="4" t="s">
        <v>16799</v>
      </c>
      <c r="C4008" s="4" t="s">
        <v>1124</v>
      </c>
      <c r="D4008" s="4">
        <v>2</v>
      </c>
      <c r="E4008" s="4" t="s">
        <v>16800</v>
      </c>
      <c r="F4008" s="4">
        <v>3.94444179534912</v>
      </c>
      <c r="G4008" s="4" t="s">
        <v>16801</v>
      </c>
    </row>
    <row r="4009" spans="1:7">
      <c r="A4009" s="4" t="s">
        <v>16802</v>
      </c>
      <c r="B4009" s="4" t="s">
        <v>16803</v>
      </c>
      <c r="C4009" s="4" t="s">
        <v>551</v>
      </c>
      <c r="D4009" s="4">
        <v>13</v>
      </c>
      <c r="E4009" s="4" t="s">
        <v>16804</v>
      </c>
      <c r="F4009" s="4">
        <v>3.94435095787048</v>
      </c>
      <c r="G4009" s="4" t="s">
        <v>16805</v>
      </c>
    </row>
    <row r="4010" spans="1:7">
      <c r="A4010" s="4" t="s">
        <v>16806</v>
      </c>
      <c r="B4010" s="4" t="s">
        <v>16807</v>
      </c>
      <c r="C4010" s="4" t="s">
        <v>464</v>
      </c>
      <c r="D4010" s="4">
        <v>44</v>
      </c>
      <c r="E4010" s="4" t="s">
        <v>16808</v>
      </c>
      <c r="F4010" s="4">
        <v>3.94404006004333</v>
      </c>
      <c r="G4010" s="4" t="s">
        <v>16809</v>
      </c>
    </row>
    <row r="4011" spans="1:7">
      <c r="A4011" s="4" t="s">
        <v>16810</v>
      </c>
      <c r="B4011" s="4" t="s">
        <v>16811</v>
      </c>
      <c r="C4011" s="4" t="s">
        <v>464</v>
      </c>
      <c r="D4011" s="4">
        <v>40</v>
      </c>
      <c r="E4011" s="4" t="s">
        <v>16812</v>
      </c>
      <c r="F4011" s="4">
        <v>3.94271016120911</v>
      </c>
      <c r="G4011" s="4" t="s">
        <v>16813</v>
      </c>
    </row>
    <row r="4012" spans="1:7">
      <c r="A4012" s="4" t="s">
        <v>16814</v>
      </c>
      <c r="B4012" s="4" t="s">
        <v>16815</v>
      </c>
      <c r="C4012" s="4" t="s">
        <v>464</v>
      </c>
      <c r="D4012" s="4">
        <v>41</v>
      </c>
      <c r="E4012" s="4" t="s">
        <v>16816</v>
      </c>
      <c r="F4012" s="4">
        <v>3.94145774841309</v>
      </c>
      <c r="G4012" s="4" t="s">
        <v>16817</v>
      </c>
    </row>
    <row r="4013" spans="1:7">
      <c r="A4013" s="4" t="s">
        <v>16818</v>
      </c>
      <c r="B4013" s="4" t="s">
        <v>16819</v>
      </c>
      <c r="C4013" s="4" t="s">
        <v>464</v>
      </c>
      <c r="D4013" s="4">
        <v>41</v>
      </c>
      <c r="E4013" s="4" t="s">
        <v>16820</v>
      </c>
      <c r="F4013" s="4">
        <v>3.94113063812256</v>
      </c>
      <c r="G4013" s="4" t="s">
        <v>16821</v>
      </c>
    </row>
    <row r="4014" spans="1:7">
      <c r="A4014" s="4" t="s">
        <v>16822</v>
      </c>
      <c r="B4014" s="4" t="s">
        <v>16823</v>
      </c>
      <c r="C4014" s="4" t="s">
        <v>464</v>
      </c>
      <c r="D4014" s="4">
        <v>48</v>
      </c>
      <c r="E4014" s="4" t="s">
        <v>16824</v>
      </c>
      <c r="F4014" s="4">
        <v>3.9383864402771</v>
      </c>
      <c r="G4014" s="4" t="s">
        <v>16825</v>
      </c>
    </row>
    <row r="4015" spans="1:7">
      <c r="A4015" s="4" t="s">
        <v>16826</v>
      </c>
      <c r="B4015" s="4" t="s">
        <v>16827</v>
      </c>
      <c r="C4015" s="4" t="s">
        <v>464</v>
      </c>
      <c r="D4015" s="4">
        <v>34</v>
      </c>
      <c r="E4015" s="4" t="s">
        <v>16828</v>
      </c>
      <c r="F4015" s="4">
        <v>3.93490815162659</v>
      </c>
      <c r="G4015" s="4" t="s">
        <v>16829</v>
      </c>
    </row>
    <row r="4016" spans="1:7">
      <c r="A4016" s="4" t="s">
        <v>16830</v>
      </c>
      <c r="B4016" s="4" t="s">
        <v>16831</v>
      </c>
      <c r="C4016" s="4" t="s">
        <v>551</v>
      </c>
      <c r="D4016" s="4">
        <v>20</v>
      </c>
      <c r="E4016" s="4" t="s">
        <v>16832</v>
      </c>
      <c r="F4016" s="4">
        <v>3.93301820755005</v>
      </c>
      <c r="G4016" s="4" t="s">
        <v>16833</v>
      </c>
    </row>
    <row r="4017" spans="1:7">
      <c r="A4017" s="4" t="s">
        <v>16834</v>
      </c>
      <c r="B4017" s="4" t="s">
        <v>16835</v>
      </c>
      <c r="C4017" s="4" t="s">
        <v>464</v>
      </c>
      <c r="D4017" s="4">
        <v>40</v>
      </c>
      <c r="E4017" s="4" t="s">
        <v>16836</v>
      </c>
      <c r="F4017" s="4">
        <v>3.93007850646973</v>
      </c>
      <c r="G4017" s="4" t="s">
        <v>16837</v>
      </c>
    </row>
    <row r="4018" spans="1:7">
      <c r="A4018" s="4" t="s">
        <v>16838</v>
      </c>
      <c r="B4018" s="4" t="s">
        <v>16839</v>
      </c>
      <c r="C4018" s="4" t="s">
        <v>464</v>
      </c>
      <c r="D4018" s="4">
        <v>46</v>
      </c>
      <c r="E4018" s="4" t="s">
        <v>16840</v>
      </c>
      <c r="F4018" s="4">
        <v>3.92608833312988</v>
      </c>
      <c r="G4018" s="4" t="s">
        <v>16841</v>
      </c>
    </row>
    <row r="4019" spans="1:7">
      <c r="A4019" s="4" t="s">
        <v>16842</v>
      </c>
      <c r="B4019" s="4" t="s">
        <v>16843</v>
      </c>
      <c r="C4019" s="4" t="s">
        <v>464</v>
      </c>
      <c r="D4019" s="4">
        <v>17</v>
      </c>
      <c r="E4019" s="4" t="s">
        <v>16844</v>
      </c>
      <c r="F4019" s="4">
        <v>3.92556095123291</v>
      </c>
      <c r="G4019" s="4" t="s">
        <v>16845</v>
      </c>
    </row>
    <row r="4020" spans="1:7">
      <c r="A4020" s="4" t="s">
        <v>16846</v>
      </c>
      <c r="B4020" s="4" t="s">
        <v>16847</v>
      </c>
      <c r="C4020" s="4" t="s">
        <v>464</v>
      </c>
      <c r="D4020" s="4">
        <v>37</v>
      </c>
      <c r="E4020" s="4" t="s">
        <v>16848</v>
      </c>
      <c r="F4020" s="4">
        <v>3.92194747924805</v>
      </c>
      <c r="G4020" s="4" t="s">
        <v>16849</v>
      </c>
    </row>
    <row r="4021" spans="1:7">
      <c r="A4021" s="4" t="s">
        <v>16850</v>
      </c>
      <c r="B4021" s="4" t="s">
        <v>16851</v>
      </c>
      <c r="C4021" s="4" t="s">
        <v>464</v>
      </c>
      <c r="D4021" s="4">
        <v>42</v>
      </c>
      <c r="E4021" s="4" t="s">
        <v>16852</v>
      </c>
      <c r="F4021" s="4">
        <v>3.92190480232239</v>
      </c>
      <c r="G4021" s="4" t="s">
        <v>16853</v>
      </c>
    </row>
    <row r="4022" spans="1:7">
      <c r="A4022" s="4" t="s">
        <v>16854</v>
      </c>
      <c r="B4022" s="4" t="s">
        <v>16855</v>
      </c>
      <c r="C4022" s="4" t="s">
        <v>464</v>
      </c>
      <c r="D4022" s="4">
        <v>38</v>
      </c>
      <c r="E4022" s="4" t="s">
        <v>16856</v>
      </c>
      <c r="F4022" s="4">
        <v>3.91940808296204</v>
      </c>
      <c r="G4022" s="4" t="s">
        <v>16857</v>
      </c>
    </row>
    <row r="4023" spans="1:7">
      <c r="A4023" s="4" t="s">
        <v>16858</v>
      </c>
      <c r="B4023" s="4" t="s">
        <v>16859</v>
      </c>
      <c r="C4023" s="4" t="s">
        <v>464</v>
      </c>
      <c r="D4023" s="4">
        <v>38</v>
      </c>
      <c r="E4023" s="4" t="s">
        <v>16860</v>
      </c>
      <c r="F4023" s="4">
        <v>3.91916036605835</v>
      </c>
      <c r="G4023" s="4" t="s">
        <v>16861</v>
      </c>
    </row>
    <row r="4024" spans="1:7">
      <c r="A4024" s="4" t="s">
        <v>16862</v>
      </c>
      <c r="B4024" s="4" t="s">
        <v>16863</v>
      </c>
      <c r="C4024" s="4" t="s">
        <v>464</v>
      </c>
      <c r="D4024" s="4">
        <v>37</v>
      </c>
      <c r="E4024" s="4" t="s">
        <v>16864</v>
      </c>
      <c r="F4024" s="4">
        <v>3.91907262802124</v>
      </c>
      <c r="G4024" s="4" t="s">
        <v>16865</v>
      </c>
    </row>
    <row r="4025" spans="1:7">
      <c r="A4025" s="4" t="s">
        <v>16866</v>
      </c>
      <c r="B4025" s="4" t="s">
        <v>16867</v>
      </c>
      <c r="C4025" s="4" t="s">
        <v>464</v>
      </c>
      <c r="D4025" s="4">
        <v>24</v>
      </c>
      <c r="E4025" s="4" t="s">
        <v>16868</v>
      </c>
      <c r="F4025" s="4">
        <v>3.91892409324646</v>
      </c>
      <c r="G4025" s="4" t="s">
        <v>16869</v>
      </c>
    </row>
    <row r="4026" spans="1:7">
      <c r="A4026" s="4" t="s">
        <v>16870</v>
      </c>
      <c r="B4026" s="4" t="s">
        <v>16871</v>
      </c>
      <c r="C4026" s="4" t="s">
        <v>464</v>
      </c>
      <c r="D4026" s="4">
        <v>47</v>
      </c>
      <c r="E4026" s="4" t="s">
        <v>16872</v>
      </c>
      <c r="F4026" s="4">
        <v>3.91892099380493</v>
      </c>
      <c r="G4026" s="4" t="s">
        <v>16873</v>
      </c>
    </row>
    <row r="4027" spans="1:7">
      <c r="A4027" s="4" t="s">
        <v>16874</v>
      </c>
      <c r="B4027" s="4" t="s">
        <v>16875</v>
      </c>
      <c r="C4027" s="4" t="s">
        <v>464</v>
      </c>
      <c r="D4027" s="4">
        <v>38</v>
      </c>
      <c r="E4027" s="4" t="s">
        <v>16876</v>
      </c>
      <c r="F4027" s="4">
        <v>3.91566491127014</v>
      </c>
      <c r="G4027" s="4" t="s">
        <v>16877</v>
      </c>
    </row>
    <row r="4028" spans="1:7">
      <c r="A4028" s="4" t="s">
        <v>16878</v>
      </c>
      <c r="B4028" s="4" t="s">
        <v>16879</v>
      </c>
      <c r="C4028" s="4" t="s">
        <v>464</v>
      </c>
      <c r="D4028" s="4">
        <v>42</v>
      </c>
      <c r="E4028" s="4" t="s">
        <v>16880</v>
      </c>
      <c r="F4028" s="4">
        <v>3.91529655456543</v>
      </c>
      <c r="G4028" s="4" t="s">
        <v>16881</v>
      </c>
    </row>
    <row r="4029" spans="1:7">
      <c r="A4029" s="4" t="s">
        <v>16882</v>
      </c>
      <c r="B4029" s="4" t="s">
        <v>16883</v>
      </c>
      <c r="C4029" s="4" t="s">
        <v>464</v>
      </c>
      <c r="D4029" s="4">
        <v>43</v>
      </c>
      <c r="E4029" s="4" t="s">
        <v>16884</v>
      </c>
      <c r="F4029" s="4">
        <v>3.915114402771</v>
      </c>
      <c r="G4029" s="4" t="s">
        <v>16885</v>
      </c>
    </row>
    <row r="4030" spans="1:7">
      <c r="A4030" s="4" t="s">
        <v>16886</v>
      </c>
      <c r="B4030" s="4" t="s">
        <v>16887</v>
      </c>
      <c r="C4030" s="4" t="s">
        <v>464</v>
      </c>
      <c r="D4030" s="4">
        <v>38</v>
      </c>
      <c r="E4030" s="4" t="s">
        <v>16888</v>
      </c>
      <c r="F4030" s="4">
        <v>3.91215419769287</v>
      </c>
      <c r="G4030" s="4" t="s">
        <v>16889</v>
      </c>
    </row>
    <row r="4031" spans="1:7">
      <c r="A4031" s="4" t="s">
        <v>16890</v>
      </c>
      <c r="B4031" s="4" t="s">
        <v>16891</v>
      </c>
      <c r="C4031" s="4" t="s">
        <v>464</v>
      </c>
      <c r="D4031" s="4">
        <v>48</v>
      </c>
      <c r="E4031" s="4" t="s">
        <v>16892</v>
      </c>
      <c r="F4031" s="4">
        <v>3.91088366508484</v>
      </c>
      <c r="G4031" s="4" t="s">
        <v>16893</v>
      </c>
    </row>
    <row r="4032" spans="1:7">
      <c r="A4032" s="4" t="s">
        <v>16894</v>
      </c>
      <c r="B4032" s="4" t="s">
        <v>16895</v>
      </c>
      <c r="C4032" s="4" t="s">
        <v>464</v>
      </c>
      <c r="D4032" s="4">
        <v>42</v>
      </c>
      <c r="E4032" s="4" t="s">
        <v>16896</v>
      </c>
      <c r="F4032" s="4">
        <v>3.90710830688477</v>
      </c>
      <c r="G4032" s="4" t="s">
        <v>16897</v>
      </c>
    </row>
    <row r="4033" spans="1:7">
      <c r="A4033" s="4" t="s">
        <v>16898</v>
      </c>
      <c r="B4033" s="4" t="s">
        <v>16899</v>
      </c>
      <c r="C4033" s="4" t="s">
        <v>551</v>
      </c>
      <c r="D4033" s="4">
        <v>22</v>
      </c>
      <c r="E4033" s="4" t="s">
        <v>16900</v>
      </c>
      <c r="F4033" s="4">
        <v>3.90656423568726</v>
      </c>
      <c r="G4033" s="4" t="s">
        <v>16901</v>
      </c>
    </row>
    <row r="4034" spans="1:7">
      <c r="A4034" s="4" t="s">
        <v>16902</v>
      </c>
      <c r="B4034" s="4" t="s">
        <v>16903</v>
      </c>
      <c r="C4034" s="4" t="s">
        <v>464</v>
      </c>
      <c r="D4034" s="4">
        <v>48</v>
      </c>
      <c r="E4034" s="4" t="s">
        <v>16904</v>
      </c>
      <c r="F4034" s="4">
        <v>3.90634059906006</v>
      </c>
      <c r="G4034" s="4" t="s">
        <v>16905</v>
      </c>
    </row>
    <row r="4035" spans="1:7">
      <c r="A4035" s="4" t="s">
        <v>16906</v>
      </c>
      <c r="B4035" s="4" t="s">
        <v>16907</v>
      </c>
      <c r="C4035" s="4" t="s">
        <v>464</v>
      </c>
      <c r="D4035" s="4">
        <v>40</v>
      </c>
      <c r="E4035" s="4" t="s">
        <v>16908</v>
      </c>
      <c r="F4035" s="4">
        <v>3.90490818023682</v>
      </c>
      <c r="G4035" s="4" t="s">
        <v>16909</v>
      </c>
    </row>
    <row r="4036" spans="1:7">
      <c r="A4036" s="4" t="s">
        <v>16910</v>
      </c>
      <c r="B4036" s="4" t="s">
        <v>16911</v>
      </c>
      <c r="C4036" s="4" t="s">
        <v>464</v>
      </c>
      <c r="D4036" s="4">
        <v>47</v>
      </c>
      <c r="E4036" s="4" t="s">
        <v>16912</v>
      </c>
      <c r="F4036" s="4">
        <v>3.90208387374878</v>
      </c>
      <c r="G4036" s="4" t="s">
        <v>16913</v>
      </c>
    </row>
    <row r="4037" spans="1:7">
      <c r="A4037" s="4" t="s">
        <v>16914</v>
      </c>
      <c r="B4037" s="4" t="s">
        <v>16915</v>
      </c>
      <c r="C4037" s="4" t="s">
        <v>464</v>
      </c>
      <c r="D4037" s="4">
        <v>38</v>
      </c>
      <c r="E4037" s="4" t="s">
        <v>16916</v>
      </c>
      <c r="F4037" s="4">
        <v>3.90206432342529</v>
      </c>
      <c r="G4037" s="4" t="s">
        <v>16917</v>
      </c>
    </row>
    <row r="4038" spans="1:7">
      <c r="A4038" s="4" t="s">
        <v>16918</v>
      </c>
      <c r="B4038" s="4" t="s">
        <v>16919</v>
      </c>
      <c r="C4038" s="4" t="s">
        <v>464</v>
      </c>
      <c r="D4038" s="4">
        <v>44</v>
      </c>
      <c r="E4038" s="4" t="s">
        <v>16920</v>
      </c>
      <c r="F4038" s="4">
        <v>3.90166735649109</v>
      </c>
      <c r="G4038" s="4" t="s">
        <v>16921</v>
      </c>
    </row>
    <row r="4039" spans="1:7">
      <c r="A4039" s="4" t="s">
        <v>16922</v>
      </c>
      <c r="B4039" s="4" t="s">
        <v>16923</v>
      </c>
      <c r="C4039" s="4" t="s">
        <v>464</v>
      </c>
      <c r="D4039" s="4">
        <v>42</v>
      </c>
      <c r="E4039" s="4" t="s">
        <v>16924</v>
      </c>
      <c r="F4039" s="4">
        <v>3.90103769302368</v>
      </c>
      <c r="G4039" s="4" t="s">
        <v>16925</v>
      </c>
    </row>
    <row r="4040" spans="1:7">
      <c r="A4040" s="4" t="s">
        <v>16926</v>
      </c>
      <c r="B4040" s="4" t="s">
        <v>16927</v>
      </c>
      <c r="C4040" s="4" t="s">
        <v>464</v>
      </c>
      <c r="D4040" s="4">
        <v>41</v>
      </c>
      <c r="E4040" s="4" t="s">
        <v>16928</v>
      </c>
      <c r="F4040" s="4">
        <v>3.89825844764709</v>
      </c>
      <c r="G4040" s="4" t="s">
        <v>16929</v>
      </c>
    </row>
    <row r="4041" spans="1:7">
      <c r="A4041" s="4" t="s">
        <v>16930</v>
      </c>
      <c r="B4041" s="4" t="s">
        <v>16931</v>
      </c>
      <c r="C4041" s="4" t="s">
        <v>464</v>
      </c>
      <c r="D4041" s="4">
        <v>44</v>
      </c>
      <c r="E4041" s="4" t="s">
        <v>16932</v>
      </c>
      <c r="F4041" s="4">
        <v>3.89653158187866</v>
      </c>
      <c r="G4041" s="4" t="s">
        <v>16933</v>
      </c>
    </row>
    <row r="4042" spans="1:7">
      <c r="A4042" s="4" t="s">
        <v>16934</v>
      </c>
      <c r="B4042" s="4" t="s">
        <v>16935</v>
      </c>
      <c r="C4042" s="4" t="s">
        <v>551</v>
      </c>
      <c r="D4042" s="4">
        <v>20</v>
      </c>
      <c r="E4042" s="4" t="s">
        <v>16936</v>
      </c>
      <c r="F4042" s="4">
        <v>3.89538526535034</v>
      </c>
      <c r="G4042" s="4" t="s">
        <v>16937</v>
      </c>
    </row>
    <row r="4043" spans="1:7">
      <c r="A4043" s="4" t="s">
        <v>16938</v>
      </c>
      <c r="B4043" s="4" t="s">
        <v>16939</v>
      </c>
      <c r="C4043" s="4" t="s">
        <v>464</v>
      </c>
      <c r="D4043" s="4">
        <v>43</v>
      </c>
      <c r="E4043" s="4" t="s">
        <v>16940</v>
      </c>
      <c r="F4043" s="4">
        <v>3.89443159103394</v>
      </c>
      <c r="G4043" s="4" t="s">
        <v>16941</v>
      </c>
    </row>
    <row r="4044" spans="1:7">
      <c r="A4044" s="4" t="s">
        <v>16942</v>
      </c>
      <c r="B4044" s="4" t="s">
        <v>16943</v>
      </c>
      <c r="C4044" s="4" t="s">
        <v>464</v>
      </c>
      <c r="D4044" s="4">
        <v>37</v>
      </c>
      <c r="E4044" s="4" t="s">
        <v>16944</v>
      </c>
      <c r="F4044" s="4">
        <v>3.89166045188904</v>
      </c>
      <c r="G4044" s="4" t="s">
        <v>16945</v>
      </c>
    </row>
    <row r="4045" spans="1:7">
      <c r="A4045" s="4" t="s">
        <v>16946</v>
      </c>
      <c r="B4045" s="4" t="s">
        <v>16947</v>
      </c>
      <c r="C4045" s="4" t="s">
        <v>464</v>
      </c>
      <c r="D4045" s="4">
        <v>44</v>
      </c>
      <c r="E4045" s="4" t="s">
        <v>16948</v>
      </c>
      <c r="F4045" s="4">
        <v>3.89000177383423</v>
      </c>
      <c r="G4045" s="4" t="s">
        <v>16949</v>
      </c>
    </row>
    <row r="4046" spans="1:7">
      <c r="A4046" s="4" t="s">
        <v>16950</v>
      </c>
      <c r="B4046" s="4" t="s">
        <v>16951</v>
      </c>
      <c r="C4046" s="4" t="s">
        <v>464</v>
      </c>
      <c r="D4046" s="4">
        <v>40</v>
      </c>
      <c r="E4046" s="4" t="s">
        <v>16952</v>
      </c>
      <c r="F4046" s="4">
        <v>3.88986158370972</v>
      </c>
      <c r="G4046" s="4" t="s">
        <v>16953</v>
      </c>
    </row>
    <row r="4047" spans="1:7">
      <c r="A4047" s="4" t="s">
        <v>16954</v>
      </c>
      <c r="B4047" s="4" t="s">
        <v>16955</v>
      </c>
      <c r="C4047" s="4" t="s">
        <v>464</v>
      </c>
      <c r="D4047" s="4">
        <v>46</v>
      </c>
      <c r="E4047" s="4" t="s">
        <v>16956</v>
      </c>
      <c r="F4047" s="4">
        <v>3.88923931121826</v>
      </c>
      <c r="G4047" s="4" t="s">
        <v>16957</v>
      </c>
    </row>
    <row r="4048" spans="1:7">
      <c r="A4048" s="4" t="s">
        <v>290</v>
      </c>
      <c r="B4048" s="4" t="s">
        <v>16958</v>
      </c>
      <c r="C4048" s="4" t="s">
        <v>464</v>
      </c>
      <c r="D4048" s="4">
        <v>44</v>
      </c>
      <c r="E4048" s="4" t="s">
        <v>16959</v>
      </c>
      <c r="F4048" s="4">
        <v>3.88892006874084</v>
      </c>
      <c r="G4048" s="4" t="s">
        <v>16960</v>
      </c>
    </row>
    <row r="4049" spans="1:7">
      <c r="A4049" s="4" t="s">
        <v>16961</v>
      </c>
      <c r="B4049" s="4" t="s">
        <v>16962</v>
      </c>
      <c r="C4049" s="4" t="s">
        <v>464</v>
      </c>
      <c r="D4049" s="4">
        <v>40</v>
      </c>
      <c r="E4049" s="4" t="s">
        <v>16963</v>
      </c>
      <c r="F4049" s="4">
        <v>3.8880410194397</v>
      </c>
      <c r="G4049" s="4" t="s">
        <v>16964</v>
      </c>
    </row>
    <row r="4050" spans="1:7">
      <c r="A4050" s="4" t="s">
        <v>16965</v>
      </c>
      <c r="B4050" s="4" t="s">
        <v>16966</v>
      </c>
      <c r="C4050" s="4" t="s">
        <v>464</v>
      </c>
      <c r="D4050" s="4">
        <v>41</v>
      </c>
      <c r="E4050" s="4" t="s">
        <v>16967</v>
      </c>
      <c r="F4050" s="4">
        <v>3.88762331008911</v>
      </c>
      <c r="G4050" s="4" t="s">
        <v>16968</v>
      </c>
    </row>
    <row r="4051" spans="1:7">
      <c r="A4051" s="4" t="s">
        <v>16969</v>
      </c>
      <c r="B4051" s="4" t="s">
        <v>16970</v>
      </c>
      <c r="C4051" s="4" t="s">
        <v>464</v>
      </c>
      <c r="D4051" s="4">
        <v>44</v>
      </c>
      <c r="E4051" s="4" t="s">
        <v>16971</v>
      </c>
      <c r="F4051" s="4">
        <v>3.8872697353363</v>
      </c>
      <c r="G4051" s="4" t="s">
        <v>16972</v>
      </c>
    </row>
    <row r="4052" spans="1:7">
      <c r="A4052" s="4" t="s">
        <v>16973</v>
      </c>
      <c r="B4052" s="4" t="s">
        <v>16974</v>
      </c>
      <c r="C4052" s="4" t="s">
        <v>464</v>
      </c>
      <c r="D4052" s="4">
        <v>42</v>
      </c>
      <c r="E4052" s="4" t="s">
        <v>16975</v>
      </c>
      <c r="F4052" s="4">
        <v>3.88370370864868</v>
      </c>
      <c r="G4052" s="4" t="s">
        <v>16976</v>
      </c>
    </row>
    <row r="4053" spans="1:7">
      <c r="A4053" s="4" t="s">
        <v>16977</v>
      </c>
      <c r="B4053" s="4" t="s">
        <v>16978</v>
      </c>
      <c r="C4053" s="4" t="s">
        <v>464</v>
      </c>
      <c r="D4053" s="4">
        <v>35</v>
      </c>
      <c r="E4053" s="4" t="s">
        <v>16979</v>
      </c>
      <c r="F4053" s="4">
        <v>3.8833179473877</v>
      </c>
      <c r="G4053" s="4" t="s">
        <v>16980</v>
      </c>
    </row>
    <row r="4054" spans="1:7">
      <c r="A4054" s="4" t="s">
        <v>16981</v>
      </c>
      <c r="B4054" s="4" t="s">
        <v>16982</v>
      </c>
      <c r="C4054" s="4" t="s">
        <v>464</v>
      </c>
      <c r="D4054" s="4">
        <v>37</v>
      </c>
      <c r="E4054" s="4" t="s">
        <v>16983</v>
      </c>
      <c r="F4054" s="4">
        <v>3.88068628311157</v>
      </c>
      <c r="G4054" s="4" t="s">
        <v>16984</v>
      </c>
    </row>
    <row r="4055" spans="1:7">
      <c r="A4055" s="4" t="s">
        <v>16985</v>
      </c>
      <c r="B4055" s="4" t="s">
        <v>16986</v>
      </c>
      <c r="C4055" s="4" t="s">
        <v>464</v>
      </c>
      <c r="D4055" s="4">
        <v>45</v>
      </c>
      <c r="E4055" s="4" t="s">
        <v>16987</v>
      </c>
      <c r="F4055" s="4">
        <v>3.87820386886597</v>
      </c>
      <c r="G4055" s="4" t="s">
        <v>16988</v>
      </c>
    </row>
    <row r="4056" spans="1:7">
      <c r="A4056" s="4" t="s">
        <v>16989</v>
      </c>
      <c r="B4056" s="4" t="s">
        <v>16990</v>
      </c>
      <c r="C4056" s="4" t="s">
        <v>464</v>
      </c>
      <c r="D4056" s="4">
        <v>42</v>
      </c>
      <c r="E4056" s="4" t="s">
        <v>16991</v>
      </c>
      <c r="F4056" s="4">
        <v>3.87732410430908</v>
      </c>
      <c r="G4056" s="4" t="s">
        <v>16992</v>
      </c>
    </row>
    <row r="4057" spans="1:7">
      <c r="A4057" s="4" t="s">
        <v>16993</v>
      </c>
      <c r="B4057" s="4" t="s">
        <v>16994</v>
      </c>
      <c r="C4057" s="4" t="s">
        <v>551</v>
      </c>
      <c r="D4057" s="4">
        <v>17</v>
      </c>
      <c r="E4057" s="4" t="s">
        <v>16995</v>
      </c>
      <c r="F4057" s="4">
        <v>3.87710738182068</v>
      </c>
      <c r="G4057" s="4" t="s">
        <v>16996</v>
      </c>
    </row>
    <row r="4058" spans="1:7">
      <c r="A4058" s="4" t="s">
        <v>16997</v>
      </c>
      <c r="B4058" s="4" t="s">
        <v>16998</v>
      </c>
      <c r="C4058" s="4" t="s">
        <v>464</v>
      </c>
      <c r="D4058" s="4">
        <v>45</v>
      </c>
      <c r="E4058" s="4" t="s">
        <v>16999</v>
      </c>
      <c r="F4058" s="4">
        <v>3.87279462814331</v>
      </c>
      <c r="G4058" s="4" t="s">
        <v>17000</v>
      </c>
    </row>
    <row r="4059" spans="1:7">
      <c r="A4059" s="4" t="s">
        <v>17001</v>
      </c>
      <c r="B4059" s="4" t="s">
        <v>17002</v>
      </c>
      <c r="C4059" s="4" t="s">
        <v>464</v>
      </c>
      <c r="D4059" s="4">
        <v>42</v>
      </c>
      <c r="E4059" s="4" t="s">
        <v>17003</v>
      </c>
      <c r="F4059" s="4">
        <v>3.87255501747131</v>
      </c>
      <c r="G4059" s="4" t="s">
        <v>17004</v>
      </c>
    </row>
    <row r="4060" spans="1:7">
      <c r="A4060" s="4" t="s">
        <v>17005</v>
      </c>
      <c r="B4060" s="4" t="s">
        <v>17006</v>
      </c>
      <c r="C4060" s="4" t="s">
        <v>464</v>
      </c>
      <c r="D4060" s="4">
        <v>36</v>
      </c>
      <c r="E4060" s="4" t="s">
        <v>17007</v>
      </c>
      <c r="F4060" s="4">
        <v>3.87138843536377</v>
      </c>
      <c r="G4060" s="4" t="s">
        <v>17008</v>
      </c>
    </row>
    <row r="4061" spans="1:7">
      <c r="A4061" s="4" t="s">
        <v>17009</v>
      </c>
      <c r="B4061" s="4" t="s">
        <v>17010</v>
      </c>
      <c r="C4061" s="4" t="s">
        <v>464</v>
      </c>
      <c r="D4061" s="4">
        <v>35</v>
      </c>
      <c r="E4061" s="4" t="s">
        <v>17011</v>
      </c>
      <c r="F4061" s="4">
        <v>3.87069153785706</v>
      </c>
      <c r="G4061" s="4" t="s">
        <v>17012</v>
      </c>
    </row>
    <row r="4062" spans="1:7">
      <c r="A4062" s="4" t="s">
        <v>17013</v>
      </c>
      <c r="B4062" s="4" t="s">
        <v>17014</v>
      </c>
      <c r="C4062" s="4" t="s">
        <v>464</v>
      </c>
      <c r="D4062" s="4">
        <v>41</v>
      </c>
      <c r="E4062" s="4" t="s">
        <v>17015</v>
      </c>
      <c r="F4062" s="4">
        <v>3.8700122833252</v>
      </c>
      <c r="G4062" s="4" t="s">
        <v>17016</v>
      </c>
    </row>
    <row r="4063" spans="1:7">
      <c r="A4063" s="4" t="s">
        <v>17017</v>
      </c>
      <c r="B4063" s="4" t="s">
        <v>17018</v>
      </c>
      <c r="C4063" s="4" t="s">
        <v>464</v>
      </c>
      <c r="D4063" s="4">
        <v>43</v>
      </c>
      <c r="E4063" s="4" t="s">
        <v>17019</v>
      </c>
      <c r="F4063" s="4">
        <v>3.869957447052</v>
      </c>
      <c r="G4063" s="4" t="s">
        <v>17020</v>
      </c>
    </row>
    <row r="4064" spans="1:7">
      <c r="A4064" s="4" t="s">
        <v>17021</v>
      </c>
      <c r="B4064" s="4" t="s">
        <v>17022</v>
      </c>
      <c r="C4064" s="4" t="s">
        <v>464</v>
      </c>
      <c r="D4064" s="4">
        <v>39</v>
      </c>
      <c r="E4064" s="4" t="s">
        <v>17023</v>
      </c>
      <c r="F4064" s="4">
        <v>3.86252164840698</v>
      </c>
      <c r="G4064" s="4" t="s">
        <v>17024</v>
      </c>
    </row>
    <row r="4065" spans="1:7">
      <c r="A4065" s="4" t="s">
        <v>17025</v>
      </c>
      <c r="B4065" s="4" t="s">
        <v>17026</v>
      </c>
      <c r="C4065" s="4" t="s">
        <v>464</v>
      </c>
      <c r="D4065" s="4">
        <v>39</v>
      </c>
      <c r="E4065" s="4" t="s">
        <v>17027</v>
      </c>
      <c r="F4065" s="4">
        <v>3.86173486709595</v>
      </c>
      <c r="G4065" s="4" t="s">
        <v>17028</v>
      </c>
    </row>
    <row r="4066" spans="1:7">
      <c r="A4066" s="4" t="s">
        <v>17029</v>
      </c>
      <c r="B4066" s="4" t="s">
        <v>17030</v>
      </c>
      <c r="C4066" s="4" t="s">
        <v>1124</v>
      </c>
      <c r="D4066" s="4">
        <v>5</v>
      </c>
      <c r="E4066" s="4" t="s">
        <v>17031</v>
      </c>
      <c r="F4066" s="4">
        <v>3.86079025268555</v>
      </c>
      <c r="G4066" s="4" t="s">
        <v>17032</v>
      </c>
    </row>
    <row r="4067" spans="1:7">
      <c r="A4067" s="4" t="s">
        <v>17033</v>
      </c>
      <c r="B4067" s="4" t="s">
        <v>17034</v>
      </c>
      <c r="C4067" s="4" t="s">
        <v>464</v>
      </c>
      <c r="D4067" s="4">
        <v>41</v>
      </c>
      <c r="E4067" s="4" t="s">
        <v>17035</v>
      </c>
      <c r="F4067" s="4">
        <v>3.85539960861206</v>
      </c>
      <c r="G4067" s="4" t="s">
        <v>17036</v>
      </c>
    </row>
    <row r="4068" spans="1:7">
      <c r="A4068" s="4" t="s">
        <v>17037</v>
      </c>
      <c r="B4068" s="4" t="s">
        <v>17038</v>
      </c>
      <c r="C4068" s="4" t="s">
        <v>464</v>
      </c>
      <c r="D4068" s="4">
        <v>37</v>
      </c>
      <c r="E4068" s="4" t="s">
        <v>17039</v>
      </c>
      <c r="F4068" s="4">
        <v>3.85520458221436</v>
      </c>
      <c r="G4068" s="4" t="s">
        <v>17040</v>
      </c>
    </row>
    <row r="4069" spans="1:7">
      <c r="A4069" s="4" t="s">
        <v>17041</v>
      </c>
      <c r="B4069" s="4" t="s">
        <v>17042</v>
      </c>
      <c r="C4069" s="4" t="s">
        <v>464</v>
      </c>
      <c r="D4069" s="4">
        <v>37</v>
      </c>
      <c r="E4069" s="4" t="s">
        <v>17043</v>
      </c>
      <c r="F4069" s="4">
        <v>3.85406756401062</v>
      </c>
      <c r="G4069" s="4" t="s">
        <v>17044</v>
      </c>
    </row>
    <row r="4070" spans="1:7">
      <c r="A4070" s="4" t="s">
        <v>17045</v>
      </c>
      <c r="B4070" s="4" t="s">
        <v>17046</v>
      </c>
      <c r="C4070" s="4" t="s">
        <v>464</v>
      </c>
      <c r="D4070" s="4">
        <v>36</v>
      </c>
      <c r="E4070" s="4" t="s">
        <v>17047</v>
      </c>
      <c r="F4070" s="4">
        <v>3.85358715057373</v>
      </c>
      <c r="G4070" s="4" t="s">
        <v>17048</v>
      </c>
    </row>
    <row r="4071" spans="1:7">
      <c r="A4071" s="4" t="s">
        <v>17049</v>
      </c>
      <c r="B4071" s="4" t="s">
        <v>17050</v>
      </c>
      <c r="C4071" s="4" t="s">
        <v>464</v>
      </c>
      <c r="D4071" s="4">
        <v>40</v>
      </c>
      <c r="E4071" s="4" t="s">
        <v>17051</v>
      </c>
      <c r="F4071" s="4">
        <v>3.85141086578369</v>
      </c>
      <c r="G4071" s="4" t="s">
        <v>17052</v>
      </c>
    </row>
    <row r="4072" spans="1:7">
      <c r="A4072" s="4" t="s">
        <v>17053</v>
      </c>
      <c r="B4072" s="4" t="s">
        <v>17054</v>
      </c>
      <c r="C4072" s="4" t="s">
        <v>464</v>
      </c>
      <c r="D4072" s="4">
        <v>36</v>
      </c>
      <c r="E4072" s="4" t="s">
        <v>17055</v>
      </c>
      <c r="F4072" s="4">
        <v>3.8508038520813</v>
      </c>
      <c r="G4072" s="4" t="s">
        <v>17056</v>
      </c>
    </row>
    <row r="4073" spans="1:7">
      <c r="A4073" s="4" t="s">
        <v>17057</v>
      </c>
      <c r="B4073" s="4" t="s">
        <v>17058</v>
      </c>
      <c r="C4073" s="4" t="s">
        <v>464</v>
      </c>
      <c r="D4073" s="4">
        <v>45</v>
      </c>
      <c r="E4073" s="4" t="s">
        <v>17059</v>
      </c>
      <c r="F4073" s="4">
        <v>3.84859991073608</v>
      </c>
      <c r="G4073" s="4" t="s">
        <v>17060</v>
      </c>
    </row>
    <row r="4074" spans="1:7">
      <c r="A4074" s="4" t="s">
        <v>17061</v>
      </c>
      <c r="B4074" s="4" t="s">
        <v>17062</v>
      </c>
      <c r="C4074" s="4" t="s">
        <v>464</v>
      </c>
      <c r="D4074" s="4">
        <v>41</v>
      </c>
      <c r="E4074" s="4" t="s">
        <v>17063</v>
      </c>
      <c r="F4074" s="4">
        <v>3.84762573242188</v>
      </c>
      <c r="G4074" s="4" t="s">
        <v>17064</v>
      </c>
    </row>
    <row r="4075" spans="1:7">
      <c r="A4075" s="4" t="s">
        <v>17065</v>
      </c>
      <c r="B4075" s="4" t="s">
        <v>17066</v>
      </c>
      <c r="C4075" s="4" t="s">
        <v>464</v>
      </c>
      <c r="D4075" s="4">
        <v>38</v>
      </c>
      <c r="E4075" s="4" t="s">
        <v>17067</v>
      </c>
      <c r="F4075" s="4">
        <v>3.84347724914551</v>
      </c>
      <c r="G4075" s="4" t="s">
        <v>17068</v>
      </c>
    </row>
    <row r="4076" spans="1:7">
      <c r="A4076" s="4" t="s">
        <v>17069</v>
      </c>
      <c r="B4076" s="4" t="s">
        <v>17070</v>
      </c>
      <c r="C4076" s="4" t="s">
        <v>464</v>
      </c>
      <c r="D4076" s="4">
        <v>40</v>
      </c>
      <c r="E4076" s="4" t="s">
        <v>17071</v>
      </c>
      <c r="F4076" s="4">
        <v>3.8424654006958</v>
      </c>
      <c r="G4076" s="4" t="s">
        <v>17072</v>
      </c>
    </row>
    <row r="4077" spans="1:7">
      <c r="A4077" s="4" t="s">
        <v>17073</v>
      </c>
      <c r="B4077" s="4" t="s">
        <v>17074</v>
      </c>
      <c r="C4077" s="4" t="s">
        <v>464</v>
      </c>
      <c r="D4077" s="4">
        <v>37</v>
      </c>
      <c r="E4077" s="4" t="s">
        <v>17075</v>
      </c>
      <c r="F4077" s="4">
        <v>3.84232091903687</v>
      </c>
      <c r="G4077" s="4" t="s">
        <v>17076</v>
      </c>
    </row>
    <row r="4078" spans="1:7">
      <c r="A4078" s="4" t="s">
        <v>17077</v>
      </c>
      <c r="B4078" s="4" t="s">
        <v>17078</v>
      </c>
      <c r="C4078" s="4" t="s">
        <v>464</v>
      </c>
      <c r="D4078" s="4">
        <v>45</v>
      </c>
      <c r="E4078" s="4" t="s">
        <v>17079</v>
      </c>
      <c r="F4078" s="4">
        <v>3.84201812744141</v>
      </c>
      <c r="G4078" s="4" t="s">
        <v>17080</v>
      </c>
    </row>
    <row r="4079" spans="1:7">
      <c r="A4079" s="4" t="s">
        <v>17081</v>
      </c>
      <c r="B4079" s="4" t="s">
        <v>17082</v>
      </c>
      <c r="C4079" s="4" t="s">
        <v>464</v>
      </c>
      <c r="D4079" s="4">
        <v>37</v>
      </c>
      <c r="E4079" s="4" t="s">
        <v>17083</v>
      </c>
      <c r="F4079" s="4">
        <v>3.84200572967529</v>
      </c>
      <c r="G4079" s="4" t="s">
        <v>17084</v>
      </c>
    </row>
    <row r="4080" spans="1:7">
      <c r="A4080" s="4" t="s">
        <v>578</v>
      </c>
      <c r="B4080" s="4" t="s">
        <v>579</v>
      </c>
      <c r="C4080" s="4" t="s">
        <v>464</v>
      </c>
      <c r="D4080" s="4">
        <v>49</v>
      </c>
      <c r="E4080" s="4" t="s">
        <v>580</v>
      </c>
      <c r="F4080" s="4">
        <v>3.84190201759338</v>
      </c>
      <c r="G4080" s="4" t="s">
        <v>581</v>
      </c>
    </row>
    <row r="4081" spans="1:7">
      <c r="A4081" s="4" t="s">
        <v>17085</v>
      </c>
      <c r="B4081" s="4" t="s">
        <v>17086</v>
      </c>
      <c r="C4081" s="4" t="s">
        <v>464</v>
      </c>
      <c r="D4081" s="4">
        <v>38</v>
      </c>
      <c r="E4081" s="4" t="s">
        <v>17087</v>
      </c>
      <c r="F4081" s="4">
        <v>3.84127140045166</v>
      </c>
      <c r="G4081" s="4" t="s">
        <v>17088</v>
      </c>
    </row>
    <row r="4082" spans="1:7">
      <c r="A4082" s="4" t="s">
        <v>17089</v>
      </c>
      <c r="B4082" s="4" t="s">
        <v>17090</v>
      </c>
      <c r="C4082" s="4" t="s">
        <v>464</v>
      </c>
      <c r="D4082" s="4">
        <v>42</v>
      </c>
      <c r="E4082" s="4" t="s">
        <v>17091</v>
      </c>
      <c r="F4082" s="4">
        <v>3.84070920944214</v>
      </c>
      <c r="G4082" s="4" t="s">
        <v>17092</v>
      </c>
    </row>
    <row r="4083" spans="1:7">
      <c r="A4083" s="4" t="s">
        <v>17093</v>
      </c>
      <c r="B4083" s="4" t="s">
        <v>17094</v>
      </c>
      <c r="C4083" s="4" t="s">
        <v>464</v>
      </c>
      <c r="D4083" s="4">
        <v>26</v>
      </c>
      <c r="E4083" s="4" t="s">
        <v>17095</v>
      </c>
      <c r="F4083" s="4">
        <v>3.83893346786499</v>
      </c>
      <c r="G4083" s="4" t="s">
        <v>17096</v>
      </c>
    </row>
    <row r="4084" spans="1:7">
      <c r="A4084" s="4" t="s">
        <v>17097</v>
      </c>
      <c r="B4084" s="4" t="s">
        <v>17098</v>
      </c>
      <c r="C4084" s="4" t="s">
        <v>464</v>
      </c>
      <c r="D4084" s="4">
        <v>39</v>
      </c>
      <c r="E4084" s="4" t="s">
        <v>17099</v>
      </c>
      <c r="F4084" s="4">
        <v>3.8388204574585</v>
      </c>
      <c r="G4084" s="4" t="s">
        <v>17100</v>
      </c>
    </row>
    <row r="4085" spans="1:7">
      <c r="A4085" s="4" t="s">
        <v>416</v>
      </c>
      <c r="B4085" s="4" t="s">
        <v>17101</v>
      </c>
      <c r="C4085" s="4" t="s">
        <v>464</v>
      </c>
      <c r="D4085" s="4">
        <v>38</v>
      </c>
      <c r="E4085" s="4" t="s">
        <v>17102</v>
      </c>
      <c r="F4085" s="4">
        <v>3.83759737014771</v>
      </c>
      <c r="G4085" s="4" t="s">
        <v>17103</v>
      </c>
    </row>
    <row r="4086" spans="1:7">
      <c r="A4086" s="4" t="s">
        <v>17104</v>
      </c>
      <c r="B4086" s="4" t="s">
        <v>17105</v>
      </c>
      <c r="C4086" s="4" t="s">
        <v>464</v>
      </c>
      <c r="D4086" s="4">
        <v>45</v>
      </c>
      <c r="E4086" s="4" t="s">
        <v>17106</v>
      </c>
      <c r="F4086" s="4">
        <v>3.8370680809021</v>
      </c>
      <c r="G4086" s="4" t="s">
        <v>17107</v>
      </c>
    </row>
    <row r="4087" spans="1:7">
      <c r="A4087" s="4" t="s">
        <v>17108</v>
      </c>
      <c r="B4087" s="4" t="s">
        <v>17109</v>
      </c>
      <c r="C4087" s="4" t="s">
        <v>464</v>
      </c>
      <c r="D4087" s="4">
        <v>42</v>
      </c>
      <c r="E4087" s="4" t="s">
        <v>17110</v>
      </c>
      <c r="F4087" s="4">
        <v>3.83667731285095</v>
      </c>
      <c r="G4087" s="4" t="s">
        <v>17111</v>
      </c>
    </row>
    <row r="4088" spans="1:7">
      <c r="A4088" s="4" t="s">
        <v>17112</v>
      </c>
      <c r="B4088" s="4" t="s">
        <v>17113</v>
      </c>
      <c r="C4088" s="4" t="s">
        <v>551</v>
      </c>
      <c r="D4088" s="4">
        <v>22</v>
      </c>
      <c r="E4088" s="4" t="s">
        <v>17114</v>
      </c>
      <c r="F4088" s="4">
        <v>3.83440661430359</v>
      </c>
      <c r="G4088" s="4" t="s">
        <v>17115</v>
      </c>
    </row>
    <row r="4089" spans="1:7">
      <c r="A4089" s="4" t="s">
        <v>17116</v>
      </c>
      <c r="B4089" s="4" t="s">
        <v>17117</v>
      </c>
      <c r="C4089" s="4" t="s">
        <v>464</v>
      </c>
      <c r="D4089" s="4">
        <v>38</v>
      </c>
      <c r="E4089" s="4" t="s">
        <v>17118</v>
      </c>
      <c r="F4089" s="4">
        <v>3.83361339569092</v>
      </c>
      <c r="G4089" s="4" t="s">
        <v>17119</v>
      </c>
    </row>
    <row r="4090" spans="1:7">
      <c r="A4090" s="4" t="s">
        <v>17120</v>
      </c>
      <c r="B4090" s="4" t="s">
        <v>17121</v>
      </c>
      <c r="C4090" s="4" t="s">
        <v>464</v>
      </c>
      <c r="D4090" s="4">
        <v>41</v>
      </c>
      <c r="E4090" s="4" t="s">
        <v>17122</v>
      </c>
      <c r="F4090" s="4">
        <v>3.83034801483154</v>
      </c>
      <c r="G4090" s="4" t="s">
        <v>17123</v>
      </c>
    </row>
    <row r="4091" spans="1:7">
      <c r="A4091" s="4" t="s">
        <v>17124</v>
      </c>
      <c r="B4091" s="4" t="s">
        <v>17125</v>
      </c>
      <c r="C4091" s="4" t="s">
        <v>464</v>
      </c>
      <c r="D4091" s="4">
        <v>39</v>
      </c>
      <c r="E4091" s="4" t="s">
        <v>17126</v>
      </c>
      <c r="F4091" s="4">
        <v>3.83018946647644</v>
      </c>
      <c r="G4091" s="4" t="s">
        <v>17127</v>
      </c>
    </row>
    <row r="4092" spans="1:7">
      <c r="A4092" s="4" t="s">
        <v>17128</v>
      </c>
      <c r="B4092" s="4" t="s">
        <v>17129</v>
      </c>
      <c r="C4092" s="4" t="s">
        <v>464</v>
      </c>
      <c r="D4092" s="4">
        <v>38</v>
      </c>
      <c r="E4092" s="4" t="s">
        <v>17130</v>
      </c>
      <c r="F4092" s="4">
        <v>3.82735586166382</v>
      </c>
      <c r="G4092" s="4" t="s">
        <v>17131</v>
      </c>
    </row>
    <row r="4093" spans="1:7">
      <c r="A4093" s="4" t="s">
        <v>17132</v>
      </c>
      <c r="B4093" s="4" t="s">
        <v>17133</v>
      </c>
      <c r="C4093" s="4" t="s">
        <v>464</v>
      </c>
      <c r="D4093" s="4">
        <v>42</v>
      </c>
      <c r="E4093" s="4" t="s">
        <v>17134</v>
      </c>
      <c r="F4093" s="4">
        <v>3.824955701828</v>
      </c>
      <c r="G4093" s="4" t="s">
        <v>17135</v>
      </c>
    </row>
    <row r="4094" spans="1:7">
      <c r="A4094" s="4" t="s">
        <v>17136</v>
      </c>
      <c r="B4094" s="4" t="s">
        <v>17137</v>
      </c>
      <c r="C4094" s="4" t="s">
        <v>464</v>
      </c>
      <c r="D4094" s="4">
        <v>36</v>
      </c>
      <c r="E4094" s="4" t="s">
        <v>17138</v>
      </c>
      <c r="F4094" s="4">
        <v>3.82466554641724</v>
      </c>
      <c r="G4094" s="4" t="s">
        <v>17139</v>
      </c>
    </row>
    <row r="4095" spans="1:7">
      <c r="A4095" s="4" t="s">
        <v>17140</v>
      </c>
      <c r="B4095" s="4" t="s">
        <v>17141</v>
      </c>
      <c r="C4095" s="4" t="s">
        <v>464</v>
      </c>
      <c r="D4095" s="4">
        <v>39</v>
      </c>
      <c r="E4095" s="4" t="s">
        <v>17142</v>
      </c>
      <c r="F4095" s="4">
        <v>3.82375264167786</v>
      </c>
      <c r="G4095" s="4" t="s">
        <v>17143</v>
      </c>
    </row>
    <row r="4096" spans="1:7">
      <c r="A4096" s="4" t="s">
        <v>17144</v>
      </c>
      <c r="B4096" s="4" t="s">
        <v>17145</v>
      </c>
      <c r="C4096" s="4" t="s">
        <v>464</v>
      </c>
      <c r="D4096" s="4">
        <v>43</v>
      </c>
      <c r="E4096" s="4" t="s">
        <v>17146</v>
      </c>
      <c r="F4096" s="4">
        <v>3.82299137115479</v>
      </c>
      <c r="G4096" s="4" t="s">
        <v>17147</v>
      </c>
    </row>
    <row r="4097" spans="1:7">
      <c r="A4097" s="4" t="s">
        <v>17148</v>
      </c>
      <c r="B4097" s="4" t="s">
        <v>17149</v>
      </c>
      <c r="C4097" s="4" t="s">
        <v>464</v>
      </c>
      <c r="D4097" s="4">
        <v>34</v>
      </c>
      <c r="E4097" s="4" t="s">
        <v>17150</v>
      </c>
      <c r="F4097" s="4">
        <v>3.81867718696594</v>
      </c>
      <c r="G4097" s="4" t="s">
        <v>17151</v>
      </c>
    </row>
    <row r="4098" spans="1:7">
      <c r="A4098" s="4" t="s">
        <v>17152</v>
      </c>
      <c r="B4098" s="4" t="s">
        <v>17153</v>
      </c>
      <c r="C4098" s="4" t="s">
        <v>464</v>
      </c>
      <c r="D4098" s="4">
        <v>44</v>
      </c>
      <c r="E4098" s="4" t="s">
        <v>17154</v>
      </c>
      <c r="F4098" s="4">
        <v>3.81625890731812</v>
      </c>
      <c r="G4098" s="4" t="s">
        <v>17155</v>
      </c>
    </row>
    <row r="4099" spans="1:7">
      <c r="A4099" s="4" t="s">
        <v>17156</v>
      </c>
      <c r="B4099" s="4" t="s">
        <v>17157</v>
      </c>
      <c r="C4099" s="4" t="s">
        <v>551</v>
      </c>
      <c r="D4099" s="4">
        <v>20</v>
      </c>
      <c r="E4099" s="4" t="s">
        <v>17158</v>
      </c>
      <c r="F4099" s="4">
        <v>3.81605768203735</v>
      </c>
      <c r="G4099" s="4" t="s">
        <v>17159</v>
      </c>
    </row>
    <row r="4100" spans="1:7">
      <c r="A4100" s="4" t="s">
        <v>17160</v>
      </c>
      <c r="B4100" s="4" t="s">
        <v>17161</v>
      </c>
      <c r="C4100" s="4" t="s">
        <v>464</v>
      </c>
      <c r="D4100" s="4">
        <v>44</v>
      </c>
      <c r="E4100" s="4" t="s">
        <v>17162</v>
      </c>
      <c r="F4100" s="4">
        <v>3.81553387641907</v>
      </c>
      <c r="G4100" s="4" t="s">
        <v>17163</v>
      </c>
    </row>
    <row r="4101" spans="1:7">
      <c r="A4101" s="4" t="s">
        <v>17164</v>
      </c>
      <c r="B4101" s="4" t="s">
        <v>17165</v>
      </c>
      <c r="C4101" s="4" t="s">
        <v>464</v>
      </c>
      <c r="D4101" s="4">
        <v>40</v>
      </c>
      <c r="E4101" s="4" t="s">
        <v>17166</v>
      </c>
      <c r="F4101" s="4">
        <v>3.81351375579834</v>
      </c>
      <c r="G4101" s="4" t="s">
        <v>17167</v>
      </c>
    </row>
    <row r="4102" spans="1:7">
      <c r="A4102" s="4" t="s">
        <v>17168</v>
      </c>
      <c r="B4102" s="4" t="s">
        <v>17169</v>
      </c>
      <c r="C4102" s="4" t="s">
        <v>464</v>
      </c>
      <c r="D4102" s="4">
        <v>44</v>
      </c>
      <c r="E4102" s="4" t="s">
        <v>17170</v>
      </c>
      <c r="F4102" s="4">
        <v>3.81319355964661</v>
      </c>
      <c r="G4102" s="4" t="s">
        <v>17171</v>
      </c>
    </row>
    <row r="4103" spans="1:7">
      <c r="A4103" s="4" t="s">
        <v>17172</v>
      </c>
      <c r="B4103" s="4" t="s">
        <v>17173</v>
      </c>
      <c r="C4103" s="4" t="s">
        <v>3050</v>
      </c>
      <c r="D4103" s="4">
        <v>3</v>
      </c>
      <c r="E4103" s="4" t="s">
        <v>17174</v>
      </c>
      <c r="F4103" s="4">
        <v>3.81220054626465</v>
      </c>
      <c r="G4103" s="4" t="s">
        <v>17175</v>
      </c>
    </row>
    <row r="4104" spans="1:7">
      <c r="A4104" s="4" t="s">
        <v>17176</v>
      </c>
      <c r="B4104" s="4" t="s">
        <v>17177</v>
      </c>
      <c r="C4104" s="4" t="s">
        <v>464</v>
      </c>
      <c r="D4104" s="4">
        <v>49</v>
      </c>
      <c r="E4104" s="4" t="s">
        <v>17178</v>
      </c>
      <c r="F4104" s="4">
        <v>3.81166481971741</v>
      </c>
      <c r="G4104" s="4" t="s">
        <v>17179</v>
      </c>
    </row>
    <row r="4105" spans="1:7">
      <c r="A4105" s="4" t="s">
        <v>17180</v>
      </c>
      <c r="B4105" s="4" t="s">
        <v>17181</v>
      </c>
      <c r="C4105" s="4" t="s">
        <v>464</v>
      </c>
      <c r="D4105" s="4">
        <v>46</v>
      </c>
      <c r="E4105" s="4" t="s">
        <v>17182</v>
      </c>
      <c r="F4105" s="4">
        <v>3.8109188079834</v>
      </c>
      <c r="G4105" s="4" t="s">
        <v>17183</v>
      </c>
    </row>
    <row r="4106" spans="1:7">
      <c r="A4106" s="4" t="s">
        <v>17184</v>
      </c>
      <c r="B4106" s="4" t="s">
        <v>17185</v>
      </c>
      <c r="C4106" s="4" t="s">
        <v>464</v>
      </c>
      <c r="D4106" s="4">
        <v>45</v>
      </c>
      <c r="E4106" s="4" t="s">
        <v>17186</v>
      </c>
      <c r="F4106" s="4">
        <v>3.8102080821991</v>
      </c>
      <c r="G4106" s="4" t="s">
        <v>17187</v>
      </c>
    </row>
    <row r="4107" spans="1:7">
      <c r="A4107" s="4" t="s">
        <v>17188</v>
      </c>
      <c r="B4107" s="4" t="s">
        <v>17189</v>
      </c>
      <c r="C4107" s="4" t="s">
        <v>464</v>
      </c>
      <c r="D4107" s="4">
        <v>40</v>
      </c>
      <c r="E4107" s="4" t="s">
        <v>17190</v>
      </c>
      <c r="F4107" s="4">
        <v>3.80988001823425</v>
      </c>
      <c r="G4107" s="4" t="s">
        <v>17191</v>
      </c>
    </row>
    <row r="4108" spans="1:7">
      <c r="A4108" s="4" t="s">
        <v>17192</v>
      </c>
      <c r="B4108" s="4" t="s">
        <v>17193</v>
      </c>
      <c r="C4108" s="4" t="s">
        <v>464</v>
      </c>
      <c r="D4108" s="4">
        <v>39</v>
      </c>
      <c r="E4108" s="4" t="s">
        <v>17194</v>
      </c>
      <c r="F4108" s="4">
        <v>3.80824732780457</v>
      </c>
      <c r="G4108" s="4" t="s">
        <v>17195</v>
      </c>
    </row>
    <row r="4109" spans="1:7">
      <c r="A4109" s="4" t="s">
        <v>17196</v>
      </c>
      <c r="B4109" s="4" t="s">
        <v>17197</v>
      </c>
      <c r="C4109" s="4" t="s">
        <v>464</v>
      </c>
      <c r="D4109" s="4">
        <v>41</v>
      </c>
      <c r="E4109" s="4" t="s">
        <v>17198</v>
      </c>
      <c r="F4109" s="4">
        <v>3.80519700050354</v>
      </c>
      <c r="G4109" s="4" t="s">
        <v>17199</v>
      </c>
    </row>
    <row r="4110" spans="1:7">
      <c r="A4110" s="4" t="s">
        <v>17200</v>
      </c>
      <c r="B4110" s="4" t="s">
        <v>17201</v>
      </c>
      <c r="C4110" s="4" t="s">
        <v>464</v>
      </c>
      <c r="D4110" s="4">
        <v>48</v>
      </c>
      <c r="E4110" s="4" t="s">
        <v>17202</v>
      </c>
      <c r="F4110" s="4">
        <v>3.80429291725159</v>
      </c>
      <c r="G4110" s="4" t="s">
        <v>17203</v>
      </c>
    </row>
    <row r="4111" spans="1:7">
      <c r="A4111" s="4" t="s">
        <v>17204</v>
      </c>
      <c r="B4111" s="4" t="s">
        <v>17205</v>
      </c>
      <c r="C4111" s="4" t="s">
        <v>464</v>
      </c>
      <c r="D4111" s="4">
        <v>41</v>
      </c>
      <c r="E4111" s="4" t="s">
        <v>17206</v>
      </c>
      <c r="F4111" s="4">
        <v>3.80343890190125</v>
      </c>
      <c r="G4111" s="4" t="s">
        <v>17207</v>
      </c>
    </row>
    <row r="4112" spans="1:7">
      <c r="A4112" s="4" t="s">
        <v>17208</v>
      </c>
      <c r="B4112" s="4" t="s">
        <v>17209</v>
      </c>
      <c r="C4112" s="4" t="s">
        <v>464</v>
      </c>
      <c r="D4112" s="4">
        <v>41</v>
      </c>
      <c r="E4112" s="4" t="s">
        <v>17210</v>
      </c>
      <c r="F4112" s="4">
        <v>3.80276155471802</v>
      </c>
      <c r="G4112" s="4" t="s">
        <v>17211</v>
      </c>
    </row>
    <row r="4113" spans="1:7">
      <c r="A4113" s="4" t="s">
        <v>17212</v>
      </c>
      <c r="B4113" s="4" t="s">
        <v>17213</v>
      </c>
      <c r="C4113" s="4" t="s">
        <v>464</v>
      </c>
      <c r="D4113" s="4">
        <v>42</v>
      </c>
      <c r="E4113" s="4" t="s">
        <v>17214</v>
      </c>
      <c r="F4113" s="4">
        <v>3.8002815246582</v>
      </c>
      <c r="G4113" s="4" t="s">
        <v>17215</v>
      </c>
    </row>
    <row r="4114" spans="1:7">
      <c r="A4114" s="4" t="s">
        <v>17216</v>
      </c>
      <c r="B4114" s="4" t="s">
        <v>17217</v>
      </c>
      <c r="C4114" s="4" t="s">
        <v>464</v>
      </c>
      <c r="D4114" s="4">
        <v>40</v>
      </c>
      <c r="E4114" s="4" t="s">
        <v>17218</v>
      </c>
      <c r="F4114" s="4">
        <v>3.7969856262207</v>
      </c>
      <c r="G4114" s="4" t="s">
        <v>17219</v>
      </c>
    </row>
    <row r="4115" spans="1:7">
      <c r="A4115" s="4" t="s">
        <v>17220</v>
      </c>
      <c r="B4115" s="4" t="s">
        <v>17221</v>
      </c>
      <c r="C4115" s="4" t="s">
        <v>464</v>
      </c>
      <c r="D4115" s="4">
        <v>36</v>
      </c>
      <c r="E4115" s="4" t="s">
        <v>17222</v>
      </c>
      <c r="F4115" s="4">
        <v>3.79666543006897</v>
      </c>
      <c r="G4115" s="4" t="s">
        <v>17223</v>
      </c>
    </row>
    <row r="4116" spans="1:7">
      <c r="A4116" s="4" t="s">
        <v>17224</v>
      </c>
      <c r="B4116" s="4" t="s">
        <v>17225</v>
      </c>
      <c r="C4116" s="4" t="s">
        <v>3050</v>
      </c>
      <c r="D4116" s="4">
        <v>2</v>
      </c>
      <c r="E4116" s="4" t="s">
        <v>17226</v>
      </c>
      <c r="F4116" s="4">
        <v>3.79638814926147</v>
      </c>
      <c r="G4116" s="4" t="s">
        <v>17227</v>
      </c>
    </row>
    <row r="4117" spans="1:7">
      <c r="A4117" s="4" t="s">
        <v>17228</v>
      </c>
      <c r="B4117" s="4" t="s">
        <v>17229</v>
      </c>
      <c r="C4117" s="4" t="s">
        <v>464</v>
      </c>
      <c r="D4117" s="4">
        <v>34</v>
      </c>
      <c r="E4117" s="4" t="s">
        <v>17230</v>
      </c>
      <c r="F4117" s="4">
        <v>3.79631423950195</v>
      </c>
      <c r="G4117" s="4" t="s">
        <v>17231</v>
      </c>
    </row>
    <row r="4118" spans="1:7">
      <c r="A4118" s="4" t="s">
        <v>17232</v>
      </c>
      <c r="B4118" s="4" t="s">
        <v>17233</v>
      </c>
      <c r="C4118" s="4" t="s">
        <v>464</v>
      </c>
      <c r="D4118" s="4">
        <v>44</v>
      </c>
      <c r="E4118" s="4" t="s">
        <v>17234</v>
      </c>
      <c r="F4118" s="4">
        <v>3.79612350463867</v>
      </c>
      <c r="G4118" s="4" t="s">
        <v>17235</v>
      </c>
    </row>
    <row r="4119" spans="1:7">
      <c r="A4119" s="4" t="s">
        <v>17236</v>
      </c>
      <c r="B4119" s="4" t="s">
        <v>17237</v>
      </c>
      <c r="C4119" s="4" t="s">
        <v>3050</v>
      </c>
      <c r="D4119" s="4">
        <v>3</v>
      </c>
      <c r="E4119" s="4" t="s">
        <v>17238</v>
      </c>
      <c r="F4119" s="4">
        <v>3.79463291168213</v>
      </c>
      <c r="G4119" s="4" t="s">
        <v>17239</v>
      </c>
    </row>
    <row r="4120" spans="1:7">
      <c r="A4120" s="4" t="s">
        <v>17240</v>
      </c>
      <c r="B4120" s="4" t="s">
        <v>17241</v>
      </c>
      <c r="C4120" s="4" t="s">
        <v>464</v>
      </c>
      <c r="D4120" s="4">
        <v>42</v>
      </c>
      <c r="E4120" s="4" t="s">
        <v>17242</v>
      </c>
      <c r="F4120" s="4">
        <v>3.79242515563965</v>
      </c>
      <c r="G4120" s="4" t="s">
        <v>17243</v>
      </c>
    </row>
    <row r="4121" spans="1:7">
      <c r="A4121" s="4" t="s">
        <v>17244</v>
      </c>
      <c r="B4121" s="4" t="s">
        <v>17245</v>
      </c>
      <c r="C4121" s="4" t="s">
        <v>464</v>
      </c>
      <c r="D4121" s="4">
        <v>29</v>
      </c>
      <c r="E4121" s="4" t="s">
        <v>17246</v>
      </c>
      <c r="F4121" s="4">
        <v>3.79223299026489</v>
      </c>
      <c r="G4121" s="4" t="s">
        <v>17247</v>
      </c>
    </row>
    <row r="4122" spans="1:7">
      <c r="A4122" s="4" t="s">
        <v>368</v>
      </c>
      <c r="B4122" s="4" t="s">
        <v>17248</v>
      </c>
      <c r="C4122" s="4" t="s">
        <v>464</v>
      </c>
      <c r="D4122" s="4">
        <v>45</v>
      </c>
      <c r="E4122" s="4" t="s">
        <v>17249</v>
      </c>
      <c r="F4122" s="4">
        <v>3.79096841812134</v>
      </c>
      <c r="G4122" s="4" t="s">
        <v>17250</v>
      </c>
    </row>
    <row r="4123" spans="1:7">
      <c r="A4123" s="4" t="s">
        <v>17251</v>
      </c>
      <c r="B4123" s="4" t="s">
        <v>17252</v>
      </c>
      <c r="C4123" s="4" t="s">
        <v>464</v>
      </c>
      <c r="D4123" s="4">
        <v>36</v>
      </c>
      <c r="E4123" s="4" t="s">
        <v>17253</v>
      </c>
      <c r="F4123" s="4">
        <v>3.79017090797424</v>
      </c>
      <c r="G4123" s="4" t="s">
        <v>17254</v>
      </c>
    </row>
    <row r="4124" spans="1:7">
      <c r="A4124" s="4" t="s">
        <v>17255</v>
      </c>
      <c r="B4124" s="4" t="s">
        <v>17256</v>
      </c>
      <c r="C4124" s="4" t="s">
        <v>464</v>
      </c>
      <c r="D4124" s="4">
        <v>42</v>
      </c>
      <c r="E4124" s="4" t="s">
        <v>17257</v>
      </c>
      <c r="F4124" s="4">
        <v>3.78972959518433</v>
      </c>
      <c r="G4124" s="4" t="s">
        <v>17258</v>
      </c>
    </row>
    <row r="4125" spans="1:7">
      <c r="A4125" s="4" t="s">
        <v>17259</v>
      </c>
      <c r="B4125" s="4" t="s">
        <v>17260</v>
      </c>
      <c r="C4125" s="4" t="s">
        <v>464</v>
      </c>
      <c r="D4125" s="4">
        <v>43</v>
      </c>
      <c r="E4125" s="4" t="s">
        <v>17261</v>
      </c>
      <c r="F4125" s="4">
        <v>3.78933787345886</v>
      </c>
      <c r="G4125" s="4" t="s">
        <v>17262</v>
      </c>
    </row>
    <row r="4126" spans="1:7">
      <c r="A4126" s="4" t="s">
        <v>17263</v>
      </c>
      <c r="B4126" s="4" t="s">
        <v>17264</v>
      </c>
      <c r="C4126" s="4" t="s">
        <v>464</v>
      </c>
      <c r="D4126" s="4">
        <v>47</v>
      </c>
      <c r="E4126" s="4" t="s">
        <v>17265</v>
      </c>
      <c r="F4126" s="4">
        <v>3.78892946243286</v>
      </c>
      <c r="G4126" s="4" t="s">
        <v>17266</v>
      </c>
    </row>
    <row r="4127" spans="1:7">
      <c r="A4127" s="4" t="s">
        <v>17267</v>
      </c>
      <c r="B4127" s="4" t="s">
        <v>17268</v>
      </c>
      <c r="C4127" s="4" t="s">
        <v>464</v>
      </c>
      <c r="D4127" s="4">
        <v>37</v>
      </c>
      <c r="E4127" s="4" t="s">
        <v>17269</v>
      </c>
      <c r="F4127" s="4">
        <v>3.78582692146301</v>
      </c>
      <c r="G4127" s="4" t="s">
        <v>17270</v>
      </c>
    </row>
    <row r="4128" spans="1:7">
      <c r="A4128" s="4" t="s">
        <v>17271</v>
      </c>
      <c r="B4128" s="4" t="s">
        <v>17272</v>
      </c>
      <c r="C4128" s="4" t="s">
        <v>464</v>
      </c>
      <c r="D4128" s="4">
        <v>39</v>
      </c>
      <c r="E4128" s="4" t="s">
        <v>17273</v>
      </c>
      <c r="F4128" s="4">
        <v>3.78541016578674</v>
      </c>
      <c r="G4128" s="4" t="s">
        <v>17274</v>
      </c>
    </row>
    <row r="4129" spans="1:7">
      <c r="A4129" s="4" t="s">
        <v>17275</v>
      </c>
      <c r="B4129" s="4" t="s">
        <v>17276</v>
      </c>
      <c r="C4129" s="4" t="s">
        <v>464</v>
      </c>
      <c r="D4129" s="4">
        <v>41</v>
      </c>
      <c r="E4129" s="4" t="s">
        <v>17277</v>
      </c>
      <c r="F4129" s="4">
        <v>3.78290557861328</v>
      </c>
      <c r="G4129" s="4" t="s">
        <v>17278</v>
      </c>
    </row>
    <row r="4130" spans="1:7">
      <c r="A4130" s="4" t="s">
        <v>17279</v>
      </c>
      <c r="B4130" s="4" t="s">
        <v>17280</v>
      </c>
      <c r="C4130" s="4" t="s">
        <v>464</v>
      </c>
      <c r="D4130" s="4">
        <v>34</v>
      </c>
      <c r="E4130" s="4" t="s">
        <v>17281</v>
      </c>
      <c r="F4130" s="4">
        <v>3.7806122303009</v>
      </c>
      <c r="G4130" s="4" t="s">
        <v>17282</v>
      </c>
    </row>
    <row r="4131" spans="1:7">
      <c r="A4131" s="4" t="s">
        <v>17283</v>
      </c>
      <c r="B4131" s="4" t="s">
        <v>17284</v>
      </c>
      <c r="C4131" s="4" t="s">
        <v>464</v>
      </c>
      <c r="D4131" s="4">
        <v>40</v>
      </c>
      <c r="E4131" s="4" t="s">
        <v>17285</v>
      </c>
      <c r="F4131" s="4">
        <v>3.77984929084778</v>
      </c>
      <c r="G4131" s="4" t="s">
        <v>17286</v>
      </c>
    </row>
    <row r="4132" spans="1:7">
      <c r="A4132" s="4" t="s">
        <v>17287</v>
      </c>
      <c r="B4132" s="4" t="s">
        <v>17288</v>
      </c>
      <c r="C4132" s="4" t="s">
        <v>464</v>
      </c>
      <c r="D4132" s="4">
        <v>40</v>
      </c>
      <c r="E4132" s="4" t="s">
        <v>17289</v>
      </c>
      <c r="F4132" s="4">
        <v>3.77871227264404</v>
      </c>
      <c r="G4132" s="4" t="s">
        <v>17290</v>
      </c>
    </row>
    <row r="4133" spans="1:7">
      <c r="A4133" s="4" t="s">
        <v>17291</v>
      </c>
      <c r="B4133" s="4" t="s">
        <v>17292</v>
      </c>
      <c r="C4133" s="4" t="s">
        <v>464</v>
      </c>
      <c r="D4133" s="4">
        <v>40</v>
      </c>
      <c r="E4133" s="4" t="s">
        <v>17293</v>
      </c>
      <c r="F4133" s="4">
        <v>3.77824544906616</v>
      </c>
      <c r="G4133" s="4" t="s">
        <v>17294</v>
      </c>
    </row>
    <row r="4134" spans="1:7">
      <c r="A4134" s="4" t="s">
        <v>17295</v>
      </c>
      <c r="B4134" s="4" t="s">
        <v>17296</v>
      </c>
      <c r="C4134" s="4" t="s">
        <v>464</v>
      </c>
      <c r="D4134" s="4">
        <v>41</v>
      </c>
      <c r="E4134" s="4" t="s">
        <v>17297</v>
      </c>
      <c r="F4134" s="4">
        <v>3.77815580368042</v>
      </c>
      <c r="G4134" s="4" t="s">
        <v>17298</v>
      </c>
    </row>
    <row r="4135" spans="1:7">
      <c r="A4135" s="4" t="s">
        <v>17299</v>
      </c>
      <c r="B4135" s="4" t="s">
        <v>17300</v>
      </c>
      <c r="C4135" s="4" t="s">
        <v>464</v>
      </c>
      <c r="D4135" s="4">
        <v>48</v>
      </c>
      <c r="E4135" s="4" t="s">
        <v>17301</v>
      </c>
      <c r="F4135" s="4">
        <v>3.77719664573669</v>
      </c>
      <c r="G4135" s="4" t="s">
        <v>17302</v>
      </c>
    </row>
    <row r="4136" spans="1:7">
      <c r="A4136" s="4" t="s">
        <v>17303</v>
      </c>
      <c r="B4136" s="4" t="s">
        <v>17304</v>
      </c>
      <c r="C4136" s="4" t="s">
        <v>464</v>
      </c>
      <c r="D4136" s="4">
        <v>44</v>
      </c>
      <c r="E4136" s="4" t="s">
        <v>17305</v>
      </c>
      <c r="F4136" s="4">
        <v>3.77593350410461</v>
      </c>
      <c r="G4136" s="4" t="s">
        <v>17306</v>
      </c>
    </row>
    <row r="4137" spans="1:7">
      <c r="A4137" s="4" t="s">
        <v>17307</v>
      </c>
      <c r="B4137" s="4" t="s">
        <v>17308</v>
      </c>
      <c r="C4137" s="4" t="s">
        <v>464</v>
      </c>
      <c r="D4137" s="4">
        <v>44</v>
      </c>
      <c r="E4137" s="4" t="s">
        <v>17309</v>
      </c>
      <c r="F4137" s="4">
        <v>3.77515316009521</v>
      </c>
      <c r="G4137" s="4" t="s">
        <v>17310</v>
      </c>
    </row>
    <row r="4138" spans="1:7">
      <c r="A4138" s="4" t="s">
        <v>17311</v>
      </c>
      <c r="B4138" s="4" t="s">
        <v>17312</v>
      </c>
      <c r="C4138" s="4" t="s">
        <v>464</v>
      </c>
      <c r="D4138" s="4">
        <v>42</v>
      </c>
      <c r="E4138" s="4" t="s">
        <v>17313</v>
      </c>
      <c r="F4138" s="4">
        <v>3.77506637573242</v>
      </c>
      <c r="G4138" s="4" t="s">
        <v>17314</v>
      </c>
    </row>
    <row r="4139" spans="1:7">
      <c r="A4139" s="4" t="s">
        <v>17315</v>
      </c>
      <c r="B4139" s="4" t="s">
        <v>17316</v>
      </c>
      <c r="C4139" s="4" t="s">
        <v>464</v>
      </c>
      <c r="D4139" s="4">
        <v>43</v>
      </c>
      <c r="E4139" s="4" t="s">
        <v>17317</v>
      </c>
      <c r="F4139" s="4">
        <v>3.77428841590881</v>
      </c>
      <c r="G4139" s="4" t="s">
        <v>17318</v>
      </c>
    </row>
    <row r="4140" spans="1:7">
      <c r="A4140" s="4" t="s">
        <v>17319</v>
      </c>
      <c r="B4140" s="4" t="s">
        <v>17320</v>
      </c>
      <c r="C4140" s="4" t="s">
        <v>464</v>
      </c>
      <c r="D4140" s="4">
        <v>44</v>
      </c>
      <c r="E4140" s="4" t="s">
        <v>17321</v>
      </c>
      <c r="F4140" s="4">
        <v>3.77392220497131</v>
      </c>
      <c r="G4140" s="4" t="s">
        <v>17322</v>
      </c>
    </row>
    <row r="4141" spans="1:7">
      <c r="A4141" s="4" t="s">
        <v>17323</v>
      </c>
      <c r="B4141" s="4" t="s">
        <v>17324</v>
      </c>
      <c r="C4141" s="4" t="s">
        <v>3050</v>
      </c>
      <c r="D4141" s="4">
        <v>3</v>
      </c>
      <c r="E4141" s="4" t="s">
        <v>17325</v>
      </c>
      <c r="F4141" s="4">
        <v>3.77288317680359</v>
      </c>
      <c r="G4141" s="4" t="s">
        <v>17326</v>
      </c>
    </row>
    <row r="4142" spans="1:7">
      <c r="A4142" s="4" t="s">
        <v>17327</v>
      </c>
      <c r="B4142" s="4" t="s">
        <v>17328</v>
      </c>
      <c r="C4142" s="4" t="s">
        <v>464</v>
      </c>
      <c r="D4142" s="4">
        <v>44</v>
      </c>
      <c r="E4142" s="4" t="s">
        <v>17329</v>
      </c>
      <c r="F4142" s="4">
        <v>3.77210783958435</v>
      </c>
      <c r="G4142" s="4" t="s">
        <v>17330</v>
      </c>
    </row>
    <row r="4143" spans="1:7">
      <c r="A4143" s="4" t="s">
        <v>17331</v>
      </c>
      <c r="B4143" s="4" t="s">
        <v>17332</v>
      </c>
      <c r="C4143" s="4" t="s">
        <v>464</v>
      </c>
      <c r="D4143" s="4">
        <v>34</v>
      </c>
      <c r="E4143" s="4" t="s">
        <v>17333</v>
      </c>
      <c r="F4143" s="4">
        <v>3.77169346809387</v>
      </c>
      <c r="G4143" s="4" t="s">
        <v>17334</v>
      </c>
    </row>
    <row r="4144" spans="1:7">
      <c r="A4144" s="4" t="s">
        <v>17335</v>
      </c>
      <c r="B4144" s="4" t="s">
        <v>17336</v>
      </c>
      <c r="C4144" s="4" t="s">
        <v>464</v>
      </c>
      <c r="D4144" s="4">
        <v>46</v>
      </c>
      <c r="E4144" s="4" t="s">
        <v>17337</v>
      </c>
      <c r="F4144" s="4">
        <v>3.77116394042969</v>
      </c>
      <c r="G4144" s="4" t="s">
        <v>17338</v>
      </c>
    </row>
    <row r="4145" spans="1:7">
      <c r="A4145" s="4" t="s">
        <v>17339</v>
      </c>
      <c r="B4145" s="4" t="s">
        <v>17340</v>
      </c>
      <c r="C4145" s="4" t="s">
        <v>464</v>
      </c>
      <c r="D4145" s="4">
        <v>39</v>
      </c>
      <c r="E4145" s="4" t="s">
        <v>17341</v>
      </c>
      <c r="F4145" s="4">
        <v>3.77034187316895</v>
      </c>
      <c r="G4145" s="4" t="s">
        <v>17342</v>
      </c>
    </row>
    <row r="4146" spans="1:7">
      <c r="A4146" s="4" t="s">
        <v>17343</v>
      </c>
      <c r="B4146" s="4" t="s">
        <v>17344</v>
      </c>
      <c r="C4146" s="4" t="s">
        <v>464</v>
      </c>
      <c r="D4146" s="4">
        <v>40</v>
      </c>
      <c r="E4146" s="4" t="s">
        <v>17345</v>
      </c>
      <c r="F4146" s="4">
        <v>3.76888227462769</v>
      </c>
      <c r="G4146" s="4" t="s">
        <v>17346</v>
      </c>
    </row>
    <row r="4147" spans="1:7">
      <c r="A4147" s="4" t="s">
        <v>17347</v>
      </c>
      <c r="B4147" s="4" t="s">
        <v>17348</v>
      </c>
      <c r="C4147" s="4" t="s">
        <v>464</v>
      </c>
      <c r="D4147" s="4">
        <v>42</v>
      </c>
      <c r="E4147" s="4" t="s">
        <v>17349</v>
      </c>
      <c r="F4147" s="4">
        <v>3.76859188079834</v>
      </c>
      <c r="G4147" s="4" t="s">
        <v>17350</v>
      </c>
    </row>
    <row r="4148" spans="1:7">
      <c r="A4148" s="4" t="s">
        <v>17351</v>
      </c>
      <c r="B4148" s="4" t="s">
        <v>17352</v>
      </c>
      <c r="C4148" s="4" t="s">
        <v>464</v>
      </c>
      <c r="D4148" s="4">
        <v>42</v>
      </c>
      <c r="E4148" s="4" t="s">
        <v>17353</v>
      </c>
      <c r="F4148" s="4">
        <v>3.76794147491455</v>
      </c>
      <c r="G4148" s="4" t="s">
        <v>17354</v>
      </c>
    </row>
    <row r="4149" spans="1:7">
      <c r="A4149" s="4" t="s">
        <v>17355</v>
      </c>
      <c r="B4149" s="4" t="s">
        <v>17356</v>
      </c>
      <c r="C4149" s="4" t="s">
        <v>464</v>
      </c>
      <c r="D4149" s="4">
        <v>43</v>
      </c>
      <c r="E4149" s="4" t="s">
        <v>17357</v>
      </c>
      <c r="F4149" s="4">
        <v>3.76507711410522</v>
      </c>
      <c r="G4149" s="4" t="s">
        <v>17358</v>
      </c>
    </row>
    <row r="4150" spans="1:7">
      <c r="A4150" s="4" t="s">
        <v>17359</v>
      </c>
      <c r="B4150" s="4" t="s">
        <v>17360</v>
      </c>
      <c r="C4150" s="4" t="s">
        <v>464</v>
      </c>
      <c r="D4150" s="4">
        <v>26</v>
      </c>
      <c r="E4150" s="4" t="s">
        <v>17361</v>
      </c>
      <c r="F4150" s="4">
        <v>3.76360249519348</v>
      </c>
      <c r="G4150" s="4" t="s">
        <v>17362</v>
      </c>
    </row>
    <row r="4151" spans="1:7">
      <c r="A4151" s="4" t="s">
        <v>17363</v>
      </c>
      <c r="B4151" s="4" t="s">
        <v>17364</v>
      </c>
      <c r="C4151" s="4" t="s">
        <v>464</v>
      </c>
      <c r="D4151" s="4">
        <v>32</v>
      </c>
      <c r="E4151" s="4" t="s">
        <v>17365</v>
      </c>
      <c r="F4151" s="4">
        <v>3.76341724395752</v>
      </c>
      <c r="G4151" s="4" t="s">
        <v>17366</v>
      </c>
    </row>
    <row r="4152" spans="1:7">
      <c r="A4152" s="4" t="s">
        <v>17367</v>
      </c>
      <c r="B4152" s="4" t="s">
        <v>17368</v>
      </c>
      <c r="C4152" s="4" t="s">
        <v>464</v>
      </c>
      <c r="D4152" s="4">
        <v>44</v>
      </c>
      <c r="E4152" s="4" t="s">
        <v>17369</v>
      </c>
      <c r="F4152" s="4">
        <v>3.76294946670532</v>
      </c>
      <c r="G4152" s="4" t="s">
        <v>17370</v>
      </c>
    </row>
    <row r="4153" spans="1:7">
      <c r="A4153" s="4" t="s">
        <v>17371</v>
      </c>
      <c r="B4153" s="4" t="s">
        <v>17372</v>
      </c>
      <c r="C4153" s="4" t="s">
        <v>464</v>
      </c>
      <c r="D4153" s="4">
        <v>42</v>
      </c>
      <c r="E4153" s="4" t="s">
        <v>17373</v>
      </c>
      <c r="F4153" s="4">
        <v>3.76217246055603</v>
      </c>
      <c r="G4153" s="4" t="s">
        <v>17374</v>
      </c>
    </row>
    <row r="4154" spans="1:7">
      <c r="A4154" s="4" t="s">
        <v>17375</v>
      </c>
      <c r="B4154" s="4" t="s">
        <v>17376</v>
      </c>
      <c r="C4154" s="4" t="s">
        <v>464</v>
      </c>
      <c r="D4154" s="4">
        <v>45</v>
      </c>
      <c r="E4154" s="4" t="s">
        <v>17377</v>
      </c>
      <c r="F4154" s="4">
        <v>3.75870108604431</v>
      </c>
      <c r="G4154" s="4" t="s">
        <v>17378</v>
      </c>
    </row>
    <row r="4155" spans="1:7">
      <c r="A4155" s="4" t="s">
        <v>17379</v>
      </c>
      <c r="B4155" s="4" t="s">
        <v>17380</v>
      </c>
      <c r="C4155" s="4" t="s">
        <v>464</v>
      </c>
      <c r="D4155" s="4">
        <v>36</v>
      </c>
      <c r="E4155" s="4" t="s">
        <v>17381</v>
      </c>
      <c r="F4155" s="4">
        <v>3.75853085517883</v>
      </c>
      <c r="G4155" s="4" t="s">
        <v>17382</v>
      </c>
    </row>
    <row r="4156" spans="1:7">
      <c r="A4156" s="4" t="s">
        <v>523</v>
      </c>
      <c r="B4156" s="4" t="s">
        <v>524</v>
      </c>
      <c r="C4156" s="4" t="s">
        <v>464</v>
      </c>
      <c r="D4156" s="4">
        <v>45</v>
      </c>
      <c r="E4156" s="4" t="s">
        <v>525</v>
      </c>
      <c r="F4156" s="4">
        <v>3.7576699256897</v>
      </c>
      <c r="G4156" s="4" t="s">
        <v>526</v>
      </c>
    </row>
    <row r="4157" spans="1:7">
      <c r="A4157" s="4" t="s">
        <v>17383</v>
      </c>
      <c r="B4157" s="4" t="s">
        <v>17384</v>
      </c>
      <c r="C4157" s="4" t="s">
        <v>464</v>
      </c>
      <c r="D4157" s="4">
        <v>40</v>
      </c>
      <c r="E4157" s="4" t="s">
        <v>17385</v>
      </c>
      <c r="F4157" s="4">
        <v>3.75699353218079</v>
      </c>
      <c r="G4157" s="4" t="s">
        <v>17386</v>
      </c>
    </row>
    <row r="4158" spans="1:7">
      <c r="A4158" s="4" t="s">
        <v>17387</v>
      </c>
      <c r="B4158" s="4" t="s">
        <v>17388</v>
      </c>
      <c r="C4158" s="4" t="s">
        <v>464</v>
      </c>
      <c r="D4158" s="4">
        <v>46</v>
      </c>
      <c r="E4158" s="4" t="s">
        <v>17389</v>
      </c>
      <c r="F4158" s="4">
        <v>3.75687623023987</v>
      </c>
      <c r="G4158" s="4" t="s">
        <v>17390</v>
      </c>
    </row>
    <row r="4159" spans="1:7">
      <c r="A4159" s="4" t="s">
        <v>17391</v>
      </c>
      <c r="B4159" s="4" t="s">
        <v>17392</v>
      </c>
      <c r="C4159" s="4" t="s">
        <v>464</v>
      </c>
      <c r="D4159" s="4">
        <v>17</v>
      </c>
      <c r="E4159" s="4" t="s">
        <v>17393</v>
      </c>
      <c r="F4159" s="4">
        <v>3.75639581680298</v>
      </c>
      <c r="G4159" s="4" t="s">
        <v>17394</v>
      </c>
    </row>
    <row r="4160" spans="1:7">
      <c r="A4160" s="4" t="s">
        <v>17395</v>
      </c>
      <c r="B4160" s="4" t="s">
        <v>17396</v>
      </c>
      <c r="C4160" s="4" t="s">
        <v>464</v>
      </c>
      <c r="D4160" s="4">
        <v>43</v>
      </c>
      <c r="E4160" s="4" t="s">
        <v>17397</v>
      </c>
      <c r="F4160" s="4">
        <v>3.75605630874634</v>
      </c>
      <c r="G4160" s="4" t="s">
        <v>17398</v>
      </c>
    </row>
    <row r="4161" spans="1:7">
      <c r="A4161" s="4" t="s">
        <v>17399</v>
      </c>
      <c r="B4161" s="4" t="s">
        <v>17400</v>
      </c>
      <c r="C4161" s="4" t="s">
        <v>464</v>
      </c>
      <c r="D4161" s="4">
        <v>40</v>
      </c>
      <c r="E4161" s="4" t="s">
        <v>17401</v>
      </c>
      <c r="F4161" s="4">
        <v>3.75270819664001</v>
      </c>
      <c r="G4161" s="4" t="s">
        <v>17402</v>
      </c>
    </row>
    <row r="4162" spans="1:7">
      <c r="A4162" s="4" t="s">
        <v>17403</v>
      </c>
      <c r="B4162" s="4" t="s">
        <v>17404</v>
      </c>
      <c r="C4162" s="4" t="s">
        <v>464</v>
      </c>
      <c r="D4162" s="4">
        <v>35</v>
      </c>
      <c r="E4162" s="4" t="s">
        <v>17405</v>
      </c>
      <c r="F4162" s="4">
        <v>3.75245046615601</v>
      </c>
      <c r="G4162" s="4" t="s">
        <v>17406</v>
      </c>
    </row>
    <row r="4163" spans="1:7">
      <c r="A4163" s="4" t="s">
        <v>17407</v>
      </c>
      <c r="B4163" s="4" t="s">
        <v>17408</v>
      </c>
      <c r="C4163" s="4" t="s">
        <v>1124</v>
      </c>
      <c r="D4163" s="4">
        <v>1</v>
      </c>
      <c r="E4163" s="4" t="s">
        <v>17409</v>
      </c>
      <c r="F4163" s="4">
        <v>3.75139760971069</v>
      </c>
      <c r="G4163" s="4" t="s">
        <v>17410</v>
      </c>
    </row>
    <row r="4164" spans="1:7">
      <c r="A4164" s="4" t="s">
        <v>17411</v>
      </c>
      <c r="B4164" s="4" t="s">
        <v>17412</v>
      </c>
      <c r="C4164" s="4" t="s">
        <v>464</v>
      </c>
      <c r="D4164" s="4">
        <v>44</v>
      </c>
      <c r="E4164" s="4" t="s">
        <v>17413</v>
      </c>
      <c r="F4164" s="4">
        <v>3.75135946273804</v>
      </c>
      <c r="G4164" s="4" t="s">
        <v>17414</v>
      </c>
    </row>
    <row r="4165" spans="1:7">
      <c r="A4165" s="4" t="s">
        <v>17415</v>
      </c>
      <c r="B4165" s="4" t="s">
        <v>17416</v>
      </c>
      <c r="C4165" s="4" t="s">
        <v>464</v>
      </c>
      <c r="D4165" s="4">
        <v>38</v>
      </c>
      <c r="E4165" s="4" t="s">
        <v>17417</v>
      </c>
      <c r="F4165" s="4">
        <v>3.74762535095215</v>
      </c>
      <c r="G4165" s="4" t="s">
        <v>17418</v>
      </c>
    </row>
    <row r="4166" spans="1:7">
      <c r="A4166" s="4" t="s">
        <v>17419</v>
      </c>
      <c r="B4166" s="4" t="s">
        <v>17420</v>
      </c>
      <c r="C4166" s="4" t="s">
        <v>464</v>
      </c>
      <c r="D4166" s="4">
        <v>44</v>
      </c>
      <c r="E4166" s="4" t="s">
        <v>17421</v>
      </c>
      <c r="F4166" s="4">
        <v>3.74715709686279</v>
      </c>
      <c r="G4166" s="4" t="s">
        <v>17422</v>
      </c>
    </row>
    <row r="4167" spans="1:7">
      <c r="A4167" s="4" t="s">
        <v>17423</v>
      </c>
      <c r="B4167" s="4" t="s">
        <v>17424</v>
      </c>
      <c r="C4167" s="4" t="s">
        <v>464</v>
      </c>
      <c r="D4167" s="4">
        <v>41</v>
      </c>
      <c r="E4167" s="4" t="s">
        <v>17425</v>
      </c>
      <c r="F4167" s="4">
        <v>3.74384355545044</v>
      </c>
      <c r="G4167" s="4" t="s">
        <v>17426</v>
      </c>
    </row>
    <row r="4168" spans="1:7">
      <c r="A4168" s="4" t="s">
        <v>17427</v>
      </c>
      <c r="B4168" s="4" t="s">
        <v>17428</v>
      </c>
      <c r="C4168" s="4" t="s">
        <v>464</v>
      </c>
      <c r="D4168" s="4">
        <v>38</v>
      </c>
      <c r="E4168" s="4" t="s">
        <v>17429</v>
      </c>
      <c r="F4168" s="4">
        <v>3.74346780776978</v>
      </c>
      <c r="G4168" s="4" t="s">
        <v>17430</v>
      </c>
    </row>
    <row r="4169" spans="1:7">
      <c r="A4169" s="4" t="s">
        <v>17431</v>
      </c>
      <c r="B4169" s="4" t="s">
        <v>17432</v>
      </c>
      <c r="C4169" s="4" t="s">
        <v>464</v>
      </c>
      <c r="D4169" s="4">
        <v>38</v>
      </c>
      <c r="E4169" s="4" t="s">
        <v>17433</v>
      </c>
      <c r="F4169" s="4">
        <v>3.74271392822266</v>
      </c>
      <c r="G4169" s="4" t="s">
        <v>17434</v>
      </c>
    </row>
    <row r="4170" spans="1:7">
      <c r="A4170" s="4" t="s">
        <v>17435</v>
      </c>
      <c r="B4170" s="4" t="s">
        <v>17436</v>
      </c>
      <c r="C4170" s="4" t="s">
        <v>464</v>
      </c>
      <c r="D4170" s="4">
        <v>41</v>
      </c>
      <c r="E4170" s="4" t="s">
        <v>17437</v>
      </c>
      <c r="F4170" s="4">
        <v>3.74149489402771</v>
      </c>
      <c r="G4170" s="4" t="s">
        <v>17438</v>
      </c>
    </row>
    <row r="4171" spans="1:7">
      <c r="A4171" s="4" t="s">
        <v>17439</v>
      </c>
      <c r="B4171" s="4" t="s">
        <v>17440</v>
      </c>
      <c r="C4171" s="4" t="s">
        <v>464</v>
      </c>
      <c r="D4171" s="4">
        <v>40</v>
      </c>
      <c r="E4171" s="4" t="s">
        <v>17441</v>
      </c>
      <c r="F4171" s="4">
        <v>3.74147748947144</v>
      </c>
      <c r="G4171" s="4" t="s">
        <v>17442</v>
      </c>
    </row>
    <row r="4172" spans="1:7">
      <c r="A4172" s="4" t="s">
        <v>17443</v>
      </c>
      <c r="B4172" s="4" t="s">
        <v>17444</v>
      </c>
      <c r="C4172" s="4" t="s">
        <v>551</v>
      </c>
      <c r="D4172" s="4">
        <v>21</v>
      </c>
      <c r="E4172" s="4" t="s">
        <v>17445</v>
      </c>
      <c r="F4172" s="4">
        <v>3.74064183235168</v>
      </c>
      <c r="G4172" s="4" t="s">
        <v>17446</v>
      </c>
    </row>
    <row r="4173" spans="1:7">
      <c r="A4173" s="4" t="s">
        <v>17447</v>
      </c>
      <c r="B4173" s="4" t="s">
        <v>17448</v>
      </c>
      <c r="C4173" s="4" t="s">
        <v>464</v>
      </c>
      <c r="D4173" s="4">
        <v>42</v>
      </c>
      <c r="E4173" s="4" t="s">
        <v>17449</v>
      </c>
      <c r="F4173" s="4">
        <v>3.73923110961914</v>
      </c>
      <c r="G4173" s="4" t="s">
        <v>17450</v>
      </c>
    </row>
    <row r="4174" spans="1:7">
      <c r="A4174" s="4" t="s">
        <v>17451</v>
      </c>
      <c r="B4174" s="4" t="s">
        <v>17452</v>
      </c>
      <c r="C4174" s="4" t="s">
        <v>464</v>
      </c>
      <c r="D4174" s="4">
        <v>37</v>
      </c>
      <c r="E4174" s="4" t="s">
        <v>17453</v>
      </c>
      <c r="F4174" s="4">
        <v>3.7384614944458</v>
      </c>
      <c r="G4174" s="4" t="s">
        <v>17454</v>
      </c>
    </row>
    <row r="4175" spans="1:7">
      <c r="A4175" s="4" t="s">
        <v>17455</v>
      </c>
      <c r="B4175" s="4" t="s">
        <v>17456</v>
      </c>
      <c r="C4175" s="4" t="s">
        <v>464</v>
      </c>
      <c r="D4175" s="4">
        <v>44</v>
      </c>
      <c r="E4175" s="4" t="s">
        <v>17457</v>
      </c>
      <c r="F4175" s="4">
        <v>3.73684334754944</v>
      </c>
      <c r="G4175" s="4" t="s">
        <v>17458</v>
      </c>
    </row>
    <row r="4176" spans="1:7">
      <c r="A4176" s="4" t="s">
        <v>17459</v>
      </c>
      <c r="B4176" s="4" t="s">
        <v>17460</v>
      </c>
      <c r="C4176" s="4" t="s">
        <v>464</v>
      </c>
      <c r="D4176" s="4">
        <v>44</v>
      </c>
      <c r="E4176" s="4" t="s">
        <v>17461</v>
      </c>
      <c r="F4176" s="4">
        <v>3.73408937454224</v>
      </c>
      <c r="G4176" s="4" t="s">
        <v>17462</v>
      </c>
    </row>
    <row r="4177" spans="1:7">
      <c r="A4177" s="4" t="s">
        <v>17463</v>
      </c>
      <c r="B4177" s="4" t="s">
        <v>17464</v>
      </c>
      <c r="C4177" s="4" t="s">
        <v>464</v>
      </c>
      <c r="D4177" s="4">
        <v>44</v>
      </c>
      <c r="E4177" s="4" t="s">
        <v>17465</v>
      </c>
      <c r="F4177" s="4">
        <v>3.73371934890747</v>
      </c>
      <c r="G4177" s="4" t="s">
        <v>17466</v>
      </c>
    </row>
    <row r="4178" spans="1:7">
      <c r="A4178" s="4" t="s">
        <v>17467</v>
      </c>
      <c r="B4178" s="4" t="s">
        <v>17468</v>
      </c>
      <c r="C4178" s="4" t="s">
        <v>464</v>
      </c>
      <c r="D4178" s="4">
        <v>42</v>
      </c>
      <c r="E4178" s="4" t="s">
        <v>17469</v>
      </c>
      <c r="F4178" s="4">
        <v>3.73341131210327</v>
      </c>
      <c r="G4178" s="4" t="s">
        <v>17470</v>
      </c>
    </row>
    <row r="4179" spans="1:7">
      <c r="A4179" s="4" t="s">
        <v>17471</v>
      </c>
      <c r="B4179" s="4" t="s">
        <v>17472</v>
      </c>
      <c r="C4179" s="4" t="s">
        <v>464</v>
      </c>
      <c r="D4179" s="4">
        <v>26</v>
      </c>
      <c r="E4179" s="4" t="s">
        <v>17473</v>
      </c>
      <c r="F4179" s="4">
        <v>3.73293137550354</v>
      </c>
      <c r="G4179" s="4" t="s">
        <v>17474</v>
      </c>
    </row>
    <row r="4180" spans="1:7">
      <c r="A4180" s="4" t="s">
        <v>17475</v>
      </c>
      <c r="B4180" s="4" t="s">
        <v>17476</v>
      </c>
      <c r="C4180" s="4" t="s">
        <v>464</v>
      </c>
      <c r="D4180" s="4">
        <v>37</v>
      </c>
      <c r="E4180" s="4" t="s">
        <v>17477</v>
      </c>
      <c r="F4180" s="4">
        <v>3.73196268081665</v>
      </c>
      <c r="G4180" s="4" t="s">
        <v>17478</v>
      </c>
    </row>
    <row r="4181" spans="1:7">
      <c r="A4181" s="4" t="s">
        <v>17479</v>
      </c>
      <c r="B4181" s="4" t="s">
        <v>17480</v>
      </c>
      <c r="C4181" s="4" t="s">
        <v>464</v>
      </c>
      <c r="D4181" s="4">
        <v>42</v>
      </c>
      <c r="E4181" s="4" t="s">
        <v>17481</v>
      </c>
      <c r="F4181" s="4">
        <v>3.7300751209259</v>
      </c>
      <c r="G4181" s="4" t="s">
        <v>17482</v>
      </c>
    </row>
    <row r="4182" spans="1:7">
      <c r="A4182" s="4" t="s">
        <v>17483</v>
      </c>
      <c r="B4182" s="4" t="s">
        <v>17484</v>
      </c>
      <c r="C4182" s="4" t="s">
        <v>464</v>
      </c>
      <c r="D4182" s="4">
        <v>43</v>
      </c>
      <c r="E4182" s="4" t="s">
        <v>17485</v>
      </c>
      <c r="F4182" s="4">
        <v>3.72982740402222</v>
      </c>
      <c r="G4182" s="4" t="s">
        <v>17486</v>
      </c>
    </row>
    <row r="4183" spans="1:7">
      <c r="A4183" s="4" t="s">
        <v>17487</v>
      </c>
      <c r="B4183" s="4" t="s">
        <v>17488</v>
      </c>
      <c r="C4183" s="4" t="s">
        <v>464</v>
      </c>
      <c r="D4183" s="4">
        <v>42</v>
      </c>
      <c r="E4183" s="4" t="s">
        <v>17489</v>
      </c>
      <c r="F4183" s="4">
        <v>3.7292914390564</v>
      </c>
      <c r="G4183" s="4" t="s">
        <v>17490</v>
      </c>
    </row>
    <row r="4184" spans="1:7">
      <c r="A4184" s="4" t="s">
        <v>17491</v>
      </c>
      <c r="B4184" s="4" t="s">
        <v>17492</v>
      </c>
      <c r="C4184" s="4" t="s">
        <v>464</v>
      </c>
      <c r="D4184" s="4">
        <v>48</v>
      </c>
      <c r="E4184" s="4" t="s">
        <v>17493</v>
      </c>
      <c r="F4184" s="4">
        <v>3.72821617126465</v>
      </c>
      <c r="G4184" s="4" t="s">
        <v>17494</v>
      </c>
    </row>
    <row r="4185" spans="1:7">
      <c r="A4185" s="4" t="s">
        <v>17495</v>
      </c>
      <c r="B4185" s="4" t="s">
        <v>17496</v>
      </c>
      <c r="C4185" s="4" t="s">
        <v>464</v>
      </c>
      <c r="D4185" s="4">
        <v>42</v>
      </c>
      <c r="E4185" s="4" t="s">
        <v>17497</v>
      </c>
      <c r="F4185" s="4">
        <v>3.72671508789063</v>
      </c>
      <c r="G4185" s="4" t="s">
        <v>17498</v>
      </c>
    </row>
    <row r="4186" spans="1:7">
      <c r="A4186" s="4" t="s">
        <v>17499</v>
      </c>
      <c r="B4186" s="4" t="s">
        <v>17500</v>
      </c>
      <c r="C4186" s="4" t="s">
        <v>464</v>
      </c>
      <c r="D4186" s="4">
        <v>36</v>
      </c>
      <c r="E4186" s="4" t="s">
        <v>17501</v>
      </c>
      <c r="F4186" s="4">
        <v>3.72631072998047</v>
      </c>
      <c r="G4186" s="4" t="s">
        <v>17502</v>
      </c>
    </row>
    <row r="4187" spans="1:7">
      <c r="A4187" s="4" t="s">
        <v>17503</v>
      </c>
      <c r="B4187" s="4" t="s">
        <v>17504</v>
      </c>
      <c r="C4187" s="4" t="s">
        <v>464</v>
      </c>
      <c r="D4187" s="4">
        <v>26</v>
      </c>
      <c r="E4187" s="4" t="s">
        <v>17505</v>
      </c>
      <c r="F4187" s="4">
        <v>3.72524166107178</v>
      </c>
      <c r="G4187" s="4" t="s">
        <v>17506</v>
      </c>
    </row>
    <row r="4188" spans="1:7">
      <c r="A4188" s="4" t="s">
        <v>17507</v>
      </c>
      <c r="B4188" s="4" t="s">
        <v>17508</v>
      </c>
      <c r="C4188" s="4" t="s">
        <v>551</v>
      </c>
      <c r="D4188" s="4">
        <v>13</v>
      </c>
      <c r="E4188" s="4" t="s">
        <v>17509</v>
      </c>
      <c r="F4188" s="4">
        <v>3.72444272041321</v>
      </c>
      <c r="G4188" s="4" t="s">
        <v>17510</v>
      </c>
    </row>
    <row r="4189" spans="1:7">
      <c r="A4189" s="4" t="s">
        <v>17511</v>
      </c>
      <c r="B4189" s="4" t="s">
        <v>17512</v>
      </c>
      <c r="C4189" s="4" t="s">
        <v>464</v>
      </c>
      <c r="D4189" s="4">
        <v>38</v>
      </c>
      <c r="E4189" s="4" t="s">
        <v>17513</v>
      </c>
      <c r="F4189" s="4">
        <v>3.72390651702881</v>
      </c>
      <c r="G4189" s="4" t="s">
        <v>17514</v>
      </c>
    </row>
    <row r="4190" spans="1:7">
      <c r="A4190" s="4" t="s">
        <v>17515</v>
      </c>
      <c r="B4190" s="4" t="s">
        <v>17516</v>
      </c>
      <c r="C4190" s="4" t="s">
        <v>464</v>
      </c>
      <c r="D4190" s="4">
        <v>31</v>
      </c>
      <c r="E4190" s="4" t="s">
        <v>17517</v>
      </c>
      <c r="F4190" s="4">
        <v>3.72373294830322</v>
      </c>
      <c r="G4190" s="4" t="s">
        <v>17518</v>
      </c>
    </row>
    <row r="4191" spans="1:7">
      <c r="A4191" s="4" t="s">
        <v>17519</v>
      </c>
      <c r="B4191" s="4" t="s">
        <v>17520</v>
      </c>
      <c r="C4191" s="4" t="s">
        <v>464</v>
      </c>
      <c r="D4191" s="4">
        <v>40</v>
      </c>
      <c r="E4191" s="4" t="s">
        <v>17521</v>
      </c>
      <c r="F4191" s="4">
        <v>3.72341299057007</v>
      </c>
      <c r="G4191" s="4" t="s">
        <v>17522</v>
      </c>
    </row>
    <row r="4192" spans="1:7">
      <c r="A4192" s="4" t="s">
        <v>17523</v>
      </c>
      <c r="B4192" s="4" t="s">
        <v>17524</v>
      </c>
      <c r="C4192" s="4" t="s">
        <v>464</v>
      </c>
      <c r="D4192" s="4">
        <v>34</v>
      </c>
      <c r="E4192" s="4" t="s">
        <v>17525</v>
      </c>
      <c r="F4192" s="4">
        <v>3.72270560264587</v>
      </c>
      <c r="G4192" s="4" t="s">
        <v>17526</v>
      </c>
    </row>
    <row r="4193" spans="1:7">
      <c r="A4193" s="4" t="s">
        <v>17527</v>
      </c>
      <c r="B4193" s="4" t="s">
        <v>17528</v>
      </c>
      <c r="C4193" s="4" t="s">
        <v>464</v>
      </c>
      <c r="D4193" s="4">
        <v>45</v>
      </c>
      <c r="E4193" s="4" t="s">
        <v>17529</v>
      </c>
      <c r="F4193" s="4">
        <v>3.72259378433228</v>
      </c>
      <c r="G4193" s="4" t="s">
        <v>17530</v>
      </c>
    </row>
    <row r="4194" spans="1:7">
      <c r="A4194" s="4" t="s">
        <v>17531</v>
      </c>
      <c r="B4194" s="4" t="s">
        <v>17532</v>
      </c>
      <c r="C4194" s="4" t="s">
        <v>464</v>
      </c>
      <c r="D4194" s="4">
        <v>42</v>
      </c>
      <c r="E4194" s="4" t="s">
        <v>17533</v>
      </c>
      <c r="F4194" s="4">
        <v>3.72105741500854</v>
      </c>
      <c r="G4194" s="4" t="s">
        <v>17534</v>
      </c>
    </row>
    <row r="4195" spans="1:7">
      <c r="A4195" s="4" t="s">
        <v>17535</v>
      </c>
      <c r="B4195" s="4" t="s">
        <v>17536</v>
      </c>
      <c r="C4195" s="4" t="s">
        <v>464</v>
      </c>
      <c r="D4195" s="4">
        <v>43</v>
      </c>
      <c r="E4195" s="4" t="s">
        <v>17537</v>
      </c>
      <c r="F4195" s="4">
        <v>3.71983551979065</v>
      </c>
      <c r="G4195" s="4" t="s">
        <v>17538</v>
      </c>
    </row>
    <row r="4196" spans="1:7">
      <c r="A4196" s="4" t="s">
        <v>17539</v>
      </c>
      <c r="B4196" s="4" t="s">
        <v>17540</v>
      </c>
      <c r="C4196" s="4" t="s">
        <v>464</v>
      </c>
      <c r="D4196" s="4">
        <v>45</v>
      </c>
      <c r="E4196" s="4" t="s">
        <v>17541</v>
      </c>
      <c r="F4196" s="4">
        <v>3.71952176094055</v>
      </c>
      <c r="G4196" s="4" t="s">
        <v>17542</v>
      </c>
    </row>
    <row r="4197" spans="1:7">
      <c r="A4197" s="4" t="s">
        <v>17543</v>
      </c>
      <c r="B4197" s="4" t="s">
        <v>17544</v>
      </c>
      <c r="C4197" s="4" t="s">
        <v>464</v>
      </c>
      <c r="D4197" s="4">
        <v>37</v>
      </c>
      <c r="E4197" s="4" t="s">
        <v>17545</v>
      </c>
      <c r="F4197" s="4">
        <v>3.71939373016357</v>
      </c>
      <c r="G4197" s="4" t="s">
        <v>17546</v>
      </c>
    </row>
    <row r="4198" spans="1:7">
      <c r="A4198" s="4" t="s">
        <v>17547</v>
      </c>
      <c r="B4198" s="4" t="s">
        <v>17548</v>
      </c>
      <c r="C4198" s="4" t="s">
        <v>464</v>
      </c>
      <c r="D4198" s="4">
        <v>39</v>
      </c>
      <c r="E4198" s="4" t="s">
        <v>17549</v>
      </c>
      <c r="F4198" s="4">
        <v>3.71649742126465</v>
      </c>
      <c r="G4198" s="4" t="s">
        <v>17550</v>
      </c>
    </row>
    <row r="4199" spans="1:7">
      <c r="A4199" s="4" t="s">
        <v>17551</v>
      </c>
      <c r="B4199" s="4" t="s">
        <v>17552</v>
      </c>
      <c r="C4199" s="4" t="s">
        <v>464</v>
      </c>
      <c r="D4199" s="4">
        <v>44</v>
      </c>
      <c r="E4199" s="4" t="s">
        <v>17553</v>
      </c>
      <c r="F4199" s="4">
        <v>3.71611642837524</v>
      </c>
      <c r="G4199" s="4" t="s">
        <v>17554</v>
      </c>
    </row>
    <row r="4200" spans="1:7">
      <c r="A4200" s="4" t="s">
        <v>1013</v>
      </c>
      <c r="B4200" s="4" t="s">
        <v>1014</v>
      </c>
      <c r="C4200" s="4" t="s">
        <v>464</v>
      </c>
      <c r="D4200" s="4">
        <v>35</v>
      </c>
      <c r="E4200" s="4" t="s">
        <v>1015</v>
      </c>
      <c r="F4200" s="4">
        <v>3.71610641479492</v>
      </c>
      <c r="G4200" s="4" t="s">
        <v>1016</v>
      </c>
    </row>
    <row r="4201" spans="1:7">
      <c r="A4201" s="4" t="s">
        <v>17555</v>
      </c>
      <c r="B4201" s="4" t="s">
        <v>17556</v>
      </c>
      <c r="C4201" s="4" t="s">
        <v>464</v>
      </c>
      <c r="D4201" s="4">
        <v>37</v>
      </c>
      <c r="E4201" s="4" t="s">
        <v>17557</v>
      </c>
      <c r="F4201" s="4">
        <v>3.7157678604126</v>
      </c>
      <c r="G4201" s="4" t="s">
        <v>17558</v>
      </c>
    </row>
    <row r="4202" spans="1:7">
      <c r="A4202" s="4" t="s">
        <v>17559</v>
      </c>
      <c r="B4202" s="4" t="s">
        <v>17560</v>
      </c>
      <c r="C4202" s="4" t="s">
        <v>464</v>
      </c>
      <c r="D4202" s="4">
        <v>37</v>
      </c>
      <c r="E4202" s="4" t="s">
        <v>17561</v>
      </c>
      <c r="F4202" s="4">
        <v>3.71521854400635</v>
      </c>
      <c r="G4202" s="4" t="s">
        <v>17562</v>
      </c>
    </row>
    <row r="4203" spans="1:7">
      <c r="A4203" s="4" t="s">
        <v>17563</v>
      </c>
      <c r="B4203" s="4" t="s">
        <v>17564</v>
      </c>
      <c r="C4203" s="4" t="s">
        <v>464</v>
      </c>
      <c r="D4203" s="4">
        <v>40</v>
      </c>
      <c r="E4203" s="4" t="s">
        <v>17565</v>
      </c>
      <c r="F4203" s="4">
        <v>3.7151403427124</v>
      </c>
      <c r="G4203" s="4" t="s">
        <v>17566</v>
      </c>
    </row>
    <row r="4204" spans="1:7">
      <c r="A4204" s="4" t="s">
        <v>17567</v>
      </c>
      <c r="B4204" s="4" t="s">
        <v>17568</v>
      </c>
      <c r="C4204" s="4" t="s">
        <v>464</v>
      </c>
      <c r="D4204" s="4">
        <v>44</v>
      </c>
      <c r="E4204" s="4" t="s">
        <v>17569</v>
      </c>
      <c r="F4204" s="4">
        <v>3.7143702507019</v>
      </c>
      <c r="G4204" s="4" t="s">
        <v>17570</v>
      </c>
    </row>
    <row r="4205" spans="1:7">
      <c r="A4205" s="4" t="s">
        <v>17571</v>
      </c>
      <c r="B4205" s="4" t="s">
        <v>17572</v>
      </c>
      <c r="C4205" s="4" t="s">
        <v>464</v>
      </c>
      <c r="D4205" s="4">
        <v>39</v>
      </c>
      <c r="E4205" s="4" t="s">
        <v>17573</v>
      </c>
      <c r="F4205" s="4">
        <v>3.71370458602905</v>
      </c>
      <c r="G4205" s="4" t="s">
        <v>17574</v>
      </c>
    </row>
    <row r="4206" spans="1:7">
      <c r="A4206" s="4" t="s">
        <v>17575</v>
      </c>
      <c r="B4206" s="4" t="s">
        <v>17576</v>
      </c>
      <c r="C4206" s="4" t="s">
        <v>464</v>
      </c>
      <c r="D4206" s="4">
        <v>39</v>
      </c>
      <c r="E4206" s="4" t="s">
        <v>17577</v>
      </c>
      <c r="F4206" s="4">
        <v>3.71329212188721</v>
      </c>
      <c r="G4206" s="4" t="s">
        <v>17578</v>
      </c>
    </row>
    <row r="4207" spans="1:7">
      <c r="A4207" s="4" t="s">
        <v>17579</v>
      </c>
      <c r="B4207" s="4" t="s">
        <v>17580</v>
      </c>
      <c r="C4207" s="4" t="s">
        <v>464</v>
      </c>
      <c r="D4207" s="4">
        <v>31</v>
      </c>
      <c r="E4207" s="4" t="s">
        <v>17581</v>
      </c>
      <c r="F4207" s="4">
        <v>3.71216058731079</v>
      </c>
      <c r="G4207" s="4" t="s">
        <v>17582</v>
      </c>
    </row>
    <row r="4208" spans="1:7">
      <c r="A4208" s="4" t="s">
        <v>17583</v>
      </c>
      <c r="B4208" s="4" t="s">
        <v>17584</v>
      </c>
      <c r="C4208" s="4" t="s">
        <v>464</v>
      </c>
      <c r="D4208" s="4">
        <v>46</v>
      </c>
      <c r="E4208" s="4" t="s">
        <v>17585</v>
      </c>
      <c r="F4208" s="4">
        <v>3.71125555038452</v>
      </c>
      <c r="G4208" s="4" t="s">
        <v>17586</v>
      </c>
    </row>
    <row r="4209" spans="1:7">
      <c r="A4209" s="4" t="s">
        <v>17587</v>
      </c>
      <c r="B4209" s="4" t="s">
        <v>17588</v>
      </c>
      <c r="C4209" s="4" t="s">
        <v>464</v>
      </c>
      <c r="D4209" s="4">
        <v>42</v>
      </c>
      <c r="E4209" s="4" t="s">
        <v>17589</v>
      </c>
      <c r="F4209" s="4">
        <v>3.71109461784363</v>
      </c>
      <c r="G4209" s="4" t="s">
        <v>17590</v>
      </c>
    </row>
    <row r="4210" spans="1:7">
      <c r="A4210" s="4" t="s">
        <v>17591</v>
      </c>
      <c r="B4210" s="4" t="s">
        <v>17592</v>
      </c>
      <c r="C4210" s="4" t="s">
        <v>464</v>
      </c>
      <c r="D4210" s="4">
        <v>44</v>
      </c>
      <c r="E4210" s="4" t="s">
        <v>17593</v>
      </c>
      <c r="F4210" s="4">
        <v>3.71099734306335</v>
      </c>
      <c r="G4210" s="4" t="s">
        <v>17594</v>
      </c>
    </row>
    <row r="4211" spans="1:7">
      <c r="A4211" s="4" t="s">
        <v>17595</v>
      </c>
      <c r="B4211" s="4" t="s">
        <v>17596</v>
      </c>
      <c r="C4211" s="4" t="s">
        <v>464</v>
      </c>
      <c r="D4211" s="4">
        <v>36</v>
      </c>
      <c r="E4211" s="4" t="s">
        <v>17597</v>
      </c>
      <c r="F4211" s="4">
        <v>3.70899105072021</v>
      </c>
      <c r="G4211" s="4" t="s">
        <v>17598</v>
      </c>
    </row>
    <row r="4212" spans="1:7">
      <c r="A4212" s="4" t="s">
        <v>17599</v>
      </c>
      <c r="B4212" s="4" t="s">
        <v>17600</v>
      </c>
      <c r="C4212" s="4" t="s">
        <v>464</v>
      </c>
      <c r="D4212" s="4">
        <v>42</v>
      </c>
      <c r="E4212" s="4" t="s">
        <v>17601</v>
      </c>
      <c r="F4212" s="4">
        <v>3.70885848999023</v>
      </c>
      <c r="G4212" s="4" t="s">
        <v>17602</v>
      </c>
    </row>
    <row r="4213" spans="1:7">
      <c r="A4213" s="4" t="s">
        <v>17603</v>
      </c>
      <c r="B4213" s="4" t="s">
        <v>17604</v>
      </c>
      <c r="C4213" s="4" t="s">
        <v>464</v>
      </c>
      <c r="D4213" s="4">
        <v>44</v>
      </c>
      <c r="E4213" s="4" t="s">
        <v>17605</v>
      </c>
      <c r="F4213" s="4">
        <v>3.70761489868164</v>
      </c>
      <c r="G4213" s="4" t="s">
        <v>17606</v>
      </c>
    </row>
    <row r="4214" spans="1:7">
      <c r="A4214" s="4" t="s">
        <v>17607</v>
      </c>
      <c r="B4214" s="4" t="s">
        <v>17608</v>
      </c>
      <c r="C4214" s="4" t="s">
        <v>464</v>
      </c>
      <c r="D4214" s="4">
        <v>35</v>
      </c>
      <c r="E4214" s="4" t="s">
        <v>17609</v>
      </c>
      <c r="F4214" s="4">
        <v>3.7066068649292</v>
      </c>
      <c r="G4214" s="4" t="s">
        <v>17610</v>
      </c>
    </row>
    <row r="4215" spans="1:7">
      <c r="A4215" s="4" t="s">
        <v>17611</v>
      </c>
      <c r="B4215" s="4" t="s">
        <v>17612</v>
      </c>
      <c r="C4215" s="4" t="s">
        <v>464</v>
      </c>
      <c r="D4215" s="4">
        <v>44</v>
      </c>
      <c r="E4215" s="4" t="s">
        <v>17613</v>
      </c>
      <c r="F4215" s="4">
        <v>3.70617246627808</v>
      </c>
      <c r="G4215" s="4" t="s">
        <v>17614</v>
      </c>
    </row>
    <row r="4216" spans="1:7">
      <c r="A4216" s="4" t="s">
        <v>17615</v>
      </c>
      <c r="B4216" s="4" t="s">
        <v>17616</v>
      </c>
      <c r="C4216" s="4" t="s">
        <v>464</v>
      </c>
      <c r="D4216" s="4">
        <v>42</v>
      </c>
      <c r="E4216" s="4" t="s">
        <v>17617</v>
      </c>
      <c r="F4216" s="4">
        <v>3.70435047149658</v>
      </c>
      <c r="G4216" s="4" t="s">
        <v>17618</v>
      </c>
    </row>
    <row r="4217" spans="1:7">
      <c r="A4217" s="4" t="s">
        <v>17619</v>
      </c>
      <c r="B4217" s="4" t="s">
        <v>17620</v>
      </c>
      <c r="C4217" s="4" t="s">
        <v>464</v>
      </c>
      <c r="D4217" s="4">
        <v>41</v>
      </c>
      <c r="E4217" s="4" t="s">
        <v>17621</v>
      </c>
      <c r="F4217" s="4">
        <v>3.70358109474182</v>
      </c>
      <c r="G4217" s="4" t="s">
        <v>17622</v>
      </c>
    </row>
    <row r="4218" spans="1:7">
      <c r="A4218" s="4" t="s">
        <v>17623</v>
      </c>
      <c r="B4218" s="4" t="s">
        <v>17624</v>
      </c>
      <c r="C4218" s="4" t="s">
        <v>464</v>
      </c>
      <c r="D4218" s="4">
        <v>41</v>
      </c>
      <c r="E4218" s="4" t="s">
        <v>17625</v>
      </c>
      <c r="F4218" s="4">
        <v>3.69988012313843</v>
      </c>
      <c r="G4218" s="4" t="s">
        <v>17626</v>
      </c>
    </row>
    <row r="4219" spans="1:7">
      <c r="A4219" s="4" t="s">
        <v>17627</v>
      </c>
      <c r="B4219" s="4" t="s">
        <v>17628</v>
      </c>
      <c r="C4219" s="4" t="s">
        <v>464</v>
      </c>
      <c r="D4219" s="4">
        <v>41</v>
      </c>
      <c r="E4219" s="4" t="s">
        <v>17629</v>
      </c>
      <c r="F4219" s="4">
        <v>3.69894790649414</v>
      </c>
      <c r="G4219" s="4" t="s">
        <v>17630</v>
      </c>
    </row>
    <row r="4220" spans="1:7">
      <c r="A4220" s="4" t="s">
        <v>17631</v>
      </c>
      <c r="B4220" s="4" t="s">
        <v>17632</v>
      </c>
      <c r="C4220" s="4" t="s">
        <v>464</v>
      </c>
      <c r="D4220" s="4">
        <v>45</v>
      </c>
      <c r="E4220" s="4" t="s">
        <v>17633</v>
      </c>
      <c r="F4220" s="4">
        <v>3.69775104522705</v>
      </c>
      <c r="G4220" s="4" t="s">
        <v>17634</v>
      </c>
    </row>
    <row r="4221" spans="1:7">
      <c r="A4221" s="4" t="s">
        <v>17635</v>
      </c>
      <c r="B4221" s="4" t="s">
        <v>17636</v>
      </c>
      <c r="C4221" s="4" t="s">
        <v>464</v>
      </c>
      <c r="D4221" s="4">
        <v>37</v>
      </c>
      <c r="E4221" s="4" t="s">
        <v>17637</v>
      </c>
      <c r="F4221" s="4">
        <v>3.6975040435791</v>
      </c>
      <c r="G4221" s="4" t="s">
        <v>17638</v>
      </c>
    </row>
    <row r="4222" spans="1:7">
      <c r="A4222" s="4" t="s">
        <v>17639</v>
      </c>
      <c r="B4222" s="4" t="s">
        <v>17640</v>
      </c>
      <c r="C4222" s="4" t="s">
        <v>464</v>
      </c>
      <c r="D4222" s="4">
        <v>37</v>
      </c>
      <c r="E4222" s="4" t="s">
        <v>17641</v>
      </c>
      <c r="F4222" s="4">
        <v>3.69636845588684</v>
      </c>
      <c r="G4222" s="4" t="s">
        <v>17642</v>
      </c>
    </row>
    <row r="4223" spans="1:7">
      <c r="A4223" s="4" t="s">
        <v>17643</v>
      </c>
      <c r="B4223" s="4" t="s">
        <v>17644</v>
      </c>
      <c r="C4223" s="4" t="s">
        <v>464</v>
      </c>
      <c r="D4223" s="4">
        <v>36</v>
      </c>
      <c r="E4223" s="4" t="s">
        <v>17645</v>
      </c>
      <c r="F4223" s="4">
        <v>3.69542932510376</v>
      </c>
      <c r="G4223" s="4" t="s">
        <v>17646</v>
      </c>
    </row>
    <row r="4224" spans="1:7">
      <c r="A4224" s="4" t="s">
        <v>17647</v>
      </c>
      <c r="B4224" s="4" t="s">
        <v>17648</v>
      </c>
      <c r="C4224" s="4" t="s">
        <v>551</v>
      </c>
      <c r="D4224" s="4">
        <v>17</v>
      </c>
      <c r="E4224" s="4" t="s">
        <v>17649</v>
      </c>
      <c r="F4224" s="4">
        <v>3.69527196884155</v>
      </c>
      <c r="G4224" s="4" t="s">
        <v>17650</v>
      </c>
    </row>
    <row r="4225" spans="1:7">
      <c r="A4225" s="4" t="s">
        <v>17651</v>
      </c>
      <c r="B4225" s="4" t="s">
        <v>17652</v>
      </c>
      <c r="C4225" s="4" t="s">
        <v>464</v>
      </c>
      <c r="D4225" s="4">
        <v>38</v>
      </c>
      <c r="E4225" s="4" t="s">
        <v>17653</v>
      </c>
      <c r="F4225" s="4">
        <v>3.69463706016541</v>
      </c>
      <c r="G4225" s="4" t="s">
        <v>17654</v>
      </c>
    </row>
    <row r="4226" spans="1:7">
      <c r="A4226" s="4" t="s">
        <v>17655</v>
      </c>
      <c r="B4226" s="4" t="s">
        <v>17656</v>
      </c>
      <c r="C4226" s="4" t="s">
        <v>464</v>
      </c>
      <c r="D4226" s="4">
        <v>42</v>
      </c>
      <c r="E4226" s="4" t="s">
        <v>17657</v>
      </c>
      <c r="F4226" s="4">
        <v>3.69311332702637</v>
      </c>
      <c r="G4226" s="4" t="s">
        <v>17658</v>
      </c>
    </row>
    <row r="4227" spans="1:7">
      <c r="A4227" s="4" t="s">
        <v>17659</v>
      </c>
      <c r="B4227" s="4" t="s">
        <v>17660</v>
      </c>
      <c r="C4227" s="4" t="s">
        <v>464</v>
      </c>
      <c r="D4227" s="4">
        <v>44</v>
      </c>
      <c r="E4227" s="4" t="s">
        <v>17661</v>
      </c>
      <c r="F4227" s="4">
        <v>3.69273662567139</v>
      </c>
      <c r="G4227" s="4" t="s">
        <v>17662</v>
      </c>
    </row>
    <row r="4228" spans="1:7">
      <c r="A4228" s="4" t="s">
        <v>17663</v>
      </c>
      <c r="B4228" s="4" t="s">
        <v>17664</v>
      </c>
      <c r="C4228" s="4" t="s">
        <v>464</v>
      </c>
      <c r="D4228" s="4">
        <v>43</v>
      </c>
      <c r="E4228" s="4" t="s">
        <v>17665</v>
      </c>
      <c r="F4228" s="4">
        <v>3.69214105606079</v>
      </c>
      <c r="G4228" s="4" t="s">
        <v>17666</v>
      </c>
    </row>
    <row r="4229" spans="1:7">
      <c r="A4229" s="4" t="s">
        <v>17667</v>
      </c>
      <c r="B4229" s="4" t="s">
        <v>17668</v>
      </c>
      <c r="C4229" s="4" t="s">
        <v>464</v>
      </c>
      <c r="D4229" s="4">
        <v>41</v>
      </c>
      <c r="E4229" s="4" t="s">
        <v>17669</v>
      </c>
      <c r="F4229" s="4">
        <v>3.69210481643677</v>
      </c>
      <c r="G4229" s="4" t="s">
        <v>17670</v>
      </c>
    </row>
    <row r="4230" spans="1:7">
      <c r="A4230" s="4" t="s">
        <v>753</v>
      </c>
      <c r="B4230" s="4" t="s">
        <v>754</v>
      </c>
      <c r="C4230" s="4" t="s">
        <v>464</v>
      </c>
      <c r="D4230" s="4">
        <v>42</v>
      </c>
      <c r="E4230" s="4" t="s">
        <v>755</v>
      </c>
      <c r="F4230" s="4">
        <v>3.69065856933594</v>
      </c>
      <c r="G4230" s="4" t="s">
        <v>756</v>
      </c>
    </row>
    <row r="4231" spans="1:7">
      <c r="A4231" s="4" t="s">
        <v>17671</v>
      </c>
      <c r="B4231" s="4" t="s">
        <v>17672</v>
      </c>
      <c r="C4231" s="4" t="s">
        <v>464</v>
      </c>
      <c r="D4231" s="4">
        <v>46</v>
      </c>
      <c r="E4231" s="4" t="s">
        <v>17673</v>
      </c>
      <c r="F4231" s="4">
        <v>3.68964672088623</v>
      </c>
      <c r="G4231" s="4" t="s">
        <v>17674</v>
      </c>
    </row>
    <row r="4232" spans="1:7">
      <c r="A4232" s="4" t="s">
        <v>17675</v>
      </c>
      <c r="B4232" s="4" t="s">
        <v>17676</v>
      </c>
      <c r="C4232" s="4" t="s">
        <v>464</v>
      </c>
      <c r="D4232" s="4">
        <v>40</v>
      </c>
      <c r="E4232" s="4" t="s">
        <v>17677</v>
      </c>
      <c r="F4232" s="4">
        <v>3.68943047523499</v>
      </c>
      <c r="G4232" s="4" t="s">
        <v>17678</v>
      </c>
    </row>
    <row r="4233" spans="1:7">
      <c r="A4233" s="4" t="s">
        <v>17679</v>
      </c>
      <c r="B4233" s="4" t="s">
        <v>17680</v>
      </c>
      <c r="C4233" s="4" t="s">
        <v>551</v>
      </c>
      <c r="D4233" s="4">
        <v>10</v>
      </c>
      <c r="E4233" s="4" t="s">
        <v>17681</v>
      </c>
      <c r="F4233" s="4">
        <v>3.68749523162842</v>
      </c>
      <c r="G4233" s="4" t="s">
        <v>17682</v>
      </c>
    </row>
    <row r="4234" spans="1:7">
      <c r="A4234" s="4" t="s">
        <v>17683</v>
      </c>
      <c r="B4234" s="4" t="s">
        <v>17684</v>
      </c>
      <c r="C4234" s="4" t="s">
        <v>464</v>
      </c>
      <c r="D4234" s="4">
        <v>42</v>
      </c>
      <c r="E4234" s="4" t="s">
        <v>17685</v>
      </c>
      <c r="F4234" s="4">
        <v>3.68567514419556</v>
      </c>
      <c r="G4234" s="4" t="s">
        <v>17686</v>
      </c>
    </row>
    <row r="4235" spans="1:7">
      <c r="A4235" s="4" t="s">
        <v>287</v>
      </c>
      <c r="B4235" s="4" t="s">
        <v>17687</v>
      </c>
      <c r="C4235" s="4" t="s">
        <v>464</v>
      </c>
      <c r="D4235" s="4">
        <v>46</v>
      </c>
      <c r="E4235" s="4" t="s">
        <v>17688</v>
      </c>
      <c r="F4235" s="4">
        <v>3.68501424789429</v>
      </c>
      <c r="G4235" s="4" t="s">
        <v>17689</v>
      </c>
    </row>
    <row r="4236" spans="1:7">
      <c r="A4236" s="4" t="s">
        <v>17690</v>
      </c>
      <c r="B4236" s="4" t="s">
        <v>17691</v>
      </c>
      <c r="C4236" s="4" t="s">
        <v>464</v>
      </c>
      <c r="D4236" s="4">
        <v>37</v>
      </c>
      <c r="E4236" s="4" t="s">
        <v>17692</v>
      </c>
      <c r="F4236" s="4">
        <v>3.68386030197144</v>
      </c>
      <c r="G4236" s="4" t="s">
        <v>17693</v>
      </c>
    </row>
    <row r="4237" spans="1:7">
      <c r="A4237" s="4" t="s">
        <v>17694</v>
      </c>
      <c r="B4237" s="4" t="s">
        <v>17695</v>
      </c>
      <c r="C4237" s="4" t="s">
        <v>464</v>
      </c>
      <c r="D4237" s="4">
        <v>39</v>
      </c>
      <c r="E4237" s="4" t="s">
        <v>17696</v>
      </c>
      <c r="F4237" s="4">
        <v>3.68322420120239</v>
      </c>
      <c r="G4237" s="4" t="s">
        <v>17697</v>
      </c>
    </row>
    <row r="4238" spans="1:7">
      <c r="A4238" s="4" t="s">
        <v>17698</v>
      </c>
      <c r="B4238" s="4" t="s">
        <v>17699</v>
      </c>
      <c r="C4238" s="4" t="s">
        <v>464</v>
      </c>
      <c r="D4238" s="4">
        <v>38</v>
      </c>
      <c r="E4238" s="4" t="s">
        <v>17700</v>
      </c>
      <c r="F4238" s="4">
        <v>3.68177127838135</v>
      </c>
      <c r="G4238" s="4" t="s">
        <v>17701</v>
      </c>
    </row>
    <row r="4239" spans="1:7">
      <c r="A4239" s="4" t="s">
        <v>17702</v>
      </c>
      <c r="B4239" s="4" t="s">
        <v>17703</v>
      </c>
      <c r="C4239" s="4" t="s">
        <v>464</v>
      </c>
      <c r="D4239" s="4">
        <v>40</v>
      </c>
      <c r="E4239" s="4" t="s">
        <v>17704</v>
      </c>
      <c r="F4239" s="4">
        <v>3.68144869804382</v>
      </c>
      <c r="G4239" s="4" t="s">
        <v>17705</v>
      </c>
    </row>
    <row r="4240" spans="1:7">
      <c r="A4240" s="4" t="s">
        <v>17706</v>
      </c>
      <c r="B4240" s="4" t="s">
        <v>17707</v>
      </c>
      <c r="C4240" s="4" t="s">
        <v>464</v>
      </c>
      <c r="D4240" s="4">
        <v>39</v>
      </c>
      <c r="E4240" s="4" t="s">
        <v>17708</v>
      </c>
      <c r="F4240" s="4">
        <v>3.68106365203857</v>
      </c>
      <c r="G4240" s="4" t="s">
        <v>17709</v>
      </c>
    </row>
    <row r="4241" spans="1:7">
      <c r="A4241" s="4" t="s">
        <v>17710</v>
      </c>
      <c r="B4241" s="4" t="s">
        <v>17711</v>
      </c>
      <c r="C4241" s="4" t="s">
        <v>464</v>
      </c>
      <c r="D4241" s="4">
        <v>42</v>
      </c>
      <c r="E4241" s="4" t="s">
        <v>17712</v>
      </c>
      <c r="F4241" s="4">
        <v>3.68071842193604</v>
      </c>
      <c r="G4241" s="4" t="s">
        <v>17713</v>
      </c>
    </row>
    <row r="4242" spans="1:7">
      <c r="A4242" s="4" t="s">
        <v>17714</v>
      </c>
      <c r="B4242" s="4" t="s">
        <v>17715</v>
      </c>
      <c r="C4242" s="4" t="s">
        <v>551</v>
      </c>
      <c r="D4242" s="4">
        <v>20</v>
      </c>
      <c r="E4242" s="4" t="s">
        <v>17716</v>
      </c>
      <c r="F4242" s="4">
        <v>3.6806492805481</v>
      </c>
      <c r="G4242" s="4" t="s">
        <v>17717</v>
      </c>
    </row>
    <row r="4243" spans="1:7">
      <c r="A4243" s="4" t="s">
        <v>17718</v>
      </c>
      <c r="B4243" s="4" t="s">
        <v>17719</v>
      </c>
      <c r="C4243" s="4" t="s">
        <v>464</v>
      </c>
      <c r="D4243" s="4">
        <v>39</v>
      </c>
      <c r="E4243" s="4" t="s">
        <v>17720</v>
      </c>
      <c r="F4243" s="4">
        <v>3.67935991287231</v>
      </c>
      <c r="G4243" s="4" t="s">
        <v>17721</v>
      </c>
    </row>
    <row r="4244" spans="1:7">
      <c r="A4244" s="4" t="s">
        <v>17722</v>
      </c>
      <c r="B4244" s="4" t="s">
        <v>17723</v>
      </c>
      <c r="C4244" s="4" t="s">
        <v>464</v>
      </c>
      <c r="D4244" s="4">
        <v>43</v>
      </c>
      <c r="E4244" s="4" t="s">
        <v>17724</v>
      </c>
      <c r="F4244" s="4">
        <v>3.67810678482056</v>
      </c>
      <c r="G4244" s="4" t="s">
        <v>17725</v>
      </c>
    </row>
    <row r="4245" spans="1:7">
      <c r="A4245" s="4" t="s">
        <v>17726</v>
      </c>
      <c r="B4245" s="4" t="s">
        <v>17727</v>
      </c>
      <c r="C4245" s="4" t="s">
        <v>464</v>
      </c>
      <c r="D4245" s="4">
        <v>32</v>
      </c>
      <c r="E4245" s="4" t="s">
        <v>17728</v>
      </c>
      <c r="F4245" s="4">
        <v>3.67743492126465</v>
      </c>
      <c r="G4245" s="4" t="s">
        <v>17729</v>
      </c>
    </row>
    <row r="4246" spans="1:7">
      <c r="A4246" s="4" t="s">
        <v>17730</v>
      </c>
      <c r="B4246" s="4" t="s">
        <v>17731</v>
      </c>
      <c r="C4246" s="4" t="s">
        <v>464</v>
      </c>
      <c r="D4246" s="4">
        <v>44</v>
      </c>
      <c r="E4246" s="4" t="s">
        <v>17732</v>
      </c>
      <c r="F4246" s="4">
        <v>3.67426800727844</v>
      </c>
      <c r="G4246" s="4" t="s">
        <v>17733</v>
      </c>
    </row>
    <row r="4247" spans="1:7">
      <c r="A4247" s="4" t="s">
        <v>17734</v>
      </c>
      <c r="B4247" s="4" t="s">
        <v>17735</v>
      </c>
      <c r="C4247" s="4" t="s">
        <v>464</v>
      </c>
      <c r="D4247" s="4">
        <v>42</v>
      </c>
      <c r="E4247" s="4" t="s">
        <v>17736</v>
      </c>
      <c r="F4247" s="4">
        <v>3.67422008514404</v>
      </c>
      <c r="G4247" s="4" t="s">
        <v>17737</v>
      </c>
    </row>
    <row r="4248" spans="1:7">
      <c r="A4248" s="4" t="s">
        <v>17738</v>
      </c>
      <c r="B4248" s="4" t="s">
        <v>17739</v>
      </c>
      <c r="C4248" s="4" t="s">
        <v>464</v>
      </c>
      <c r="D4248" s="4">
        <v>41</v>
      </c>
      <c r="E4248" s="4" t="s">
        <v>17740</v>
      </c>
      <c r="F4248" s="4">
        <v>3.6736958026886</v>
      </c>
      <c r="G4248" s="4" t="s">
        <v>17741</v>
      </c>
    </row>
    <row r="4249" spans="1:7">
      <c r="A4249" s="4" t="s">
        <v>17742</v>
      </c>
      <c r="B4249" s="4" t="s">
        <v>17743</v>
      </c>
      <c r="C4249" s="4" t="s">
        <v>551</v>
      </c>
      <c r="D4249" s="4">
        <v>18</v>
      </c>
      <c r="E4249" s="4" t="s">
        <v>17744</v>
      </c>
      <c r="F4249" s="4">
        <v>3.67336106300354</v>
      </c>
      <c r="G4249" s="4" t="s">
        <v>17745</v>
      </c>
    </row>
    <row r="4250" spans="1:7">
      <c r="A4250" s="4" t="s">
        <v>17746</v>
      </c>
      <c r="B4250" s="4" t="s">
        <v>17747</v>
      </c>
      <c r="C4250" s="4" t="s">
        <v>464</v>
      </c>
      <c r="D4250" s="4">
        <v>31</v>
      </c>
      <c r="E4250" s="4" t="s">
        <v>17748</v>
      </c>
      <c r="F4250" s="4">
        <v>3.67332935333252</v>
      </c>
      <c r="G4250" s="4" t="s">
        <v>17749</v>
      </c>
    </row>
    <row r="4251" spans="1:7">
      <c r="A4251" s="4" t="s">
        <v>17750</v>
      </c>
      <c r="B4251" s="4" t="s">
        <v>17751</v>
      </c>
      <c r="C4251" s="4" t="s">
        <v>464</v>
      </c>
      <c r="D4251" s="4">
        <v>39</v>
      </c>
      <c r="E4251" s="4" t="s">
        <v>17752</v>
      </c>
      <c r="F4251" s="4">
        <v>3.67284345626831</v>
      </c>
      <c r="G4251" s="4" t="s">
        <v>17753</v>
      </c>
    </row>
    <row r="4252" spans="1:7">
      <c r="A4252" s="4" t="s">
        <v>17754</v>
      </c>
      <c r="B4252" s="4" t="s">
        <v>17755</v>
      </c>
      <c r="C4252" s="4" t="s">
        <v>464</v>
      </c>
      <c r="D4252" s="4">
        <v>40</v>
      </c>
      <c r="E4252" s="4" t="s">
        <v>17756</v>
      </c>
      <c r="F4252" s="4">
        <v>3.67239952087402</v>
      </c>
      <c r="G4252" s="4" t="s">
        <v>17757</v>
      </c>
    </row>
    <row r="4253" spans="1:7">
      <c r="A4253" s="4" t="s">
        <v>17758</v>
      </c>
      <c r="B4253" s="4" t="s">
        <v>17759</v>
      </c>
      <c r="C4253" s="4" t="s">
        <v>551</v>
      </c>
      <c r="D4253" s="4">
        <v>6</v>
      </c>
      <c r="E4253" s="4" t="s">
        <v>17760</v>
      </c>
      <c r="F4253" s="4">
        <v>3.67199516296387</v>
      </c>
      <c r="G4253" s="4" t="s">
        <v>17761</v>
      </c>
    </row>
    <row r="4254" spans="1:7">
      <c r="A4254" s="4" t="s">
        <v>17762</v>
      </c>
      <c r="B4254" s="4" t="s">
        <v>17763</v>
      </c>
      <c r="C4254" s="4" t="s">
        <v>464</v>
      </c>
      <c r="D4254" s="4">
        <v>39</v>
      </c>
      <c r="E4254" s="4" t="s">
        <v>17764</v>
      </c>
      <c r="F4254" s="4">
        <v>3.67099380493164</v>
      </c>
      <c r="G4254" s="4" t="s">
        <v>17765</v>
      </c>
    </row>
    <row r="4255" spans="1:7">
      <c r="A4255" s="4" t="s">
        <v>17766</v>
      </c>
      <c r="B4255" s="4" t="s">
        <v>17767</v>
      </c>
      <c r="C4255" s="4" t="s">
        <v>551</v>
      </c>
      <c r="D4255" s="4">
        <v>20</v>
      </c>
      <c r="E4255" s="4" t="s">
        <v>17768</v>
      </c>
      <c r="F4255" s="4">
        <v>3.66746115684509</v>
      </c>
      <c r="G4255" s="4" t="s">
        <v>17769</v>
      </c>
    </row>
    <row r="4256" spans="1:7">
      <c r="A4256" s="4" t="s">
        <v>17770</v>
      </c>
      <c r="B4256" s="4" t="s">
        <v>17771</v>
      </c>
      <c r="C4256" s="4" t="s">
        <v>464</v>
      </c>
      <c r="D4256" s="4">
        <v>40</v>
      </c>
      <c r="E4256" s="4" t="s">
        <v>17772</v>
      </c>
      <c r="F4256" s="4">
        <v>3.66557025909424</v>
      </c>
      <c r="G4256" s="4" t="s">
        <v>17773</v>
      </c>
    </row>
    <row r="4257" spans="1:7">
      <c r="A4257" s="4" t="s">
        <v>17774</v>
      </c>
      <c r="B4257" s="4" t="s">
        <v>17775</v>
      </c>
      <c r="C4257" s="4" t="s">
        <v>1124</v>
      </c>
      <c r="D4257" s="4">
        <v>2</v>
      </c>
      <c r="E4257" s="4" t="s">
        <v>17776</v>
      </c>
      <c r="F4257" s="4">
        <v>3.66406440734863</v>
      </c>
      <c r="G4257" s="4" t="s">
        <v>17777</v>
      </c>
    </row>
    <row r="4258" spans="1:7">
      <c r="A4258" s="4" t="s">
        <v>17778</v>
      </c>
      <c r="B4258" s="4" t="s">
        <v>17779</v>
      </c>
      <c r="C4258" s="4" t="s">
        <v>464</v>
      </c>
      <c r="D4258" s="4">
        <v>37</v>
      </c>
      <c r="E4258" s="4" t="s">
        <v>17780</v>
      </c>
      <c r="F4258" s="4">
        <v>3.66358065605164</v>
      </c>
      <c r="G4258" s="4" t="s">
        <v>17781</v>
      </c>
    </row>
    <row r="4259" spans="1:7">
      <c r="A4259" s="4" t="s">
        <v>17782</v>
      </c>
      <c r="B4259" s="4" t="s">
        <v>17783</v>
      </c>
      <c r="C4259" s="4" t="s">
        <v>464</v>
      </c>
      <c r="D4259" s="4">
        <v>37</v>
      </c>
      <c r="E4259" s="4" t="s">
        <v>17784</v>
      </c>
      <c r="F4259" s="4">
        <v>3.66325235366821</v>
      </c>
      <c r="G4259" s="4" t="s">
        <v>17785</v>
      </c>
    </row>
    <row r="4260" spans="1:7">
      <c r="A4260" s="4" t="s">
        <v>17786</v>
      </c>
      <c r="B4260" s="4" t="s">
        <v>17787</v>
      </c>
      <c r="C4260" s="4" t="s">
        <v>464</v>
      </c>
      <c r="D4260" s="4">
        <v>49</v>
      </c>
      <c r="E4260" s="4" t="s">
        <v>17788</v>
      </c>
      <c r="F4260" s="4">
        <v>3.66265463829041</v>
      </c>
      <c r="G4260" s="4" t="s">
        <v>17789</v>
      </c>
    </row>
    <row r="4261" spans="1:7">
      <c r="A4261" s="4" t="s">
        <v>17790</v>
      </c>
      <c r="B4261" s="4" t="s">
        <v>17791</v>
      </c>
      <c r="C4261" s="4" t="s">
        <v>464</v>
      </c>
      <c r="D4261" s="4">
        <v>36</v>
      </c>
      <c r="E4261" s="4" t="s">
        <v>17792</v>
      </c>
      <c r="F4261" s="4">
        <v>3.66258597373962</v>
      </c>
      <c r="G4261" s="4" t="s">
        <v>17793</v>
      </c>
    </row>
    <row r="4262" spans="1:7">
      <c r="A4262" s="4" t="s">
        <v>17794</v>
      </c>
      <c r="B4262" s="4" t="s">
        <v>17795</v>
      </c>
      <c r="C4262" s="4" t="s">
        <v>464</v>
      </c>
      <c r="D4262" s="4">
        <v>30</v>
      </c>
      <c r="E4262" s="4" t="s">
        <v>17796</v>
      </c>
      <c r="F4262" s="4">
        <v>3.66236877441406</v>
      </c>
      <c r="G4262" s="4" t="s">
        <v>17797</v>
      </c>
    </row>
    <row r="4263" spans="1:7">
      <c r="A4263" s="4" t="s">
        <v>17798</v>
      </c>
      <c r="B4263" s="4" t="s">
        <v>17799</v>
      </c>
      <c r="C4263" s="4" t="s">
        <v>464</v>
      </c>
      <c r="D4263" s="4">
        <v>40</v>
      </c>
      <c r="E4263" s="4" t="s">
        <v>17800</v>
      </c>
      <c r="F4263" s="4">
        <v>3.66096687316895</v>
      </c>
      <c r="G4263" s="4" t="s">
        <v>17801</v>
      </c>
    </row>
    <row r="4264" spans="1:7">
      <c r="A4264" s="4" t="s">
        <v>17802</v>
      </c>
      <c r="B4264" s="4" t="s">
        <v>17803</v>
      </c>
      <c r="C4264" s="4" t="s">
        <v>464</v>
      </c>
      <c r="D4264" s="4">
        <v>35</v>
      </c>
      <c r="E4264" s="4" t="s">
        <v>17804</v>
      </c>
      <c r="F4264" s="4">
        <v>3.66088247299194</v>
      </c>
      <c r="G4264" s="4" t="s">
        <v>17805</v>
      </c>
    </row>
    <row r="4265" spans="1:7">
      <c r="A4265" s="4" t="s">
        <v>17806</v>
      </c>
      <c r="B4265" s="4" t="s">
        <v>17807</v>
      </c>
      <c r="C4265" s="4" t="s">
        <v>464</v>
      </c>
      <c r="D4265" s="4">
        <v>40</v>
      </c>
      <c r="E4265" s="4" t="s">
        <v>17808</v>
      </c>
      <c r="F4265" s="4">
        <v>3.65926837921143</v>
      </c>
      <c r="G4265" s="4" t="s">
        <v>17809</v>
      </c>
    </row>
    <row r="4266" spans="1:7">
      <c r="A4266" s="4" t="s">
        <v>17810</v>
      </c>
      <c r="B4266" s="4" t="s">
        <v>17811</v>
      </c>
      <c r="C4266" s="4" t="s">
        <v>551</v>
      </c>
      <c r="D4266" s="4">
        <v>18</v>
      </c>
      <c r="E4266" s="4" t="s">
        <v>17812</v>
      </c>
      <c r="F4266" s="4">
        <v>3.65809369087219</v>
      </c>
      <c r="G4266" s="4" t="s">
        <v>17813</v>
      </c>
    </row>
    <row r="4267" spans="1:7">
      <c r="A4267" s="4" t="s">
        <v>17814</v>
      </c>
      <c r="B4267" s="4" t="s">
        <v>17815</v>
      </c>
      <c r="C4267" s="4" t="s">
        <v>464</v>
      </c>
      <c r="D4267" s="4">
        <v>41</v>
      </c>
      <c r="E4267" s="4" t="s">
        <v>17816</v>
      </c>
      <c r="F4267" s="4">
        <v>3.65733623504639</v>
      </c>
      <c r="G4267" s="4" t="s">
        <v>17817</v>
      </c>
    </row>
    <row r="4268" spans="1:7">
      <c r="A4268" s="4" t="s">
        <v>17818</v>
      </c>
      <c r="B4268" s="4" t="s">
        <v>17819</v>
      </c>
      <c r="C4268" s="4" t="s">
        <v>464</v>
      </c>
      <c r="D4268" s="4">
        <v>35</v>
      </c>
      <c r="E4268" s="4" t="s">
        <v>17820</v>
      </c>
      <c r="F4268" s="4">
        <v>3.6567587852478</v>
      </c>
      <c r="G4268" s="4" t="s">
        <v>17821</v>
      </c>
    </row>
    <row r="4269" spans="1:7">
      <c r="A4269" s="4" t="s">
        <v>17822</v>
      </c>
      <c r="B4269" s="4" t="s">
        <v>17823</v>
      </c>
      <c r="C4269" s="4" t="s">
        <v>464</v>
      </c>
      <c r="D4269" s="4">
        <v>49</v>
      </c>
      <c r="E4269" s="4" t="s">
        <v>17824</v>
      </c>
      <c r="F4269" s="4">
        <v>3.65341949462891</v>
      </c>
      <c r="G4269" s="4" t="s">
        <v>17825</v>
      </c>
    </row>
    <row r="4270" spans="1:7">
      <c r="A4270" s="4" t="s">
        <v>17826</v>
      </c>
      <c r="B4270" s="4" t="s">
        <v>17827</v>
      </c>
      <c r="C4270" s="4" t="s">
        <v>464</v>
      </c>
      <c r="D4270" s="4">
        <v>41</v>
      </c>
      <c r="E4270" s="4" t="s">
        <v>17828</v>
      </c>
      <c r="F4270" s="4">
        <v>3.65142107009888</v>
      </c>
      <c r="G4270" s="4" t="s">
        <v>17829</v>
      </c>
    </row>
    <row r="4271" spans="1:7">
      <c r="A4271" s="4" t="s">
        <v>17830</v>
      </c>
      <c r="B4271" s="4" t="s">
        <v>17831</v>
      </c>
      <c r="C4271" s="4" t="s">
        <v>464</v>
      </c>
      <c r="D4271" s="4">
        <v>40</v>
      </c>
      <c r="E4271" s="4" t="s">
        <v>17832</v>
      </c>
      <c r="F4271" s="4">
        <v>3.6485767364502</v>
      </c>
      <c r="G4271" s="4" t="s">
        <v>17833</v>
      </c>
    </row>
    <row r="4272" spans="1:7">
      <c r="A4272" s="4" t="s">
        <v>17834</v>
      </c>
      <c r="B4272" s="4" t="s">
        <v>17835</v>
      </c>
      <c r="C4272" s="4" t="s">
        <v>464</v>
      </c>
      <c r="D4272" s="4">
        <v>41</v>
      </c>
      <c r="E4272" s="4" t="s">
        <v>17836</v>
      </c>
      <c r="F4272" s="4">
        <v>3.64596939086914</v>
      </c>
      <c r="G4272" s="4" t="s">
        <v>17837</v>
      </c>
    </row>
    <row r="4273" spans="1:7">
      <c r="A4273" s="4" t="s">
        <v>17838</v>
      </c>
      <c r="B4273" s="4" t="s">
        <v>17839</v>
      </c>
      <c r="C4273" s="4" t="s">
        <v>464</v>
      </c>
      <c r="D4273" s="4">
        <v>44</v>
      </c>
      <c r="E4273" s="4" t="s">
        <v>17840</v>
      </c>
      <c r="F4273" s="4">
        <v>3.64573907852173</v>
      </c>
      <c r="G4273" s="4" t="s">
        <v>17841</v>
      </c>
    </row>
    <row r="4274" spans="1:7">
      <c r="A4274" s="4" t="s">
        <v>17842</v>
      </c>
      <c r="B4274" s="4" t="s">
        <v>17843</v>
      </c>
      <c r="C4274" s="4" t="s">
        <v>464</v>
      </c>
      <c r="D4274" s="4">
        <v>41</v>
      </c>
      <c r="E4274" s="4" t="s">
        <v>17844</v>
      </c>
      <c r="F4274" s="4">
        <v>3.6429717540741</v>
      </c>
      <c r="G4274" s="4" t="s">
        <v>17845</v>
      </c>
    </row>
    <row r="4275" spans="1:7">
      <c r="A4275" s="4" t="s">
        <v>17846</v>
      </c>
      <c r="B4275" s="4" t="s">
        <v>17847</v>
      </c>
      <c r="C4275" s="4" t="s">
        <v>464</v>
      </c>
      <c r="D4275" s="4">
        <v>49</v>
      </c>
      <c r="E4275" s="4" t="s">
        <v>17848</v>
      </c>
      <c r="F4275" s="4">
        <v>3.64270520210266</v>
      </c>
      <c r="G4275" s="4" t="s">
        <v>17849</v>
      </c>
    </row>
    <row r="4276" spans="1:7">
      <c r="A4276" s="4" t="s">
        <v>17850</v>
      </c>
      <c r="B4276" s="4" t="s">
        <v>17851</v>
      </c>
      <c r="C4276" s="4" t="s">
        <v>464</v>
      </c>
      <c r="D4276" s="4">
        <v>42</v>
      </c>
      <c r="E4276" s="4" t="s">
        <v>17852</v>
      </c>
      <c r="F4276" s="4">
        <v>3.63907170295715</v>
      </c>
      <c r="G4276" s="4" t="s">
        <v>17853</v>
      </c>
    </row>
    <row r="4277" spans="1:7">
      <c r="A4277" s="4" t="s">
        <v>17854</v>
      </c>
      <c r="B4277" s="4" t="s">
        <v>17855</v>
      </c>
      <c r="C4277" s="4" t="s">
        <v>464</v>
      </c>
      <c r="D4277" s="4">
        <v>43</v>
      </c>
      <c r="E4277" s="4" t="s">
        <v>17856</v>
      </c>
      <c r="F4277" s="4">
        <v>3.63750720024109</v>
      </c>
      <c r="G4277" s="4" t="s">
        <v>17857</v>
      </c>
    </row>
    <row r="4278" spans="1:7">
      <c r="A4278" s="4" t="s">
        <v>17858</v>
      </c>
      <c r="B4278" s="4" t="s">
        <v>17859</v>
      </c>
      <c r="C4278" s="4" t="s">
        <v>464</v>
      </c>
      <c r="D4278" s="4">
        <v>39</v>
      </c>
      <c r="E4278" s="4" t="s">
        <v>17860</v>
      </c>
      <c r="F4278" s="4">
        <v>3.63646626472473</v>
      </c>
      <c r="G4278" s="4" t="s">
        <v>17861</v>
      </c>
    </row>
    <row r="4279" spans="1:7">
      <c r="A4279" s="4" t="s">
        <v>17862</v>
      </c>
      <c r="B4279" s="4" t="s">
        <v>17863</v>
      </c>
      <c r="C4279" s="4" t="s">
        <v>464</v>
      </c>
      <c r="D4279" s="4">
        <v>48</v>
      </c>
      <c r="E4279" s="4" t="s">
        <v>17864</v>
      </c>
      <c r="F4279" s="4">
        <v>3.63593769073486</v>
      </c>
      <c r="G4279" s="4" t="s">
        <v>17865</v>
      </c>
    </row>
    <row r="4280" spans="1:7">
      <c r="A4280" s="4" t="s">
        <v>17866</v>
      </c>
      <c r="B4280" s="4" t="s">
        <v>17867</v>
      </c>
      <c r="C4280" s="4" t="s">
        <v>464</v>
      </c>
      <c r="D4280" s="4">
        <v>47</v>
      </c>
      <c r="E4280" s="4" t="s">
        <v>17868</v>
      </c>
      <c r="F4280" s="4">
        <v>3.63558721542358</v>
      </c>
      <c r="G4280" s="4" t="s">
        <v>17869</v>
      </c>
    </row>
    <row r="4281" spans="1:7">
      <c r="A4281" s="4" t="s">
        <v>17870</v>
      </c>
      <c r="B4281" s="4" t="s">
        <v>17871</v>
      </c>
      <c r="C4281" s="4" t="s">
        <v>464</v>
      </c>
      <c r="D4281" s="4">
        <v>37</v>
      </c>
      <c r="E4281" s="4" t="s">
        <v>17872</v>
      </c>
      <c r="F4281" s="4">
        <v>3.6332643032074</v>
      </c>
      <c r="G4281" s="4" t="s">
        <v>17873</v>
      </c>
    </row>
    <row r="4282" spans="1:7">
      <c r="A4282" s="4" t="s">
        <v>17874</v>
      </c>
      <c r="B4282" s="4" t="s">
        <v>17875</v>
      </c>
      <c r="C4282" s="4" t="s">
        <v>551</v>
      </c>
      <c r="D4282" s="4">
        <v>22</v>
      </c>
      <c r="E4282" s="4" t="s">
        <v>17876</v>
      </c>
      <c r="F4282" s="4">
        <v>3.63176035881042</v>
      </c>
      <c r="G4282" s="4" t="s">
        <v>17877</v>
      </c>
    </row>
    <row r="4283" spans="1:7">
      <c r="A4283" s="4" t="s">
        <v>17878</v>
      </c>
      <c r="B4283" s="4" t="s">
        <v>17879</v>
      </c>
      <c r="C4283" s="4" t="s">
        <v>464</v>
      </c>
      <c r="D4283" s="4">
        <v>35</v>
      </c>
      <c r="E4283" s="4" t="s">
        <v>17880</v>
      </c>
      <c r="F4283" s="4">
        <v>3.63171696662903</v>
      </c>
      <c r="G4283" s="4" t="s">
        <v>17881</v>
      </c>
    </row>
    <row r="4284" spans="1:7">
      <c r="A4284" s="4" t="s">
        <v>17882</v>
      </c>
      <c r="B4284" s="4" t="s">
        <v>17883</v>
      </c>
      <c r="C4284" s="4" t="s">
        <v>464</v>
      </c>
      <c r="D4284" s="4">
        <v>38</v>
      </c>
      <c r="E4284" s="4" t="s">
        <v>17884</v>
      </c>
      <c r="F4284" s="4">
        <v>3.63028931617737</v>
      </c>
      <c r="G4284" s="4" t="s">
        <v>17885</v>
      </c>
    </row>
    <row r="4285" spans="1:7">
      <c r="A4285" s="4" t="s">
        <v>17886</v>
      </c>
      <c r="B4285" s="4" t="s">
        <v>17887</v>
      </c>
      <c r="C4285" s="4" t="s">
        <v>464</v>
      </c>
      <c r="D4285" s="4">
        <v>35</v>
      </c>
      <c r="E4285" s="4" t="s">
        <v>17888</v>
      </c>
      <c r="F4285" s="4">
        <v>3.62961268424988</v>
      </c>
      <c r="G4285" s="4" t="s">
        <v>17889</v>
      </c>
    </row>
    <row r="4286" spans="1:7">
      <c r="A4286" s="4" t="s">
        <v>17890</v>
      </c>
      <c r="B4286" s="4" t="s">
        <v>17891</v>
      </c>
      <c r="C4286" s="4" t="s">
        <v>464</v>
      </c>
      <c r="D4286" s="4">
        <v>42</v>
      </c>
      <c r="E4286" s="4" t="s">
        <v>17892</v>
      </c>
      <c r="F4286" s="4">
        <v>3.62945032119751</v>
      </c>
      <c r="G4286" s="4" t="s">
        <v>17893</v>
      </c>
    </row>
    <row r="4287" spans="1:7">
      <c r="A4287" s="4" t="s">
        <v>17894</v>
      </c>
      <c r="B4287" s="4" t="s">
        <v>17895</v>
      </c>
      <c r="C4287" s="4" t="s">
        <v>464</v>
      </c>
      <c r="D4287" s="4">
        <v>43</v>
      </c>
      <c r="E4287" s="4" t="s">
        <v>17896</v>
      </c>
      <c r="F4287" s="4">
        <v>3.62885665893555</v>
      </c>
      <c r="G4287" s="4" t="s">
        <v>17897</v>
      </c>
    </row>
    <row r="4288" spans="1:7">
      <c r="A4288" s="4" t="s">
        <v>17898</v>
      </c>
      <c r="B4288" s="4" t="s">
        <v>17899</v>
      </c>
      <c r="C4288" s="4" t="s">
        <v>464</v>
      </c>
      <c r="D4288" s="4">
        <v>43</v>
      </c>
      <c r="E4288" s="4" t="s">
        <v>17900</v>
      </c>
      <c r="F4288" s="4">
        <v>3.62442564964294</v>
      </c>
      <c r="G4288" s="4" t="s">
        <v>17901</v>
      </c>
    </row>
    <row r="4289" spans="1:7">
      <c r="A4289" s="4" t="s">
        <v>17902</v>
      </c>
      <c r="B4289" s="4" t="s">
        <v>17903</v>
      </c>
      <c r="C4289" s="4" t="s">
        <v>464</v>
      </c>
      <c r="D4289" s="4">
        <v>43</v>
      </c>
      <c r="E4289" s="4" t="s">
        <v>17904</v>
      </c>
      <c r="F4289" s="4">
        <v>3.62313175201416</v>
      </c>
      <c r="G4289" s="4" t="s">
        <v>17905</v>
      </c>
    </row>
    <row r="4290" spans="1:7">
      <c r="A4290" s="4" t="s">
        <v>17906</v>
      </c>
      <c r="B4290" s="4" t="s">
        <v>17907</v>
      </c>
      <c r="C4290" s="4" t="s">
        <v>464</v>
      </c>
      <c r="D4290" s="4">
        <v>35</v>
      </c>
      <c r="E4290" s="4" t="s">
        <v>17908</v>
      </c>
      <c r="F4290" s="4">
        <v>3.62177467346191</v>
      </c>
      <c r="G4290" s="4" t="s">
        <v>17909</v>
      </c>
    </row>
    <row r="4291" spans="1:7">
      <c r="A4291" s="4" t="s">
        <v>17910</v>
      </c>
      <c r="B4291" s="4" t="s">
        <v>17911</v>
      </c>
      <c r="C4291" s="4" t="s">
        <v>464</v>
      </c>
      <c r="D4291" s="4">
        <v>42</v>
      </c>
      <c r="E4291" s="4" t="s">
        <v>17912</v>
      </c>
      <c r="F4291" s="4">
        <v>3.6210412979126</v>
      </c>
      <c r="G4291" s="4" t="s">
        <v>17913</v>
      </c>
    </row>
    <row r="4292" spans="1:7">
      <c r="A4292" s="4" t="s">
        <v>17914</v>
      </c>
      <c r="B4292" s="4" t="s">
        <v>17915</v>
      </c>
      <c r="C4292" s="4" t="s">
        <v>551</v>
      </c>
      <c r="D4292" s="4">
        <v>16</v>
      </c>
      <c r="E4292" s="4" t="s">
        <v>17916</v>
      </c>
      <c r="F4292" s="4">
        <v>3.62039971351624</v>
      </c>
      <c r="G4292" s="4" t="s">
        <v>17917</v>
      </c>
    </row>
    <row r="4293" spans="1:7">
      <c r="A4293" s="4" t="s">
        <v>17918</v>
      </c>
      <c r="B4293" s="4" t="s">
        <v>17919</v>
      </c>
      <c r="C4293" s="4" t="s">
        <v>464</v>
      </c>
      <c r="D4293" s="4">
        <v>44</v>
      </c>
      <c r="E4293" s="4" t="s">
        <v>17920</v>
      </c>
      <c r="F4293" s="4">
        <v>3.61951208114624</v>
      </c>
      <c r="G4293" s="4" t="s">
        <v>17921</v>
      </c>
    </row>
    <row r="4294" spans="1:7">
      <c r="A4294" s="4" t="s">
        <v>17922</v>
      </c>
      <c r="B4294" s="4" t="s">
        <v>17923</v>
      </c>
      <c r="C4294" s="4" t="s">
        <v>464</v>
      </c>
      <c r="D4294" s="4">
        <v>37</v>
      </c>
      <c r="E4294" s="4" t="s">
        <v>17924</v>
      </c>
      <c r="F4294" s="4">
        <v>3.61897325515747</v>
      </c>
      <c r="G4294" s="4" t="s">
        <v>17925</v>
      </c>
    </row>
    <row r="4295" spans="1:7">
      <c r="A4295" s="4" t="s">
        <v>17926</v>
      </c>
      <c r="B4295" s="4" t="s">
        <v>17927</v>
      </c>
      <c r="C4295" s="4" t="s">
        <v>464</v>
      </c>
      <c r="D4295" s="4">
        <v>47</v>
      </c>
      <c r="E4295" s="4" t="s">
        <v>17928</v>
      </c>
      <c r="F4295" s="4">
        <v>3.61828327178955</v>
      </c>
      <c r="G4295" s="4" t="s">
        <v>17929</v>
      </c>
    </row>
    <row r="4296" spans="1:7">
      <c r="A4296" s="4" t="s">
        <v>17930</v>
      </c>
      <c r="B4296" s="4" t="s">
        <v>17931</v>
      </c>
      <c r="C4296" s="4" t="s">
        <v>464</v>
      </c>
      <c r="D4296" s="4">
        <v>35</v>
      </c>
      <c r="E4296" s="4" t="s">
        <v>17932</v>
      </c>
      <c r="F4296" s="4">
        <v>3.61628675460815</v>
      </c>
      <c r="G4296" s="4" t="s">
        <v>17933</v>
      </c>
    </row>
    <row r="4297" spans="1:7">
      <c r="A4297" s="4" t="s">
        <v>17934</v>
      </c>
      <c r="B4297" s="4" t="s">
        <v>17935</v>
      </c>
      <c r="C4297" s="4" t="s">
        <v>464</v>
      </c>
      <c r="D4297" s="4">
        <v>37</v>
      </c>
      <c r="E4297" s="4" t="s">
        <v>17936</v>
      </c>
      <c r="F4297" s="4">
        <v>3.61434984207153</v>
      </c>
      <c r="G4297" s="4" t="s">
        <v>17937</v>
      </c>
    </row>
    <row r="4298" spans="1:7">
      <c r="A4298" s="4" t="s">
        <v>17938</v>
      </c>
      <c r="B4298" s="4" t="s">
        <v>17939</v>
      </c>
      <c r="C4298" s="4" t="s">
        <v>464</v>
      </c>
      <c r="D4298" s="4">
        <v>42</v>
      </c>
      <c r="E4298" s="4" t="s">
        <v>17940</v>
      </c>
      <c r="F4298" s="4">
        <v>3.61427426338196</v>
      </c>
      <c r="G4298" s="4" t="s">
        <v>17941</v>
      </c>
    </row>
    <row r="4299" spans="1:7">
      <c r="A4299" s="4" t="s">
        <v>17942</v>
      </c>
      <c r="B4299" s="4" t="s">
        <v>17943</v>
      </c>
      <c r="C4299" s="4" t="s">
        <v>464</v>
      </c>
      <c r="D4299" s="4">
        <v>43</v>
      </c>
      <c r="E4299" s="4" t="s">
        <v>17944</v>
      </c>
      <c r="F4299" s="4">
        <v>3.61357855796814</v>
      </c>
      <c r="G4299" s="4" t="s">
        <v>17945</v>
      </c>
    </row>
    <row r="4300" spans="1:7">
      <c r="A4300" s="4" t="s">
        <v>17946</v>
      </c>
      <c r="B4300" s="4" t="s">
        <v>17947</v>
      </c>
      <c r="C4300" s="4" t="s">
        <v>464</v>
      </c>
      <c r="D4300" s="4">
        <v>38</v>
      </c>
      <c r="E4300" s="4" t="s">
        <v>17948</v>
      </c>
      <c r="F4300" s="4">
        <v>3.61210155487061</v>
      </c>
      <c r="G4300" s="4" t="s">
        <v>17949</v>
      </c>
    </row>
    <row r="4301" spans="1:7">
      <c r="A4301" s="4" t="s">
        <v>17950</v>
      </c>
      <c r="B4301" s="4" t="s">
        <v>17951</v>
      </c>
      <c r="C4301" s="4" t="s">
        <v>464</v>
      </c>
      <c r="D4301" s="4">
        <v>44</v>
      </c>
      <c r="E4301" s="4" t="s">
        <v>17952</v>
      </c>
      <c r="F4301" s="4">
        <v>3.61208367347717</v>
      </c>
      <c r="G4301" s="4" t="s">
        <v>17953</v>
      </c>
    </row>
    <row r="4302" spans="1:7">
      <c r="A4302" s="4" t="s">
        <v>17954</v>
      </c>
      <c r="B4302" s="4" t="s">
        <v>17955</v>
      </c>
      <c r="C4302" s="4" t="s">
        <v>464</v>
      </c>
      <c r="D4302" s="4">
        <v>40</v>
      </c>
      <c r="E4302" s="4" t="s">
        <v>17956</v>
      </c>
      <c r="F4302" s="4">
        <v>3.60972309112549</v>
      </c>
      <c r="G4302" s="4" t="s">
        <v>17957</v>
      </c>
    </row>
    <row r="4303" spans="1:7">
      <c r="A4303" s="4" t="s">
        <v>17958</v>
      </c>
      <c r="B4303" s="4" t="s">
        <v>17959</v>
      </c>
      <c r="C4303" s="4" t="s">
        <v>464</v>
      </c>
      <c r="D4303" s="4">
        <v>41</v>
      </c>
      <c r="E4303" s="4" t="s">
        <v>17960</v>
      </c>
      <c r="F4303" s="4">
        <v>3.60891127586365</v>
      </c>
      <c r="G4303" s="4" t="s">
        <v>17961</v>
      </c>
    </row>
    <row r="4304" spans="1:7">
      <c r="A4304" s="4" t="s">
        <v>17962</v>
      </c>
      <c r="B4304" s="4" t="s">
        <v>17963</v>
      </c>
      <c r="C4304" s="4" t="s">
        <v>464</v>
      </c>
      <c r="D4304" s="4">
        <v>38</v>
      </c>
      <c r="E4304" s="4" t="s">
        <v>17964</v>
      </c>
      <c r="F4304" s="4">
        <v>3.60865116119385</v>
      </c>
      <c r="G4304" s="4" t="s">
        <v>17965</v>
      </c>
    </row>
    <row r="4305" spans="1:7">
      <c r="A4305" s="4" t="s">
        <v>17966</v>
      </c>
      <c r="B4305" s="4" t="s">
        <v>17967</v>
      </c>
      <c r="C4305" s="4" t="s">
        <v>464</v>
      </c>
      <c r="D4305" s="4">
        <v>42</v>
      </c>
      <c r="E4305" s="4" t="s">
        <v>17968</v>
      </c>
      <c r="F4305" s="4">
        <v>3.60797882080078</v>
      </c>
      <c r="G4305" s="4" t="s">
        <v>17969</v>
      </c>
    </row>
    <row r="4306" spans="1:7">
      <c r="A4306" s="4" t="s">
        <v>17970</v>
      </c>
      <c r="B4306" s="4" t="s">
        <v>17971</v>
      </c>
      <c r="C4306" s="4" t="s">
        <v>464</v>
      </c>
      <c r="D4306" s="4">
        <v>48</v>
      </c>
      <c r="E4306" s="4" t="s">
        <v>17972</v>
      </c>
      <c r="F4306" s="4">
        <v>3.60777163505554</v>
      </c>
      <c r="G4306" s="4" t="s">
        <v>17973</v>
      </c>
    </row>
    <row r="4307" spans="1:7">
      <c r="A4307" s="4" t="s">
        <v>17974</v>
      </c>
      <c r="B4307" s="4" t="s">
        <v>17975</v>
      </c>
      <c r="C4307" s="4" t="s">
        <v>551</v>
      </c>
      <c r="D4307" s="4">
        <v>20</v>
      </c>
      <c r="E4307" s="4" t="s">
        <v>17976</v>
      </c>
      <c r="F4307" s="4">
        <v>3.60771751403809</v>
      </c>
      <c r="G4307" s="4" t="s">
        <v>17977</v>
      </c>
    </row>
    <row r="4308" spans="1:7">
      <c r="A4308" s="4" t="s">
        <v>17978</v>
      </c>
      <c r="B4308" s="4" t="s">
        <v>17979</v>
      </c>
      <c r="C4308" s="4" t="s">
        <v>464</v>
      </c>
      <c r="D4308" s="4">
        <v>38</v>
      </c>
      <c r="E4308" s="4" t="s">
        <v>17980</v>
      </c>
      <c r="F4308" s="4">
        <v>3.60747861862183</v>
      </c>
      <c r="G4308" s="4" t="s">
        <v>17981</v>
      </c>
    </row>
    <row r="4309" spans="1:7">
      <c r="A4309" s="4" t="s">
        <v>17982</v>
      </c>
      <c r="B4309" s="4" t="s">
        <v>17983</v>
      </c>
      <c r="C4309" s="4" t="s">
        <v>464</v>
      </c>
      <c r="D4309" s="4">
        <v>38</v>
      </c>
      <c r="E4309" s="4" t="s">
        <v>17984</v>
      </c>
      <c r="F4309" s="4">
        <v>3.60707521438599</v>
      </c>
      <c r="G4309" s="4" t="s">
        <v>17985</v>
      </c>
    </row>
    <row r="4310" spans="1:7">
      <c r="A4310" s="4" t="s">
        <v>17986</v>
      </c>
      <c r="B4310" s="4" t="s">
        <v>17987</v>
      </c>
      <c r="C4310" s="4" t="s">
        <v>464</v>
      </c>
      <c r="D4310" s="4">
        <v>42</v>
      </c>
      <c r="E4310" s="4" t="s">
        <v>17988</v>
      </c>
      <c r="F4310" s="4">
        <v>3.60624694824219</v>
      </c>
      <c r="G4310" s="4" t="s">
        <v>17989</v>
      </c>
    </row>
    <row r="4311" spans="1:7">
      <c r="A4311" s="4" t="s">
        <v>17990</v>
      </c>
      <c r="B4311" s="4" t="s">
        <v>17991</v>
      </c>
      <c r="C4311" s="4" t="s">
        <v>464</v>
      </c>
      <c r="D4311" s="4">
        <v>39</v>
      </c>
      <c r="E4311" s="4" t="s">
        <v>17992</v>
      </c>
      <c r="F4311" s="4">
        <v>3.60600018501282</v>
      </c>
      <c r="G4311" s="4" t="s">
        <v>17993</v>
      </c>
    </row>
    <row r="4312" spans="1:7">
      <c r="A4312" s="4" t="s">
        <v>17994</v>
      </c>
      <c r="B4312" s="4" t="s">
        <v>17995</v>
      </c>
      <c r="C4312" s="4" t="s">
        <v>464</v>
      </c>
      <c r="D4312" s="4">
        <v>47</v>
      </c>
      <c r="E4312" s="4" t="s">
        <v>17996</v>
      </c>
      <c r="F4312" s="4">
        <v>3.60498380661011</v>
      </c>
      <c r="G4312" s="4" t="s">
        <v>17997</v>
      </c>
    </row>
    <row r="4313" spans="1:7">
      <c r="A4313" s="4" t="s">
        <v>17998</v>
      </c>
      <c r="B4313" s="4" t="s">
        <v>17999</v>
      </c>
      <c r="C4313" s="4" t="s">
        <v>464</v>
      </c>
      <c r="D4313" s="4">
        <v>40</v>
      </c>
      <c r="E4313" s="4" t="s">
        <v>18000</v>
      </c>
      <c r="F4313" s="4">
        <v>3.60490322113037</v>
      </c>
      <c r="G4313" s="4" t="s">
        <v>18001</v>
      </c>
    </row>
    <row r="4314" spans="1:7">
      <c r="A4314" s="4" t="s">
        <v>18002</v>
      </c>
      <c r="B4314" s="4" t="s">
        <v>18003</v>
      </c>
      <c r="C4314" s="4" t="s">
        <v>464</v>
      </c>
      <c r="D4314" s="4">
        <v>37</v>
      </c>
      <c r="E4314" s="4" t="s">
        <v>18004</v>
      </c>
      <c r="F4314" s="4">
        <v>3.6034414768219</v>
      </c>
      <c r="G4314" s="4" t="s">
        <v>18005</v>
      </c>
    </row>
    <row r="4315" spans="1:7">
      <c r="A4315" s="4" t="s">
        <v>18006</v>
      </c>
      <c r="B4315" s="4" t="s">
        <v>18007</v>
      </c>
      <c r="C4315" s="4" t="s">
        <v>464</v>
      </c>
      <c r="D4315" s="4">
        <v>42</v>
      </c>
      <c r="E4315" s="4" t="s">
        <v>18008</v>
      </c>
      <c r="F4315" s="4">
        <v>3.60293292999268</v>
      </c>
      <c r="G4315" s="4" t="s">
        <v>18009</v>
      </c>
    </row>
    <row r="4316" spans="1:7">
      <c r="A4316" s="4" t="s">
        <v>18010</v>
      </c>
      <c r="B4316" s="4" t="s">
        <v>18011</v>
      </c>
      <c r="C4316" s="4" t="s">
        <v>464</v>
      </c>
      <c r="D4316" s="4">
        <v>45</v>
      </c>
      <c r="E4316" s="4" t="s">
        <v>18012</v>
      </c>
      <c r="F4316" s="4">
        <v>3.60279273986816</v>
      </c>
      <c r="G4316" s="4" t="s">
        <v>18013</v>
      </c>
    </row>
    <row r="4317" spans="1:7">
      <c r="A4317" s="4" t="s">
        <v>18014</v>
      </c>
      <c r="B4317" s="4" t="s">
        <v>18015</v>
      </c>
      <c r="C4317" s="4" t="s">
        <v>464</v>
      </c>
      <c r="D4317" s="4">
        <v>44</v>
      </c>
      <c r="E4317" s="4" t="s">
        <v>18016</v>
      </c>
      <c r="F4317" s="4">
        <v>3.60183811187744</v>
      </c>
      <c r="G4317" s="4" t="s">
        <v>18017</v>
      </c>
    </row>
    <row r="4318" spans="1:7">
      <c r="A4318" s="4" t="s">
        <v>18018</v>
      </c>
      <c r="B4318" s="4" t="s">
        <v>18019</v>
      </c>
      <c r="C4318" s="4" t="s">
        <v>464</v>
      </c>
      <c r="D4318" s="4">
        <v>41</v>
      </c>
      <c r="E4318" s="4" t="s">
        <v>18020</v>
      </c>
      <c r="F4318" s="4">
        <v>3.60107564926147</v>
      </c>
      <c r="G4318" s="4" t="s">
        <v>18021</v>
      </c>
    </row>
    <row r="4319" spans="1:7">
      <c r="A4319" s="4" t="s">
        <v>18022</v>
      </c>
      <c r="B4319" s="4" t="s">
        <v>18023</v>
      </c>
      <c r="C4319" s="4" t="s">
        <v>464</v>
      </c>
      <c r="D4319" s="4">
        <v>40</v>
      </c>
      <c r="E4319" s="4" t="s">
        <v>18024</v>
      </c>
      <c r="F4319" s="4">
        <v>3.60040211677551</v>
      </c>
      <c r="G4319" s="4" t="s">
        <v>18025</v>
      </c>
    </row>
    <row r="4320" spans="1:7">
      <c r="A4320" s="4" t="s">
        <v>18026</v>
      </c>
      <c r="B4320" s="4" t="s">
        <v>18027</v>
      </c>
      <c r="C4320" s="4" t="s">
        <v>464</v>
      </c>
      <c r="D4320" s="4">
        <v>38</v>
      </c>
      <c r="E4320" s="4" t="s">
        <v>18028</v>
      </c>
      <c r="F4320" s="4">
        <v>3.59987759590149</v>
      </c>
      <c r="G4320" s="4" t="s">
        <v>18029</v>
      </c>
    </row>
    <row r="4321" spans="1:7">
      <c r="A4321" s="4" t="s">
        <v>18030</v>
      </c>
      <c r="B4321" s="4" t="s">
        <v>18031</v>
      </c>
      <c r="C4321" s="4" t="s">
        <v>464</v>
      </c>
      <c r="D4321" s="4">
        <v>32</v>
      </c>
      <c r="E4321" s="4" t="s">
        <v>18032</v>
      </c>
      <c r="F4321" s="4">
        <v>3.59748244285583</v>
      </c>
      <c r="G4321" s="4" t="s">
        <v>18033</v>
      </c>
    </row>
    <row r="4322" spans="1:7">
      <c r="A4322" s="4" t="s">
        <v>18034</v>
      </c>
      <c r="B4322" s="4" t="s">
        <v>18035</v>
      </c>
      <c r="C4322" s="4" t="s">
        <v>464</v>
      </c>
      <c r="D4322" s="4">
        <v>38</v>
      </c>
      <c r="E4322" s="4" t="s">
        <v>18036</v>
      </c>
      <c r="F4322" s="4">
        <v>3.59588575363159</v>
      </c>
      <c r="G4322" s="4" t="s">
        <v>18037</v>
      </c>
    </row>
    <row r="4323" spans="1:7">
      <c r="A4323" s="4" t="s">
        <v>18038</v>
      </c>
      <c r="B4323" s="4" t="s">
        <v>18039</v>
      </c>
      <c r="C4323" s="4" t="s">
        <v>464</v>
      </c>
      <c r="D4323" s="4">
        <v>42</v>
      </c>
      <c r="E4323" s="4" t="s">
        <v>18040</v>
      </c>
      <c r="F4323" s="4">
        <v>3.59574317932129</v>
      </c>
      <c r="G4323" s="4" t="s">
        <v>18041</v>
      </c>
    </row>
    <row r="4324" spans="1:7">
      <c r="A4324" s="4" t="s">
        <v>18042</v>
      </c>
      <c r="B4324" s="4" t="s">
        <v>18043</v>
      </c>
      <c r="C4324" s="4" t="s">
        <v>464</v>
      </c>
      <c r="D4324" s="4">
        <v>46</v>
      </c>
      <c r="E4324" s="4" t="s">
        <v>18044</v>
      </c>
      <c r="F4324" s="4">
        <v>3.59431457519531</v>
      </c>
      <c r="G4324" s="4" t="s">
        <v>18045</v>
      </c>
    </row>
    <row r="4325" spans="1:7">
      <c r="A4325" s="4" t="s">
        <v>18046</v>
      </c>
      <c r="B4325" s="4" t="s">
        <v>18047</v>
      </c>
      <c r="C4325" s="4" t="s">
        <v>464</v>
      </c>
      <c r="D4325" s="4">
        <v>42</v>
      </c>
      <c r="E4325" s="4" t="s">
        <v>18048</v>
      </c>
      <c r="F4325" s="4">
        <v>3.5941481590271</v>
      </c>
      <c r="G4325" s="4" t="s">
        <v>18049</v>
      </c>
    </row>
    <row r="4326" spans="1:7">
      <c r="A4326" s="4" t="s">
        <v>18050</v>
      </c>
      <c r="B4326" s="4" t="s">
        <v>18051</v>
      </c>
      <c r="C4326" s="4" t="s">
        <v>464</v>
      </c>
      <c r="D4326" s="4">
        <v>41</v>
      </c>
      <c r="E4326" s="4" t="s">
        <v>18052</v>
      </c>
      <c r="F4326" s="4">
        <v>3.59333801269531</v>
      </c>
      <c r="G4326" s="4" t="s">
        <v>18053</v>
      </c>
    </row>
    <row r="4327" spans="1:7">
      <c r="A4327" s="4" t="s">
        <v>18054</v>
      </c>
      <c r="B4327" s="4" t="s">
        <v>18055</v>
      </c>
      <c r="C4327" s="4" t="s">
        <v>464</v>
      </c>
      <c r="D4327" s="4">
        <v>35</v>
      </c>
      <c r="E4327" s="4" t="s">
        <v>18056</v>
      </c>
      <c r="F4327" s="4">
        <v>3.59292387962341</v>
      </c>
      <c r="G4327" s="4" t="s">
        <v>18057</v>
      </c>
    </row>
    <row r="4328" spans="1:7">
      <c r="A4328" s="4" t="s">
        <v>18058</v>
      </c>
      <c r="B4328" s="4" t="s">
        <v>18059</v>
      </c>
      <c r="C4328" s="4" t="s">
        <v>464</v>
      </c>
      <c r="D4328" s="4">
        <v>41</v>
      </c>
      <c r="E4328" s="4" t="s">
        <v>18060</v>
      </c>
      <c r="F4328" s="4">
        <v>3.59282112121582</v>
      </c>
      <c r="G4328" s="4" t="s">
        <v>18061</v>
      </c>
    </row>
    <row r="4329" spans="1:7">
      <c r="A4329" s="4" t="s">
        <v>18062</v>
      </c>
      <c r="B4329" s="4" t="s">
        <v>18063</v>
      </c>
      <c r="C4329" s="4" t="s">
        <v>551</v>
      </c>
      <c r="D4329" s="4">
        <v>21</v>
      </c>
      <c r="E4329" s="4" t="s">
        <v>18064</v>
      </c>
      <c r="F4329" s="4">
        <v>3.59248948097229</v>
      </c>
      <c r="G4329" s="4" t="s">
        <v>18065</v>
      </c>
    </row>
    <row r="4330" spans="1:7">
      <c r="A4330" s="4" t="s">
        <v>18066</v>
      </c>
      <c r="B4330" s="4" t="s">
        <v>18067</v>
      </c>
      <c r="C4330" s="4" t="s">
        <v>464</v>
      </c>
      <c r="D4330" s="4">
        <v>40</v>
      </c>
      <c r="E4330" s="4" t="s">
        <v>18068</v>
      </c>
      <c r="F4330" s="4">
        <v>3.59246635437012</v>
      </c>
      <c r="G4330" s="4" t="s">
        <v>18069</v>
      </c>
    </row>
    <row r="4331" spans="1:7">
      <c r="A4331" s="4" t="s">
        <v>18070</v>
      </c>
      <c r="B4331" s="4" t="s">
        <v>18071</v>
      </c>
      <c r="C4331" s="4" t="s">
        <v>464</v>
      </c>
      <c r="D4331" s="4">
        <v>35</v>
      </c>
      <c r="E4331" s="4" t="s">
        <v>18072</v>
      </c>
      <c r="F4331" s="4">
        <v>3.59241914749146</v>
      </c>
      <c r="G4331" s="4" t="s">
        <v>18073</v>
      </c>
    </row>
    <row r="4332" spans="1:7">
      <c r="A4332" s="4" t="s">
        <v>18074</v>
      </c>
      <c r="B4332" s="4" t="s">
        <v>18075</v>
      </c>
      <c r="C4332" s="4" t="s">
        <v>464</v>
      </c>
      <c r="D4332" s="4">
        <v>38</v>
      </c>
      <c r="E4332" s="4" t="s">
        <v>18076</v>
      </c>
      <c r="F4332" s="4">
        <v>3.5919508934021</v>
      </c>
      <c r="G4332" s="4" t="s">
        <v>18077</v>
      </c>
    </row>
    <row r="4333" spans="1:7">
      <c r="A4333" s="4" t="s">
        <v>18078</v>
      </c>
      <c r="B4333" s="4" t="s">
        <v>18079</v>
      </c>
      <c r="C4333" s="4" t="s">
        <v>464</v>
      </c>
      <c r="D4333" s="4">
        <v>37</v>
      </c>
      <c r="E4333" s="4" t="s">
        <v>18080</v>
      </c>
      <c r="F4333" s="4">
        <v>3.59181213378906</v>
      </c>
      <c r="G4333" s="4" t="s">
        <v>18081</v>
      </c>
    </row>
    <row r="4334" spans="1:7">
      <c r="A4334" s="4" t="s">
        <v>18082</v>
      </c>
      <c r="B4334" s="4" t="s">
        <v>18083</v>
      </c>
      <c r="C4334" s="4" t="s">
        <v>464</v>
      </c>
      <c r="D4334" s="4">
        <v>40</v>
      </c>
      <c r="E4334" s="4" t="s">
        <v>18084</v>
      </c>
      <c r="F4334" s="4">
        <v>3.58839464187622</v>
      </c>
      <c r="G4334" s="4" t="s">
        <v>18085</v>
      </c>
    </row>
    <row r="4335" spans="1:7">
      <c r="A4335" s="4" t="s">
        <v>18086</v>
      </c>
      <c r="B4335" s="4" t="s">
        <v>18087</v>
      </c>
      <c r="C4335" s="4" t="s">
        <v>464</v>
      </c>
      <c r="D4335" s="4">
        <v>41</v>
      </c>
      <c r="E4335" s="4" t="s">
        <v>18088</v>
      </c>
      <c r="F4335" s="4">
        <v>3.58828496932983</v>
      </c>
      <c r="G4335" s="4" t="s">
        <v>18089</v>
      </c>
    </row>
    <row r="4336" spans="1:7">
      <c r="A4336" s="4" t="s">
        <v>18090</v>
      </c>
      <c r="B4336" s="4" t="s">
        <v>18091</v>
      </c>
      <c r="C4336" s="4" t="s">
        <v>464</v>
      </c>
      <c r="D4336" s="4">
        <v>44</v>
      </c>
      <c r="E4336" s="4" t="s">
        <v>18092</v>
      </c>
      <c r="F4336" s="4">
        <v>3.58659839630127</v>
      </c>
      <c r="G4336" s="4" t="s">
        <v>18093</v>
      </c>
    </row>
    <row r="4337" spans="1:7">
      <c r="A4337" s="4" t="s">
        <v>18094</v>
      </c>
      <c r="B4337" s="4" t="s">
        <v>18095</v>
      </c>
      <c r="C4337" s="4" t="s">
        <v>464</v>
      </c>
      <c r="D4337" s="4">
        <v>38</v>
      </c>
      <c r="E4337" s="4" t="s">
        <v>18096</v>
      </c>
      <c r="F4337" s="4">
        <v>3.58553767204285</v>
      </c>
      <c r="G4337" s="4" t="s">
        <v>18097</v>
      </c>
    </row>
    <row r="4338" spans="1:7">
      <c r="A4338" s="4" t="s">
        <v>18098</v>
      </c>
      <c r="B4338" s="4" t="s">
        <v>18099</v>
      </c>
      <c r="C4338" s="4" t="s">
        <v>464</v>
      </c>
      <c r="D4338" s="4">
        <v>43</v>
      </c>
      <c r="E4338" s="4" t="s">
        <v>18100</v>
      </c>
      <c r="F4338" s="4">
        <v>3.58473253250122</v>
      </c>
      <c r="G4338" s="4" t="s">
        <v>18101</v>
      </c>
    </row>
    <row r="4339" spans="1:7">
      <c r="A4339" s="4" t="s">
        <v>18102</v>
      </c>
      <c r="B4339" s="4" t="s">
        <v>18103</v>
      </c>
      <c r="C4339" s="4" t="s">
        <v>464</v>
      </c>
      <c r="D4339" s="4">
        <v>38</v>
      </c>
      <c r="E4339" s="4" t="s">
        <v>18104</v>
      </c>
      <c r="F4339" s="4">
        <v>3.58367538452148</v>
      </c>
      <c r="G4339" s="4" t="s">
        <v>18105</v>
      </c>
    </row>
    <row r="4340" spans="1:7">
      <c r="A4340" s="4" t="s">
        <v>18106</v>
      </c>
      <c r="B4340" s="4" t="s">
        <v>18107</v>
      </c>
      <c r="C4340" s="4" t="s">
        <v>464</v>
      </c>
      <c r="D4340" s="4">
        <v>38</v>
      </c>
      <c r="E4340" s="4" t="s">
        <v>18108</v>
      </c>
      <c r="F4340" s="4">
        <v>3.58325433731079</v>
      </c>
      <c r="G4340" s="4" t="s">
        <v>18109</v>
      </c>
    </row>
    <row r="4341" spans="1:7">
      <c r="A4341" s="4" t="s">
        <v>18110</v>
      </c>
      <c r="B4341" s="4" t="s">
        <v>18111</v>
      </c>
      <c r="C4341" s="4" t="s">
        <v>464</v>
      </c>
      <c r="D4341" s="4">
        <v>45</v>
      </c>
      <c r="E4341" s="4" t="s">
        <v>18112</v>
      </c>
      <c r="F4341" s="4">
        <v>3.58084964752197</v>
      </c>
      <c r="G4341" s="4" t="s">
        <v>18113</v>
      </c>
    </row>
    <row r="4342" spans="1:7">
      <c r="A4342" s="4" t="s">
        <v>18114</v>
      </c>
      <c r="B4342" s="4" t="s">
        <v>18115</v>
      </c>
      <c r="C4342" s="4" t="s">
        <v>464</v>
      </c>
      <c r="D4342" s="4">
        <v>37</v>
      </c>
      <c r="E4342" s="4" t="s">
        <v>18116</v>
      </c>
      <c r="F4342" s="4">
        <v>3.58053541183472</v>
      </c>
      <c r="G4342" s="4" t="s">
        <v>18117</v>
      </c>
    </row>
    <row r="4343" spans="1:7">
      <c r="A4343" s="4" t="s">
        <v>18118</v>
      </c>
      <c r="B4343" s="4" t="s">
        <v>18119</v>
      </c>
      <c r="C4343" s="4" t="s">
        <v>464</v>
      </c>
      <c r="D4343" s="4">
        <v>44</v>
      </c>
      <c r="E4343" s="4" t="s">
        <v>18120</v>
      </c>
      <c r="F4343" s="4">
        <v>3.58039951324463</v>
      </c>
      <c r="G4343" s="4" t="s">
        <v>18121</v>
      </c>
    </row>
    <row r="4344" spans="1:7">
      <c r="A4344" s="4" t="s">
        <v>18122</v>
      </c>
      <c r="B4344" s="4" t="s">
        <v>18123</v>
      </c>
      <c r="C4344" s="4" t="s">
        <v>464</v>
      </c>
      <c r="D4344" s="4">
        <v>40</v>
      </c>
      <c r="E4344" s="4" t="s">
        <v>18124</v>
      </c>
      <c r="F4344" s="4">
        <v>3.57979846000671</v>
      </c>
      <c r="G4344" s="4" t="s">
        <v>18125</v>
      </c>
    </row>
    <row r="4345" spans="1:7">
      <c r="A4345" s="4" t="s">
        <v>18126</v>
      </c>
      <c r="B4345" s="4" t="s">
        <v>18127</v>
      </c>
      <c r="C4345" s="4" t="s">
        <v>464</v>
      </c>
      <c r="D4345" s="4">
        <v>41</v>
      </c>
      <c r="E4345" s="4" t="s">
        <v>18128</v>
      </c>
      <c r="F4345" s="4">
        <v>3.57714152336121</v>
      </c>
      <c r="G4345" s="4" t="s">
        <v>18129</v>
      </c>
    </row>
    <row r="4346" spans="1:7">
      <c r="A4346" s="4" t="s">
        <v>18130</v>
      </c>
      <c r="B4346" s="4" t="s">
        <v>18131</v>
      </c>
      <c r="C4346" s="4" t="s">
        <v>464</v>
      </c>
      <c r="D4346" s="4">
        <v>39</v>
      </c>
      <c r="E4346" s="4" t="s">
        <v>18132</v>
      </c>
      <c r="F4346" s="4">
        <v>3.57650661468506</v>
      </c>
      <c r="G4346" s="4" t="s">
        <v>18133</v>
      </c>
    </row>
    <row r="4347" spans="1:7">
      <c r="A4347" s="4" t="s">
        <v>18134</v>
      </c>
      <c r="B4347" s="4" t="s">
        <v>18135</v>
      </c>
      <c r="C4347" s="4" t="s">
        <v>464</v>
      </c>
      <c r="D4347" s="4">
        <v>35</v>
      </c>
      <c r="E4347" s="4" t="s">
        <v>18136</v>
      </c>
      <c r="F4347" s="4">
        <v>3.57597732543945</v>
      </c>
      <c r="G4347" s="4" t="s">
        <v>18137</v>
      </c>
    </row>
    <row r="4348" spans="1:7">
      <c r="A4348" s="4" t="s">
        <v>18138</v>
      </c>
      <c r="B4348" s="4" t="s">
        <v>18139</v>
      </c>
      <c r="C4348" s="4" t="s">
        <v>464</v>
      </c>
      <c r="D4348" s="4">
        <v>28</v>
      </c>
      <c r="E4348" s="4" t="s">
        <v>18140</v>
      </c>
      <c r="F4348" s="4">
        <v>3.57562136650085</v>
      </c>
      <c r="G4348" s="4" t="s">
        <v>18141</v>
      </c>
    </row>
    <row r="4349" spans="1:7">
      <c r="A4349" s="4" t="s">
        <v>18142</v>
      </c>
      <c r="B4349" s="4" t="s">
        <v>18143</v>
      </c>
      <c r="C4349" s="4" t="s">
        <v>464</v>
      </c>
      <c r="D4349" s="4">
        <v>41</v>
      </c>
      <c r="E4349" s="4" t="s">
        <v>18144</v>
      </c>
      <c r="F4349" s="4">
        <v>3.57501792907715</v>
      </c>
      <c r="G4349" s="4" t="s">
        <v>18145</v>
      </c>
    </row>
    <row r="4350" spans="1:7">
      <c r="A4350" s="4" t="s">
        <v>18146</v>
      </c>
      <c r="B4350" s="4" t="s">
        <v>18147</v>
      </c>
      <c r="C4350" s="4" t="s">
        <v>464</v>
      </c>
      <c r="D4350" s="4">
        <v>34</v>
      </c>
      <c r="E4350" s="4" t="s">
        <v>18148</v>
      </c>
      <c r="F4350" s="4">
        <v>3.57322525978088</v>
      </c>
      <c r="G4350" s="4" t="s">
        <v>18149</v>
      </c>
    </row>
    <row r="4351" spans="1:7">
      <c r="A4351" s="4" t="s">
        <v>18150</v>
      </c>
      <c r="B4351" s="4" t="s">
        <v>18151</v>
      </c>
      <c r="C4351" s="4" t="s">
        <v>464</v>
      </c>
      <c r="D4351" s="4">
        <v>45</v>
      </c>
      <c r="E4351" s="4" t="s">
        <v>18152</v>
      </c>
      <c r="F4351" s="4">
        <v>3.57255983352661</v>
      </c>
      <c r="G4351" s="4" t="s">
        <v>18153</v>
      </c>
    </row>
    <row r="4352" spans="1:7">
      <c r="A4352" s="4" t="s">
        <v>18154</v>
      </c>
      <c r="B4352" s="4" t="s">
        <v>18155</v>
      </c>
      <c r="C4352" s="4" t="s">
        <v>464</v>
      </c>
      <c r="D4352" s="4">
        <v>42</v>
      </c>
      <c r="E4352" s="4" t="s">
        <v>18156</v>
      </c>
      <c r="F4352" s="4">
        <v>3.57130479812622</v>
      </c>
      <c r="G4352" s="4" t="s">
        <v>18157</v>
      </c>
    </row>
    <row r="4353" spans="1:7">
      <c r="A4353" s="4" t="s">
        <v>18158</v>
      </c>
      <c r="B4353" s="4" t="s">
        <v>18159</v>
      </c>
      <c r="C4353" s="4" t="s">
        <v>464</v>
      </c>
      <c r="D4353" s="4">
        <v>32</v>
      </c>
      <c r="E4353" s="4" t="s">
        <v>18160</v>
      </c>
      <c r="F4353" s="4">
        <v>3.5709867477417</v>
      </c>
      <c r="G4353" s="4" t="s">
        <v>18161</v>
      </c>
    </row>
    <row r="4354" spans="1:7">
      <c r="A4354" s="4" t="s">
        <v>18162</v>
      </c>
      <c r="B4354" s="4" t="s">
        <v>18163</v>
      </c>
      <c r="C4354" s="4" t="s">
        <v>464</v>
      </c>
      <c r="D4354" s="4">
        <v>42</v>
      </c>
      <c r="E4354" s="4" t="s">
        <v>18164</v>
      </c>
      <c r="F4354" s="4">
        <v>3.57052540779114</v>
      </c>
      <c r="G4354" s="4" t="s">
        <v>18165</v>
      </c>
    </row>
    <row r="4355" spans="1:7">
      <c r="A4355" s="4" t="s">
        <v>18166</v>
      </c>
      <c r="B4355" s="4" t="s">
        <v>18167</v>
      </c>
      <c r="C4355" s="4" t="s">
        <v>464</v>
      </c>
      <c r="D4355" s="4">
        <v>41</v>
      </c>
      <c r="E4355" s="4" t="s">
        <v>18168</v>
      </c>
      <c r="F4355" s="4">
        <v>3.57023048400879</v>
      </c>
      <c r="G4355" s="4" t="s">
        <v>18169</v>
      </c>
    </row>
    <row r="4356" spans="1:7">
      <c r="A4356" s="4" t="s">
        <v>18170</v>
      </c>
      <c r="B4356" s="4" t="s">
        <v>18171</v>
      </c>
      <c r="C4356" s="4" t="s">
        <v>464</v>
      </c>
      <c r="D4356" s="4">
        <v>44</v>
      </c>
      <c r="E4356" s="4" t="s">
        <v>18172</v>
      </c>
      <c r="F4356" s="4">
        <v>3.56975984573364</v>
      </c>
      <c r="G4356" s="4" t="s">
        <v>18173</v>
      </c>
    </row>
    <row r="4357" spans="1:7">
      <c r="A4357" s="4" t="s">
        <v>18174</v>
      </c>
      <c r="B4357" s="4" t="s">
        <v>18175</v>
      </c>
      <c r="C4357" s="4" t="s">
        <v>464</v>
      </c>
      <c r="D4357" s="4">
        <v>45</v>
      </c>
      <c r="E4357" s="4" t="s">
        <v>18176</v>
      </c>
      <c r="F4357" s="4">
        <v>3.56672668457031</v>
      </c>
      <c r="G4357" s="4" t="s">
        <v>18177</v>
      </c>
    </row>
    <row r="4358" spans="1:7">
      <c r="A4358" s="4" t="s">
        <v>18178</v>
      </c>
      <c r="B4358" s="4" t="s">
        <v>18179</v>
      </c>
      <c r="C4358" s="4" t="s">
        <v>464</v>
      </c>
      <c r="D4358" s="4">
        <v>35</v>
      </c>
      <c r="E4358" s="4" t="s">
        <v>18180</v>
      </c>
      <c r="F4358" s="4">
        <v>3.56492280960083</v>
      </c>
      <c r="G4358" s="4" t="s">
        <v>18181</v>
      </c>
    </row>
    <row r="4359" spans="1:7">
      <c r="A4359" s="4" t="s">
        <v>18182</v>
      </c>
      <c r="B4359" s="4" t="s">
        <v>18183</v>
      </c>
      <c r="C4359" s="4" t="s">
        <v>464</v>
      </c>
      <c r="D4359" s="4">
        <v>40</v>
      </c>
      <c r="E4359" s="4" t="s">
        <v>18184</v>
      </c>
      <c r="F4359" s="4">
        <v>3.56434154510498</v>
      </c>
      <c r="G4359" s="4" t="s">
        <v>18185</v>
      </c>
    </row>
    <row r="4360" spans="1:7">
      <c r="A4360" s="4" t="s">
        <v>18186</v>
      </c>
      <c r="B4360" s="4" t="s">
        <v>18187</v>
      </c>
      <c r="C4360" s="4" t="s">
        <v>464</v>
      </c>
      <c r="D4360" s="4">
        <v>42</v>
      </c>
      <c r="E4360" s="4" t="s">
        <v>18188</v>
      </c>
      <c r="F4360" s="4">
        <v>3.56428623199463</v>
      </c>
      <c r="G4360" s="4" t="s">
        <v>18189</v>
      </c>
    </row>
    <row r="4361" spans="1:7">
      <c r="A4361" s="4" t="s">
        <v>18190</v>
      </c>
      <c r="B4361" s="4" t="s">
        <v>18191</v>
      </c>
      <c r="C4361" s="4" t="s">
        <v>464</v>
      </c>
      <c r="D4361" s="4">
        <v>34</v>
      </c>
      <c r="E4361" s="4" t="s">
        <v>18192</v>
      </c>
      <c r="F4361" s="4">
        <v>3.56416273117065</v>
      </c>
      <c r="G4361" s="4" t="s">
        <v>18193</v>
      </c>
    </row>
    <row r="4362" spans="1:7">
      <c r="A4362" s="4" t="s">
        <v>18194</v>
      </c>
      <c r="B4362" s="4" t="s">
        <v>18195</v>
      </c>
      <c r="C4362" s="4" t="s">
        <v>464</v>
      </c>
      <c r="D4362" s="4">
        <v>30</v>
      </c>
      <c r="E4362" s="4" t="s">
        <v>18196</v>
      </c>
      <c r="F4362" s="4">
        <v>3.56148266792297</v>
      </c>
      <c r="G4362" s="4" t="s">
        <v>18197</v>
      </c>
    </row>
    <row r="4363" spans="1:7">
      <c r="A4363" s="4" t="s">
        <v>18198</v>
      </c>
      <c r="B4363" s="4" t="s">
        <v>18199</v>
      </c>
      <c r="C4363" s="4" t="s">
        <v>464</v>
      </c>
      <c r="D4363" s="4">
        <v>45</v>
      </c>
      <c r="E4363" s="4" t="s">
        <v>18200</v>
      </c>
      <c r="F4363" s="4">
        <v>3.56098079681396</v>
      </c>
      <c r="G4363" s="4" t="s">
        <v>18201</v>
      </c>
    </row>
    <row r="4364" spans="1:7">
      <c r="A4364" s="4" t="s">
        <v>18202</v>
      </c>
      <c r="B4364" s="4" t="s">
        <v>18203</v>
      </c>
      <c r="C4364" s="4" t="s">
        <v>464</v>
      </c>
      <c r="D4364" s="4">
        <v>40</v>
      </c>
      <c r="E4364" s="4" t="s">
        <v>18204</v>
      </c>
      <c r="F4364" s="4">
        <v>3.55825233459473</v>
      </c>
      <c r="G4364" s="4" t="s">
        <v>18205</v>
      </c>
    </row>
    <row r="4365" spans="1:7">
      <c r="A4365" s="4" t="s">
        <v>18206</v>
      </c>
      <c r="B4365" s="4" t="s">
        <v>18207</v>
      </c>
      <c r="C4365" s="4" t="s">
        <v>464</v>
      </c>
      <c r="D4365" s="4">
        <v>41</v>
      </c>
      <c r="E4365" s="4" t="s">
        <v>18208</v>
      </c>
      <c r="F4365" s="4">
        <v>3.557213306427</v>
      </c>
      <c r="G4365" s="4" t="s">
        <v>18209</v>
      </c>
    </row>
    <row r="4366" spans="1:7">
      <c r="A4366" s="4" t="s">
        <v>18210</v>
      </c>
      <c r="B4366" s="4" t="s">
        <v>18211</v>
      </c>
      <c r="C4366" s="4" t="s">
        <v>464</v>
      </c>
      <c r="D4366" s="4">
        <v>40</v>
      </c>
      <c r="E4366" s="4" t="s">
        <v>18212</v>
      </c>
      <c r="F4366" s="4">
        <v>3.55647468566895</v>
      </c>
      <c r="G4366" s="4" t="s">
        <v>18213</v>
      </c>
    </row>
    <row r="4367" spans="1:7">
      <c r="A4367" s="4" t="s">
        <v>18214</v>
      </c>
      <c r="B4367" s="4" t="s">
        <v>18215</v>
      </c>
      <c r="C4367" s="4" t="s">
        <v>464</v>
      </c>
      <c r="D4367" s="4">
        <v>42</v>
      </c>
      <c r="E4367" s="4" t="s">
        <v>18216</v>
      </c>
      <c r="F4367" s="4">
        <v>3.5541353225708</v>
      </c>
      <c r="G4367" s="4" t="s">
        <v>18217</v>
      </c>
    </row>
    <row r="4368" spans="1:7">
      <c r="A4368" s="4" t="s">
        <v>18218</v>
      </c>
      <c r="B4368" s="4" t="s">
        <v>18219</v>
      </c>
      <c r="C4368" s="4" t="s">
        <v>464</v>
      </c>
      <c r="D4368" s="4">
        <v>34</v>
      </c>
      <c r="E4368" s="4" t="s">
        <v>18220</v>
      </c>
      <c r="F4368" s="4">
        <v>3.55351519584656</v>
      </c>
      <c r="G4368" s="4" t="s">
        <v>18221</v>
      </c>
    </row>
    <row r="4369" spans="1:7">
      <c r="A4369" s="4" t="s">
        <v>18222</v>
      </c>
      <c r="B4369" s="4" t="s">
        <v>18223</v>
      </c>
      <c r="C4369" s="4" t="s">
        <v>464</v>
      </c>
      <c r="D4369" s="4">
        <v>36</v>
      </c>
      <c r="E4369" s="4" t="s">
        <v>18224</v>
      </c>
      <c r="F4369" s="4">
        <v>3.55246329307556</v>
      </c>
      <c r="G4369" s="4" t="s">
        <v>18225</v>
      </c>
    </row>
    <row r="4370" spans="1:7">
      <c r="A4370" s="4" t="s">
        <v>18226</v>
      </c>
      <c r="B4370" s="4" t="s">
        <v>18227</v>
      </c>
      <c r="C4370" s="4" t="s">
        <v>464</v>
      </c>
      <c r="D4370" s="4">
        <v>42</v>
      </c>
      <c r="E4370" s="4" t="s">
        <v>18228</v>
      </c>
      <c r="F4370" s="4">
        <v>3.55096960067749</v>
      </c>
      <c r="G4370" s="4" t="s">
        <v>18229</v>
      </c>
    </row>
    <row r="4371" spans="1:7">
      <c r="A4371" s="4" t="s">
        <v>18230</v>
      </c>
      <c r="B4371" s="4" t="s">
        <v>18231</v>
      </c>
      <c r="C4371" s="4" t="s">
        <v>464</v>
      </c>
      <c r="D4371" s="4">
        <v>40</v>
      </c>
      <c r="E4371" s="4" t="s">
        <v>18232</v>
      </c>
      <c r="F4371" s="4">
        <v>3.55012965202332</v>
      </c>
      <c r="G4371" s="4" t="s">
        <v>18233</v>
      </c>
    </row>
    <row r="4372" spans="1:7">
      <c r="A4372" s="4" t="s">
        <v>18234</v>
      </c>
      <c r="B4372" s="4" t="s">
        <v>18235</v>
      </c>
      <c r="C4372" s="4" t="s">
        <v>464</v>
      </c>
      <c r="D4372" s="4">
        <v>42</v>
      </c>
      <c r="E4372" s="4" t="s">
        <v>18236</v>
      </c>
      <c r="F4372" s="4">
        <v>3.55003929138184</v>
      </c>
      <c r="G4372" s="4" t="s">
        <v>18237</v>
      </c>
    </row>
    <row r="4373" spans="1:7">
      <c r="A4373" s="4" t="s">
        <v>18238</v>
      </c>
      <c r="B4373" s="4" t="s">
        <v>18239</v>
      </c>
      <c r="C4373" s="4" t="s">
        <v>464</v>
      </c>
      <c r="D4373" s="4">
        <v>33</v>
      </c>
      <c r="E4373" s="4" t="s">
        <v>18240</v>
      </c>
      <c r="F4373" s="4">
        <v>3.54861998558044</v>
      </c>
      <c r="G4373" s="4" t="s">
        <v>18241</v>
      </c>
    </row>
    <row r="4374" spans="1:7">
      <c r="A4374" s="4" t="s">
        <v>18242</v>
      </c>
      <c r="B4374" s="4" t="s">
        <v>18243</v>
      </c>
      <c r="C4374" s="4" t="s">
        <v>464</v>
      </c>
      <c r="D4374" s="4">
        <v>43</v>
      </c>
      <c r="E4374" s="4" t="s">
        <v>18244</v>
      </c>
      <c r="F4374" s="4">
        <v>3.54533052444458</v>
      </c>
      <c r="G4374" s="4" t="s">
        <v>18245</v>
      </c>
    </row>
    <row r="4375" spans="1:7">
      <c r="A4375" s="4" t="s">
        <v>18246</v>
      </c>
      <c r="B4375" s="4" t="s">
        <v>18247</v>
      </c>
      <c r="C4375" s="4" t="s">
        <v>464</v>
      </c>
      <c r="D4375" s="4">
        <v>42</v>
      </c>
      <c r="E4375" s="4" t="s">
        <v>18248</v>
      </c>
      <c r="F4375" s="4">
        <v>3.54528903961182</v>
      </c>
      <c r="G4375" s="4" t="s">
        <v>18249</v>
      </c>
    </row>
    <row r="4376" spans="1:7">
      <c r="A4376" s="4" t="s">
        <v>18250</v>
      </c>
      <c r="B4376" s="4" t="s">
        <v>18251</v>
      </c>
      <c r="C4376" s="4" t="s">
        <v>464</v>
      </c>
      <c r="D4376" s="4">
        <v>36</v>
      </c>
      <c r="E4376" s="4" t="s">
        <v>18252</v>
      </c>
      <c r="F4376" s="4">
        <v>3.5447416305542</v>
      </c>
      <c r="G4376" s="4" t="s">
        <v>18253</v>
      </c>
    </row>
    <row r="4377" spans="1:7">
      <c r="A4377" s="4" t="s">
        <v>18254</v>
      </c>
      <c r="B4377" s="4" t="s">
        <v>18255</v>
      </c>
      <c r="C4377" s="4" t="s">
        <v>464</v>
      </c>
      <c r="D4377" s="4">
        <v>38</v>
      </c>
      <c r="E4377" s="4" t="s">
        <v>18256</v>
      </c>
      <c r="F4377" s="4">
        <v>3.54399871826172</v>
      </c>
      <c r="G4377" s="4" t="s">
        <v>18257</v>
      </c>
    </row>
    <row r="4378" spans="1:7">
      <c r="A4378" s="4" t="s">
        <v>18258</v>
      </c>
      <c r="B4378" s="4" t="s">
        <v>18259</v>
      </c>
      <c r="C4378" s="4" t="s">
        <v>464</v>
      </c>
      <c r="D4378" s="4">
        <v>32</v>
      </c>
      <c r="E4378" s="4" t="s">
        <v>18260</v>
      </c>
      <c r="F4378" s="4">
        <v>3.54355597496033</v>
      </c>
      <c r="G4378" s="4" t="s">
        <v>18261</v>
      </c>
    </row>
    <row r="4379" spans="1:7">
      <c r="A4379" s="4" t="s">
        <v>18262</v>
      </c>
      <c r="B4379" s="4" t="s">
        <v>18263</v>
      </c>
      <c r="C4379" s="4" t="s">
        <v>464</v>
      </c>
      <c r="D4379" s="4">
        <v>40</v>
      </c>
      <c r="E4379" s="4" t="s">
        <v>18264</v>
      </c>
      <c r="F4379" s="4">
        <v>3.54049634933472</v>
      </c>
      <c r="G4379" s="4" t="s">
        <v>18265</v>
      </c>
    </row>
    <row r="4380" spans="1:7">
      <c r="A4380" s="4" t="s">
        <v>18266</v>
      </c>
      <c r="B4380" s="4" t="s">
        <v>18267</v>
      </c>
      <c r="C4380" s="4" t="s">
        <v>464</v>
      </c>
      <c r="D4380" s="4">
        <v>32</v>
      </c>
      <c r="E4380" s="4" t="s">
        <v>18268</v>
      </c>
      <c r="F4380" s="4">
        <v>3.53955721855164</v>
      </c>
      <c r="G4380" s="4" t="s">
        <v>18269</v>
      </c>
    </row>
    <row r="4381" spans="1:7">
      <c r="A4381" s="4" t="s">
        <v>18270</v>
      </c>
      <c r="B4381" s="4" t="s">
        <v>18271</v>
      </c>
      <c r="C4381" s="4" t="s">
        <v>464</v>
      </c>
      <c r="D4381" s="4">
        <v>40</v>
      </c>
      <c r="E4381" s="4" t="s">
        <v>18272</v>
      </c>
      <c r="F4381" s="4">
        <v>3.53845500946045</v>
      </c>
      <c r="G4381" s="4" t="s">
        <v>18273</v>
      </c>
    </row>
    <row r="4382" spans="1:7">
      <c r="A4382" s="4" t="s">
        <v>18274</v>
      </c>
      <c r="B4382" s="4" t="s">
        <v>18275</v>
      </c>
      <c r="C4382" s="4" t="s">
        <v>551</v>
      </c>
      <c r="D4382" s="4">
        <v>22</v>
      </c>
      <c r="E4382" s="4" t="s">
        <v>18276</v>
      </c>
      <c r="F4382" s="4">
        <v>3.53840565681458</v>
      </c>
      <c r="G4382" s="4" t="s">
        <v>18277</v>
      </c>
    </row>
    <row r="4383" spans="1:7">
      <c r="A4383" s="4" t="s">
        <v>18278</v>
      </c>
      <c r="B4383" s="4" t="s">
        <v>18279</v>
      </c>
      <c r="C4383" s="4" t="s">
        <v>464</v>
      </c>
      <c r="D4383" s="4">
        <v>42</v>
      </c>
      <c r="E4383" s="4" t="s">
        <v>18280</v>
      </c>
      <c r="F4383" s="4">
        <v>3.53827524185181</v>
      </c>
      <c r="G4383" s="4" t="s">
        <v>18281</v>
      </c>
    </row>
    <row r="4384" spans="1:7">
      <c r="A4384" s="4" t="s">
        <v>18282</v>
      </c>
      <c r="B4384" s="4" t="s">
        <v>18283</v>
      </c>
      <c r="C4384" s="4" t="s">
        <v>464</v>
      </c>
      <c r="D4384" s="4">
        <v>36</v>
      </c>
      <c r="E4384" s="4" t="s">
        <v>18284</v>
      </c>
      <c r="F4384" s="4">
        <v>3.53800988197327</v>
      </c>
      <c r="G4384" s="4" t="s">
        <v>18285</v>
      </c>
    </row>
    <row r="4385" spans="1:7">
      <c r="A4385" s="4" t="s">
        <v>18286</v>
      </c>
      <c r="B4385" s="4" t="s">
        <v>18287</v>
      </c>
      <c r="C4385" s="4" t="s">
        <v>1124</v>
      </c>
      <c r="D4385" s="4">
        <v>2</v>
      </c>
      <c r="E4385" s="4" t="s">
        <v>18288</v>
      </c>
      <c r="F4385" s="4">
        <v>3.5357871055603</v>
      </c>
      <c r="G4385" s="4" t="s">
        <v>18289</v>
      </c>
    </row>
    <row r="4386" spans="1:7">
      <c r="A4386" s="4" t="s">
        <v>18290</v>
      </c>
      <c r="B4386" s="4" t="s">
        <v>18291</v>
      </c>
      <c r="C4386" s="4" t="s">
        <v>464</v>
      </c>
      <c r="D4386" s="4">
        <v>38</v>
      </c>
      <c r="E4386" s="4" t="s">
        <v>18292</v>
      </c>
      <c r="F4386" s="4">
        <v>3.53505802154541</v>
      </c>
      <c r="G4386" s="4" t="s">
        <v>18293</v>
      </c>
    </row>
    <row r="4387" spans="1:7">
      <c r="A4387" s="4" t="s">
        <v>18294</v>
      </c>
      <c r="B4387" s="4" t="s">
        <v>18295</v>
      </c>
      <c r="C4387" s="4" t="s">
        <v>464</v>
      </c>
      <c r="D4387" s="4">
        <v>44</v>
      </c>
      <c r="E4387" s="4" t="s">
        <v>18296</v>
      </c>
      <c r="F4387" s="4">
        <v>3.53248453140259</v>
      </c>
      <c r="G4387" s="4" t="s">
        <v>18297</v>
      </c>
    </row>
    <row r="4388" spans="1:7">
      <c r="A4388" s="4" t="s">
        <v>18298</v>
      </c>
      <c r="B4388" s="4" t="s">
        <v>18299</v>
      </c>
      <c r="C4388" s="4" t="s">
        <v>464</v>
      </c>
      <c r="D4388" s="4">
        <v>36</v>
      </c>
      <c r="E4388" s="4" t="s">
        <v>18300</v>
      </c>
      <c r="F4388" s="4">
        <v>3.53246331214905</v>
      </c>
      <c r="G4388" s="4" t="s">
        <v>18301</v>
      </c>
    </row>
    <row r="4389" spans="1:7">
      <c r="A4389" s="4" t="s">
        <v>18302</v>
      </c>
      <c r="B4389" s="4" t="s">
        <v>18303</v>
      </c>
      <c r="C4389" s="4" t="s">
        <v>464</v>
      </c>
      <c r="D4389" s="4">
        <v>38</v>
      </c>
      <c r="E4389" s="4" t="s">
        <v>18304</v>
      </c>
      <c r="F4389" s="4">
        <v>3.5321261882782</v>
      </c>
      <c r="G4389" s="4" t="s">
        <v>18305</v>
      </c>
    </row>
    <row r="4390" spans="1:7">
      <c r="A4390" s="4" t="s">
        <v>18306</v>
      </c>
      <c r="B4390" s="4" t="s">
        <v>18307</v>
      </c>
      <c r="C4390" s="4" t="s">
        <v>464</v>
      </c>
      <c r="D4390" s="4">
        <v>37</v>
      </c>
      <c r="E4390" s="4" t="s">
        <v>18308</v>
      </c>
      <c r="F4390" s="4">
        <v>3.53207540512085</v>
      </c>
      <c r="G4390" s="4" t="s">
        <v>18309</v>
      </c>
    </row>
    <row r="4391" spans="1:7">
      <c r="A4391" s="4" t="s">
        <v>447</v>
      </c>
      <c r="B4391" s="4" t="s">
        <v>18310</v>
      </c>
      <c r="C4391" s="4" t="s">
        <v>464</v>
      </c>
      <c r="D4391" s="4">
        <v>47</v>
      </c>
      <c r="E4391" s="4" t="s">
        <v>18311</v>
      </c>
      <c r="F4391" s="4">
        <v>3.53178834915161</v>
      </c>
      <c r="G4391" s="4" t="s">
        <v>18312</v>
      </c>
    </row>
    <row r="4392" spans="1:7">
      <c r="A4392" s="4" t="s">
        <v>18313</v>
      </c>
      <c r="B4392" s="4" t="s">
        <v>18314</v>
      </c>
      <c r="C4392" s="4" t="s">
        <v>464</v>
      </c>
      <c r="D4392" s="4">
        <v>36</v>
      </c>
      <c r="E4392" s="4" t="s">
        <v>18315</v>
      </c>
      <c r="F4392" s="4">
        <v>3.53059601783752</v>
      </c>
      <c r="G4392" s="4" t="s">
        <v>18316</v>
      </c>
    </row>
    <row r="4393" spans="1:7">
      <c r="A4393" s="4" t="s">
        <v>18317</v>
      </c>
      <c r="B4393" s="4" t="s">
        <v>18318</v>
      </c>
      <c r="C4393" s="4" t="s">
        <v>464</v>
      </c>
      <c r="D4393" s="4">
        <v>34</v>
      </c>
      <c r="E4393" s="4" t="s">
        <v>18319</v>
      </c>
      <c r="F4393" s="4">
        <v>3.53009247779846</v>
      </c>
      <c r="G4393" s="4" t="s">
        <v>18320</v>
      </c>
    </row>
    <row r="4394" spans="1:7">
      <c r="A4394" s="4" t="s">
        <v>18321</v>
      </c>
      <c r="B4394" s="4" t="s">
        <v>18322</v>
      </c>
      <c r="C4394" s="4" t="s">
        <v>464</v>
      </c>
      <c r="D4394" s="4">
        <v>35</v>
      </c>
      <c r="E4394" s="4" t="s">
        <v>18323</v>
      </c>
      <c r="F4394" s="4">
        <v>3.52718496322632</v>
      </c>
      <c r="G4394" s="4" t="s">
        <v>18324</v>
      </c>
    </row>
    <row r="4395" spans="1:7">
      <c r="A4395" s="4" t="s">
        <v>18325</v>
      </c>
      <c r="B4395" s="4" t="s">
        <v>18326</v>
      </c>
      <c r="C4395" s="4" t="s">
        <v>551</v>
      </c>
      <c r="D4395" s="4">
        <v>20</v>
      </c>
      <c r="E4395" s="4" t="s">
        <v>18327</v>
      </c>
      <c r="F4395" s="4">
        <v>3.5271737575531</v>
      </c>
      <c r="G4395" s="4" t="s">
        <v>18328</v>
      </c>
    </row>
    <row r="4396" spans="1:7">
      <c r="A4396" s="4" t="s">
        <v>18329</v>
      </c>
      <c r="B4396" s="4" t="s">
        <v>18330</v>
      </c>
      <c r="C4396" s="4" t="s">
        <v>464</v>
      </c>
      <c r="D4396" s="4">
        <v>44</v>
      </c>
      <c r="E4396" s="4" t="s">
        <v>18331</v>
      </c>
      <c r="F4396" s="4">
        <v>3.52634978294373</v>
      </c>
      <c r="G4396" s="4" t="s">
        <v>18332</v>
      </c>
    </row>
    <row r="4397" spans="1:7">
      <c r="A4397" s="4" t="s">
        <v>18333</v>
      </c>
      <c r="B4397" s="4" t="s">
        <v>18334</v>
      </c>
      <c r="C4397" s="4" t="s">
        <v>464</v>
      </c>
      <c r="D4397" s="4">
        <v>46</v>
      </c>
      <c r="E4397" s="4" t="s">
        <v>18335</v>
      </c>
      <c r="F4397" s="4">
        <v>3.52509737014771</v>
      </c>
      <c r="G4397" s="4" t="s">
        <v>18336</v>
      </c>
    </row>
    <row r="4398" spans="1:7">
      <c r="A4398" s="4" t="s">
        <v>18337</v>
      </c>
      <c r="B4398" s="4" t="s">
        <v>18338</v>
      </c>
      <c r="C4398" s="4" t="s">
        <v>464</v>
      </c>
      <c r="D4398" s="4">
        <v>40</v>
      </c>
      <c r="E4398" s="4" t="s">
        <v>18339</v>
      </c>
      <c r="F4398" s="4">
        <v>3.52170586585999</v>
      </c>
      <c r="G4398" s="4" t="s">
        <v>18340</v>
      </c>
    </row>
    <row r="4399" spans="1:7">
      <c r="A4399" s="4" t="s">
        <v>18341</v>
      </c>
      <c r="B4399" s="4" t="s">
        <v>18342</v>
      </c>
      <c r="C4399" s="4" t="s">
        <v>464</v>
      </c>
      <c r="D4399" s="4">
        <v>40</v>
      </c>
      <c r="E4399" s="4" t="s">
        <v>18343</v>
      </c>
      <c r="F4399" s="4">
        <v>3.52137851715088</v>
      </c>
      <c r="G4399" s="4" t="s">
        <v>18344</v>
      </c>
    </row>
    <row r="4400" spans="1:7">
      <c r="A4400" s="4" t="s">
        <v>18345</v>
      </c>
      <c r="B4400" s="4" t="s">
        <v>18346</v>
      </c>
      <c r="C4400" s="4" t="s">
        <v>464</v>
      </c>
      <c r="D4400" s="4">
        <v>36</v>
      </c>
      <c r="E4400" s="4" t="s">
        <v>18347</v>
      </c>
      <c r="F4400" s="4">
        <v>3.52099132537842</v>
      </c>
      <c r="G4400" s="4" t="s">
        <v>18348</v>
      </c>
    </row>
    <row r="4401" spans="1:7">
      <c r="A4401" s="4" t="s">
        <v>18349</v>
      </c>
      <c r="B4401" s="4" t="s">
        <v>18350</v>
      </c>
      <c r="C4401" s="4" t="s">
        <v>551</v>
      </c>
      <c r="D4401" s="4">
        <v>20</v>
      </c>
      <c r="E4401" s="4" t="s">
        <v>18351</v>
      </c>
      <c r="F4401" s="4">
        <v>3.51960372924805</v>
      </c>
      <c r="G4401" s="4" t="s">
        <v>18352</v>
      </c>
    </row>
    <row r="4402" spans="1:7">
      <c r="A4402" s="4" t="s">
        <v>18353</v>
      </c>
      <c r="B4402" s="4" t="s">
        <v>18354</v>
      </c>
      <c r="C4402" s="4" t="s">
        <v>464</v>
      </c>
      <c r="D4402" s="4">
        <v>37</v>
      </c>
      <c r="E4402" s="4" t="s">
        <v>18355</v>
      </c>
      <c r="F4402" s="4">
        <v>3.51936340332031</v>
      </c>
      <c r="G4402" s="4" t="s">
        <v>18356</v>
      </c>
    </row>
    <row r="4403" spans="1:7">
      <c r="A4403" s="4" t="s">
        <v>18357</v>
      </c>
      <c r="B4403" s="4" t="s">
        <v>18358</v>
      </c>
      <c r="C4403" s="4" t="s">
        <v>464</v>
      </c>
      <c r="D4403" s="4">
        <v>45</v>
      </c>
      <c r="E4403" s="4" t="s">
        <v>18359</v>
      </c>
      <c r="F4403" s="4">
        <v>3.51865720748901</v>
      </c>
      <c r="G4403" s="4" t="s">
        <v>18360</v>
      </c>
    </row>
    <row r="4404" spans="1:7">
      <c r="A4404" s="4" t="s">
        <v>18361</v>
      </c>
      <c r="B4404" s="4" t="s">
        <v>18362</v>
      </c>
      <c r="C4404" s="4" t="s">
        <v>464</v>
      </c>
      <c r="D4404" s="4">
        <v>37</v>
      </c>
      <c r="E4404" s="4" t="s">
        <v>18363</v>
      </c>
      <c r="F4404" s="4">
        <v>3.51851153373718</v>
      </c>
      <c r="G4404" s="4" t="s">
        <v>18364</v>
      </c>
    </row>
    <row r="4405" spans="1:7">
      <c r="A4405" s="4" t="s">
        <v>18365</v>
      </c>
      <c r="B4405" s="4" t="s">
        <v>18366</v>
      </c>
      <c r="C4405" s="4" t="s">
        <v>464</v>
      </c>
      <c r="D4405" s="4">
        <v>40</v>
      </c>
      <c r="E4405" s="4" t="s">
        <v>18367</v>
      </c>
      <c r="F4405" s="4">
        <v>3.5183482170105</v>
      </c>
      <c r="G4405" s="4" t="s">
        <v>18368</v>
      </c>
    </row>
    <row r="4406" spans="1:7">
      <c r="A4406" s="4" t="s">
        <v>18369</v>
      </c>
      <c r="B4406" s="4" t="s">
        <v>18370</v>
      </c>
      <c r="C4406" s="4" t="s">
        <v>464</v>
      </c>
      <c r="D4406" s="4">
        <v>41</v>
      </c>
      <c r="E4406" s="4" t="s">
        <v>18371</v>
      </c>
      <c r="F4406" s="4">
        <v>3.51831483840942</v>
      </c>
      <c r="G4406" s="4" t="s">
        <v>18372</v>
      </c>
    </row>
    <row r="4407" spans="1:7">
      <c r="A4407" s="4" t="s">
        <v>18373</v>
      </c>
      <c r="B4407" s="4" t="s">
        <v>18374</v>
      </c>
      <c r="C4407" s="4" t="s">
        <v>464</v>
      </c>
      <c r="D4407" s="4">
        <v>41</v>
      </c>
      <c r="E4407" s="4" t="s">
        <v>18375</v>
      </c>
      <c r="F4407" s="4">
        <v>3.51692152023315</v>
      </c>
      <c r="G4407" s="4" t="s">
        <v>18376</v>
      </c>
    </row>
    <row r="4408" spans="1:7">
      <c r="A4408" s="4" t="s">
        <v>18377</v>
      </c>
      <c r="B4408" s="4" t="s">
        <v>18378</v>
      </c>
      <c r="C4408" s="4" t="s">
        <v>464</v>
      </c>
      <c r="D4408" s="4">
        <v>40</v>
      </c>
      <c r="E4408" s="4" t="s">
        <v>18379</v>
      </c>
      <c r="F4408" s="4">
        <v>3.51506614685059</v>
      </c>
      <c r="G4408" s="4" t="s">
        <v>18380</v>
      </c>
    </row>
    <row r="4409" spans="1:7">
      <c r="A4409" s="4" t="s">
        <v>18381</v>
      </c>
      <c r="B4409" s="4" t="s">
        <v>18382</v>
      </c>
      <c r="C4409" s="4" t="s">
        <v>464</v>
      </c>
      <c r="D4409" s="4">
        <v>37</v>
      </c>
      <c r="E4409" s="4" t="s">
        <v>18383</v>
      </c>
      <c r="F4409" s="4">
        <v>3.51345920562744</v>
      </c>
      <c r="G4409" s="4" t="s">
        <v>18384</v>
      </c>
    </row>
    <row r="4410" spans="1:7">
      <c r="A4410" s="4" t="s">
        <v>18385</v>
      </c>
      <c r="B4410" s="4" t="s">
        <v>18386</v>
      </c>
      <c r="C4410" s="4" t="s">
        <v>551</v>
      </c>
      <c r="D4410" s="4">
        <v>20</v>
      </c>
      <c r="E4410" s="4" t="s">
        <v>18387</v>
      </c>
      <c r="F4410" s="4">
        <v>3.5098614692688</v>
      </c>
      <c r="G4410" s="4" t="s">
        <v>18388</v>
      </c>
    </row>
    <row r="4411" spans="1:7">
      <c r="A4411" s="4" t="s">
        <v>18389</v>
      </c>
      <c r="B4411" s="4" t="s">
        <v>18390</v>
      </c>
      <c r="C4411" s="4" t="s">
        <v>464</v>
      </c>
      <c r="D4411" s="4">
        <v>40</v>
      </c>
      <c r="E4411" s="4" t="s">
        <v>18391</v>
      </c>
      <c r="F4411" s="4">
        <v>3.50895404815674</v>
      </c>
      <c r="G4411" s="4" t="s">
        <v>18392</v>
      </c>
    </row>
    <row r="4412" spans="1:7">
      <c r="A4412" s="4" t="s">
        <v>18393</v>
      </c>
      <c r="B4412" s="4" t="s">
        <v>18394</v>
      </c>
      <c r="C4412" s="4" t="s">
        <v>464</v>
      </c>
      <c r="D4412" s="4">
        <v>39</v>
      </c>
      <c r="E4412" s="4" t="s">
        <v>18395</v>
      </c>
      <c r="F4412" s="4">
        <v>3.50827670097351</v>
      </c>
      <c r="G4412" s="4" t="s">
        <v>18396</v>
      </c>
    </row>
    <row r="4413" spans="1:7">
      <c r="A4413" s="4" t="s">
        <v>18397</v>
      </c>
      <c r="B4413" s="4" t="s">
        <v>18398</v>
      </c>
      <c r="C4413" s="4" t="s">
        <v>464</v>
      </c>
      <c r="D4413" s="4">
        <v>39</v>
      </c>
      <c r="E4413" s="4" t="s">
        <v>18399</v>
      </c>
      <c r="F4413" s="4">
        <v>3.50794124603271</v>
      </c>
      <c r="G4413" s="4" t="s">
        <v>18400</v>
      </c>
    </row>
    <row r="4414" spans="1:7">
      <c r="A4414" s="4" t="s">
        <v>18401</v>
      </c>
      <c r="B4414" s="4" t="s">
        <v>18402</v>
      </c>
      <c r="C4414" s="4" t="s">
        <v>464</v>
      </c>
      <c r="D4414" s="4">
        <v>38</v>
      </c>
      <c r="E4414" s="4" t="s">
        <v>18403</v>
      </c>
      <c r="F4414" s="4">
        <v>3.5068781375885</v>
      </c>
      <c r="G4414" s="4" t="s">
        <v>18404</v>
      </c>
    </row>
    <row r="4415" spans="1:7">
      <c r="A4415" s="4" t="s">
        <v>18405</v>
      </c>
      <c r="B4415" s="4" t="s">
        <v>18406</v>
      </c>
      <c r="C4415" s="4" t="s">
        <v>464</v>
      </c>
      <c r="D4415" s="4">
        <v>38</v>
      </c>
      <c r="E4415" s="4" t="s">
        <v>18407</v>
      </c>
      <c r="F4415" s="4">
        <v>3.50678491592407</v>
      </c>
      <c r="G4415" s="4" t="s">
        <v>18408</v>
      </c>
    </row>
    <row r="4416" spans="1:7">
      <c r="A4416" s="4" t="s">
        <v>18409</v>
      </c>
      <c r="B4416" s="4" t="s">
        <v>18410</v>
      </c>
      <c r="C4416" s="4" t="s">
        <v>464</v>
      </c>
      <c r="D4416" s="4">
        <v>42</v>
      </c>
      <c r="E4416" s="4" t="s">
        <v>18411</v>
      </c>
      <c r="F4416" s="4">
        <v>3.50440001487732</v>
      </c>
      <c r="G4416" s="4" t="s">
        <v>18412</v>
      </c>
    </row>
    <row r="4417" spans="1:7">
      <c r="A4417" s="4" t="s">
        <v>18413</v>
      </c>
      <c r="B4417" s="4" t="s">
        <v>18414</v>
      </c>
      <c r="C4417" s="4" t="s">
        <v>464</v>
      </c>
      <c r="D4417" s="4">
        <v>43</v>
      </c>
      <c r="E4417" s="4" t="s">
        <v>18415</v>
      </c>
      <c r="F4417" s="4">
        <v>3.50434112548828</v>
      </c>
      <c r="G4417" s="4" t="s">
        <v>18416</v>
      </c>
    </row>
    <row r="4418" spans="1:7">
      <c r="A4418" s="4" t="s">
        <v>18417</v>
      </c>
      <c r="B4418" s="4" t="s">
        <v>18418</v>
      </c>
      <c r="C4418" s="4" t="s">
        <v>464</v>
      </c>
      <c r="D4418" s="4">
        <v>45</v>
      </c>
      <c r="E4418" s="4" t="s">
        <v>18419</v>
      </c>
      <c r="F4418" s="4">
        <v>3.50411176681519</v>
      </c>
      <c r="G4418" s="4" t="s">
        <v>18420</v>
      </c>
    </row>
    <row r="4419" spans="1:7">
      <c r="A4419" s="4" t="s">
        <v>1299</v>
      </c>
      <c r="B4419" s="4" t="s">
        <v>1300</v>
      </c>
      <c r="C4419" s="4" t="s">
        <v>464</v>
      </c>
      <c r="D4419" s="4">
        <v>40</v>
      </c>
      <c r="E4419" s="4" t="s">
        <v>1301</v>
      </c>
      <c r="F4419" s="4">
        <v>3.50305366516113</v>
      </c>
      <c r="G4419" s="4" t="s">
        <v>1302</v>
      </c>
    </row>
    <row r="4420" spans="1:7">
      <c r="A4420" s="4" t="s">
        <v>18421</v>
      </c>
      <c r="B4420" s="4" t="s">
        <v>18422</v>
      </c>
      <c r="C4420" s="4" t="s">
        <v>464</v>
      </c>
      <c r="D4420" s="4">
        <v>41</v>
      </c>
      <c r="E4420" s="4" t="s">
        <v>18423</v>
      </c>
      <c r="F4420" s="4">
        <v>3.50277543067932</v>
      </c>
      <c r="G4420" s="4" t="s">
        <v>18424</v>
      </c>
    </row>
    <row r="4421" spans="1:7">
      <c r="A4421" s="4" t="s">
        <v>18425</v>
      </c>
      <c r="B4421" s="4" t="s">
        <v>18426</v>
      </c>
      <c r="C4421" s="4" t="s">
        <v>464</v>
      </c>
      <c r="D4421" s="4">
        <v>44</v>
      </c>
      <c r="E4421" s="4" t="s">
        <v>18427</v>
      </c>
      <c r="F4421" s="4">
        <v>3.49933338165283</v>
      </c>
      <c r="G4421" s="4" t="s">
        <v>18428</v>
      </c>
    </row>
    <row r="4422" spans="1:7">
      <c r="A4422" s="4" t="s">
        <v>18429</v>
      </c>
      <c r="B4422" s="4" t="s">
        <v>18430</v>
      </c>
      <c r="C4422" s="4" t="s">
        <v>464</v>
      </c>
      <c r="D4422" s="4">
        <v>46</v>
      </c>
      <c r="E4422" s="4" t="s">
        <v>18431</v>
      </c>
      <c r="F4422" s="4">
        <v>3.49909377098083</v>
      </c>
      <c r="G4422" s="4" t="s">
        <v>18432</v>
      </c>
    </row>
    <row r="4423" spans="1:7">
      <c r="A4423" s="4" t="s">
        <v>18433</v>
      </c>
      <c r="B4423" s="4" t="s">
        <v>18434</v>
      </c>
      <c r="C4423" s="4" t="s">
        <v>464</v>
      </c>
      <c r="D4423" s="4">
        <v>41</v>
      </c>
      <c r="E4423" s="4" t="s">
        <v>18435</v>
      </c>
      <c r="F4423" s="4">
        <v>3.4988169670105</v>
      </c>
      <c r="G4423" s="4" t="s">
        <v>18436</v>
      </c>
    </row>
    <row r="4424" spans="1:7">
      <c r="A4424" s="4" t="s">
        <v>18437</v>
      </c>
      <c r="B4424" s="4" t="s">
        <v>18438</v>
      </c>
      <c r="C4424" s="4" t="s">
        <v>464</v>
      </c>
      <c r="D4424" s="4">
        <v>41</v>
      </c>
      <c r="E4424" s="4" t="s">
        <v>18439</v>
      </c>
      <c r="F4424" s="4">
        <v>3.49718046188354</v>
      </c>
      <c r="G4424" s="4" t="s">
        <v>18440</v>
      </c>
    </row>
    <row r="4425" spans="1:7">
      <c r="A4425" s="4" t="s">
        <v>18441</v>
      </c>
      <c r="B4425" s="4" t="s">
        <v>18442</v>
      </c>
      <c r="C4425" s="4" t="s">
        <v>464</v>
      </c>
      <c r="D4425" s="4">
        <v>39</v>
      </c>
      <c r="E4425" s="4" t="s">
        <v>18443</v>
      </c>
      <c r="F4425" s="4">
        <v>3.49585175514221</v>
      </c>
      <c r="G4425" s="4" t="s">
        <v>18444</v>
      </c>
    </row>
    <row r="4426" spans="1:7">
      <c r="A4426" s="4" t="s">
        <v>18445</v>
      </c>
      <c r="B4426" s="4" t="s">
        <v>18446</v>
      </c>
      <c r="C4426" s="4" t="s">
        <v>464</v>
      </c>
      <c r="D4426" s="4">
        <v>37</v>
      </c>
      <c r="E4426" s="4" t="s">
        <v>18447</v>
      </c>
      <c r="F4426" s="4">
        <v>3.49323892593384</v>
      </c>
      <c r="G4426" s="4" t="s">
        <v>18448</v>
      </c>
    </row>
    <row r="4427" spans="1:7">
      <c r="A4427" s="4" t="s">
        <v>18449</v>
      </c>
      <c r="B4427" s="4" t="s">
        <v>18450</v>
      </c>
      <c r="C4427" s="4" t="s">
        <v>464</v>
      </c>
      <c r="D4427" s="4">
        <v>27</v>
      </c>
      <c r="E4427" s="4" t="s">
        <v>18451</v>
      </c>
      <c r="F4427" s="4">
        <v>3.49313020706177</v>
      </c>
      <c r="G4427" s="4" t="s">
        <v>18452</v>
      </c>
    </row>
    <row r="4428" spans="1:7">
      <c r="A4428" s="4" t="s">
        <v>18453</v>
      </c>
      <c r="B4428" s="4" t="s">
        <v>18454</v>
      </c>
      <c r="C4428" s="4" t="s">
        <v>464</v>
      </c>
      <c r="D4428" s="4">
        <v>42</v>
      </c>
      <c r="E4428" s="4" t="s">
        <v>18455</v>
      </c>
      <c r="F4428" s="4">
        <v>3.49233651161194</v>
      </c>
      <c r="G4428" s="4" t="s">
        <v>18456</v>
      </c>
    </row>
    <row r="4429" spans="1:7">
      <c r="A4429" s="4" t="s">
        <v>18457</v>
      </c>
      <c r="B4429" s="4" t="s">
        <v>18458</v>
      </c>
      <c r="C4429" s="4" t="s">
        <v>464</v>
      </c>
      <c r="D4429" s="4">
        <v>44</v>
      </c>
      <c r="E4429" s="4" t="s">
        <v>18459</v>
      </c>
      <c r="F4429" s="4">
        <v>3.49196362495422</v>
      </c>
      <c r="G4429" s="4" t="s">
        <v>18460</v>
      </c>
    </row>
    <row r="4430" spans="1:7">
      <c r="A4430" s="4" t="s">
        <v>18461</v>
      </c>
      <c r="B4430" s="4" t="s">
        <v>18462</v>
      </c>
      <c r="C4430" s="4" t="s">
        <v>464</v>
      </c>
      <c r="D4430" s="4">
        <v>40</v>
      </c>
      <c r="E4430" s="4" t="s">
        <v>18463</v>
      </c>
      <c r="F4430" s="4">
        <v>3.49094939231873</v>
      </c>
      <c r="G4430" s="4" t="s">
        <v>18464</v>
      </c>
    </row>
    <row r="4431" spans="1:7">
      <c r="A4431" s="4" t="s">
        <v>18465</v>
      </c>
      <c r="B4431" s="4" t="s">
        <v>18466</v>
      </c>
      <c r="C4431" s="4" t="s">
        <v>464</v>
      </c>
      <c r="D4431" s="4">
        <v>41</v>
      </c>
      <c r="E4431" s="4" t="s">
        <v>18467</v>
      </c>
      <c r="F4431" s="4">
        <v>3.48942756652832</v>
      </c>
      <c r="G4431" s="4" t="s">
        <v>18468</v>
      </c>
    </row>
    <row r="4432" spans="1:7">
      <c r="A4432" s="4" t="s">
        <v>18469</v>
      </c>
      <c r="B4432" s="4" t="s">
        <v>18470</v>
      </c>
      <c r="C4432" s="4" t="s">
        <v>464</v>
      </c>
      <c r="D4432" s="4">
        <v>41</v>
      </c>
      <c r="E4432" s="4" t="s">
        <v>18471</v>
      </c>
      <c r="F4432" s="4">
        <v>3.48919439315796</v>
      </c>
      <c r="G4432" s="4" t="s">
        <v>18472</v>
      </c>
    </row>
    <row r="4433" spans="1:7">
      <c r="A4433" s="4" t="s">
        <v>18473</v>
      </c>
      <c r="B4433" s="4" t="s">
        <v>18474</v>
      </c>
      <c r="C4433" s="4" t="s">
        <v>1124</v>
      </c>
      <c r="D4433" s="4">
        <v>2</v>
      </c>
      <c r="E4433" s="4" t="s">
        <v>18475</v>
      </c>
      <c r="F4433" s="4">
        <v>3.48054265975952</v>
      </c>
      <c r="G4433" s="4" t="s">
        <v>18476</v>
      </c>
    </row>
    <row r="4434" spans="1:7">
      <c r="A4434" s="4" t="s">
        <v>18477</v>
      </c>
      <c r="B4434" s="4" t="s">
        <v>18478</v>
      </c>
      <c r="C4434" s="4" t="s">
        <v>464</v>
      </c>
      <c r="D4434" s="4">
        <v>38</v>
      </c>
      <c r="E4434" s="4" t="s">
        <v>18479</v>
      </c>
      <c r="F4434" s="4">
        <v>3.48046612739563</v>
      </c>
      <c r="G4434" s="4" t="s">
        <v>18480</v>
      </c>
    </row>
    <row r="4435" spans="1:7">
      <c r="A4435" s="4" t="s">
        <v>18481</v>
      </c>
      <c r="B4435" s="4" t="s">
        <v>18482</v>
      </c>
      <c r="C4435" s="4" t="s">
        <v>464</v>
      </c>
      <c r="D4435" s="4">
        <v>41</v>
      </c>
      <c r="E4435" s="4" t="s">
        <v>18483</v>
      </c>
      <c r="F4435" s="4">
        <v>3.47996282577515</v>
      </c>
      <c r="G4435" s="4" t="s">
        <v>18484</v>
      </c>
    </row>
    <row r="4436" spans="1:7">
      <c r="A4436" s="4" t="s">
        <v>682</v>
      </c>
      <c r="B4436" s="4" t="s">
        <v>683</v>
      </c>
      <c r="C4436" s="4" t="s">
        <v>464</v>
      </c>
      <c r="D4436" s="4">
        <v>44</v>
      </c>
      <c r="E4436" s="4" t="s">
        <v>684</v>
      </c>
      <c r="F4436" s="4">
        <v>3.47994709014893</v>
      </c>
      <c r="G4436" s="4" t="s">
        <v>685</v>
      </c>
    </row>
    <row r="4437" spans="1:7">
      <c r="A4437" s="4" t="s">
        <v>18485</v>
      </c>
      <c r="B4437" s="4" t="s">
        <v>18486</v>
      </c>
      <c r="C4437" s="4" t="s">
        <v>464</v>
      </c>
      <c r="D4437" s="4">
        <v>41</v>
      </c>
      <c r="E4437" s="4" t="s">
        <v>18487</v>
      </c>
      <c r="F4437" s="4">
        <v>3.47989249229431</v>
      </c>
      <c r="G4437" s="4" t="s">
        <v>18488</v>
      </c>
    </row>
    <row r="4438" spans="1:7">
      <c r="A4438" s="4" t="s">
        <v>18489</v>
      </c>
      <c r="B4438" s="4" t="s">
        <v>18490</v>
      </c>
      <c r="C4438" s="4" t="s">
        <v>464</v>
      </c>
      <c r="D4438" s="4">
        <v>38</v>
      </c>
      <c r="E4438" s="4" t="s">
        <v>18491</v>
      </c>
      <c r="F4438" s="4">
        <v>3.4792263507843</v>
      </c>
      <c r="G4438" s="4" t="s">
        <v>18492</v>
      </c>
    </row>
    <row r="4439" spans="1:7">
      <c r="A4439" s="4" t="s">
        <v>18493</v>
      </c>
      <c r="B4439" s="4" t="s">
        <v>18494</v>
      </c>
      <c r="C4439" s="4" t="s">
        <v>464</v>
      </c>
      <c r="D4439" s="4">
        <v>41</v>
      </c>
      <c r="E4439" s="4" t="s">
        <v>18495</v>
      </c>
      <c r="F4439" s="4">
        <v>3.47715425491333</v>
      </c>
      <c r="G4439" s="4" t="s">
        <v>18496</v>
      </c>
    </row>
    <row r="4440" spans="1:7">
      <c r="A4440" s="4" t="s">
        <v>18497</v>
      </c>
      <c r="B4440" s="4" t="s">
        <v>18498</v>
      </c>
      <c r="C4440" s="4" t="s">
        <v>464</v>
      </c>
      <c r="D4440" s="4">
        <v>45</v>
      </c>
      <c r="E4440" s="4" t="s">
        <v>18499</v>
      </c>
      <c r="F4440" s="4">
        <v>3.47554326057434</v>
      </c>
      <c r="G4440" s="4" t="s">
        <v>18500</v>
      </c>
    </row>
    <row r="4441" spans="1:7">
      <c r="A4441" s="4" t="s">
        <v>18501</v>
      </c>
      <c r="B4441" s="4" t="s">
        <v>18502</v>
      </c>
      <c r="C4441" s="4" t="s">
        <v>464</v>
      </c>
      <c r="D4441" s="4">
        <v>44</v>
      </c>
      <c r="E4441" s="4" t="s">
        <v>18503</v>
      </c>
      <c r="F4441" s="4">
        <v>3.47466897964478</v>
      </c>
      <c r="G4441" s="4" t="s">
        <v>18504</v>
      </c>
    </row>
    <row r="4442" spans="1:7">
      <c r="A4442" s="4" t="s">
        <v>18505</v>
      </c>
      <c r="B4442" s="4" t="s">
        <v>18506</v>
      </c>
      <c r="C4442" s="4" t="s">
        <v>464</v>
      </c>
      <c r="D4442" s="4">
        <v>36</v>
      </c>
      <c r="E4442" s="4" t="s">
        <v>18507</v>
      </c>
      <c r="F4442" s="4">
        <v>3.47384285926819</v>
      </c>
      <c r="G4442" s="4" t="s">
        <v>18508</v>
      </c>
    </row>
    <row r="4443" spans="1:7">
      <c r="A4443" s="4" t="s">
        <v>18509</v>
      </c>
      <c r="B4443" s="4" t="s">
        <v>18510</v>
      </c>
      <c r="C4443" s="4" t="s">
        <v>464</v>
      </c>
      <c r="D4443" s="4">
        <v>40</v>
      </c>
      <c r="E4443" s="4" t="s">
        <v>18511</v>
      </c>
      <c r="F4443" s="4">
        <v>3.47326707839966</v>
      </c>
      <c r="G4443" s="4" t="s">
        <v>18512</v>
      </c>
    </row>
    <row r="4444" spans="1:7">
      <c r="A4444" s="4" t="s">
        <v>18513</v>
      </c>
      <c r="B4444" s="4" t="s">
        <v>18514</v>
      </c>
      <c r="C4444" s="4" t="s">
        <v>1124</v>
      </c>
      <c r="D4444" s="4">
        <v>2</v>
      </c>
      <c r="E4444" s="4" t="s">
        <v>18515</v>
      </c>
      <c r="F4444" s="4">
        <v>3.47303628921509</v>
      </c>
      <c r="G4444" s="4" t="s">
        <v>18516</v>
      </c>
    </row>
    <row r="4445" spans="1:7">
      <c r="A4445" s="4" t="s">
        <v>18517</v>
      </c>
      <c r="B4445" s="4" t="s">
        <v>18518</v>
      </c>
      <c r="C4445" s="4" t="s">
        <v>464</v>
      </c>
      <c r="D4445" s="4">
        <v>31</v>
      </c>
      <c r="E4445" s="4" t="s">
        <v>18519</v>
      </c>
      <c r="F4445" s="4">
        <v>3.47225570678711</v>
      </c>
      <c r="G4445" s="4" t="s">
        <v>18520</v>
      </c>
    </row>
    <row r="4446" spans="1:7">
      <c r="A4446" s="4" t="s">
        <v>18521</v>
      </c>
      <c r="B4446" s="4" t="s">
        <v>18522</v>
      </c>
      <c r="C4446" s="4" t="s">
        <v>464</v>
      </c>
      <c r="D4446" s="4">
        <v>41</v>
      </c>
      <c r="E4446" s="4" t="s">
        <v>18523</v>
      </c>
      <c r="F4446" s="4">
        <v>3.47089433670044</v>
      </c>
      <c r="G4446" s="4" t="s">
        <v>18524</v>
      </c>
    </row>
    <row r="4447" spans="1:7">
      <c r="A4447" s="4" t="s">
        <v>18525</v>
      </c>
      <c r="B4447" s="4" t="s">
        <v>18526</v>
      </c>
      <c r="C4447" s="4" t="s">
        <v>464</v>
      </c>
      <c r="D4447" s="4">
        <v>40</v>
      </c>
      <c r="E4447" s="4" t="s">
        <v>18527</v>
      </c>
      <c r="F4447" s="4">
        <v>3.47013568878174</v>
      </c>
      <c r="G4447" s="4" t="s">
        <v>18528</v>
      </c>
    </row>
    <row r="4448" spans="1:7">
      <c r="A4448" s="4" t="s">
        <v>18529</v>
      </c>
      <c r="B4448" s="4" t="s">
        <v>18530</v>
      </c>
      <c r="C4448" s="4" t="s">
        <v>464</v>
      </c>
      <c r="D4448" s="4">
        <v>44</v>
      </c>
      <c r="E4448" s="4" t="s">
        <v>18531</v>
      </c>
      <c r="F4448" s="4">
        <v>3.46917748451233</v>
      </c>
      <c r="G4448" s="4" t="s">
        <v>18532</v>
      </c>
    </row>
    <row r="4449" spans="1:7">
      <c r="A4449" s="4" t="s">
        <v>18533</v>
      </c>
      <c r="B4449" s="4" t="s">
        <v>18534</v>
      </c>
      <c r="C4449" s="4" t="s">
        <v>464</v>
      </c>
      <c r="D4449" s="4">
        <v>40</v>
      </c>
      <c r="E4449" s="4" t="s">
        <v>18535</v>
      </c>
      <c r="F4449" s="4">
        <v>3.46870803833008</v>
      </c>
      <c r="G4449" s="4" t="s">
        <v>18536</v>
      </c>
    </row>
    <row r="4450" spans="1:7">
      <c r="A4450" s="4" t="s">
        <v>18537</v>
      </c>
      <c r="B4450" s="4" t="s">
        <v>18538</v>
      </c>
      <c r="C4450" s="4" t="s">
        <v>464</v>
      </c>
      <c r="D4450" s="4">
        <v>45</v>
      </c>
      <c r="E4450" s="4" t="s">
        <v>18539</v>
      </c>
      <c r="F4450" s="4">
        <v>3.46741008758545</v>
      </c>
      <c r="G4450" s="4" t="s">
        <v>18540</v>
      </c>
    </row>
    <row r="4451" spans="1:7">
      <c r="A4451" s="4" t="s">
        <v>18541</v>
      </c>
      <c r="B4451" s="4" t="s">
        <v>18542</v>
      </c>
      <c r="C4451" s="4" t="s">
        <v>464</v>
      </c>
      <c r="D4451" s="4">
        <v>44</v>
      </c>
      <c r="E4451" s="4" t="s">
        <v>18543</v>
      </c>
      <c r="F4451" s="4">
        <v>3.46729302406311</v>
      </c>
      <c r="G4451" s="4" t="s">
        <v>18544</v>
      </c>
    </row>
    <row r="4452" spans="1:7">
      <c r="A4452" s="4" t="s">
        <v>18545</v>
      </c>
      <c r="B4452" s="4" t="s">
        <v>18546</v>
      </c>
      <c r="C4452" s="4" t="s">
        <v>464</v>
      </c>
      <c r="D4452" s="4">
        <v>36</v>
      </c>
      <c r="E4452" s="4" t="s">
        <v>18547</v>
      </c>
      <c r="F4452" s="4">
        <v>3.46693706512451</v>
      </c>
      <c r="G4452" s="4" t="s">
        <v>18548</v>
      </c>
    </row>
    <row r="4453" spans="1:7">
      <c r="A4453" s="4" t="s">
        <v>18549</v>
      </c>
      <c r="B4453" s="4" t="s">
        <v>18550</v>
      </c>
      <c r="C4453" s="4" t="s">
        <v>464</v>
      </c>
      <c r="D4453" s="4">
        <v>40</v>
      </c>
      <c r="E4453" s="4" t="s">
        <v>18551</v>
      </c>
      <c r="F4453" s="4">
        <v>3.46636605262756</v>
      </c>
      <c r="G4453" s="4" t="s">
        <v>18552</v>
      </c>
    </row>
    <row r="4454" spans="1:7">
      <c r="A4454" s="4" t="s">
        <v>18553</v>
      </c>
      <c r="B4454" s="4" t="s">
        <v>18554</v>
      </c>
      <c r="C4454" s="4" t="s">
        <v>464</v>
      </c>
      <c r="D4454" s="4">
        <v>44</v>
      </c>
      <c r="E4454" s="4" t="s">
        <v>18555</v>
      </c>
      <c r="F4454" s="4">
        <v>3.46594905853271</v>
      </c>
      <c r="G4454" s="4" t="s">
        <v>18556</v>
      </c>
    </row>
    <row r="4455" spans="1:7">
      <c r="A4455" s="4" t="s">
        <v>18557</v>
      </c>
      <c r="B4455" s="4" t="s">
        <v>18558</v>
      </c>
      <c r="C4455" s="4" t="s">
        <v>464</v>
      </c>
      <c r="D4455" s="4">
        <v>40</v>
      </c>
      <c r="E4455" s="4" t="s">
        <v>18559</v>
      </c>
      <c r="F4455" s="4">
        <v>3.46504640579224</v>
      </c>
      <c r="G4455" s="4" t="s">
        <v>18560</v>
      </c>
    </row>
    <row r="4456" spans="1:7">
      <c r="A4456" s="4" t="s">
        <v>18561</v>
      </c>
      <c r="B4456" s="4" t="s">
        <v>18562</v>
      </c>
      <c r="C4456" s="4" t="s">
        <v>464</v>
      </c>
      <c r="D4456" s="4">
        <v>43</v>
      </c>
      <c r="E4456" s="4" t="s">
        <v>18563</v>
      </c>
      <c r="F4456" s="4">
        <v>3.46490073204041</v>
      </c>
      <c r="G4456" s="4" t="s">
        <v>18564</v>
      </c>
    </row>
    <row r="4457" spans="1:7">
      <c r="A4457" s="4" t="s">
        <v>18565</v>
      </c>
      <c r="B4457" s="4" t="s">
        <v>18566</v>
      </c>
      <c r="C4457" s="4" t="s">
        <v>551</v>
      </c>
      <c r="D4457" s="4">
        <v>16</v>
      </c>
      <c r="E4457" s="4" t="s">
        <v>18567</v>
      </c>
      <c r="F4457" s="4">
        <v>3.46246004104614</v>
      </c>
      <c r="G4457" s="4" t="s">
        <v>18568</v>
      </c>
    </row>
    <row r="4458" spans="1:7">
      <c r="A4458" s="4" t="s">
        <v>18569</v>
      </c>
      <c r="B4458" s="4" t="s">
        <v>18570</v>
      </c>
      <c r="C4458" s="4" t="s">
        <v>464</v>
      </c>
      <c r="D4458" s="4">
        <v>45</v>
      </c>
      <c r="E4458" s="4" t="s">
        <v>18571</v>
      </c>
      <c r="F4458" s="4">
        <v>3.45998978614807</v>
      </c>
      <c r="G4458" s="4" t="s">
        <v>18572</v>
      </c>
    </row>
    <row r="4459" spans="1:7">
      <c r="A4459" s="4" t="s">
        <v>18573</v>
      </c>
      <c r="B4459" s="4" t="s">
        <v>18574</v>
      </c>
      <c r="C4459" s="4" t="s">
        <v>464</v>
      </c>
      <c r="D4459" s="4">
        <v>41</v>
      </c>
      <c r="E4459" s="4" t="s">
        <v>18575</v>
      </c>
      <c r="F4459" s="4">
        <v>3.45947217941284</v>
      </c>
      <c r="G4459" s="4" t="s">
        <v>18576</v>
      </c>
    </row>
    <row r="4460" spans="1:7">
      <c r="A4460" s="4" t="s">
        <v>18577</v>
      </c>
      <c r="B4460" s="4" t="s">
        <v>18578</v>
      </c>
      <c r="C4460" s="4" t="s">
        <v>464</v>
      </c>
      <c r="D4460" s="4">
        <v>38</v>
      </c>
      <c r="E4460" s="4" t="s">
        <v>18579</v>
      </c>
      <c r="F4460" s="4">
        <v>3.45862150192261</v>
      </c>
      <c r="G4460" s="4" t="s">
        <v>18580</v>
      </c>
    </row>
    <row r="4461" spans="1:7">
      <c r="A4461" s="4" t="s">
        <v>18581</v>
      </c>
      <c r="B4461" s="4" t="s">
        <v>18582</v>
      </c>
      <c r="C4461" s="4" t="s">
        <v>551</v>
      </c>
      <c r="D4461" s="4">
        <v>19</v>
      </c>
      <c r="E4461" s="4" t="s">
        <v>18583</v>
      </c>
      <c r="F4461" s="4">
        <v>3.45850706100464</v>
      </c>
      <c r="G4461" s="4" t="s">
        <v>18584</v>
      </c>
    </row>
    <row r="4462" spans="1:7">
      <c r="A4462" s="4" t="s">
        <v>18585</v>
      </c>
      <c r="B4462" s="4" t="s">
        <v>18586</v>
      </c>
      <c r="C4462" s="4" t="s">
        <v>464</v>
      </c>
      <c r="D4462" s="4">
        <v>45</v>
      </c>
      <c r="E4462" s="4" t="s">
        <v>18587</v>
      </c>
      <c r="F4462" s="4">
        <v>3.45846366882324</v>
      </c>
      <c r="G4462" s="4" t="s">
        <v>18588</v>
      </c>
    </row>
    <row r="4463" spans="1:7">
      <c r="A4463" s="4" t="s">
        <v>18589</v>
      </c>
      <c r="B4463" s="4" t="s">
        <v>18590</v>
      </c>
      <c r="C4463" s="4" t="s">
        <v>464</v>
      </c>
      <c r="D4463" s="4">
        <v>36</v>
      </c>
      <c r="E4463" s="4" t="s">
        <v>18591</v>
      </c>
      <c r="F4463" s="4">
        <v>3.45792007446289</v>
      </c>
      <c r="G4463" s="4" t="s">
        <v>18592</v>
      </c>
    </row>
    <row r="4464" spans="1:7">
      <c r="A4464" s="4" t="s">
        <v>18593</v>
      </c>
      <c r="B4464" s="4" t="s">
        <v>18594</v>
      </c>
      <c r="C4464" s="4" t="s">
        <v>1124</v>
      </c>
      <c r="D4464" s="4">
        <v>2</v>
      </c>
      <c r="E4464" s="4" t="s">
        <v>18595</v>
      </c>
      <c r="F4464" s="4">
        <v>3.45791816711426</v>
      </c>
      <c r="G4464" s="4" t="s">
        <v>18596</v>
      </c>
    </row>
    <row r="4465" spans="1:7">
      <c r="A4465" s="4" t="s">
        <v>18597</v>
      </c>
      <c r="B4465" s="4" t="s">
        <v>18598</v>
      </c>
      <c r="C4465" s="4" t="s">
        <v>464</v>
      </c>
      <c r="D4465" s="4">
        <v>41</v>
      </c>
      <c r="E4465" s="4" t="s">
        <v>18599</v>
      </c>
      <c r="F4465" s="4">
        <v>3.45435094833374</v>
      </c>
      <c r="G4465" s="4" t="s">
        <v>18600</v>
      </c>
    </row>
    <row r="4466" spans="1:7">
      <c r="A4466" s="4" t="s">
        <v>18601</v>
      </c>
      <c r="B4466" s="4" t="s">
        <v>18602</v>
      </c>
      <c r="C4466" s="4" t="s">
        <v>551</v>
      </c>
      <c r="D4466" s="4">
        <v>13</v>
      </c>
      <c r="E4466" s="4" t="s">
        <v>18603</v>
      </c>
      <c r="F4466" s="4">
        <v>3.45186042785645</v>
      </c>
      <c r="G4466" s="4" t="s">
        <v>18604</v>
      </c>
    </row>
    <row r="4467" spans="1:7">
      <c r="A4467" s="4" t="s">
        <v>18605</v>
      </c>
      <c r="B4467" s="4" t="s">
        <v>18606</v>
      </c>
      <c r="C4467" s="4" t="s">
        <v>464</v>
      </c>
      <c r="D4467" s="4">
        <v>46</v>
      </c>
      <c r="E4467" s="4" t="s">
        <v>18607</v>
      </c>
      <c r="F4467" s="4">
        <v>3.45172715187073</v>
      </c>
      <c r="G4467" s="4" t="s">
        <v>18608</v>
      </c>
    </row>
    <row r="4468" spans="1:7">
      <c r="A4468" s="4" t="s">
        <v>18609</v>
      </c>
      <c r="B4468" s="4" t="s">
        <v>18610</v>
      </c>
      <c r="C4468" s="4" t="s">
        <v>464</v>
      </c>
      <c r="D4468" s="4">
        <v>45</v>
      </c>
      <c r="E4468" s="4" t="s">
        <v>18611</v>
      </c>
      <c r="F4468" s="4">
        <v>3.45142793655396</v>
      </c>
      <c r="G4468" s="4" t="s">
        <v>18612</v>
      </c>
    </row>
    <row r="4469" spans="1:7">
      <c r="A4469" s="4" t="s">
        <v>18613</v>
      </c>
      <c r="B4469" s="4" t="s">
        <v>18614</v>
      </c>
      <c r="C4469" s="4" t="s">
        <v>464</v>
      </c>
      <c r="D4469" s="4">
        <v>41</v>
      </c>
      <c r="E4469" s="4" t="s">
        <v>18615</v>
      </c>
      <c r="F4469" s="4">
        <v>3.45054626464844</v>
      </c>
      <c r="G4469" s="4" t="s">
        <v>18616</v>
      </c>
    </row>
    <row r="4470" spans="1:7">
      <c r="A4470" s="4" t="s">
        <v>628</v>
      </c>
      <c r="B4470" s="4" t="s">
        <v>629</v>
      </c>
      <c r="C4470" s="4" t="s">
        <v>464</v>
      </c>
      <c r="D4470" s="4">
        <v>46</v>
      </c>
      <c r="E4470" s="4" t="s">
        <v>630</v>
      </c>
      <c r="F4470" s="4">
        <v>3.44716167449951</v>
      </c>
      <c r="G4470" s="4" t="s">
        <v>631</v>
      </c>
    </row>
    <row r="4471" spans="1:7">
      <c r="A4471" s="4" t="s">
        <v>18617</v>
      </c>
      <c r="B4471" s="4" t="s">
        <v>18618</v>
      </c>
      <c r="C4471" s="4" t="s">
        <v>464</v>
      </c>
      <c r="D4471" s="4">
        <v>39</v>
      </c>
      <c r="E4471" s="4" t="s">
        <v>18619</v>
      </c>
      <c r="F4471" s="4">
        <v>3.44393157958984</v>
      </c>
      <c r="G4471" s="4" t="s">
        <v>18620</v>
      </c>
    </row>
    <row r="4472" spans="1:7">
      <c r="A4472" s="4" t="s">
        <v>18621</v>
      </c>
      <c r="B4472" s="4" t="s">
        <v>18622</v>
      </c>
      <c r="C4472" s="4" t="s">
        <v>464</v>
      </c>
      <c r="D4472" s="4">
        <v>39</v>
      </c>
      <c r="E4472" s="4" t="s">
        <v>18623</v>
      </c>
      <c r="F4472" s="4">
        <v>3.44344329833984</v>
      </c>
      <c r="G4472" s="4" t="s">
        <v>18624</v>
      </c>
    </row>
    <row r="4473" spans="1:7">
      <c r="A4473" s="4" t="s">
        <v>18625</v>
      </c>
      <c r="B4473" s="4" t="s">
        <v>18626</v>
      </c>
      <c r="C4473" s="4" t="s">
        <v>464</v>
      </c>
      <c r="D4473" s="4">
        <v>38</v>
      </c>
      <c r="E4473" s="4" t="s">
        <v>18627</v>
      </c>
      <c r="F4473" s="4">
        <v>3.44189739227295</v>
      </c>
      <c r="G4473" s="4" t="s">
        <v>18628</v>
      </c>
    </row>
    <row r="4474" spans="1:7">
      <c r="A4474" s="4" t="s">
        <v>18629</v>
      </c>
      <c r="B4474" s="4" t="s">
        <v>18630</v>
      </c>
      <c r="C4474" s="4" t="s">
        <v>464</v>
      </c>
      <c r="D4474" s="4">
        <v>47</v>
      </c>
      <c r="E4474" s="4" t="s">
        <v>18631</v>
      </c>
      <c r="F4474" s="4">
        <v>3.43871736526489</v>
      </c>
      <c r="G4474" s="4" t="s">
        <v>18632</v>
      </c>
    </row>
    <row r="4475" spans="1:7">
      <c r="A4475" s="4" t="s">
        <v>18633</v>
      </c>
      <c r="B4475" s="4" t="s">
        <v>18634</v>
      </c>
      <c r="C4475" s="4" t="s">
        <v>464</v>
      </c>
      <c r="D4475" s="4">
        <v>41</v>
      </c>
      <c r="E4475" s="4" t="s">
        <v>18635</v>
      </c>
      <c r="F4475" s="4">
        <v>3.43871068954468</v>
      </c>
      <c r="G4475" s="4" t="s">
        <v>18636</v>
      </c>
    </row>
    <row r="4476" spans="1:7">
      <c r="A4476" s="4" t="s">
        <v>18637</v>
      </c>
      <c r="B4476" s="4" t="s">
        <v>18638</v>
      </c>
      <c r="C4476" s="4" t="s">
        <v>464</v>
      </c>
      <c r="D4476" s="4">
        <v>43</v>
      </c>
      <c r="E4476" s="4" t="s">
        <v>18639</v>
      </c>
      <c r="F4476" s="4">
        <v>3.43842434883118</v>
      </c>
      <c r="G4476" s="4" t="s">
        <v>18640</v>
      </c>
    </row>
    <row r="4477" spans="1:7">
      <c r="A4477" s="4" t="s">
        <v>1311</v>
      </c>
      <c r="B4477" s="4" t="s">
        <v>1312</v>
      </c>
      <c r="C4477" s="4" t="s">
        <v>464</v>
      </c>
      <c r="D4477" s="4">
        <v>38</v>
      </c>
      <c r="E4477" s="4" t="s">
        <v>1313</v>
      </c>
      <c r="F4477" s="4">
        <v>3.43791890144348</v>
      </c>
      <c r="G4477" s="4" t="s">
        <v>1314</v>
      </c>
    </row>
    <row r="4478" spans="1:7">
      <c r="A4478" s="4" t="s">
        <v>18641</v>
      </c>
      <c r="B4478" s="4" t="s">
        <v>18642</v>
      </c>
      <c r="C4478" s="4" t="s">
        <v>464</v>
      </c>
      <c r="D4478" s="4">
        <v>42</v>
      </c>
      <c r="E4478" s="4" t="s">
        <v>18643</v>
      </c>
      <c r="F4478" s="4">
        <v>3.43750667572021</v>
      </c>
      <c r="G4478" s="4" t="s">
        <v>18644</v>
      </c>
    </row>
    <row r="4479" spans="1:7">
      <c r="A4479" s="4" t="s">
        <v>18645</v>
      </c>
      <c r="B4479" s="4" t="s">
        <v>18646</v>
      </c>
      <c r="C4479" s="4" t="s">
        <v>464</v>
      </c>
      <c r="D4479" s="4">
        <v>38</v>
      </c>
      <c r="E4479" s="4" t="s">
        <v>18647</v>
      </c>
      <c r="F4479" s="4">
        <v>3.43690276145935</v>
      </c>
      <c r="G4479" s="4" t="s">
        <v>18648</v>
      </c>
    </row>
    <row r="4480" spans="1:7">
      <c r="A4480" s="4" t="s">
        <v>18649</v>
      </c>
      <c r="B4480" s="4" t="s">
        <v>18650</v>
      </c>
      <c r="C4480" s="4" t="s">
        <v>464</v>
      </c>
      <c r="D4480" s="4">
        <v>40</v>
      </c>
      <c r="E4480" s="4" t="s">
        <v>18651</v>
      </c>
      <c r="F4480" s="4">
        <v>3.43589282035828</v>
      </c>
      <c r="G4480" s="4" t="s">
        <v>18652</v>
      </c>
    </row>
    <row r="4481" spans="1:7">
      <c r="A4481" s="4" t="s">
        <v>18653</v>
      </c>
      <c r="B4481" s="4" t="s">
        <v>18654</v>
      </c>
      <c r="C4481" s="4" t="s">
        <v>1124</v>
      </c>
      <c r="D4481" s="4">
        <v>2</v>
      </c>
      <c r="E4481" s="4" t="s">
        <v>18655</v>
      </c>
      <c r="F4481" s="4">
        <v>3.43411636352539</v>
      </c>
      <c r="G4481" s="4" t="s">
        <v>18656</v>
      </c>
    </row>
    <row r="4482" spans="1:7">
      <c r="A4482" s="4" t="s">
        <v>18657</v>
      </c>
      <c r="B4482" s="4" t="s">
        <v>18658</v>
      </c>
      <c r="C4482" s="4" t="s">
        <v>464</v>
      </c>
      <c r="D4482" s="4">
        <v>42</v>
      </c>
      <c r="E4482" s="4" t="s">
        <v>18659</v>
      </c>
      <c r="F4482" s="4">
        <v>3.43304061889648</v>
      </c>
      <c r="G4482" s="4" t="s">
        <v>18660</v>
      </c>
    </row>
    <row r="4483" spans="1:7">
      <c r="A4483" s="4" t="s">
        <v>18661</v>
      </c>
      <c r="B4483" s="4" t="s">
        <v>18662</v>
      </c>
      <c r="C4483" s="4" t="s">
        <v>464</v>
      </c>
      <c r="D4483" s="4">
        <v>41</v>
      </c>
      <c r="E4483" s="4" t="s">
        <v>18663</v>
      </c>
      <c r="F4483" s="4">
        <v>3.43289399147034</v>
      </c>
      <c r="G4483" s="4" t="s">
        <v>18664</v>
      </c>
    </row>
    <row r="4484" spans="1:7">
      <c r="A4484" s="4" t="s">
        <v>18665</v>
      </c>
      <c r="B4484" s="4" t="s">
        <v>18666</v>
      </c>
      <c r="C4484" s="4" t="s">
        <v>464</v>
      </c>
      <c r="D4484" s="4">
        <v>29</v>
      </c>
      <c r="E4484" s="4" t="s">
        <v>18667</v>
      </c>
      <c r="F4484" s="4">
        <v>3.43227434158325</v>
      </c>
      <c r="G4484" s="4" t="s">
        <v>18668</v>
      </c>
    </row>
    <row r="4485" spans="1:7">
      <c r="A4485" s="4" t="s">
        <v>18669</v>
      </c>
      <c r="B4485" s="4" t="s">
        <v>18670</v>
      </c>
      <c r="C4485" s="4" t="s">
        <v>464</v>
      </c>
      <c r="D4485" s="4">
        <v>36</v>
      </c>
      <c r="E4485" s="4" t="s">
        <v>18671</v>
      </c>
      <c r="F4485" s="4">
        <v>3.43009972572327</v>
      </c>
      <c r="G4485" s="4" t="s">
        <v>18672</v>
      </c>
    </row>
    <row r="4486" spans="1:7">
      <c r="A4486" s="4" t="s">
        <v>18673</v>
      </c>
      <c r="B4486" s="4" t="s">
        <v>18674</v>
      </c>
      <c r="C4486" s="4" t="s">
        <v>464</v>
      </c>
      <c r="D4486" s="4">
        <v>38</v>
      </c>
      <c r="E4486" s="4" t="s">
        <v>18675</v>
      </c>
      <c r="F4486" s="4">
        <v>3.43006181716919</v>
      </c>
      <c r="G4486" s="4" t="s">
        <v>18676</v>
      </c>
    </row>
    <row r="4487" spans="1:7">
      <c r="A4487" s="4" t="s">
        <v>18677</v>
      </c>
      <c r="B4487" s="4" t="s">
        <v>18678</v>
      </c>
      <c r="C4487" s="4" t="s">
        <v>464</v>
      </c>
      <c r="D4487" s="4">
        <v>46</v>
      </c>
      <c r="E4487" s="4" t="s">
        <v>18679</v>
      </c>
      <c r="F4487" s="4">
        <v>3.4291524887085</v>
      </c>
      <c r="G4487" s="4" t="s">
        <v>18680</v>
      </c>
    </row>
    <row r="4488" spans="1:7">
      <c r="A4488" s="4" t="s">
        <v>18681</v>
      </c>
      <c r="B4488" s="4" t="s">
        <v>18682</v>
      </c>
      <c r="C4488" s="4" t="s">
        <v>464</v>
      </c>
      <c r="D4488" s="4">
        <v>36</v>
      </c>
      <c r="E4488" s="4" t="s">
        <v>18683</v>
      </c>
      <c r="F4488" s="4">
        <v>3.42884254455566</v>
      </c>
      <c r="G4488" s="4" t="s">
        <v>18684</v>
      </c>
    </row>
    <row r="4489" spans="1:7">
      <c r="A4489" s="4" t="s">
        <v>18685</v>
      </c>
      <c r="B4489" s="4" t="s">
        <v>18686</v>
      </c>
      <c r="C4489" s="4" t="s">
        <v>464</v>
      </c>
      <c r="D4489" s="4">
        <v>42</v>
      </c>
      <c r="E4489" s="4" t="s">
        <v>18687</v>
      </c>
      <c r="F4489" s="4">
        <v>3.42870426177979</v>
      </c>
      <c r="G4489" s="4" t="s">
        <v>18688</v>
      </c>
    </row>
    <row r="4490" spans="1:7">
      <c r="A4490" s="4" t="s">
        <v>18689</v>
      </c>
      <c r="B4490" s="4" t="s">
        <v>18690</v>
      </c>
      <c r="C4490" s="4" t="s">
        <v>464</v>
      </c>
      <c r="D4490" s="4">
        <v>40</v>
      </c>
      <c r="E4490" s="4" t="s">
        <v>18691</v>
      </c>
      <c r="F4490" s="4">
        <v>3.42518377304077</v>
      </c>
      <c r="G4490" s="4" t="s">
        <v>18692</v>
      </c>
    </row>
    <row r="4491" spans="1:7">
      <c r="A4491" s="4" t="s">
        <v>18693</v>
      </c>
      <c r="B4491" s="4" t="s">
        <v>18694</v>
      </c>
      <c r="C4491" s="4" t="s">
        <v>464</v>
      </c>
      <c r="D4491" s="4">
        <v>38</v>
      </c>
      <c r="E4491" s="4" t="s">
        <v>18695</v>
      </c>
      <c r="F4491" s="4">
        <v>3.42450499534607</v>
      </c>
      <c r="G4491" s="4" t="s">
        <v>18696</v>
      </c>
    </row>
    <row r="4492" spans="1:7">
      <c r="A4492" s="4" t="s">
        <v>18697</v>
      </c>
      <c r="B4492" s="4" t="s">
        <v>18698</v>
      </c>
      <c r="C4492" s="4" t="s">
        <v>464</v>
      </c>
      <c r="D4492" s="4">
        <v>36</v>
      </c>
      <c r="E4492" s="4" t="s">
        <v>18699</v>
      </c>
      <c r="F4492" s="4">
        <v>3.42438054084778</v>
      </c>
      <c r="G4492" s="4" t="s">
        <v>18700</v>
      </c>
    </row>
    <row r="4493" spans="1:7">
      <c r="A4493" s="4" t="s">
        <v>18701</v>
      </c>
      <c r="B4493" s="4" t="s">
        <v>18702</v>
      </c>
      <c r="C4493" s="4" t="s">
        <v>464</v>
      </c>
      <c r="D4493" s="4">
        <v>38</v>
      </c>
      <c r="E4493" s="4" t="s">
        <v>18703</v>
      </c>
      <c r="F4493" s="4">
        <v>3.4230477809906</v>
      </c>
      <c r="G4493" s="4" t="s">
        <v>18704</v>
      </c>
    </row>
    <row r="4494" spans="1:7">
      <c r="A4494" s="4" t="s">
        <v>18705</v>
      </c>
      <c r="B4494" s="4" t="s">
        <v>18706</v>
      </c>
      <c r="C4494" s="4" t="s">
        <v>464</v>
      </c>
      <c r="D4494" s="4">
        <v>39</v>
      </c>
      <c r="E4494" s="4" t="s">
        <v>18707</v>
      </c>
      <c r="F4494" s="4">
        <v>3.42125916481018</v>
      </c>
      <c r="G4494" s="4" t="s">
        <v>18708</v>
      </c>
    </row>
    <row r="4495" spans="1:7">
      <c r="A4495" s="4" t="s">
        <v>18709</v>
      </c>
      <c r="B4495" s="4" t="s">
        <v>18710</v>
      </c>
      <c r="C4495" s="4" t="s">
        <v>464</v>
      </c>
      <c r="D4495" s="4">
        <v>40</v>
      </c>
      <c r="E4495" s="4" t="s">
        <v>18711</v>
      </c>
      <c r="F4495" s="4">
        <v>3.42111301422119</v>
      </c>
      <c r="G4495" s="4" t="s">
        <v>18712</v>
      </c>
    </row>
    <row r="4496" spans="1:7">
      <c r="A4496" s="4" t="s">
        <v>18713</v>
      </c>
      <c r="B4496" s="4" t="s">
        <v>18714</v>
      </c>
      <c r="C4496" s="4" t="s">
        <v>464</v>
      </c>
      <c r="D4496" s="4">
        <v>45</v>
      </c>
      <c r="E4496" s="4" t="s">
        <v>18715</v>
      </c>
      <c r="F4496" s="4">
        <v>3.42102479934692</v>
      </c>
      <c r="G4496" s="4" t="s">
        <v>18716</v>
      </c>
    </row>
    <row r="4497" spans="1:7">
      <c r="A4497" s="4" t="s">
        <v>18717</v>
      </c>
      <c r="B4497" s="4" t="s">
        <v>18718</v>
      </c>
      <c r="C4497" s="4" t="s">
        <v>464</v>
      </c>
      <c r="D4497" s="4">
        <v>43</v>
      </c>
      <c r="E4497" s="4" t="s">
        <v>18719</v>
      </c>
      <c r="F4497" s="4">
        <v>3.42032051086426</v>
      </c>
      <c r="G4497" s="4" t="s">
        <v>18720</v>
      </c>
    </row>
    <row r="4498" spans="1:7">
      <c r="A4498" s="4" t="s">
        <v>18721</v>
      </c>
      <c r="B4498" s="4" t="s">
        <v>18722</v>
      </c>
      <c r="C4498" s="4" t="s">
        <v>464</v>
      </c>
      <c r="D4498" s="4">
        <v>38</v>
      </c>
      <c r="E4498" s="4" t="s">
        <v>18723</v>
      </c>
      <c r="F4498" s="4">
        <v>3.41947722434998</v>
      </c>
      <c r="G4498" s="4" t="s">
        <v>18724</v>
      </c>
    </row>
    <row r="4499" spans="1:7">
      <c r="A4499" s="4" t="s">
        <v>18725</v>
      </c>
      <c r="B4499" s="4" t="s">
        <v>18726</v>
      </c>
      <c r="C4499" s="4" t="s">
        <v>464</v>
      </c>
      <c r="D4499" s="4">
        <v>42</v>
      </c>
      <c r="E4499" s="4" t="s">
        <v>18727</v>
      </c>
      <c r="F4499" s="4">
        <v>3.4171838760376</v>
      </c>
      <c r="G4499" s="4" t="s">
        <v>18728</v>
      </c>
    </row>
    <row r="4500" spans="1:7">
      <c r="A4500" s="4" t="s">
        <v>18729</v>
      </c>
      <c r="B4500" s="4" t="s">
        <v>18730</v>
      </c>
      <c r="C4500" s="4" t="s">
        <v>464</v>
      </c>
      <c r="D4500" s="4">
        <v>46</v>
      </c>
      <c r="E4500" s="4" t="s">
        <v>18731</v>
      </c>
      <c r="F4500" s="4">
        <v>3.41690587997437</v>
      </c>
      <c r="G4500" s="4" t="s">
        <v>18732</v>
      </c>
    </row>
    <row r="4501" spans="1:7">
      <c r="A4501" s="4" t="s">
        <v>18733</v>
      </c>
      <c r="B4501" s="4" t="s">
        <v>18734</v>
      </c>
      <c r="C4501" s="4" t="s">
        <v>464</v>
      </c>
      <c r="D4501" s="4">
        <v>38</v>
      </c>
      <c r="E4501" s="4" t="s">
        <v>18735</v>
      </c>
      <c r="F4501" s="4">
        <v>3.41685461997986</v>
      </c>
      <c r="G4501" s="4" t="s">
        <v>18736</v>
      </c>
    </row>
    <row r="4502" spans="1:7">
      <c r="A4502" s="4" t="s">
        <v>18737</v>
      </c>
      <c r="B4502" s="4" t="s">
        <v>18738</v>
      </c>
      <c r="C4502" s="4" t="s">
        <v>464</v>
      </c>
      <c r="D4502" s="4">
        <v>41</v>
      </c>
      <c r="E4502" s="4" t="s">
        <v>18739</v>
      </c>
      <c r="F4502" s="4">
        <v>3.41656351089478</v>
      </c>
      <c r="G4502" s="4" t="s">
        <v>18740</v>
      </c>
    </row>
    <row r="4503" spans="1:7">
      <c r="A4503" s="4" t="s">
        <v>18741</v>
      </c>
      <c r="B4503" s="4" t="s">
        <v>18742</v>
      </c>
      <c r="C4503" s="4" t="s">
        <v>464</v>
      </c>
      <c r="D4503" s="4">
        <v>40</v>
      </c>
      <c r="E4503" s="4" t="s">
        <v>18743</v>
      </c>
      <c r="F4503" s="4">
        <v>3.41596364974976</v>
      </c>
      <c r="G4503" s="4" t="s">
        <v>18744</v>
      </c>
    </row>
    <row r="4504" spans="1:7">
      <c r="A4504" s="4" t="s">
        <v>18745</v>
      </c>
      <c r="B4504" s="4" t="s">
        <v>18746</v>
      </c>
      <c r="C4504" s="4" t="s">
        <v>464</v>
      </c>
      <c r="D4504" s="4">
        <v>41</v>
      </c>
      <c r="E4504" s="4" t="s">
        <v>18747</v>
      </c>
      <c r="F4504" s="4">
        <v>3.41279792785645</v>
      </c>
      <c r="G4504" s="4" t="s">
        <v>18748</v>
      </c>
    </row>
    <row r="4505" spans="1:7">
      <c r="A4505" s="4" t="s">
        <v>18749</v>
      </c>
      <c r="B4505" s="4" t="s">
        <v>18750</v>
      </c>
      <c r="C4505" s="4" t="s">
        <v>464</v>
      </c>
      <c r="D4505" s="4">
        <v>38</v>
      </c>
      <c r="E4505" s="4" t="s">
        <v>18751</v>
      </c>
      <c r="F4505" s="4">
        <v>3.41155099868774</v>
      </c>
      <c r="G4505" s="4" t="s">
        <v>18752</v>
      </c>
    </row>
    <row r="4506" spans="1:7">
      <c r="A4506" s="4" t="s">
        <v>18753</v>
      </c>
      <c r="B4506" s="4" t="s">
        <v>18754</v>
      </c>
      <c r="C4506" s="4" t="s">
        <v>464</v>
      </c>
      <c r="D4506" s="4">
        <v>40</v>
      </c>
      <c r="E4506" s="4" t="s">
        <v>18755</v>
      </c>
      <c r="F4506" s="4">
        <v>3.41044425964355</v>
      </c>
      <c r="G4506" s="4" t="s">
        <v>18756</v>
      </c>
    </row>
    <row r="4507" spans="1:7">
      <c r="A4507" s="4" t="s">
        <v>18757</v>
      </c>
      <c r="B4507" s="4" t="s">
        <v>18758</v>
      </c>
      <c r="C4507" s="4" t="s">
        <v>464</v>
      </c>
      <c r="D4507" s="4">
        <v>48</v>
      </c>
      <c r="E4507" s="4" t="s">
        <v>18759</v>
      </c>
      <c r="F4507" s="4">
        <v>3.41036081314087</v>
      </c>
      <c r="G4507" s="4" t="s">
        <v>18760</v>
      </c>
    </row>
    <row r="4508" spans="1:7">
      <c r="A4508" s="4" t="s">
        <v>18761</v>
      </c>
      <c r="B4508" s="4" t="s">
        <v>18762</v>
      </c>
      <c r="C4508" s="4" t="s">
        <v>464</v>
      </c>
      <c r="D4508" s="4">
        <v>41</v>
      </c>
      <c r="E4508" s="4" t="s">
        <v>18763</v>
      </c>
      <c r="F4508" s="4">
        <v>3.40817022323608</v>
      </c>
      <c r="G4508" s="4" t="s">
        <v>18764</v>
      </c>
    </row>
    <row r="4509" spans="1:7">
      <c r="A4509" s="4" t="s">
        <v>18765</v>
      </c>
      <c r="B4509" s="4" t="s">
        <v>18766</v>
      </c>
      <c r="C4509" s="4" t="s">
        <v>464</v>
      </c>
      <c r="D4509" s="4">
        <v>37</v>
      </c>
      <c r="E4509" s="4" t="s">
        <v>18767</v>
      </c>
      <c r="F4509" s="4">
        <v>3.40613627433777</v>
      </c>
      <c r="G4509" s="4" t="s">
        <v>18768</v>
      </c>
    </row>
    <row r="4510" spans="1:7">
      <c r="A4510" s="4" t="s">
        <v>304</v>
      </c>
      <c r="B4510" s="4" t="s">
        <v>18769</v>
      </c>
      <c r="C4510" s="4" t="s">
        <v>464</v>
      </c>
      <c r="D4510" s="4">
        <v>48</v>
      </c>
      <c r="E4510" s="4" t="s">
        <v>18770</v>
      </c>
      <c r="F4510" s="4">
        <v>3.40593600273132</v>
      </c>
      <c r="G4510" s="4" t="s">
        <v>18771</v>
      </c>
    </row>
    <row r="4511" spans="1:7">
      <c r="A4511" s="4" t="s">
        <v>18772</v>
      </c>
      <c r="B4511" s="4" t="s">
        <v>18773</v>
      </c>
      <c r="C4511" s="4" t="s">
        <v>464</v>
      </c>
      <c r="D4511" s="4">
        <v>42</v>
      </c>
      <c r="E4511" s="4" t="s">
        <v>18774</v>
      </c>
      <c r="F4511" s="4">
        <v>3.40404081344604</v>
      </c>
      <c r="G4511" s="4" t="s">
        <v>18775</v>
      </c>
    </row>
    <row r="4512" spans="1:7">
      <c r="A4512" s="4" t="s">
        <v>18776</v>
      </c>
      <c r="B4512" s="4" t="s">
        <v>18777</v>
      </c>
      <c r="C4512" s="4" t="s">
        <v>464</v>
      </c>
      <c r="D4512" s="4">
        <v>44</v>
      </c>
      <c r="E4512" s="4" t="s">
        <v>18778</v>
      </c>
      <c r="F4512" s="4">
        <v>3.40376138687134</v>
      </c>
      <c r="G4512" s="4" t="s">
        <v>18779</v>
      </c>
    </row>
    <row r="4513" spans="1:7">
      <c r="A4513" s="4" t="s">
        <v>18780</v>
      </c>
      <c r="B4513" s="4" t="s">
        <v>18781</v>
      </c>
      <c r="C4513" s="4" t="s">
        <v>464</v>
      </c>
      <c r="D4513" s="4">
        <v>40</v>
      </c>
      <c r="E4513" s="4" t="s">
        <v>18782</v>
      </c>
      <c r="F4513" s="4">
        <v>3.40349388122559</v>
      </c>
      <c r="G4513" s="4" t="s">
        <v>18783</v>
      </c>
    </row>
    <row r="4514" spans="1:7">
      <c r="A4514" s="4" t="s">
        <v>18784</v>
      </c>
      <c r="B4514" s="4" t="s">
        <v>18785</v>
      </c>
      <c r="C4514" s="4" t="s">
        <v>464</v>
      </c>
      <c r="D4514" s="4">
        <v>33</v>
      </c>
      <c r="E4514" s="4" t="s">
        <v>18786</v>
      </c>
      <c r="F4514" s="4">
        <v>3.40294885635376</v>
      </c>
      <c r="G4514" s="4" t="s">
        <v>18787</v>
      </c>
    </row>
    <row r="4515" spans="1:7">
      <c r="A4515" s="4" t="s">
        <v>18788</v>
      </c>
      <c r="B4515" s="4" t="s">
        <v>18789</v>
      </c>
      <c r="C4515" s="4" t="s">
        <v>464</v>
      </c>
      <c r="D4515" s="4">
        <v>37</v>
      </c>
      <c r="E4515" s="4" t="s">
        <v>18790</v>
      </c>
      <c r="F4515" s="4">
        <v>3.39973759651184</v>
      </c>
      <c r="G4515" s="4" t="s">
        <v>18791</v>
      </c>
    </row>
    <row r="4516" spans="1:7">
      <c r="A4516" s="4" t="s">
        <v>18792</v>
      </c>
      <c r="B4516" s="4" t="s">
        <v>18793</v>
      </c>
      <c r="C4516" s="4" t="s">
        <v>464</v>
      </c>
      <c r="D4516" s="4">
        <v>39</v>
      </c>
      <c r="E4516" s="4" t="s">
        <v>18794</v>
      </c>
      <c r="F4516" s="4">
        <v>3.39808416366577</v>
      </c>
      <c r="G4516" s="4" t="s">
        <v>18795</v>
      </c>
    </row>
    <row r="4517" spans="1:7">
      <c r="A4517" s="4" t="s">
        <v>18796</v>
      </c>
      <c r="B4517" s="4" t="s">
        <v>18797</v>
      </c>
      <c r="C4517" s="4" t="s">
        <v>464</v>
      </c>
      <c r="D4517" s="4">
        <v>44</v>
      </c>
      <c r="E4517" s="4" t="s">
        <v>18798</v>
      </c>
      <c r="F4517" s="4">
        <v>3.39700198173523</v>
      </c>
      <c r="G4517" s="4" t="s">
        <v>18799</v>
      </c>
    </row>
    <row r="4518" spans="1:7">
      <c r="A4518" s="4" t="s">
        <v>18800</v>
      </c>
      <c r="B4518" s="4" t="s">
        <v>18801</v>
      </c>
      <c r="C4518" s="4" t="s">
        <v>464</v>
      </c>
      <c r="D4518" s="4">
        <v>44</v>
      </c>
      <c r="E4518" s="4" t="s">
        <v>18802</v>
      </c>
      <c r="F4518" s="4">
        <v>3.39618492126465</v>
      </c>
      <c r="G4518" s="4" t="s">
        <v>18803</v>
      </c>
    </row>
    <row r="4519" spans="1:7">
      <c r="A4519" s="4" t="s">
        <v>18804</v>
      </c>
      <c r="B4519" s="4" t="s">
        <v>18805</v>
      </c>
      <c r="C4519" s="4" t="s">
        <v>464</v>
      </c>
      <c r="D4519" s="4">
        <v>38</v>
      </c>
      <c r="E4519" s="4" t="s">
        <v>18806</v>
      </c>
      <c r="F4519" s="4">
        <v>3.39612531661987</v>
      </c>
      <c r="G4519" s="4" t="s">
        <v>18807</v>
      </c>
    </row>
    <row r="4520" spans="1:7">
      <c r="A4520" s="4" t="s">
        <v>18808</v>
      </c>
      <c r="B4520" s="4" t="s">
        <v>18809</v>
      </c>
      <c r="C4520" s="4" t="s">
        <v>464</v>
      </c>
      <c r="D4520" s="4">
        <v>45</v>
      </c>
      <c r="E4520" s="4" t="s">
        <v>18810</v>
      </c>
      <c r="F4520" s="4">
        <v>3.39603710174561</v>
      </c>
      <c r="G4520" s="4" t="s">
        <v>18811</v>
      </c>
    </row>
    <row r="4521" spans="1:7">
      <c r="A4521" s="4" t="s">
        <v>18812</v>
      </c>
      <c r="B4521" s="4" t="s">
        <v>18813</v>
      </c>
      <c r="C4521" s="4" t="s">
        <v>464</v>
      </c>
      <c r="D4521" s="4">
        <v>45</v>
      </c>
      <c r="E4521" s="4" t="s">
        <v>18814</v>
      </c>
      <c r="F4521" s="4">
        <v>3.39130020141602</v>
      </c>
      <c r="G4521" s="4" t="s">
        <v>18815</v>
      </c>
    </row>
    <row r="4522" spans="1:7">
      <c r="A4522" s="4" t="s">
        <v>18816</v>
      </c>
      <c r="B4522" s="4" t="s">
        <v>18817</v>
      </c>
      <c r="C4522" s="4" t="s">
        <v>464</v>
      </c>
      <c r="D4522" s="4">
        <v>38</v>
      </c>
      <c r="E4522" s="4" t="s">
        <v>18818</v>
      </c>
      <c r="F4522" s="4">
        <v>3.39043617248535</v>
      </c>
      <c r="G4522" s="4" t="s">
        <v>18819</v>
      </c>
    </row>
    <row r="4523" spans="1:7">
      <c r="A4523" s="4" t="s">
        <v>18820</v>
      </c>
      <c r="B4523" s="4" t="s">
        <v>18821</v>
      </c>
      <c r="C4523" s="4" t="s">
        <v>464</v>
      </c>
      <c r="D4523" s="4">
        <v>43</v>
      </c>
      <c r="E4523" s="4" t="s">
        <v>18822</v>
      </c>
      <c r="F4523" s="4">
        <v>3.38983201980591</v>
      </c>
      <c r="G4523" s="4" t="s">
        <v>18823</v>
      </c>
    </row>
    <row r="4524" spans="1:7">
      <c r="A4524" s="4" t="s">
        <v>18824</v>
      </c>
      <c r="B4524" s="4" t="s">
        <v>18825</v>
      </c>
      <c r="C4524" s="4" t="s">
        <v>464</v>
      </c>
      <c r="D4524" s="4">
        <v>33</v>
      </c>
      <c r="E4524" s="4" t="s">
        <v>18826</v>
      </c>
      <c r="F4524" s="4">
        <v>3.38888549804688</v>
      </c>
      <c r="G4524" s="4" t="s">
        <v>18827</v>
      </c>
    </row>
    <row r="4525" spans="1:7">
      <c r="A4525" s="4" t="s">
        <v>18828</v>
      </c>
      <c r="B4525" s="4" t="s">
        <v>18829</v>
      </c>
      <c r="C4525" s="4" t="s">
        <v>464</v>
      </c>
      <c r="D4525" s="4">
        <v>43</v>
      </c>
      <c r="E4525" s="4" t="s">
        <v>18830</v>
      </c>
      <c r="F4525" s="4">
        <v>3.38676929473877</v>
      </c>
      <c r="G4525" s="4" t="s">
        <v>18831</v>
      </c>
    </row>
    <row r="4526" spans="1:7">
      <c r="A4526" s="4" t="s">
        <v>18832</v>
      </c>
      <c r="B4526" s="4" t="s">
        <v>18833</v>
      </c>
      <c r="C4526" s="4" t="s">
        <v>464</v>
      </c>
      <c r="D4526" s="4">
        <v>43</v>
      </c>
      <c r="E4526" s="4" t="s">
        <v>18834</v>
      </c>
      <c r="F4526" s="4">
        <v>3.38668942451477</v>
      </c>
      <c r="G4526" s="4" t="s">
        <v>18835</v>
      </c>
    </row>
    <row r="4527" spans="1:7">
      <c r="A4527" s="4" t="s">
        <v>18836</v>
      </c>
      <c r="B4527" s="4" t="s">
        <v>18837</v>
      </c>
      <c r="C4527" s="4" t="s">
        <v>551</v>
      </c>
      <c r="D4527" s="4">
        <v>21</v>
      </c>
      <c r="E4527" s="4" t="s">
        <v>18838</v>
      </c>
      <c r="F4527" s="4">
        <v>3.3864541053772</v>
      </c>
      <c r="G4527" s="4" t="s">
        <v>18839</v>
      </c>
    </row>
    <row r="4528" spans="1:7">
      <c r="A4528" s="4" t="s">
        <v>702</v>
      </c>
      <c r="B4528" s="4" t="s">
        <v>703</v>
      </c>
      <c r="C4528" s="4" t="s">
        <v>464</v>
      </c>
      <c r="D4528" s="4">
        <v>44</v>
      </c>
      <c r="E4528" s="4" t="s">
        <v>704</v>
      </c>
      <c r="F4528" s="4">
        <v>3.38518905639648</v>
      </c>
      <c r="G4528" s="4" t="s">
        <v>705</v>
      </c>
    </row>
    <row r="4529" spans="1:7">
      <c r="A4529" s="4" t="s">
        <v>18840</v>
      </c>
      <c r="B4529" s="4" t="s">
        <v>18841</v>
      </c>
      <c r="C4529" s="4" t="s">
        <v>464</v>
      </c>
      <c r="D4529" s="4">
        <v>35</v>
      </c>
      <c r="E4529" s="4" t="s">
        <v>18842</v>
      </c>
      <c r="F4529" s="4">
        <v>3.38517999649048</v>
      </c>
      <c r="G4529" s="4" t="s">
        <v>18843</v>
      </c>
    </row>
    <row r="4530" spans="1:7">
      <c r="A4530" s="4" t="s">
        <v>18844</v>
      </c>
      <c r="B4530" s="4" t="s">
        <v>18845</v>
      </c>
      <c r="C4530" s="4" t="s">
        <v>464</v>
      </c>
      <c r="D4530" s="4">
        <v>40</v>
      </c>
      <c r="E4530" s="4" t="s">
        <v>18846</v>
      </c>
      <c r="F4530" s="4">
        <v>3.38462400436401</v>
      </c>
      <c r="G4530" s="4" t="s">
        <v>18847</v>
      </c>
    </row>
    <row r="4531" spans="1:7">
      <c r="A4531" s="4" t="s">
        <v>18848</v>
      </c>
      <c r="B4531" s="4" t="s">
        <v>18849</v>
      </c>
      <c r="C4531" s="4" t="s">
        <v>464</v>
      </c>
      <c r="D4531" s="4">
        <v>36</v>
      </c>
      <c r="E4531" s="4" t="s">
        <v>18850</v>
      </c>
      <c r="F4531" s="4">
        <v>3.38164901733398</v>
      </c>
      <c r="G4531" s="4" t="s">
        <v>18851</v>
      </c>
    </row>
    <row r="4532" spans="1:7">
      <c r="A4532" s="4" t="s">
        <v>18852</v>
      </c>
      <c r="B4532" s="4" t="s">
        <v>18853</v>
      </c>
      <c r="C4532" s="4" t="s">
        <v>464</v>
      </c>
      <c r="D4532" s="4">
        <v>39</v>
      </c>
      <c r="E4532" s="4" t="s">
        <v>18854</v>
      </c>
      <c r="F4532" s="4">
        <v>3.38133192062378</v>
      </c>
      <c r="G4532" s="4" t="s">
        <v>18855</v>
      </c>
    </row>
    <row r="4533" spans="1:7">
      <c r="A4533" s="4" t="s">
        <v>18856</v>
      </c>
      <c r="B4533" s="4" t="s">
        <v>18857</v>
      </c>
      <c r="C4533" s="4" t="s">
        <v>464</v>
      </c>
      <c r="D4533" s="4">
        <v>45</v>
      </c>
      <c r="E4533" s="4" t="s">
        <v>18858</v>
      </c>
      <c r="F4533" s="4">
        <v>3.38100051879883</v>
      </c>
      <c r="G4533" s="4" t="s">
        <v>18859</v>
      </c>
    </row>
    <row r="4534" spans="1:7">
      <c r="A4534" s="4" t="s">
        <v>18860</v>
      </c>
      <c r="B4534" s="4" t="s">
        <v>18861</v>
      </c>
      <c r="C4534" s="4" t="s">
        <v>551</v>
      </c>
      <c r="D4534" s="4">
        <v>11</v>
      </c>
      <c r="E4534" s="4" t="s">
        <v>18862</v>
      </c>
      <c r="F4534" s="4">
        <v>3.37960910797119</v>
      </c>
      <c r="G4534" s="4" t="s">
        <v>18863</v>
      </c>
    </row>
    <row r="4535" spans="1:7">
      <c r="A4535" s="4" t="s">
        <v>18864</v>
      </c>
      <c r="B4535" s="4" t="s">
        <v>18865</v>
      </c>
      <c r="C4535" s="4" t="s">
        <v>464</v>
      </c>
      <c r="D4535" s="4">
        <v>40</v>
      </c>
      <c r="E4535" s="4" t="s">
        <v>18866</v>
      </c>
      <c r="F4535" s="4">
        <v>3.3784966468811</v>
      </c>
      <c r="G4535" s="4" t="s">
        <v>18867</v>
      </c>
    </row>
    <row r="4536" spans="1:7">
      <c r="A4536" s="4" t="s">
        <v>18868</v>
      </c>
      <c r="B4536" s="4" t="s">
        <v>18869</v>
      </c>
      <c r="C4536" s="4" t="s">
        <v>464</v>
      </c>
      <c r="D4536" s="4">
        <v>40</v>
      </c>
      <c r="E4536" s="4" t="s">
        <v>18870</v>
      </c>
      <c r="F4536" s="4">
        <v>3.37843012809753</v>
      </c>
      <c r="G4536" s="4" t="s">
        <v>18871</v>
      </c>
    </row>
    <row r="4537" spans="1:7">
      <c r="A4537" s="4" t="s">
        <v>757</v>
      </c>
      <c r="B4537" s="4" t="s">
        <v>758</v>
      </c>
      <c r="C4537" s="4" t="s">
        <v>464</v>
      </c>
      <c r="D4537" s="4">
        <v>42</v>
      </c>
      <c r="E4537" s="4" t="s">
        <v>759</v>
      </c>
      <c r="F4537" s="4">
        <v>3.3782787322998</v>
      </c>
      <c r="G4537" s="4" t="s">
        <v>760</v>
      </c>
    </row>
    <row r="4538" spans="1:7">
      <c r="A4538" s="4" t="s">
        <v>18872</v>
      </c>
      <c r="B4538" s="4" t="s">
        <v>18873</v>
      </c>
      <c r="C4538" s="4" t="s">
        <v>464</v>
      </c>
      <c r="D4538" s="4">
        <v>40</v>
      </c>
      <c r="E4538" s="4" t="s">
        <v>18874</v>
      </c>
      <c r="F4538" s="4">
        <v>3.37484765052795</v>
      </c>
      <c r="G4538" s="4" t="s">
        <v>18875</v>
      </c>
    </row>
    <row r="4539" spans="1:7">
      <c r="A4539" s="4" t="s">
        <v>18876</v>
      </c>
      <c r="B4539" s="4" t="s">
        <v>18877</v>
      </c>
      <c r="C4539" s="4" t="s">
        <v>464</v>
      </c>
      <c r="D4539" s="4">
        <v>43</v>
      </c>
      <c r="E4539" s="4" t="s">
        <v>18878</v>
      </c>
      <c r="F4539" s="4">
        <v>3.37410283088684</v>
      </c>
      <c r="G4539" s="4" t="s">
        <v>18879</v>
      </c>
    </row>
    <row r="4540" spans="1:7">
      <c r="A4540" s="4" t="s">
        <v>18880</v>
      </c>
      <c r="B4540" s="4" t="s">
        <v>18881</v>
      </c>
      <c r="C4540" s="4" t="s">
        <v>464</v>
      </c>
      <c r="D4540" s="4">
        <v>38</v>
      </c>
      <c r="E4540" s="4" t="s">
        <v>18882</v>
      </c>
      <c r="F4540" s="4">
        <v>3.372554063797</v>
      </c>
      <c r="G4540" s="4" t="s">
        <v>18883</v>
      </c>
    </row>
    <row r="4541" spans="1:7">
      <c r="A4541" s="4" t="s">
        <v>18884</v>
      </c>
      <c r="B4541" s="4" t="s">
        <v>18885</v>
      </c>
      <c r="C4541" s="4" t="s">
        <v>464</v>
      </c>
      <c r="D4541" s="4">
        <v>44</v>
      </c>
      <c r="E4541" s="4" t="s">
        <v>18886</v>
      </c>
      <c r="F4541" s="4">
        <v>3.3722403049469</v>
      </c>
      <c r="G4541" s="4" t="s">
        <v>18887</v>
      </c>
    </row>
    <row r="4542" spans="1:7">
      <c r="A4542" s="4" t="s">
        <v>18888</v>
      </c>
      <c r="B4542" s="4" t="s">
        <v>18889</v>
      </c>
      <c r="C4542" s="4" t="s">
        <v>464</v>
      </c>
      <c r="D4542" s="4">
        <v>42</v>
      </c>
      <c r="E4542" s="4" t="s">
        <v>18890</v>
      </c>
      <c r="F4542" s="4">
        <v>3.37200713157654</v>
      </c>
      <c r="G4542" s="4" t="s">
        <v>18891</v>
      </c>
    </row>
    <row r="4543" spans="1:7">
      <c r="A4543" s="4" t="s">
        <v>865</v>
      </c>
      <c r="B4543" s="4" t="s">
        <v>866</v>
      </c>
      <c r="C4543" s="4" t="s">
        <v>464</v>
      </c>
      <c r="D4543" s="4">
        <v>38</v>
      </c>
      <c r="E4543" s="4" t="s">
        <v>867</v>
      </c>
      <c r="F4543" s="4">
        <v>3.37138748168945</v>
      </c>
      <c r="G4543" s="4" t="s">
        <v>868</v>
      </c>
    </row>
    <row r="4544" spans="1:7">
      <c r="A4544" s="4" t="s">
        <v>18892</v>
      </c>
      <c r="B4544" s="4" t="s">
        <v>18893</v>
      </c>
      <c r="C4544" s="4" t="s">
        <v>464</v>
      </c>
      <c r="D4544" s="4">
        <v>33</v>
      </c>
      <c r="E4544" s="4" t="s">
        <v>18894</v>
      </c>
      <c r="F4544" s="4">
        <v>3.37015509605408</v>
      </c>
      <c r="G4544" s="4" t="s">
        <v>18895</v>
      </c>
    </row>
    <row r="4545" spans="1:7">
      <c r="A4545" s="4" t="s">
        <v>18896</v>
      </c>
      <c r="B4545" s="4" t="s">
        <v>18897</v>
      </c>
      <c r="C4545" s="4" t="s">
        <v>464</v>
      </c>
      <c r="D4545" s="4">
        <v>41</v>
      </c>
      <c r="E4545" s="4" t="s">
        <v>18898</v>
      </c>
      <c r="F4545" s="4">
        <v>3.36844396591187</v>
      </c>
      <c r="G4545" s="4" t="s">
        <v>18899</v>
      </c>
    </row>
    <row r="4546" spans="1:7">
      <c r="A4546" s="4" t="s">
        <v>18900</v>
      </c>
      <c r="B4546" s="4" t="s">
        <v>18901</v>
      </c>
      <c r="C4546" s="4" t="s">
        <v>464</v>
      </c>
      <c r="D4546" s="4">
        <v>41</v>
      </c>
      <c r="E4546" s="4" t="s">
        <v>18902</v>
      </c>
      <c r="F4546" s="4">
        <v>3.36634159088135</v>
      </c>
      <c r="G4546" s="4" t="s">
        <v>18903</v>
      </c>
    </row>
    <row r="4547" spans="1:7">
      <c r="A4547" s="4" t="s">
        <v>18904</v>
      </c>
      <c r="B4547" s="4" t="s">
        <v>18905</v>
      </c>
      <c r="C4547" s="4" t="s">
        <v>464</v>
      </c>
      <c r="D4547" s="4">
        <v>37</v>
      </c>
      <c r="E4547" s="4" t="s">
        <v>18906</v>
      </c>
      <c r="F4547" s="4">
        <v>3.36626958847046</v>
      </c>
      <c r="G4547" s="4" t="s">
        <v>18907</v>
      </c>
    </row>
    <row r="4548" spans="1:7">
      <c r="A4548" s="4" t="s">
        <v>18908</v>
      </c>
      <c r="B4548" s="4" t="s">
        <v>18909</v>
      </c>
      <c r="C4548" s="4" t="s">
        <v>464</v>
      </c>
      <c r="D4548" s="4">
        <v>40</v>
      </c>
      <c r="E4548" s="4" t="s">
        <v>18910</v>
      </c>
      <c r="F4548" s="4">
        <v>3.36578130722046</v>
      </c>
      <c r="G4548" s="4" t="s">
        <v>18911</v>
      </c>
    </row>
    <row r="4549" spans="1:7">
      <c r="A4549" s="4" t="s">
        <v>18912</v>
      </c>
      <c r="B4549" s="4" t="s">
        <v>18913</v>
      </c>
      <c r="C4549" s="4" t="s">
        <v>464</v>
      </c>
      <c r="D4549" s="4">
        <v>40</v>
      </c>
      <c r="E4549" s="4" t="s">
        <v>18914</v>
      </c>
      <c r="F4549" s="4">
        <v>3.36498308181763</v>
      </c>
      <c r="G4549" s="4" t="s">
        <v>18915</v>
      </c>
    </row>
    <row r="4550" spans="1:7">
      <c r="A4550" s="4" t="s">
        <v>18916</v>
      </c>
      <c r="B4550" s="4" t="s">
        <v>18917</v>
      </c>
      <c r="C4550" s="4" t="s">
        <v>464</v>
      </c>
      <c r="D4550" s="4">
        <v>42</v>
      </c>
      <c r="E4550" s="4" t="s">
        <v>18918</v>
      </c>
      <c r="F4550" s="4">
        <v>3.36364078521729</v>
      </c>
      <c r="G4550" s="4" t="s">
        <v>18919</v>
      </c>
    </row>
    <row r="4551" spans="1:7">
      <c r="A4551" s="4" t="s">
        <v>18920</v>
      </c>
      <c r="B4551" s="4" t="s">
        <v>18921</v>
      </c>
      <c r="C4551" s="4" t="s">
        <v>464</v>
      </c>
      <c r="D4551" s="4">
        <v>46</v>
      </c>
      <c r="E4551" s="4" t="s">
        <v>18922</v>
      </c>
      <c r="F4551" s="4">
        <v>3.36295676231384</v>
      </c>
      <c r="G4551" s="4" t="s">
        <v>18923</v>
      </c>
    </row>
    <row r="4552" spans="1:7">
      <c r="A4552" s="4" t="s">
        <v>18924</v>
      </c>
      <c r="B4552" s="4" t="s">
        <v>18925</v>
      </c>
      <c r="C4552" s="4" t="s">
        <v>464</v>
      </c>
      <c r="D4552" s="4">
        <v>32</v>
      </c>
      <c r="E4552" s="4" t="s">
        <v>18926</v>
      </c>
      <c r="F4552" s="4">
        <v>3.36257886886597</v>
      </c>
      <c r="G4552" s="4" t="s">
        <v>18927</v>
      </c>
    </row>
    <row r="4553" spans="1:7">
      <c r="A4553" s="4" t="s">
        <v>18928</v>
      </c>
      <c r="B4553" s="4" t="s">
        <v>18929</v>
      </c>
      <c r="C4553" s="4" t="s">
        <v>464</v>
      </c>
      <c r="D4553" s="4">
        <v>40</v>
      </c>
      <c r="E4553" s="4" t="s">
        <v>18930</v>
      </c>
      <c r="F4553" s="4">
        <v>3.36138820648193</v>
      </c>
      <c r="G4553" s="4" t="s">
        <v>18931</v>
      </c>
    </row>
    <row r="4554" spans="1:7">
      <c r="A4554" s="4" t="s">
        <v>18932</v>
      </c>
      <c r="B4554" s="4" t="s">
        <v>18933</v>
      </c>
      <c r="C4554" s="4" t="s">
        <v>464</v>
      </c>
      <c r="D4554" s="4">
        <v>41</v>
      </c>
      <c r="E4554" s="4" t="s">
        <v>18934</v>
      </c>
      <c r="F4554" s="4">
        <v>3.36068034172058</v>
      </c>
      <c r="G4554" s="4" t="s">
        <v>18935</v>
      </c>
    </row>
    <row r="4555" spans="1:7">
      <c r="A4555" s="4" t="s">
        <v>18936</v>
      </c>
      <c r="B4555" s="4" t="s">
        <v>18937</v>
      </c>
      <c r="C4555" s="4" t="s">
        <v>464</v>
      </c>
      <c r="D4555" s="4">
        <v>43</v>
      </c>
      <c r="E4555" s="4" t="s">
        <v>18938</v>
      </c>
      <c r="F4555" s="4">
        <v>3.35979509353638</v>
      </c>
      <c r="G4555" s="4" t="s">
        <v>18939</v>
      </c>
    </row>
    <row r="4556" spans="1:7">
      <c r="A4556" s="4" t="s">
        <v>18940</v>
      </c>
      <c r="B4556" s="4" t="s">
        <v>18941</v>
      </c>
      <c r="C4556" s="4" t="s">
        <v>464</v>
      </c>
      <c r="D4556" s="4">
        <v>28</v>
      </c>
      <c r="E4556" s="4" t="s">
        <v>18942</v>
      </c>
      <c r="F4556" s="4">
        <v>3.35840702056885</v>
      </c>
      <c r="G4556" s="4" t="s">
        <v>18943</v>
      </c>
    </row>
    <row r="4557" spans="1:7">
      <c r="A4557" s="4" t="s">
        <v>18944</v>
      </c>
      <c r="B4557" s="4" t="s">
        <v>18945</v>
      </c>
      <c r="C4557" s="4" t="s">
        <v>464</v>
      </c>
      <c r="D4557" s="4">
        <v>42</v>
      </c>
      <c r="E4557" s="4" t="s">
        <v>18946</v>
      </c>
      <c r="F4557" s="4">
        <v>3.35833740234375</v>
      </c>
      <c r="G4557" s="4" t="s">
        <v>18947</v>
      </c>
    </row>
    <row r="4558" spans="1:7">
      <c r="A4558" s="4" t="s">
        <v>18948</v>
      </c>
      <c r="B4558" s="4" t="s">
        <v>18949</v>
      </c>
      <c r="C4558" s="4" t="s">
        <v>464</v>
      </c>
      <c r="D4558" s="4">
        <v>43</v>
      </c>
      <c r="E4558" s="4" t="s">
        <v>18950</v>
      </c>
      <c r="F4558" s="4">
        <v>3.35824489593506</v>
      </c>
      <c r="G4558" s="4" t="s">
        <v>18951</v>
      </c>
    </row>
    <row r="4559" spans="1:7">
      <c r="A4559" s="4" t="s">
        <v>18952</v>
      </c>
      <c r="B4559" s="4" t="s">
        <v>18953</v>
      </c>
      <c r="C4559" s="4" t="s">
        <v>464</v>
      </c>
      <c r="D4559" s="4">
        <v>37</v>
      </c>
      <c r="E4559" s="4" t="s">
        <v>18954</v>
      </c>
      <c r="F4559" s="4">
        <v>3.35819172859192</v>
      </c>
      <c r="G4559" s="4" t="s">
        <v>18955</v>
      </c>
    </row>
    <row r="4560" spans="1:7">
      <c r="A4560" s="4" t="s">
        <v>18956</v>
      </c>
      <c r="B4560" s="4" t="s">
        <v>18957</v>
      </c>
      <c r="C4560" s="4" t="s">
        <v>464</v>
      </c>
      <c r="D4560" s="4">
        <v>39</v>
      </c>
      <c r="E4560" s="4" t="s">
        <v>18958</v>
      </c>
      <c r="F4560" s="4">
        <v>3.35693979263306</v>
      </c>
      <c r="G4560" s="4" t="s">
        <v>18959</v>
      </c>
    </row>
    <row r="4561" spans="1:7">
      <c r="A4561" s="4" t="s">
        <v>18960</v>
      </c>
      <c r="B4561" s="4" t="s">
        <v>18961</v>
      </c>
      <c r="C4561" s="4" t="s">
        <v>464</v>
      </c>
      <c r="D4561" s="4">
        <v>38</v>
      </c>
      <c r="E4561" s="4" t="s">
        <v>18962</v>
      </c>
      <c r="F4561" s="4">
        <v>3.35680270195007</v>
      </c>
      <c r="G4561" s="4" t="s">
        <v>18963</v>
      </c>
    </row>
    <row r="4562" spans="1:7">
      <c r="A4562" s="4" t="s">
        <v>18964</v>
      </c>
      <c r="B4562" s="4" t="s">
        <v>18965</v>
      </c>
      <c r="C4562" s="4" t="s">
        <v>464</v>
      </c>
      <c r="D4562" s="4">
        <v>41</v>
      </c>
      <c r="E4562" s="4" t="s">
        <v>18966</v>
      </c>
      <c r="F4562" s="4">
        <v>3.35670137405396</v>
      </c>
      <c r="G4562" s="4" t="s">
        <v>18967</v>
      </c>
    </row>
    <row r="4563" spans="1:7">
      <c r="A4563" s="4" t="s">
        <v>18968</v>
      </c>
      <c r="B4563" s="4" t="s">
        <v>18969</v>
      </c>
      <c r="C4563" s="4" t="s">
        <v>464</v>
      </c>
      <c r="D4563" s="4">
        <v>34</v>
      </c>
      <c r="E4563" s="4" t="s">
        <v>18970</v>
      </c>
      <c r="F4563" s="4">
        <v>3.35472297668457</v>
      </c>
      <c r="G4563" s="4" t="s">
        <v>18971</v>
      </c>
    </row>
    <row r="4564" spans="1:7">
      <c r="A4564" s="4" t="s">
        <v>18972</v>
      </c>
      <c r="B4564" s="4" t="s">
        <v>18973</v>
      </c>
      <c r="C4564" s="4" t="s">
        <v>464</v>
      </c>
      <c r="D4564" s="4">
        <v>36</v>
      </c>
      <c r="E4564" s="4" t="s">
        <v>18974</v>
      </c>
      <c r="F4564" s="4">
        <v>3.35331106185913</v>
      </c>
      <c r="G4564" s="4" t="s">
        <v>18975</v>
      </c>
    </row>
    <row r="4565" spans="1:7">
      <c r="A4565" s="4" t="s">
        <v>18976</v>
      </c>
      <c r="B4565" s="4" t="s">
        <v>18977</v>
      </c>
      <c r="C4565" s="4" t="s">
        <v>551</v>
      </c>
      <c r="D4565" s="4">
        <v>8</v>
      </c>
      <c r="E4565" s="4" t="s">
        <v>18978</v>
      </c>
      <c r="F4565" s="4">
        <v>3.35259556770325</v>
      </c>
      <c r="G4565" s="4" t="s">
        <v>18979</v>
      </c>
    </row>
    <row r="4566" spans="1:7">
      <c r="A4566" s="4" t="s">
        <v>18980</v>
      </c>
      <c r="B4566" s="4" t="s">
        <v>18981</v>
      </c>
      <c r="C4566" s="4" t="s">
        <v>464</v>
      </c>
      <c r="D4566" s="4">
        <v>36</v>
      </c>
      <c r="E4566" s="4" t="s">
        <v>18982</v>
      </c>
      <c r="F4566" s="4">
        <v>3.35246181488037</v>
      </c>
      <c r="G4566" s="4" t="s">
        <v>18983</v>
      </c>
    </row>
    <row r="4567" spans="1:7">
      <c r="A4567" s="4" t="s">
        <v>18984</v>
      </c>
      <c r="B4567" s="4" t="s">
        <v>18985</v>
      </c>
      <c r="C4567" s="4" t="s">
        <v>464</v>
      </c>
      <c r="D4567" s="4">
        <v>37</v>
      </c>
      <c r="E4567" s="4" t="s">
        <v>18986</v>
      </c>
      <c r="F4567" s="4">
        <v>3.3524055480957</v>
      </c>
      <c r="G4567" s="4" t="s">
        <v>18987</v>
      </c>
    </row>
    <row r="4568" spans="1:7">
      <c r="A4568" s="4" t="s">
        <v>18988</v>
      </c>
      <c r="B4568" s="4" t="s">
        <v>18989</v>
      </c>
      <c r="C4568" s="4" t="s">
        <v>4103</v>
      </c>
      <c r="D4568" s="4">
        <v>23</v>
      </c>
      <c r="E4568" s="4" t="s">
        <v>18990</v>
      </c>
      <c r="F4568" s="4">
        <v>3.35158252716064</v>
      </c>
      <c r="G4568" s="4" t="s">
        <v>18991</v>
      </c>
    </row>
    <row r="4569" spans="1:7">
      <c r="A4569" s="4" t="s">
        <v>18992</v>
      </c>
      <c r="B4569" s="4" t="s">
        <v>18993</v>
      </c>
      <c r="C4569" s="4" t="s">
        <v>464</v>
      </c>
      <c r="D4569" s="4">
        <v>45</v>
      </c>
      <c r="E4569" s="4" t="s">
        <v>18994</v>
      </c>
      <c r="F4569" s="4">
        <v>3.351233959198</v>
      </c>
      <c r="G4569" s="4" t="s">
        <v>18995</v>
      </c>
    </row>
    <row r="4570" spans="1:7">
      <c r="A4570" s="4" t="s">
        <v>18996</v>
      </c>
      <c r="B4570" s="4" t="s">
        <v>18997</v>
      </c>
      <c r="C4570" s="4" t="s">
        <v>464</v>
      </c>
      <c r="D4570" s="4">
        <v>43</v>
      </c>
      <c r="E4570" s="4" t="s">
        <v>18998</v>
      </c>
      <c r="F4570" s="4">
        <v>3.35056304931641</v>
      </c>
      <c r="G4570" s="4" t="s">
        <v>18999</v>
      </c>
    </row>
    <row r="4571" spans="1:7">
      <c r="A4571" s="4" t="s">
        <v>19000</v>
      </c>
      <c r="B4571" s="4" t="s">
        <v>19001</v>
      </c>
      <c r="C4571" s="4" t="s">
        <v>464</v>
      </c>
      <c r="D4571" s="4">
        <v>45</v>
      </c>
      <c r="E4571" s="4" t="s">
        <v>19002</v>
      </c>
      <c r="F4571" s="4">
        <v>3.34931707382202</v>
      </c>
      <c r="G4571" s="4" t="s">
        <v>19003</v>
      </c>
    </row>
    <row r="4572" spans="1:7">
      <c r="A4572" s="4" t="s">
        <v>19004</v>
      </c>
      <c r="B4572" s="4" t="s">
        <v>19005</v>
      </c>
      <c r="C4572" s="4" t="s">
        <v>464</v>
      </c>
      <c r="D4572" s="4">
        <v>42</v>
      </c>
      <c r="E4572" s="4" t="s">
        <v>19006</v>
      </c>
      <c r="F4572" s="4">
        <v>3.34727072715759</v>
      </c>
      <c r="G4572" s="4" t="s">
        <v>19007</v>
      </c>
    </row>
    <row r="4573" spans="1:7">
      <c r="A4573" s="4" t="s">
        <v>19008</v>
      </c>
      <c r="B4573" s="4" t="s">
        <v>19009</v>
      </c>
      <c r="C4573" s="4" t="s">
        <v>464</v>
      </c>
      <c r="D4573" s="4">
        <v>36</v>
      </c>
      <c r="E4573" s="4" t="s">
        <v>19010</v>
      </c>
      <c r="F4573" s="4">
        <v>3.34680676460266</v>
      </c>
      <c r="G4573" s="4" t="s">
        <v>19011</v>
      </c>
    </row>
    <row r="4574" spans="1:7">
      <c r="A4574" s="4" t="s">
        <v>19012</v>
      </c>
      <c r="B4574" s="4" t="s">
        <v>19013</v>
      </c>
      <c r="C4574" s="4" t="s">
        <v>464</v>
      </c>
      <c r="D4574" s="4">
        <v>43</v>
      </c>
      <c r="E4574" s="4" t="s">
        <v>19014</v>
      </c>
      <c r="F4574" s="4">
        <v>3.34646129608154</v>
      </c>
      <c r="G4574" s="4" t="s">
        <v>19015</v>
      </c>
    </row>
    <row r="4575" spans="1:7">
      <c r="A4575" s="4" t="s">
        <v>19016</v>
      </c>
      <c r="B4575" s="4" t="s">
        <v>19017</v>
      </c>
      <c r="C4575" s="4" t="s">
        <v>464</v>
      </c>
      <c r="D4575" s="4">
        <v>45</v>
      </c>
      <c r="E4575" s="4" t="s">
        <v>19018</v>
      </c>
      <c r="F4575" s="4">
        <v>3.34635734558105</v>
      </c>
      <c r="G4575" s="4" t="s">
        <v>19019</v>
      </c>
    </row>
    <row r="4576" spans="1:7">
      <c r="A4576" s="4" t="s">
        <v>19020</v>
      </c>
      <c r="B4576" s="4" t="s">
        <v>19021</v>
      </c>
      <c r="C4576" s="4" t="s">
        <v>464</v>
      </c>
      <c r="D4576" s="4">
        <v>41</v>
      </c>
      <c r="E4576" s="4" t="s">
        <v>19022</v>
      </c>
      <c r="F4576" s="4">
        <v>3.34576797485352</v>
      </c>
      <c r="G4576" s="4" t="s">
        <v>19023</v>
      </c>
    </row>
    <row r="4577" spans="1:7">
      <c r="A4577" s="4" t="s">
        <v>19024</v>
      </c>
      <c r="B4577" s="4" t="s">
        <v>19025</v>
      </c>
      <c r="C4577" s="4" t="s">
        <v>464</v>
      </c>
      <c r="D4577" s="4">
        <v>41</v>
      </c>
      <c r="E4577" s="4" t="s">
        <v>19026</v>
      </c>
      <c r="F4577" s="4">
        <v>3.34339237213135</v>
      </c>
      <c r="G4577" s="4" t="s">
        <v>19027</v>
      </c>
    </row>
    <row r="4578" spans="1:7">
      <c r="A4578" s="4" t="s">
        <v>19028</v>
      </c>
      <c r="B4578" s="4" t="s">
        <v>19029</v>
      </c>
      <c r="C4578" s="4" t="s">
        <v>464</v>
      </c>
      <c r="D4578" s="4">
        <v>37</v>
      </c>
      <c r="E4578" s="4" t="s">
        <v>19030</v>
      </c>
      <c r="F4578" s="4">
        <v>3.34236431121826</v>
      </c>
      <c r="G4578" s="4" t="s">
        <v>19031</v>
      </c>
    </row>
    <row r="4579" spans="1:7">
      <c r="A4579" s="4" t="s">
        <v>19032</v>
      </c>
      <c r="B4579" s="4" t="s">
        <v>19033</v>
      </c>
      <c r="C4579" s="4" t="s">
        <v>464</v>
      </c>
      <c r="D4579" s="4">
        <v>36</v>
      </c>
      <c r="E4579" s="4" t="s">
        <v>19034</v>
      </c>
      <c r="F4579" s="4">
        <v>3.34115123748779</v>
      </c>
      <c r="G4579" s="4" t="s">
        <v>19035</v>
      </c>
    </row>
    <row r="4580" spans="1:7">
      <c r="A4580" s="4" t="s">
        <v>722</v>
      </c>
      <c r="B4580" s="4" t="s">
        <v>723</v>
      </c>
      <c r="C4580" s="4" t="s">
        <v>464</v>
      </c>
      <c r="D4580" s="4">
        <v>43</v>
      </c>
      <c r="E4580" s="4" t="s">
        <v>724</v>
      </c>
      <c r="F4580" s="4">
        <v>3.34096813201904</v>
      </c>
      <c r="G4580" s="4" t="s">
        <v>725</v>
      </c>
    </row>
    <row r="4581" spans="1:7">
      <c r="A4581" s="4" t="s">
        <v>19036</v>
      </c>
      <c r="B4581" s="4" t="s">
        <v>19037</v>
      </c>
      <c r="C4581" s="4" t="s">
        <v>464</v>
      </c>
      <c r="D4581" s="4">
        <v>40</v>
      </c>
      <c r="E4581" s="4" t="s">
        <v>19038</v>
      </c>
      <c r="F4581" s="4">
        <v>3.34086894989014</v>
      </c>
      <c r="G4581" s="4" t="s">
        <v>19039</v>
      </c>
    </row>
    <row r="4582" spans="1:7">
      <c r="A4582" s="4" t="s">
        <v>19040</v>
      </c>
      <c r="B4582" s="4" t="s">
        <v>19041</v>
      </c>
      <c r="C4582" s="4" t="s">
        <v>464</v>
      </c>
      <c r="D4582" s="4">
        <v>37</v>
      </c>
      <c r="E4582" s="4" t="s">
        <v>19042</v>
      </c>
      <c r="F4582" s="4">
        <v>3.34080219268799</v>
      </c>
      <c r="G4582" s="4" t="s">
        <v>19043</v>
      </c>
    </row>
    <row r="4583" spans="1:7">
      <c r="A4583" s="4" t="s">
        <v>19044</v>
      </c>
      <c r="B4583" s="4" t="s">
        <v>19045</v>
      </c>
      <c r="C4583" s="4" t="s">
        <v>464</v>
      </c>
      <c r="D4583" s="4">
        <v>24</v>
      </c>
      <c r="E4583" s="4" t="s">
        <v>19046</v>
      </c>
      <c r="F4583" s="4">
        <v>3.34079599380493</v>
      </c>
      <c r="G4583" s="4" t="s">
        <v>19047</v>
      </c>
    </row>
    <row r="4584" spans="1:7">
      <c r="A4584" s="4" t="s">
        <v>19048</v>
      </c>
      <c r="B4584" s="4" t="s">
        <v>19049</v>
      </c>
      <c r="C4584" s="4" t="s">
        <v>464</v>
      </c>
      <c r="D4584" s="4">
        <v>40</v>
      </c>
      <c r="E4584" s="4" t="s">
        <v>19050</v>
      </c>
      <c r="F4584" s="4">
        <v>3.34015130996704</v>
      </c>
      <c r="G4584" s="4" t="s">
        <v>19051</v>
      </c>
    </row>
    <row r="4585" spans="1:7">
      <c r="A4585" s="4" t="s">
        <v>19052</v>
      </c>
      <c r="B4585" s="4" t="s">
        <v>19053</v>
      </c>
      <c r="C4585" s="4" t="s">
        <v>464</v>
      </c>
      <c r="D4585" s="4">
        <v>44</v>
      </c>
      <c r="E4585" s="4" t="s">
        <v>19054</v>
      </c>
      <c r="F4585" s="4">
        <v>3.33972668647766</v>
      </c>
      <c r="G4585" s="4" t="s">
        <v>19055</v>
      </c>
    </row>
    <row r="4586" spans="1:7">
      <c r="A4586" s="4" t="s">
        <v>19056</v>
      </c>
      <c r="B4586" s="4" t="s">
        <v>19057</v>
      </c>
      <c r="C4586" s="4" t="s">
        <v>464</v>
      </c>
      <c r="D4586" s="4">
        <v>44</v>
      </c>
      <c r="E4586" s="4" t="s">
        <v>19058</v>
      </c>
      <c r="F4586" s="4">
        <v>3.33874130249023</v>
      </c>
      <c r="G4586" s="4" t="s">
        <v>19059</v>
      </c>
    </row>
    <row r="4587" spans="1:7">
      <c r="A4587" s="4" t="s">
        <v>19060</v>
      </c>
      <c r="B4587" s="4" t="s">
        <v>19061</v>
      </c>
      <c r="C4587" s="4" t="s">
        <v>464</v>
      </c>
      <c r="D4587" s="4">
        <v>38</v>
      </c>
      <c r="E4587" s="4" t="s">
        <v>19062</v>
      </c>
      <c r="F4587" s="4">
        <v>3.33787703514099</v>
      </c>
      <c r="G4587" s="4" t="s">
        <v>19063</v>
      </c>
    </row>
    <row r="4588" spans="1:7">
      <c r="A4588" s="4" t="s">
        <v>19064</v>
      </c>
      <c r="B4588" s="4" t="s">
        <v>19065</v>
      </c>
      <c r="C4588" s="4" t="s">
        <v>464</v>
      </c>
      <c r="D4588" s="4">
        <v>41</v>
      </c>
      <c r="E4588" s="4" t="s">
        <v>19066</v>
      </c>
      <c r="F4588" s="4">
        <v>3.3359260559082</v>
      </c>
      <c r="G4588" s="4" t="s">
        <v>19067</v>
      </c>
    </row>
    <row r="4589" spans="1:7">
      <c r="A4589" s="4" t="s">
        <v>19068</v>
      </c>
      <c r="B4589" s="4" t="s">
        <v>19069</v>
      </c>
      <c r="C4589" s="4" t="s">
        <v>464</v>
      </c>
      <c r="D4589" s="4">
        <v>42</v>
      </c>
      <c r="E4589" s="4" t="s">
        <v>19070</v>
      </c>
      <c r="F4589" s="4">
        <v>3.33584117889404</v>
      </c>
      <c r="G4589" s="4" t="s">
        <v>19071</v>
      </c>
    </row>
    <row r="4590" spans="1:7">
      <c r="A4590" s="4" t="s">
        <v>19072</v>
      </c>
      <c r="B4590" s="4" t="s">
        <v>19073</v>
      </c>
      <c r="C4590" s="4" t="s">
        <v>464</v>
      </c>
      <c r="D4590" s="4">
        <v>33</v>
      </c>
      <c r="E4590" s="4" t="s">
        <v>19074</v>
      </c>
      <c r="F4590" s="4">
        <v>3.33546614646912</v>
      </c>
      <c r="G4590" s="4" t="s">
        <v>19075</v>
      </c>
    </row>
    <row r="4591" spans="1:7">
      <c r="A4591" s="4" t="s">
        <v>19076</v>
      </c>
      <c r="B4591" s="4" t="s">
        <v>19077</v>
      </c>
      <c r="C4591" s="4" t="s">
        <v>464</v>
      </c>
      <c r="D4591" s="4">
        <v>45</v>
      </c>
      <c r="E4591" s="4" t="s">
        <v>19078</v>
      </c>
      <c r="F4591" s="4">
        <v>3.33391094207764</v>
      </c>
      <c r="G4591" s="4" t="s">
        <v>19079</v>
      </c>
    </row>
    <row r="4592" spans="1:7">
      <c r="A4592" s="4" t="s">
        <v>19080</v>
      </c>
      <c r="B4592" s="4" t="s">
        <v>19081</v>
      </c>
      <c r="C4592" s="4" t="s">
        <v>464</v>
      </c>
      <c r="D4592" s="4">
        <v>47</v>
      </c>
      <c r="E4592" s="4" t="s">
        <v>19082</v>
      </c>
      <c r="F4592" s="4">
        <v>3.33284950256348</v>
      </c>
      <c r="G4592" s="4" t="s">
        <v>19083</v>
      </c>
    </row>
    <row r="4593" spans="1:7">
      <c r="A4593" s="4" t="s">
        <v>19084</v>
      </c>
      <c r="B4593" s="4" t="s">
        <v>19085</v>
      </c>
      <c r="C4593" s="4" t="s">
        <v>464</v>
      </c>
      <c r="D4593" s="4">
        <v>41</v>
      </c>
      <c r="E4593" s="4" t="s">
        <v>19086</v>
      </c>
      <c r="F4593" s="4">
        <v>3.33224773406982</v>
      </c>
      <c r="G4593" s="4" t="s">
        <v>19087</v>
      </c>
    </row>
    <row r="4594" spans="1:7">
      <c r="A4594" s="4" t="s">
        <v>19088</v>
      </c>
      <c r="B4594" s="4" t="s">
        <v>19089</v>
      </c>
      <c r="C4594" s="4" t="s">
        <v>464</v>
      </c>
      <c r="D4594" s="4">
        <v>48</v>
      </c>
      <c r="E4594" s="4" t="s">
        <v>19090</v>
      </c>
      <c r="F4594" s="4">
        <v>3.33045244216919</v>
      </c>
      <c r="G4594" s="4" t="s">
        <v>19091</v>
      </c>
    </row>
    <row r="4595" spans="1:7">
      <c r="A4595" s="4" t="s">
        <v>19092</v>
      </c>
      <c r="B4595" s="4" t="s">
        <v>19093</v>
      </c>
      <c r="C4595" s="4" t="s">
        <v>551</v>
      </c>
      <c r="D4595" s="4">
        <v>10</v>
      </c>
      <c r="E4595" s="4" t="s">
        <v>19094</v>
      </c>
      <c r="F4595" s="4">
        <v>3.32971262931824</v>
      </c>
      <c r="G4595" s="4" t="s">
        <v>19095</v>
      </c>
    </row>
    <row r="4596" spans="1:7">
      <c r="A4596" s="4" t="s">
        <v>19096</v>
      </c>
      <c r="B4596" s="4" t="s">
        <v>19097</v>
      </c>
      <c r="C4596" s="4" t="s">
        <v>464</v>
      </c>
      <c r="D4596" s="4">
        <v>41</v>
      </c>
      <c r="E4596" s="4" t="s">
        <v>19098</v>
      </c>
      <c r="F4596" s="4">
        <v>3.32761240005493</v>
      </c>
      <c r="G4596" s="4" t="s">
        <v>19099</v>
      </c>
    </row>
    <row r="4597" spans="1:7">
      <c r="A4597" s="4" t="s">
        <v>19100</v>
      </c>
      <c r="B4597" s="4" t="s">
        <v>19101</v>
      </c>
      <c r="C4597" s="4" t="s">
        <v>464</v>
      </c>
      <c r="D4597" s="4">
        <v>40</v>
      </c>
      <c r="E4597" s="4" t="s">
        <v>19102</v>
      </c>
      <c r="F4597" s="4">
        <v>3.32605266571045</v>
      </c>
      <c r="G4597" s="4" t="s">
        <v>19103</v>
      </c>
    </row>
    <row r="4598" spans="1:7">
      <c r="A4598" s="4" t="s">
        <v>19104</v>
      </c>
      <c r="B4598" s="4" t="s">
        <v>19105</v>
      </c>
      <c r="C4598" s="4" t="s">
        <v>464</v>
      </c>
      <c r="D4598" s="4">
        <v>38</v>
      </c>
      <c r="E4598" s="4" t="s">
        <v>19106</v>
      </c>
      <c r="F4598" s="4">
        <v>3.32477927207947</v>
      </c>
      <c r="G4598" s="4" t="s">
        <v>19107</v>
      </c>
    </row>
    <row r="4599" spans="1:7">
      <c r="A4599" s="4" t="s">
        <v>19108</v>
      </c>
      <c r="B4599" s="4" t="s">
        <v>19109</v>
      </c>
      <c r="C4599" s="4" t="s">
        <v>464</v>
      </c>
      <c r="D4599" s="4">
        <v>38</v>
      </c>
      <c r="E4599" s="4" t="s">
        <v>19110</v>
      </c>
      <c r="F4599" s="4">
        <v>3.32466650009155</v>
      </c>
      <c r="G4599" s="4" t="s">
        <v>19111</v>
      </c>
    </row>
    <row r="4600" spans="1:7">
      <c r="A4600" s="4" t="s">
        <v>19112</v>
      </c>
      <c r="B4600" s="4" t="s">
        <v>19113</v>
      </c>
      <c r="C4600" s="4" t="s">
        <v>464</v>
      </c>
      <c r="D4600" s="4">
        <v>35</v>
      </c>
      <c r="E4600" s="4" t="s">
        <v>19114</v>
      </c>
      <c r="F4600" s="4">
        <v>3.32459688186646</v>
      </c>
      <c r="G4600" s="4" t="s">
        <v>19115</v>
      </c>
    </row>
    <row r="4601" spans="1:7">
      <c r="A4601" s="4" t="s">
        <v>19116</v>
      </c>
      <c r="B4601" s="4" t="s">
        <v>19117</v>
      </c>
      <c r="C4601" s="4" t="s">
        <v>464</v>
      </c>
      <c r="D4601" s="4">
        <v>45</v>
      </c>
      <c r="E4601" s="4" t="s">
        <v>19118</v>
      </c>
      <c r="F4601" s="4">
        <v>3.32431221008301</v>
      </c>
      <c r="G4601" s="4" t="s">
        <v>19119</v>
      </c>
    </row>
    <row r="4602" spans="1:7">
      <c r="A4602" s="4" t="s">
        <v>19120</v>
      </c>
      <c r="B4602" s="4" t="s">
        <v>19121</v>
      </c>
      <c r="C4602" s="4" t="s">
        <v>464</v>
      </c>
      <c r="D4602" s="4">
        <v>36</v>
      </c>
      <c r="E4602" s="4" t="s">
        <v>19122</v>
      </c>
      <c r="F4602" s="4">
        <v>3.32331466674805</v>
      </c>
      <c r="G4602" s="4" t="s">
        <v>19123</v>
      </c>
    </row>
    <row r="4603" spans="1:7">
      <c r="A4603" s="4" t="s">
        <v>19124</v>
      </c>
      <c r="B4603" s="4" t="s">
        <v>19125</v>
      </c>
      <c r="C4603" s="4" t="s">
        <v>464</v>
      </c>
      <c r="D4603" s="4">
        <v>42</v>
      </c>
      <c r="E4603" s="4" t="s">
        <v>19126</v>
      </c>
      <c r="F4603" s="4">
        <v>3.32314133644104</v>
      </c>
      <c r="G4603" s="4" t="s">
        <v>19127</v>
      </c>
    </row>
    <row r="4604" spans="1:7">
      <c r="A4604" s="4" t="s">
        <v>19128</v>
      </c>
      <c r="B4604" s="4" t="s">
        <v>19129</v>
      </c>
      <c r="C4604" s="4" t="s">
        <v>464</v>
      </c>
      <c r="D4604" s="4">
        <v>47</v>
      </c>
      <c r="E4604" s="4" t="s">
        <v>19130</v>
      </c>
      <c r="F4604" s="4">
        <v>3.32307386398315</v>
      </c>
      <c r="G4604" s="4" t="s">
        <v>19131</v>
      </c>
    </row>
    <row r="4605" spans="1:7">
      <c r="A4605" s="4" t="s">
        <v>19132</v>
      </c>
      <c r="B4605" s="4" t="s">
        <v>19133</v>
      </c>
      <c r="C4605" s="4" t="s">
        <v>464</v>
      </c>
      <c r="D4605" s="4">
        <v>39</v>
      </c>
      <c r="E4605" s="4" t="s">
        <v>19134</v>
      </c>
      <c r="F4605" s="4">
        <v>3.32150411605835</v>
      </c>
      <c r="G4605" s="4" t="s">
        <v>19135</v>
      </c>
    </row>
    <row r="4606" spans="1:7">
      <c r="A4606" s="4" t="s">
        <v>19136</v>
      </c>
      <c r="B4606" s="4" t="s">
        <v>19137</v>
      </c>
      <c r="C4606" s="4" t="s">
        <v>464</v>
      </c>
      <c r="D4606" s="4">
        <v>32</v>
      </c>
      <c r="E4606" s="4" t="s">
        <v>19138</v>
      </c>
      <c r="F4606" s="4">
        <v>3.3214385509491</v>
      </c>
      <c r="G4606" s="4" t="s">
        <v>19139</v>
      </c>
    </row>
    <row r="4607" spans="1:7">
      <c r="A4607" s="4" t="s">
        <v>19140</v>
      </c>
      <c r="B4607" s="4" t="s">
        <v>19141</v>
      </c>
      <c r="C4607" s="4" t="s">
        <v>464</v>
      </c>
      <c r="D4607" s="4">
        <v>38</v>
      </c>
      <c r="E4607" s="4" t="s">
        <v>19142</v>
      </c>
      <c r="F4607" s="4">
        <v>3.32112145423889</v>
      </c>
      <c r="G4607" s="4" t="s">
        <v>19143</v>
      </c>
    </row>
    <row r="4608" spans="1:7">
      <c r="A4608" s="4" t="s">
        <v>19144</v>
      </c>
      <c r="B4608" s="4" t="s">
        <v>19145</v>
      </c>
      <c r="C4608" s="4" t="s">
        <v>551</v>
      </c>
      <c r="D4608" s="4">
        <v>11</v>
      </c>
      <c r="E4608" s="4" t="s">
        <v>19146</v>
      </c>
      <c r="F4608" s="4">
        <v>3.32062578201294</v>
      </c>
      <c r="G4608" s="4" t="s">
        <v>19147</v>
      </c>
    </row>
    <row r="4609" spans="1:7">
      <c r="A4609" s="4" t="s">
        <v>19148</v>
      </c>
      <c r="B4609" s="4" t="s">
        <v>19149</v>
      </c>
      <c r="C4609" s="4" t="s">
        <v>464</v>
      </c>
      <c r="D4609" s="4">
        <v>42</v>
      </c>
      <c r="E4609" s="4" t="s">
        <v>19150</v>
      </c>
      <c r="F4609" s="4">
        <v>3.3174741268158</v>
      </c>
      <c r="G4609" s="4" t="s">
        <v>19151</v>
      </c>
    </row>
    <row r="4610" spans="1:7">
      <c r="A4610" s="4" t="s">
        <v>19152</v>
      </c>
      <c r="B4610" s="4" t="s">
        <v>19153</v>
      </c>
      <c r="C4610" s="4" t="s">
        <v>464</v>
      </c>
      <c r="D4610" s="4">
        <v>44</v>
      </c>
      <c r="E4610" s="4" t="s">
        <v>19154</v>
      </c>
      <c r="F4610" s="4">
        <v>3.31738758087158</v>
      </c>
      <c r="G4610" s="4" t="s">
        <v>19155</v>
      </c>
    </row>
    <row r="4611" spans="1:7">
      <c r="A4611" s="4" t="s">
        <v>19156</v>
      </c>
      <c r="B4611" s="4" t="s">
        <v>19157</v>
      </c>
      <c r="C4611" s="4" t="s">
        <v>464</v>
      </c>
      <c r="D4611" s="4">
        <v>37</v>
      </c>
      <c r="E4611" s="4" t="s">
        <v>19158</v>
      </c>
      <c r="F4611" s="4">
        <v>3.31710195541382</v>
      </c>
      <c r="G4611" s="4" t="s">
        <v>19159</v>
      </c>
    </row>
    <row r="4612" spans="1:7">
      <c r="A4612" s="4" t="s">
        <v>19160</v>
      </c>
      <c r="B4612" s="4" t="s">
        <v>19161</v>
      </c>
      <c r="C4612" s="4" t="s">
        <v>464</v>
      </c>
      <c r="D4612" s="4">
        <v>45</v>
      </c>
      <c r="E4612" s="4" t="s">
        <v>19162</v>
      </c>
      <c r="F4612" s="4">
        <v>3.3161895275116</v>
      </c>
      <c r="G4612" s="4" t="s">
        <v>19163</v>
      </c>
    </row>
    <row r="4613" spans="1:7">
      <c r="A4613" s="4" t="s">
        <v>19164</v>
      </c>
      <c r="B4613" s="4" t="s">
        <v>19165</v>
      </c>
      <c r="C4613" s="4" t="s">
        <v>464</v>
      </c>
      <c r="D4613" s="4">
        <v>41</v>
      </c>
      <c r="E4613" s="4" t="s">
        <v>19166</v>
      </c>
      <c r="F4613" s="4">
        <v>3.31459975242615</v>
      </c>
      <c r="G4613" s="4" t="s">
        <v>19167</v>
      </c>
    </row>
    <row r="4614" spans="1:7">
      <c r="A4614" s="4" t="s">
        <v>19168</v>
      </c>
      <c r="B4614" s="4" t="s">
        <v>19169</v>
      </c>
      <c r="C4614" s="4" t="s">
        <v>464</v>
      </c>
      <c r="D4614" s="4">
        <v>36</v>
      </c>
      <c r="E4614" s="4" t="s">
        <v>19170</v>
      </c>
      <c r="F4614" s="4">
        <v>3.31312251091003</v>
      </c>
      <c r="G4614" s="4" t="s">
        <v>19171</v>
      </c>
    </row>
    <row r="4615" spans="1:7">
      <c r="A4615" s="4" t="s">
        <v>19172</v>
      </c>
      <c r="B4615" s="4" t="s">
        <v>19173</v>
      </c>
      <c r="C4615" s="4" t="s">
        <v>464</v>
      </c>
      <c r="D4615" s="4">
        <v>38</v>
      </c>
      <c r="E4615" s="4" t="s">
        <v>19174</v>
      </c>
      <c r="F4615" s="4">
        <v>3.31288075447083</v>
      </c>
      <c r="G4615" s="4" t="s">
        <v>19175</v>
      </c>
    </row>
    <row r="4616" spans="1:7">
      <c r="A4616" s="4" t="s">
        <v>19176</v>
      </c>
      <c r="B4616" s="4" t="s">
        <v>19177</v>
      </c>
      <c r="C4616" s="4" t="s">
        <v>464</v>
      </c>
      <c r="D4616" s="4">
        <v>38</v>
      </c>
      <c r="E4616" s="4" t="s">
        <v>19178</v>
      </c>
      <c r="F4616" s="4">
        <v>3.31241416931152</v>
      </c>
      <c r="G4616" s="4" t="s">
        <v>19179</v>
      </c>
    </row>
    <row r="4617" spans="1:7">
      <c r="A4617" s="4" t="s">
        <v>19180</v>
      </c>
      <c r="B4617" s="4" t="s">
        <v>19181</v>
      </c>
      <c r="C4617" s="4" t="s">
        <v>464</v>
      </c>
      <c r="D4617" s="4">
        <v>42</v>
      </c>
      <c r="E4617" s="4" t="s">
        <v>19182</v>
      </c>
      <c r="F4617" s="4">
        <v>3.30992412567139</v>
      </c>
      <c r="G4617" s="4" t="s">
        <v>19183</v>
      </c>
    </row>
    <row r="4618" spans="1:7">
      <c r="A4618" s="4" t="s">
        <v>19184</v>
      </c>
      <c r="B4618" s="4" t="s">
        <v>19185</v>
      </c>
      <c r="C4618" s="4" t="s">
        <v>464</v>
      </c>
      <c r="D4618" s="4">
        <v>36</v>
      </c>
      <c r="E4618" s="4" t="s">
        <v>19186</v>
      </c>
      <c r="F4618" s="4">
        <v>3.30920433998108</v>
      </c>
      <c r="G4618" s="4" t="s">
        <v>19187</v>
      </c>
    </row>
    <row r="4619" spans="1:7">
      <c r="A4619" s="4" t="s">
        <v>19188</v>
      </c>
      <c r="B4619" s="4" t="s">
        <v>19189</v>
      </c>
      <c r="C4619" s="4" t="s">
        <v>464</v>
      </c>
      <c r="D4619" s="4">
        <v>41</v>
      </c>
      <c r="E4619" s="4" t="s">
        <v>19190</v>
      </c>
      <c r="F4619" s="4">
        <v>3.30849599838257</v>
      </c>
      <c r="G4619" s="4" t="s">
        <v>19191</v>
      </c>
    </row>
    <row r="4620" spans="1:7">
      <c r="A4620" s="4" t="s">
        <v>1283</v>
      </c>
      <c r="B4620" s="4" t="s">
        <v>1284</v>
      </c>
      <c r="C4620" s="4" t="s">
        <v>464</v>
      </c>
      <c r="D4620" s="4">
        <v>44</v>
      </c>
      <c r="E4620" s="4" t="s">
        <v>1285</v>
      </c>
      <c r="F4620" s="4">
        <v>3.30789732933044</v>
      </c>
      <c r="G4620" s="4" t="s">
        <v>1286</v>
      </c>
    </row>
    <row r="4621" spans="1:7">
      <c r="A4621" s="4" t="s">
        <v>19192</v>
      </c>
      <c r="B4621" s="4" t="s">
        <v>19193</v>
      </c>
      <c r="C4621" s="4" t="s">
        <v>464</v>
      </c>
      <c r="D4621" s="4">
        <v>42</v>
      </c>
      <c r="E4621" s="4" t="s">
        <v>19194</v>
      </c>
      <c r="F4621" s="4">
        <v>3.30658864974976</v>
      </c>
      <c r="G4621" s="4" t="s">
        <v>19195</v>
      </c>
    </row>
    <row r="4622" spans="1:7">
      <c r="A4622" s="4" t="s">
        <v>19196</v>
      </c>
      <c r="B4622" s="4" t="s">
        <v>19197</v>
      </c>
      <c r="C4622" s="4" t="s">
        <v>464</v>
      </c>
      <c r="D4622" s="4">
        <v>44</v>
      </c>
      <c r="E4622" s="4" t="s">
        <v>19198</v>
      </c>
      <c r="F4622" s="4">
        <v>3.30652523040771</v>
      </c>
      <c r="G4622" s="4" t="s">
        <v>19199</v>
      </c>
    </row>
    <row r="4623" spans="1:7">
      <c r="A4623" s="4" t="s">
        <v>19200</v>
      </c>
      <c r="B4623" s="4" t="s">
        <v>19201</v>
      </c>
      <c r="C4623" s="4" t="s">
        <v>464</v>
      </c>
      <c r="D4623" s="4">
        <v>42</v>
      </c>
      <c r="E4623" s="4" t="s">
        <v>19202</v>
      </c>
      <c r="F4623" s="4">
        <v>3.30531024932861</v>
      </c>
      <c r="G4623" s="4" t="s">
        <v>19203</v>
      </c>
    </row>
    <row r="4624" spans="1:7">
      <c r="A4624" s="4" t="s">
        <v>19204</v>
      </c>
      <c r="B4624" s="4" t="s">
        <v>19205</v>
      </c>
      <c r="C4624" s="4" t="s">
        <v>464</v>
      </c>
      <c r="D4624" s="4">
        <v>34</v>
      </c>
      <c r="E4624" s="4" t="s">
        <v>19206</v>
      </c>
      <c r="F4624" s="4">
        <v>3.30514144897461</v>
      </c>
      <c r="G4624" s="4" t="s">
        <v>19207</v>
      </c>
    </row>
    <row r="4625" spans="1:7">
      <c r="A4625" s="4" t="s">
        <v>19208</v>
      </c>
      <c r="B4625" s="4" t="s">
        <v>19209</v>
      </c>
      <c r="C4625" s="4" t="s">
        <v>464</v>
      </c>
      <c r="D4625" s="4">
        <v>44</v>
      </c>
      <c r="E4625" s="4" t="s">
        <v>19210</v>
      </c>
      <c r="F4625" s="4">
        <v>3.30358505249023</v>
      </c>
      <c r="G4625" s="4" t="s">
        <v>19211</v>
      </c>
    </row>
    <row r="4626" spans="1:7">
      <c r="A4626" s="4" t="s">
        <v>19212</v>
      </c>
      <c r="B4626" s="4" t="s">
        <v>19213</v>
      </c>
      <c r="C4626" s="4" t="s">
        <v>464</v>
      </c>
      <c r="D4626" s="4">
        <v>37</v>
      </c>
      <c r="E4626" s="4" t="s">
        <v>19214</v>
      </c>
      <c r="F4626" s="4">
        <v>3.30277252197266</v>
      </c>
      <c r="G4626" s="4" t="s">
        <v>19215</v>
      </c>
    </row>
    <row r="4627" spans="1:7">
      <c r="A4627" s="4" t="s">
        <v>19216</v>
      </c>
      <c r="B4627" s="4" t="s">
        <v>19217</v>
      </c>
      <c r="C4627" s="4" t="s">
        <v>464</v>
      </c>
      <c r="D4627" s="4">
        <v>36</v>
      </c>
      <c r="E4627" s="4" t="s">
        <v>19218</v>
      </c>
      <c r="F4627" s="4">
        <v>3.30169606208801</v>
      </c>
      <c r="G4627" s="4" t="s">
        <v>19219</v>
      </c>
    </row>
    <row r="4628" spans="1:7">
      <c r="A4628" s="4" t="s">
        <v>19220</v>
      </c>
      <c r="B4628" s="4" t="s">
        <v>19221</v>
      </c>
      <c r="C4628" s="4" t="s">
        <v>464</v>
      </c>
      <c r="D4628" s="4">
        <v>34</v>
      </c>
      <c r="E4628" s="4" t="s">
        <v>19222</v>
      </c>
      <c r="F4628" s="4">
        <v>3.30163383483887</v>
      </c>
      <c r="G4628" s="4" t="s">
        <v>19223</v>
      </c>
    </row>
    <row r="4629" spans="1:7">
      <c r="A4629" s="4" t="s">
        <v>19224</v>
      </c>
      <c r="B4629" s="4" t="s">
        <v>19225</v>
      </c>
      <c r="C4629" s="4" t="s">
        <v>551</v>
      </c>
      <c r="D4629" s="4">
        <v>13</v>
      </c>
      <c r="E4629" s="4" t="s">
        <v>19226</v>
      </c>
      <c r="F4629" s="4">
        <v>3.2996563911438</v>
      </c>
      <c r="G4629" s="4" t="s">
        <v>19227</v>
      </c>
    </row>
    <row r="4630" spans="1:7">
      <c r="A4630" s="4" t="s">
        <v>19228</v>
      </c>
      <c r="B4630" s="4" t="s">
        <v>19229</v>
      </c>
      <c r="C4630" s="4" t="s">
        <v>464</v>
      </c>
      <c r="D4630" s="4">
        <v>37</v>
      </c>
      <c r="E4630" s="4" t="s">
        <v>19230</v>
      </c>
      <c r="F4630" s="4">
        <v>3.2992250919342</v>
      </c>
      <c r="G4630" s="4" t="s">
        <v>19231</v>
      </c>
    </row>
    <row r="4631" spans="1:7">
      <c r="A4631" s="4" t="s">
        <v>19232</v>
      </c>
      <c r="B4631" s="4" t="s">
        <v>19233</v>
      </c>
      <c r="C4631" s="4" t="s">
        <v>551</v>
      </c>
      <c r="D4631" s="4">
        <v>16</v>
      </c>
      <c r="E4631" s="4" t="s">
        <v>19234</v>
      </c>
      <c r="F4631" s="4">
        <v>3.29676389694214</v>
      </c>
      <c r="G4631" s="4" t="s">
        <v>19235</v>
      </c>
    </row>
    <row r="4632" spans="1:7">
      <c r="A4632" s="4" t="s">
        <v>19236</v>
      </c>
      <c r="B4632" s="4" t="s">
        <v>19237</v>
      </c>
      <c r="C4632" s="4" t="s">
        <v>464</v>
      </c>
      <c r="D4632" s="4">
        <v>34</v>
      </c>
      <c r="E4632" s="4" t="s">
        <v>19238</v>
      </c>
      <c r="F4632" s="4">
        <v>3.29625797271729</v>
      </c>
      <c r="G4632" s="4" t="s">
        <v>19239</v>
      </c>
    </row>
    <row r="4633" spans="1:7">
      <c r="A4633" s="4" t="s">
        <v>19240</v>
      </c>
      <c r="B4633" s="4" t="s">
        <v>19241</v>
      </c>
      <c r="C4633" s="4" t="s">
        <v>464</v>
      </c>
      <c r="D4633" s="4">
        <v>36</v>
      </c>
      <c r="E4633" s="4" t="s">
        <v>19242</v>
      </c>
      <c r="F4633" s="4">
        <v>3.29546236991882</v>
      </c>
      <c r="G4633" s="4" t="s">
        <v>19243</v>
      </c>
    </row>
    <row r="4634" spans="1:7">
      <c r="A4634" s="4" t="s">
        <v>19244</v>
      </c>
      <c r="B4634" s="4" t="s">
        <v>19245</v>
      </c>
      <c r="C4634" s="4" t="s">
        <v>464</v>
      </c>
      <c r="D4634" s="4">
        <v>41</v>
      </c>
      <c r="E4634" s="4" t="s">
        <v>19246</v>
      </c>
      <c r="F4634" s="4">
        <v>3.29509401321411</v>
      </c>
      <c r="G4634" s="4" t="s">
        <v>19247</v>
      </c>
    </row>
    <row r="4635" spans="1:7">
      <c r="A4635" s="4" t="s">
        <v>19248</v>
      </c>
      <c r="B4635" s="4" t="s">
        <v>19249</v>
      </c>
      <c r="C4635" s="4" t="s">
        <v>464</v>
      </c>
      <c r="D4635" s="4">
        <v>37</v>
      </c>
      <c r="E4635" s="4" t="s">
        <v>19250</v>
      </c>
      <c r="F4635" s="4">
        <v>3.29497385025024</v>
      </c>
      <c r="G4635" s="4" t="s">
        <v>19251</v>
      </c>
    </row>
    <row r="4636" spans="1:7">
      <c r="A4636" s="4" t="s">
        <v>19252</v>
      </c>
      <c r="B4636" s="4" t="s">
        <v>19253</v>
      </c>
      <c r="C4636" s="4" t="s">
        <v>464</v>
      </c>
      <c r="D4636" s="4">
        <v>37</v>
      </c>
      <c r="E4636" s="4" t="s">
        <v>19254</v>
      </c>
      <c r="F4636" s="4">
        <v>3.29450535774231</v>
      </c>
      <c r="G4636" s="4" t="s">
        <v>19255</v>
      </c>
    </row>
    <row r="4637" spans="1:7">
      <c r="A4637" s="4" t="s">
        <v>19256</v>
      </c>
      <c r="B4637" s="4" t="s">
        <v>19257</v>
      </c>
      <c r="C4637" s="4" t="s">
        <v>464</v>
      </c>
      <c r="D4637" s="4">
        <v>43</v>
      </c>
      <c r="E4637" s="4" t="s">
        <v>19258</v>
      </c>
      <c r="F4637" s="4">
        <v>3.29410409927368</v>
      </c>
      <c r="G4637" s="4" t="s">
        <v>19259</v>
      </c>
    </row>
    <row r="4638" spans="1:7">
      <c r="A4638" s="4" t="s">
        <v>19260</v>
      </c>
      <c r="B4638" s="4" t="s">
        <v>19261</v>
      </c>
      <c r="C4638" s="4" t="s">
        <v>464</v>
      </c>
      <c r="D4638" s="4">
        <v>42</v>
      </c>
      <c r="E4638" s="4" t="s">
        <v>19262</v>
      </c>
      <c r="F4638" s="4">
        <v>3.29339385032654</v>
      </c>
      <c r="G4638" s="4" t="s">
        <v>19263</v>
      </c>
    </row>
    <row r="4639" spans="1:7">
      <c r="A4639" s="4" t="s">
        <v>19264</v>
      </c>
      <c r="B4639" s="4" t="s">
        <v>19265</v>
      </c>
      <c r="C4639" s="4" t="s">
        <v>464</v>
      </c>
      <c r="D4639" s="4">
        <v>42</v>
      </c>
      <c r="E4639" s="4" t="s">
        <v>19266</v>
      </c>
      <c r="F4639" s="4">
        <v>3.29303693771362</v>
      </c>
      <c r="G4639" s="4" t="s">
        <v>19267</v>
      </c>
    </row>
    <row r="4640" spans="1:7">
      <c r="A4640" s="4" t="s">
        <v>19268</v>
      </c>
      <c r="B4640" s="4" t="s">
        <v>19269</v>
      </c>
      <c r="C4640" s="4" t="s">
        <v>464</v>
      </c>
      <c r="D4640" s="4">
        <v>33</v>
      </c>
      <c r="E4640" s="4" t="s">
        <v>19270</v>
      </c>
      <c r="F4640" s="4">
        <v>3.29303073883057</v>
      </c>
      <c r="G4640" s="4" t="s">
        <v>19271</v>
      </c>
    </row>
    <row r="4641" spans="1:7">
      <c r="A4641" s="4" t="s">
        <v>19272</v>
      </c>
      <c r="B4641" s="4" t="s">
        <v>19273</v>
      </c>
      <c r="C4641" s="4" t="s">
        <v>464</v>
      </c>
      <c r="D4641" s="4">
        <v>41</v>
      </c>
      <c r="E4641" s="4" t="s">
        <v>19274</v>
      </c>
      <c r="F4641" s="4">
        <v>3.29255819320679</v>
      </c>
      <c r="G4641" s="4" t="s">
        <v>19275</v>
      </c>
    </row>
    <row r="4642" spans="1:7">
      <c r="A4642" s="4" t="s">
        <v>19276</v>
      </c>
      <c r="B4642" s="4" t="s">
        <v>19277</v>
      </c>
      <c r="C4642" s="4" t="s">
        <v>464</v>
      </c>
      <c r="D4642" s="4">
        <v>37</v>
      </c>
      <c r="E4642" s="4" t="s">
        <v>19278</v>
      </c>
      <c r="F4642" s="4">
        <v>3.29201936721802</v>
      </c>
      <c r="G4642" s="4" t="s">
        <v>19279</v>
      </c>
    </row>
    <row r="4643" spans="1:7">
      <c r="A4643" s="4" t="s">
        <v>19280</v>
      </c>
      <c r="B4643" s="4" t="s">
        <v>19281</v>
      </c>
      <c r="C4643" s="4" t="s">
        <v>464</v>
      </c>
      <c r="D4643" s="4">
        <v>36</v>
      </c>
      <c r="E4643" s="4" t="s">
        <v>19282</v>
      </c>
      <c r="F4643" s="4">
        <v>3.29129338264465</v>
      </c>
      <c r="G4643" s="4" t="s">
        <v>19283</v>
      </c>
    </row>
    <row r="4644" spans="1:7">
      <c r="A4644" s="4" t="s">
        <v>19284</v>
      </c>
      <c r="B4644" s="4" t="s">
        <v>19285</v>
      </c>
      <c r="C4644" s="4" t="s">
        <v>464</v>
      </c>
      <c r="D4644" s="4">
        <v>36</v>
      </c>
      <c r="E4644" s="4" t="s">
        <v>19286</v>
      </c>
      <c r="F4644" s="4">
        <v>3.28923368453979</v>
      </c>
      <c r="G4644" s="4" t="s">
        <v>19287</v>
      </c>
    </row>
    <row r="4645" spans="1:7">
      <c r="A4645" s="4" t="s">
        <v>19288</v>
      </c>
      <c r="B4645" s="4" t="s">
        <v>19289</v>
      </c>
      <c r="C4645" s="4" t="s">
        <v>464</v>
      </c>
      <c r="D4645" s="4">
        <v>41</v>
      </c>
      <c r="E4645" s="4" t="s">
        <v>19290</v>
      </c>
      <c r="F4645" s="4">
        <v>3.28923010826111</v>
      </c>
      <c r="G4645" s="4" t="s">
        <v>19291</v>
      </c>
    </row>
    <row r="4646" spans="1:7">
      <c r="A4646" s="4" t="s">
        <v>19292</v>
      </c>
      <c r="B4646" s="4" t="s">
        <v>19293</v>
      </c>
      <c r="C4646" s="4" t="s">
        <v>464</v>
      </c>
      <c r="D4646" s="4">
        <v>42</v>
      </c>
      <c r="E4646" s="4" t="s">
        <v>19294</v>
      </c>
      <c r="F4646" s="4">
        <v>3.28858876228333</v>
      </c>
      <c r="G4646" s="4" t="s">
        <v>19295</v>
      </c>
    </row>
    <row r="4647" spans="1:7">
      <c r="A4647" s="4" t="s">
        <v>19296</v>
      </c>
      <c r="B4647" s="4" t="s">
        <v>19297</v>
      </c>
      <c r="C4647" s="4" t="s">
        <v>464</v>
      </c>
      <c r="D4647" s="4">
        <v>41</v>
      </c>
      <c r="E4647" s="4" t="s">
        <v>19298</v>
      </c>
      <c r="F4647" s="4">
        <v>3.28732681274414</v>
      </c>
      <c r="G4647" s="4" t="s">
        <v>19299</v>
      </c>
    </row>
    <row r="4648" spans="1:7">
      <c r="A4648" s="4" t="s">
        <v>19300</v>
      </c>
      <c r="B4648" s="4" t="s">
        <v>19301</v>
      </c>
      <c r="C4648" s="4" t="s">
        <v>3050</v>
      </c>
      <c r="D4648" s="4">
        <v>3</v>
      </c>
      <c r="E4648" s="4" t="s">
        <v>19302</v>
      </c>
      <c r="F4648" s="4">
        <v>3.28620266914368</v>
      </c>
      <c r="G4648" s="4" t="s">
        <v>19303</v>
      </c>
    </row>
    <row r="4649" spans="1:7">
      <c r="A4649" s="4" t="s">
        <v>1275</v>
      </c>
      <c r="B4649" s="4" t="s">
        <v>1276</v>
      </c>
      <c r="C4649" s="4" t="s">
        <v>464</v>
      </c>
      <c r="D4649" s="4">
        <v>45</v>
      </c>
      <c r="E4649" s="4" t="s">
        <v>1277</v>
      </c>
      <c r="F4649" s="4">
        <v>3.28561449050903</v>
      </c>
      <c r="G4649" s="4" t="s">
        <v>1278</v>
      </c>
    </row>
    <row r="4650" spans="1:7">
      <c r="A4650" s="4" t="s">
        <v>19304</v>
      </c>
      <c r="B4650" s="4" t="s">
        <v>19305</v>
      </c>
      <c r="C4650" s="4" t="s">
        <v>464</v>
      </c>
      <c r="D4650" s="4">
        <v>41</v>
      </c>
      <c r="E4650" s="4" t="s">
        <v>19306</v>
      </c>
      <c r="F4650" s="4">
        <v>3.28552055358887</v>
      </c>
      <c r="G4650" s="4" t="s">
        <v>19307</v>
      </c>
    </row>
    <row r="4651" spans="1:7">
      <c r="A4651" s="4" t="s">
        <v>19308</v>
      </c>
      <c r="B4651" s="4" t="s">
        <v>19309</v>
      </c>
      <c r="C4651" s="4" t="s">
        <v>464</v>
      </c>
      <c r="D4651" s="4">
        <v>44</v>
      </c>
      <c r="E4651" s="4" t="s">
        <v>19310</v>
      </c>
      <c r="F4651" s="4">
        <v>3.28273224830627</v>
      </c>
      <c r="G4651" s="4" t="s">
        <v>19311</v>
      </c>
    </row>
    <row r="4652" spans="1:7">
      <c r="A4652" s="4" t="s">
        <v>19312</v>
      </c>
      <c r="B4652" s="4" t="s">
        <v>19313</v>
      </c>
      <c r="C4652" s="4" t="s">
        <v>464</v>
      </c>
      <c r="D4652" s="4">
        <v>38</v>
      </c>
      <c r="E4652" s="4" t="s">
        <v>19314</v>
      </c>
      <c r="F4652" s="4">
        <v>3.28219723701477</v>
      </c>
      <c r="G4652" s="4" t="s">
        <v>19315</v>
      </c>
    </row>
    <row r="4653" spans="1:7">
      <c r="A4653" s="4" t="s">
        <v>19316</v>
      </c>
      <c r="B4653" s="4" t="s">
        <v>19317</v>
      </c>
      <c r="C4653" s="4" t="s">
        <v>464</v>
      </c>
      <c r="D4653" s="4">
        <v>18</v>
      </c>
      <c r="E4653" s="4" t="s">
        <v>19318</v>
      </c>
      <c r="F4653" s="4">
        <v>3.28037405014038</v>
      </c>
      <c r="G4653" s="4" t="s">
        <v>19319</v>
      </c>
    </row>
    <row r="4654" spans="1:7">
      <c r="A4654" s="4" t="s">
        <v>19320</v>
      </c>
      <c r="B4654" s="4" t="s">
        <v>19321</v>
      </c>
      <c r="C4654" s="4" t="s">
        <v>464</v>
      </c>
      <c r="D4654" s="4">
        <v>38</v>
      </c>
      <c r="E4654" s="4" t="s">
        <v>19322</v>
      </c>
      <c r="F4654" s="4">
        <v>3.28035950660706</v>
      </c>
      <c r="G4654" s="4" t="s">
        <v>19323</v>
      </c>
    </row>
    <row r="4655" spans="1:7">
      <c r="A4655" s="4" t="s">
        <v>19324</v>
      </c>
      <c r="B4655" s="4" t="s">
        <v>19325</v>
      </c>
      <c r="C4655" s="4" t="s">
        <v>464</v>
      </c>
      <c r="D4655" s="4">
        <v>41</v>
      </c>
      <c r="E4655" s="4" t="s">
        <v>19326</v>
      </c>
      <c r="F4655" s="4">
        <v>3.2803430557251</v>
      </c>
      <c r="G4655" s="4" t="s">
        <v>19327</v>
      </c>
    </row>
    <row r="4656" spans="1:7">
      <c r="A4656" s="4" t="s">
        <v>19328</v>
      </c>
      <c r="B4656" s="4" t="s">
        <v>19329</v>
      </c>
      <c r="C4656" s="4" t="s">
        <v>464</v>
      </c>
      <c r="D4656" s="4">
        <v>34</v>
      </c>
      <c r="E4656" s="4" t="s">
        <v>19330</v>
      </c>
      <c r="F4656" s="4">
        <v>3.27854681015015</v>
      </c>
      <c r="G4656" s="4" t="s">
        <v>19331</v>
      </c>
    </row>
    <row r="4657" spans="1:7">
      <c r="A4657" s="4" t="s">
        <v>19332</v>
      </c>
      <c r="B4657" s="4" t="s">
        <v>19333</v>
      </c>
      <c r="C4657" s="4" t="s">
        <v>464</v>
      </c>
      <c r="D4657" s="4">
        <v>38</v>
      </c>
      <c r="E4657" s="4" t="s">
        <v>19334</v>
      </c>
      <c r="F4657" s="4">
        <v>3.27725386619568</v>
      </c>
      <c r="G4657" s="4" t="s">
        <v>19335</v>
      </c>
    </row>
    <row r="4658" spans="1:7">
      <c r="A4658" s="4" t="s">
        <v>19336</v>
      </c>
      <c r="B4658" s="4" t="s">
        <v>19337</v>
      </c>
      <c r="C4658" s="4" t="s">
        <v>464</v>
      </c>
      <c r="D4658" s="4">
        <v>40</v>
      </c>
      <c r="E4658" s="4" t="s">
        <v>19338</v>
      </c>
      <c r="F4658" s="4">
        <v>3.27645778656006</v>
      </c>
      <c r="G4658" s="4" t="s">
        <v>19339</v>
      </c>
    </row>
    <row r="4659" spans="1:7">
      <c r="A4659" s="4" t="s">
        <v>19340</v>
      </c>
      <c r="B4659" s="4" t="s">
        <v>19341</v>
      </c>
      <c r="C4659" s="4" t="s">
        <v>464</v>
      </c>
      <c r="D4659" s="4">
        <v>41</v>
      </c>
      <c r="E4659" s="4" t="s">
        <v>19342</v>
      </c>
      <c r="F4659" s="4">
        <v>3.27529287338257</v>
      </c>
      <c r="G4659" s="4" t="s">
        <v>19343</v>
      </c>
    </row>
    <row r="4660" spans="1:7">
      <c r="A4660" s="4" t="s">
        <v>19344</v>
      </c>
      <c r="B4660" s="4" t="s">
        <v>19345</v>
      </c>
      <c r="C4660" s="4" t="s">
        <v>464</v>
      </c>
      <c r="D4660" s="4">
        <v>46</v>
      </c>
      <c r="E4660" s="4" t="s">
        <v>19346</v>
      </c>
      <c r="F4660" s="4">
        <v>3.27519965171814</v>
      </c>
      <c r="G4660" s="4" t="s">
        <v>19347</v>
      </c>
    </row>
    <row r="4661" spans="1:7">
      <c r="A4661" s="4" t="s">
        <v>19348</v>
      </c>
      <c r="B4661" s="4" t="s">
        <v>19349</v>
      </c>
      <c r="C4661" s="4" t="s">
        <v>464</v>
      </c>
      <c r="D4661" s="4">
        <v>44</v>
      </c>
      <c r="E4661" s="4" t="s">
        <v>19350</v>
      </c>
      <c r="F4661" s="4">
        <v>3.27473783493042</v>
      </c>
      <c r="G4661" s="4" t="s">
        <v>19351</v>
      </c>
    </row>
    <row r="4662" spans="1:7">
      <c r="A4662" s="4" t="s">
        <v>19352</v>
      </c>
      <c r="B4662" s="4" t="s">
        <v>19353</v>
      </c>
      <c r="C4662" s="4" t="s">
        <v>3050</v>
      </c>
      <c r="D4662" s="4">
        <v>3</v>
      </c>
      <c r="E4662" s="4" t="s">
        <v>19354</v>
      </c>
      <c r="F4662" s="4">
        <v>3.27446842193604</v>
      </c>
      <c r="G4662" s="4" t="s">
        <v>19355</v>
      </c>
    </row>
    <row r="4663" spans="1:7">
      <c r="A4663" s="4" t="s">
        <v>19356</v>
      </c>
      <c r="B4663" s="4" t="s">
        <v>19357</v>
      </c>
      <c r="C4663" s="4" t="s">
        <v>464</v>
      </c>
      <c r="D4663" s="4">
        <v>41</v>
      </c>
      <c r="E4663" s="4" t="s">
        <v>19358</v>
      </c>
      <c r="F4663" s="4">
        <v>3.27411556243896</v>
      </c>
      <c r="G4663" s="4" t="s">
        <v>19359</v>
      </c>
    </row>
    <row r="4664" spans="1:7">
      <c r="A4664" s="4" t="s">
        <v>19360</v>
      </c>
      <c r="B4664" s="4" t="s">
        <v>19361</v>
      </c>
      <c r="C4664" s="4" t="s">
        <v>464</v>
      </c>
      <c r="D4664" s="4">
        <v>42</v>
      </c>
      <c r="E4664" s="4" t="s">
        <v>19362</v>
      </c>
      <c r="F4664" s="4">
        <v>3.27238273620605</v>
      </c>
      <c r="G4664" s="4" t="s">
        <v>19363</v>
      </c>
    </row>
    <row r="4665" spans="1:7">
      <c r="A4665" s="4" t="s">
        <v>19364</v>
      </c>
      <c r="B4665" s="4" t="s">
        <v>19365</v>
      </c>
      <c r="C4665" s="4" t="s">
        <v>464</v>
      </c>
      <c r="D4665" s="4">
        <v>26</v>
      </c>
      <c r="E4665" s="4" t="s">
        <v>19366</v>
      </c>
      <c r="F4665" s="4">
        <v>3.27177476882935</v>
      </c>
      <c r="G4665" s="4" t="s">
        <v>19367</v>
      </c>
    </row>
    <row r="4666" spans="1:7">
      <c r="A4666" s="4" t="s">
        <v>19368</v>
      </c>
      <c r="B4666" s="4" t="s">
        <v>19369</v>
      </c>
      <c r="C4666" s="4" t="s">
        <v>551</v>
      </c>
      <c r="D4666" s="4">
        <v>10</v>
      </c>
      <c r="E4666" s="4" t="s">
        <v>19370</v>
      </c>
      <c r="F4666" s="4">
        <v>3.27170991897583</v>
      </c>
      <c r="G4666" s="4" t="s">
        <v>19371</v>
      </c>
    </row>
    <row r="4667" spans="1:7">
      <c r="A4667" s="4" t="s">
        <v>19372</v>
      </c>
      <c r="B4667" s="4" t="s">
        <v>19373</v>
      </c>
      <c r="C4667" s="4" t="s">
        <v>464</v>
      </c>
      <c r="D4667" s="4">
        <v>42</v>
      </c>
      <c r="E4667" s="4" t="s">
        <v>19374</v>
      </c>
      <c r="F4667" s="4">
        <v>3.27048969268799</v>
      </c>
      <c r="G4667" s="4" t="s">
        <v>19375</v>
      </c>
    </row>
    <row r="4668" spans="1:7">
      <c r="A4668" s="4" t="s">
        <v>19376</v>
      </c>
      <c r="B4668" s="4" t="s">
        <v>19377</v>
      </c>
      <c r="C4668" s="4" t="s">
        <v>464</v>
      </c>
      <c r="D4668" s="4">
        <v>38</v>
      </c>
      <c r="E4668" s="4" t="s">
        <v>19378</v>
      </c>
      <c r="F4668" s="4">
        <v>3.26950311660767</v>
      </c>
      <c r="G4668" s="4" t="s">
        <v>19379</v>
      </c>
    </row>
    <row r="4669" spans="1:7">
      <c r="A4669" s="4" t="s">
        <v>19380</v>
      </c>
      <c r="B4669" s="4" t="s">
        <v>19381</v>
      </c>
      <c r="C4669" s="4" t="s">
        <v>4103</v>
      </c>
      <c r="D4669" s="4">
        <v>14</v>
      </c>
      <c r="E4669" s="4" t="s">
        <v>19382</v>
      </c>
      <c r="F4669" s="4">
        <v>3.2683424949646</v>
      </c>
      <c r="G4669" s="4" t="s">
        <v>19383</v>
      </c>
    </row>
    <row r="4670" spans="1:7">
      <c r="A4670" s="4" t="s">
        <v>19384</v>
      </c>
      <c r="B4670" s="4" t="s">
        <v>19385</v>
      </c>
      <c r="C4670" s="4" t="s">
        <v>464</v>
      </c>
      <c r="D4670" s="4">
        <v>40</v>
      </c>
      <c r="E4670" s="4" t="s">
        <v>19386</v>
      </c>
      <c r="F4670" s="4">
        <v>3.26639461517334</v>
      </c>
      <c r="G4670" s="4" t="s">
        <v>19387</v>
      </c>
    </row>
    <row r="4671" spans="1:7">
      <c r="A4671" s="4" t="s">
        <v>19388</v>
      </c>
      <c r="B4671" s="4" t="s">
        <v>19389</v>
      </c>
      <c r="C4671" s="4" t="s">
        <v>464</v>
      </c>
      <c r="D4671" s="4">
        <v>48</v>
      </c>
      <c r="E4671" s="4" t="s">
        <v>19390</v>
      </c>
      <c r="F4671" s="4">
        <v>3.26395606994629</v>
      </c>
      <c r="G4671" s="4" t="s">
        <v>19391</v>
      </c>
    </row>
    <row r="4672" spans="1:7">
      <c r="A4672" s="4" t="s">
        <v>19392</v>
      </c>
      <c r="B4672" s="4" t="s">
        <v>19393</v>
      </c>
      <c r="C4672" s="4" t="s">
        <v>464</v>
      </c>
      <c r="D4672" s="4">
        <v>33</v>
      </c>
      <c r="E4672" s="4" t="s">
        <v>19394</v>
      </c>
      <c r="F4672" s="4">
        <v>3.26368856430054</v>
      </c>
      <c r="G4672" s="4" t="s">
        <v>19395</v>
      </c>
    </row>
    <row r="4673" spans="1:7">
      <c r="A4673" s="4" t="s">
        <v>19396</v>
      </c>
      <c r="B4673" s="4" t="s">
        <v>19397</v>
      </c>
      <c r="C4673" s="4" t="s">
        <v>464</v>
      </c>
      <c r="D4673" s="4">
        <v>39</v>
      </c>
      <c r="E4673" s="4" t="s">
        <v>19398</v>
      </c>
      <c r="F4673" s="4">
        <v>3.26299977302551</v>
      </c>
      <c r="G4673" s="4" t="s">
        <v>19399</v>
      </c>
    </row>
    <row r="4674" spans="1:7">
      <c r="A4674" s="4" t="s">
        <v>19400</v>
      </c>
      <c r="B4674" s="4" t="s">
        <v>19401</v>
      </c>
      <c r="C4674" s="4" t="s">
        <v>464</v>
      </c>
      <c r="D4674" s="4">
        <v>40</v>
      </c>
      <c r="E4674" s="4" t="s">
        <v>19402</v>
      </c>
      <c r="F4674" s="4">
        <v>3.26242733001709</v>
      </c>
      <c r="G4674" s="4" t="s">
        <v>19403</v>
      </c>
    </row>
    <row r="4675" spans="1:7">
      <c r="A4675" s="4" t="s">
        <v>19404</v>
      </c>
      <c r="B4675" s="4" t="s">
        <v>19405</v>
      </c>
      <c r="C4675" s="4" t="s">
        <v>464</v>
      </c>
      <c r="D4675" s="4">
        <v>42</v>
      </c>
      <c r="E4675" s="4" t="s">
        <v>19406</v>
      </c>
      <c r="F4675" s="4">
        <v>3.26215505599976</v>
      </c>
      <c r="G4675" s="4" t="s">
        <v>19407</v>
      </c>
    </row>
    <row r="4676" spans="1:7">
      <c r="A4676" s="4" t="s">
        <v>19408</v>
      </c>
      <c r="B4676" s="4" t="s">
        <v>19409</v>
      </c>
      <c r="C4676" s="4" t="s">
        <v>464</v>
      </c>
      <c r="D4676" s="4">
        <v>35</v>
      </c>
      <c r="E4676" s="4" t="s">
        <v>19410</v>
      </c>
      <c r="F4676" s="4">
        <v>3.2609281539917</v>
      </c>
      <c r="G4676" s="4" t="s">
        <v>19411</v>
      </c>
    </row>
    <row r="4677" spans="1:7">
      <c r="A4677" s="4" t="s">
        <v>19412</v>
      </c>
      <c r="B4677" s="4" t="s">
        <v>19413</v>
      </c>
      <c r="C4677" s="4" t="s">
        <v>464</v>
      </c>
      <c r="D4677" s="4">
        <v>41</v>
      </c>
      <c r="E4677" s="4" t="s">
        <v>19414</v>
      </c>
      <c r="F4677" s="4">
        <v>3.26072096824646</v>
      </c>
      <c r="G4677" s="4" t="s">
        <v>19415</v>
      </c>
    </row>
    <row r="4678" spans="1:7">
      <c r="A4678" s="4" t="s">
        <v>19416</v>
      </c>
      <c r="B4678" s="4" t="s">
        <v>19417</v>
      </c>
      <c r="C4678" s="4" t="s">
        <v>464</v>
      </c>
      <c r="D4678" s="4">
        <v>40</v>
      </c>
      <c r="E4678" s="4" t="s">
        <v>19418</v>
      </c>
      <c r="F4678" s="4">
        <v>3.25845956802368</v>
      </c>
      <c r="G4678" s="4" t="s">
        <v>19419</v>
      </c>
    </row>
    <row r="4679" spans="1:7">
      <c r="A4679" s="4" t="s">
        <v>19420</v>
      </c>
      <c r="B4679" s="4" t="s">
        <v>19421</v>
      </c>
      <c r="C4679" s="4" t="s">
        <v>464</v>
      </c>
      <c r="D4679" s="4">
        <v>40</v>
      </c>
      <c r="E4679" s="4" t="s">
        <v>19422</v>
      </c>
      <c r="F4679" s="4">
        <v>3.25784683227539</v>
      </c>
      <c r="G4679" s="4" t="s">
        <v>19423</v>
      </c>
    </row>
    <row r="4680" spans="1:7">
      <c r="A4680" s="4" t="s">
        <v>19424</v>
      </c>
      <c r="B4680" s="4" t="s">
        <v>19425</v>
      </c>
      <c r="C4680" s="4" t="s">
        <v>464</v>
      </c>
      <c r="D4680" s="4">
        <v>44</v>
      </c>
      <c r="E4680" s="4" t="s">
        <v>19426</v>
      </c>
      <c r="F4680" s="4">
        <v>3.25759410858154</v>
      </c>
      <c r="G4680" s="4" t="s">
        <v>19427</v>
      </c>
    </row>
    <row r="4681" spans="1:7">
      <c r="A4681" s="4" t="s">
        <v>19428</v>
      </c>
      <c r="B4681" s="4" t="s">
        <v>19429</v>
      </c>
      <c r="C4681" s="4" t="s">
        <v>464</v>
      </c>
      <c r="D4681" s="4">
        <v>43</v>
      </c>
      <c r="E4681" s="4" t="s">
        <v>19430</v>
      </c>
      <c r="F4681" s="4">
        <v>3.25717091560364</v>
      </c>
      <c r="G4681" s="4" t="s">
        <v>19431</v>
      </c>
    </row>
    <row r="4682" spans="1:7">
      <c r="A4682" s="4" t="s">
        <v>19432</v>
      </c>
      <c r="B4682" s="4" t="s">
        <v>19433</v>
      </c>
      <c r="C4682" s="4" t="s">
        <v>464</v>
      </c>
      <c r="D4682" s="4">
        <v>41</v>
      </c>
      <c r="E4682" s="4" t="s">
        <v>19434</v>
      </c>
      <c r="F4682" s="4">
        <v>3.25699710845947</v>
      </c>
      <c r="G4682" s="4" t="s">
        <v>19435</v>
      </c>
    </row>
    <row r="4683" spans="1:7">
      <c r="A4683" s="4" t="s">
        <v>19436</v>
      </c>
      <c r="B4683" s="4" t="s">
        <v>19437</v>
      </c>
      <c r="C4683" s="4" t="s">
        <v>464</v>
      </c>
      <c r="D4683" s="4">
        <v>46</v>
      </c>
      <c r="E4683" s="4" t="s">
        <v>19438</v>
      </c>
      <c r="F4683" s="4">
        <v>3.2562403678894</v>
      </c>
      <c r="G4683" s="4" t="s">
        <v>19439</v>
      </c>
    </row>
    <row r="4684" spans="1:7">
      <c r="A4684" s="4" t="s">
        <v>19440</v>
      </c>
      <c r="B4684" s="4" t="s">
        <v>19441</v>
      </c>
      <c r="C4684" s="4" t="s">
        <v>464</v>
      </c>
      <c r="D4684" s="4">
        <v>35</v>
      </c>
      <c r="E4684" s="4" t="s">
        <v>19442</v>
      </c>
      <c r="F4684" s="4">
        <v>3.25596213340759</v>
      </c>
      <c r="G4684" s="4" t="s">
        <v>19443</v>
      </c>
    </row>
    <row r="4685" spans="1:7">
      <c r="A4685" s="4" t="s">
        <v>19444</v>
      </c>
      <c r="B4685" s="4" t="s">
        <v>19445</v>
      </c>
      <c r="C4685" s="4" t="s">
        <v>464</v>
      </c>
      <c r="D4685" s="4">
        <v>38</v>
      </c>
      <c r="E4685" s="4" t="s">
        <v>19446</v>
      </c>
      <c r="F4685" s="4">
        <v>3.25322723388672</v>
      </c>
      <c r="G4685" s="4" t="s">
        <v>19447</v>
      </c>
    </row>
    <row r="4686" spans="1:7">
      <c r="A4686" s="4" t="s">
        <v>19448</v>
      </c>
      <c r="B4686" s="4" t="s">
        <v>19449</v>
      </c>
      <c r="C4686" s="4" t="s">
        <v>551</v>
      </c>
      <c r="D4686" s="4">
        <v>20</v>
      </c>
      <c r="E4686" s="4" t="s">
        <v>19450</v>
      </c>
      <c r="F4686" s="4">
        <v>3.252197265625</v>
      </c>
      <c r="G4686" s="4" t="s">
        <v>19451</v>
      </c>
    </row>
    <row r="4687" spans="1:7">
      <c r="A4687" s="4" t="s">
        <v>19452</v>
      </c>
      <c r="B4687" s="4" t="s">
        <v>19453</v>
      </c>
      <c r="C4687" s="4" t="s">
        <v>464</v>
      </c>
      <c r="D4687" s="4">
        <v>42</v>
      </c>
      <c r="E4687" s="4" t="s">
        <v>19454</v>
      </c>
      <c r="F4687" s="4">
        <v>3.25213670730591</v>
      </c>
      <c r="G4687" s="4" t="s">
        <v>19455</v>
      </c>
    </row>
    <row r="4688" spans="1:7">
      <c r="A4688" s="4" t="s">
        <v>19456</v>
      </c>
      <c r="B4688" s="4" t="s">
        <v>19457</v>
      </c>
      <c r="C4688" s="4" t="s">
        <v>464</v>
      </c>
      <c r="D4688" s="4">
        <v>44</v>
      </c>
      <c r="E4688" s="4" t="s">
        <v>19458</v>
      </c>
      <c r="F4688" s="4">
        <v>3.25026774406433</v>
      </c>
      <c r="G4688" s="4" t="s">
        <v>19459</v>
      </c>
    </row>
    <row r="4689" spans="1:7">
      <c r="A4689" s="4" t="s">
        <v>19460</v>
      </c>
      <c r="B4689" s="4" t="s">
        <v>19461</v>
      </c>
      <c r="C4689" s="4" t="s">
        <v>464</v>
      </c>
      <c r="D4689" s="4">
        <v>38</v>
      </c>
      <c r="E4689" s="4" t="s">
        <v>19462</v>
      </c>
      <c r="F4689" s="4">
        <v>3.24769997596741</v>
      </c>
      <c r="G4689" s="4" t="s">
        <v>19463</v>
      </c>
    </row>
    <row r="4690" spans="1:7">
      <c r="A4690" s="4" t="s">
        <v>19464</v>
      </c>
      <c r="B4690" s="4" t="s">
        <v>19465</v>
      </c>
      <c r="C4690" s="4" t="s">
        <v>464</v>
      </c>
      <c r="D4690" s="4">
        <v>42</v>
      </c>
      <c r="E4690" s="4" t="s">
        <v>19466</v>
      </c>
      <c r="F4690" s="4">
        <v>3.24751448631287</v>
      </c>
      <c r="G4690" s="4" t="s">
        <v>19467</v>
      </c>
    </row>
    <row r="4691" spans="1:7">
      <c r="A4691" s="4" t="s">
        <v>19468</v>
      </c>
      <c r="B4691" s="4" t="s">
        <v>19469</v>
      </c>
      <c r="C4691" s="4" t="s">
        <v>464</v>
      </c>
      <c r="D4691" s="4">
        <v>42</v>
      </c>
      <c r="E4691" s="4" t="s">
        <v>19470</v>
      </c>
      <c r="F4691" s="4">
        <v>3.24712753295898</v>
      </c>
      <c r="G4691" s="4" t="s">
        <v>19471</v>
      </c>
    </row>
    <row r="4692" spans="1:7">
      <c r="A4692" s="4" t="s">
        <v>19472</v>
      </c>
      <c r="B4692" s="4" t="s">
        <v>19473</v>
      </c>
      <c r="C4692" s="4" t="s">
        <v>464</v>
      </c>
      <c r="D4692" s="4">
        <v>40</v>
      </c>
      <c r="E4692" s="4" t="s">
        <v>19474</v>
      </c>
      <c r="F4692" s="4">
        <v>3.2465512752533</v>
      </c>
      <c r="G4692" s="4" t="s">
        <v>19475</v>
      </c>
    </row>
    <row r="4693" spans="1:7">
      <c r="A4693" s="4" t="s">
        <v>19476</v>
      </c>
      <c r="B4693" s="4" t="s">
        <v>19477</v>
      </c>
      <c r="C4693" s="4" t="s">
        <v>464</v>
      </c>
      <c r="D4693" s="4">
        <v>46</v>
      </c>
      <c r="E4693" s="4" t="s">
        <v>19478</v>
      </c>
      <c r="F4693" s="4">
        <v>3.24653291702271</v>
      </c>
      <c r="G4693" s="4" t="s">
        <v>19479</v>
      </c>
    </row>
    <row r="4694" spans="1:7">
      <c r="A4694" s="4" t="s">
        <v>19480</v>
      </c>
      <c r="B4694" s="4" t="s">
        <v>19481</v>
      </c>
      <c r="C4694" s="4" t="s">
        <v>464</v>
      </c>
      <c r="D4694" s="4">
        <v>34</v>
      </c>
      <c r="E4694" s="4" t="s">
        <v>19482</v>
      </c>
      <c r="F4694" s="4">
        <v>3.24650716781616</v>
      </c>
      <c r="G4694" s="4" t="s">
        <v>19483</v>
      </c>
    </row>
    <row r="4695" spans="1:7">
      <c r="A4695" s="4" t="s">
        <v>19484</v>
      </c>
      <c r="B4695" s="4" t="s">
        <v>19485</v>
      </c>
      <c r="C4695" s="4" t="s">
        <v>464</v>
      </c>
      <c r="D4695" s="4">
        <v>30</v>
      </c>
      <c r="E4695" s="4" t="s">
        <v>19486</v>
      </c>
      <c r="F4695" s="4">
        <v>3.24643015861511</v>
      </c>
      <c r="G4695" s="4" t="s">
        <v>19487</v>
      </c>
    </row>
    <row r="4696" spans="1:7">
      <c r="A4696" s="4" t="s">
        <v>19488</v>
      </c>
      <c r="B4696" s="4" t="s">
        <v>19489</v>
      </c>
      <c r="C4696" s="4" t="s">
        <v>464</v>
      </c>
      <c r="D4696" s="4">
        <v>40</v>
      </c>
      <c r="E4696" s="4" t="s">
        <v>19490</v>
      </c>
      <c r="F4696" s="4">
        <v>3.24390935897827</v>
      </c>
      <c r="G4696" s="4" t="s">
        <v>19491</v>
      </c>
    </row>
    <row r="4697" spans="1:7">
      <c r="A4697" s="4" t="s">
        <v>19492</v>
      </c>
      <c r="B4697" s="4" t="s">
        <v>19493</v>
      </c>
      <c r="C4697" s="4" t="s">
        <v>464</v>
      </c>
      <c r="D4697" s="4">
        <v>41</v>
      </c>
      <c r="E4697" s="4" t="s">
        <v>19494</v>
      </c>
      <c r="F4697" s="4">
        <v>3.24387884140015</v>
      </c>
      <c r="G4697" s="4" t="s">
        <v>19495</v>
      </c>
    </row>
    <row r="4698" spans="1:7">
      <c r="A4698" s="4" t="s">
        <v>19496</v>
      </c>
      <c r="B4698" s="4" t="s">
        <v>19497</v>
      </c>
      <c r="C4698" s="4" t="s">
        <v>464</v>
      </c>
      <c r="D4698" s="4">
        <v>33</v>
      </c>
      <c r="E4698" s="4" t="s">
        <v>19498</v>
      </c>
      <c r="F4698" s="4">
        <v>3.24272966384888</v>
      </c>
      <c r="G4698" s="4" t="s">
        <v>19499</v>
      </c>
    </row>
    <row r="4699" spans="1:7">
      <c r="A4699" s="4" t="s">
        <v>19500</v>
      </c>
      <c r="B4699" s="4" t="s">
        <v>19501</v>
      </c>
      <c r="C4699" s="4" t="s">
        <v>464</v>
      </c>
      <c r="D4699" s="4">
        <v>39</v>
      </c>
      <c r="E4699" s="4" t="s">
        <v>19502</v>
      </c>
      <c r="F4699" s="4">
        <v>3.24169826507568</v>
      </c>
      <c r="G4699" s="4" t="s">
        <v>19503</v>
      </c>
    </row>
    <row r="4700" spans="1:7">
      <c r="A4700" s="4" t="s">
        <v>19504</v>
      </c>
      <c r="B4700" s="4" t="s">
        <v>19505</v>
      </c>
      <c r="C4700" s="4" t="s">
        <v>464</v>
      </c>
      <c r="D4700" s="4">
        <v>44</v>
      </c>
      <c r="E4700" s="4" t="s">
        <v>19506</v>
      </c>
      <c r="F4700" s="4">
        <v>3.23972725868225</v>
      </c>
      <c r="G4700" s="4" t="s">
        <v>19507</v>
      </c>
    </row>
    <row r="4701" spans="1:7">
      <c r="A4701" s="4" t="s">
        <v>19508</v>
      </c>
      <c r="B4701" s="4" t="s">
        <v>19509</v>
      </c>
      <c r="C4701" s="4" t="s">
        <v>464</v>
      </c>
      <c r="D4701" s="4">
        <v>40</v>
      </c>
      <c r="E4701" s="4" t="s">
        <v>19510</v>
      </c>
      <c r="F4701" s="4">
        <v>3.23921704292297</v>
      </c>
      <c r="G4701" s="4" t="s">
        <v>19511</v>
      </c>
    </row>
    <row r="4702" spans="1:7">
      <c r="A4702" s="4" t="s">
        <v>19512</v>
      </c>
      <c r="B4702" s="4" t="s">
        <v>19513</v>
      </c>
      <c r="C4702" s="4" t="s">
        <v>551</v>
      </c>
      <c r="D4702" s="4">
        <v>20</v>
      </c>
      <c r="E4702" s="4" t="s">
        <v>19514</v>
      </c>
      <c r="F4702" s="4">
        <v>3.23800134658813</v>
      </c>
      <c r="G4702" s="4" t="s">
        <v>19515</v>
      </c>
    </row>
    <row r="4703" spans="1:7">
      <c r="A4703" s="4" t="s">
        <v>19516</v>
      </c>
      <c r="B4703" s="4" t="s">
        <v>19517</v>
      </c>
      <c r="C4703" s="4" t="s">
        <v>464</v>
      </c>
      <c r="D4703" s="4">
        <v>36</v>
      </c>
      <c r="E4703" s="4" t="s">
        <v>19518</v>
      </c>
      <c r="F4703" s="4">
        <v>3.2367045879364</v>
      </c>
      <c r="G4703" s="4" t="s">
        <v>19519</v>
      </c>
    </row>
    <row r="4704" spans="1:7">
      <c r="A4704" s="4" t="s">
        <v>19520</v>
      </c>
      <c r="B4704" s="4" t="s">
        <v>19521</v>
      </c>
      <c r="C4704" s="4" t="s">
        <v>464</v>
      </c>
      <c r="D4704" s="4">
        <v>37</v>
      </c>
      <c r="E4704" s="4" t="s">
        <v>19522</v>
      </c>
      <c r="F4704" s="4">
        <v>3.23629236221313</v>
      </c>
      <c r="G4704" s="4" t="s">
        <v>19523</v>
      </c>
    </row>
    <row r="4705" spans="1:7">
      <c r="A4705" s="4" t="s">
        <v>19524</v>
      </c>
      <c r="B4705" s="4" t="s">
        <v>19525</v>
      </c>
      <c r="C4705" s="4" t="s">
        <v>464</v>
      </c>
      <c r="D4705" s="4">
        <v>44</v>
      </c>
      <c r="E4705" s="4" t="s">
        <v>19526</v>
      </c>
      <c r="F4705" s="4">
        <v>3.23572444915771</v>
      </c>
      <c r="G4705" s="4" t="s">
        <v>19527</v>
      </c>
    </row>
    <row r="4706" spans="1:7">
      <c r="A4706" s="4" t="s">
        <v>19528</v>
      </c>
      <c r="B4706" s="4" t="s">
        <v>19529</v>
      </c>
      <c r="C4706" s="4" t="s">
        <v>464</v>
      </c>
      <c r="D4706" s="4">
        <v>42</v>
      </c>
      <c r="E4706" s="4" t="s">
        <v>19530</v>
      </c>
      <c r="F4706" s="4">
        <v>3.23562407493591</v>
      </c>
      <c r="G4706" s="4" t="s">
        <v>19531</v>
      </c>
    </row>
    <row r="4707" spans="1:7">
      <c r="A4707" s="4" t="s">
        <v>19532</v>
      </c>
      <c r="B4707" s="4" t="s">
        <v>19533</v>
      </c>
      <c r="C4707" s="4" t="s">
        <v>464</v>
      </c>
      <c r="D4707" s="4">
        <v>45</v>
      </c>
      <c r="E4707" s="4" t="s">
        <v>19534</v>
      </c>
      <c r="F4707" s="4">
        <v>3.23398613929749</v>
      </c>
      <c r="G4707" s="4" t="s">
        <v>19535</v>
      </c>
    </row>
    <row r="4708" spans="1:7">
      <c r="A4708" s="4" t="s">
        <v>19536</v>
      </c>
      <c r="B4708" s="4" t="s">
        <v>19537</v>
      </c>
      <c r="C4708" s="4" t="s">
        <v>464</v>
      </c>
      <c r="D4708" s="4">
        <v>38</v>
      </c>
      <c r="E4708" s="4" t="s">
        <v>19538</v>
      </c>
      <c r="F4708" s="4">
        <v>3.23398160934448</v>
      </c>
      <c r="G4708" s="4" t="s">
        <v>19539</v>
      </c>
    </row>
    <row r="4709" spans="1:7">
      <c r="A4709" s="4" t="s">
        <v>19540</v>
      </c>
      <c r="B4709" s="4" t="s">
        <v>19541</v>
      </c>
      <c r="C4709" s="4" t="s">
        <v>551</v>
      </c>
      <c r="D4709" s="4">
        <v>21</v>
      </c>
      <c r="E4709" s="4" t="s">
        <v>19542</v>
      </c>
      <c r="F4709" s="4">
        <v>3.23336696624756</v>
      </c>
      <c r="G4709" s="4" t="s">
        <v>19543</v>
      </c>
    </row>
    <row r="4710" spans="1:7">
      <c r="A4710" s="4" t="s">
        <v>19544</v>
      </c>
      <c r="B4710" s="4" t="s">
        <v>19545</v>
      </c>
      <c r="C4710" s="4" t="s">
        <v>464</v>
      </c>
      <c r="D4710" s="4">
        <v>47</v>
      </c>
      <c r="E4710" s="4" t="s">
        <v>19546</v>
      </c>
      <c r="F4710" s="4">
        <v>3.23306488990784</v>
      </c>
      <c r="G4710" s="4" t="s">
        <v>19547</v>
      </c>
    </row>
    <row r="4711" spans="1:7">
      <c r="A4711" s="4" t="s">
        <v>19548</v>
      </c>
      <c r="B4711" s="4" t="s">
        <v>19549</v>
      </c>
      <c r="C4711" s="4" t="s">
        <v>464</v>
      </c>
      <c r="D4711" s="4">
        <v>45</v>
      </c>
      <c r="E4711" s="4" t="s">
        <v>19550</v>
      </c>
      <c r="F4711" s="4">
        <v>3.23167657852173</v>
      </c>
      <c r="G4711" s="4" t="s">
        <v>19551</v>
      </c>
    </row>
    <row r="4712" spans="1:7">
      <c r="A4712" s="4" t="s">
        <v>19552</v>
      </c>
      <c r="B4712" s="4" t="s">
        <v>19553</v>
      </c>
      <c r="C4712" s="4" t="s">
        <v>464</v>
      </c>
      <c r="D4712" s="4">
        <v>41</v>
      </c>
      <c r="E4712" s="4" t="s">
        <v>19554</v>
      </c>
      <c r="F4712" s="4">
        <v>3.22998523712158</v>
      </c>
      <c r="G4712" s="4" t="s">
        <v>19555</v>
      </c>
    </row>
    <row r="4713" spans="1:7">
      <c r="A4713" s="4" t="s">
        <v>19556</v>
      </c>
      <c r="B4713" s="4" t="s">
        <v>19557</v>
      </c>
      <c r="C4713" s="4" t="s">
        <v>464</v>
      </c>
      <c r="D4713" s="4">
        <v>45</v>
      </c>
      <c r="E4713" s="4" t="s">
        <v>19558</v>
      </c>
      <c r="F4713" s="4">
        <v>3.22918033599854</v>
      </c>
      <c r="G4713" s="4" t="s">
        <v>19559</v>
      </c>
    </row>
    <row r="4714" spans="1:7">
      <c r="A4714" s="4" t="s">
        <v>19560</v>
      </c>
      <c r="B4714" s="4" t="s">
        <v>19561</v>
      </c>
      <c r="C4714" s="4" t="s">
        <v>464</v>
      </c>
      <c r="D4714" s="4">
        <v>43</v>
      </c>
      <c r="E4714" s="4" t="s">
        <v>19562</v>
      </c>
      <c r="F4714" s="4">
        <v>3.22874355316162</v>
      </c>
      <c r="G4714" s="4" t="s">
        <v>19563</v>
      </c>
    </row>
    <row r="4715" spans="1:7">
      <c r="A4715" s="4" t="s">
        <v>19564</v>
      </c>
      <c r="B4715" s="4" t="s">
        <v>19565</v>
      </c>
      <c r="C4715" s="4" t="s">
        <v>464</v>
      </c>
      <c r="D4715" s="4">
        <v>40</v>
      </c>
      <c r="E4715" s="4" t="s">
        <v>19566</v>
      </c>
      <c r="F4715" s="4">
        <v>3.2286229133606</v>
      </c>
      <c r="G4715" s="4" t="s">
        <v>19567</v>
      </c>
    </row>
    <row r="4716" spans="1:7">
      <c r="A4716" s="4" t="s">
        <v>19568</v>
      </c>
      <c r="B4716" s="4" t="s">
        <v>19569</v>
      </c>
      <c r="C4716" s="4" t="s">
        <v>464</v>
      </c>
      <c r="D4716" s="4">
        <v>34</v>
      </c>
      <c r="E4716" s="4" t="s">
        <v>19570</v>
      </c>
      <c r="F4716" s="4">
        <v>3.22678732872009</v>
      </c>
      <c r="G4716" s="4" t="s">
        <v>19571</v>
      </c>
    </row>
    <row r="4717" spans="1:7">
      <c r="A4717" s="4" t="s">
        <v>19572</v>
      </c>
      <c r="B4717" s="4" t="s">
        <v>19573</v>
      </c>
      <c r="C4717" s="4" t="s">
        <v>464</v>
      </c>
      <c r="D4717" s="4">
        <v>46</v>
      </c>
      <c r="E4717" s="4" t="s">
        <v>19574</v>
      </c>
      <c r="F4717" s="4">
        <v>3.22667479515076</v>
      </c>
      <c r="G4717" s="4" t="s">
        <v>19575</v>
      </c>
    </row>
    <row r="4718" spans="1:7">
      <c r="A4718" s="4" t="s">
        <v>19576</v>
      </c>
      <c r="B4718" s="4" t="s">
        <v>19577</v>
      </c>
      <c r="C4718" s="4" t="s">
        <v>464</v>
      </c>
      <c r="D4718" s="4">
        <v>44</v>
      </c>
      <c r="E4718" s="4" t="s">
        <v>19578</v>
      </c>
      <c r="F4718" s="4">
        <v>3.22450113296509</v>
      </c>
      <c r="G4718" s="4" t="s">
        <v>19579</v>
      </c>
    </row>
    <row r="4719" spans="1:7">
      <c r="A4719" s="4" t="s">
        <v>19580</v>
      </c>
      <c r="B4719" s="4" t="s">
        <v>19581</v>
      </c>
      <c r="C4719" s="4" t="s">
        <v>464</v>
      </c>
      <c r="D4719" s="4">
        <v>46</v>
      </c>
      <c r="E4719" s="4" t="s">
        <v>19582</v>
      </c>
      <c r="F4719" s="4">
        <v>3.22420072555542</v>
      </c>
      <c r="G4719" s="4" t="s">
        <v>19583</v>
      </c>
    </row>
    <row r="4720" spans="1:7">
      <c r="A4720" s="4" t="s">
        <v>19584</v>
      </c>
      <c r="B4720" s="4" t="s">
        <v>19585</v>
      </c>
      <c r="C4720" s="4" t="s">
        <v>464</v>
      </c>
      <c r="D4720" s="4">
        <v>37</v>
      </c>
      <c r="E4720" s="4" t="s">
        <v>19586</v>
      </c>
      <c r="F4720" s="4">
        <v>3.22321200370789</v>
      </c>
      <c r="G4720" s="4" t="s">
        <v>19587</v>
      </c>
    </row>
    <row r="4721" spans="1:7">
      <c r="A4721" s="4" t="s">
        <v>19588</v>
      </c>
      <c r="B4721" s="4" t="s">
        <v>19589</v>
      </c>
      <c r="C4721" s="4" t="s">
        <v>464</v>
      </c>
      <c r="D4721" s="4">
        <v>34</v>
      </c>
      <c r="E4721" s="4" t="s">
        <v>19590</v>
      </c>
      <c r="F4721" s="4">
        <v>3.22027969360352</v>
      </c>
      <c r="G4721" s="4" t="s">
        <v>19591</v>
      </c>
    </row>
    <row r="4722" spans="1:7">
      <c r="A4722" s="4" t="s">
        <v>19592</v>
      </c>
      <c r="B4722" s="4" t="s">
        <v>19593</v>
      </c>
      <c r="C4722" s="4" t="s">
        <v>464</v>
      </c>
      <c r="D4722" s="4">
        <v>45</v>
      </c>
      <c r="E4722" s="4" t="s">
        <v>19594</v>
      </c>
      <c r="F4722" s="4">
        <v>3.21755647659302</v>
      </c>
      <c r="G4722" s="4" t="s">
        <v>19595</v>
      </c>
    </row>
    <row r="4723" spans="1:7">
      <c r="A4723" s="4" t="s">
        <v>1303</v>
      </c>
      <c r="B4723" s="4" t="s">
        <v>1304</v>
      </c>
      <c r="C4723" s="4" t="s">
        <v>464</v>
      </c>
      <c r="D4723" s="4">
        <v>40</v>
      </c>
      <c r="E4723" s="4" t="s">
        <v>1305</v>
      </c>
      <c r="F4723" s="4">
        <v>3.21711850166321</v>
      </c>
      <c r="G4723" s="4" t="s">
        <v>1306</v>
      </c>
    </row>
    <row r="4724" spans="1:7">
      <c r="A4724" s="4" t="s">
        <v>19596</v>
      </c>
      <c r="B4724" s="4" t="s">
        <v>19597</v>
      </c>
      <c r="C4724" s="4" t="s">
        <v>464</v>
      </c>
      <c r="D4724" s="4">
        <v>40</v>
      </c>
      <c r="E4724" s="4" t="s">
        <v>19598</v>
      </c>
      <c r="F4724" s="4">
        <v>3.21687936782837</v>
      </c>
      <c r="G4724" s="4" t="s">
        <v>19599</v>
      </c>
    </row>
    <row r="4725" spans="1:7">
      <c r="A4725" s="4" t="s">
        <v>19600</v>
      </c>
      <c r="B4725" s="4" t="s">
        <v>19601</v>
      </c>
      <c r="C4725" s="4" t="s">
        <v>551</v>
      </c>
      <c r="D4725" s="4">
        <v>18</v>
      </c>
      <c r="E4725" s="4" t="s">
        <v>19602</v>
      </c>
      <c r="F4725" s="4">
        <v>3.2165322303772</v>
      </c>
      <c r="G4725" s="4" t="s">
        <v>19603</v>
      </c>
    </row>
    <row r="4726" spans="1:7">
      <c r="A4726" s="4" t="s">
        <v>19604</v>
      </c>
      <c r="B4726" s="4" t="s">
        <v>19605</v>
      </c>
      <c r="C4726" s="4" t="s">
        <v>464</v>
      </c>
      <c r="D4726" s="4">
        <v>40</v>
      </c>
      <c r="E4726" s="4" t="s">
        <v>19606</v>
      </c>
      <c r="F4726" s="4">
        <v>3.21606135368347</v>
      </c>
      <c r="G4726" s="4" t="s">
        <v>19607</v>
      </c>
    </row>
    <row r="4727" spans="1:7">
      <c r="A4727" s="4" t="s">
        <v>19608</v>
      </c>
      <c r="B4727" s="4" t="s">
        <v>19609</v>
      </c>
      <c r="C4727" s="4" t="s">
        <v>464</v>
      </c>
      <c r="D4727" s="4">
        <v>38</v>
      </c>
      <c r="E4727" s="4" t="s">
        <v>19610</v>
      </c>
      <c r="F4727" s="4">
        <v>3.21527743339539</v>
      </c>
      <c r="G4727" s="4" t="s">
        <v>19611</v>
      </c>
    </row>
    <row r="4728" spans="1:7">
      <c r="A4728" s="4" t="s">
        <v>19612</v>
      </c>
      <c r="B4728" s="4" t="s">
        <v>19613</v>
      </c>
      <c r="C4728" s="4" t="s">
        <v>464</v>
      </c>
      <c r="D4728" s="4">
        <v>39</v>
      </c>
      <c r="E4728" s="4" t="s">
        <v>19614</v>
      </c>
      <c r="F4728" s="4">
        <v>3.2129373550415</v>
      </c>
      <c r="G4728" s="4" t="s">
        <v>19615</v>
      </c>
    </row>
    <row r="4729" spans="1:7">
      <c r="A4729" s="4" t="s">
        <v>19616</v>
      </c>
      <c r="B4729" s="4" t="s">
        <v>19617</v>
      </c>
      <c r="C4729" s="4" t="s">
        <v>464</v>
      </c>
      <c r="D4729" s="4">
        <v>36</v>
      </c>
      <c r="E4729" s="4" t="s">
        <v>19618</v>
      </c>
      <c r="F4729" s="4">
        <v>3.21206426620483</v>
      </c>
      <c r="G4729" s="4" t="s">
        <v>19619</v>
      </c>
    </row>
    <row r="4730" spans="1:7">
      <c r="A4730" s="4" t="s">
        <v>19620</v>
      </c>
      <c r="B4730" s="4" t="s">
        <v>19621</v>
      </c>
      <c r="C4730" s="4" t="s">
        <v>551</v>
      </c>
      <c r="D4730" s="4">
        <v>22</v>
      </c>
      <c r="E4730" s="4" t="s">
        <v>19622</v>
      </c>
      <c r="F4730" s="4">
        <v>3.21053123474121</v>
      </c>
      <c r="G4730" s="4" t="s">
        <v>19623</v>
      </c>
    </row>
    <row r="4731" spans="1:7">
      <c r="A4731" s="4" t="s">
        <v>19624</v>
      </c>
      <c r="B4731" s="4" t="s">
        <v>19625</v>
      </c>
      <c r="C4731" s="4" t="s">
        <v>464</v>
      </c>
      <c r="D4731" s="4">
        <v>45</v>
      </c>
      <c r="E4731" s="4" t="s">
        <v>19626</v>
      </c>
      <c r="F4731" s="4">
        <v>3.20822596549988</v>
      </c>
      <c r="G4731" s="4" t="s">
        <v>19627</v>
      </c>
    </row>
    <row r="4732" spans="1:7">
      <c r="A4732" s="4" t="s">
        <v>19628</v>
      </c>
      <c r="B4732" s="4" t="s">
        <v>19629</v>
      </c>
      <c r="C4732" s="4" t="s">
        <v>464</v>
      </c>
      <c r="D4732" s="4">
        <v>27</v>
      </c>
      <c r="E4732" s="4" t="s">
        <v>19630</v>
      </c>
      <c r="F4732" s="4">
        <v>3.20792150497437</v>
      </c>
      <c r="G4732" s="4" t="s">
        <v>19631</v>
      </c>
    </row>
    <row r="4733" spans="1:7">
      <c r="A4733" s="4" t="s">
        <v>19632</v>
      </c>
      <c r="B4733" s="4" t="s">
        <v>19633</v>
      </c>
      <c r="C4733" s="4" t="s">
        <v>464</v>
      </c>
      <c r="D4733" s="4">
        <v>36</v>
      </c>
      <c r="E4733" s="4" t="s">
        <v>19634</v>
      </c>
      <c r="F4733" s="4">
        <v>3.2065281867981</v>
      </c>
      <c r="G4733" s="4" t="s">
        <v>19635</v>
      </c>
    </row>
    <row r="4734" spans="1:7">
      <c r="A4734" s="4" t="s">
        <v>19636</v>
      </c>
      <c r="B4734" s="4" t="s">
        <v>19637</v>
      </c>
      <c r="C4734" s="4" t="s">
        <v>464</v>
      </c>
      <c r="D4734" s="4">
        <v>38</v>
      </c>
      <c r="E4734" s="4" t="s">
        <v>19638</v>
      </c>
      <c r="F4734" s="4">
        <v>3.2059965133667</v>
      </c>
      <c r="G4734" s="4" t="s">
        <v>19639</v>
      </c>
    </row>
    <row r="4735" spans="1:7">
      <c r="A4735" s="4" t="s">
        <v>19640</v>
      </c>
      <c r="B4735" s="4" t="s">
        <v>19641</v>
      </c>
      <c r="C4735" s="4" t="s">
        <v>464</v>
      </c>
      <c r="D4735" s="4">
        <v>38</v>
      </c>
      <c r="E4735" s="4" t="s">
        <v>19642</v>
      </c>
      <c r="F4735" s="4">
        <v>3.20582056045532</v>
      </c>
      <c r="G4735" s="4" t="s">
        <v>19643</v>
      </c>
    </row>
    <row r="4736" spans="1:7">
      <c r="A4736" s="4" t="s">
        <v>19644</v>
      </c>
      <c r="B4736" s="4" t="s">
        <v>19645</v>
      </c>
      <c r="C4736" s="4" t="s">
        <v>464</v>
      </c>
      <c r="D4736" s="4">
        <v>38</v>
      </c>
      <c r="E4736" s="4" t="s">
        <v>19646</v>
      </c>
      <c r="F4736" s="4">
        <v>3.20580124855042</v>
      </c>
      <c r="G4736" s="4" t="s">
        <v>19647</v>
      </c>
    </row>
    <row r="4737" spans="1:7">
      <c r="A4737" s="4" t="s">
        <v>19648</v>
      </c>
      <c r="B4737" s="4" t="s">
        <v>19649</v>
      </c>
      <c r="C4737" s="4" t="s">
        <v>464</v>
      </c>
      <c r="D4737" s="4">
        <v>18</v>
      </c>
      <c r="E4737" s="4" t="s">
        <v>19650</v>
      </c>
      <c r="F4737" s="4">
        <v>3.20395636558533</v>
      </c>
      <c r="G4737" s="4" t="s">
        <v>19651</v>
      </c>
    </row>
    <row r="4738" spans="1:7">
      <c r="A4738" s="4" t="s">
        <v>19652</v>
      </c>
      <c r="B4738" s="4" t="s">
        <v>19653</v>
      </c>
      <c r="C4738" s="4" t="s">
        <v>464</v>
      </c>
      <c r="D4738" s="4">
        <v>44</v>
      </c>
      <c r="E4738" s="4" t="s">
        <v>19654</v>
      </c>
      <c r="F4738" s="4">
        <v>3.20371222496033</v>
      </c>
      <c r="G4738" s="4" t="s">
        <v>19655</v>
      </c>
    </row>
    <row r="4739" spans="1:7">
      <c r="A4739" s="4" t="s">
        <v>19656</v>
      </c>
      <c r="B4739" s="4" t="s">
        <v>19657</v>
      </c>
      <c r="C4739" s="4" t="s">
        <v>464</v>
      </c>
      <c r="D4739" s="4">
        <v>35</v>
      </c>
      <c r="E4739" s="4" t="s">
        <v>19658</v>
      </c>
      <c r="F4739" s="4">
        <v>3.20318388938904</v>
      </c>
      <c r="G4739" s="4" t="s">
        <v>19659</v>
      </c>
    </row>
    <row r="4740" spans="1:7">
      <c r="A4740" s="4" t="s">
        <v>19660</v>
      </c>
      <c r="B4740" s="4" t="s">
        <v>19661</v>
      </c>
      <c r="C4740" s="4" t="s">
        <v>464</v>
      </c>
      <c r="D4740" s="4">
        <v>40</v>
      </c>
      <c r="E4740" s="4" t="s">
        <v>19662</v>
      </c>
      <c r="F4740" s="4">
        <v>3.20298886299133</v>
      </c>
      <c r="G4740" s="4" t="s">
        <v>19663</v>
      </c>
    </row>
    <row r="4741" spans="1:7">
      <c r="A4741" s="4" t="s">
        <v>19664</v>
      </c>
      <c r="B4741" s="4" t="s">
        <v>19665</v>
      </c>
      <c r="C4741" s="4" t="s">
        <v>464</v>
      </c>
      <c r="D4741" s="4">
        <v>37</v>
      </c>
      <c r="E4741" s="4" t="s">
        <v>19666</v>
      </c>
      <c r="F4741" s="4">
        <v>3.20286703109741</v>
      </c>
      <c r="G4741" s="4" t="s">
        <v>19667</v>
      </c>
    </row>
    <row r="4742" spans="1:7">
      <c r="A4742" s="4" t="s">
        <v>19668</v>
      </c>
      <c r="B4742" s="4" t="s">
        <v>19669</v>
      </c>
      <c r="C4742" s="4" t="s">
        <v>464</v>
      </c>
      <c r="D4742" s="4">
        <v>45</v>
      </c>
      <c r="E4742" s="4" t="s">
        <v>19670</v>
      </c>
      <c r="F4742" s="4">
        <v>3.20083427429199</v>
      </c>
      <c r="G4742" s="4" t="s">
        <v>19671</v>
      </c>
    </row>
    <row r="4743" spans="1:7">
      <c r="A4743" s="4" t="s">
        <v>19672</v>
      </c>
      <c r="B4743" s="4" t="s">
        <v>19673</v>
      </c>
      <c r="C4743" s="4" t="s">
        <v>464</v>
      </c>
      <c r="D4743" s="4">
        <v>46</v>
      </c>
      <c r="E4743" s="4" t="s">
        <v>19674</v>
      </c>
      <c r="F4743" s="4">
        <v>3.20017099380493</v>
      </c>
      <c r="G4743" s="4" t="s">
        <v>19675</v>
      </c>
    </row>
    <row r="4744" spans="1:7">
      <c r="A4744" s="4" t="s">
        <v>19676</v>
      </c>
      <c r="B4744" s="4" t="s">
        <v>19677</v>
      </c>
      <c r="C4744" s="4" t="s">
        <v>551</v>
      </c>
      <c r="D4744" s="4">
        <v>18</v>
      </c>
      <c r="E4744" s="4" t="s">
        <v>19678</v>
      </c>
      <c r="F4744" s="4">
        <v>3.19995951652527</v>
      </c>
      <c r="G4744" s="4" t="s">
        <v>19679</v>
      </c>
    </row>
    <row r="4745" spans="1:7">
      <c r="A4745" s="4" t="s">
        <v>19680</v>
      </c>
      <c r="B4745" s="4" t="s">
        <v>19681</v>
      </c>
      <c r="C4745" s="4" t="s">
        <v>464</v>
      </c>
      <c r="D4745" s="4">
        <v>45</v>
      </c>
      <c r="E4745" s="4" t="s">
        <v>19682</v>
      </c>
      <c r="F4745" s="4">
        <v>3.19965887069702</v>
      </c>
      <c r="G4745" s="4" t="s">
        <v>19683</v>
      </c>
    </row>
    <row r="4746" spans="1:7">
      <c r="A4746" s="4" t="s">
        <v>19684</v>
      </c>
      <c r="B4746" s="4" t="s">
        <v>19685</v>
      </c>
      <c r="C4746" s="4" t="s">
        <v>464</v>
      </c>
      <c r="D4746" s="4">
        <v>28</v>
      </c>
      <c r="E4746" s="4" t="s">
        <v>19686</v>
      </c>
      <c r="F4746" s="4">
        <v>3.1995849609375</v>
      </c>
      <c r="G4746" s="4" t="s">
        <v>19687</v>
      </c>
    </row>
    <row r="4747" spans="1:7">
      <c r="A4747" s="4" t="s">
        <v>19688</v>
      </c>
      <c r="B4747" s="4" t="s">
        <v>19689</v>
      </c>
      <c r="C4747" s="4" t="s">
        <v>464</v>
      </c>
      <c r="D4747" s="4">
        <v>39</v>
      </c>
      <c r="E4747" s="4" t="s">
        <v>19690</v>
      </c>
      <c r="F4747" s="4">
        <v>3.19954037666321</v>
      </c>
      <c r="G4747" s="4" t="s">
        <v>19691</v>
      </c>
    </row>
    <row r="4748" spans="1:7">
      <c r="A4748" s="4" t="s">
        <v>19692</v>
      </c>
      <c r="B4748" s="4" t="s">
        <v>19693</v>
      </c>
      <c r="C4748" s="4" t="s">
        <v>464</v>
      </c>
      <c r="D4748" s="4">
        <v>34</v>
      </c>
      <c r="E4748" s="4" t="s">
        <v>19694</v>
      </c>
      <c r="F4748" s="4">
        <v>3.19897818565369</v>
      </c>
      <c r="G4748" s="4" t="s">
        <v>19695</v>
      </c>
    </row>
    <row r="4749" spans="1:7">
      <c r="A4749" s="4" t="s">
        <v>19696</v>
      </c>
      <c r="B4749" s="4" t="s">
        <v>19697</v>
      </c>
      <c r="C4749" s="4" t="s">
        <v>464</v>
      </c>
      <c r="D4749" s="4">
        <v>42</v>
      </c>
      <c r="E4749" s="4" t="s">
        <v>19698</v>
      </c>
      <c r="F4749" s="4">
        <v>3.19649982452393</v>
      </c>
      <c r="G4749" s="4" t="s">
        <v>19699</v>
      </c>
    </row>
    <row r="4750" spans="1:7">
      <c r="A4750" s="4" t="s">
        <v>19700</v>
      </c>
      <c r="B4750" s="4" t="s">
        <v>19701</v>
      </c>
      <c r="C4750" s="4" t="s">
        <v>464</v>
      </c>
      <c r="D4750" s="4">
        <v>38</v>
      </c>
      <c r="E4750" s="4" t="s">
        <v>19702</v>
      </c>
      <c r="F4750" s="4">
        <v>3.19647932052612</v>
      </c>
      <c r="G4750" s="4" t="s">
        <v>19703</v>
      </c>
    </row>
    <row r="4751" spans="1:7">
      <c r="A4751" s="4" t="s">
        <v>19704</v>
      </c>
      <c r="B4751" s="4" t="s">
        <v>19705</v>
      </c>
      <c r="C4751" s="4" t="s">
        <v>464</v>
      </c>
      <c r="D4751" s="4">
        <v>37</v>
      </c>
      <c r="E4751" s="4" t="s">
        <v>19706</v>
      </c>
      <c r="F4751" s="4">
        <v>3.19607973098755</v>
      </c>
      <c r="G4751" s="4" t="s">
        <v>19707</v>
      </c>
    </row>
    <row r="4752" spans="1:7">
      <c r="A4752" s="4" t="s">
        <v>19708</v>
      </c>
      <c r="B4752" s="4" t="s">
        <v>19709</v>
      </c>
      <c r="C4752" s="4" t="s">
        <v>464</v>
      </c>
      <c r="D4752" s="4">
        <v>40</v>
      </c>
      <c r="E4752" s="4" t="s">
        <v>19710</v>
      </c>
      <c r="F4752" s="4">
        <v>3.19507884979248</v>
      </c>
      <c r="G4752" s="4" t="s">
        <v>19711</v>
      </c>
    </row>
    <row r="4753" spans="1:7">
      <c r="A4753" s="4" t="s">
        <v>19712</v>
      </c>
      <c r="B4753" s="4" t="s">
        <v>19713</v>
      </c>
      <c r="C4753" s="4" t="s">
        <v>464</v>
      </c>
      <c r="D4753" s="4">
        <v>26</v>
      </c>
      <c r="E4753" s="4" t="s">
        <v>19714</v>
      </c>
      <c r="F4753" s="4">
        <v>3.19488024711609</v>
      </c>
      <c r="G4753" s="4" t="s">
        <v>19715</v>
      </c>
    </row>
    <row r="4754" spans="1:7">
      <c r="A4754" s="4" t="s">
        <v>19716</v>
      </c>
      <c r="B4754" s="4" t="s">
        <v>19717</v>
      </c>
      <c r="C4754" s="4" t="s">
        <v>464</v>
      </c>
      <c r="D4754" s="4">
        <v>39</v>
      </c>
      <c r="E4754" s="4" t="s">
        <v>19718</v>
      </c>
      <c r="F4754" s="4">
        <v>3.19481611251831</v>
      </c>
      <c r="G4754" s="4" t="s">
        <v>19719</v>
      </c>
    </row>
    <row r="4755" spans="1:7">
      <c r="A4755" s="4" t="s">
        <v>19720</v>
      </c>
      <c r="B4755" s="4" t="s">
        <v>19721</v>
      </c>
      <c r="C4755" s="4" t="s">
        <v>464</v>
      </c>
      <c r="D4755" s="4">
        <v>36</v>
      </c>
      <c r="E4755" s="4" t="s">
        <v>19722</v>
      </c>
      <c r="F4755" s="4">
        <v>3.19369101524353</v>
      </c>
      <c r="G4755" s="4" t="s">
        <v>19723</v>
      </c>
    </row>
    <row r="4756" spans="1:7">
      <c r="A4756" s="4" t="s">
        <v>19724</v>
      </c>
      <c r="B4756" s="4" t="s">
        <v>19725</v>
      </c>
      <c r="C4756" s="4" t="s">
        <v>464</v>
      </c>
      <c r="D4756" s="4">
        <v>42</v>
      </c>
      <c r="E4756" s="4" t="s">
        <v>19726</v>
      </c>
      <c r="F4756" s="4">
        <v>3.19293880462646</v>
      </c>
      <c r="G4756" s="4" t="s">
        <v>19727</v>
      </c>
    </row>
    <row r="4757" spans="1:7">
      <c r="A4757" s="4" t="s">
        <v>19728</v>
      </c>
      <c r="B4757" s="4" t="s">
        <v>19729</v>
      </c>
      <c r="C4757" s="4" t="s">
        <v>464</v>
      </c>
      <c r="D4757" s="4">
        <v>34</v>
      </c>
      <c r="E4757" s="4" t="s">
        <v>19730</v>
      </c>
      <c r="F4757" s="4">
        <v>3.19275188446045</v>
      </c>
      <c r="G4757" s="4" t="s">
        <v>19731</v>
      </c>
    </row>
    <row r="4758" spans="1:7">
      <c r="A4758" s="4" t="s">
        <v>19732</v>
      </c>
      <c r="B4758" s="4" t="s">
        <v>19733</v>
      </c>
      <c r="C4758" s="4" t="s">
        <v>464</v>
      </c>
      <c r="D4758" s="4">
        <v>36</v>
      </c>
      <c r="E4758" s="4" t="s">
        <v>19734</v>
      </c>
      <c r="F4758" s="4">
        <v>3.19227027893066</v>
      </c>
      <c r="G4758" s="4" t="s">
        <v>19735</v>
      </c>
    </row>
    <row r="4759" spans="1:7">
      <c r="A4759" s="4" t="s">
        <v>19736</v>
      </c>
      <c r="B4759" s="4" t="s">
        <v>19737</v>
      </c>
      <c r="C4759" s="4" t="s">
        <v>464</v>
      </c>
      <c r="D4759" s="4">
        <v>31</v>
      </c>
      <c r="E4759" s="4" t="s">
        <v>19738</v>
      </c>
      <c r="F4759" s="4">
        <v>3.19129490852356</v>
      </c>
      <c r="G4759" s="4" t="s">
        <v>19739</v>
      </c>
    </row>
    <row r="4760" spans="1:7">
      <c r="A4760" s="4" t="s">
        <v>19740</v>
      </c>
      <c r="B4760" s="4" t="s">
        <v>19741</v>
      </c>
      <c r="C4760" s="4" t="s">
        <v>464</v>
      </c>
      <c r="D4760" s="4">
        <v>42</v>
      </c>
      <c r="E4760" s="4" t="s">
        <v>19742</v>
      </c>
      <c r="F4760" s="4">
        <v>3.19112300872803</v>
      </c>
      <c r="G4760" s="4" t="s">
        <v>19743</v>
      </c>
    </row>
    <row r="4761" spans="1:7">
      <c r="A4761" s="4" t="s">
        <v>19744</v>
      </c>
      <c r="B4761" s="4" t="s">
        <v>19745</v>
      </c>
      <c r="C4761" s="4" t="s">
        <v>464</v>
      </c>
      <c r="D4761" s="4">
        <v>39</v>
      </c>
      <c r="E4761" s="4" t="s">
        <v>19746</v>
      </c>
      <c r="F4761" s="4">
        <v>3.1909294128418</v>
      </c>
      <c r="G4761" s="4" t="s">
        <v>19747</v>
      </c>
    </row>
    <row r="4762" spans="1:7">
      <c r="A4762" s="4" t="s">
        <v>19748</v>
      </c>
      <c r="B4762" s="4" t="s">
        <v>19749</v>
      </c>
      <c r="C4762" s="4" t="s">
        <v>551</v>
      </c>
      <c r="D4762" s="4">
        <v>21</v>
      </c>
      <c r="E4762" s="4" t="s">
        <v>19750</v>
      </c>
      <c r="F4762" s="4">
        <v>3.18986749649048</v>
      </c>
      <c r="G4762" s="4" t="s">
        <v>19751</v>
      </c>
    </row>
    <row r="4763" spans="1:7">
      <c r="A4763" s="4" t="s">
        <v>19752</v>
      </c>
      <c r="B4763" s="4" t="s">
        <v>19753</v>
      </c>
      <c r="C4763" s="4" t="s">
        <v>464</v>
      </c>
      <c r="D4763" s="4">
        <v>39</v>
      </c>
      <c r="E4763" s="4" t="s">
        <v>19754</v>
      </c>
      <c r="F4763" s="4">
        <v>3.18886613845825</v>
      </c>
      <c r="G4763" s="4" t="s">
        <v>19755</v>
      </c>
    </row>
    <row r="4764" spans="1:7">
      <c r="A4764" s="4" t="s">
        <v>19756</v>
      </c>
      <c r="B4764" s="4" t="s">
        <v>19757</v>
      </c>
      <c r="C4764" s="4" t="s">
        <v>464</v>
      </c>
      <c r="D4764" s="4">
        <v>41</v>
      </c>
      <c r="E4764" s="4" t="s">
        <v>19758</v>
      </c>
      <c r="F4764" s="4">
        <v>3.18723726272583</v>
      </c>
      <c r="G4764" s="4" t="s">
        <v>19759</v>
      </c>
    </row>
    <row r="4765" spans="1:7">
      <c r="A4765" s="4" t="s">
        <v>19760</v>
      </c>
      <c r="B4765" s="4" t="s">
        <v>19761</v>
      </c>
      <c r="C4765" s="4" t="s">
        <v>464</v>
      </c>
      <c r="D4765" s="4">
        <v>45</v>
      </c>
      <c r="E4765" s="4" t="s">
        <v>19762</v>
      </c>
      <c r="F4765" s="4">
        <v>3.18635869026184</v>
      </c>
      <c r="G4765" s="4" t="s">
        <v>19763</v>
      </c>
    </row>
    <row r="4766" spans="1:7">
      <c r="A4766" s="4" t="s">
        <v>19764</v>
      </c>
      <c r="B4766" s="4" t="s">
        <v>19765</v>
      </c>
      <c r="C4766" s="4" t="s">
        <v>464</v>
      </c>
      <c r="D4766" s="4">
        <v>33</v>
      </c>
      <c r="E4766" s="4" t="s">
        <v>19766</v>
      </c>
      <c r="F4766" s="4">
        <v>3.18405532836914</v>
      </c>
      <c r="G4766" s="4" t="s">
        <v>19767</v>
      </c>
    </row>
    <row r="4767" spans="1:7">
      <c r="A4767" s="4" t="s">
        <v>19768</v>
      </c>
      <c r="B4767" s="4" t="s">
        <v>19769</v>
      </c>
      <c r="C4767" s="4" t="s">
        <v>464</v>
      </c>
      <c r="D4767" s="4">
        <v>41</v>
      </c>
      <c r="E4767" s="4" t="s">
        <v>19770</v>
      </c>
      <c r="F4767" s="4">
        <v>3.18270969390869</v>
      </c>
      <c r="G4767" s="4" t="s">
        <v>19771</v>
      </c>
    </row>
    <row r="4768" spans="1:7">
      <c r="A4768" s="4" t="s">
        <v>19772</v>
      </c>
      <c r="B4768" s="4" t="s">
        <v>19773</v>
      </c>
      <c r="C4768" s="4" t="s">
        <v>464</v>
      </c>
      <c r="D4768" s="4">
        <v>41</v>
      </c>
      <c r="E4768" s="4" t="s">
        <v>19774</v>
      </c>
      <c r="F4768" s="4">
        <v>3.17981624603271</v>
      </c>
      <c r="G4768" s="4" t="s">
        <v>19775</v>
      </c>
    </row>
    <row r="4769" spans="1:7">
      <c r="A4769" s="4" t="s">
        <v>19776</v>
      </c>
      <c r="B4769" s="4" t="s">
        <v>19777</v>
      </c>
      <c r="C4769" s="4" t="s">
        <v>464</v>
      </c>
      <c r="D4769" s="4">
        <v>37</v>
      </c>
      <c r="E4769" s="4" t="s">
        <v>19778</v>
      </c>
      <c r="F4769" s="4">
        <v>3.17950797080994</v>
      </c>
      <c r="G4769" s="4" t="s">
        <v>19779</v>
      </c>
    </row>
    <row r="4770" spans="1:7">
      <c r="A4770" s="4" t="s">
        <v>19780</v>
      </c>
      <c r="B4770" s="4" t="s">
        <v>19781</v>
      </c>
      <c r="C4770" s="4" t="s">
        <v>464</v>
      </c>
      <c r="D4770" s="4">
        <v>40</v>
      </c>
      <c r="E4770" s="4" t="s">
        <v>19782</v>
      </c>
      <c r="F4770" s="4">
        <v>3.17904615402222</v>
      </c>
      <c r="G4770" s="4" t="s">
        <v>19783</v>
      </c>
    </row>
    <row r="4771" spans="1:7">
      <c r="A4771" s="4" t="s">
        <v>19784</v>
      </c>
      <c r="B4771" s="4" t="s">
        <v>19785</v>
      </c>
      <c r="C4771" s="4" t="s">
        <v>464</v>
      </c>
      <c r="D4771" s="4">
        <v>45</v>
      </c>
      <c r="E4771" s="4" t="s">
        <v>19786</v>
      </c>
      <c r="F4771" s="4">
        <v>3.17848634719849</v>
      </c>
      <c r="G4771" s="4" t="s">
        <v>19787</v>
      </c>
    </row>
    <row r="4772" spans="1:7">
      <c r="A4772" s="4" t="s">
        <v>19788</v>
      </c>
      <c r="B4772" s="4" t="s">
        <v>19789</v>
      </c>
      <c r="C4772" s="4" t="s">
        <v>464</v>
      </c>
      <c r="D4772" s="4">
        <v>40</v>
      </c>
      <c r="E4772" s="4" t="s">
        <v>19790</v>
      </c>
      <c r="F4772" s="4">
        <v>3.17734694480896</v>
      </c>
      <c r="G4772" s="4" t="s">
        <v>19791</v>
      </c>
    </row>
    <row r="4773" spans="1:7">
      <c r="A4773" s="4" t="s">
        <v>19792</v>
      </c>
      <c r="B4773" s="4" t="s">
        <v>19793</v>
      </c>
      <c r="C4773" s="4" t="s">
        <v>464</v>
      </c>
      <c r="D4773" s="4">
        <v>42</v>
      </c>
      <c r="E4773" s="4" t="s">
        <v>19794</v>
      </c>
      <c r="F4773" s="4">
        <v>3.17714548110962</v>
      </c>
      <c r="G4773" s="4" t="s">
        <v>19795</v>
      </c>
    </row>
    <row r="4774" spans="1:7">
      <c r="A4774" s="4" t="s">
        <v>19796</v>
      </c>
      <c r="B4774" s="4" t="s">
        <v>19797</v>
      </c>
      <c r="C4774" s="4" t="s">
        <v>1124</v>
      </c>
      <c r="D4774" s="4">
        <v>1</v>
      </c>
      <c r="E4774" s="4" t="s">
        <v>19798</v>
      </c>
      <c r="F4774" s="4">
        <v>3.17709684371948</v>
      </c>
      <c r="G4774" s="4" t="s">
        <v>19799</v>
      </c>
    </row>
    <row r="4775" spans="1:7">
      <c r="A4775" s="4" t="s">
        <v>19800</v>
      </c>
      <c r="B4775" s="4" t="s">
        <v>19801</v>
      </c>
      <c r="C4775" s="4" t="s">
        <v>464</v>
      </c>
      <c r="D4775" s="4">
        <v>37</v>
      </c>
      <c r="E4775" s="4" t="s">
        <v>19802</v>
      </c>
      <c r="F4775" s="4">
        <v>3.17643737792969</v>
      </c>
      <c r="G4775" s="4" t="s">
        <v>19803</v>
      </c>
    </row>
    <row r="4776" spans="1:7">
      <c r="A4776" s="4" t="s">
        <v>19804</v>
      </c>
      <c r="B4776" s="4" t="s">
        <v>19805</v>
      </c>
      <c r="C4776" s="4" t="s">
        <v>464</v>
      </c>
      <c r="D4776" s="4">
        <v>36</v>
      </c>
      <c r="E4776" s="4" t="s">
        <v>19806</v>
      </c>
      <c r="F4776" s="4">
        <v>3.17564153671265</v>
      </c>
      <c r="G4776" s="4" t="s">
        <v>19807</v>
      </c>
    </row>
    <row r="4777" spans="1:7">
      <c r="A4777" s="4" t="s">
        <v>19808</v>
      </c>
      <c r="B4777" s="4" t="s">
        <v>19809</v>
      </c>
      <c r="C4777" s="4" t="s">
        <v>464</v>
      </c>
      <c r="D4777" s="4">
        <v>39</v>
      </c>
      <c r="E4777" s="4" t="s">
        <v>19810</v>
      </c>
      <c r="F4777" s="4">
        <v>3.17547941207886</v>
      </c>
      <c r="G4777" s="4" t="s">
        <v>19811</v>
      </c>
    </row>
    <row r="4778" spans="1:7">
      <c r="A4778" s="4" t="s">
        <v>407</v>
      </c>
      <c r="B4778" s="4" t="s">
        <v>19812</v>
      </c>
      <c r="C4778" s="4" t="s">
        <v>464</v>
      </c>
      <c r="D4778" s="4">
        <v>33</v>
      </c>
      <c r="E4778" s="4" t="s">
        <v>19813</v>
      </c>
      <c r="F4778" s="4">
        <v>3.1754298210144</v>
      </c>
      <c r="G4778" s="4" t="s">
        <v>19814</v>
      </c>
    </row>
    <row r="4779" spans="1:7">
      <c r="A4779" s="4" t="s">
        <v>19815</v>
      </c>
      <c r="B4779" s="4" t="s">
        <v>19816</v>
      </c>
      <c r="C4779" s="4" t="s">
        <v>464</v>
      </c>
      <c r="D4779" s="4">
        <v>34</v>
      </c>
      <c r="E4779" s="4" t="s">
        <v>19817</v>
      </c>
      <c r="F4779" s="4">
        <v>3.17371940612793</v>
      </c>
      <c r="G4779" s="4" t="s">
        <v>19818</v>
      </c>
    </row>
    <row r="4780" spans="1:7">
      <c r="A4780" s="4" t="s">
        <v>19819</v>
      </c>
      <c r="B4780" s="4" t="s">
        <v>19820</v>
      </c>
      <c r="C4780" s="4" t="s">
        <v>464</v>
      </c>
      <c r="D4780" s="4">
        <v>32</v>
      </c>
      <c r="E4780" s="4" t="s">
        <v>19821</v>
      </c>
      <c r="F4780" s="4">
        <v>3.17257809638977</v>
      </c>
      <c r="G4780" s="4" t="s">
        <v>19822</v>
      </c>
    </row>
    <row r="4781" spans="1:7">
      <c r="A4781" s="4" t="s">
        <v>19823</v>
      </c>
      <c r="B4781" s="4" t="s">
        <v>19824</v>
      </c>
      <c r="C4781" s="4" t="s">
        <v>464</v>
      </c>
      <c r="D4781" s="4">
        <v>37</v>
      </c>
      <c r="E4781" s="4" t="s">
        <v>19825</v>
      </c>
      <c r="F4781" s="4">
        <v>3.17145991325378</v>
      </c>
      <c r="G4781" s="4" t="s">
        <v>19826</v>
      </c>
    </row>
    <row r="4782" spans="1:7">
      <c r="A4782" s="4" t="s">
        <v>19827</v>
      </c>
      <c r="B4782" s="4" t="s">
        <v>19828</v>
      </c>
      <c r="C4782" s="4" t="s">
        <v>464</v>
      </c>
      <c r="D4782" s="4">
        <v>44</v>
      </c>
      <c r="E4782" s="4" t="s">
        <v>19829</v>
      </c>
      <c r="F4782" s="4">
        <v>3.17019128799438</v>
      </c>
      <c r="G4782" s="4" t="s">
        <v>19830</v>
      </c>
    </row>
    <row r="4783" spans="1:7">
      <c r="A4783" s="4" t="s">
        <v>19831</v>
      </c>
      <c r="B4783" s="4" t="s">
        <v>19832</v>
      </c>
      <c r="C4783" s="4" t="s">
        <v>464</v>
      </c>
      <c r="D4783" s="4">
        <v>45</v>
      </c>
      <c r="E4783" s="4" t="s">
        <v>19833</v>
      </c>
      <c r="F4783" s="4">
        <v>3.16930294036865</v>
      </c>
      <c r="G4783" s="4" t="s">
        <v>19834</v>
      </c>
    </row>
    <row r="4784" spans="1:7">
      <c r="A4784" s="4" t="s">
        <v>19835</v>
      </c>
      <c r="B4784" s="4" t="s">
        <v>19836</v>
      </c>
      <c r="C4784" s="4" t="s">
        <v>464</v>
      </c>
      <c r="D4784" s="4">
        <v>30</v>
      </c>
      <c r="E4784" s="4" t="s">
        <v>19837</v>
      </c>
      <c r="F4784" s="4">
        <v>3.16453623771667</v>
      </c>
      <c r="G4784" s="4" t="s">
        <v>19838</v>
      </c>
    </row>
    <row r="4785" spans="1:7">
      <c r="A4785" s="4" t="s">
        <v>19839</v>
      </c>
      <c r="B4785" s="4" t="s">
        <v>19840</v>
      </c>
      <c r="C4785" s="4" t="s">
        <v>464</v>
      </c>
      <c r="D4785" s="4">
        <v>31</v>
      </c>
      <c r="E4785" s="4" t="s">
        <v>19841</v>
      </c>
      <c r="F4785" s="4">
        <v>3.16430854797363</v>
      </c>
      <c r="G4785" s="4" t="s">
        <v>19842</v>
      </c>
    </row>
    <row r="4786" spans="1:7">
      <c r="A4786" s="4" t="s">
        <v>19843</v>
      </c>
      <c r="B4786" s="4" t="s">
        <v>19844</v>
      </c>
      <c r="C4786" s="4" t="s">
        <v>464</v>
      </c>
      <c r="D4786" s="4">
        <v>39</v>
      </c>
      <c r="E4786" s="4" t="s">
        <v>19845</v>
      </c>
      <c r="F4786" s="4">
        <v>3.16357064247131</v>
      </c>
      <c r="G4786" s="4" t="s">
        <v>19846</v>
      </c>
    </row>
    <row r="4787" spans="1:7">
      <c r="A4787" s="4" t="s">
        <v>19847</v>
      </c>
      <c r="B4787" s="4" t="s">
        <v>19848</v>
      </c>
      <c r="C4787" s="4" t="s">
        <v>464</v>
      </c>
      <c r="D4787" s="4">
        <v>34</v>
      </c>
      <c r="E4787" s="4" t="s">
        <v>19849</v>
      </c>
      <c r="F4787" s="4">
        <v>3.16341519355774</v>
      </c>
      <c r="G4787" s="4" t="s">
        <v>19850</v>
      </c>
    </row>
    <row r="4788" spans="1:7">
      <c r="A4788" s="4" t="s">
        <v>19851</v>
      </c>
      <c r="B4788" s="4" t="s">
        <v>19852</v>
      </c>
      <c r="C4788" s="4" t="s">
        <v>464</v>
      </c>
      <c r="D4788" s="4">
        <v>44</v>
      </c>
      <c r="E4788" s="4" t="s">
        <v>19853</v>
      </c>
      <c r="F4788" s="4">
        <v>3.16073679924011</v>
      </c>
      <c r="G4788" s="4" t="s">
        <v>19854</v>
      </c>
    </row>
    <row r="4789" spans="1:7">
      <c r="A4789" s="4" t="s">
        <v>19855</v>
      </c>
      <c r="B4789" s="4" t="s">
        <v>19856</v>
      </c>
      <c r="C4789" s="4" t="s">
        <v>464</v>
      </c>
      <c r="D4789" s="4">
        <v>40</v>
      </c>
      <c r="E4789" s="4" t="s">
        <v>19857</v>
      </c>
      <c r="F4789" s="4">
        <v>3.16067385673523</v>
      </c>
      <c r="G4789" s="4" t="s">
        <v>19858</v>
      </c>
    </row>
    <row r="4790" spans="1:7">
      <c r="A4790" s="4" t="s">
        <v>19859</v>
      </c>
      <c r="B4790" s="4" t="s">
        <v>19860</v>
      </c>
      <c r="C4790" s="4" t="s">
        <v>464</v>
      </c>
      <c r="D4790" s="4">
        <v>39</v>
      </c>
      <c r="E4790" s="4" t="s">
        <v>19861</v>
      </c>
      <c r="F4790" s="4">
        <v>3.15956997871399</v>
      </c>
      <c r="G4790" s="4" t="s">
        <v>19862</v>
      </c>
    </row>
    <row r="4791" spans="1:7">
      <c r="A4791" s="4" t="s">
        <v>19863</v>
      </c>
      <c r="B4791" s="4" t="s">
        <v>19864</v>
      </c>
      <c r="C4791" s="4" t="s">
        <v>464</v>
      </c>
      <c r="D4791" s="4">
        <v>31</v>
      </c>
      <c r="E4791" s="4" t="s">
        <v>19865</v>
      </c>
      <c r="F4791" s="4">
        <v>3.15635681152344</v>
      </c>
      <c r="G4791" s="4" t="s">
        <v>19866</v>
      </c>
    </row>
    <row r="4792" spans="1:7">
      <c r="A4792" s="4" t="s">
        <v>19867</v>
      </c>
      <c r="B4792" s="4" t="s">
        <v>19868</v>
      </c>
      <c r="C4792" s="4" t="s">
        <v>464</v>
      </c>
      <c r="D4792" s="4">
        <v>40</v>
      </c>
      <c r="E4792" s="4" t="s">
        <v>19869</v>
      </c>
      <c r="F4792" s="4">
        <v>3.15501022338867</v>
      </c>
      <c r="G4792" s="4" t="s">
        <v>19870</v>
      </c>
    </row>
    <row r="4793" spans="1:7">
      <c r="A4793" s="4" t="s">
        <v>19871</v>
      </c>
      <c r="B4793" s="4" t="s">
        <v>19872</v>
      </c>
      <c r="C4793" s="4" t="s">
        <v>464</v>
      </c>
      <c r="D4793" s="4">
        <v>41</v>
      </c>
      <c r="E4793" s="4" t="s">
        <v>19873</v>
      </c>
      <c r="F4793" s="4">
        <v>3.15465950965881</v>
      </c>
      <c r="G4793" s="4" t="s">
        <v>19874</v>
      </c>
    </row>
    <row r="4794" spans="1:7">
      <c r="A4794" s="4" t="s">
        <v>19875</v>
      </c>
      <c r="B4794" s="4" t="s">
        <v>19876</v>
      </c>
      <c r="C4794" s="4" t="s">
        <v>464</v>
      </c>
      <c r="D4794" s="4">
        <v>42</v>
      </c>
      <c r="E4794" s="4" t="s">
        <v>19877</v>
      </c>
      <c r="F4794" s="4">
        <v>3.15400385856628</v>
      </c>
      <c r="G4794" s="4" t="s">
        <v>19878</v>
      </c>
    </row>
    <row r="4795" spans="1:7">
      <c r="A4795" s="4" t="s">
        <v>19879</v>
      </c>
      <c r="B4795" s="4" t="s">
        <v>19880</v>
      </c>
      <c r="C4795" s="4" t="s">
        <v>464</v>
      </c>
      <c r="D4795" s="4">
        <v>42</v>
      </c>
      <c r="E4795" s="4" t="s">
        <v>19881</v>
      </c>
      <c r="F4795" s="4">
        <v>3.15288233757019</v>
      </c>
      <c r="G4795" s="4" t="s">
        <v>19882</v>
      </c>
    </row>
    <row r="4796" spans="1:7">
      <c r="A4796" s="4" t="s">
        <v>19883</v>
      </c>
      <c r="B4796" s="4" t="s">
        <v>19884</v>
      </c>
      <c r="C4796" s="4" t="s">
        <v>464</v>
      </c>
      <c r="D4796" s="4">
        <v>42</v>
      </c>
      <c r="E4796" s="4" t="s">
        <v>19885</v>
      </c>
      <c r="F4796" s="4">
        <v>3.15197706222534</v>
      </c>
      <c r="G4796" s="4" t="s">
        <v>19886</v>
      </c>
    </row>
    <row r="4797" spans="1:7">
      <c r="A4797" s="4" t="s">
        <v>19887</v>
      </c>
      <c r="B4797" s="4" t="s">
        <v>19888</v>
      </c>
      <c r="C4797" s="4" t="s">
        <v>464</v>
      </c>
      <c r="D4797" s="4">
        <v>39</v>
      </c>
      <c r="E4797" s="4" t="s">
        <v>19889</v>
      </c>
      <c r="F4797" s="4">
        <v>3.15113735198975</v>
      </c>
      <c r="G4797" s="4" t="s">
        <v>19890</v>
      </c>
    </row>
    <row r="4798" spans="1:7">
      <c r="A4798" s="4" t="s">
        <v>19891</v>
      </c>
      <c r="B4798" s="4" t="s">
        <v>19892</v>
      </c>
      <c r="C4798" s="4" t="s">
        <v>464</v>
      </c>
      <c r="D4798" s="4">
        <v>42</v>
      </c>
      <c r="E4798" s="4" t="s">
        <v>19893</v>
      </c>
      <c r="F4798" s="4">
        <v>3.14985466003418</v>
      </c>
      <c r="G4798" s="4" t="s">
        <v>19894</v>
      </c>
    </row>
    <row r="4799" spans="1:7">
      <c r="A4799" s="4" t="s">
        <v>19895</v>
      </c>
      <c r="B4799" s="4" t="s">
        <v>19896</v>
      </c>
      <c r="C4799" s="4" t="s">
        <v>464</v>
      </c>
      <c r="D4799" s="4">
        <v>36</v>
      </c>
      <c r="E4799" s="4" t="s">
        <v>19897</v>
      </c>
      <c r="F4799" s="4">
        <v>3.14979672431946</v>
      </c>
      <c r="G4799" s="4" t="s">
        <v>19898</v>
      </c>
    </row>
    <row r="4800" spans="1:7">
      <c r="A4800" s="4" t="s">
        <v>19899</v>
      </c>
      <c r="B4800" s="4" t="s">
        <v>19900</v>
      </c>
      <c r="C4800" s="4" t="s">
        <v>464</v>
      </c>
      <c r="D4800" s="4">
        <v>42</v>
      </c>
      <c r="E4800" s="4" t="s">
        <v>19901</v>
      </c>
      <c r="F4800" s="4">
        <v>3.14960217475891</v>
      </c>
      <c r="G4800" s="4" t="s">
        <v>19902</v>
      </c>
    </row>
    <row r="4801" spans="1:7">
      <c r="A4801" s="4" t="s">
        <v>19903</v>
      </c>
      <c r="B4801" s="4" t="s">
        <v>19904</v>
      </c>
      <c r="C4801" s="4" t="s">
        <v>464</v>
      </c>
      <c r="D4801" s="4">
        <v>31</v>
      </c>
      <c r="E4801" s="4" t="s">
        <v>19905</v>
      </c>
      <c r="F4801" s="4">
        <v>3.1495361328125</v>
      </c>
      <c r="G4801" s="4" t="s">
        <v>19906</v>
      </c>
    </row>
    <row r="4802" spans="1:7">
      <c r="A4802" s="4" t="s">
        <v>19907</v>
      </c>
      <c r="B4802" s="4" t="s">
        <v>19908</v>
      </c>
      <c r="C4802" s="4" t="s">
        <v>464</v>
      </c>
      <c r="D4802" s="4">
        <v>42</v>
      </c>
      <c r="E4802" s="4" t="s">
        <v>19909</v>
      </c>
      <c r="F4802" s="4">
        <v>3.14917922019958</v>
      </c>
      <c r="G4802" s="4" t="s">
        <v>19910</v>
      </c>
    </row>
    <row r="4803" spans="1:7">
      <c r="A4803" s="4" t="s">
        <v>19911</v>
      </c>
      <c r="B4803" s="4" t="s">
        <v>19912</v>
      </c>
      <c r="C4803" s="4" t="s">
        <v>464</v>
      </c>
      <c r="D4803" s="4">
        <v>44</v>
      </c>
      <c r="E4803" s="4" t="s">
        <v>19913</v>
      </c>
      <c r="F4803" s="4">
        <v>3.1489577293396</v>
      </c>
      <c r="G4803" s="4" t="s">
        <v>19914</v>
      </c>
    </row>
    <row r="4804" spans="1:7">
      <c r="A4804" s="4" t="s">
        <v>19915</v>
      </c>
      <c r="B4804" s="4" t="s">
        <v>19916</v>
      </c>
      <c r="C4804" s="4" t="s">
        <v>464</v>
      </c>
      <c r="D4804" s="4">
        <v>37</v>
      </c>
      <c r="E4804" s="4" t="s">
        <v>19917</v>
      </c>
      <c r="F4804" s="4">
        <v>3.14849996566772</v>
      </c>
      <c r="G4804" s="4" t="s">
        <v>19918</v>
      </c>
    </row>
    <row r="4805" spans="1:7">
      <c r="A4805" s="4" t="s">
        <v>19919</v>
      </c>
      <c r="B4805" s="4" t="s">
        <v>19920</v>
      </c>
      <c r="C4805" s="4" t="s">
        <v>551</v>
      </c>
      <c r="D4805" s="4">
        <v>13</v>
      </c>
      <c r="E4805" s="4" t="s">
        <v>19921</v>
      </c>
      <c r="F4805" s="4">
        <v>3.14597177505493</v>
      </c>
      <c r="G4805" s="4" t="s">
        <v>19922</v>
      </c>
    </row>
    <row r="4806" spans="1:7">
      <c r="A4806" s="4" t="s">
        <v>19923</v>
      </c>
      <c r="B4806" s="4" t="s">
        <v>19924</v>
      </c>
      <c r="C4806" s="4" t="s">
        <v>464</v>
      </c>
      <c r="D4806" s="4">
        <v>10</v>
      </c>
      <c r="E4806" s="4" t="s">
        <v>19925</v>
      </c>
      <c r="F4806" s="4">
        <v>3.14565944671631</v>
      </c>
      <c r="G4806" s="4" t="s">
        <v>19926</v>
      </c>
    </row>
    <row r="4807" spans="1:7">
      <c r="A4807" s="4" t="s">
        <v>19927</v>
      </c>
      <c r="B4807" s="4" t="s">
        <v>19928</v>
      </c>
      <c r="C4807" s="4" t="s">
        <v>464</v>
      </c>
      <c r="D4807" s="4">
        <v>36</v>
      </c>
      <c r="E4807" s="4" t="s">
        <v>19929</v>
      </c>
      <c r="F4807" s="4">
        <v>3.14497637748718</v>
      </c>
      <c r="G4807" s="4" t="s">
        <v>19930</v>
      </c>
    </row>
    <row r="4808" spans="1:7">
      <c r="A4808" s="4" t="s">
        <v>19931</v>
      </c>
      <c r="B4808" s="4" t="s">
        <v>19932</v>
      </c>
      <c r="C4808" s="4" t="s">
        <v>464</v>
      </c>
      <c r="D4808" s="4">
        <v>32</v>
      </c>
      <c r="E4808" s="4" t="s">
        <v>19933</v>
      </c>
      <c r="F4808" s="4">
        <v>3.14411306381226</v>
      </c>
      <c r="G4808" s="4" t="s">
        <v>19934</v>
      </c>
    </row>
    <row r="4809" spans="1:7">
      <c r="A4809" s="4" t="s">
        <v>19935</v>
      </c>
      <c r="B4809" s="4" t="s">
        <v>19936</v>
      </c>
      <c r="C4809" s="4" t="s">
        <v>464</v>
      </c>
      <c r="D4809" s="4">
        <v>38</v>
      </c>
      <c r="E4809" s="4" t="s">
        <v>19937</v>
      </c>
      <c r="F4809" s="4">
        <v>3.14196705818176</v>
      </c>
      <c r="G4809" s="4" t="s">
        <v>19938</v>
      </c>
    </row>
    <row r="4810" spans="1:7">
      <c r="A4810" s="4" t="s">
        <v>19939</v>
      </c>
      <c r="B4810" s="4" t="s">
        <v>19940</v>
      </c>
      <c r="C4810" s="4" t="s">
        <v>464</v>
      </c>
      <c r="D4810" s="4">
        <v>38</v>
      </c>
      <c r="E4810" s="4" t="s">
        <v>19941</v>
      </c>
      <c r="F4810" s="4">
        <v>3.14167881011963</v>
      </c>
      <c r="G4810" s="4" t="s">
        <v>19942</v>
      </c>
    </row>
    <row r="4811" spans="1:7">
      <c r="A4811" s="4" t="s">
        <v>19943</v>
      </c>
      <c r="B4811" s="4" t="s">
        <v>19944</v>
      </c>
      <c r="C4811" s="4" t="s">
        <v>464</v>
      </c>
      <c r="D4811" s="4">
        <v>40</v>
      </c>
      <c r="E4811" s="4" t="s">
        <v>19945</v>
      </c>
      <c r="F4811" s="4">
        <v>3.14105749130249</v>
      </c>
      <c r="G4811" s="4" t="s">
        <v>19946</v>
      </c>
    </row>
    <row r="4812" spans="1:7">
      <c r="A4812" s="4" t="s">
        <v>19947</v>
      </c>
      <c r="B4812" s="4" t="s">
        <v>19948</v>
      </c>
      <c r="C4812" s="4" t="s">
        <v>551</v>
      </c>
      <c r="D4812" s="4">
        <v>21</v>
      </c>
      <c r="E4812" s="4" t="s">
        <v>19949</v>
      </c>
      <c r="F4812" s="4">
        <v>3.1406934261322</v>
      </c>
      <c r="G4812" s="4" t="s">
        <v>19950</v>
      </c>
    </row>
    <row r="4813" spans="1:7">
      <c r="A4813" s="4" t="s">
        <v>452</v>
      </c>
      <c r="B4813" s="4" t="s">
        <v>19951</v>
      </c>
      <c r="C4813" s="4" t="s">
        <v>464</v>
      </c>
      <c r="D4813" s="4">
        <v>37</v>
      </c>
      <c r="E4813" s="4" t="s">
        <v>19952</v>
      </c>
      <c r="F4813" s="4">
        <v>3.14051818847656</v>
      </c>
      <c r="G4813" s="4" t="s">
        <v>19953</v>
      </c>
    </row>
    <row r="4814" spans="1:7">
      <c r="A4814" s="4" t="s">
        <v>19954</v>
      </c>
      <c r="B4814" s="4" t="s">
        <v>19955</v>
      </c>
      <c r="C4814" s="4" t="s">
        <v>464</v>
      </c>
      <c r="D4814" s="4">
        <v>27</v>
      </c>
      <c r="E4814" s="4" t="s">
        <v>19956</v>
      </c>
      <c r="F4814" s="4">
        <v>3.13986134529114</v>
      </c>
      <c r="G4814" s="4" t="s">
        <v>19957</v>
      </c>
    </row>
    <row r="4815" spans="1:7">
      <c r="A4815" s="4" t="s">
        <v>19958</v>
      </c>
      <c r="B4815" s="4" t="s">
        <v>19959</v>
      </c>
      <c r="C4815" s="4" t="s">
        <v>464</v>
      </c>
      <c r="D4815" s="4">
        <v>46</v>
      </c>
      <c r="E4815" s="4" t="s">
        <v>19960</v>
      </c>
      <c r="F4815" s="4">
        <v>3.13865613937378</v>
      </c>
      <c r="G4815" s="4" t="s">
        <v>19961</v>
      </c>
    </row>
    <row r="4816" spans="1:7">
      <c r="A4816" s="4" t="s">
        <v>19962</v>
      </c>
      <c r="B4816" s="4" t="s">
        <v>19963</v>
      </c>
      <c r="C4816" s="4" t="s">
        <v>464</v>
      </c>
      <c r="D4816" s="4">
        <v>37</v>
      </c>
      <c r="E4816" s="4" t="s">
        <v>19964</v>
      </c>
      <c r="F4816" s="4">
        <v>3.13838458061218</v>
      </c>
      <c r="G4816" s="4" t="s">
        <v>19965</v>
      </c>
    </row>
    <row r="4817" spans="1:7">
      <c r="A4817" s="4" t="s">
        <v>19966</v>
      </c>
      <c r="B4817" s="4" t="s">
        <v>19967</v>
      </c>
      <c r="C4817" s="4" t="s">
        <v>464</v>
      </c>
      <c r="D4817" s="4">
        <v>34</v>
      </c>
      <c r="E4817" s="4" t="s">
        <v>19968</v>
      </c>
      <c r="F4817" s="4">
        <v>3.13829374313354</v>
      </c>
      <c r="G4817" s="4" t="s">
        <v>19969</v>
      </c>
    </row>
    <row r="4818" spans="1:7">
      <c r="A4818" s="4" t="s">
        <v>19970</v>
      </c>
      <c r="B4818" s="4" t="s">
        <v>19971</v>
      </c>
      <c r="C4818" s="4" t="s">
        <v>464</v>
      </c>
      <c r="D4818" s="4">
        <v>32</v>
      </c>
      <c r="E4818" s="4" t="s">
        <v>19972</v>
      </c>
      <c r="F4818" s="4">
        <v>3.13585090637207</v>
      </c>
      <c r="G4818" s="4" t="s">
        <v>19973</v>
      </c>
    </row>
    <row r="4819" spans="1:7">
      <c r="A4819" s="4" t="s">
        <v>19974</v>
      </c>
      <c r="B4819" s="4" t="s">
        <v>19975</v>
      </c>
      <c r="C4819" s="4" t="s">
        <v>464</v>
      </c>
      <c r="D4819" s="4">
        <v>36</v>
      </c>
      <c r="E4819" s="4" t="s">
        <v>19976</v>
      </c>
      <c r="F4819" s="4">
        <v>3.13463997840881</v>
      </c>
      <c r="G4819" s="4" t="s">
        <v>19977</v>
      </c>
    </row>
    <row r="4820" spans="1:7">
      <c r="A4820" s="4" t="s">
        <v>19978</v>
      </c>
      <c r="B4820" s="4" t="s">
        <v>19979</v>
      </c>
      <c r="C4820" s="4" t="s">
        <v>464</v>
      </c>
      <c r="D4820" s="4">
        <v>32</v>
      </c>
      <c r="E4820" s="4" t="s">
        <v>19980</v>
      </c>
      <c r="F4820" s="4">
        <v>3.13406252861023</v>
      </c>
      <c r="G4820" s="4" t="s">
        <v>19981</v>
      </c>
    </row>
    <row r="4821" spans="1:7">
      <c r="A4821" s="4" t="s">
        <v>19982</v>
      </c>
      <c r="B4821" s="4" t="s">
        <v>19983</v>
      </c>
      <c r="C4821" s="4" t="s">
        <v>464</v>
      </c>
      <c r="D4821" s="4">
        <v>43</v>
      </c>
      <c r="E4821" s="4" t="s">
        <v>19984</v>
      </c>
      <c r="F4821" s="4">
        <v>3.13373184204102</v>
      </c>
      <c r="G4821" s="4" t="s">
        <v>19985</v>
      </c>
    </row>
    <row r="4822" spans="1:7">
      <c r="A4822" s="4" t="s">
        <v>19986</v>
      </c>
      <c r="B4822" s="4" t="s">
        <v>19987</v>
      </c>
      <c r="C4822" s="4" t="s">
        <v>464</v>
      </c>
      <c r="D4822" s="4">
        <v>41</v>
      </c>
      <c r="E4822" s="4" t="s">
        <v>19988</v>
      </c>
      <c r="F4822" s="4">
        <v>3.13330936431885</v>
      </c>
      <c r="G4822" s="4" t="s">
        <v>19989</v>
      </c>
    </row>
    <row r="4823" spans="1:7">
      <c r="A4823" s="4" t="s">
        <v>19990</v>
      </c>
      <c r="B4823" s="4" t="s">
        <v>19991</v>
      </c>
      <c r="C4823" s="4" t="s">
        <v>464</v>
      </c>
      <c r="D4823" s="4">
        <v>40</v>
      </c>
      <c r="E4823" s="4" t="s">
        <v>19992</v>
      </c>
      <c r="F4823" s="4">
        <v>3.13248014450073</v>
      </c>
      <c r="G4823" s="4" t="s">
        <v>19993</v>
      </c>
    </row>
    <row r="4824" spans="1:7">
      <c r="A4824" s="4" t="s">
        <v>19994</v>
      </c>
      <c r="B4824" s="4" t="s">
        <v>19995</v>
      </c>
      <c r="C4824" s="4" t="s">
        <v>464</v>
      </c>
      <c r="D4824" s="4">
        <v>41</v>
      </c>
      <c r="E4824" s="4" t="s">
        <v>19996</v>
      </c>
      <c r="F4824" s="4">
        <v>3.13056373596191</v>
      </c>
      <c r="G4824" s="4" t="s">
        <v>19997</v>
      </c>
    </row>
    <row r="4825" spans="1:7">
      <c r="A4825" s="4" t="s">
        <v>19998</v>
      </c>
      <c r="B4825" s="4" t="s">
        <v>19999</v>
      </c>
      <c r="C4825" s="4" t="s">
        <v>464</v>
      </c>
      <c r="D4825" s="4">
        <v>36</v>
      </c>
      <c r="E4825" s="4" t="s">
        <v>20000</v>
      </c>
      <c r="F4825" s="4">
        <v>3.13013172149658</v>
      </c>
      <c r="G4825" s="4" t="s">
        <v>20001</v>
      </c>
    </row>
    <row r="4826" spans="1:7">
      <c r="A4826" s="4" t="s">
        <v>20002</v>
      </c>
      <c r="B4826" s="4" t="s">
        <v>20003</v>
      </c>
      <c r="C4826" s="4" t="s">
        <v>464</v>
      </c>
      <c r="D4826" s="4">
        <v>36</v>
      </c>
      <c r="E4826" s="4" t="s">
        <v>20004</v>
      </c>
      <c r="F4826" s="4">
        <v>3.12911057472229</v>
      </c>
      <c r="G4826" s="4" t="s">
        <v>20005</v>
      </c>
    </row>
    <row r="4827" spans="1:7">
      <c r="A4827" s="4" t="s">
        <v>20006</v>
      </c>
      <c r="B4827" s="4" t="s">
        <v>20007</v>
      </c>
      <c r="C4827" s="4" t="s">
        <v>464</v>
      </c>
      <c r="D4827" s="4">
        <v>28</v>
      </c>
      <c r="E4827" s="4" t="s">
        <v>20008</v>
      </c>
      <c r="F4827" s="4">
        <v>3.12812876701355</v>
      </c>
      <c r="G4827" s="4" t="s">
        <v>20009</v>
      </c>
    </row>
    <row r="4828" spans="1:7">
      <c r="A4828" s="4" t="s">
        <v>20010</v>
      </c>
      <c r="B4828" s="4" t="s">
        <v>20011</v>
      </c>
      <c r="C4828" s="4" t="s">
        <v>464</v>
      </c>
      <c r="D4828" s="4">
        <v>27</v>
      </c>
      <c r="E4828" s="4" t="s">
        <v>20012</v>
      </c>
      <c r="F4828" s="4">
        <v>3.12812876701355</v>
      </c>
      <c r="G4828" s="4" t="s">
        <v>20013</v>
      </c>
    </row>
    <row r="4829" spans="1:7">
      <c r="A4829" s="4" t="s">
        <v>20014</v>
      </c>
      <c r="B4829" s="4" t="s">
        <v>20015</v>
      </c>
      <c r="C4829" s="4" t="s">
        <v>464</v>
      </c>
      <c r="D4829" s="4">
        <v>26</v>
      </c>
      <c r="E4829" s="4" t="s">
        <v>20016</v>
      </c>
      <c r="F4829" s="4">
        <v>3.12812876701355</v>
      </c>
      <c r="G4829" s="4" t="s">
        <v>20017</v>
      </c>
    </row>
    <row r="4830" spans="1:7">
      <c r="A4830" s="4" t="s">
        <v>20018</v>
      </c>
      <c r="B4830" s="4" t="s">
        <v>20019</v>
      </c>
      <c r="C4830" s="4" t="s">
        <v>464</v>
      </c>
      <c r="D4830" s="4">
        <v>24</v>
      </c>
      <c r="E4830" s="4" t="s">
        <v>20020</v>
      </c>
      <c r="F4830" s="4">
        <v>3.12812876701355</v>
      </c>
      <c r="G4830" s="4" t="s">
        <v>20021</v>
      </c>
    </row>
    <row r="4831" spans="1:7">
      <c r="A4831" s="4" t="s">
        <v>20022</v>
      </c>
      <c r="B4831" s="4" t="s">
        <v>20023</v>
      </c>
      <c r="C4831" s="4" t="s">
        <v>464</v>
      </c>
      <c r="D4831" s="4">
        <v>41</v>
      </c>
      <c r="E4831" s="4" t="s">
        <v>20024</v>
      </c>
      <c r="F4831" s="4">
        <v>3.12767839431763</v>
      </c>
      <c r="G4831" s="4" t="s">
        <v>20025</v>
      </c>
    </row>
    <row r="4832" spans="1:7">
      <c r="A4832" s="4" t="s">
        <v>20026</v>
      </c>
      <c r="B4832" s="4" t="s">
        <v>20027</v>
      </c>
      <c r="C4832" s="4" t="s">
        <v>464</v>
      </c>
      <c r="D4832" s="4">
        <v>42</v>
      </c>
      <c r="E4832" s="4" t="s">
        <v>20028</v>
      </c>
      <c r="F4832" s="4">
        <v>3.127525806427</v>
      </c>
      <c r="G4832" s="4" t="s">
        <v>20029</v>
      </c>
    </row>
    <row r="4833" spans="1:7">
      <c r="A4833" s="4" t="s">
        <v>20030</v>
      </c>
      <c r="B4833" s="4" t="s">
        <v>20031</v>
      </c>
      <c r="C4833" s="4" t="s">
        <v>464</v>
      </c>
      <c r="D4833" s="4">
        <v>42</v>
      </c>
      <c r="E4833" s="4" t="s">
        <v>20032</v>
      </c>
      <c r="F4833" s="4">
        <v>3.12751603126526</v>
      </c>
      <c r="G4833" s="4" t="s">
        <v>20033</v>
      </c>
    </row>
    <row r="4834" spans="1:7">
      <c r="A4834" s="4" t="s">
        <v>20034</v>
      </c>
      <c r="B4834" s="4" t="s">
        <v>20035</v>
      </c>
      <c r="C4834" s="4" t="s">
        <v>464</v>
      </c>
      <c r="D4834" s="4">
        <v>38</v>
      </c>
      <c r="E4834" s="4" t="s">
        <v>20036</v>
      </c>
      <c r="F4834" s="4">
        <v>3.12639856338501</v>
      </c>
      <c r="G4834" s="4" t="s">
        <v>20037</v>
      </c>
    </row>
    <row r="4835" spans="1:7">
      <c r="A4835" s="4" t="s">
        <v>20038</v>
      </c>
      <c r="B4835" s="4" t="s">
        <v>20039</v>
      </c>
      <c r="C4835" s="4" t="s">
        <v>551</v>
      </c>
      <c r="D4835" s="4">
        <v>14</v>
      </c>
      <c r="E4835" s="4" t="s">
        <v>20040</v>
      </c>
      <c r="F4835" s="4">
        <v>3.12498450279236</v>
      </c>
      <c r="G4835" s="4" t="s">
        <v>20041</v>
      </c>
    </row>
    <row r="4836" spans="1:7">
      <c r="A4836" s="4" t="s">
        <v>20042</v>
      </c>
      <c r="B4836" s="4" t="s">
        <v>20043</v>
      </c>
      <c r="C4836" s="4" t="s">
        <v>464</v>
      </c>
      <c r="D4836" s="4">
        <v>40</v>
      </c>
      <c r="E4836" s="4" t="s">
        <v>20044</v>
      </c>
      <c r="F4836" s="4">
        <v>3.12458062171936</v>
      </c>
      <c r="G4836" s="4" t="s">
        <v>20045</v>
      </c>
    </row>
    <row r="4837" spans="1:7">
      <c r="A4837" s="4" t="s">
        <v>20046</v>
      </c>
      <c r="B4837" s="4" t="s">
        <v>20047</v>
      </c>
      <c r="C4837" s="4" t="s">
        <v>464</v>
      </c>
      <c r="D4837" s="4">
        <v>43</v>
      </c>
      <c r="E4837" s="4" t="s">
        <v>20048</v>
      </c>
      <c r="F4837" s="4">
        <v>3.12429690361023</v>
      </c>
      <c r="G4837" s="4" t="s">
        <v>20049</v>
      </c>
    </row>
    <row r="4838" spans="1:7">
      <c r="A4838" s="4" t="s">
        <v>20050</v>
      </c>
      <c r="B4838" s="4" t="s">
        <v>20051</v>
      </c>
      <c r="C4838" s="4" t="s">
        <v>464</v>
      </c>
      <c r="D4838" s="4">
        <v>38</v>
      </c>
      <c r="E4838" s="4" t="s">
        <v>20052</v>
      </c>
      <c r="F4838" s="4">
        <v>3.12372636795044</v>
      </c>
      <c r="G4838" s="4" t="s">
        <v>20053</v>
      </c>
    </row>
    <row r="4839" spans="1:7">
      <c r="A4839" s="4" t="s">
        <v>20054</v>
      </c>
      <c r="B4839" s="4" t="s">
        <v>20055</v>
      </c>
      <c r="C4839" s="4" t="s">
        <v>464</v>
      </c>
      <c r="D4839" s="4">
        <v>30</v>
      </c>
      <c r="E4839" s="4" t="s">
        <v>20056</v>
      </c>
      <c r="F4839" s="4">
        <v>3.12304830551147</v>
      </c>
      <c r="G4839" s="4" t="s">
        <v>20057</v>
      </c>
    </row>
    <row r="4840" spans="1:7">
      <c r="A4840" s="4" t="s">
        <v>20058</v>
      </c>
      <c r="B4840" s="4" t="s">
        <v>20059</v>
      </c>
      <c r="C4840" s="4" t="s">
        <v>464</v>
      </c>
      <c r="D4840" s="4">
        <v>40</v>
      </c>
      <c r="E4840" s="4" t="s">
        <v>20060</v>
      </c>
      <c r="F4840" s="4">
        <v>3.12157344818115</v>
      </c>
      <c r="G4840" s="4" t="s">
        <v>20061</v>
      </c>
    </row>
    <row r="4841" spans="1:7">
      <c r="A4841" s="4" t="s">
        <v>20062</v>
      </c>
      <c r="B4841" s="4" t="s">
        <v>20063</v>
      </c>
      <c r="C4841" s="4" t="s">
        <v>464</v>
      </c>
      <c r="D4841" s="4">
        <v>44</v>
      </c>
      <c r="E4841" s="4" t="s">
        <v>20064</v>
      </c>
      <c r="F4841" s="4">
        <v>3.12155342102051</v>
      </c>
      <c r="G4841" s="4" t="s">
        <v>20065</v>
      </c>
    </row>
    <row r="4842" spans="1:7">
      <c r="A4842" s="4" t="s">
        <v>20066</v>
      </c>
      <c r="B4842" s="4" t="s">
        <v>20067</v>
      </c>
      <c r="C4842" s="4" t="s">
        <v>464</v>
      </c>
      <c r="D4842" s="4">
        <v>29</v>
      </c>
      <c r="E4842" s="4" t="s">
        <v>20068</v>
      </c>
      <c r="F4842" s="4">
        <v>3.12101316452026</v>
      </c>
      <c r="G4842" s="4" t="s">
        <v>20069</v>
      </c>
    </row>
    <row r="4843" spans="1:7">
      <c r="A4843" s="4" t="s">
        <v>20070</v>
      </c>
      <c r="B4843" s="4" t="s">
        <v>20071</v>
      </c>
      <c r="C4843" s="4" t="s">
        <v>464</v>
      </c>
      <c r="D4843" s="4">
        <v>42</v>
      </c>
      <c r="E4843" s="4" t="s">
        <v>20072</v>
      </c>
      <c r="F4843" s="4">
        <v>3.12050533294678</v>
      </c>
      <c r="G4843" s="4" t="s">
        <v>20073</v>
      </c>
    </row>
    <row r="4844" spans="1:7">
      <c r="A4844" s="4" t="s">
        <v>20074</v>
      </c>
      <c r="B4844" s="4" t="s">
        <v>20075</v>
      </c>
      <c r="C4844" s="4" t="s">
        <v>464</v>
      </c>
      <c r="D4844" s="4">
        <v>40</v>
      </c>
      <c r="E4844" s="4" t="s">
        <v>20076</v>
      </c>
      <c r="F4844" s="4">
        <v>3.11798453330994</v>
      </c>
      <c r="G4844" s="4" t="s">
        <v>20077</v>
      </c>
    </row>
    <row r="4845" spans="1:7">
      <c r="A4845" s="4" t="s">
        <v>20078</v>
      </c>
      <c r="B4845" s="4" t="s">
        <v>20079</v>
      </c>
      <c r="C4845" s="4" t="s">
        <v>464</v>
      </c>
      <c r="D4845" s="4">
        <v>38</v>
      </c>
      <c r="E4845" s="4" t="s">
        <v>20080</v>
      </c>
      <c r="F4845" s="4">
        <v>3.11723184585571</v>
      </c>
      <c r="G4845" s="4" t="s">
        <v>20081</v>
      </c>
    </row>
    <row r="4846" spans="1:7">
      <c r="A4846" s="4" t="s">
        <v>20082</v>
      </c>
      <c r="B4846" s="4" t="s">
        <v>20083</v>
      </c>
      <c r="C4846" s="4" t="s">
        <v>464</v>
      </c>
      <c r="D4846" s="4">
        <v>43</v>
      </c>
      <c r="E4846" s="4" t="s">
        <v>20084</v>
      </c>
      <c r="F4846" s="4">
        <v>3.11628413200378</v>
      </c>
      <c r="G4846" s="4" t="s">
        <v>20085</v>
      </c>
    </row>
    <row r="4847" spans="1:7">
      <c r="A4847" s="4" t="s">
        <v>20086</v>
      </c>
      <c r="B4847" s="4" t="s">
        <v>20087</v>
      </c>
      <c r="C4847" s="4" t="s">
        <v>3050</v>
      </c>
      <c r="D4847" s="4">
        <v>3</v>
      </c>
      <c r="E4847" s="4" t="s">
        <v>20088</v>
      </c>
      <c r="F4847" s="4">
        <v>3.11620187759399</v>
      </c>
      <c r="G4847" s="4" t="s">
        <v>20089</v>
      </c>
    </row>
    <row r="4848" spans="1:7">
      <c r="A4848" s="4" t="s">
        <v>20090</v>
      </c>
      <c r="B4848" s="4" t="s">
        <v>20091</v>
      </c>
      <c r="C4848" s="4" t="s">
        <v>464</v>
      </c>
      <c r="D4848" s="4">
        <v>40</v>
      </c>
      <c r="E4848" s="4" t="s">
        <v>20092</v>
      </c>
      <c r="F4848" s="4">
        <v>3.11564946174622</v>
      </c>
      <c r="G4848" s="4" t="s">
        <v>20093</v>
      </c>
    </row>
    <row r="4849" spans="1:7">
      <c r="A4849" s="4" t="s">
        <v>20094</v>
      </c>
      <c r="B4849" s="4" t="s">
        <v>20095</v>
      </c>
      <c r="C4849" s="4" t="s">
        <v>551</v>
      </c>
      <c r="D4849" s="4">
        <v>12</v>
      </c>
      <c r="E4849" s="4" t="s">
        <v>20096</v>
      </c>
      <c r="F4849" s="4">
        <v>3.11502480506897</v>
      </c>
      <c r="G4849" s="4" t="s">
        <v>20097</v>
      </c>
    </row>
    <row r="4850" spans="1:7">
      <c r="A4850" s="4" t="s">
        <v>20098</v>
      </c>
      <c r="B4850" s="4" t="s">
        <v>20099</v>
      </c>
      <c r="C4850" s="4" t="s">
        <v>464</v>
      </c>
      <c r="D4850" s="4">
        <v>32</v>
      </c>
      <c r="E4850" s="4" t="s">
        <v>20100</v>
      </c>
      <c r="F4850" s="4">
        <v>3.11491513252258</v>
      </c>
      <c r="G4850" s="4" t="s">
        <v>20101</v>
      </c>
    </row>
    <row r="4851" spans="1:7">
      <c r="A4851" s="4" t="s">
        <v>20102</v>
      </c>
      <c r="B4851" s="4" t="s">
        <v>20103</v>
      </c>
      <c r="C4851" s="4" t="s">
        <v>464</v>
      </c>
      <c r="D4851" s="4">
        <v>40</v>
      </c>
      <c r="E4851" s="4" t="s">
        <v>20104</v>
      </c>
      <c r="F4851" s="4">
        <v>3.1142201423645</v>
      </c>
      <c r="G4851" s="4" t="s">
        <v>20105</v>
      </c>
    </row>
    <row r="4852" spans="1:7">
      <c r="A4852" s="4" t="s">
        <v>20106</v>
      </c>
      <c r="B4852" s="4" t="s">
        <v>20107</v>
      </c>
      <c r="C4852" s="4" t="s">
        <v>464</v>
      </c>
      <c r="D4852" s="4">
        <v>49</v>
      </c>
      <c r="E4852" s="4" t="s">
        <v>20108</v>
      </c>
      <c r="F4852" s="4">
        <v>3.11339783668518</v>
      </c>
      <c r="G4852" s="4" t="s">
        <v>20109</v>
      </c>
    </row>
    <row r="4853" spans="1:7">
      <c r="A4853" s="4" t="s">
        <v>20110</v>
      </c>
      <c r="B4853" s="4" t="s">
        <v>20111</v>
      </c>
      <c r="C4853" s="4" t="s">
        <v>464</v>
      </c>
      <c r="D4853" s="4">
        <v>37</v>
      </c>
      <c r="E4853" s="4" t="s">
        <v>20112</v>
      </c>
      <c r="F4853" s="4">
        <v>3.11253452301025</v>
      </c>
      <c r="G4853" s="4" t="s">
        <v>20113</v>
      </c>
    </row>
    <row r="4854" spans="1:7">
      <c r="A4854" s="4" t="s">
        <v>20114</v>
      </c>
      <c r="B4854" s="4" t="s">
        <v>20115</v>
      </c>
      <c r="C4854" s="4" t="s">
        <v>464</v>
      </c>
      <c r="D4854" s="4">
        <v>38</v>
      </c>
      <c r="E4854" s="4" t="s">
        <v>20116</v>
      </c>
      <c r="F4854" s="4">
        <v>3.11224246025085</v>
      </c>
      <c r="G4854" s="4" t="s">
        <v>20117</v>
      </c>
    </row>
    <row r="4855" spans="1:7">
      <c r="A4855" s="4" t="s">
        <v>20118</v>
      </c>
      <c r="B4855" s="4" t="s">
        <v>20119</v>
      </c>
      <c r="C4855" s="4" t="s">
        <v>464</v>
      </c>
      <c r="D4855" s="4">
        <v>42</v>
      </c>
      <c r="E4855" s="4" t="s">
        <v>20120</v>
      </c>
      <c r="F4855" s="4">
        <v>3.11156702041626</v>
      </c>
      <c r="G4855" s="4" t="s">
        <v>20121</v>
      </c>
    </row>
    <row r="4856" spans="1:7">
      <c r="A4856" s="4" t="s">
        <v>20122</v>
      </c>
      <c r="B4856" s="4" t="s">
        <v>20123</v>
      </c>
      <c r="C4856" s="4" t="s">
        <v>464</v>
      </c>
      <c r="D4856" s="4">
        <v>41</v>
      </c>
      <c r="E4856" s="4" t="s">
        <v>20124</v>
      </c>
      <c r="F4856" s="4">
        <v>3.11000442504883</v>
      </c>
      <c r="G4856" s="4" t="s">
        <v>20125</v>
      </c>
    </row>
    <row r="4857" spans="1:7">
      <c r="A4857" s="4" t="s">
        <v>20126</v>
      </c>
      <c r="B4857" s="4" t="s">
        <v>20127</v>
      </c>
      <c r="C4857" s="4" t="s">
        <v>551</v>
      </c>
      <c r="D4857" s="4">
        <v>14</v>
      </c>
      <c r="E4857" s="4" t="s">
        <v>20128</v>
      </c>
      <c r="F4857" s="4">
        <v>3.10989022254944</v>
      </c>
      <c r="G4857" s="4" t="s">
        <v>20129</v>
      </c>
    </row>
    <row r="4858" spans="1:7">
      <c r="A4858" s="4" t="s">
        <v>20130</v>
      </c>
      <c r="B4858" s="4" t="s">
        <v>20131</v>
      </c>
      <c r="C4858" s="4" t="s">
        <v>464</v>
      </c>
      <c r="D4858" s="4">
        <v>30</v>
      </c>
      <c r="E4858" s="4" t="s">
        <v>20132</v>
      </c>
      <c r="F4858" s="4">
        <v>3.10959458351135</v>
      </c>
      <c r="G4858" s="4" t="s">
        <v>20133</v>
      </c>
    </row>
    <row r="4859" spans="1:7">
      <c r="A4859" s="4" t="s">
        <v>20134</v>
      </c>
      <c r="B4859" s="4" t="s">
        <v>20135</v>
      </c>
      <c r="C4859" s="4" t="s">
        <v>464</v>
      </c>
      <c r="D4859" s="4">
        <v>44</v>
      </c>
      <c r="E4859" s="4" t="s">
        <v>20136</v>
      </c>
      <c r="F4859" s="4">
        <v>3.10899806022644</v>
      </c>
      <c r="G4859" s="4" t="s">
        <v>20137</v>
      </c>
    </row>
    <row r="4860" spans="1:7">
      <c r="A4860" s="4" t="s">
        <v>20138</v>
      </c>
      <c r="B4860" s="4" t="s">
        <v>20139</v>
      </c>
      <c r="C4860" s="4" t="s">
        <v>464</v>
      </c>
      <c r="D4860" s="4">
        <v>42</v>
      </c>
      <c r="E4860" s="4" t="s">
        <v>20140</v>
      </c>
      <c r="F4860" s="4">
        <v>3.10893058776855</v>
      </c>
      <c r="G4860" s="4" t="s">
        <v>20141</v>
      </c>
    </row>
    <row r="4861" spans="1:7">
      <c r="A4861" s="4" t="s">
        <v>20142</v>
      </c>
      <c r="B4861" s="4" t="s">
        <v>20143</v>
      </c>
      <c r="C4861" s="4" t="s">
        <v>464</v>
      </c>
      <c r="D4861" s="4">
        <v>46</v>
      </c>
      <c r="E4861" s="4" t="s">
        <v>20144</v>
      </c>
      <c r="F4861" s="4">
        <v>3.10720109939575</v>
      </c>
      <c r="G4861" s="4" t="s">
        <v>20145</v>
      </c>
    </row>
    <row r="4862" spans="1:7">
      <c r="A4862" s="4" t="s">
        <v>20146</v>
      </c>
      <c r="B4862" s="4" t="s">
        <v>20147</v>
      </c>
      <c r="C4862" s="4" t="s">
        <v>464</v>
      </c>
      <c r="D4862" s="4">
        <v>46</v>
      </c>
      <c r="E4862" s="4" t="s">
        <v>20148</v>
      </c>
      <c r="F4862" s="4">
        <v>3.10718250274658</v>
      </c>
      <c r="G4862" s="4" t="s">
        <v>20149</v>
      </c>
    </row>
    <row r="4863" spans="1:7">
      <c r="A4863" s="4" t="s">
        <v>20150</v>
      </c>
      <c r="B4863" s="4" t="s">
        <v>20151</v>
      </c>
      <c r="C4863" s="4" t="s">
        <v>464</v>
      </c>
      <c r="D4863" s="4">
        <v>44</v>
      </c>
      <c r="E4863" s="4" t="s">
        <v>20152</v>
      </c>
      <c r="F4863" s="4">
        <v>3.10457968711853</v>
      </c>
      <c r="G4863" s="4" t="s">
        <v>20153</v>
      </c>
    </row>
    <row r="4864" spans="1:7">
      <c r="A4864" s="4" t="s">
        <v>20154</v>
      </c>
      <c r="B4864" s="4" t="s">
        <v>20155</v>
      </c>
      <c r="C4864" s="4" t="s">
        <v>464</v>
      </c>
      <c r="D4864" s="4">
        <v>38</v>
      </c>
      <c r="E4864" s="4" t="s">
        <v>20156</v>
      </c>
      <c r="F4864" s="4">
        <v>3.104243516922</v>
      </c>
      <c r="G4864" s="4" t="s">
        <v>20157</v>
      </c>
    </row>
    <row r="4865" spans="1:7">
      <c r="A4865" s="4" t="s">
        <v>20158</v>
      </c>
      <c r="B4865" s="4" t="s">
        <v>20159</v>
      </c>
      <c r="C4865" s="4" t="s">
        <v>464</v>
      </c>
      <c r="D4865" s="4">
        <v>42</v>
      </c>
      <c r="E4865" s="4" t="s">
        <v>20160</v>
      </c>
      <c r="F4865" s="4">
        <v>3.10403180122375</v>
      </c>
      <c r="G4865" s="4" t="s">
        <v>20161</v>
      </c>
    </row>
    <row r="4866" spans="1:7">
      <c r="A4866" s="4" t="s">
        <v>20162</v>
      </c>
      <c r="B4866" s="4" t="s">
        <v>20163</v>
      </c>
      <c r="C4866" s="4" t="s">
        <v>464</v>
      </c>
      <c r="D4866" s="4">
        <v>39</v>
      </c>
      <c r="E4866" s="4" t="s">
        <v>20164</v>
      </c>
      <c r="F4866" s="4">
        <v>3.10385847091675</v>
      </c>
      <c r="G4866" s="4" t="s">
        <v>20165</v>
      </c>
    </row>
    <row r="4867" spans="1:7">
      <c r="A4867" s="4" t="s">
        <v>20166</v>
      </c>
      <c r="B4867" s="4" t="s">
        <v>20167</v>
      </c>
      <c r="C4867" s="4" t="s">
        <v>464</v>
      </c>
      <c r="D4867" s="4">
        <v>39</v>
      </c>
      <c r="E4867" s="4" t="s">
        <v>20168</v>
      </c>
      <c r="F4867" s="4">
        <v>3.10252046585083</v>
      </c>
      <c r="G4867" s="4" t="s">
        <v>20169</v>
      </c>
    </row>
    <row r="4868" spans="1:7">
      <c r="A4868" s="4" t="s">
        <v>20170</v>
      </c>
      <c r="B4868" s="4" t="s">
        <v>20171</v>
      </c>
      <c r="C4868" s="4" t="s">
        <v>464</v>
      </c>
      <c r="D4868" s="4">
        <v>38</v>
      </c>
      <c r="E4868" s="4" t="s">
        <v>20172</v>
      </c>
      <c r="F4868" s="4">
        <v>3.10131072998047</v>
      </c>
      <c r="G4868" s="4" t="s">
        <v>20173</v>
      </c>
    </row>
    <row r="4869" spans="1:7">
      <c r="A4869" s="4" t="s">
        <v>20174</v>
      </c>
      <c r="B4869" s="4" t="s">
        <v>20175</v>
      </c>
      <c r="C4869" s="4" t="s">
        <v>464</v>
      </c>
      <c r="D4869" s="4">
        <v>34</v>
      </c>
      <c r="E4869" s="4" t="s">
        <v>20176</v>
      </c>
      <c r="F4869" s="4">
        <v>3.10116291046143</v>
      </c>
      <c r="G4869" s="4" t="s">
        <v>20177</v>
      </c>
    </row>
    <row r="4870" spans="1:7">
      <c r="A4870" s="4" t="s">
        <v>20178</v>
      </c>
      <c r="B4870" s="4" t="s">
        <v>20179</v>
      </c>
      <c r="C4870" s="4" t="s">
        <v>464</v>
      </c>
      <c r="D4870" s="4">
        <v>32</v>
      </c>
      <c r="E4870" s="4" t="s">
        <v>20180</v>
      </c>
      <c r="F4870" s="4">
        <v>3.10090255737305</v>
      </c>
      <c r="G4870" s="4" t="s">
        <v>20181</v>
      </c>
    </row>
    <row r="4871" spans="1:7">
      <c r="A4871" s="4" t="s">
        <v>20182</v>
      </c>
      <c r="B4871" s="4" t="s">
        <v>20183</v>
      </c>
      <c r="C4871" s="4" t="s">
        <v>464</v>
      </c>
      <c r="D4871" s="4">
        <v>38</v>
      </c>
      <c r="E4871" s="4" t="s">
        <v>20184</v>
      </c>
      <c r="F4871" s="4">
        <v>3.1005711555481</v>
      </c>
      <c r="G4871" s="4" t="s">
        <v>20185</v>
      </c>
    </row>
    <row r="4872" spans="1:7">
      <c r="A4872" s="4" t="s">
        <v>20186</v>
      </c>
      <c r="B4872" s="4" t="s">
        <v>20187</v>
      </c>
      <c r="C4872" s="4" t="s">
        <v>551</v>
      </c>
      <c r="D4872" s="4">
        <v>9</v>
      </c>
      <c r="E4872" s="4" t="s">
        <v>20188</v>
      </c>
      <c r="F4872" s="4">
        <v>3.10040998458862</v>
      </c>
      <c r="G4872" s="4" t="s">
        <v>20189</v>
      </c>
    </row>
    <row r="4873" spans="1:7">
      <c r="A4873" s="4" t="s">
        <v>20190</v>
      </c>
      <c r="B4873" s="4" t="s">
        <v>20191</v>
      </c>
      <c r="C4873" s="4" t="s">
        <v>464</v>
      </c>
      <c r="D4873" s="4">
        <v>42</v>
      </c>
      <c r="E4873" s="4" t="s">
        <v>20192</v>
      </c>
      <c r="F4873" s="4">
        <v>3.09993004798889</v>
      </c>
      <c r="G4873" s="4" t="s">
        <v>20193</v>
      </c>
    </row>
    <row r="4874" spans="1:7">
      <c r="A4874" s="4" t="s">
        <v>20194</v>
      </c>
      <c r="B4874" s="4" t="s">
        <v>20195</v>
      </c>
      <c r="C4874" s="4" t="s">
        <v>464</v>
      </c>
      <c r="D4874" s="4">
        <v>42</v>
      </c>
      <c r="E4874" s="4" t="s">
        <v>20196</v>
      </c>
      <c r="F4874" s="4">
        <v>3.09791493415833</v>
      </c>
      <c r="G4874" s="4" t="s">
        <v>20197</v>
      </c>
    </row>
    <row r="4875" spans="1:7">
      <c r="A4875" s="4" t="s">
        <v>20198</v>
      </c>
      <c r="B4875" s="4" t="s">
        <v>20199</v>
      </c>
      <c r="C4875" s="4" t="s">
        <v>464</v>
      </c>
      <c r="D4875" s="4">
        <v>46</v>
      </c>
      <c r="E4875" s="4" t="s">
        <v>20200</v>
      </c>
      <c r="F4875" s="4">
        <v>3.09726095199585</v>
      </c>
      <c r="G4875" s="4" t="s">
        <v>20201</v>
      </c>
    </row>
    <row r="4876" spans="1:7">
      <c r="A4876" s="4" t="s">
        <v>20202</v>
      </c>
      <c r="B4876" s="4" t="s">
        <v>20203</v>
      </c>
      <c r="C4876" s="4" t="s">
        <v>464</v>
      </c>
      <c r="D4876" s="4">
        <v>39</v>
      </c>
      <c r="E4876" s="4" t="s">
        <v>20204</v>
      </c>
      <c r="F4876" s="4">
        <v>3.09689950942993</v>
      </c>
      <c r="G4876" s="4" t="s">
        <v>20205</v>
      </c>
    </row>
    <row r="4877" spans="1:7">
      <c r="A4877" s="4" t="s">
        <v>20206</v>
      </c>
      <c r="B4877" s="4" t="s">
        <v>20207</v>
      </c>
      <c r="C4877" s="4" t="s">
        <v>464</v>
      </c>
      <c r="D4877" s="4">
        <v>36</v>
      </c>
      <c r="E4877" s="4" t="s">
        <v>20208</v>
      </c>
      <c r="F4877" s="4">
        <v>3.09689474105835</v>
      </c>
      <c r="G4877" s="4" t="s">
        <v>20209</v>
      </c>
    </row>
    <row r="4878" spans="1:7">
      <c r="A4878" s="4" t="s">
        <v>20210</v>
      </c>
      <c r="B4878" s="4" t="s">
        <v>20211</v>
      </c>
      <c r="C4878" s="4" t="s">
        <v>464</v>
      </c>
      <c r="D4878" s="4">
        <v>42</v>
      </c>
      <c r="E4878" s="4" t="s">
        <v>20212</v>
      </c>
      <c r="F4878" s="4">
        <v>3.09616279602051</v>
      </c>
      <c r="G4878" s="4" t="s">
        <v>20213</v>
      </c>
    </row>
    <row r="4879" spans="1:7">
      <c r="A4879" s="4" t="s">
        <v>20214</v>
      </c>
      <c r="B4879" s="4" t="s">
        <v>20215</v>
      </c>
      <c r="C4879" s="4" t="s">
        <v>464</v>
      </c>
      <c r="D4879" s="4">
        <v>29</v>
      </c>
      <c r="E4879" s="4" t="s">
        <v>20216</v>
      </c>
      <c r="F4879" s="4">
        <v>3.09504461288452</v>
      </c>
      <c r="G4879" s="4" t="s">
        <v>20217</v>
      </c>
    </row>
    <row r="4880" spans="1:7">
      <c r="A4880" s="4" t="s">
        <v>20218</v>
      </c>
      <c r="B4880" s="4" t="s">
        <v>20219</v>
      </c>
      <c r="C4880" s="4" t="s">
        <v>464</v>
      </c>
      <c r="D4880" s="4">
        <v>38</v>
      </c>
      <c r="E4880" s="4" t="s">
        <v>20220</v>
      </c>
      <c r="F4880" s="4">
        <v>3.09448719024658</v>
      </c>
      <c r="G4880" s="4" t="s">
        <v>20221</v>
      </c>
    </row>
    <row r="4881" spans="1:7">
      <c r="A4881" s="4" t="s">
        <v>20222</v>
      </c>
      <c r="B4881" s="4" t="s">
        <v>20223</v>
      </c>
      <c r="C4881" s="4" t="s">
        <v>464</v>
      </c>
      <c r="D4881" s="4">
        <v>41</v>
      </c>
      <c r="E4881" s="4" t="s">
        <v>20224</v>
      </c>
      <c r="F4881" s="4">
        <v>3.09347629547119</v>
      </c>
      <c r="G4881" s="4" t="s">
        <v>20225</v>
      </c>
    </row>
    <row r="4882" spans="1:7">
      <c r="A4882" s="4" t="s">
        <v>20226</v>
      </c>
      <c r="B4882" s="4" t="s">
        <v>20227</v>
      </c>
      <c r="C4882" s="4" t="s">
        <v>464</v>
      </c>
      <c r="D4882" s="4">
        <v>48</v>
      </c>
      <c r="E4882" s="4" t="s">
        <v>20228</v>
      </c>
      <c r="F4882" s="4">
        <v>3.09244251251221</v>
      </c>
      <c r="G4882" s="4" t="s">
        <v>20229</v>
      </c>
    </row>
    <row r="4883" spans="1:7">
      <c r="A4883" s="4" t="s">
        <v>20230</v>
      </c>
      <c r="B4883" s="4" t="s">
        <v>20231</v>
      </c>
      <c r="C4883" s="4" t="s">
        <v>464</v>
      </c>
      <c r="D4883" s="4">
        <v>47</v>
      </c>
      <c r="E4883" s="4" t="s">
        <v>20232</v>
      </c>
      <c r="F4883" s="4">
        <v>3.09242129325867</v>
      </c>
      <c r="G4883" s="4" t="s">
        <v>20233</v>
      </c>
    </row>
    <row r="4884" spans="1:7">
      <c r="A4884" s="4" t="s">
        <v>20234</v>
      </c>
      <c r="B4884" s="4" t="s">
        <v>20235</v>
      </c>
      <c r="C4884" s="4" t="s">
        <v>464</v>
      </c>
      <c r="D4884" s="4">
        <v>38</v>
      </c>
      <c r="E4884" s="4" t="s">
        <v>20236</v>
      </c>
      <c r="F4884" s="4">
        <v>3.09008836746216</v>
      </c>
      <c r="G4884" s="4" t="s">
        <v>20237</v>
      </c>
    </row>
    <row r="4885" spans="1:7">
      <c r="A4885" s="4" t="s">
        <v>20238</v>
      </c>
      <c r="B4885" s="4" t="s">
        <v>20239</v>
      </c>
      <c r="C4885" s="4" t="s">
        <v>464</v>
      </c>
      <c r="D4885" s="4">
        <v>47</v>
      </c>
      <c r="E4885" s="4" t="s">
        <v>20240</v>
      </c>
      <c r="F4885" s="4">
        <v>3.08868384361267</v>
      </c>
      <c r="G4885" s="4" t="s">
        <v>20241</v>
      </c>
    </row>
    <row r="4886" spans="1:7">
      <c r="A4886" s="4" t="s">
        <v>20242</v>
      </c>
      <c r="B4886" s="4" t="s">
        <v>20243</v>
      </c>
      <c r="C4886" s="4" t="s">
        <v>464</v>
      </c>
      <c r="D4886" s="4">
        <v>33</v>
      </c>
      <c r="E4886" s="4" t="s">
        <v>20244</v>
      </c>
      <c r="F4886" s="4">
        <v>3.08842849731445</v>
      </c>
      <c r="G4886" s="4" t="s">
        <v>20245</v>
      </c>
    </row>
    <row r="4887" spans="1:7">
      <c r="A4887" s="4" t="s">
        <v>20246</v>
      </c>
      <c r="B4887" s="4" t="s">
        <v>20247</v>
      </c>
      <c r="C4887" s="4" t="s">
        <v>464</v>
      </c>
      <c r="D4887" s="4">
        <v>41</v>
      </c>
      <c r="E4887" s="4" t="s">
        <v>20248</v>
      </c>
      <c r="F4887" s="4">
        <v>3.08686494827271</v>
      </c>
      <c r="G4887" s="4" t="s">
        <v>20249</v>
      </c>
    </row>
    <row r="4888" spans="1:7">
      <c r="A4888" s="4" t="s">
        <v>20250</v>
      </c>
      <c r="B4888" s="4" t="s">
        <v>20251</v>
      </c>
      <c r="C4888" s="4" t="s">
        <v>3050</v>
      </c>
      <c r="D4888" s="4">
        <v>2</v>
      </c>
      <c r="E4888" s="4" t="s">
        <v>20252</v>
      </c>
      <c r="F4888" s="4">
        <v>3.08316850662231</v>
      </c>
      <c r="G4888" s="4" t="s">
        <v>20253</v>
      </c>
    </row>
    <row r="4889" spans="1:7">
      <c r="A4889" s="4" t="s">
        <v>20254</v>
      </c>
      <c r="B4889" s="4" t="s">
        <v>20255</v>
      </c>
      <c r="C4889" s="4" t="s">
        <v>464</v>
      </c>
      <c r="D4889" s="4">
        <v>46</v>
      </c>
      <c r="E4889" s="4" t="s">
        <v>20256</v>
      </c>
      <c r="F4889" s="4">
        <v>3.08224773406982</v>
      </c>
      <c r="G4889" s="4" t="s">
        <v>20257</v>
      </c>
    </row>
    <row r="4890" spans="1:7">
      <c r="A4890" s="4" t="s">
        <v>20258</v>
      </c>
      <c r="B4890" s="4" t="s">
        <v>20259</v>
      </c>
      <c r="C4890" s="4" t="s">
        <v>464</v>
      </c>
      <c r="D4890" s="4">
        <v>45</v>
      </c>
      <c r="E4890" s="4" t="s">
        <v>20260</v>
      </c>
      <c r="F4890" s="4">
        <v>3.08145475387573</v>
      </c>
      <c r="G4890" s="4" t="s">
        <v>20261</v>
      </c>
    </row>
    <row r="4891" spans="1:7">
      <c r="A4891" s="4" t="s">
        <v>20262</v>
      </c>
      <c r="B4891" s="4" t="s">
        <v>20263</v>
      </c>
      <c r="C4891" s="4" t="s">
        <v>464</v>
      </c>
      <c r="D4891" s="4">
        <v>41</v>
      </c>
      <c r="E4891" s="4" t="s">
        <v>20264</v>
      </c>
      <c r="F4891" s="4">
        <v>3.08122634887695</v>
      </c>
      <c r="G4891" s="4" t="s">
        <v>20265</v>
      </c>
    </row>
    <row r="4892" spans="1:7">
      <c r="A4892" s="4" t="s">
        <v>20266</v>
      </c>
      <c r="B4892" s="4" t="s">
        <v>20267</v>
      </c>
      <c r="C4892" s="4" t="s">
        <v>464</v>
      </c>
      <c r="D4892" s="4">
        <v>43</v>
      </c>
      <c r="E4892" s="4" t="s">
        <v>20268</v>
      </c>
      <c r="F4892" s="4">
        <v>3.08119916915894</v>
      </c>
      <c r="G4892" s="4" t="s">
        <v>20269</v>
      </c>
    </row>
    <row r="4893" spans="1:7">
      <c r="A4893" s="4" t="s">
        <v>20270</v>
      </c>
      <c r="B4893" s="4" t="s">
        <v>20271</v>
      </c>
      <c r="C4893" s="4" t="s">
        <v>464</v>
      </c>
      <c r="D4893" s="4">
        <v>36</v>
      </c>
      <c r="E4893" s="4" t="s">
        <v>20272</v>
      </c>
      <c r="F4893" s="4">
        <v>3.08010840415955</v>
      </c>
      <c r="G4893" s="4" t="s">
        <v>20273</v>
      </c>
    </row>
    <row r="4894" spans="1:7">
      <c r="A4894" s="4" t="s">
        <v>20274</v>
      </c>
      <c r="B4894" s="4" t="s">
        <v>20275</v>
      </c>
      <c r="C4894" s="4" t="s">
        <v>464</v>
      </c>
      <c r="D4894" s="4">
        <v>44</v>
      </c>
      <c r="E4894" s="4" t="s">
        <v>20276</v>
      </c>
      <c r="F4894" s="4">
        <v>3.08006620407104</v>
      </c>
      <c r="G4894" s="4" t="s">
        <v>20277</v>
      </c>
    </row>
    <row r="4895" spans="1:7">
      <c r="A4895" s="4" t="s">
        <v>20278</v>
      </c>
      <c r="B4895" s="4" t="s">
        <v>20279</v>
      </c>
      <c r="C4895" s="4" t="s">
        <v>464</v>
      </c>
      <c r="D4895" s="4">
        <v>38</v>
      </c>
      <c r="E4895" s="4" t="s">
        <v>20280</v>
      </c>
      <c r="F4895" s="4">
        <v>3.07925319671631</v>
      </c>
      <c r="G4895" s="4" t="s">
        <v>20281</v>
      </c>
    </row>
    <row r="4896" spans="1:7">
      <c r="A4896" s="4" t="s">
        <v>20282</v>
      </c>
      <c r="B4896" s="4" t="s">
        <v>20283</v>
      </c>
      <c r="C4896" s="4" t="s">
        <v>464</v>
      </c>
      <c r="D4896" s="4">
        <v>30</v>
      </c>
      <c r="E4896" s="4" t="s">
        <v>20284</v>
      </c>
      <c r="F4896" s="4">
        <v>3.07897615432739</v>
      </c>
      <c r="G4896" s="4" t="s">
        <v>20285</v>
      </c>
    </row>
    <row r="4897" spans="1:7">
      <c r="A4897" s="4" t="s">
        <v>20286</v>
      </c>
      <c r="B4897" s="4" t="s">
        <v>20287</v>
      </c>
      <c r="C4897" s="4" t="s">
        <v>464</v>
      </c>
      <c r="D4897" s="4">
        <v>45</v>
      </c>
      <c r="E4897" s="4" t="s">
        <v>20288</v>
      </c>
      <c r="F4897" s="4">
        <v>3.07862067222595</v>
      </c>
      <c r="G4897" s="4" t="s">
        <v>20289</v>
      </c>
    </row>
    <row r="4898" spans="1:7">
      <c r="A4898" s="4" t="s">
        <v>20290</v>
      </c>
      <c r="B4898" s="4" t="s">
        <v>20291</v>
      </c>
      <c r="C4898" s="4" t="s">
        <v>3050</v>
      </c>
      <c r="D4898" s="4">
        <v>3</v>
      </c>
      <c r="E4898" s="4" t="s">
        <v>20292</v>
      </c>
      <c r="F4898" s="4">
        <v>3.07767105102539</v>
      </c>
      <c r="G4898" s="4" t="s">
        <v>20293</v>
      </c>
    </row>
    <row r="4899" spans="1:7">
      <c r="A4899" s="4" t="s">
        <v>20294</v>
      </c>
      <c r="B4899" s="4" t="s">
        <v>20295</v>
      </c>
      <c r="C4899" s="4" t="s">
        <v>464</v>
      </c>
      <c r="D4899" s="4">
        <v>42</v>
      </c>
      <c r="E4899" s="4" t="s">
        <v>20296</v>
      </c>
      <c r="F4899" s="4">
        <v>3.0771050453186</v>
      </c>
      <c r="G4899" s="4" t="s">
        <v>20297</v>
      </c>
    </row>
    <row r="4900" spans="1:7">
      <c r="A4900" s="4" t="s">
        <v>20298</v>
      </c>
      <c r="B4900" s="4" t="s">
        <v>20299</v>
      </c>
      <c r="C4900" s="4" t="s">
        <v>464</v>
      </c>
      <c r="D4900" s="4">
        <v>37</v>
      </c>
      <c r="E4900" s="4" t="s">
        <v>20300</v>
      </c>
      <c r="F4900" s="4">
        <v>3.07595753669739</v>
      </c>
      <c r="G4900" s="4" t="s">
        <v>20301</v>
      </c>
    </row>
    <row r="4901" spans="1:7">
      <c r="A4901" s="4" t="s">
        <v>686</v>
      </c>
      <c r="B4901" s="4" t="s">
        <v>687</v>
      </c>
      <c r="C4901" s="4" t="s">
        <v>464</v>
      </c>
      <c r="D4901" s="4">
        <v>44</v>
      </c>
      <c r="E4901" s="4" t="s">
        <v>688</v>
      </c>
      <c r="F4901" s="4">
        <v>3.07567167282104</v>
      </c>
      <c r="G4901" s="4" t="s">
        <v>689</v>
      </c>
    </row>
    <row r="4902" spans="1:7">
      <c r="A4902" s="4" t="s">
        <v>20302</v>
      </c>
      <c r="B4902" s="4" t="s">
        <v>20303</v>
      </c>
      <c r="C4902" s="4" t="s">
        <v>464</v>
      </c>
      <c r="D4902" s="4">
        <v>40</v>
      </c>
      <c r="E4902" s="4" t="s">
        <v>20304</v>
      </c>
      <c r="F4902" s="4">
        <v>3.07521200180054</v>
      </c>
      <c r="G4902" s="4" t="s">
        <v>20305</v>
      </c>
    </row>
    <row r="4903" spans="1:7">
      <c r="A4903" s="4" t="s">
        <v>20306</v>
      </c>
      <c r="B4903" s="4" t="s">
        <v>20307</v>
      </c>
      <c r="C4903" s="4" t="s">
        <v>464</v>
      </c>
      <c r="D4903" s="4">
        <v>39</v>
      </c>
      <c r="E4903" s="4" t="s">
        <v>20308</v>
      </c>
      <c r="F4903" s="4">
        <v>3.07513332366943</v>
      </c>
      <c r="G4903" s="4" t="s">
        <v>20309</v>
      </c>
    </row>
    <row r="4904" spans="1:7">
      <c r="A4904" s="4" t="s">
        <v>825</v>
      </c>
      <c r="B4904" s="4" t="s">
        <v>826</v>
      </c>
      <c r="C4904" s="4" t="s">
        <v>464</v>
      </c>
      <c r="D4904" s="4">
        <v>40</v>
      </c>
      <c r="E4904" s="4" t="s">
        <v>827</v>
      </c>
      <c r="F4904" s="4">
        <v>3.07394313812256</v>
      </c>
      <c r="G4904" s="4" t="s">
        <v>828</v>
      </c>
    </row>
    <row r="4905" spans="1:7">
      <c r="A4905" s="4" t="s">
        <v>20310</v>
      </c>
      <c r="B4905" s="4" t="s">
        <v>20311</v>
      </c>
      <c r="C4905" s="4" t="s">
        <v>464</v>
      </c>
      <c r="D4905" s="4">
        <v>43</v>
      </c>
      <c r="E4905" s="4" t="s">
        <v>20312</v>
      </c>
      <c r="F4905" s="4">
        <v>3.07387375831604</v>
      </c>
      <c r="G4905" s="4" t="s">
        <v>20313</v>
      </c>
    </row>
    <row r="4906" spans="1:7">
      <c r="A4906" s="4" t="s">
        <v>20314</v>
      </c>
      <c r="B4906" s="4" t="s">
        <v>20315</v>
      </c>
      <c r="C4906" s="4" t="s">
        <v>464</v>
      </c>
      <c r="D4906" s="4">
        <v>42</v>
      </c>
      <c r="E4906" s="4" t="s">
        <v>20316</v>
      </c>
      <c r="F4906" s="4">
        <v>3.07382154464722</v>
      </c>
      <c r="G4906" s="4" t="s">
        <v>20317</v>
      </c>
    </row>
    <row r="4907" spans="1:7">
      <c r="A4907" s="4" t="s">
        <v>20318</v>
      </c>
      <c r="B4907" s="4" t="s">
        <v>20319</v>
      </c>
      <c r="C4907" s="4" t="s">
        <v>464</v>
      </c>
      <c r="D4907" s="4">
        <v>38</v>
      </c>
      <c r="E4907" s="4" t="s">
        <v>20320</v>
      </c>
      <c r="F4907" s="4">
        <v>3.07077622413635</v>
      </c>
      <c r="G4907" s="4" t="s">
        <v>20321</v>
      </c>
    </row>
    <row r="4908" spans="1:7">
      <c r="A4908" s="4" t="s">
        <v>20322</v>
      </c>
      <c r="B4908" s="4" t="s">
        <v>20323</v>
      </c>
      <c r="C4908" s="4" t="s">
        <v>464</v>
      </c>
      <c r="D4908" s="4">
        <v>32</v>
      </c>
      <c r="E4908" s="4" t="s">
        <v>20324</v>
      </c>
      <c r="F4908" s="4">
        <v>3.06872057914734</v>
      </c>
      <c r="G4908" s="4" t="s">
        <v>20325</v>
      </c>
    </row>
    <row r="4909" spans="1:7">
      <c r="A4909" s="4" t="s">
        <v>20326</v>
      </c>
      <c r="B4909" s="4" t="s">
        <v>20327</v>
      </c>
      <c r="C4909" s="4" t="s">
        <v>464</v>
      </c>
      <c r="D4909" s="4">
        <v>38</v>
      </c>
      <c r="E4909" s="4" t="s">
        <v>20328</v>
      </c>
      <c r="F4909" s="4">
        <v>3.06773853302002</v>
      </c>
      <c r="G4909" s="4" t="s">
        <v>20329</v>
      </c>
    </row>
    <row r="4910" spans="1:7">
      <c r="A4910" s="4" t="s">
        <v>20330</v>
      </c>
      <c r="B4910" s="4" t="s">
        <v>20331</v>
      </c>
      <c r="C4910" s="4" t="s">
        <v>464</v>
      </c>
      <c r="D4910" s="4">
        <v>45</v>
      </c>
      <c r="E4910" s="4" t="s">
        <v>20332</v>
      </c>
      <c r="F4910" s="4">
        <v>3.06726503372192</v>
      </c>
      <c r="G4910" s="4" t="s">
        <v>20333</v>
      </c>
    </row>
    <row r="4911" spans="1:7">
      <c r="A4911" s="4" t="s">
        <v>20334</v>
      </c>
      <c r="B4911" s="4" t="s">
        <v>20335</v>
      </c>
      <c r="C4911" s="4" t="s">
        <v>464</v>
      </c>
      <c r="D4911" s="4">
        <v>43</v>
      </c>
      <c r="E4911" s="4" t="s">
        <v>20336</v>
      </c>
      <c r="F4911" s="4">
        <v>3.06725931167603</v>
      </c>
      <c r="G4911" s="4" t="s">
        <v>20337</v>
      </c>
    </row>
    <row r="4912" spans="1:7">
      <c r="A4912" s="4" t="s">
        <v>20338</v>
      </c>
      <c r="B4912" s="4" t="s">
        <v>20339</v>
      </c>
      <c r="C4912" s="4" t="s">
        <v>464</v>
      </c>
      <c r="D4912" s="4">
        <v>36</v>
      </c>
      <c r="E4912" s="4" t="s">
        <v>20340</v>
      </c>
      <c r="F4912" s="4">
        <v>3.06705355644226</v>
      </c>
      <c r="G4912" s="4" t="s">
        <v>20341</v>
      </c>
    </row>
    <row r="4913" spans="1:7">
      <c r="A4913" s="4" t="s">
        <v>857</v>
      </c>
      <c r="B4913" s="4" t="s">
        <v>858</v>
      </c>
      <c r="C4913" s="4" t="s">
        <v>464</v>
      </c>
      <c r="D4913" s="4">
        <v>38</v>
      </c>
      <c r="E4913" s="4" t="s">
        <v>859</v>
      </c>
      <c r="F4913" s="4">
        <v>3.0669059753418</v>
      </c>
      <c r="G4913" s="4" t="s">
        <v>860</v>
      </c>
    </row>
    <row r="4914" spans="1:7">
      <c r="A4914" s="4" t="s">
        <v>20342</v>
      </c>
      <c r="B4914" s="4" t="s">
        <v>20343</v>
      </c>
      <c r="C4914" s="4" t="s">
        <v>464</v>
      </c>
      <c r="D4914" s="4">
        <v>28</v>
      </c>
      <c r="E4914" s="4" t="s">
        <v>20344</v>
      </c>
      <c r="F4914" s="4">
        <v>3.06639337539673</v>
      </c>
      <c r="G4914" s="4" t="s">
        <v>20345</v>
      </c>
    </row>
    <row r="4915" spans="1:7">
      <c r="A4915" s="4" t="s">
        <v>20346</v>
      </c>
      <c r="B4915" s="4" t="s">
        <v>20347</v>
      </c>
      <c r="C4915" s="4" t="s">
        <v>464</v>
      </c>
      <c r="D4915" s="4">
        <v>38</v>
      </c>
      <c r="E4915" s="4" t="s">
        <v>20348</v>
      </c>
      <c r="F4915" s="4">
        <v>3.06634378433228</v>
      </c>
      <c r="G4915" s="4" t="s">
        <v>20349</v>
      </c>
    </row>
    <row r="4916" spans="1:7">
      <c r="A4916" s="4" t="s">
        <v>20350</v>
      </c>
      <c r="B4916" s="4" t="s">
        <v>20351</v>
      </c>
      <c r="C4916" s="4" t="s">
        <v>464</v>
      </c>
      <c r="D4916" s="4">
        <v>42</v>
      </c>
      <c r="E4916" s="4" t="s">
        <v>20352</v>
      </c>
      <c r="F4916" s="4">
        <v>3.06622433662415</v>
      </c>
      <c r="G4916" s="4" t="s">
        <v>20353</v>
      </c>
    </row>
    <row r="4917" spans="1:7">
      <c r="A4917" s="4" t="s">
        <v>20354</v>
      </c>
      <c r="B4917" s="4" t="s">
        <v>20355</v>
      </c>
      <c r="C4917" s="4" t="s">
        <v>464</v>
      </c>
      <c r="D4917" s="4">
        <v>38</v>
      </c>
      <c r="E4917" s="4" t="s">
        <v>20356</v>
      </c>
      <c r="F4917" s="4">
        <v>3.06582760810852</v>
      </c>
      <c r="G4917" s="4" t="s">
        <v>20357</v>
      </c>
    </row>
    <row r="4918" spans="1:7">
      <c r="A4918" s="4" t="s">
        <v>20358</v>
      </c>
      <c r="B4918" s="4" t="s">
        <v>20359</v>
      </c>
      <c r="C4918" s="4" t="s">
        <v>464</v>
      </c>
      <c r="D4918" s="4">
        <v>39</v>
      </c>
      <c r="E4918" s="4" t="s">
        <v>20360</v>
      </c>
      <c r="F4918" s="4">
        <v>3.06495785713196</v>
      </c>
      <c r="G4918" s="4" t="s">
        <v>20361</v>
      </c>
    </row>
    <row r="4919" spans="1:7">
      <c r="A4919" s="4" t="s">
        <v>20362</v>
      </c>
      <c r="B4919" s="4" t="s">
        <v>20363</v>
      </c>
      <c r="C4919" s="4" t="s">
        <v>551</v>
      </c>
      <c r="D4919" s="4">
        <v>11</v>
      </c>
      <c r="E4919" s="4" t="s">
        <v>20364</v>
      </c>
      <c r="F4919" s="4">
        <v>3.06292581558228</v>
      </c>
      <c r="G4919" s="4" t="s">
        <v>20365</v>
      </c>
    </row>
    <row r="4920" spans="1:7">
      <c r="A4920" s="4" t="s">
        <v>20366</v>
      </c>
      <c r="B4920" s="4" t="s">
        <v>20367</v>
      </c>
      <c r="C4920" s="4" t="s">
        <v>464</v>
      </c>
      <c r="D4920" s="4">
        <v>39</v>
      </c>
      <c r="E4920" s="4" t="s">
        <v>20368</v>
      </c>
      <c r="F4920" s="4">
        <v>3.06217455863953</v>
      </c>
      <c r="G4920" s="4" t="s">
        <v>20369</v>
      </c>
    </row>
    <row r="4921" spans="1:7">
      <c r="A4921" s="4" t="s">
        <v>20370</v>
      </c>
      <c r="B4921" s="4" t="s">
        <v>20371</v>
      </c>
      <c r="C4921" s="4" t="s">
        <v>464</v>
      </c>
      <c r="D4921" s="4">
        <v>41</v>
      </c>
      <c r="E4921" s="4" t="s">
        <v>20372</v>
      </c>
      <c r="F4921" s="4">
        <v>3.06182813644409</v>
      </c>
      <c r="G4921" s="4" t="s">
        <v>20373</v>
      </c>
    </row>
    <row r="4922" spans="1:7">
      <c r="A4922" s="4" t="s">
        <v>20374</v>
      </c>
      <c r="B4922" s="4" t="s">
        <v>20375</v>
      </c>
      <c r="C4922" s="4" t="s">
        <v>464</v>
      </c>
      <c r="D4922" s="4">
        <v>40</v>
      </c>
      <c r="E4922" s="4" t="s">
        <v>20376</v>
      </c>
      <c r="F4922" s="4">
        <v>3.06146502494812</v>
      </c>
      <c r="G4922" s="4" t="s">
        <v>20377</v>
      </c>
    </row>
    <row r="4923" spans="1:7">
      <c r="A4923" s="4" t="s">
        <v>20378</v>
      </c>
      <c r="B4923" s="4" t="s">
        <v>20379</v>
      </c>
      <c r="C4923" s="4" t="s">
        <v>464</v>
      </c>
      <c r="D4923" s="4">
        <v>40</v>
      </c>
      <c r="E4923" s="4" t="s">
        <v>20380</v>
      </c>
      <c r="F4923" s="4">
        <v>3.0608606338501</v>
      </c>
      <c r="G4923" s="4" t="s">
        <v>20381</v>
      </c>
    </row>
    <row r="4924" spans="1:7">
      <c r="A4924" s="4" t="s">
        <v>20382</v>
      </c>
      <c r="B4924" s="4" t="s">
        <v>20383</v>
      </c>
      <c r="C4924" s="4" t="s">
        <v>464</v>
      </c>
      <c r="D4924" s="4">
        <v>34</v>
      </c>
      <c r="E4924" s="4" t="s">
        <v>20384</v>
      </c>
      <c r="F4924" s="4">
        <v>3.06049776077271</v>
      </c>
      <c r="G4924" s="4" t="s">
        <v>20385</v>
      </c>
    </row>
    <row r="4925" spans="1:7">
      <c r="A4925" s="4" t="s">
        <v>20386</v>
      </c>
      <c r="B4925" s="4" t="s">
        <v>20387</v>
      </c>
      <c r="C4925" s="4" t="s">
        <v>464</v>
      </c>
      <c r="D4925" s="4">
        <v>41</v>
      </c>
      <c r="E4925" s="4" t="s">
        <v>20388</v>
      </c>
      <c r="F4925" s="4">
        <v>3.05936169624329</v>
      </c>
      <c r="G4925" s="4" t="s">
        <v>20389</v>
      </c>
    </row>
    <row r="4926" spans="1:7">
      <c r="A4926" s="4" t="s">
        <v>20390</v>
      </c>
      <c r="B4926" s="4" t="s">
        <v>20391</v>
      </c>
      <c r="C4926" s="4" t="s">
        <v>464</v>
      </c>
      <c r="D4926" s="4">
        <v>41</v>
      </c>
      <c r="E4926" s="4" t="s">
        <v>20392</v>
      </c>
      <c r="F4926" s="4">
        <v>3.05920886993408</v>
      </c>
      <c r="G4926" s="4" t="s">
        <v>20393</v>
      </c>
    </row>
    <row r="4927" spans="1:7">
      <c r="A4927" s="4" t="s">
        <v>20394</v>
      </c>
      <c r="B4927" s="4" t="s">
        <v>20395</v>
      </c>
      <c r="C4927" s="4" t="s">
        <v>464</v>
      </c>
      <c r="D4927" s="4">
        <v>34</v>
      </c>
      <c r="E4927" s="4" t="s">
        <v>20396</v>
      </c>
      <c r="F4927" s="4">
        <v>3.05877685546875</v>
      </c>
      <c r="G4927" s="4" t="s">
        <v>20397</v>
      </c>
    </row>
    <row r="4928" spans="1:7">
      <c r="A4928" s="4" t="s">
        <v>20398</v>
      </c>
      <c r="B4928" s="4" t="s">
        <v>20399</v>
      </c>
      <c r="C4928" s="4" t="s">
        <v>464</v>
      </c>
      <c r="D4928" s="4">
        <v>41</v>
      </c>
      <c r="E4928" s="4" t="s">
        <v>20400</v>
      </c>
      <c r="F4928" s="4">
        <v>3.05816030502319</v>
      </c>
      <c r="G4928" s="4" t="s">
        <v>20401</v>
      </c>
    </row>
    <row r="4929" spans="1:7">
      <c r="A4929" s="4" t="s">
        <v>20402</v>
      </c>
      <c r="B4929" s="4" t="s">
        <v>20403</v>
      </c>
      <c r="C4929" s="4" t="s">
        <v>464</v>
      </c>
      <c r="D4929" s="4">
        <v>45</v>
      </c>
      <c r="E4929" s="4" t="s">
        <v>20404</v>
      </c>
      <c r="F4929" s="4">
        <v>3.0560290813446</v>
      </c>
      <c r="G4929" s="4" t="s">
        <v>20405</v>
      </c>
    </row>
    <row r="4930" spans="1:7">
      <c r="A4930" s="4" t="s">
        <v>20406</v>
      </c>
      <c r="B4930" s="4" t="s">
        <v>20407</v>
      </c>
      <c r="C4930" s="4" t="s">
        <v>464</v>
      </c>
      <c r="D4930" s="4">
        <v>42</v>
      </c>
      <c r="E4930" s="4" t="s">
        <v>20408</v>
      </c>
      <c r="F4930" s="4">
        <v>3.05578184127808</v>
      </c>
      <c r="G4930" s="4" t="s">
        <v>20409</v>
      </c>
    </row>
    <row r="4931" spans="1:7">
      <c r="A4931" s="4" t="s">
        <v>20410</v>
      </c>
      <c r="B4931" s="4" t="s">
        <v>20411</v>
      </c>
      <c r="C4931" s="4" t="s">
        <v>464</v>
      </c>
      <c r="D4931" s="4">
        <v>5</v>
      </c>
      <c r="E4931" s="4" t="s">
        <v>20412</v>
      </c>
      <c r="F4931" s="4">
        <v>3.05550456047058</v>
      </c>
      <c r="G4931" s="4" t="s">
        <v>20413</v>
      </c>
    </row>
    <row r="4932" spans="1:7">
      <c r="A4932" s="4" t="s">
        <v>20414</v>
      </c>
      <c r="B4932" s="4" t="s">
        <v>20415</v>
      </c>
      <c r="C4932" s="4" t="s">
        <v>464</v>
      </c>
      <c r="D4932" s="4">
        <v>38</v>
      </c>
      <c r="E4932" s="4" t="s">
        <v>20416</v>
      </c>
      <c r="F4932" s="4">
        <v>3.05549311637878</v>
      </c>
      <c r="G4932" s="4" t="s">
        <v>20417</v>
      </c>
    </row>
    <row r="4933" spans="1:7">
      <c r="A4933" s="4" t="s">
        <v>20418</v>
      </c>
      <c r="B4933" s="4" t="s">
        <v>20419</v>
      </c>
      <c r="C4933" s="4" t="s">
        <v>464</v>
      </c>
      <c r="D4933" s="4">
        <v>40</v>
      </c>
      <c r="E4933" s="4" t="s">
        <v>20420</v>
      </c>
      <c r="F4933" s="4">
        <v>3.05528593063354</v>
      </c>
      <c r="G4933" s="4" t="s">
        <v>20421</v>
      </c>
    </row>
    <row r="4934" spans="1:7">
      <c r="A4934" s="4" t="s">
        <v>20422</v>
      </c>
      <c r="B4934" s="4" t="s">
        <v>20423</v>
      </c>
      <c r="C4934" s="4" t="s">
        <v>464</v>
      </c>
      <c r="D4934" s="4">
        <v>41</v>
      </c>
      <c r="E4934" s="4" t="s">
        <v>20424</v>
      </c>
      <c r="F4934" s="4">
        <v>3.05172348022461</v>
      </c>
      <c r="G4934" s="4" t="s">
        <v>20425</v>
      </c>
    </row>
    <row r="4935" spans="1:7">
      <c r="A4935" s="4" t="s">
        <v>20426</v>
      </c>
      <c r="B4935" s="4" t="s">
        <v>20427</v>
      </c>
      <c r="C4935" s="4" t="s">
        <v>464</v>
      </c>
      <c r="D4935" s="4">
        <v>44</v>
      </c>
      <c r="E4935" s="4" t="s">
        <v>20428</v>
      </c>
      <c r="F4935" s="4">
        <v>3.0516254901886</v>
      </c>
      <c r="G4935" s="4" t="s">
        <v>20429</v>
      </c>
    </row>
    <row r="4936" spans="1:7">
      <c r="A4936" s="4" t="s">
        <v>20430</v>
      </c>
      <c r="B4936" s="4" t="s">
        <v>20431</v>
      </c>
      <c r="C4936" s="4" t="s">
        <v>464</v>
      </c>
      <c r="D4936" s="4">
        <v>38</v>
      </c>
      <c r="E4936" s="4" t="s">
        <v>20432</v>
      </c>
      <c r="F4936" s="4">
        <v>3.05128312110901</v>
      </c>
      <c r="G4936" s="4" t="s">
        <v>20433</v>
      </c>
    </row>
    <row r="4937" spans="1:7">
      <c r="A4937" s="4" t="s">
        <v>20434</v>
      </c>
      <c r="B4937" s="4" t="s">
        <v>20435</v>
      </c>
      <c r="C4937" s="4" t="s">
        <v>464</v>
      </c>
      <c r="D4937" s="4">
        <v>36</v>
      </c>
      <c r="E4937" s="4" t="s">
        <v>20436</v>
      </c>
      <c r="F4937" s="4">
        <v>3.05095410346985</v>
      </c>
      <c r="G4937" s="4" t="s">
        <v>20437</v>
      </c>
    </row>
    <row r="4938" spans="1:7">
      <c r="A4938" s="4" t="s">
        <v>20438</v>
      </c>
      <c r="B4938" s="4" t="s">
        <v>20439</v>
      </c>
      <c r="C4938" s="4" t="s">
        <v>464</v>
      </c>
      <c r="D4938" s="4">
        <v>44</v>
      </c>
      <c r="E4938" s="4" t="s">
        <v>20440</v>
      </c>
      <c r="F4938" s="4">
        <v>3.05050659179688</v>
      </c>
      <c r="G4938" s="4" t="s">
        <v>20441</v>
      </c>
    </row>
    <row r="4939" spans="1:7">
      <c r="A4939" s="4" t="s">
        <v>20442</v>
      </c>
      <c r="B4939" s="4" t="s">
        <v>20443</v>
      </c>
      <c r="C4939" s="4" t="s">
        <v>464</v>
      </c>
      <c r="D4939" s="4">
        <v>40</v>
      </c>
      <c r="E4939" s="4" t="s">
        <v>20444</v>
      </c>
      <c r="F4939" s="4">
        <v>3.05042886734009</v>
      </c>
      <c r="G4939" s="4" t="s">
        <v>20445</v>
      </c>
    </row>
    <row r="4940" spans="1:7">
      <c r="A4940" s="4" t="s">
        <v>20446</v>
      </c>
      <c r="B4940" s="4" t="s">
        <v>20447</v>
      </c>
      <c r="C4940" s="4" t="s">
        <v>464</v>
      </c>
      <c r="D4940" s="4">
        <v>44</v>
      </c>
      <c r="E4940" s="4" t="s">
        <v>20448</v>
      </c>
      <c r="F4940" s="4">
        <v>3.04608297348022</v>
      </c>
      <c r="G4940" s="4" t="s">
        <v>20449</v>
      </c>
    </row>
    <row r="4941" spans="1:7">
      <c r="A4941" s="4" t="s">
        <v>20450</v>
      </c>
      <c r="B4941" s="4" t="s">
        <v>20451</v>
      </c>
      <c r="C4941" s="4" t="s">
        <v>464</v>
      </c>
      <c r="D4941" s="4">
        <v>36</v>
      </c>
      <c r="E4941" s="4" t="s">
        <v>20452</v>
      </c>
      <c r="F4941" s="4">
        <v>3.04554891586304</v>
      </c>
      <c r="G4941" s="4" t="s">
        <v>20453</v>
      </c>
    </row>
    <row r="4942" spans="1:7">
      <c r="A4942" s="4" t="s">
        <v>20454</v>
      </c>
      <c r="B4942" s="4" t="s">
        <v>20455</v>
      </c>
      <c r="C4942" s="4" t="s">
        <v>464</v>
      </c>
      <c r="D4942" s="4">
        <v>42</v>
      </c>
      <c r="E4942" s="4" t="s">
        <v>20456</v>
      </c>
      <c r="F4942" s="4">
        <v>3.0452823638916</v>
      </c>
      <c r="G4942" s="4" t="s">
        <v>20457</v>
      </c>
    </row>
    <row r="4943" spans="1:7">
      <c r="A4943" s="4" t="s">
        <v>20458</v>
      </c>
      <c r="B4943" s="4" t="s">
        <v>20459</v>
      </c>
      <c r="C4943" s="4" t="s">
        <v>464</v>
      </c>
      <c r="D4943" s="4">
        <v>40</v>
      </c>
      <c r="E4943" s="4" t="s">
        <v>20460</v>
      </c>
      <c r="F4943" s="4">
        <v>3.04504704475403</v>
      </c>
      <c r="G4943" s="4" t="s">
        <v>20461</v>
      </c>
    </row>
    <row r="4944" spans="1:7">
      <c r="A4944" s="4" t="s">
        <v>20462</v>
      </c>
      <c r="B4944" s="4" t="s">
        <v>20463</v>
      </c>
      <c r="C4944" s="4" t="s">
        <v>464</v>
      </c>
      <c r="D4944" s="4">
        <v>37</v>
      </c>
      <c r="E4944" s="4" t="s">
        <v>20464</v>
      </c>
      <c r="F4944" s="4">
        <v>3.04475617408752</v>
      </c>
      <c r="G4944" s="4" t="s">
        <v>20465</v>
      </c>
    </row>
    <row r="4945" spans="1:7">
      <c r="A4945" s="4" t="s">
        <v>302</v>
      </c>
      <c r="B4945" s="4" t="s">
        <v>20466</v>
      </c>
      <c r="C4945" s="4" t="s">
        <v>464</v>
      </c>
      <c r="D4945" s="4">
        <v>46</v>
      </c>
      <c r="E4945" s="4" t="s">
        <v>20467</v>
      </c>
      <c r="F4945" s="4">
        <v>3.04373073577881</v>
      </c>
      <c r="G4945" s="4" t="s">
        <v>20468</v>
      </c>
    </row>
    <row r="4946" spans="1:7">
      <c r="A4946" s="4" t="s">
        <v>769</v>
      </c>
      <c r="B4946" s="4" t="s">
        <v>770</v>
      </c>
      <c r="C4946" s="4" t="s">
        <v>464</v>
      </c>
      <c r="D4946" s="4">
        <v>41</v>
      </c>
      <c r="E4946" s="4" t="s">
        <v>771</v>
      </c>
      <c r="F4946" s="4">
        <v>3.04271340370178</v>
      </c>
      <c r="G4946" s="4" t="s">
        <v>772</v>
      </c>
    </row>
    <row r="4947" spans="1:7">
      <c r="A4947" s="4" t="s">
        <v>20469</v>
      </c>
      <c r="B4947" s="4" t="s">
        <v>20470</v>
      </c>
      <c r="C4947" s="4" t="s">
        <v>464</v>
      </c>
      <c r="D4947" s="4">
        <v>29</v>
      </c>
      <c r="E4947" s="4" t="s">
        <v>20471</v>
      </c>
      <c r="F4947" s="4">
        <v>3.0406641960144</v>
      </c>
      <c r="G4947" s="4" t="s">
        <v>20472</v>
      </c>
    </row>
    <row r="4948" spans="1:7">
      <c r="A4948" s="4" t="s">
        <v>20473</v>
      </c>
      <c r="B4948" s="4" t="s">
        <v>20474</v>
      </c>
      <c r="C4948" s="4" t="s">
        <v>464</v>
      </c>
      <c r="D4948" s="4">
        <v>44</v>
      </c>
      <c r="E4948" s="4" t="s">
        <v>20475</v>
      </c>
      <c r="F4948" s="4">
        <v>3.03727054595947</v>
      </c>
      <c r="G4948" s="4" t="s">
        <v>20476</v>
      </c>
    </row>
    <row r="4949" spans="1:7">
      <c r="A4949" s="4" t="s">
        <v>20477</v>
      </c>
      <c r="B4949" s="4" t="s">
        <v>20478</v>
      </c>
      <c r="C4949" s="4" t="s">
        <v>464</v>
      </c>
      <c r="D4949" s="4">
        <v>38</v>
      </c>
      <c r="E4949" s="4" t="s">
        <v>20479</v>
      </c>
      <c r="F4949" s="4">
        <v>3.03520917892456</v>
      </c>
      <c r="G4949" s="4" t="s">
        <v>20480</v>
      </c>
    </row>
    <row r="4950" spans="1:7">
      <c r="A4950" s="4" t="s">
        <v>20481</v>
      </c>
      <c r="B4950" s="4" t="s">
        <v>20482</v>
      </c>
      <c r="C4950" s="4" t="s">
        <v>464</v>
      </c>
      <c r="D4950" s="4">
        <v>36</v>
      </c>
      <c r="E4950" s="4" t="s">
        <v>20483</v>
      </c>
      <c r="F4950" s="4">
        <v>3.0347957611084</v>
      </c>
      <c r="G4950" s="4" t="s">
        <v>20484</v>
      </c>
    </row>
    <row r="4951" spans="1:7">
      <c r="A4951" s="4" t="s">
        <v>20485</v>
      </c>
      <c r="B4951" s="4" t="s">
        <v>20486</v>
      </c>
      <c r="C4951" s="4" t="s">
        <v>464</v>
      </c>
      <c r="D4951" s="4">
        <v>35</v>
      </c>
      <c r="E4951" s="4" t="s">
        <v>20487</v>
      </c>
      <c r="F4951" s="4">
        <v>3.0346508026123</v>
      </c>
      <c r="G4951" s="4" t="s">
        <v>20488</v>
      </c>
    </row>
    <row r="4952" spans="1:7">
      <c r="A4952" s="4" t="s">
        <v>20489</v>
      </c>
      <c r="B4952" s="4" t="s">
        <v>20490</v>
      </c>
      <c r="C4952" s="4" t="s">
        <v>464</v>
      </c>
      <c r="D4952" s="4">
        <v>46</v>
      </c>
      <c r="E4952" s="4" t="s">
        <v>20491</v>
      </c>
      <c r="F4952" s="4">
        <v>3.03376722335815</v>
      </c>
      <c r="G4952" s="4" t="s">
        <v>20492</v>
      </c>
    </row>
    <row r="4953" spans="1:7">
      <c r="A4953" s="4" t="s">
        <v>20493</v>
      </c>
      <c r="B4953" s="4" t="s">
        <v>20494</v>
      </c>
      <c r="C4953" s="4" t="s">
        <v>464</v>
      </c>
      <c r="D4953" s="4">
        <v>49</v>
      </c>
      <c r="E4953" s="4" t="s">
        <v>20495</v>
      </c>
      <c r="F4953" s="4">
        <v>3.03360319137573</v>
      </c>
      <c r="G4953" s="4" t="s">
        <v>20496</v>
      </c>
    </row>
    <row r="4954" spans="1:7">
      <c r="A4954" s="4" t="s">
        <v>20497</v>
      </c>
      <c r="B4954" s="4" t="s">
        <v>20498</v>
      </c>
      <c r="C4954" s="4" t="s">
        <v>464</v>
      </c>
      <c r="D4954" s="4">
        <v>38</v>
      </c>
      <c r="E4954" s="4" t="s">
        <v>20499</v>
      </c>
      <c r="F4954" s="4">
        <v>3.0333297252655</v>
      </c>
      <c r="G4954" s="4" t="s">
        <v>20500</v>
      </c>
    </row>
    <row r="4955" spans="1:7">
      <c r="A4955" s="4" t="s">
        <v>20501</v>
      </c>
      <c r="B4955" s="4" t="s">
        <v>20502</v>
      </c>
      <c r="C4955" s="4" t="s">
        <v>464</v>
      </c>
      <c r="D4955" s="4">
        <v>41</v>
      </c>
      <c r="E4955" s="4" t="s">
        <v>20503</v>
      </c>
      <c r="F4955" s="4">
        <v>3.03217601776123</v>
      </c>
      <c r="G4955" s="4" t="s">
        <v>20504</v>
      </c>
    </row>
    <row r="4956" spans="1:7">
      <c r="A4956" s="4" t="s">
        <v>20505</v>
      </c>
      <c r="B4956" s="4" t="s">
        <v>20506</v>
      </c>
      <c r="C4956" s="4" t="s">
        <v>464</v>
      </c>
      <c r="D4956" s="4">
        <v>45</v>
      </c>
      <c r="E4956" s="4" t="s">
        <v>20507</v>
      </c>
      <c r="F4956" s="4">
        <v>3.03084087371826</v>
      </c>
      <c r="G4956" s="4" t="s">
        <v>20508</v>
      </c>
    </row>
    <row r="4957" spans="1:7">
      <c r="A4957" s="4" t="s">
        <v>20509</v>
      </c>
      <c r="B4957" s="4" t="s">
        <v>20510</v>
      </c>
      <c r="C4957" s="4" t="s">
        <v>464</v>
      </c>
      <c r="D4957" s="4">
        <v>34</v>
      </c>
      <c r="E4957" s="4" t="s">
        <v>20511</v>
      </c>
      <c r="F4957" s="4">
        <v>3.0300464630127</v>
      </c>
      <c r="G4957" s="4" t="s">
        <v>20512</v>
      </c>
    </row>
    <row r="4958" spans="1:7">
      <c r="A4958" s="4" t="s">
        <v>20513</v>
      </c>
      <c r="B4958" s="4" t="s">
        <v>20514</v>
      </c>
      <c r="C4958" s="4" t="s">
        <v>464</v>
      </c>
      <c r="D4958" s="4">
        <v>39</v>
      </c>
      <c r="E4958" s="4" t="s">
        <v>20515</v>
      </c>
      <c r="F4958" s="4">
        <v>3.02968978881836</v>
      </c>
      <c r="G4958" s="4" t="s">
        <v>20516</v>
      </c>
    </row>
    <row r="4959" spans="1:7">
      <c r="A4959" s="4" t="s">
        <v>20517</v>
      </c>
      <c r="B4959" s="4" t="s">
        <v>20518</v>
      </c>
      <c r="C4959" s="4" t="s">
        <v>464</v>
      </c>
      <c r="D4959" s="4">
        <v>41</v>
      </c>
      <c r="E4959" s="4" t="s">
        <v>20519</v>
      </c>
      <c r="F4959" s="4">
        <v>3.02960705757141</v>
      </c>
      <c r="G4959" s="4" t="s">
        <v>20520</v>
      </c>
    </row>
    <row r="4960" spans="1:7">
      <c r="A4960" s="4" t="s">
        <v>20521</v>
      </c>
      <c r="B4960" s="4" t="s">
        <v>20522</v>
      </c>
      <c r="C4960" s="4" t="s">
        <v>464</v>
      </c>
      <c r="D4960" s="4">
        <v>40</v>
      </c>
      <c r="E4960" s="4" t="s">
        <v>20523</v>
      </c>
      <c r="F4960" s="4">
        <v>3.02795624732971</v>
      </c>
      <c r="G4960" s="4" t="s">
        <v>20524</v>
      </c>
    </row>
    <row r="4961" spans="1:7">
      <c r="A4961" s="4" t="s">
        <v>20525</v>
      </c>
      <c r="B4961" s="4" t="s">
        <v>20526</v>
      </c>
      <c r="C4961" s="4" t="s">
        <v>464</v>
      </c>
      <c r="D4961" s="4">
        <v>40</v>
      </c>
      <c r="E4961" s="4" t="s">
        <v>20527</v>
      </c>
      <c r="F4961" s="4">
        <v>3.02492237091064</v>
      </c>
      <c r="G4961" s="4" t="s">
        <v>20528</v>
      </c>
    </row>
    <row r="4962" spans="1:7">
      <c r="A4962" s="4" t="s">
        <v>20529</v>
      </c>
      <c r="B4962" s="4" t="s">
        <v>20530</v>
      </c>
      <c r="C4962" s="4" t="s">
        <v>464</v>
      </c>
      <c r="D4962" s="4">
        <v>36</v>
      </c>
      <c r="E4962" s="4" t="s">
        <v>20531</v>
      </c>
      <c r="F4962" s="4">
        <v>3.02436399459839</v>
      </c>
      <c r="G4962" s="4" t="s">
        <v>20532</v>
      </c>
    </row>
    <row r="4963" spans="1:7">
      <c r="A4963" s="4" t="s">
        <v>20533</v>
      </c>
      <c r="B4963" s="4" t="s">
        <v>20534</v>
      </c>
      <c r="C4963" s="4" t="s">
        <v>551</v>
      </c>
      <c r="D4963" s="4">
        <v>20</v>
      </c>
      <c r="E4963" s="4" t="s">
        <v>20535</v>
      </c>
      <c r="F4963" s="4">
        <v>3.02380156517029</v>
      </c>
      <c r="G4963" s="4" t="s">
        <v>20536</v>
      </c>
    </row>
    <row r="4964" spans="1:7">
      <c r="A4964" s="4" t="s">
        <v>20537</v>
      </c>
      <c r="B4964" s="4" t="s">
        <v>20538</v>
      </c>
      <c r="C4964" s="4" t="s">
        <v>464</v>
      </c>
      <c r="D4964" s="4">
        <v>38</v>
      </c>
      <c r="E4964" s="4" t="s">
        <v>20539</v>
      </c>
      <c r="F4964" s="4">
        <v>3.02337312698364</v>
      </c>
      <c r="G4964" s="4" t="s">
        <v>20540</v>
      </c>
    </row>
    <row r="4965" spans="1:7">
      <c r="A4965" s="4" t="s">
        <v>20541</v>
      </c>
      <c r="B4965" s="4" t="s">
        <v>20542</v>
      </c>
      <c r="C4965" s="4" t="s">
        <v>464</v>
      </c>
      <c r="D4965" s="4">
        <v>30</v>
      </c>
      <c r="E4965" s="4" t="s">
        <v>20543</v>
      </c>
      <c r="F4965" s="4">
        <v>3.02044105529785</v>
      </c>
      <c r="G4965" s="4" t="s">
        <v>20544</v>
      </c>
    </row>
    <row r="4966" spans="1:7">
      <c r="A4966" s="4" t="s">
        <v>20545</v>
      </c>
      <c r="B4966" s="4" t="s">
        <v>20546</v>
      </c>
      <c r="C4966" s="4" t="s">
        <v>464</v>
      </c>
      <c r="D4966" s="4">
        <v>39</v>
      </c>
      <c r="E4966" s="4" t="s">
        <v>20547</v>
      </c>
      <c r="F4966" s="4">
        <v>3.02036094665527</v>
      </c>
      <c r="G4966" s="4" t="s">
        <v>20548</v>
      </c>
    </row>
    <row r="4967" spans="1:7">
      <c r="A4967" s="4" t="s">
        <v>20549</v>
      </c>
      <c r="B4967" s="4" t="s">
        <v>20550</v>
      </c>
      <c r="C4967" s="4" t="s">
        <v>551</v>
      </c>
      <c r="D4967" s="4">
        <v>20</v>
      </c>
      <c r="E4967" s="4" t="s">
        <v>20551</v>
      </c>
      <c r="F4967" s="4">
        <v>3.01998114585876</v>
      </c>
      <c r="G4967" s="4" t="s">
        <v>20552</v>
      </c>
    </row>
    <row r="4968" spans="1:7">
      <c r="A4968" s="4" t="s">
        <v>20553</v>
      </c>
      <c r="B4968" s="4" t="s">
        <v>20554</v>
      </c>
      <c r="C4968" s="4" t="s">
        <v>464</v>
      </c>
      <c r="D4968" s="4">
        <v>39</v>
      </c>
      <c r="E4968" s="4" t="s">
        <v>20555</v>
      </c>
      <c r="F4968" s="4">
        <v>3.01941084861755</v>
      </c>
      <c r="G4968" s="4" t="s">
        <v>20556</v>
      </c>
    </row>
    <row r="4969" spans="1:7">
      <c r="A4969" s="4" t="s">
        <v>20557</v>
      </c>
      <c r="B4969" s="4" t="s">
        <v>20558</v>
      </c>
      <c r="C4969" s="4" t="s">
        <v>464</v>
      </c>
      <c r="D4969" s="4">
        <v>47</v>
      </c>
      <c r="E4969" s="4" t="s">
        <v>20559</v>
      </c>
      <c r="F4969" s="4">
        <v>3.01914262771606</v>
      </c>
      <c r="G4969" s="4" t="s">
        <v>20560</v>
      </c>
    </row>
    <row r="4970" spans="1:7">
      <c r="A4970" s="4" t="s">
        <v>20561</v>
      </c>
      <c r="B4970" s="4" t="s">
        <v>20562</v>
      </c>
      <c r="C4970" s="4" t="s">
        <v>464</v>
      </c>
      <c r="D4970" s="4">
        <v>45</v>
      </c>
      <c r="E4970" s="4" t="s">
        <v>20563</v>
      </c>
      <c r="F4970" s="4">
        <v>3.0178165435791</v>
      </c>
      <c r="G4970" s="4" t="s">
        <v>20564</v>
      </c>
    </row>
    <row r="4971" spans="1:7">
      <c r="A4971" s="4" t="s">
        <v>20565</v>
      </c>
      <c r="B4971" s="4" t="s">
        <v>20566</v>
      </c>
      <c r="C4971" s="4" t="s">
        <v>464</v>
      </c>
      <c r="D4971" s="4">
        <v>41</v>
      </c>
      <c r="E4971" s="4" t="s">
        <v>20567</v>
      </c>
      <c r="F4971" s="4">
        <v>3.01695227622986</v>
      </c>
      <c r="G4971" s="4" t="s">
        <v>20568</v>
      </c>
    </row>
    <row r="4972" spans="1:7">
      <c r="A4972" s="4" t="s">
        <v>20569</v>
      </c>
      <c r="B4972" s="4" t="s">
        <v>20570</v>
      </c>
      <c r="C4972" s="4" t="s">
        <v>464</v>
      </c>
      <c r="D4972" s="4">
        <v>43</v>
      </c>
      <c r="E4972" s="4" t="s">
        <v>20571</v>
      </c>
      <c r="F4972" s="4">
        <v>3.01647996902466</v>
      </c>
      <c r="G4972" s="4" t="s">
        <v>20572</v>
      </c>
    </row>
    <row r="4973" spans="1:7">
      <c r="A4973" s="4" t="s">
        <v>20573</v>
      </c>
      <c r="B4973" s="4" t="s">
        <v>20574</v>
      </c>
      <c r="C4973" s="4" t="s">
        <v>464</v>
      </c>
      <c r="D4973" s="4">
        <v>37</v>
      </c>
      <c r="E4973" s="4" t="s">
        <v>20575</v>
      </c>
      <c r="F4973" s="4">
        <v>3.01643085479736</v>
      </c>
      <c r="G4973" s="4" t="s">
        <v>20576</v>
      </c>
    </row>
    <row r="4974" spans="1:7">
      <c r="A4974" s="4" t="s">
        <v>20577</v>
      </c>
      <c r="B4974" s="4" t="s">
        <v>20578</v>
      </c>
      <c r="C4974" s="4" t="s">
        <v>551</v>
      </c>
      <c r="D4974" s="4">
        <v>16</v>
      </c>
      <c r="E4974" s="4" t="s">
        <v>20579</v>
      </c>
      <c r="F4974" s="4">
        <v>3.0163848400116</v>
      </c>
      <c r="G4974" s="4" t="s">
        <v>20580</v>
      </c>
    </row>
    <row r="4975" spans="1:7">
      <c r="A4975" s="4" t="s">
        <v>20581</v>
      </c>
      <c r="B4975" s="4" t="s">
        <v>20582</v>
      </c>
      <c r="C4975" s="4" t="s">
        <v>551</v>
      </c>
      <c r="D4975" s="4">
        <v>16</v>
      </c>
      <c r="E4975" s="4" t="s">
        <v>20583</v>
      </c>
      <c r="F4975" s="4">
        <v>3.01636672019958</v>
      </c>
      <c r="G4975" s="4" t="s">
        <v>20584</v>
      </c>
    </row>
    <row r="4976" spans="1:7">
      <c r="A4976" s="4" t="s">
        <v>20585</v>
      </c>
      <c r="B4976" s="4" t="s">
        <v>20586</v>
      </c>
      <c r="C4976" s="4" t="s">
        <v>464</v>
      </c>
      <c r="D4976" s="4">
        <v>34</v>
      </c>
      <c r="E4976" s="4" t="s">
        <v>20587</v>
      </c>
      <c r="F4976" s="4">
        <v>3.01607608795166</v>
      </c>
      <c r="G4976" s="4" t="s">
        <v>20588</v>
      </c>
    </row>
    <row r="4977" spans="1:7">
      <c r="A4977" s="4" t="s">
        <v>20589</v>
      </c>
      <c r="B4977" s="4" t="s">
        <v>20590</v>
      </c>
      <c r="C4977" s="4" t="s">
        <v>464</v>
      </c>
      <c r="D4977" s="4">
        <v>38</v>
      </c>
      <c r="E4977" s="4" t="s">
        <v>20591</v>
      </c>
      <c r="F4977" s="4">
        <v>3.01479291915894</v>
      </c>
      <c r="G4977" s="4" t="s">
        <v>20592</v>
      </c>
    </row>
    <row r="4978" spans="1:7">
      <c r="A4978" s="4" t="s">
        <v>20593</v>
      </c>
      <c r="B4978" s="4" t="s">
        <v>20594</v>
      </c>
      <c r="C4978" s="4" t="s">
        <v>464</v>
      </c>
      <c r="D4978" s="4">
        <v>41</v>
      </c>
      <c r="E4978" s="4" t="s">
        <v>20595</v>
      </c>
      <c r="F4978" s="4">
        <v>3.01453590393066</v>
      </c>
      <c r="G4978" s="4" t="s">
        <v>20596</v>
      </c>
    </row>
    <row r="4979" spans="1:7">
      <c r="A4979" s="4" t="s">
        <v>20597</v>
      </c>
      <c r="B4979" s="4" t="s">
        <v>20598</v>
      </c>
      <c r="C4979" s="4" t="s">
        <v>464</v>
      </c>
      <c r="D4979" s="4">
        <v>38</v>
      </c>
      <c r="E4979" s="4" t="s">
        <v>20599</v>
      </c>
      <c r="F4979" s="4">
        <v>3.00812745094299</v>
      </c>
      <c r="G4979" s="4" t="s">
        <v>20600</v>
      </c>
    </row>
    <row r="4980" spans="1:7">
      <c r="A4980" s="4" t="s">
        <v>20601</v>
      </c>
      <c r="B4980" s="4" t="s">
        <v>20602</v>
      </c>
      <c r="C4980" s="4" t="s">
        <v>464</v>
      </c>
      <c r="D4980" s="4">
        <v>40</v>
      </c>
      <c r="E4980" s="4" t="s">
        <v>20603</v>
      </c>
      <c r="F4980" s="4">
        <v>3.00773096084595</v>
      </c>
      <c r="G4980" s="4" t="s">
        <v>20604</v>
      </c>
    </row>
    <row r="4981" spans="1:7">
      <c r="A4981" s="4" t="s">
        <v>20605</v>
      </c>
      <c r="B4981" s="4" t="s">
        <v>20606</v>
      </c>
      <c r="C4981" s="4" t="s">
        <v>464</v>
      </c>
      <c r="D4981" s="4">
        <v>39</v>
      </c>
      <c r="E4981" s="4" t="s">
        <v>20607</v>
      </c>
      <c r="F4981" s="4">
        <v>3.00675964355469</v>
      </c>
      <c r="G4981" s="4" t="s">
        <v>20608</v>
      </c>
    </row>
    <row r="4982" spans="1:7">
      <c r="A4982" s="4" t="s">
        <v>20609</v>
      </c>
      <c r="B4982" s="4" t="s">
        <v>20610</v>
      </c>
      <c r="C4982" s="4" t="s">
        <v>551</v>
      </c>
      <c r="D4982" s="4">
        <v>22</v>
      </c>
      <c r="E4982" s="4" t="s">
        <v>20611</v>
      </c>
      <c r="F4982" s="4">
        <v>3.00514769554138</v>
      </c>
      <c r="G4982" s="4" t="s">
        <v>20612</v>
      </c>
    </row>
    <row r="4983" spans="1:7">
      <c r="A4983" s="4" t="s">
        <v>20613</v>
      </c>
      <c r="B4983" s="4" t="s">
        <v>20614</v>
      </c>
      <c r="C4983" s="4" t="s">
        <v>464</v>
      </c>
      <c r="D4983" s="4">
        <v>34</v>
      </c>
      <c r="E4983" s="4" t="s">
        <v>20615</v>
      </c>
      <c r="F4983" s="4">
        <v>3.00468158721924</v>
      </c>
      <c r="G4983" s="4" t="s">
        <v>20616</v>
      </c>
    </row>
    <row r="4984" spans="1:7">
      <c r="A4984" s="4" t="s">
        <v>20617</v>
      </c>
      <c r="B4984" s="4" t="s">
        <v>20618</v>
      </c>
      <c r="C4984" s="4" t="s">
        <v>464</v>
      </c>
      <c r="D4984" s="4">
        <v>40</v>
      </c>
      <c r="E4984" s="4" t="s">
        <v>20619</v>
      </c>
      <c r="F4984" s="4">
        <v>3.00386333465576</v>
      </c>
      <c r="G4984" s="4" t="s">
        <v>20620</v>
      </c>
    </row>
    <row r="4985" spans="1:7">
      <c r="A4985" s="4" t="s">
        <v>20621</v>
      </c>
      <c r="B4985" s="4" t="s">
        <v>20622</v>
      </c>
      <c r="C4985" s="4" t="s">
        <v>464</v>
      </c>
      <c r="D4985" s="4">
        <v>5</v>
      </c>
      <c r="E4985" s="4" t="s">
        <v>20623</v>
      </c>
      <c r="F4985" s="4">
        <v>3.00202417373657</v>
      </c>
      <c r="G4985" s="4" t="s">
        <v>20624</v>
      </c>
    </row>
    <row r="4986" spans="1:7">
      <c r="A4986" s="4" t="s">
        <v>20625</v>
      </c>
      <c r="B4986" s="4" t="s">
        <v>20626</v>
      </c>
      <c r="C4986" s="4" t="s">
        <v>464</v>
      </c>
      <c r="D4986" s="4">
        <v>41</v>
      </c>
      <c r="E4986" s="4" t="s">
        <v>20627</v>
      </c>
      <c r="F4986" s="4">
        <v>3.00187730789185</v>
      </c>
      <c r="G4986" s="4" t="s">
        <v>20628</v>
      </c>
    </row>
    <row r="4987" spans="1:7">
      <c r="A4987" s="4" t="s">
        <v>20629</v>
      </c>
      <c r="B4987" s="4" t="s">
        <v>20630</v>
      </c>
      <c r="C4987" s="4" t="s">
        <v>464</v>
      </c>
      <c r="D4987" s="4">
        <v>43</v>
      </c>
      <c r="E4987" s="4" t="s">
        <v>20631</v>
      </c>
      <c r="F4987" s="4">
        <v>3.00147533416748</v>
      </c>
      <c r="G4987" s="4" t="s">
        <v>20632</v>
      </c>
    </row>
    <row r="4988" spans="1:7">
      <c r="A4988" s="4" t="s">
        <v>20633</v>
      </c>
      <c r="B4988" s="4" t="s">
        <v>20634</v>
      </c>
      <c r="C4988" s="4" t="s">
        <v>464</v>
      </c>
      <c r="D4988" s="4">
        <v>37</v>
      </c>
      <c r="E4988" s="4" t="s">
        <v>20635</v>
      </c>
      <c r="F4988" s="4">
        <v>3.00101518630981</v>
      </c>
      <c r="G4988" s="4" t="s">
        <v>20636</v>
      </c>
    </row>
    <row r="4989" spans="1:7">
      <c r="A4989" s="4" t="s">
        <v>20637</v>
      </c>
      <c r="B4989" s="4" t="s">
        <v>20638</v>
      </c>
      <c r="C4989" s="4" t="s">
        <v>464</v>
      </c>
      <c r="D4989" s="4">
        <v>42</v>
      </c>
      <c r="E4989" s="4" t="s">
        <v>20639</v>
      </c>
      <c r="F4989" s="4">
        <v>3.00035381317139</v>
      </c>
      <c r="G4989" s="4" t="s">
        <v>20640</v>
      </c>
    </row>
    <row r="4990" spans="1:7">
      <c r="A4990" s="4" t="s">
        <v>20641</v>
      </c>
      <c r="B4990" s="4" t="s">
        <v>20642</v>
      </c>
      <c r="C4990" s="4" t="s">
        <v>464</v>
      </c>
      <c r="D4990" s="4">
        <v>43</v>
      </c>
      <c r="E4990" s="4" t="s">
        <v>20643</v>
      </c>
      <c r="F4990" s="4">
        <v>2.99955677986145</v>
      </c>
      <c r="G4990" s="4" t="s">
        <v>20644</v>
      </c>
    </row>
    <row r="4991" spans="1:7">
      <c r="A4991" s="4" t="s">
        <v>20645</v>
      </c>
      <c r="B4991" s="4" t="s">
        <v>20646</v>
      </c>
      <c r="C4991" s="4" t="s">
        <v>464</v>
      </c>
      <c r="D4991" s="4">
        <v>38</v>
      </c>
      <c r="E4991" s="4" t="s">
        <v>20647</v>
      </c>
      <c r="F4991" s="4">
        <v>2.99817872047424</v>
      </c>
      <c r="G4991" s="4" t="s">
        <v>20648</v>
      </c>
    </row>
    <row r="4992" spans="1:7">
      <c r="A4992" s="4" t="s">
        <v>20649</v>
      </c>
      <c r="B4992" s="4" t="s">
        <v>20650</v>
      </c>
      <c r="C4992" s="4" t="s">
        <v>464</v>
      </c>
      <c r="D4992" s="4">
        <v>44</v>
      </c>
      <c r="E4992" s="4" t="s">
        <v>20651</v>
      </c>
      <c r="F4992" s="4">
        <v>2.99727606773376</v>
      </c>
      <c r="G4992" s="4" t="s">
        <v>20652</v>
      </c>
    </row>
    <row r="4993" spans="1:7">
      <c r="A4993" s="4" t="s">
        <v>20653</v>
      </c>
      <c r="B4993" s="4" t="s">
        <v>20654</v>
      </c>
      <c r="C4993" s="4" t="s">
        <v>464</v>
      </c>
      <c r="D4993" s="4">
        <v>41</v>
      </c>
      <c r="E4993" s="4" t="s">
        <v>20655</v>
      </c>
      <c r="F4993" s="4">
        <v>2.99717211723328</v>
      </c>
      <c r="G4993" s="4" t="s">
        <v>20656</v>
      </c>
    </row>
    <row r="4994" spans="1:7">
      <c r="A4994" s="4" t="s">
        <v>20657</v>
      </c>
      <c r="B4994" s="4" t="s">
        <v>20658</v>
      </c>
      <c r="C4994" s="4" t="s">
        <v>464</v>
      </c>
      <c r="D4994" s="4">
        <v>47</v>
      </c>
      <c r="E4994" s="4" t="s">
        <v>20659</v>
      </c>
      <c r="F4994" s="4">
        <v>2.99655723571777</v>
      </c>
      <c r="G4994" s="4" t="s">
        <v>20660</v>
      </c>
    </row>
    <row r="4995" spans="1:7">
      <c r="A4995" s="4" t="s">
        <v>20661</v>
      </c>
      <c r="B4995" s="4" t="s">
        <v>20662</v>
      </c>
      <c r="C4995" s="4" t="s">
        <v>464</v>
      </c>
      <c r="D4995" s="4">
        <v>46</v>
      </c>
      <c r="E4995" s="4" t="s">
        <v>20663</v>
      </c>
      <c r="F4995" s="4">
        <v>2.99494981765747</v>
      </c>
      <c r="G4995" s="4" t="s">
        <v>20664</v>
      </c>
    </row>
    <row r="4996" spans="1:7">
      <c r="A4996" s="4" t="s">
        <v>20665</v>
      </c>
      <c r="B4996" s="4" t="s">
        <v>20666</v>
      </c>
      <c r="C4996" s="4" t="s">
        <v>464</v>
      </c>
      <c r="D4996" s="4">
        <v>36</v>
      </c>
      <c r="E4996" s="4" t="s">
        <v>20667</v>
      </c>
      <c r="F4996" s="4">
        <v>2.9946026802063</v>
      </c>
      <c r="G4996" s="4" t="s">
        <v>20668</v>
      </c>
    </row>
    <row r="4997" spans="1:7">
      <c r="A4997" s="4" t="s">
        <v>20669</v>
      </c>
      <c r="B4997" s="4" t="s">
        <v>20670</v>
      </c>
      <c r="C4997" s="4" t="s">
        <v>464</v>
      </c>
      <c r="D4997" s="4">
        <v>42</v>
      </c>
      <c r="E4997" s="4" t="s">
        <v>20671</v>
      </c>
      <c r="F4997" s="4">
        <v>2.99356746673584</v>
      </c>
      <c r="G4997" s="4" t="s">
        <v>20672</v>
      </c>
    </row>
    <row r="4998" spans="1:7">
      <c r="A4998" s="4" t="s">
        <v>20673</v>
      </c>
      <c r="B4998" s="4" t="s">
        <v>20674</v>
      </c>
      <c r="C4998" s="4" t="s">
        <v>464</v>
      </c>
      <c r="D4998" s="4">
        <v>40</v>
      </c>
      <c r="E4998" s="4" t="s">
        <v>20675</v>
      </c>
      <c r="F4998" s="4">
        <v>2.99331402778625</v>
      </c>
      <c r="G4998" s="4" t="s">
        <v>20676</v>
      </c>
    </row>
    <row r="4999" spans="1:7">
      <c r="A4999" s="4" t="s">
        <v>20677</v>
      </c>
      <c r="B4999" s="4" t="s">
        <v>20678</v>
      </c>
      <c r="C4999" s="4" t="s">
        <v>464</v>
      </c>
      <c r="D4999" s="4">
        <v>40</v>
      </c>
      <c r="E4999" s="4" t="s">
        <v>20679</v>
      </c>
      <c r="F4999" s="4">
        <v>2.99287939071655</v>
      </c>
      <c r="G4999" s="4" t="s">
        <v>20680</v>
      </c>
    </row>
    <row r="5000" spans="1:7">
      <c r="A5000" s="4" t="s">
        <v>20681</v>
      </c>
      <c r="B5000" s="4" t="s">
        <v>20682</v>
      </c>
      <c r="C5000" s="4" t="s">
        <v>464</v>
      </c>
      <c r="D5000" s="4">
        <v>34</v>
      </c>
      <c r="E5000" s="4" t="s">
        <v>20683</v>
      </c>
      <c r="F5000" s="4">
        <v>2.99213123321533</v>
      </c>
      <c r="G5000" s="4" t="s">
        <v>20684</v>
      </c>
    </row>
    <row r="5001" spans="1:7">
      <c r="A5001" s="4" t="s">
        <v>20685</v>
      </c>
      <c r="B5001" s="4" t="s">
        <v>20686</v>
      </c>
      <c r="C5001" s="4" t="s">
        <v>464</v>
      </c>
      <c r="D5001" s="4">
        <v>40</v>
      </c>
      <c r="E5001" s="4" t="s">
        <v>20687</v>
      </c>
      <c r="F5001" s="4">
        <v>2.99180674552917</v>
      </c>
      <c r="G5001" s="4" t="s">
        <v>20688</v>
      </c>
    </row>
    <row r="5002" spans="1:7">
      <c r="A5002" s="4" t="s">
        <v>20689</v>
      </c>
      <c r="B5002" s="4" t="s">
        <v>20690</v>
      </c>
      <c r="C5002" s="4" t="s">
        <v>464</v>
      </c>
      <c r="D5002" s="4">
        <v>41</v>
      </c>
      <c r="E5002" s="4" t="s">
        <v>20691</v>
      </c>
      <c r="F5002" s="4">
        <v>2.99109244346619</v>
      </c>
      <c r="G5002" s="4" t="s">
        <v>20692</v>
      </c>
    </row>
    <row r="5003" spans="1:7">
      <c r="A5003" s="4" t="s">
        <v>20693</v>
      </c>
      <c r="B5003" s="4" t="s">
        <v>20694</v>
      </c>
      <c r="C5003" s="4" t="s">
        <v>464</v>
      </c>
      <c r="D5003" s="4">
        <v>44</v>
      </c>
      <c r="E5003" s="4" t="s">
        <v>20695</v>
      </c>
      <c r="F5003" s="4">
        <v>2.99098753929138</v>
      </c>
      <c r="G5003" s="4" t="s">
        <v>20696</v>
      </c>
    </row>
    <row r="5004" spans="1:7">
      <c r="A5004" s="4" t="s">
        <v>20697</v>
      </c>
      <c r="B5004" s="4" t="s">
        <v>20698</v>
      </c>
      <c r="C5004" s="4" t="s">
        <v>464</v>
      </c>
      <c r="D5004" s="4">
        <v>37</v>
      </c>
      <c r="E5004" s="4" t="s">
        <v>20699</v>
      </c>
      <c r="F5004" s="4">
        <v>2.99056339263916</v>
      </c>
      <c r="G5004" s="4" t="s">
        <v>20700</v>
      </c>
    </row>
    <row r="5005" spans="1:7">
      <c r="A5005" s="4" t="s">
        <v>20701</v>
      </c>
      <c r="B5005" s="4" t="s">
        <v>20702</v>
      </c>
      <c r="C5005" s="4" t="s">
        <v>464</v>
      </c>
      <c r="D5005" s="4">
        <v>41</v>
      </c>
      <c r="E5005" s="4" t="s">
        <v>20703</v>
      </c>
      <c r="F5005" s="4">
        <v>2.99055433273315</v>
      </c>
      <c r="G5005" s="4" t="s">
        <v>20704</v>
      </c>
    </row>
    <row r="5006" spans="1:7">
      <c r="A5006" s="4" t="s">
        <v>20705</v>
      </c>
      <c r="B5006" s="4" t="s">
        <v>20706</v>
      </c>
      <c r="C5006" s="4" t="s">
        <v>464</v>
      </c>
      <c r="D5006" s="4">
        <v>41</v>
      </c>
      <c r="E5006" s="4" t="s">
        <v>20707</v>
      </c>
      <c r="F5006" s="4">
        <v>2.98938035964966</v>
      </c>
      <c r="G5006" s="4" t="s">
        <v>20708</v>
      </c>
    </row>
    <row r="5007" spans="1:7">
      <c r="A5007" s="4" t="s">
        <v>20709</v>
      </c>
      <c r="B5007" s="4" t="s">
        <v>20710</v>
      </c>
      <c r="C5007" s="4" t="s">
        <v>464</v>
      </c>
      <c r="D5007" s="4">
        <v>43</v>
      </c>
      <c r="E5007" s="4" t="s">
        <v>20711</v>
      </c>
      <c r="F5007" s="4">
        <v>2.98935508728027</v>
      </c>
      <c r="G5007" s="4" t="s">
        <v>20712</v>
      </c>
    </row>
    <row r="5008" spans="1:7">
      <c r="A5008" s="4" t="s">
        <v>20713</v>
      </c>
      <c r="B5008" s="4" t="s">
        <v>20714</v>
      </c>
      <c r="C5008" s="4" t="s">
        <v>464</v>
      </c>
      <c r="D5008" s="4">
        <v>41</v>
      </c>
      <c r="E5008" s="4" t="s">
        <v>20715</v>
      </c>
      <c r="F5008" s="4">
        <v>2.98816871643066</v>
      </c>
      <c r="G5008" s="4" t="s">
        <v>20716</v>
      </c>
    </row>
    <row r="5009" spans="1:7">
      <c r="A5009" s="4" t="s">
        <v>20717</v>
      </c>
      <c r="B5009" s="4" t="s">
        <v>20718</v>
      </c>
      <c r="C5009" s="4" t="s">
        <v>464</v>
      </c>
      <c r="D5009" s="4">
        <v>39</v>
      </c>
      <c r="E5009" s="4" t="s">
        <v>20719</v>
      </c>
      <c r="F5009" s="4">
        <v>2.98779344558716</v>
      </c>
      <c r="G5009" s="4" t="s">
        <v>20720</v>
      </c>
    </row>
    <row r="5010" spans="1:7">
      <c r="A5010" s="4" t="s">
        <v>20721</v>
      </c>
      <c r="B5010" s="4" t="s">
        <v>20722</v>
      </c>
      <c r="C5010" s="4" t="s">
        <v>464</v>
      </c>
      <c r="D5010" s="4">
        <v>47</v>
      </c>
      <c r="E5010" s="4" t="s">
        <v>20723</v>
      </c>
      <c r="F5010" s="4">
        <v>2.98703098297119</v>
      </c>
      <c r="G5010" s="4" t="s">
        <v>20724</v>
      </c>
    </row>
    <row r="5011" spans="1:7">
      <c r="A5011" s="4" t="s">
        <v>20725</v>
      </c>
      <c r="B5011" s="4" t="s">
        <v>20726</v>
      </c>
      <c r="C5011" s="4" t="s">
        <v>464</v>
      </c>
      <c r="D5011" s="4">
        <v>41</v>
      </c>
      <c r="E5011" s="4" t="s">
        <v>20727</v>
      </c>
      <c r="F5011" s="4">
        <v>2.98660254478455</v>
      </c>
      <c r="G5011" s="4" t="s">
        <v>20728</v>
      </c>
    </row>
    <row r="5012" spans="1:7">
      <c r="A5012" s="4" t="s">
        <v>20729</v>
      </c>
      <c r="B5012" s="4" t="s">
        <v>20730</v>
      </c>
      <c r="C5012" s="4" t="s">
        <v>464</v>
      </c>
      <c r="D5012" s="4">
        <v>35</v>
      </c>
      <c r="E5012" s="4" t="s">
        <v>20731</v>
      </c>
      <c r="F5012" s="4">
        <v>2.98627281188965</v>
      </c>
      <c r="G5012" s="4" t="s">
        <v>20732</v>
      </c>
    </row>
    <row r="5013" spans="1:7">
      <c r="A5013" s="4" t="s">
        <v>20733</v>
      </c>
      <c r="B5013" s="4" t="s">
        <v>20734</v>
      </c>
      <c r="C5013" s="4" t="s">
        <v>464</v>
      </c>
      <c r="D5013" s="4">
        <v>39</v>
      </c>
      <c r="E5013" s="4" t="s">
        <v>20735</v>
      </c>
      <c r="F5013" s="4">
        <v>2.98538160324097</v>
      </c>
      <c r="G5013" s="4" t="s">
        <v>20736</v>
      </c>
    </row>
    <row r="5014" spans="1:7">
      <c r="A5014" s="4" t="s">
        <v>20737</v>
      </c>
      <c r="B5014" s="4" t="s">
        <v>20738</v>
      </c>
      <c r="C5014" s="4" t="s">
        <v>464</v>
      </c>
      <c r="D5014" s="4">
        <v>40</v>
      </c>
      <c r="E5014" s="4" t="s">
        <v>20739</v>
      </c>
      <c r="F5014" s="4">
        <v>2.98464965820313</v>
      </c>
      <c r="G5014" s="4" t="s">
        <v>20740</v>
      </c>
    </row>
    <row r="5015" spans="1:7">
      <c r="A5015" s="4" t="s">
        <v>20741</v>
      </c>
      <c r="B5015" s="4" t="s">
        <v>20742</v>
      </c>
      <c r="C5015" s="4" t="s">
        <v>464</v>
      </c>
      <c r="D5015" s="4">
        <v>42</v>
      </c>
      <c r="E5015" s="4" t="s">
        <v>20743</v>
      </c>
      <c r="F5015" s="4">
        <v>2.98462724685669</v>
      </c>
      <c r="G5015" s="4" t="s">
        <v>20744</v>
      </c>
    </row>
    <row r="5016" spans="1:7">
      <c r="A5016" s="4" t="s">
        <v>20745</v>
      </c>
      <c r="B5016" s="4" t="s">
        <v>20746</v>
      </c>
      <c r="C5016" s="4" t="s">
        <v>464</v>
      </c>
      <c r="D5016" s="4">
        <v>39</v>
      </c>
      <c r="E5016" s="4" t="s">
        <v>20747</v>
      </c>
      <c r="F5016" s="4">
        <v>2.98436164855957</v>
      </c>
      <c r="G5016" s="4" t="s">
        <v>20748</v>
      </c>
    </row>
    <row r="5017" spans="1:7">
      <c r="A5017" s="4" t="s">
        <v>20749</v>
      </c>
      <c r="B5017" s="4" t="s">
        <v>20750</v>
      </c>
      <c r="C5017" s="4" t="s">
        <v>464</v>
      </c>
      <c r="D5017" s="4">
        <v>46</v>
      </c>
      <c r="E5017" s="4" t="s">
        <v>20751</v>
      </c>
      <c r="F5017" s="4">
        <v>2.98360729217529</v>
      </c>
      <c r="G5017" s="4" t="s">
        <v>20752</v>
      </c>
    </row>
    <row r="5018" spans="1:7">
      <c r="A5018" s="4" t="s">
        <v>20753</v>
      </c>
      <c r="B5018" s="4" t="s">
        <v>20754</v>
      </c>
      <c r="C5018" s="4" t="s">
        <v>464</v>
      </c>
      <c r="D5018" s="4">
        <v>42</v>
      </c>
      <c r="E5018" s="4" t="s">
        <v>20755</v>
      </c>
      <c r="F5018" s="4">
        <v>2.9832763671875</v>
      </c>
      <c r="G5018" s="4" t="s">
        <v>20756</v>
      </c>
    </row>
    <row r="5019" spans="1:7">
      <c r="A5019" s="4" t="s">
        <v>20757</v>
      </c>
      <c r="B5019" s="4" t="s">
        <v>20758</v>
      </c>
      <c r="C5019" s="4" t="s">
        <v>464</v>
      </c>
      <c r="D5019" s="4">
        <v>38</v>
      </c>
      <c r="E5019" s="4" t="s">
        <v>20759</v>
      </c>
      <c r="F5019" s="4">
        <v>2.98286390304565</v>
      </c>
      <c r="G5019" s="4" t="s">
        <v>20760</v>
      </c>
    </row>
    <row r="5020" spans="1:7">
      <c r="A5020" s="4" t="s">
        <v>20761</v>
      </c>
      <c r="B5020" s="4" t="s">
        <v>20762</v>
      </c>
      <c r="C5020" s="4" t="s">
        <v>464</v>
      </c>
      <c r="D5020" s="4">
        <v>36</v>
      </c>
      <c r="E5020" s="4" t="s">
        <v>20763</v>
      </c>
      <c r="F5020" s="4">
        <v>2.98225402832031</v>
      </c>
      <c r="G5020" s="4" t="s">
        <v>20764</v>
      </c>
    </row>
    <row r="5021" spans="1:7">
      <c r="A5021" s="4" t="s">
        <v>20765</v>
      </c>
      <c r="B5021" s="4" t="s">
        <v>20766</v>
      </c>
      <c r="C5021" s="4" t="s">
        <v>551</v>
      </c>
      <c r="D5021" s="4">
        <v>21</v>
      </c>
      <c r="E5021" s="4" t="s">
        <v>20767</v>
      </c>
      <c r="F5021" s="4">
        <v>2.98154497146606</v>
      </c>
      <c r="G5021" s="4" t="s">
        <v>20768</v>
      </c>
    </row>
    <row r="5022" spans="1:7">
      <c r="A5022" s="4" t="s">
        <v>20769</v>
      </c>
      <c r="B5022" s="4" t="s">
        <v>20770</v>
      </c>
      <c r="C5022" s="4" t="s">
        <v>464</v>
      </c>
      <c r="D5022" s="4">
        <v>42</v>
      </c>
      <c r="E5022" s="4" t="s">
        <v>20771</v>
      </c>
      <c r="F5022" s="4">
        <v>2.97985315322876</v>
      </c>
      <c r="G5022" s="4" t="s">
        <v>20772</v>
      </c>
    </row>
    <row r="5023" spans="1:7">
      <c r="A5023" s="4" t="s">
        <v>20773</v>
      </c>
      <c r="B5023" s="4" t="s">
        <v>20774</v>
      </c>
      <c r="C5023" s="4" t="s">
        <v>551</v>
      </c>
      <c r="D5023" s="4">
        <v>21</v>
      </c>
      <c r="E5023" s="4" t="s">
        <v>20775</v>
      </c>
      <c r="F5023" s="4">
        <v>2.97944903373718</v>
      </c>
      <c r="G5023" s="4" t="s">
        <v>20776</v>
      </c>
    </row>
    <row r="5024" spans="1:7">
      <c r="A5024" s="4" t="s">
        <v>20777</v>
      </c>
      <c r="B5024" s="4" t="s">
        <v>20778</v>
      </c>
      <c r="C5024" s="4" t="s">
        <v>464</v>
      </c>
      <c r="D5024" s="4">
        <v>39</v>
      </c>
      <c r="E5024" s="4" t="s">
        <v>20779</v>
      </c>
      <c r="F5024" s="4">
        <v>2.97932195663452</v>
      </c>
      <c r="G5024" s="4" t="s">
        <v>20780</v>
      </c>
    </row>
    <row r="5025" spans="1:7">
      <c r="A5025" s="4" t="s">
        <v>20781</v>
      </c>
      <c r="B5025" s="4" t="s">
        <v>20782</v>
      </c>
      <c r="C5025" s="4" t="s">
        <v>464</v>
      </c>
      <c r="D5025" s="4">
        <v>37</v>
      </c>
      <c r="E5025" s="4" t="s">
        <v>20783</v>
      </c>
      <c r="F5025" s="4">
        <v>2.9783411026001</v>
      </c>
      <c r="G5025" s="4" t="s">
        <v>20784</v>
      </c>
    </row>
    <row r="5026" spans="1:7">
      <c r="A5026" s="4" t="s">
        <v>20785</v>
      </c>
      <c r="B5026" s="4" t="s">
        <v>20786</v>
      </c>
      <c r="C5026" s="4" t="s">
        <v>551</v>
      </c>
      <c r="D5026" s="4">
        <v>20</v>
      </c>
      <c r="E5026" s="4" t="s">
        <v>20787</v>
      </c>
      <c r="F5026" s="4">
        <v>2.97819209098816</v>
      </c>
      <c r="G5026" s="4" t="s">
        <v>20788</v>
      </c>
    </row>
    <row r="5027" spans="1:7">
      <c r="A5027" s="4" t="s">
        <v>20789</v>
      </c>
      <c r="B5027" s="4" t="s">
        <v>20790</v>
      </c>
      <c r="C5027" s="4" t="s">
        <v>464</v>
      </c>
      <c r="D5027" s="4">
        <v>40</v>
      </c>
      <c r="E5027" s="4" t="s">
        <v>20791</v>
      </c>
      <c r="F5027" s="4">
        <v>2.97740030288696</v>
      </c>
      <c r="G5027" s="4" t="s">
        <v>20792</v>
      </c>
    </row>
    <row r="5028" spans="1:7">
      <c r="A5028" s="4" t="s">
        <v>20793</v>
      </c>
      <c r="B5028" s="4" t="s">
        <v>20794</v>
      </c>
      <c r="C5028" s="4" t="s">
        <v>464</v>
      </c>
      <c r="D5028" s="4">
        <v>38</v>
      </c>
      <c r="E5028" s="4" t="s">
        <v>20795</v>
      </c>
      <c r="F5028" s="4">
        <v>2.97602701187134</v>
      </c>
      <c r="G5028" s="4" t="s">
        <v>20796</v>
      </c>
    </row>
    <row r="5029" spans="1:7">
      <c r="A5029" s="4" t="s">
        <v>20797</v>
      </c>
      <c r="B5029" s="4" t="s">
        <v>20798</v>
      </c>
      <c r="C5029" s="4" t="s">
        <v>464</v>
      </c>
      <c r="D5029" s="4">
        <v>27</v>
      </c>
      <c r="E5029" s="4" t="s">
        <v>20799</v>
      </c>
      <c r="F5029" s="4">
        <v>2.97544145584106</v>
      </c>
      <c r="G5029" s="4" t="s">
        <v>20800</v>
      </c>
    </row>
    <row r="5030" spans="1:7">
      <c r="A5030" s="4" t="s">
        <v>20801</v>
      </c>
      <c r="B5030" s="4" t="s">
        <v>20802</v>
      </c>
      <c r="C5030" s="4" t="s">
        <v>464</v>
      </c>
      <c r="D5030" s="4">
        <v>40</v>
      </c>
      <c r="E5030" s="4" t="s">
        <v>20803</v>
      </c>
      <c r="F5030" s="4">
        <v>2.97494673728943</v>
      </c>
      <c r="G5030" s="4" t="s">
        <v>20804</v>
      </c>
    </row>
    <row r="5031" spans="1:7">
      <c r="A5031" s="4" t="s">
        <v>20805</v>
      </c>
      <c r="B5031" s="4" t="s">
        <v>20806</v>
      </c>
      <c r="C5031" s="4" t="s">
        <v>464</v>
      </c>
      <c r="D5031" s="4">
        <v>38</v>
      </c>
      <c r="E5031" s="4" t="s">
        <v>20807</v>
      </c>
      <c r="F5031" s="4">
        <v>2.97485995292664</v>
      </c>
      <c r="G5031" s="4" t="s">
        <v>20808</v>
      </c>
    </row>
    <row r="5032" spans="1:7">
      <c r="A5032" s="4" t="s">
        <v>20809</v>
      </c>
      <c r="B5032" s="4" t="s">
        <v>20810</v>
      </c>
      <c r="C5032" s="4" t="s">
        <v>464</v>
      </c>
      <c r="D5032" s="4">
        <v>37</v>
      </c>
      <c r="E5032" s="4" t="s">
        <v>20811</v>
      </c>
      <c r="F5032" s="4">
        <v>2.97461032867432</v>
      </c>
      <c r="G5032" s="4" t="s">
        <v>20812</v>
      </c>
    </row>
    <row r="5033" spans="1:7">
      <c r="A5033" s="4" t="s">
        <v>20813</v>
      </c>
      <c r="B5033" s="4" t="s">
        <v>20814</v>
      </c>
      <c r="C5033" s="4" t="s">
        <v>464</v>
      </c>
      <c r="D5033" s="4">
        <v>42</v>
      </c>
      <c r="E5033" s="4" t="s">
        <v>20815</v>
      </c>
      <c r="F5033" s="4">
        <v>2.97366619110107</v>
      </c>
      <c r="G5033" s="4" t="s">
        <v>20816</v>
      </c>
    </row>
    <row r="5034" spans="1:7">
      <c r="A5034" s="4" t="s">
        <v>20817</v>
      </c>
      <c r="B5034" s="4" t="s">
        <v>20818</v>
      </c>
      <c r="C5034" s="4" t="s">
        <v>464</v>
      </c>
      <c r="D5034" s="4">
        <v>32</v>
      </c>
      <c r="E5034" s="4" t="s">
        <v>20819</v>
      </c>
      <c r="F5034" s="4">
        <v>2.97174406051636</v>
      </c>
      <c r="G5034" s="4" t="s">
        <v>20820</v>
      </c>
    </row>
    <row r="5035" spans="1:7">
      <c r="A5035" s="4" t="s">
        <v>20821</v>
      </c>
      <c r="B5035" s="4" t="s">
        <v>20822</v>
      </c>
      <c r="C5035" s="4" t="s">
        <v>464</v>
      </c>
      <c r="D5035" s="4">
        <v>36</v>
      </c>
      <c r="E5035" s="4" t="s">
        <v>20823</v>
      </c>
      <c r="F5035" s="4">
        <v>2.96956896781921</v>
      </c>
      <c r="G5035" s="4" t="s">
        <v>20824</v>
      </c>
    </row>
    <row r="5036" spans="1:7">
      <c r="A5036" s="4" t="s">
        <v>20825</v>
      </c>
      <c r="B5036" s="4" t="s">
        <v>20826</v>
      </c>
      <c r="C5036" s="4" t="s">
        <v>464</v>
      </c>
      <c r="D5036" s="4">
        <v>42</v>
      </c>
      <c r="E5036" s="4" t="s">
        <v>20827</v>
      </c>
      <c r="F5036" s="4">
        <v>2.9690523147583</v>
      </c>
      <c r="G5036" s="4" t="s">
        <v>20828</v>
      </c>
    </row>
    <row r="5037" spans="1:7">
      <c r="A5037" s="4" t="s">
        <v>20829</v>
      </c>
      <c r="B5037" s="4" t="s">
        <v>20830</v>
      </c>
      <c r="C5037" s="4" t="s">
        <v>464</v>
      </c>
      <c r="D5037" s="4">
        <v>41</v>
      </c>
      <c r="E5037" s="4" t="s">
        <v>20831</v>
      </c>
      <c r="F5037" s="4">
        <v>2.9684853553772</v>
      </c>
      <c r="G5037" s="4" t="s">
        <v>20832</v>
      </c>
    </row>
    <row r="5038" spans="1:7">
      <c r="A5038" s="4" t="s">
        <v>20833</v>
      </c>
      <c r="B5038" s="4" t="s">
        <v>20834</v>
      </c>
      <c r="C5038" s="4" t="s">
        <v>3050</v>
      </c>
      <c r="D5038" s="4">
        <v>2</v>
      </c>
      <c r="E5038" s="4" t="s">
        <v>20835</v>
      </c>
      <c r="F5038" s="4">
        <v>2.96845531463623</v>
      </c>
      <c r="G5038" s="4" t="s">
        <v>20836</v>
      </c>
    </row>
    <row r="5039" spans="1:7">
      <c r="A5039" s="4" t="s">
        <v>20837</v>
      </c>
      <c r="B5039" s="4" t="s">
        <v>20838</v>
      </c>
      <c r="C5039" s="4" t="s">
        <v>464</v>
      </c>
      <c r="D5039" s="4">
        <v>40</v>
      </c>
      <c r="E5039" s="4" t="s">
        <v>20839</v>
      </c>
      <c r="F5039" s="4">
        <v>2.96602582931519</v>
      </c>
      <c r="G5039" s="4" t="s">
        <v>20840</v>
      </c>
    </row>
    <row r="5040" spans="1:7">
      <c r="A5040" s="4" t="s">
        <v>20841</v>
      </c>
      <c r="B5040" s="4" t="s">
        <v>20842</v>
      </c>
      <c r="C5040" s="4" t="s">
        <v>464</v>
      </c>
      <c r="D5040" s="4">
        <v>38</v>
      </c>
      <c r="E5040" s="4" t="s">
        <v>20843</v>
      </c>
      <c r="F5040" s="4">
        <v>2.96459770202637</v>
      </c>
      <c r="G5040" s="4" t="s">
        <v>20844</v>
      </c>
    </row>
    <row r="5041" spans="1:7">
      <c r="A5041" s="4" t="s">
        <v>20845</v>
      </c>
      <c r="B5041" s="4" t="s">
        <v>20846</v>
      </c>
      <c r="C5041" s="4" t="s">
        <v>464</v>
      </c>
      <c r="D5041" s="4">
        <v>38</v>
      </c>
      <c r="E5041" s="4" t="s">
        <v>20847</v>
      </c>
      <c r="F5041" s="4">
        <v>2.9644672870636</v>
      </c>
      <c r="G5041" s="4" t="s">
        <v>20848</v>
      </c>
    </row>
    <row r="5042" spans="1:7">
      <c r="A5042" s="4" t="s">
        <v>20849</v>
      </c>
      <c r="B5042" s="4" t="s">
        <v>20850</v>
      </c>
      <c r="C5042" s="4" t="s">
        <v>464</v>
      </c>
      <c r="D5042" s="4">
        <v>40</v>
      </c>
      <c r="E5042" s="4" t="s">
        <v>20851</v>
      </c>
      <c r="F5042" s="4">
        <v>2.96381592750549</v>
      </c>
      <c r="G5042" s="4" t="s">
        <v>20852</v>
      </c>
    </row>
    <row r="5043" spans="1:7">
      <c r="A5043" s="4" t="s">
        <v>20853</v>
      </c>
      <c r="B5043" s="4" t="s">
        <v>20854</v>
      </c>
      <c r="C5043" s="4" t="s">
        <v>464</v>
      </c>
      <c r="D5043" s="4">
        <v>41</v>
      </c>
      <c r="E5043" s="4" t="s">
        <v>20855</v>
      </c>
      <c r="F5043" s="4">
        <v>2.96214270591736</v>
      </c>
      <c r="G5043" s="4" t="s">
        <v>20856</v>
      </c>
    </row>
    <row r="5044" spans="1:7">
      <c r="A5044" s="4" t="s">
        <v>20857</v>
      </c>
      <c r="B5044" s="4" t="s">
        <v>20858</v>
      </c>
      <c r="C5044" s="4" t="s">
        <v>464</v>
      </c>
      <c r="D5044" s="4">
        <v>44</v>
      </c>
      <c r="E5044" s="4" t="s">
        <v>20859</v>
      </c>
      <c r="F5044" s="4">
        <v>2.96161723136902</v>
      </c>
      <c r="G5044" s="4" t="s">
        <v>20860</v>
      </c>
    </row>
    <row r="5045" spans="1:7">
      <c r="A5045" s="4" t="s">
        <v>20861</v>
      </c>
      <c r="B5045" s="4" t="s">
        <v>20862</v>
      </c>
      <c r="C5045" s="4" t="s">
        <v>551</v>
      </c>
      <c r="D5045" s="4">
        <v>12</v>
      </c>
      <c r="E5045" s="4" t="s">
        <v>20863</v>
      </c>
      <c r="F5045" s="4">
        <v>2.96101188659668</v>
      </c>
      <c r="G5045" s="4" t="s">
        <v>20864</v>
      </c>
    </row>
    <row r="5046" spans="1:7">
      <c r="A5046" s="4" t="s">
        <v>20865</v>
      </c>
      <c r="B5046" s="4" t="s">
        <v>20866</v>
      </c>
      <c r="C5046" s="4" t="s">
        <v>464</v>
      </c>
      <c r="D5046" s="4">
        <v>43</v>
      </c>
      <c r="E5046" s="4" t="s">
        <v>20867</v>
      </c>
      <c r="F5046" s="4">
        <v>2.95889091491699</v>
      </c>
      <c r="G5046" s="4" t="s">
        <v>20868</v>
      </c>
    </row>
    <row r="5047" spans="1:7">
      <c r="A5047" s="4" t="s">
        <v>20869</v>
      </c>
      <c r="B5047" s="4" t="s">
        <v>20870</v>
      </c>
      <c r="C5047" s="4" t="s">
        <v>464</v>
      </c>
      <c r="D5047" s="4">
        <v>33</v>
      </c>
      <c r="E5047" s="4" t="s">
        <v>20871</v>
      </c>
      <c r="F5047" s="4">
        <v>2.95585489273071</v>
      </c>
      <c r="G5047" s="4" t="s">
        <v>20872</v>
      </c>
    </row>
    <row r="5048" spans="1:7">
      <c r="A5048" s="4" t="s">
        <v>20873</v>
      </c>
      <c r="B5048" s="4" t="s">
        <v>20874</v>
      </c>
      <c r="C5048" s="4" t="s">
        <v>464</v>
      </c>
      <c r="D5048" s="4">
        <v>41</v>
      </c>
      <c r="E5048" s="4" t="s">
        <v>20875</v>
      </c>
      <c r="F5048" s="4">
        <v>2.95454263687134</v>
      </c>
      <c r="G5048" s="4" t="s">
        <v>20876</v>
      </c>
    </row>
    <row r="5049" spans="1:7">
      <c r="A5049" s="4" t="s">
        <v>20877</v>
      </c>
      <c r="B5049" s="4" t="s">
        <v>20878</v>
      </c>
      <c r="C5049" s="4" t="s">
        <v>464</v>
      </c>
      <c r="D5049" s="4">
        <v>44</v>
      </c>
      <c r="E5049" s="4" t="s">
        <v>20879</v>
      </c>
      <c r="F5049" s="4">
        <v>2.9544415473938</v>
      </c>
      <c r="G5049" s="4" t="s">
        <v>20880</v>
      </c>
    </row>
    <row r="5050" spans="1:7">
      <c r="A5050" s="4" t="s">
        <v>20881</v>
      </c>
      <c r="B5050" s="4" t="s">
        <v>20882</v>
      </c>
      <c r="C5050" s="4" t="s">
        <v>464</v>
      </c>
      <c r="D5050" s="4">
        <v>32</v>
      </c>
      <c r="E5050" s="4" t="s">
        <v>20883</v>
      </c>
      <c r="F5050" s="4">
        <v>2.95225667953491</v>
      </c>
      <c r="G5050" s="4" t="s">
        <v>20884</v>
      </c>
    </row>
    <row r="5051" spans="1:7">
      <c r="A5051" s="4" t="s">
        <v>20885</v>
      </c>
      <c r="B5051" s="4" t="s">
        <v>20886</v>
      </c>
      <c r="C5051" s="4" t="s">
        <v>464</v>
      </c>
      <c r="D5051" s="4">
        <v>39</v>
      </c>
      <c r="E5051" s="4" t="s">
        <v>20887</v>
      </c>
      <c r="F5051" s="4">
        <v>2.9519202709198</v>
      </c>
      <c r="G5051" s="4" t="s">
        <v>20888</v>
      </c>
    </row>
    <row r="5052" spans="1:7">
      <c r="A5052" s="4" t="s">
        <v>20889</v>
      </c>
      <c r="B5052" s="4" t="s">
        <v>20890</v>
      </c>
      <c r="C5052" s="4" t="s">
        <v>464</v>
      </c>
      <c r="D5052" s="4">
        <v>41</v>
      </c>
      <c r="E5052" s="4" t="s">
        <v>20891</v>
      </c>
      <c r="F5052" s="4">
        <v>2.95138454437256</v>
      </c>
      <c r="G5052" s="4" t="s">
        <v>20892</v>
      </c>
    </row>
    <row r="5053" spans="1:7">
      <c r="A5053" s="4" t="s">
        <v>20893</v>
      </c>
      <c r="B5053" s="4" t="s">
        <v>20894</v>
      </c>
      <c r="C5053" s="4" t="s">
        <v>464</v>
      </c>
      <c r="D5053" s="4">
        <v>32</v>
      </c>
      <c r="E5053" s="4" t="s">
        <v>20895</v>
      </c>
      <c r="F5053" s="4">
        <v>2.95030784606934</v>
      </c>
      <c r="G5053" s="4" t="s">
        <v>20896</v>
      </c>
    </row>
    <row r="5054" spans="1:7">
      <c r="A5054" s="4" t="s">
        <v>20897</v>
      </c>
      <c r="B5054" s="4" t="s">
        <v>20898</v>
      </c>
      <c r="C5054" s="4" t="s">
        <v>464</v>
      </c>
      <c r="D5054" s="4">
        <v>36</v>
      </c>
      <c r="E5054" s="4" t="s">
        <v>20899</v>
      </c>
      <c r="F5054" s="4">
        <v>2.9498655796051</v>
      </c>
      <c r="G5054" s="4" t="s">
        <v>20900</v>
      </c>
    </row>
    <row r="5055" spans="1:7">
      <c r="A5055" s="4" t="s">
        <v>20901</v>
      </c>
      <c r="B5055" s="4" t="s">
        <v>20902</v>
      </c>
      <c r="C5055" s="4" t="s">
        <v>464</v>
      </c>
      <c r="D5055" s="4">
        <v>35</v>
      </c>
      <c r="E5055" s="4" t="s">
        <v>20903</v>
      </c>
      <c r="F5055" s="4">
        <v>2.94927835464478</v>
      </c>
      <c r="G5055" s="4" t="s">
        <v>20904</v>
      </c>
    </row>
    <row r="5056" spans="1:7">
      <c r="A5056" s="4" t="s">
        <v>20905</v>
      </c>
      <c r="B5056" s="4" t="s">
        <v>20906</v>
      </c>
      <c r="C5056" s="4" t="s">
        <v>464</v>
      </c>
      <c r="D5056" s="4">
        <v>37</v>
      </c>
      <c r="E5056" s="4" t="s">
        <v>20907</v>
      </c>
      <c r="F5056" s="4">
        <v>2.94768476486206</v>
      </c>
      <c r="G5056" s="4" t="s">
        <v>20908</v>
      </c>
    </row>
    <row r="5057" spans="1:7">
      <c r="A5057" s="4" t="s">
        <v>20909</v>
      </c>
      <c r="B5057" s="4" t="s">
        <v>20910</v>
      </c>
      <c r="C5057" s="4" t="s">
        <v>464</v>
      </c>
      <c r="D5057" s="4">
        <v>32</v>
      </c>
      <c r="E5057" s="4" t="s">
        <v>20911</v>
      </c>
      <c r="F5057" s="4">
        <v>2.94707417488098</v>
      </c>
      <c r="G5057" s="4" t="s">
        <v>20912</v>
      </c>
    </row>
    <row r="5058" spans="1:7">
      <c r="A5058" s="4" t="s">
        <v>20913</v>
      </c>
      <c r="B5058" s="4" t="s">
        <v>20914</v>
      </c>
      <c r="C5058" s="4" t="s">
        <v>464</v>
      </c>
      <c r="D5058" s="4">
        <v>38</v>
      </c>
      <c r="E5058" s="4" t="s">
        <v>20915</v>
      </c>
      <c r="F5058" s="4">
        <v>2.94606685638428</v>
      </c>
      <c r="G5058" s="4" t="s">
        <v>20916</v>
      </c>
    </row>
    <row r="5059" spans="1:7">
      <c r="A5059" s="4" t="s">
        <v>20917</v>
      </c>
      <c r="B5059" s="4" t="s">
        <v>20918</v>
      </c>
      <c r="C5059" s="4" t="s">
        <v>3050</v>
      </c>
      <c r="D5059" s="4">
        <v>2</v>
      </c>
      <c r="E5059" s="4" t="s">
        <v>20919</v>
      </c>
      <c r="F5059" s="4">
        <v>2.94563484191895</v>
      </c>
      <c r="G5059" s="4" t="s">
        <v>20920</v>
      </c>
    </row>
    <row r="5060" spans="1:7">
      <c r="A5060" s="4" t="s">
        <v>20921</v>
      </c>
      <c r="B5060" s="4" t="s">
        <v>20922</v>
      </c>
      <c r="C5060" s="4" t="s">
        <v>464</v>
      </c>
      <c r="D5060" s="4">
        <v>41</v>
      </c>
      <c r="E5060" s="4" t="s">
        <v>20923</v>
      </c>
      <c r="F5060" s="4">
        <v>2.94491624832153</v>
      </c>
      <c r="G5060" s="4" t="s">
        <v>20924</v>
      </c>
    </row>
    <row r="5061" spans="1:7">
      <c r="A5061" s="4" t="s">
        <v>20925</v>
      </c>
      <c r="B5061" s="4" t="s">
        <v>20926</v>
      </c>
      <c r="C5061" s="4" t="s">
        <v>464</v>
      </c>
      <c r="D5061" s="4">
        <v>37</v>
      </c>
      <c r="E5061" s="4" t="s">
        <v>20927</v>
      </c>
      <c r="F5061" s="4">
        <v>2.9430570602417</v>
      </c>
      <c r="G5061" s="4" t="s">
        <v>20928</v>
      </c>
    </row>
    <row r="5062" spans="1:7">
      <c r="A5062" s="4" t="s">
        <v>20929</v>
      </c>
      <c r="B5062" s="4" t="s">
        <v>20930</v>
      </c>
      <c r="C5062" s="4" t="s">
        <v>551</v>
      </c>
      <c r="D5062" s="4">
        <v>17</v>
      </c>
      <c r="E5062" s="4" t="s">
        <v>20931</v>
      </c>
      <c r="F5062" s="4">
        <v>2.94191837310791</v>
      </c>
      <c r="G5062" s="4" t="s">
        <v>20932</v>
      </c>
    </row>
    <row r="5063" spans="1:7">
      <c r="A5063" s="4" t="s">
        <v>20933</v>
      </c>
      <c r="B5063" s="4" t="s">
        <v>20934</v>
      </c>
      <c r="C5063" s="4" t="s">
        <v>464</v>
      </c>
      <c r="D5063" s="4">
        <v>36</v>
      </c>
      <c r="E5063" s="4" t="s">
        <v>20935</v>
      </c>
      <c r="F5063" s="4">
        <v>2.94154357910156</v>
      </c>
      <c r="G5063" s="4" t="s">
        <v>20936</v>
      </c>
    </row>
    <row r="5064" spans="1:7">
      <c r="A5064" s="4" t="s">
        <v>20937</v>
      </c>
      <c r="B5064" s="4" t="s">
        <v>20938</v>
      </c>
      <c r="C5064" s="4" t="s">
        <v>464</v>
      </c>
      <c r="D5064" s="4">
        <v>37</v>
      </c>
      <c r="E5064" s="4" t="s">
        <v>20939</v>
      </c>
      <c r="F5064" s="4">
        <v>2.9412739276886</v>
      </c>
      <c r="G5064" s="4" t="s">
        <v>20940</v>
      </c>
    </row>
    <row r="5065" spans="1:7">
      <c r="A5065" s="4" t="s">
        <v>20941</v>
      </c>
      <c r="B5065" s="4" t="s">
        <v>20942</v>
      </c>
      <c r="C5065" s="4" t="s">
        <v>464</v>
      </c>
      <c r="D5065" s="4">
        <v>36</v>
      </c>
      <c r="E5065" s="4" t="s">
        <v>20943</v>
      </c>
      <c r="F5065" s="4">
        <v>2.94029211997986</v>
      </c>
      <c r="G5065" s="4" t="s">
        <v>20944</v>
      </c>
    </row>
    <row r="5066" spans="1:7">
      <c r="A5066" s="4" t="s">
        <v>20945</v>
      </c>
      <c r="B5066" s="4" t="s">
        <v>20946</v>
      </c>
      <c r="C5066" s="4" t="s">
        <v>464</v>
      </c>
      <c r="D5066" s="4">
        <v>37</v>
      </c>
      <c r="E5066" s="4" t="s">
        <v>20947</v>
      </c>
      <c r="F5066" s="4">
        <v>2.93983173370361</v>
      </c>
      <c r="G5066" s="4" t="s">
        <v>20948</v>
      </c>
    </row>
    <row r="5067" spans="1:7">
      <c r="A5067" s="4" t="s">
        <v>20949</v>
      </c>
      <c r="B5067" s="4" t="s">
        <v>20950</v>
      </c>
      <c r="C5067" s="4" t="s">
        <v>464</v>
      </c>
      <c r="D5067" s="4">
        <v>38</v>
      </c>
      <c r="E5067" s="4" t="s">
        <v>20951</v>
      </c>
      <c r="F5067" s="4">
        <v>2.93971729278564</v>
      </c>
      <c r="G5067" s="4" t="s">
        <v>20952</v>
      </c>
    </row>
    <row r="5068" spans="1:7">
      <c r="A5068" s="4" t="s">
        <v>20953</v>
      </c>
      <c r="B5068" s="4" t="s">
        <v>20954</v>
      </c>
      <c r="C5068" s="4" t="s">
        <v>464</v>
      </c>
      <c r="D5068" s="4">
        <v>41</v>
      </c>
      <c r="E5068" s="4" t="s">
        <v>20955</v>
      </c>
      <c r="F5068" s="4">
        <v>2.93909597396851</v>
      </c>
      <c r="G5068" s="4" t="s">
        <v>20956</v>
      </c>
    </row>
    <row r="5069" spans="1:7">
      <c r="A5069" s="4" t="s">
        <v>20957</v>
      </c>
      <c r="B5069" s="4" t="s">
        <v>20958</v>
      </c>
      <c r="C5069" s="4" t="s">
        <v>464</v>
      </c>
      <c r="D5069" s="4">
        <v>39</v>
      </c>
      <c r="E5069" s="4" t="s">
        <v>20959</v>
      </c>
      <c r="F5069" s="4">
        <v>2.93892240524292</v>
      </c>
      <c r="G5069" s="4" t="s">
        <v>20960</v>
      </c>
    </row>
    <row r="5070" spans="1:7">
      <c r="A5070" s="4" t="s">
        <v>20961</v>
      </c>
      <c r="B5070" s="4" t="s">
        <v>20962</v>
      </c>
      <c r="C5070" s="4" t="s">
        <v>464</v>
      </c>
      <c r="D5070" s="4">
        <v>44</v>
      </c>
      <c r="E5070" s="4" t="s">
        <v>20963</v>
      </c>
      <c r="F5070" s="4">
        <v>2.93863868713379</v>
      </c>
      <c r="G5070" s="4" t="s">
        <v>20964</v>
      </c>
    </row>
    <row r="5071" spans="1:7">
      <c r="A5071" s="4" t="s">
        <v>20965</v>
      </c>
      <c r="B5071" s="4" t="s">
        <v>20966</v>
      </c>
      <c r="C5071" s="4" t="s">
        <v>464</v>
      </c>
      <c r="D5071" s="4">
        <v>39</v>
      </c>
      <c r="E5071" s="4" t="s">
        <v>20967</v>
      </c>
      <c r="F5071" s="4">
        <v>2.93704891204834</v>
      </c>
      <c r="G5071" s="4" t="s">
        <v>20968</v>
      </c>
    </row>
    <row r="5072" spans="1:7">
      <c r="A5072" s="4" t="s">
        <v>20969</v>
      </c>
      <c r="B5072" s="4" t="s">
        <v>20970</v>
      </c>
      <c r="C5072" s="4" t="s">
        <v>464</v>
      </c>
      <c r="D5072" s="4">
        <v>48</v>
      </c>
      <c r="E5072" s="4" t="s">
        <v>20971</v>
      </c>
      <c r="F5072" s="4">
        <v>2.93611145019531</v>
      </c>
      <c r="G5072" s="4" t="s">
        <v>20972</v>
      </c>
    </row>
    <row r="5073" spans="1:7">
      <c r="A5073" s="4" t="s">
        <v>20973</v>
      </c>
      <c r="B5073" s="4" t="s">
        <v>20974</v>
      </c>
      <c r="C5073" s="4" t="s">
        <v>464</v>
      </c>
      <c r="D5073" s="4">
        <v>42</v>
      </c>
      <c r="E5073" s="4" t="s">
        <v>20975</v>
      </c>
      <c r="F5073" s="4">
        <v>2.93596601486206</v>
      </c>
      <c r="G5073" s="4" t="s">
        <v>20976</v>
      </c>
    </row>
    <row r="5074" spans="1:7">
      <c r="A5074" s="4" t="s">
        <v>20977</v>
      </c>
      <c r="B5074" s="4" t="s">
        <v>20978</v>
      </c>
      <c r="C5074" s="4" t="s">
        <v>464</v>
      </c>
      <c r="D5074" s="4">
        <v>42</v>
      </c>
      <c r="E5074" s="4" t="s">
        <v>20979</v>
      </c>
      <c r="F5074" s="4">
        <v>2.93547511100769</v>
      </c>
      <c r="G5074" s="4" t="s">
        <v>20980</v>
      </c>
    </row>
    <row r="5075" spans="1:7">
      <c r="A5075" s="4" t="s">
        <v>424</v>
      </c>
      <c r="B5075" s="4" t="s">
        <v>20981</v>
      </c>
      <c r="C5075" s="4" t="s">
        <v>464</v>
      </c>
      <c r="D5075" s="4">
        <v>44</v>
      </c>
      <c r="E5075" s="4" t="s">
        <v>20982</v>
      </c>
      <c r="F5075" s="4">
        <v>2.93541026115417</v>
      </c>
      <c r="G5075" s="4" t="s">
        <v>20983</v>
      </c>
    </row>
    <row r="5076" spans="1:7">
      <c r="A5076" s="4" t="s">
        <v>20984</v>
      </c>
      <c r="B5076" s="4" t="s">
        <v>20985</v>
      </c>
      <c r="C5076" s="4" t="s">
        <v>464</v>
      </c>
      <c r="D5076" s="4">
        <v>40</v>
      </c>
      <c r="E5076" s="4" t="s">
        <v>20986</v>
      </c>
      <c r="F5076" s="4">
        <v>2.93440651893616</v>
      </c>
      <c r="G5076" s="4" t="s">
        <v>20987</v>
      </c>
    </row>
    <row r="5077" spans="1:7">
      <c r="A5077" s="4" t="s">
        <v>20988</v>
      </c>
      <c r="B5077" s="4" t="s">
        <v>20989</v>
      </c>
      <c r="C5077" s="4" t="s">
        <v>551</v>
      </c>
      <c r="D5077" s="4">
        <v>17</v>
      </c>
      <c r="E5077" s="4" t="s">
        <v>20990</v>
      </c>
      <c r="F5077" s="4">
        <v>2.93280935287476</v>
      </c>
      <c r="G5077" s="4" t="s">
        <v>20991</v>
      </c>
    </row>
    <row r="5078" spans="1:7">
      <c r="A5078" s="4" t="s">
        <v>20992</v>
      </c>
      <c r="B5078" s="4" t="s">
        <v>20993</v>
      </c>
      <c r="C5078" s="4" t="s">
        <v>464</v>
      </c>
      <c r="D5078" s="4">
        <v>41</v>
      </c>
      <c r="E5078" s="4" t="s">
        <v>20994</v>
      </c>
      <c r="F5078" s="4">
        <v>2.93268609046936</v>
      </c>
      <c r="G5078" s="4" t="s">
        <v>20995</v>
      </c>
    </row>
    <row r="5079" spans="1:7">
      <c r="A5079" s="4" t="s">
        <v>20996</v>
      </c>
      <c r="B5079" s="4" t="s">
        <v>20997</v>
      </c>
      <c r="C5079" s="4" t="s">
        <v>464</v>
      </c>
      <c r="D5079" s="4">
        <v>42</v>
      </c>
      <c r="E5079" s="4" t="s">
        <v>20998</v>
      </c>
      <c r="F5079" s="4">
        <v>2.93169927597046</v>
      </c>
      <c r="G5079" s="4" t="s">
        <v>20999</v>
      </c>
    </row>
    <row r="5080" spans="1:7">
      <c r="A5080" s="4" t="s">
        <v>21000</v>
      </c>
      <c r="B5080" s="4" t="s">
        <v>21001</v>
      </c>
      <c r="C5080" s="4" t="s">
        <v>464</v>
      </c>
      <c r="D5080" s="4">
        <v>41</v>
      </c>
      <c r="E5080" s="4" t="s">
        <v>21002</v>
      </c>
      <c r="F5080" s="4">
        <v>2.9303150177002</v>
      </c>
      <c r="G5080" s="4" t="s">
        <v>21003</v>
      </c>
    </row>
    <row r="5081" spans="1:7">
      <c r="A5081" s="4" t="s">
        <v>21004</v>
      </c>
      <c r="B5081" s="4" t="s">
        <v>21005</v>
      </c>
      <c r="C5081" s="4" t="s">
        <v>464</v>
      </c>
      <c r="D5081" s="4">
        <v>39</v>
      </c>
      <c r="E5081" s="4" t="s">
        <v>21006</v>
      </c>
      <c r="F5081" s="4">
        <v>2.92999148368835</v>
      </c>
      <c r="G5081" s="4" t="s">
        <v>21007</v>
      </c>
    </row>
    <row r="5082" spans="1:7">
      <c r="A5082" s="4" t="s">
        <v>21008</v>
      </c>
      <c r="B5082" s="4" t="s">
        <v>21009</v>
      </c>
      <c r="C5082" s="4" t="s">
        <v>464</v>
      </c>
      <c r="D5082" s="4">
        <v>40</v>
      </c>
      <c r="E5082" s="4" t="s">
        <v>21010</v>
      </c>
      <c r="F5082" s="4">
        <v>2.92935132980347</v>
      </c>
      <c r="G5082" s="4" t="s">
        <v>21011</v>
      </c>
    </row>
    <row r="5083" spans="1:7">
      <c r="A5083" s="4" t="s">
        <v>21012</v>
      </c>
      <c r="B5083" s="4" t="s">
        <v>21013</v>
      </c>
      <c r="C5083" s="4" t="s">
        <v>464</v>
      </c>
      <c r="D5083" s="4">
        <v>41</v>
      </c>
      <c r="E5083" s="4" t="s">
        <v>21014</v>
      </c>
      <c r="F5083" s="4">
        <v>2.92900371551514</v>
      </c>
      <c r="G5083" s="4" t="s">
        <v>21015</v>
      </c>
    </row>
    <row r="5084" spans="1:7">
      <c r="A5084" s="4" t="s">
        <v>21016</v>
      </c>
      <c r="B5084" s="4" t="s">
        <v>21017</v>
      </c>
      <c r="C5084" s="4" t="s">
        <v>464</v>
      </c>
      <c r="D5084" s="4">
        <v>44</v>
      </c>
      <c r="E5084" s="4" t="s">
        <v>21018</v>
      </c>
      <c r="F5084" s="4">
        <v>2.92611026763916</v>
      </c>
      <c r="G5084" s="4" t="s">
        <v>21019</v>
      </c>
    </row>
    <row r="5085" spans="1:7">
      <c r="A5085" s="4" t="s">
        <v>21020</v>
      </c>
      <c r="B5085" s="4" t="s">
        <v>21021</v>
      </c>
      <c r="C5085" s="4" t="s">
        <v>464</v>
      </c>
      <c r="D5085" s="4">
        <v>41</v>
      </c>
      <c r="E5085" s="4" t="s">
        <v>21022</v>
      </c>
      <c r="F5085" s="4">
        <v>2.92580461502075</v>
      </c>
      <c r="G5085" s="4" t="s">
        <v>21023</v>
      </c>
    </row>
    <row r="5086" spans="1:7">
      <c r="A5086" s="4" t="s">
        <v>21024</v>
      </c>
      <c r="B5086" s="4" t="s">
        <v>21025</v>
      </c>
      <c r="C5086" s="4" t="s">
        <v>464</v>
      </c>
      <c r="D5086" s="4">
        <v>42</v>
      </c>
      <c r="E5086" s="4" t="s">
        <v>21026</v>
      </c>
      <c r="F5086" s="4">
        <v>2.92538785934448</v>
      </c>
      <c r="G5086" s="4" t="s">
        <v>21027</v>
      </c>
    </row>
    <row r="5087" spans="1:7">
      <c r="A5087" s="4" t="s">
        <v>21028</v>
      </c>
      <c r="B5087" s="4" t="s">
        <v>21029</v>
      </c>
      <c r="C5087" s="4" t="s">
        <v>464</v>
      </c>
      <c r="D5087" s="4">
        <v>34</v>
      </c>
      <c r="E5087" s="4" t="s">
        <v>21030</v>
      </c>
      <c r="F5087" s="4">
        <v>2.92437648773193</v>
      </c>
      <c r="G5087" s="4" t="s">
        <v>21031</v>
      </c>
    </row>
    <row r="5088" spans="1:7">
      <c r="A5088" s="4" t="s">
        <v>21032</v>
      </c>
      <c r="B5088" s="4" t="s">
        <v>21033</v>
      </c>
      <c r="C5088" s="4" t="s">
        <v>464</v>
      </c>
      <c r="D5088" s="4">
        <v>43</v>
      </c>
      <c r="E5088" s="4" t="s">
        <v>21034</v>
      </c>
      <c r="F5088" s="4">
        <v>2.92355918884277</v>
      </c>
      <c r="G5088" s="4" t="s">
        <v>21035</v>
      </c>
    </row>
    <row r="5089" spans="1:7">
      <c r="A5089" s="4" t="s">
        <v>21036</v>
      </c>
      <c r="B5089" s="4" t="s">
        <v>21037</v>
      </c>
      <c r="C5089" s="4" t="s">
        <v>464</v>
      </c>
      <c r="D5089" s="4">
        <v>32</v>
      </c>
      <c r="E5089" s="4" t="s">
        <v>21038</v>
      </c>
      <c r="F5089" s="4">
        <v>2.92348217964172</v>
      </c>
      <c r="G5089" s="4" t="s">
        <v>21039</v>
      </c>
    </row>
    <row r="5090" spans="1:7">
      <c r="A5090" s="4" t="s">
        <v>21040</v>
      </c>
      <c r="B5090" s="4" t="s">
        <v>21041</v>
      </c>
      <c r="C5090" s="4" t="s">
        <v>464</v>
      </c>
      <c r="D5090" s="4">
        <v>40</v>
      </c>
      <c r="E5090" s="4" t="s">
        <v>21042</v>
      </c>
      <c r="F5090" s="4">
        <v>2.92337274551392</v>
      </c>
      <c r="G5090" s="4" t="s">
        <v>21043</v>
      </c>
    </row>
    <row r="5091" spans="1:7">
      <c r="A5091" s="4" t="s">
        <v>21044</v>
      </c>
      <c r="B5091" s="4" t="s">
        <v>21045</v>
      </c>
      <c r="C5091" s="4" t="s">
        <v>464</v>
      </c>
      <c r="D5091" s="4">
        <v>38</v>
      </c>
      <c r="E5091" s="4" t="s">
        <v>21046</v>
      </c>
      <c r="F5091" s="4">
        <v>2.92332887649536</v>
      </c>
      <c r="G5091" s="4" t="s">
        <v>21047</v>
      </c>
    </row>
    <row r="5092" spans="1:7">
      <c r="A5092" s="4" t="s">
        <v>21048</v>
      </c>
      <c r="B5092" s="4" t="s">
        <v>21049</v>
      </c>
      <c r="C5092" s="4" t="s">
        <v>464</v>
      </c>
      <c r="D5092" s="4">
        <v>43</v>
      </c>
      <c r="E5092" s="4" t="s">
        <v>21050</v>
      </c>
      <c r="F5092" s="4">
        <v>2.9227991104126</v>
      </c>
      <c r="G5092" s="4" t="s">
        <v>21051</v>
      </c>
    </row>
    <row r="5093" spans="1:7">
      <c r="A5093" s="4" t="s">
        <v>21052</v>
      </c>
      <c r="B5093" s="4" t="s">
        <v>21053</v>
      </c>
      <c r="C5093" s="4" t="s">
        <v>464</v>
      </c>
      <c r="D5093" s="4">
        <v>39</v>
      </c>
      <c r="E5093" s="4" t="s">
        <v>21054</v>
      </c>
      <c r="F5093" s="4">
        <v>2.92267084121704</v>
      </c>
      <c r="G5093" s="4" t="s">
        <v>21055</v>
      </c>
    </row>
    <row r="5094" spans="1:7">
      <c r="A5094" s="4" t="s">
        <v>21056</v>
      </c>
      <c r="B5094" s="4" t="s">
        <v>21057</v>
      </c>
      <c r="C5094" s="4" t="s">
        <v>464</v>
      </c>
      <c r="D5094" s="4">
        <v>40</v>
      </c>
      <c r="E5094" s="4" t="s">
        <v>21058</v>
      </c>
      <c r="F5094" s="4">
        <v>2.92248296737671</v>
      </c>
      <c r="G5094" s="4" t="s">
        <v>21059</v>
      </c>
    </row>
    <row r="5095" spans="1:7">
      <c r="A5095" s="4" t="s">
        <v>21060</v>
      </c>
      <c r="B5095" s="4" t="s">
        <v>21061</v>
      </c>
      <c r="C5095" s="4" t="s">
        <v>464</v>
      </c>
      <c r="D5095" s="4">
        <v>45</v>
      </c>
      <c r="E5095" s="4" t="s">
        <v>21062</v>
      </c>
      <c r="F5095" s="4">
        <v>2.92242288589478</v>
      </c>
      <c r="G5095" s="4" t="s">
        <v>21063</v>
      </c>
    </row>
    <row r="5096" spans="1:7">
      <c r="A5096" s="4" t="s">
        <v>21064</v>
      </c>
      <c r="B5096" s="4" t="s">
        <v>21065</v>
      </c>
      <c r="C5096" s="4" t="s">
        <v>464</v>
      </c>
      <c r="D5096" s="4">
        <v>36</v>
      </c>
      <c r="E5096" s="4" t="s">
        <v>21066</v>
      </c>
      <c r="F5096" s="4">
        <v>2.92197275161743</v>
      </c>
      <c r="G5096" s="4" t="s">
        <v>21067</v>
      </c>
    </row>
    <row r="5097" spans="1:7">
      <c r="A5097" s="4" t="s">
        <v>21068</v>
      </c>
      <c r="B5097" s="4" t="s">
        <v>21069</v>
      </c>
      <c r="C5097" s="4" t="s">
        <v>464</v>
      </c>
      <c r="D5097" s="4">
        <v>41</v>
      </c>
      <c r="E5097" s="4" t="s">
        <v>21070</v>
      </c>
      <c r="F5097" s="4">
        <v>2.92165231704712</v>
      </c>
      <c r="G5097" s="4" t="s">
        <v>21071</v>
      </c>
    </row>
    <row r="5098" spans="1:7">
      <c r="A5098" s="4" t="s">
        <v>21072</v>
      </c>
      <c r="B5098" s="4" t="s">
        <v>21073</v>
      </c>
      <c r="C5098" s="4" t="s">
        <v>464</v>
      </c>
      <c r="D5098" s="4">
        <v>35</v>
      </c>
      <c r="E5098" s="4" t="s">
        <v>21074</v>
      </c>
      <c r="F5098" s="4">
        <v>2.9213330745697</v>
      </c>
      <c r="G5098" s="4" t="s">
        <v>21075</v>
      </c>
    </row>
    <row r="5099" spans="1:7">
      <c r="A5099" s="4" t="s">
        <v>21076</v>
      </c>
      <c r="B5099" s="4" t="s">
        <v>21077</v>
      </c>
      <c r="C5099" s="4" t="s">
        <v>464</v>
      </c>
      <c r="D5099" s="4">
        <v>41</v>
      </c>
      <c r="E5099" s="4" t="s">
        <v>21078</v>
      </c>
      <c r="F5099" s="4">
        <v>2.92124557495117</v>
      </c>
      <c r="G5099" s="4" t="s">
        <v>21079</v>
      </c>
    </row>
    <row r="5100" spans="1:7">
      <c r="A5100" s="4" t="s">
        <v>21080</v>
      </c>
      <c r="B5100" s="4" t="s">
        <v>21081</v>
      </c>
      <c r="C5100" s="4" t="s">
        <v>464</v>
      </c>
      <c r="D5100" s="4">
        <v>38</v>
      </c>
      <c r="E5100" s="4" t="s">
        <v>21082</v>
      </c>
      <c r="F5100" s="4">
        <v>2.91965389251709</v>
      </c>
      <c r="G5100" s="4" t="s">
        <v>21083</v>
      </c>
    </row>
    <row r="5101" spans="1:7">
      <c r="A5101" s="4" t="s">
        <v>21084</v>
      </c>
      <c r="B5101" s="4" t="s">
        <v>21085</v>
      </c>
      <c r="C5101" s="4" t="s">
        <v>464</v>
      </c>
      <c r="D5101" s="4">
        <v>41</v>
      </c>
      <c r="E5101" s="4" t="s">
        <v>21086</v>
      </c>
      <c r="F5101" s="4">
        <v>2.91918754577637</v>
      </c>
      <c r="G5101" s="4" t="s">
        <v>21087</v>
      </c>
    </row>
    <row r="5102" spans="1:7">
      <c r="A5102" s="4" t="s">
        <v>21088</v>
      </c>
      <c r="B5102" s="4" t="s">
        <v>21089</v>
      </c>
      <c r="C5102" s="4" t="s">
        <v>464</v>
      </c>
      <c r="D5102" s="4">
        <v>27</v>
      </c>
      <c r="E5102" s="4" t="s">
        <v>21090</v>
      </c>
      <c r="F5102" s="4">
        <v>2.9182755947113</v>
      </c>
      <c r="G5102" s="4" t="s">
        <v>21091</v>
      </c>
    </row>
    <row r="5103" spans="1:7">
      <c r="A5103" s="4" t="s">
        <v>21092</v>
      </c>
      <c r="B5103" s="4" t="s">
        <v>21093</v>
      </c>
      <c r="C5103" s="4" t="s">
        <v>464</v>
      </c>
      <c r="D5103" s="4">
        <v>41</v>
      </c>
      <c r="E5103" s="4" t="s">
        <v>21094</v>
      </c>
      <c r="F5103" s="4">
        <v>2.91811752319336</v>
      </c>
      <c r="G5103" s="4" t="s">
        <v>21095</v>
      </c>
    </row>
    <row r="5104" spans="1:7">
      <c r="A5104" s="4" t="s">
        <v>21096</v>
      </c>
      <c r="B5104" s="4" t="s">
        <v>21097</v>
      </c>
      <c r="C5104" s="4" t="s">
        <v>3050</v>
      </c>
      <c r="D5104" s="4">
        <v>3</v>
      </c>
      <c r="E5104" s="4" t="s">
        <v>21098</v>
      </c>
      <c r="F5104" s="4">
        <v>2.91804027557373</v>
      </c>
      <c r="G5104" s="4" t="s">
        <v>21099</v>
      </c>
    </row>
    <row r="5105" spans="1:7">
      <c r="A5105" s="4" t="s">
        <v>21100</v>
      </c>
      <c r="B5105" s="4" t="s">
        <v>21101</v>
      </c>
      <c r="C5105" s="4" t="s">
        <v>464</v>
      </c>
      <c r="D5105" s="4">
        <v>41</v>
      </c>
      <c r="E5105" s="4" t="s">
        <v>21102</v>
      </c>
      <c r="F5105" s="4">
        <v>2.91735434532166</v>
      </c>
      <c r="G5105" s="4" t="s">
        <v>21103</v>
      </c>
    </row>
    <row r="5106" spans="1:7">
      <c r="A5106" s="4" t="s">
        <v>21104</v>
      </c>
      <c r="B5106" s="4" t="s">
        <v>21105</v>
      </c>
      <c r="C5106" s="4" t="s">
        <v>551</v>
      </c>
      <c r="D5106" s="4">
        <v>22</v>
      </c>
      <c r="E5106" s="4" t="s">
        <v>21106</v>
      </c>
      <c r="F5106" s="4">
        <v>2.91681623458862</v>
      </c>
      <c r="G5106" s="4" t="s">
        <v>21107</v>
      </c>
    </row>
    <row r="5107" spans="1:7">
      <c r="A5107" s="4" t="s">
        <v>21108</v>
      </c>
      <c r="B5107" s="4" t="s">
        <v>21109</v>
      </c>
      <c r="C5107" s="4" t="s">
        <v>464</v>
      </c>
      <c r="D5107" s="4">
        <v>40</v>
      </c>
      <c r="E5107" s="4" t="s">
        <v>21110</v>
      </c>
      <c r="F5107" s="4">
        <v>2.91646194458008</v>
      </c>
      <c r="G5107" s="4" t="s">
        <v>21111</v>
      </c>
    </row>
    <row r="5108" spans="1:7">
      <c r="A5108" s="4" t="s">
        <v>21112</v>
      </c>
      <c r="B5108" s="4" t="s">
        <v>21113</v>
      </c>
      <c r="C5108" s="4" t="s">
        <v>464</v>
      </c>
      <c r="D5108" s="4">
        <v>41</v>
      </c>
      <c r="E5108" s="4" t="s">
        <v>21114</v>
      </c>
      <c r="F5108" s="4">
        <v>2.91624069213867</v>
      </c>
      <c r="G5108" s="4" t="s">
        <v>21115</v>
      </c>
    </row>
    <row r="5109" spans="1:7">
      <c r="A5109" s="4" t="s">
        <v>21116</v>
      </c>
      <c r="B5109" s="4" t="s">
        <v>21117</v>
      </c>
      <c r="C5109" s="4" t="s">
        <v>464</v>
      </c>
      <c r="D5109" s="4">
        <v>39</v>
      </c>
      <c r="E5109" s="4" t="s">
        <v>21118</v>
      </c>
      <c r="F5109" s="4">
        <v>2.9154577255249</v>
      </c>
      <c r="G5109" s="4" t="s">
        <v>21119</v>
      </c>
    </row>
    <row r="5110" spans="1:7">
      <c r="A5110" s="4" t="s">
        <v>21120</v>
      </c>
      <c r="B5110" s="4" t="s">
        <v>21121</v>
      </c>
      <c r="C5110" s="4" t="s">
        <v>551</v>
      </c>
      <c r="D5110" s="4">
        <v>22</v>
      </c>
      <c r="E5110" s="4" t="s">
        <v>21122</v>
      </c>
      <c r="F5110" s="4">
        <v>2.91467571258545</v>
      </c>
      <c r="G5110" s="4" t="s">
        <v>21123</v>
      </c>
    </row>
    <row r="5111" spans="1:7">
      <c r="A5111" s="4" t="s">
        <v>21124</v>
      </c>
      <c r="B5111" s="4" t="s">
        <v>21125</v>
      </c>
      <c r="C5111" s="4" t="s">
        <v>464</v>
      </c>
      <c r="D5111" s="4">
        <v>41</v>
      </c>
      <c r="E5111" s="4" t="s">
        <v>21126</v>
      </c>
      <c r="F5111" s="4">
        <v>2.91342306137085</v>
      </c>
      <c r="G5111" s="4" t="s">
        <v>21127</v>
      </c>
    </row>
    <row r="5112" spans="1:7">
      <c r="A5112" s="4" t="s">
        <v>21128</v>
      </c>
      <c r="B5112" s="4" t="s">
        <v>21129</v>
      </c>
      <c r="C5112" s="4" t="s">
        <v>464</v>
      </c>
      <c r="D5112" s="4">
        <v>40</v>
      </c>
      <c r="E5112" s="4" t="s">
        <v>21130</v>
      </c>
      <c r="F5112" s="4">
        <v>2.91317462921143</v>
      </c>
      <c r="G5112" s="4" t="s">
        <v>21131</v>
      </c>
    </row>
    <row r="5113" spans="1:7">
      <c r="A5113" s="4" t="s">
        <v>21132</v>
      </c>
      <c r="B5113" s="4" t="s">
        <v>21133</v>
      </c>
      <c r="C5113" s="4" t="s">
        <v>464</v>
      </c>
      <c r="D5113" s="4">
        <v>39</v>
      </c>
      <c r="E5113" s="4" t="s">
        <v>21134</v>
      </c>
      <c r="F5113" s="4">
        <v>2.91292333602905</v>
      </c>
      <c r="G5113" s="4" t="s">
        <v>21135</v>
      </c>
    </row>
    <row r="5114" spans="1:7">
      <c r="A5114" s="4" t="s">
        <v>21136</v>
      </c>
      <c r="B5114" s="4" t="s">
        <v>21137</v>
      </c>
      <c r="C5114" s="4" t="s">
        <v>464</v>
      </c>
      <c r="D5114" s="4">
        <v>36</v>
      </c>
      <c r="E5114" s="4" t="s">
        <v>21138</v>
      </c>
      <c r="F5114" s="4">
        <v>2.91252565383911</v>
      </c>
      <c r="G5114" s="4" t="s">
        <v>21139</v>
      </c>
    </row>
    <row r="5115" spans="1:7">
      <c r="A5115" s="4" t="s">
        <v>21140</v>
      </c>
      <c r="B5115" s="4" t="s">
        <v>21141</v>
      </c>
      <c r="C5115" s="4" t="s">
        <v>464</v>
      </c>
      <c r="D5115" s="4">
        <v>40</v>
      </c>
      <c r="E5115" s="4" t="s">
        <v>21142</v>
      </c>
      <c r="F5115" s="4">
        <v>2.91106700897217</v>
      </c>
      <c r="G5115" s="4" t="s">
        <v>21143</v>
      </c>
    </row>
    <row r="5116" spans="1:7">
      <c r="A5116" s="4" t="s">
        <v>21144</v>
      </c>
      <c r="B5116" s="4" t="s">
        <v>21145</v>
      </c>
      <c r="C5116" s="4" t="s">
        <v>464</v>
      </c>
      <c r="D5116" s="4">
        <v>44</v>
      </c>
      <c r="E5116" s="4" t="s">
        <v>21146</v>
      </c>
      <c r="F5116" s="4">
        <v>2.91072535514832</v>
      </c>
      <c r="G5116" s="4" t="s">
        <v>21147</v>
      </c>
    </row>
    <row r="5117" spans="1:7">
      <c r="A5117" s="4" t="s">
        <v>21148</v>
      </c>
      <c r="B5117" s="4" t="s">
        <v>21149</v>
      </c>
      <c r="C5117" s="4" t="s">
        <v>464</v>
      </c>
      <c r="D5117" s="4">
        <v>34</v>
      </c>
      <c r="E5117" s="4" t="s">
        <v>21150</v>
      </c>
      <c r="F5117" s="4">
        <v>2.90781164169312</v>
      </c>
      <c r="G5117" s="4" t="s">
        <v>21151</v>
      </c>
    </row>
    <row r="5118" spans="1:7">
      <c r="A5118" s="4" t="s">
        <v>21152</v>
      </c>
      <c r="B5118" s="4" t="s">
        <v>21153</v>
      </c>
      <c r="C5118" s="4" t="s">
        <v>464</v>
      </c>
      <c r="D5118" s="4">
        <v>40</v>
      </c>
      <c r="E5118" s="4" t="s">
        <v>21154</v>
      </c>
      <c r="F5118" s="4">
        <v>2.90762901306152</v>
      </c>
      <c r="G5118" s="4" t="s">
        <v>21155</v>
      </c>
    </row>
    <row r="5119" spans="1:7">
      <c r="A5119" s="4" t="s">
        <v>21156</v>
      </c>
      <c r="B5119" s="4" t="s">
        <v>21157</v>
      </c>
      <c r="C5119" s="4" t="s">
        <v>464</v>
      </c>
      <c r="D5119" s="4">
        <v>36</v>
      </c>
      <c r="E5119" s="4" t="s">
        <v>21158</v>
      </c>
      <c r="F5119" s="4">
        <v>2.90662002563477</v>
      </c>
      <c r="G5119" s="4" t="s">
        <v>21159</v>
      </c>
    </row>
    <row r="5120" spans="1:7">
      <c r="A5120" s="4" t="s">
        <v>21160</v>
      </c>
      <c r="B5120" s="4" t="s">
        <v>21161</v>
      </c>
      <c r="C5120" s="4" t="s">
        <v>551</v>
      </c>
      <c r="D5120" s="4">
        <v>18</v>
      </c>
      <c r="E5120" s="4" t="s">
        <v>21162</v>
      </c>
      <c r="F5120" s="4">
        <v>2.90445995330811</v>
      </c>
      <c r="G5120" s="4" t="s">
        <v>21163</v>
      </c>
    </row>
    <row r="5121" spans="1:7">
      <c r="A5121" s="4" t="s">
        <v>21164</v>
      </c>
      <c r="B5121" s="4" t="s">
        <v>21165</v>
      </c>
      <c r="C5121" s="4" t="s">
        <v>464</v>
      </c>
      <c r="D5121" s="4">
        <v>42</v>
      </c>
      <c r="E5121" s="4" t="s">
        <v>21166</v>
      </c>
      <c r="F5121" s="4">
        <v>2.90420985221863</v>
      </c>
      <c r="G5121" s="4" t="s">
        <v>21167</v>
      </c>
    </row>
    <row r="5122" spans="1:7">
      <c r="A5122" s="4" t="s">
        <v>21168</v>
      </c>
      <c r="B5122" s="4" t="s">
        <v>21169</v>
      </c>
      <c r="C5122" s="4" t="s">
        <v>464</v>
      </c>
      <c r="D5122" s="4">
        <v>34</v>
      </c>
      <c r="E5122" s="4" t="s">
        <v>21170</v>
      </c>
      <c r="F5122" s="4">
        <v>2.90394878387451</v>
      </c>
      <c r="G5122" s="4" t="s">
        <v>21171</v>
      </c>
    </row>
    <row r="5123" spans="1:7">
      <c r="A5123" s="4" t="s">
        <v>21172</v>
      </c>
      <c r="B5123" s="4" t="s">
        <v>21173</v>
      </c>
      <c r="C5123" s="4" t="s">
        <v>464</v>
      </c>
      <c r="D5123" s="4">
        <v>37</v>
      </c>
      <c r="E5123" s="4" t="s">
        <v>21174</v>
      </c>
      <c r="F5123" s="4">
        <v>2.90377330780029</v>
      </c>
      <c r="G5123" s="4" t="s">
        <v>21175</v>
      </c>
    </row>
    <row r="5124" spans="1:7">
      <c r="A5124" s="4" t="s">
        <v>21176</v>
      </c>
      <c r="B5124" s="4" t="s">
        <v>21177</v>
      </c>
      <c r="C5124" s="4" t="s">
        <v>464</v>
      </c>
      <c r="D5124" s="4">
        <v>39</v>
      </c>
      <c r="E5124" s="4" t="s">
        <v>21178</v>
      </c>
      <c r="F5124" s="4">
        <v>2.90356969833374</v>
      </c>
      <c r="G5124" s="4" t="s">
        <v>21179</v>
      </c>
    </row>
    <row r="5125" spans="1:7">
      <c r="A5125" s="4" t="s">
        <v>21180</v>
      </c>
      <c r="B5125" s="4" t="s">
        <v>21181</v>
      </c>
      <c r="C5125" s="4" t="s">
        <v>464</v>
      </c>
      <c r="D5125" s="4">
        <v>42</v>
      </c>
      <c r="E5125" s="4" t="s">
        <v>21182</v>
      </c>
      <c r="F5125" s="4">
        <v>2.9033579826355</v>
      </c>
      <c r="G5125" s="4" t="s">
        <v>21183</v>
      </c>
    </row>
    <row r="5126" spans="1:7">
      <c r="A5126" s="4" t="s">
        <v>21184</v>
      </c>
      <c r="B5126" s="4" t="s">
        <v>21185</v>
      </c>
      <c r="C5126" s="4" t="s">
        <v>464</v>
      </c>
      <c r="D5126" s="4">
        <v>41</v>
      </c>
      <c r="E5126" s="4" t="s">
        <v>21186</v>
      </c>
      <c r="F5126" s="4">
        <v>2.90270042419434</v>
      </c>
      <c r="G5126" s="4" t="s">
        <v>21187</v>
      </c>
    </row>
    <row r="5127" spans="1:7">
      <c r="A5127" s="4" t="s">
        <v>21188</v>
      </c>
      <c r="B5127" s="4" t="s">
        <v>21189</v>
      </c>
      <c r="C5127" s="4" t="s">
        <v>464</v>
      </c>
      <c r="D5127" s="4">
        <v>36</v>
      </c>
      <c r="E5127" s="4" t="s">
        <v>21190</v>
      </c>
      <c r="F5127" s="4">
        <v>2.90215826034546</v>
      </c>
      <c r="G5127" s="4" t="s">
        <v>21191</v>
      </c>
    </row>
    <row r="5128" spans="1:7">
      <c r="A5128" s="4" t="s">
        <v>21192</v>
      </c>
      <c r="B5128" s="4" t="s">
        <v>21193</v>
      </c>
      <c r="C5128" s="4" t="s">
        <v>464</v>
      </c>
      <c r="D5128" s="4">
        <v>41</v>
      </c>
      <c r="E5128" s="4" t="s">
        <v>21194</v>
      </c>
      <c r="F5128" s="4">
        <v>2.90177249908447</v>
      </c>
      <c r="G5128" s="4" t="s">
        <v>21195</v>
      </c>
    </row>
    <row r="5129" spans="1:7">
      <c r="A5129" s="4" t="s">
        <v>21196</v>
      </c>
      <c r="B5129" s="4" t="s">
        <v>21197</v>
      </c>
      <c r="C5129" s="4" t="s">
        <v>551</v>
      </c>
      <c r="D5129" s="4">
        <v>27</v>
      </c>
      <c r="E5129" s="4" t="s">
        <v>21198</v>
      </c>
      <c r="F5129" s="4">
        <v>2.90138411521912</v>
      </c>
      <c r="G5129" s="4" t="s">
        <v>21199</v>
      </c>
    </row>
    <row r="5130" spans="1:7">
      <c r="A5130" s="4" t="s">
        <v>21200</v>
      </c>
      <c r="B5130" s="4" t="s">
        <v>21201</v>
      </c>
      <c r="C5130" s="4" t="s">
        <v>464</v>
      </c>
      <c r="D5130" s="4">
        <v>40</v>
      </c>
      <c r="E5130" s="4" t="s">
        <v>21202</v>
      </c>
      <c r="F5130" s="4">
        <v>2.90122866630554</v>
      </c>
      <c r="G5130" s="4" t="s">
        <v>21203</v>
      </c>
    </row>
    <row r="5131" spans="1:7">
      <c r="A5131" s="4" t="s">
        <v>21204</v>
      </c>
      <c r="B5131" s="4" t="s">
        <v>21205</v>
      </c>
      <c r="C5131" s="4" t="s">
        <v>464</v>
      </c>
      <c r="D5131" s="4">
        <v>42</v>
      </c>
      <c r="E5131" s="4" t="s">
        <v>21206</v>
      </c>
      <c r="F5131" s="4">
        <v>2.90121912956238</v>
      </c>
      <c r="G5131" s="4" t="s">
        <v>21207</v>
      </c>
    </row>
    <row r="5132" spans="1:7">
      <c r="A5132" s="4" t="s">
        <v>21208</v>
      </c>
      <c r="B5132" s="4" t="s">
        <v>21209</v>
      </c>
      <c r="C5132" s="4" t="s">
        <v>464</v>
      </c>
      <c r="D5132" s="4">
        <v>41</v>
      </c>
      <c r="E5132" s="4" t="s">
        <v>21210</v>
      </c>
      <c r="F5132" s="4">
        <v>2.90014505386353</v>
      </c>
      <c r="G5132" s="4" t="s">
        <v>21211</v>
      </c>
    </row>
    <row r="5133" spans="1:7">
      <c r="A5133" s="4" t="s">
        <v>21212</v>
      </c>
      <c r="B5133" s="4" t="s">
        <v>21213</v>
      </c>
      <c r="C5133" s="4" t="s">
        <v>464</v>
      </c>
      <c r="D5133" s="4">
        <v>34</v>
      </c>
      <c r="E5133" s="4" t="s">
        <v>21214</v>
      </c>
      <c r="F5133" s="4">
        <v>2.90012240409851</v>
      </c>
      <c r="G5133" s="4" t="s">
        <v>21215</v>
      </c>
    </row>
    <row r="5134" spans="1:7">
      <c r="A5134" s="4" t="s">
        <v>21216</v>
      </c>
      <c r="B5134" s="4" t="s">
        <v>21217</v>
      </c>
      <c r="C5134" s="4" t="s">
        <v>464</v>
      </c>
      <c r="D5134" s="4">
        <v>42</v>
      </c>
      <c r="E5134" s="4" t="s">
        <v>21218</v>
      </c>
      <c r="F5134" s="4">
        <v>2.89944887161255</v>
      </c>
      <c r="G5134" s="4" t="s">
        <v>21219</v>
      </c>
    </row>
    <row r="5135" spans="1:7">
      <c r="A5135" s="4" t="s">
        <v>21220</v>
      </c>
      <c r="B5135" s="4" t="s">
        <v>21221</v>
      </c>
      <c r="C5135" s="4" t="s">
        <v>464</v>
      </c>
      <c r="D5135" s="4">
        <v>34</v>
      </c>
      <c r="E5135" s="4" t="s">
        <v>21222</v>
      </c>
      <c r="F5135" s="4">
        <v>2.89888525009155</v>
      </c>
      <c r="G5135" s="4" t="s">
        <v>21223</v>
      </c>
    </row>
    <row r="5136" spans="1:7">
      <c r="A5136" s="4" t="s">
        <v>21224</v>
      </c>
      <c r="B5136" s="4" t="s">
        <v>21225</v>
      </c>
      <c r="C5136" s="4" t="s">
        <v>464</v>
      </c>
      <c r="D5136" s="4">
        <v>41</v>
      </c>
      <c r="E5136" s="4" t="s">
        <v>21226</v>
      </c>
      <c r="F5136" s="4">
        <v>2.89841675758362</v>
      </c>
      <c r="G5136" s="4" t="s">
        <v>21227</v>
      </c>
    </row>
    <row r="5137" spans="1:7">
      <c r="A5137" s="4" t="s">
        <v>21228</v>
      </c>
      <c r="B5137" s="4" t="s">
        <v>21229</v>
      </c>
      <c r="C5137" s="4" t="s">
        <v>464</v>
      </c>
      <c r="D5137" s="4">
        <v>37</v>
      </c>
      <c r="E5137" s="4" t="s">
        <v>21230</v>
      </c>
      <c r="F5137" s="4">
        <v>2.89834880828857</v>
      </c>
      <c r="G5137" s="4" t="s">
        <v>21231</v>
      </c>
    </row>
    <row r="5138" spans="1:7">
      <c r="A5138" s="4" t="s">
        <v>21232</v>
      </c>
      <c r="B5138" s="4" t="s">
        <v>21233</v>
      </c>
      <c r="C5138" s="4" t="s">
        <v>464</v>
      </c>
      <c r="D5138" s="4">
        <v>29</v>
      </c>
      <c r="E5138" s="4" t="s">
        <v>21234</v>
      </c>
      <c r="F5138" s="4">
        <v>2.89821982383728</v>
      </c>
      <c r="G5138" s="4" t="s">
        <v>21235</v>
      </c>
    </row>
    <row r="5139" spans="1:7">
      <c r="A5139" s="4" t="s">
        <v>21236</v>
      </c>
      <c r="B5139" s="4" t="s">
        <v>21237</v>
      </c>
      <c r="C5139" s="4" t="s">
        <v>464</v>
      </c>
      <c r="D5139" s="4">
        <v>42</v>
      </c>
      <c r="E5139" s="4" t="s">
        <v>21238</v>
      </c>
      <c r="F5139" s="4">
        <v>2.89562034606934</v>
      </c>
      <c r="G5139" s="4" t="s">
        <v>21239</v>
      </c>
    </row>
    <row r="5140" spans="1:7">
      <c r="A5140" s="4" t="s">
        <v>21240</v>
      </c>
      <c r="B5140" s="4" t="s">
        <v>21241</v>
      </c>
      <c r="C5140" s="4" t="s">
        <v>464</v>
      </c>
      <c r="D5140" s="4">
        <v>37</v>
      </c>
      <c r="E5140" s="4" t="s">
        <v>21242</v>
      </c>
      <c r="F5140" s="4">
        <v>2.89363789558411</v>
      </c>
      <c r="G5140" s="4" t="s">
        <v>21243</v>
      </c>
    </row>
    <row r="5141" spans="1:7">
      <c r="A5141" s="4" t="s">
        <v>21244</v>
      </c>
      <c r="B5141" s="4" t="s">
        <v>21245</v>
      </c>
      <c r="C5141" s="4" t="s">
        <v>551</v>
      </c>
      <c r="D5141" s="4">
        <v>18</v>
      </c>
      <c r="E5141" s="4" t="s">
        <v>21246</v>
      </c>
      <c r="F5141" s="4">
        <v>2.89217853546143</v>
      </c>
      <c r="G5141" s="4" t="s">
        <v>21247</v>
      </c>
    </row>
    <row r="5142" spans="1:7">
      <c r="A5142" s="4" t="s">
        <v>21248</v>
      </c>
      <c r="B5142" s="4" t="s">
        <v>21249</v>
      </c>
      <c r="C5142" s="4" t="s">
        <v>464</v>
      </c>
      <c r="D5142" s="4">
        <v>36</v>
      </c>
      <c r="E5142" s="4" t="s">
        <v>21250</v>
      </c>
      <c r="F5142" s="4">
        <v>2.89190888404846</v>
      </c>
      <c r="G5142" s="4" t="s">
        <v>21251</v>
      </c>
    </row>
    <row r="5143" spans="1:7">
      <c r="A5143" s="4" t="s">
        <v>21252</v>
      </c>
      <c r="B5143" s="4" t="s">
        <v>21253</v>
      </c>
      <c r="C5143" s="4" t="s">
        <v>464</v>
      </c>
      <c r="D5143" s="4">
        <v>34</v>
      </c>
      <c r="E5143" s="4" t="s">
        <v>21254</v>
      </c>
      <c r="F5143" s="4">
        <v>2.89172887802124</v>
      </c>
      <c r="G5143" s="4" t="s">
        <v>21255</v>
      </c>
    </row>
    <row r="5144" spans="1:7">
      <c r="A5144" s="4" t="s">
        <v>21256</v>
      </c>
      <c r="B5144" s="4" t="s">
        <v>21257</v>
      </c>
      <c r="C5144" s="4" t="s">
        <v>551</v>
      </c>
      <c r="D5144" s="4">
        <v>20</v>
      </c>
      <c r="E5144" s="4" t="s">
        <v>21258</v>
      </c>
      <c r="F5144" s="4">
        <v>2.89167904853821</v>
      </c>
      <c r="G5144" s="4" t="s">
        <v>21259</v>
      </c>
    </row>
    <row r="5145" spans="1:7">
      <c r="A5145" s="4" t="s">
        <v>21260</v>
      </c>
      <c r="B5145" s="4" t="s">
        <v>21261</v>
      </c>
      <c r="C5145" s="4" t="s">
        <v>464</v>
      </c>
      <c r="D5145" s="4">
        <v>40</v>
      </c>
      <c r="E5145" s="4" t="s">
        <v>21262</v>
      </c>
      <c r="F5145" s="4">
        <v>2.89165306091309</v>
      </c>
      <c r="G5145" s="4" t="s">
        <v>21263</v>
      </c>
    </row>
    <row r="5146" spans="1:7">
      <c r="A5146" s="4" t="s">
        <v>21264</v>
      </c>
      <c r="B5146" s="4" t="s">
        <v>21265</v>
      </c>
      <c r="C5146" s="4" t="s">
        <v>464</v>
      </c>
      <c r="D5146" s="4">
        <v>44</v>
      </c>
      <c r="E5146" s="4" t="s">
        <v>21266</v>
      </c>
      <c r="F5146" s="4">
        <v>2.89135837554932</v>
      </c>
      <c r="G5146" s="4" t="s">
        <v>21267</v>
      </c>
    </row>
    <row r="5147" spans="1:7">
      <c r="A5147" s="4" t="s">
        <v>21268</v>
      </c>
      <c r="B5147" s="4" t="s">
        <v>21269</v>
      </c>
      <c r="C5147" s="4" t="s">
        <v>464</v>
      </c>
      <c r="D5147" s="4">
        <v>35</v>
      </c>
      <c r="E5147" s="4" t="s">
        <v>21270</v>
      </c>
      <c r="F5147" s="4">
        <v>2.89006662368774</v>
      </c>
      <c r="G5147" s="4" t="s">
        <v>21271</v>
      </c>
    </row>
    <row r="5148" spans="1:7">
      <c r="A5148" s="4" t="s">
        <v>21272</v>
      </c>
      <c r="B5148" s="4" t="s">
        <v>21273</v>
      </c>
      <c r="C5148" s="4" t="s">
        <v>464</v>
      </c>
      <c r="D5148" s="4">
        <v>39</v>
      </c>
      <c r="E5148" s="4" t="s">
        <v>21274</v>
      </c>
      <c r="F5148" s="4">
        <v>2.88995027542114</v>
      </c>
      <c r="G5148" s="4" t="s">
        <v>21275</v>
      </c>
    </row>
    <row r="5149" spans="1:7">
      <c r="A5149" s="4" t="s">
        <v>21276</v>
      </c>
      <c r="B5149" s="4" t="s">
        <v>21277</v>
      </c>
      <c r="C5149" s="4" t="s">
        <v>464</v>
      </c>
      <c r="D5149" s="4">
        <v>43</v>
      </c>
      <c r="E5149" s="4" t="s">
        <v>21278</v>
      </c>
      <c r="F5149" s="4">
        <v>2.88977980613708</v>
      </c>
      <c r="G5149" s="4" t="s">
        <v>21279</v>
      </c>
    </row>
    <row r="5150" spans="1:7">
      <c r="A5150" s="4" t="s">
        <v>21280</v>
      </c>
      <c r="B5150" s="4" t="s">
        <v>21281</v>
      </c>
      <c r="C5150" s="4" t="s">
        <v>3050</v>
      </c>
      <c r="D5150" s="4">
        <v>2</v>
      </c>
      <c r="E5150" s="4" t="s">
        <v>21282</v>
      </c>
      <c r="F5150" s="4">
        <v>2.8888578414917</v>
      </c>
      <c r="G5150" s="4" t="s">
        <v>21283</v>
      </c>
    </row>
    <row r="5151" spans="1:7">
      <c r="A5151" s="4" t="s">
        <v>21284</v>
      </c>
      <c r="B5151" s="4" t="s">
        <v>21285</v>
      </c>
      <c r="C5151" s="4" t="s">
        <v>464</v>
      </c>
      <c r="D5151" s="4">
        <v>40</v>
      </c>
      <c r="E5151" s="4" t="s">
        <v>21286</v>
      </c>
      <c r="F5151" s="4">
        <v>2.88817548751831</v>
      </c>
      <c r="G5151" s="4" t="s">
        <v>21287</v>
      </c>
    </row>
    <row r="5152" spans="1:7">
      <c r="A5152" s="4" t="s">
        <v>21288</v>
      </c>
      <c r="B5152" s="4" t="s">
        <v>21289</v>
      </c>
      <c r="C5152" s="4" t="s">
        <v>464</v>
      </c>
      <c r="D5152" s="4">
        <v>34</v>
      </c>
      <c r="E5152" s="4" t="s">
        <v>21290</v>
      </c>
      <c r="F5152" s="4">
        <v>2.88762378692627</v>
      </c>
      <c r="G5152" s="4" t="s">
        <v>21291</v>
      </c>
    </row>
    <row r="5153" spans="1:7">
      <c r="A5153" s="4" t="s">
        <v>21292</v>
      </c>
      <c r="B5153" s="4" t="s">
        <v>21293</v>
      </c>
      <c r="C5153" s="4" t="s">
        <v>464</v>
      </c>
      <c r="D5153" s="4">
        <v>46</v>
      </c>
      <c r="E5153" s="4" t="s">
        <v>21294</v>
      </c>
      <c r="F5153" s="4">
        <v>2.88689732551575</v>
      </c>
      <c r="G5153" s="4" t="s">
        <v>21295</v>
      </c>
    </row>
    <row r="5154" spans="1:7">
      <c r="A5154" s="4" t="s">
        <v>21296</v>
      </c>
      <c r="B5154" s="4" t="s">
        <v>21297</v>
      </c>
      <c r="C5154" s="4" t="s">
        <v>464</v>
      </c>
      <c r="D5154" s="4">
        <v>41</v>
      </c>
      <c r="E5154" s="4" t="s">
        <v>21298</v>
      </c>
      <c r="F5154" s="4">
        <v>2.88679790496826</v>
      </c>
      <c r="G5154" s="4" t="s">
        <v>21299</v>
      </c>
    </row>
    <row r="5155" spans="1:7">
      <c r="A5155" s="4" t="s">
        <v>21300</v>
      </c>
      <c r="B5155" s="4" t="s">
        <v>21301</v>
      </c>
      <c r="C5155" s="4" t="s">
        <v>464</v>
      </c>
      <c r="D5155" s="4">
        <v>42</v>
      </c>
      <c r="E5155" s="4" t="s">
        <v>21302</v>
      </c>
      <c r="F5155" s="4">
        <v>2.88566064834595</v>
      </c>
      <c r="G5155" s="4" t="s">
        <v>21303</v>
      </c>
    </row>
    <row r="5156" spans="1:7">
      <c r="A5156" s="4" t="s">
        <v>21304</v>
      </c>
      <c r="B5156" s="4" t="s">
        <v>21305</v>
      </c>
      <c r="C5156" s="4" t="s">
        <v>464</v>
      </c>
      <c r="D5156" s="4">
        <v>45</v>
      </c>
      <c r="E5156" s="4" t="s">
        <v>21306</v>
      </c>
      <c r="F5156" s="4">
        <v>2.88530039787292</v>
      </c>
      <c r="G5156" s="4" t="s">
        <v>21307</v>
      </c>
    </row>
    <row r="5157" spans="1:7">
      <c r="A5157" s="4" t="s">
        <v>21308</v>
      </c>
      <c r="B5157" s="4" t="s">
        <v>21309</v>
      </c>
      <c r="C5157" s="4" t="s">
        <v>464</v>
      </c>
      <c r="D5157" s="4">
        <v>44</v>
      </c>
      <c r="E5157" s="4" t="s">
        <v>21310</v>
      </c>
      <c r="F5157" s="4">
        <v>2.88410472869873</v>
      </c>
      <c r="G5157" s="4" t="s">
        <v>21311</v>
      </c>
    </row>
    <row r="5158" spans="1:7">
      <c r="A5158" s="4" t="s">
        <v>21312</v>
      </c>
      <c r="B5158" s="4" t="s">
        <v>21313</v>
      </c>
      <c r="C5158" s="4" t="s">
        <v>464</v>
      </c>
      <c r="D5158" s="4">
        <v>44</v>
      </c>
      <c r="E5158" s="4" t="s">
        <v>21314</v>
      </c>
      <c r="F5158" s="4">
        <v>2.88368844985962</v>
      </c>
      <c r="G5158" s="4" t="s">
        <v>21315</v>
      </c>
    </row>
    <row r="5159" spans="1:7">
      <c r="A5159" s="4" t="s">
        <v>21316</v>
      </c>
      <c r="B5159" s="4" t="s">
        <v>21317</v>
      </c>
      <c r="C5159" s="4" t="s">
        <v>464</v>
      </c>
      <c r="D5159" s="4">
        <v>50</v>
      </c>
      <c r="E5159" s="4" t="s">
        <v>21318</v>
      </c>
      <c r="F5159" s="4">
        <v>2.88323950767517</v>
      </c>
      <c r="G5159" s="4" t="s">
        <v>21319</v>
      </c>
    </row>
    <row r="5160" spans="1:7">
      <c r="A5160" s="4" t="s">
        <v>21320</v>
      </c>
      <c r="B5160" s="4" t="s">
        <v>21321</v>
      </c>
      <c r="C5160" s="4" t="s">
        <v>464</v>
      </c>
      <c r="D5160" s="4">
        <v>37</v>
      </c>
      <c r="E5160" s="4" t="s">
        <v>21322</v>
      </c>
      <c r="F5160" s="4">
        <v>2.88241672515869</v>
      </c>
      <c r="G5160" s="4" t="s">
        <v>21323</v>
      </c>
    </row>
    <row r="5161" spans="1:7">
      <c r="A5161" s="4" t="s">
        <v>21324</v>
      </c>
      <c r="B5161" s="4" t="s">
        <v>21325</v>
      </c>
      <c r="C5161" s="4" t="s">
        <v>464</v>
      </c>
      <c r="D5161" s="4">
        <v>45</v>
      </c>
      <c r="E5161" s="4" t="s">
        <v>21326</v>
      </c>
      <c r="F5161" s="4">
        <v>2.8823094367981</v>
      </c>
      <c r="G5161" s="4" t="s">
        <v>21327</v>
      </c>
    </row>
    <row r="5162" spans="1:7">
      <c r="A5162" s="4" t="s">
        <v>21328</v>
      </c>
      <c r="B5162" s="4" t="s">
        <v>21329</v>
      </c>
      <c r="C5162" s="4" t="s">
        <v>464</v>
      </c>
      <c r="D5162" s="4">
        <v>36</v>
      </c>
      <c r="E5162" s="4" t="s">
        <v>21330</v>
      </c>
      <c r="F5162" s="4">
        <v>2.88230752944946</v>
      </c>
      <c r="G5162" s="4" t="s">
        <v>21331</v>
      </c>
    </row>
    <row r="5163" spans="1:7">
      <c r="A5163" s="4" t="s">
        <v>21332</v>
      </c>
      <c r="B5163" s="4" t="s">
        <v>21333</v>
      </c>
      <c r="C5163" s="4" t="s">
        <v>464</v>
      </c>
      <c r="D5163" s="4">
        <v>45</v>
      </c>
      <c r="E5163" s="4" t="s">
        <v>21334</v>
      </c>
      <c r="F5163" s="4">
        <v>2.88209271430969</v>
      </c>
      <c r="G5163" s="4" t="s">
        <v>21335</v>
      </c>
    </row>
    <row r="5164" spans="1:7">
      <c r="A5164" s="4" t="s">
        <v>21336</v>
      </c>
      <c r="B5164" s="4" t="s">
        <v>21337</v>
      </c>
      <c r="C5164" s="4" t="s">
        <v>464</v>
      </c>
      <c r="D5164" s="4">
        <v>38</v>
      </c>
      <c r="E5164" s="4" t="s">
        <v>21338</v>
      </c>
      <c r="F5164" s="4">
        <v>2.88116788864136</v>
      </c>
      <c r="G5164" s="4" t="s">
        <v>21339</v>
      </c>
    </row>
    <row r="5165" spans="1:7">
      <c r="A5165" s="4" t="s">
        <v>21340</v>
      </c>
      <c r="B5165" s="4" t="s">
        <v>21341</v>
      </c>
      <c r="C5165" s="4" t="s">
        <v>464</v>
      </c>
      <c r="D5165" s="4">
        <v>36</v>
      </c>
      <c r="E5165" s="4" t="s">
        <v>21342</v>
      </c>
      <c r="F5165" s="4">
        <v>2.88114070892334</v>
      </c>
      <c r="G5165" s="4" t="s">
        <v>21343</v>
      </c>
    </row>
    <row r="5166" spans="1:7">
      <c r="A5166" s="4" t="s">
        <v>21344</v>
      </c>
      <c r="B5166" s="4" t="s">
        <v>21345</v>
      </c>
      <c r="C5166" s="4" t="s">
        <v>464</v>
      </c>
      <c r="D5166" s="4">
        <v>41</v>
      </c>
      <c r="E5166" s="4" t="s">
        <v>21346</v>
      </c>
      <c r="F5166" s="4">
        <v>2.88093566894531</v>
      </c>
      <c r="G5166" s="4" t="s">
        <v>21347</v>
      </c>
    </row>
    <row r="5167" spans="1:7">
      <c r="A5167" s="4" t="s">
        <v>21348</v>
      </c>
      <c r="B5167" s="4" t="s">
        <v>21349</v>
      </c>
      <c r="C5167" s="4" t="s">
        <v>464</v>
      </c>
      <c r="D5167" s="4">
        <v>38</v>
      </c>
      <c r="E5167" s="4" t="s">
        <v>21350</v>
      </c>
      <c r="F5167" s="4">
        <v>2.88093280792236</v>
      </c>
      <c r="G5167" s="4" t="s">
        <v>21351</v>
      </c>
    </row>
    <row r="5168" spans="1:7">
      <c r="A5168" s="4" t="s">
        <v>21352</v>
      </c>
      <c r="B5168" s="4" t="s">
        <v>21353</v>
      </c>
      <c r="C5168" s="4" t="s">
        <v>464</v>
      </c>
      <c r="D5168" s="4">
        <v>42</v>
      </c>
      <c r="E5168" s="4" t="s">
        <v>21354</v>
      </c>
      <c r="F5168" s="4">
        <v>2.88088870048523</v>
      </c>
      <c r="G5168" s="4" t="s">
        <v>21355</v>
      </c>
    </row>
    <row r="5169" spans="1:7">
      <c r="A5169" s="4" t="s">
        <v>21356</v>
      </c>
      <c r="B5169" s="4" t="s">
        <v>21357</v>
      </c>
      <c r="C5169" s="4" t="s">
        <v>464</v>
      </c>
      <c r="D5169" s="4">
        <v>45</v>
      </c>
      <c r="E5169" s="4" t="s">
        <v>21358</v>
      </c>
      <c r="F5169" s="4">
        <v>2.88077449798584</v>
      </c>
      <c r="G5169" s="4" t="s">
        <v>21359</v>
      </c>
    </row>
    <row r="5170" spans="1:7">
      <c r="A5170" s="4" t="s">
        <v>21360</v>
      </c>
      <c r="B5170" s="4" t="s">
        <v>21361</v>
      </c>
      <c r="C5170" s="4" t="s">
        <v>464</v>
      </c>
      <c r="D5170" s="4">
        <v>40</v>
      </c>
      <c r="E5170" s="4" t="s">
        <v>21362</v>
      </c>
      <c r="F5170" s="4">
        <v>2.87940979003906</v>
      </c>
      <c r="G5170" s="4" t="s">
        <v>21363</v>
      </c>
    </row>
    <row r="5171" spans="1:7">
      <c r="A5171" s="4" t="s">
        <v>21364</v>
      </c>
      <c r="B5171" s="4" t="s">
        <v>21365</v>
      </c>
      <c r="C5171" s="4" t="s">
        <v>464</v>
      </c>
      <c r="D5171" s="4">
        <v>40</v>
      </c>
      <c r="E5171" s="4" t="s">
        <v>21366</v>
      </c>
      <c r="F5171" s="4">
        <v>2.8792519569397</v>
      </c>
      <c r="G5171" s="4" t="s">
        <v>21367</v>
      </c>
    </row>
    <row r="5172" spans="1:7">
      <c r="A5172" s="4" t="s">
        <v>21368</v>
      </c>
      <c r="B5172" s="4" t="s">
        <v>21369</v>
      </c>
      <c r="C5172" s="4" t="s">
        <v>464</v>
      </c>
      <c r="D5172" s="4">
        <v>40</v>
      </c>
      <c r="E5172" s="4" t="s">
        <v>21370</v>
      </c>
      <c r="F5172" s="4">
        <v>2.87909245491028</v>
      </c>
      <c r="G5172" s="4" t="s">
        <v>21371</v>
      </c>
    </row>
    <row r="5173" spans="1:7">
      <c r="A5173" s="4" t="s">
        <v>21372</v>
      </c>
      <c r="B5173" s="4" t="s">
        <v>21373</v>
      </c>
      <c r="C5173" s="4" t="s">
        <v>464</v>
      </c>
      <c r="D5173" s="4">
        <v>42</v>
      </c>
      <c r="E5173" s="4" t="s">
        <v>21374</v>
      </c>
      <c r="F5173" s="4">
        <v>2.8776752948761</v>
      </c>
      <c r="G5173" s="4" t="s">
        <v>21375</v>
      </c>
    </row>
    <row r="5174" spans="1:7">
      <c r="A5174" s="4" t="s">
        <v>21376</v>
      </c>
      <c r="B5174" s="4" t="s">
        <v>21377</v>
      </c>
      <c r="C5174" s="4" t="s">
        <v>464</v>
      </c>
      <c r="D5174" s="4">
        <v>44</v>
      </c>
      <c r="E5174" s="4" t="s">
        <v>21378</v>
      </c>
      <c r="F5174" s="4">
        <v>2.87700080871582</v>
      </c>
      <c r="G5174" s="4" t="s">
        <v>21379</v>
      </c>
    </row>
    <row r="5175" spans="1:7">
      <c r="A5175" s="4" t="s">
        <v>21380</v>
      </c>
      <c r="B5175" s="4" t="s">
        <v>21381</v>
      </c>
      <c r="C5175" s="4" t="s">
        <v>464</v>
      </c>
      <c r="D5175" s="4">
        <v>37</v>
      </c>
      <c r="E5175" s="4" t="s">
        <v>21382</v>
      </c>
      <c r="F5175" s="4">
        <v>2.87683796882629</v>
      </c>
      <c r="G5175" s="4" t="s">
        <v>21383</v>
      </c>
    </row>
    <row r="5176" spans="1:7">
      <c r="A5176" s="4" t="s">
        <v>21384</v>
      </c>
      <c r="B5176" s="4" t="s">
        <v>21385</v>
      </c>
      <c r="C5176" s="4" t="s">
        <v>464</v>
      </c>
      <c r="D5176" s="4">
        <v>40</v>
      </c>
      <c r="E5176" s="4" t="s">
        <v>21386</v>
      </c>
      <c r="F5176" s="4">
        <v>2.87441039085388</v>
      </c>
      <c r="G5176" s="4" t="s">
        <v>21387</v>
      </c>
    </row>
    <row r="5177" spans="1:7">
      <c r="A5177" s="4" t="s">
        <v>21388</v>
      </c>
      <c r="B5177" s="4" t="s">
        <v>21389</v>
      </c>
      <c r="C5177" s="4" t="s">
        <v>464</v>
      </c>
      <c r="D5177" s="4">
        <v>35</v>
      </c>
      <c r="E5177" s="4" t="s">
        <v>21390</v>
      </c>
      <c r="F5177" s="4">
        <v>2.87415432929993</v>
      </c>
      <c r="G5177" s="4" t="s">
        <v>21391</v>
      </c>
    </row>
    <row r="5178" spans="1:7">
      <c r="A5178" s="4" t="s">
        <v>21392</v>
      </c>
      <c r="B5178" s="4" t="s">
        <v>21393</v>
      </c>
      <c r="C5178" s="4" t="s">
        <v>464</v>
      </c>
      <c r="D5178" s="4">
        <v>41</v>
      </c>
      <c r="E5178" s="4" t="s">
        <v>21394</v>
      </c>
      <c r="F5178" s="4">
        <v>2.87334680557251</v>
      </c>
      <c r="G5178" s="4" t="s">
        <v>21395</v>
      </c>
    </row>
    <row r="5179" spans="1:7">
      <c r="A5179" s="4" t="s">
        <v>21396</v>
      </c>
      <c r="B5179" s="4" t="s">
        <v>21397</v>
      </c>
      <c r="C5179" s="4" t="s">
        <v>464</v>
      </c>
      <c r="D5179" s="4">
        <v>41</v>
      </c>
      <c r="E5179" s="4" t="s">
        <v>21398</v>
      </c>
      <c r="F5179" s="4">
        <v>2.87329316139221</v>
      </c>
      <c r="G5179" s="4" t="s">
        <v>21399</v>
      </c>
    </row>
    <row r="5180" spans="1:7">
      <c r="A5180" s="4" t="s">
        <v>21400</v>
      </c>
      <c r="B5180" s="4" t="s">
        <v>21401</v>
      </c>
      <c r="C5180" s="4" t="s">
        <v>464</v>
      </c>
      <c r="D5180" s="4">
        <v>40</v>
      </c>
      <c r="E5180" s="4" t="s">
        <v>21402</v>
      </c>
      <c r="F5180" s="4">
        <v>2.87231779098511</v>
      </c>
      <c r="G5180" s="4" t="s">
        <v>21403</v>
      </c>
    </row>
    <row r="5181" spans="1:7">
      <c r="A5181" s="4" t="s">
        <v>21404</v>
      </c>
      <c r="B5181" s="4" t="s">
        <v>21405</v>
      </c>
      <c r="C5181" s="4" t="s">
        <v>464</v>
      </c>
      <c r="D5181" s="4">
        <v>46</v>
      </c>
      <c r="E5181" s="4" t="s">
        <v>21406</v>
      </c>
      <c r="F5181" s="4">
        <v>2.87159156799316</v>
      </c>
      <c r="G5181" s="4" t="s">
        <v>21407</v>
      </c>
    </row>
    <row r="5182" spans="1:7">
      <c r="A5182" s="4" t="s">
        <v>21408</v>
      </c>
      <c r="B5182" s="4" t="s">
        <v>21409</v>
      </c>
      <c r="C5182" s="4" t="s">
        <v>551</v>
      </c>
      <c r="D5182" s="4">
        <v>17</v>
      </c>
      <c r="E5182" s="4" t="s">
        <v>21410</v>
      </c>
      <c r="F5182" s="4">
        <v>2.86978769302368</v>
      </c>
      <c r="G5182" s="4" t="s">
        <v>21411</v>
      </c>
    </row>
    <row r="5183" spans="1:7">
      <c r="A5183" s="4" t="s">
        <v>21412</v>
      </c>
      <c r="B5183" s="4" t="s">
        <v>21413</v>
      </c>
      <c r="C5183" s="4" t="s">
        <v>464</v>
      </c>
      <c r="D5183" s="4">
        <v>40</v>
      </c>
      <c r="E5183" s="4" t="s">
        <v>21414</v>
      </c>
      <c r="F5183" s="4">
        <v>2.86861109733582</v>
      </c>
      <c r="G5183" s="4" t="s">
        <v>21415</v>
      </c>
    </row>
    <row r="5184" spans="1:7">
      <c r="A5184" s="4" t="s">
        <v>21416</v>
      </c>
      <c r="B5184" s="4" t="s">
        <v>21417</v>
      </c>
      <c r="C5184" s="4" t="s">
        <v>464</v>
      </c>
      <c r="D5184" s="4">
        <v>37</v>
      </c>
      <c r="E5184" s="4" t="s">
        <v>21418</v>
      </c>
      <c r="F5184" s="4">
        <v>2.86780166625977</v>
      </c>
      <c r="G5184" s="4" t="s">
        <v>21419</v>
      </c>
    </row>
    <row r="5185" spans="1:7">
      <c r="A5185" s="4" t="s">
        <v>21420</v>
      </c>
      <c r="B5185" s="4" t="s">
        <v>21421</v>
      </c>
      <c r="C5185" s="4" t="s">
        <v>464</v>
      </c>
      <c r="D5185" s="4">
        <v>44</v>
      </c>
      <c r="E5185" s="4" t="s">
        <v>21422</v>
      </c>
      <c r="F5185" s="4">
        <v>2.86684370040894</v>
      </c>
      <c r="G5185" s="4" t="s">
        <v>21423</v>
      </c>
    </row>
    <row r="5186" spans="1:7">
      <c r="A5186" s="4" t="s">
        <v>21424</v>
      </c>
      <c r="B5186" s="4" t="s">
        <v>21425</v>
      </c>
      <c r="C5186" s="4" t="s">
        <v>464</v>
      </c>
      <c r="D5186" s="4">
        <v>39</v>
      </c>
      <c r="E5186" s="4" t="s">
        <v>21426</v>
      </c>
      <c r="F5186" s="4">
        <v>2.8664767742157</v>
      </c>
      <c r="G5186" s="4" t="s">
        <v>21427</v>
      </c>
    </row>
    <row r="5187" spans="1:7">
      <c r="A5187" s="4" t="s">
        <v>21428</v>
      </c>
      <c r="B5187" s="4" t="s">
        <v>21429</v>
      </c>
      <c r="C5187" s="4" t="s">
        <v>464</v>
      </c>
      <c r="D5187" s="4">
        <v>46</v>
      </c>
      <c r="E5187" s="4" t="s">
        <v>21430</v>
      </c>
      <c r="F5187" s="4">
        <v>2.86622858047485</v>
      </c>
      <c r="G5187" s="4" t="s">
        <v>21431</v>
      </c>
    </row>
    <row r="5188" spans="1:7">
      <c r="A5188" s="4" t="s">
        <v>21432</v>
      </c>
      <c r="B5188" s="4" t="s">
        <v>21433</v>
      </c>
      <c r="C5188" s="4" t="s">
        <v>464</v>
      </c>
      <c r="D5188" s="4">
        <v>46</v>
      </c>
      <c r="E5188" s="4" t="s">
        <v>21434</v>
      </c>
      <c r="F5188" s="4">
        <v>2.86486649513245</v>
      </c>
      <c r="G5188" s="4" t="s">
        <v>21435</v>
      </c>
    </row>
    <row r="5189" spans="1:7">
      <c r="A5189" s="4" t="s">
        <v>21436</v>
      </c>
      <c r="B5189" s="4" t="s">
        <v>21437</v>
      </c>
      <c r="C5189" s="4" t="s">
        <v>464</v>
      </c>
      <c r="D5189" s="4">
        <v>40</v>
      </c>
      <c r="E5189" s="4" t="s">
        <v>21438</v>
      </c>
      <c r="F5189" s="4">
        <v>2.86309170722961</v>
      </c>
      <c r="G5189" s="4" t="s">
        <v>21439</v>
      </c>
    </row>
    <row r="5190" spans="1:7">
      <c r="A5190" s="4" t="s">
        <v>21440</v>
      </c>
      <c r="B5190" s="4" t="s">
        <v>21441</v>
      </c>
      <c r="C5190" s="4" t="s">
        <v>464</v>
      </c>
      <c r="D5190" s="4">
        <v>35</v>
      </c>
      <c r="E5190" s="4" t="s">
        <v>21442</v>
      </c>
      <c r="F5190" s="4">
        <v>2.86134672164917</v>
      </c>
      <c r="G5190" s="4" t="s">
        <v>21443</v>
      </c>
    </row>
    <row r="5191" spans="1:7">
      <c r="A5191" s="4" t="s">
        <v>21444</v>
      </c>
      <c r="B5191" s="4" t="s">
        <v>21445</v>
      </c>
      <c r="C5191" s="4" t="s">
        <v>1124</v>
      </c>
      <c r="D5191" s="4">
        <v>2</v>
      </c>
      <c r="E5191" s="4" t="s">
        <v>21446</v>
      </c>
      <c r="F5191" s="4">
        <v>2.86090230941772</v>
      </c>
      <c r="G5191" s="4" t="s">
        <v>21447</v>
      </c>
    </row>
    <row r="5192" spans="1:7">
      <c r="A5192" s="4" t="s">
        <v>21448</v>
      </c>
      <c r="B5192" s="4" t="s">
        <v>21449</v>
      </c>
      <c r="C5192" s="4" t="s">
        <v>464</v>
      </c>
      <c r="D5192" s="4">
        <v>28</v>
      </c>
      <c r="E5192" s="4" t="s">
        <v>21450</v>
      </c>
      <c r="F5192" s="4">
        <v>2.86059904098511</v>
      </c>
      <c r="G5192" s="4" t="s">
        <v>21451</v>
      </c>
    </row>
    <row r="5193" spans="1:7">
      <c r="A5193" s="4" t="s">
        <v>21452</v>
      </c>
      <c r="B5193" s="4" t="s">
        <v>21453</v>
      </c>
      <c r="C5193" s="4" t="s">
        <v>464</v>
      </c>
      <c r="D5193" s="4">
        <v>39</v>
      </c>
      <c r="E5193" s="4" t="s">
        <v>21454</v>
      </c>
      <c r="F5193" s="4">
        <v>2.86020421981812</v>
      </c>
      <c r="G5193" s="4" t="s">
        <v>21455</v>
      </c>
    </row>
    <row r="5194" spans="1:7">
      <c r="A5194" s="4" t="s">
        <v>21456</v>
      </c>
      <c r="B5194" s="4" t="s">
        <v>21457</v>
      </c>
      <c r="C5194" s="4" t="s">
        <v>551</v>
      </c>
      <c r="D5194" s="4">
        <v>20</v>
      </c>
      <c r="E5194" s="4" t="s">
        <v>21458</v>
      </c>
      <c r="F5194" s="4">
        <v>2.86017203330994</v>
      </c>
      <c r="G5194" s="4" t="s">
        <v>21459</v>
      </c>
    </row>
    <row r="5195" spans="1:7">
      <c r="A5195" s="4" t="s">
        <v>21460</v>
      </c>
      <c r="B5195" s="4" t="s">
        <v>21461</v>
      </c>
      <c r="C5195" s="4" t="s">
        <v>464</v>
      </c>
      <c r="D5195" s="4">
        <v>43</v>
      </c>
      <c r="E5195" s="4" t="s">
        <v>21462</v>
      </c>
      <c r="F5195" s="4">
        <v>2.86002969741821</v>
      </c>
      <c r="G5195" s="4" t="s">
        <v>21463</v>
      </c>
    </row>
    <row r="5196" spans="1:7">
      <c r="A5196" s="4" t="s">
        <v>21464</v>
      </c>
      <c r="B5196" s="4" t="s">
        <v>21465</v>
      </c>
      <c r="C5196" s="4" t="s">
        <v>464</v>
      </c>
      <c r="D5196" s="4">
        <v>47</v>
      </c>
      <c r="E5196" s="4" t="s">
        <v>21466</v>
      </c>
      <c r="F5196" s="4">
        <v>2.85867786407471</v>
      </c>
      <c r="G5196" s="4" t="s">
        <v>21467</v>
      </c>
    </row>
    <row r="5197" spans="1:7">
      <c r="A5197" s="4" t="s">
        <v>21468</v>
      </c>
      <c r="B5197" s="4" t="s">
        <v>21469</v>
      </c>
      <c r="C5197" s="4" t="s">
        <v>464</v>
      </c>
      <c r="D5197" s="4">
        <v>38</v>
      </c>
      <c r="E5197" s="4" t="s">
        <v>21470</v>
      </c>
      <c r="F5197" s="4">
        <v>2.85791730880737</v>
      </c>
      <c r="G5197" s="4" t="s">
        <v>21471</v>
      </c>
    </row>
    <row r="5198" spans="1:7">
      <c r="A5198" s="4" t="s">
        <v>21472</v>
      </c>
      <c r="B5198" s="4" t="s">
        <v>21473</v>
      </c>
      <c r="C5198" s="4" t="s">
        <v>464</v>
      </c>
      <c r="D5198" s="4">
        <v>33</v>
      </c>
      <c r="E5198" s="4" t="s">
        <v>21474</v>
      </c>
      <c r="F5198" s="4">
        <v>2.85718679428101</v>
      </c>
      <c r="G5198" s="4" t="s">
        <v>21475</v>
      </c>
    </row>
    <row r="5199" spans="1:7">
      <c r="A5199" s="4" t="s">
        <v>21476</v>
      </c>
      <c r="B5199" s="4" t="s">
        <v>21477</v>
      </c>
      <c r="C5199" s="4" t="s">
        <v>464</v>
      </c>
      <c r="D5199" s="4">
        <v>44</v>
      </c>
      <c r="E5199" s="4" t="s">
        <v>21478</v>
      </c>
      <c r="F5199" s="4">
        <v>2.8557288646698</v>
      </c>
      <c r="G5199" s="4" t="s">
        <v>21479</v>
      </c>
    </row>
    <row r="5200" spans="1:7">
      <c r="A5200" s="4" t="s">
        <v>21480</v>
      </c>
      <c r="B5200" s="4" t="s">
        <v>21481</v>
      </c>
      <c r="C5200" s="4" t="s">
        <v>464</v>
      </c>
      <c r="D5200" s="4">
        <v>36</v>
      </c>
      <c r="E5200" s="4" t="s">
        <v>21482</v>
      </c>
      <c r="F5200" s="4">
        <v>2.85564041137695</v>
      </c>
      <c r="G5200" s="4" t="s">
        <v>21483</v>
      </c>
    </row>
    <row r="5201" spans="1:7">
      <c r="A5201" s="4" t="s">
        <v>21484</v>
      </c>
      <c r="B5201" s="4" t="s">
        <v>21485</v>
      </c>
      <c r="C5201" s="4" t="s">
        <v>464</v>
      </c>
      <c r="D5201" s="4">
        <v>40</v>
      </c>
      <c r="E5201" s="4" t="s">
        <v>21486</v>
      </c>
      <c r="F5201" s="4">
        <v>2.85556077957153</v>
      </c>
      <c r="G5201" s="4" t="s">
        <v>21487</v>
      </c>
    </row>
    <row r="5202" spans="1:7">
      <c r="A5202" s="4" t="s">
        <v>21488</v>
      </c>
      <c r="B5202" s="4" t="s">
        <v>21489</v>
      </c>
      <c r="C5202" s="4" t="s">
        <v>464</v>
      </c>
      <c r="D5202" s="4">
        <v>41</v>
      </c>
      <c r="E5202" s="4" t="s">
        <v>21490</v>
      </c>
      <c r="F5202" s="4">
        <v>2.85539865493774</v>
      </c>
      <c r="G5202" s="4" t="s">
        <v>21491</v>
      </c>
    </row>
    <row r="5203" spans="1:7">
      <c r="A5203" s="4" t="s">
        <v>21492</v>
      </c>
      <c r="B5203" s="4" t="s">
        <v>21493</v>
      </c>
      <c r="C5203" s="4" t="s">
        <v>464</v>
      </c>
      <c r="D5203" s="4">
        <v>28</v>
      </c>
      <c r="E5203" s="4" t="s">
        <v>21494</v>
      </c>
      <c r="F5203" s="4">
        <v>2.85530614852905</v>
      </c>
      <c r="G5203" s="4" t="s">
        <v>21495</v>
      </c>
    </row>
    <row r="5204" spans="1:7">
      <c r="A5204" s="4" t="s">
        <v>21496</v>
      </c>
      <c r="B5204" s="4" t="s">
        <v>21497</v>
      </c>
      <c r="C5204" s="4" t="s">
        <v>464</v>
      </c>
      <c r="D5204" s="4">
        <v>42</v>
      </c>
      <c r="E5204" s="4" t="s">
        <v>21498</v>
      </c>
      <c r="F5204" s="4">
        <v>2.85500931739807</v>
      </c>
      <c r="G5204" s="4" t="s">
        <v>21499</v>
      </c>
    </row>
    <row r="5205" spans="1:7">
      <c r="A5205" s="4" t="s">
        <v>21500</v>
      </c>
      <c r="B5205" s="4" t="s">
        <v>21501</v>
      </c>
      <c r="C5205" s="4" t="s">
        <v>464</v>
      </c>
      <c r="D5205" s="4">
        <v>41</v>
      </c>
      <c r="E5205" s="4" t="s">
        <v>21502</v>
      </c>
      <c r="F5205" s="4">
        <v>2.85430765151978</v>
      </c>
      <c r="G5205" s="4" t="s">
        <v>21503</v>
      </c>
    </row>
    <row r="5206" spans="1:7">
      <c r="A5206" s="4" t="s">
        <v>21504</v>
      </c>
      <c r="B5206" s="4" t="s">
        <v>21505</v>
      </c>
      <c r="C5206" s="4" t="s">
        <v>464</v>
      </c>
      <c r="D5206" s="4">
        <v>40</v>
      </c>
      <c r="E5206" s="4" t="s">
        <v>21506</v>
      </c>
      <c r="F5206" s="4">
        <v>2.85416555404663</v>
      </c>
      <c r="G5206" s="4" t="s">
        <v>21507</v>
      </c>
    </row>
    <row r="5207" spans="1:7">
      <c r="A5207" s="4" t="s">
        <v>21508</v>
      </c>
      <c r="B5207" s="4" t="s">
        <v>21509</v>
      </c>
      <c r="C5207" s="4" t="s">
        <v>464</v>
      </c>
      <c r="D5207" s="4">
        <v>41</v>
      </c>
      <c r="E5207" s="4" t="s">
        <v>21510</v>
      </c>
      <c r="F5207" s="4">
        <v>2.85220909118652</v>
      </c>
      <c r="G5207" s="4" t="s">
        <v>21511</v>
      </c>
    </row>
    <row r="5208" spans="1:7">
      <c r="A5208" s="4" t="s">
        <v>21512</v>
      </c>
      <c r="B5208" s="4" t="s">
        <v>21513</v>
      </c>
      <c r="C5208" s="4" t="s">
        <v>464</v>
      </c>
      <c r="D5208" s="4">
        <v>36</v>
      </c>
      <c r="E5208" s="4" t="s">
        <v>21514</v>
      </c>
      <c r="F5208" s="4">
        <v>2.85113644599915</v>
      </c>
      <c r="G5208" s="4" t="s">
        <v>21515</v>
      </c>
    </row>
    <row r="5209" spans="1:7">
      <c r="A5209" s="4" t="s">
        <v>21516</v>
      </c>
      <c r="B5209" s="4" t="s">
        <v>21517</v>
      </c>
      <c r="C5209" s="4" t="s">
        <v>464</v>
      </c>
      <c r="D5209" s="4">
        <v>41</v>
      </c>
      <c r="E5209" s="4" t="s">
        <v>21518</v>
      </c>
      <c r="F5209" s="4">
        <v>2.85058307647705</v>
      </c>
      <c r="G5209" s="4" t="s">
        <v>21519</v>
      </c>
    </row>
    <row r="5210" spans="1:7">
      <c r="A5210" s="4" t="s">
        <v>21520</v>
      </c>
      <c r="B5210" s="4" t="s">
        <v>21521</v>
      </c>
      <c r="C5210" s="4" t="s">
        <v>551</v>
      </c>
      <c r="D5210" s="4">
        <v>15</v>
      </c>
      <c r="E5210" s="4" t="s">
        <v>21522</v>
      </c>
      <c r="F5210" s="4">
        <v>2.84778237342834</v>
      </c>
      <c r="G5210" s="4" t="s">
        <v>21523</v>
      </c>
    </row>
    <row r="5211" spans="1:7">
      <c r="A5211" s="4" t="s">
        <v>451</v>
      </c>
      <c r="B5211" s="4" t="s">
        <v>21524</v>
      </c>
      <c r="C5211" s="4" t="s">
        <v>464</v>
      </c>
      <c r="D5211" s="4">
        <v>40</v>
      </c>
      <c r="E5211" s="4" t="s">
        <v>21525</v>
      </c>
      <c r="F5211" s="4">
        <v>2.84650659561157</v>
      </c>
      <c r="G5211" s="4" t="s">
        <v>21526</v>
      </c>
    </row>
    <row r="5212" spans="1:7">
      <c r="A5212" s="4" t="s">
        <v>21527</v>
      </c>
      <c r="B5212" s="4" t="s">
        <v>21528</v>
      </c>
      <c r="C5212" s="4" t="s">
        <v>551</v>
      </c>
      <c r="D5212" s="4">
        <v>13</v>
      </c>
      <c r="E5212" s="4" t="s">
        <v>21529</v>
      </c>
      <c r="F5212" s="4">
        <v>2.84611463546753</v>
      </c>
      <c r="G5212" s="4" t="s">
        <v>21530</v>
      </c>
    </row>
    <row r="5213" spans="1:7">
      <c r="A5213" s="4" t="s">
        <v>21531</v>
      </c>
      <c r="B5213" s="4" t="s">
        <v>21532</v>
      </c>
      <c r="C5213" s="4" t="s">
        <v>464</v>
      </c>
      <c r="D5213" s="4">
        <v>42</v>
      </c>
      <c r="E5213" s="4" t="s">
        <v>21533</v>
      </c>
      <c r="F5213" s="4">
        <v>2.84608173370361</v>
      </c>
      <c r="G5213" s="4" t="s">
        <v>21534</v>
      </c>
    </row>
    <row r="5214" spans="1:7">
      <c r="A5214" s="4" t="s">
        <v>21535</v>
      </c>
      <c r="B5214" s="4" t="s">
        <v>21536</v>
      </c>
      <c r="C5214" s="4" t="s">
        <v>464</v>
      </c>
      <c r="D5214" s="4">
        <v>42</v>
      </c>
      <c r="E5214" s="4" t="s">
        <v>21537</v>
      </c>
      <c r="F5214" s="4">
        <v>2.84532451629639</v>
      </c>
      <c r="G5214" s="4" t="s">
        <v>21538</v>
      </c>
    </row>
    <row r="5215" spans="1:7">
      <c r="A5215" s="4" t="s">
        <v>21539</v>
      </c>
      <c r="B5215" s="4" t="s">
        <v>21540</v>
      </c>
      <c r="C5215" s="4" t="s">
        <v>464</v>
      </c>
      <c r="D5215" s="4">
        <v>35</v>
      </c>
      <c r="E5215" s="4" t="s">
        <v>21541</v>
      </c>
      <c r="F5215" s="4">
        <v>2.845299243927</v>
      </c>
      <c r="G5215" s="4" t="s">
        <v>21542</v>
      </c>
    </row>
    <row r="5216" spans="1:7">
      <c r="A5216" s="4" t="s">
        <v>21543</v>
      </c>
      <c r="B5216" s="4" t="s">
        <v>21544</v>
      </c>
      <c r="C5216" s="4" t="s">
        <v>464</v>
      </c>
      <c r="D5216" s="4">
        <v>35</v>
      </c>
      <c r="E5216" s="4" t="s">
        <v>21545</v>
      </c>
      <c r="F5216" s="4">
        <v>2.84520387649536</v>
      </c>
      <c r="G5216" s="4" t="s">
        <v>21546</v>
      </c>
    </row>
    <row r="5217" spans="1:7">
      <c r="A5217" s="4" t="s">
        <v>21547</v>
      </c>
      <c r="B5217" s="4" t="s">
        <v>21548</v>
      </c>
      <c r="C5217" s="4" t="s">
        <v>464</v>
      </c>
      <c r="D5217" s="4">
        <v>36</v>
      </c>
      <c r="E5217" s="4" t="s">
        <v>21549</v>
      </c>
      <c r="F5217" s="4">
        <v>2.84457635879517</v>
      </c>
      <c r="G5217" s="4" t="s">
        <v>21550</v>
      </c>
    </row>
    <row r="5218" spans="1:7">
      <c r="A5218" s="4" t="s">
        <v>21551</v>
      </c>
      <c r="B5218" s="4" t="s">
        <v>21552</v>
      </c>
      <c r="C5218" s="4" t="s">
        <v>464</v>
      </c>
      <c r="D5218" s="4">
        <v>44</v>
      </c>
      <c r="E5218" s="4" t="s">
        <v>21553</v>
      </c>
      <c r="F5218" s="4">
        <v>2.84446287155151</v>
      </c>
      <c r="G5218" s="4" t="s">
        <v>21554</v>
      </c>
    </row>
    <row r="5219" spans="1:7">
      <c r="A5219" s="4" t="s">
        <v>21555</v>
      </c>
      <c r="B5219" s="4" t="s">
        <v>21556</v>
      </c>
      <c r="C5219" s="4" t="s">
        <v>464</v>
      </c>
      <c r="D5219" s="4">
        <v>39</v>
      </c>
      <c r="E5219" s="4" t="s">
        <v>21557</v>
      </c>
      <c r="F5219" s="4">
        <v>2.84430932998657</v>
      </c>
      <c r="G5219" s="4" t="s">
        <v>21558</v>
      </c>
    </row>
    <row r="5220" spans="1:7">
      <c r="A5220" s="4" t="s">
        <v>21559</v>
      </c>
      <c r="B5220" s="4" t="s">
        <v>21560</v>
      </c>
      <c r="C5220" s="4" t="s">
        <v>464</v>
      </c>
      <c r="D5220" s="4">
        <v>32</v>
      </c>
      <c r="E5220" s="4" t="s">
        <v>21561</v>
      </c>
      <c r="F5220" s="4">
        <v>2.84425187110901</v>
      </c>
      <c r="G5220" s="4" t="s">
        <v>21562</v>
      </c>
    </row>
    <row r="5221" spans="1:7">
      <c r="A5221" s="4" t="s">
        <v>21563</v>
      </c>
      <c r="B5221" s="4" t="s">
        <v>21564</v>
      </c>
      <c r="C5221" s="4" t="s">
        <v>551</v>
      </c>
      <c r="D5221" s="4">
        <v>16</v>
      </c>
      <c r="E5221" s="4" t="s">
        <v>21565</v>
      </c>
      <c r="F5221" s="4">
        <v>2.84319424629211</v>
      </c>
      <c r="G5221" s="4" t="s">
        <v>21566</v>
      </c>
    </row>
    <row r="5222" spans="1:7">
      <c r="A5222" s="4" t="s">
        <v>21567</v>
      </c>
      <c r="B5222" s="4" t="s">
        <v>21568</v>
      </c>
      <c r="C5222" s="4" t="s">
        <v>464</v>
      </c>
      <c r="D5222" s="4">
        <v>35</v>
      </c>
      <c r="E5222" s="4" t="s">
        <v>21569</v>
      </c>
      <c r="F5222" s="4">
        <v>2.84273982048035</v>
      </c>
      <c r="G5222" s="4" t="s">
        <v>21570</v>
      </c>
    </row>
    <row r="5223" spans="1:7">
      <c r="A5223" s="4" t="s">
        <v>21571</v>
      </c>
      <c r="B5223" s="4" t="s">
        <v>21572</v>
      </c>
      <c r="C5223" s="4" t="s">
        <v>464</v>
      </c>
      <c r="D5223" s="4">
        <v>26</v>
      </c>
      <c r="E5223" s="4" t="s">
        <v>21573</v>
      </c>
      <c r="F5223" s="4">
        <v>2.84259986877441</v>
      </c>
      <c r="G5223" s="4" t="s">
        <v>21574</v>
      </c>
    </row>
    <row r="5224" spans="1:7">
      <c r="A5224" s="4" t="s">
        <v>21575</v>
      </c>
      <c r="B5224" s="4" t="s">
        <v>21576</v>
      </c>
      <c r="C5224" s="4" t="s">
        <v>464</v>
      </c>
      <c r="D5224" s="4">
        <v>40</v>
      </c>
      <c r="E5224" s="4" t="s">
        <v>21577</v>
      </c>
      <c r="F5224" s="4">
        <v>2.84173798561096</v>
      </c>
      <c r="G5224" s="4" t="s">
        <v>21578</v>
      </c>
    </row>
    <row r="5225" spans="1:7">
      <c r="A5225" s="4" t="s">
        <v>21579</v>
      </c>
      <c r="B5225" s="4" t="s">
        <v>21580</v>
      </c>
      <c r="C5225" s="4" t="s">
        <v>464</v>
      </c>
      <c r="D5225" s="4">
        <v>40</v>
      </c>
      <c r="E5225" s="4" t="s">
        <v>21581</v>
      </c>
      <c r="F5225" s="4">
        <v>2.84056234359741</v>
      </c>
      <c r="G5225" s="4" t="s">
        <v>21582</v>
      </c>
    </row>
    <row r="5226" spans="1:7">
      <c r="A5226" s="4" t="s">
        <v>21583</v>
      </c>
      <c r="B5226" s="4" t="s">
        <v>21584</v>
      </c>
      <c r="C5226" s="4" t="s">
        <v>464</v>
      </c>
      <c r="D5226" s="4">
        <v>42</v>
      </c>
      <c r="E5226" s="4" t="s">
        <v>21585</v>
      </c>
      <c r="F5226" s="4">
        <v>2.84052085876465</v>
      </c>
      <c r="G5226" s="4" t="s">
        <v>21586</v>
      </c>
    </row>
    <row r="5227" spans="1:7">
      <c r="A5227" s="4" t="s">
        <v>21587</v>
      </c>
      <c r="B5227" s="4" t="s">
        <v>21588</v>
      </c>
      <c r="C5227" s="4" t="s">
        <v>464</v>
      </c>
      <c r="D5227" s="4">
        <v>38</v>
      </c>
      <c r="E5227" s="4" t="s">
        <v>21589</v>
      </c>
      <c r="F5227" s="4">
        <v>2.84022164344788</v>
      </c>
      <c r="G5227" s="4" t="s">
        <v>21590</v>
      </c>
    </row>
    <row r="5228" spans="1:7">
      <c r="A5228" s="4" t="s">
        <v>21591</v>
      </c>
      <c r="B5228" s="4" t="s">
        <v>21592</v>
      </c>
      <c r="C5228" s="4" t="s">
        <v>464</v>
      </c>
      <c r="D5228" s="4">
        <v>44</v>
      </c>
      <c r="E5228" s="4" t="s">
        <v>21593</v>
      </c>
      <c r="F5228" s="4">
        <v>2.84013319015503</v>
      </c>
      <c r="G5228" s="4" t="s">
        <v>21594</v>
      </c>
    </row>
    <row r="5229" spans="1:7">
      <c r="A5229" s="4" t="s">
        <v>21595</v>
      </c>
      <c r="B5229" s="4" t="s">
        <v>21596</v>
      </c>
      <c r="C5229" s="4" t="s">
        <v>464</v>
      </c>
      <c r="D5229" s="4">
        <v>33</v>
      </c>
      <c r="E5229" s="4" t="s">
        <v>21597</v>
      </c>
      <c r="F5229" s="4">
        <v>2.83975434303284</v>
      </c>
      <c r="G5229" s="4" t="s">
        <v>21598</v>
      </c>
    </row>
    <row r="5230" spans="1:7">
      <c r="A5230" s="4" t="s">
        <v>21599</v>
      </c>
      <c r="B5230" s="4" t="s">
        <v>21600</v>
      </c>
      <c r="C5230" s="4" t="s">
        <v>464</v>
      </c>
      <c r="D5230" s="4">
        <v>42</v>
      </c>
      <c r="E5230" s="4" t="s">
        <v>21601</v>
      </c>
      <c r="F5230" s="4">
        <v>2.83786344528198</v>
      </c>
      <c r="G5230" s="4" t="s">
        <v>21602</v>
      </c>
    </row>
    <row r="5231" spans="1:7">
      <c r="A5231" s="4" t="s">
        <v>21603</v>
      </c>
      <c r="B5231" s="4" t="s">
        <v>21604</v>
      </c>
      <c r="C5231" s="4" t="s">
        <v>464</v>
      </c>
      <c r="D5231" s="4">
        <v>38</v>
      </c>
      <c r="E5231" s="4" t="s">
        <v>21605</v>
      </c>
      <c r="F5231" s="4">
        <v>2.83704710006714</v>
      </c>
      <c r="G5231" s="4" t="s">
        <v>21606</v>
      </c>
    </row>
    <row r="5232" spans="1:7">
      <c r="A5232" s="4" t="s">
        <v>21607</v>
      </c>
      <c r="B5232" s="4" t="s">
        <v>21608</v>
      </c>
      <c r="C5232" s="4" t="s">
        <v>464</v>
      </c>
      <c r="D5232" s="4">
        <v>45</v>
      </c>
      <c r="E5232" s="4" t="s">
        <v>21609</v>
      </c>
      <c r="F5232" s="4">
        <v>2.8366379737854</v>
      </c>
      <c r="G5232" s="4" t="s">
        <v>21610</v>
      </c>
    </row>
    <row r="5233" spans="1:7">
      <c r="A5233" s="4" t="s">
        <v>21611</v>
      </c>
      <c r="B5233" s="4" t="s">
        <v>21612</v>
      </c>
      <c r="C5233" s="4" t="s">
        <v>464</v>
      </c>
      <c r="D5233" s="4">
        <v>42</v>
      </c>
      <c r="E5233" s="4" t="s">
        <v>21613</v>
      </c>
      <c r="F5233" s="4">
        <v>2.83604788780212</v>
      </c>
      <c r="G5233" s="4" t="s">
        <v>21614</v>
      </c>
    </row>
    <row r="5234" spans="1:7">
      <c r="A5234" s="4" t="s">
        <v>21615</v>
      </c>
      <c r="B5234" s="4" t="s">
        <v>21616</v>
      </c>
      <c r="C5234" s="4" t="s">
        <v>464</v>
      </c>
      <c r="D5234" s="4">
        <v>35</v>
      </c>
      <c r="E5234" s="4" t="s">
        <v>21617</v>
      </c>
      <c r="F5234" s="4">
        <v>2.83546876907349</v>
      </c>
      <c r="G5234" s="4" t="s">
        <v>21618</v>
      </c>
    </row>
    <row r="5235" spans="1:7">
      <c r="A5235" s="4" t="s">
        <v>21619</v>
      </c>
      <c r="B5235" s="4" t="s">
        <v>21620</v>
      </c>
      <c r="C5235" s="4" t="s">
        <v>464</v>
      </c>
      <c r="D5235" s="4">
        <v>38</v>
      </c>
      <c r="E5235" s="4" t="s">
        <v>21621</v>
      </c>
      <c r="F5235" s="4">
        <v>2.83529376983643</v>
      </c>
      <c r="G5235" s="4" t="s">
        <v>21622</v>
      </c>
    </row>
    <row r="5236" spans="1:7">
      <c r="A5236" s="4" t="s">
        <v>21623</v>
      </c>
      <c r="B5236" s="4" t="s">
        <v>21624</v>
      </c>
      <c r="C5236" s="4" t="s">
        <v>464</v>
      </c>
      <c r="D5236" s="4">
        <v>38</v>
      </c>
      <c r="E5236" s="4" t="s">
        <v>21625</v>
      </c>
      <c r="F5236" s="4">
        <v>2.8345103263855</v>
      </c>
      <c r="G5236" s="4" t="s">
        <v>21626</v>
      </c>
    </row>
    <row r="5237" spans="1:7">
      <c r="A5237" s="4" t="s">
        <v>21627</v>
      </c>
      <c r="B5237" s="4" t="s">
        <v>21628</v>
      </c>
      <c r="C5237" s="4" t="s">
        <v>1124</v>
      </c>
      <c r="D5237" s="4">
        <v>1</v>
      </c>
      <c r="E5237" s="4" t="s">
        <v>21629</v>
      </c>
      <c r="F5237" s="4">
        <v>2.8344349861145</v>
      </c>
      <c r="G5237" s="4" t="s">
        <v>21630</v>
      </c>
    </row>
    <row r="5238" spans="1:7">
      <c r="A5238" s="4" t="s">
        <v>21631</v>
      </c>
      <c r="B5238" s="4" t="s">
        <v>21632</v>
      </c>
      <c r="C5238" s="4" t="s">
        <v>464</v>
      </c>
      <c r="D5238" s="4">
        <v>46</v>
      </c>
      <c r="E5238" s="4" t="s">
        <v>21633</v>
      </c>
      <c r="F5238" s="4">
        <v>2.83375597000122</v>
      </c>
      <c r="G5238" s="4" t="s">
        <v>21634</v>
      </c>
    </row>
    <row r="5239" spans="1:7">
      <c r="A5239" s="4" t="s">
        <v>21635</v>
      </c>
      <c r="B5239" s="4" t="s">
        <v>21636</v>
      </c>
      <c r="C5239" s="4" t="s">
        <v>464</v>
      </c>
      <c r="D5239" s="4">
        <v>41</v>
      </c>
      <c r="E5239" s="4" t="s">
        <v>21637</v>
      </c>
      <c r="F5239" s="4">
        <v>2.83373069763184</v>
      </c>
      <c r="G5239" s="4" t="s">
        <v>21638</v>
      </c>
    </row>
    <row r="5240" spans="1:7">
      <c r="A5240" s="4" t="s">
        <v>21639</v>
      </c>
      <c r="B5240" s="4" t="s">
        <v>21640</v>
      </c>
      <c r="C5240" s="4" t="s">
        <v>464</v>
      </c>
      <c r="D5240" s="4">
        <v>44</v>
      </c>
      <c r="E5240" s="4" t="s">
        <v>21641</v>
      </c>
      <c r="F5240" s="4">
        <v>2.83369779586792</v>
      </c>
      <c r="G5240" s="4" t="s">
        <v>21642</v>
      </c>
    </row>
    <row r="5241" spans="1:7">
      <c r="A5241" s="4" t="s">
        <v>21643</v>
      </c>
      <c r="B5241" s="4" t="s">
        <v>21644</v>
      </c>
      <c r="C5241" s="4" t="s">
        <v>464</v>
      </c>
      <c r="D5241" s="4">
        <v>46</v>
      </c>
      <c r="E5241" s="4" t="s">
        <v>21645</v>
      </c>
      <c r="F5241" s="4">
        <v>2.83345603942871</v>
      </c>
      <c r="G5241" s="4" t="s">
        <v>21646</v>
      </c>
    </row>
    <row r="5242" spans="1:7">
      <c r="A5242" s="4" t="s">
        <v>21647</v>
      </c>
      <c r="B5242" s="4" t="s">
        <v>21648</v>
      </c>
      <c r="C5242" s="4" t="s">
        <v>464</v>
      </c>
      <c r="D5242" s="4">
        <v>47</v>
      </c>
      <c r="E5242" s="4" t="s">
        <v>21649</v>
      </c>
      <c r="F5242" s="4">
        <v>2.83331084251404</v>
      </c>
      <c r="G5242" s="4" t="s">
        <v>21650</v>
      </c>
    </row>
    <row r="5243" spans="1:7">
      <c r="A5243" s="4" t="s">
        <v>21651</v>
      </c>
      <c r="B5243" s="4" t="s">
        <v>21652</v>
      </c>
      <c r="C5243" s="4" t="s">
        <v>464</v>
      </c>
      <c r="D5243" s="4">
        <v>38</v>
      </c>
      <c r="E5243" s="4" t="s">
        <v>21653</v>
      </c>
      <c r="F5243" s="4">
        <v>2.83328676223755</v>
      </c>
      <c r="G5243" s="4" t="s">
        <v>21654</v>
      </c>
    </row>
    <row r="5244" spans="1:7">
      <c r="A5244" s="4" t="s">
        <v>21655</v>
      </c>
      <c r="B5244" s="4" t="s">
        <v>21656</v>
      </c>
      <c r="C5244" s="4" t="s">
        <v>464</v>
      </c>
      <c r="D5244" s="4">
        <v>40</v>
      </c>
      <c r="E5244" s="4" t="s">
        <v>21657</v>
      </c>
      <c r="F5244" s="4">
        <v>2.83211660385132</v>
      </c>
      <c r="G5244" s="4" t="s">
        <v>21658</v>
      </c>
    </row>
    <row r="5245" spans="1:7">
      <c r="A5245" s="4" t="s">
        <v>21659</v>
      </c>
      <c r="B5245" s="4" t="s">
        <v>21660</v>
      </c>
      <c r="C5245" s="4" t="s">
        <v>464</v>
      </c>
      <c r="D5245" s="4">
        <v>37</v>
      </c>
      <c r="E5245" s="4" t="s">
        <v>21661</v>
      </c>
      <c r="F5245" s="4">
        <v>2.83211326599121</v>
      </c>
      <c r="G5245" s="4" t="s">
        <v>21662</v>
      </c>
    </row>
    <row r="5246" spans="1:7">
      <c r="A5246" s="4" t="s">
        <v>21663</v>
      </c>
      <c r="B5246" s="4" t="s">
        <v>21664</v>
      </c>
      <c r="C5246" s="4" t="s">
        <v>464</v>
      </c>
      <c r="D5246" s="4">
        <v>34</v>
      </c>
      <c r="E5246" s="4" t="s">
        <v>21665</v>
      </c>
      <c r="F5246" s="4">
        <v>2.83156490325928</v>
      </c>
      <c r="G5246" s="4" t="s">
        <v>21666</v>
      </c>
    </row>
    <row r="5247" spans="1:7">
      <c r="A5247" s="4" t="s">
        <v>21667</v>
      </c>
      <c r="B5247" s="4" t="s">
        <v>21668</v>
      </c>
      <c r="C5247" s="4" t="s">
        <v>464</v>
      </c>
      <c r="D5247" s="4">
        <v>43</v>
      </c>
      <c r="E5247" s="4" t="s">
        <v>21669</v>
      </c>
      <c r="F5247" s="4">
        <v>2.83124732971191</v>
      </c>
      <c r="G5247" s="4" t="s">
        <v>21670</v>
      </c>
    </row>
    <row r="5248" spans="1:7">
      <c r="A5248" s="4" t="s">
        <v>21671</v>
      </c>
      <c r="B5248" s="4" t="s">
        <v>21672</v>
      </c>
      <c r="C5248" s="4" t="s">
        <v>464</v>
      </c>
      <c r="D5248" s="4">
        <v>34</v>
      </c>
      <c r="E5248" s="4" t="s">
        <v>21673</v>
      </c>
      <c r="F5248" s="4">
        <v>2.830894947052</v>
      </c>
      <c r="G5248" s="4" t="s">
        <v>21674</v>
      </c>
    </row>
    <row r="5249" spans="1:7">
      <c r="A5249" s="4" t="s">
        <v>21675</v>
      </c>
      <c r="B5249" s="4" t="s">
        <v>21676</v>
      </c>
      <c r="C5249" s="4" t="s">
        <v>464</v>
      </c>
      <c r="D5249" s="4">
        <v>44</v>
      </c>
      <c r="E5249" s="4" t="s">
        <v>21677</v>
      </c>
      <c r="F5249" s="4">
        <v>2.83089447021484</v>
      </c>
      <c r="G5249" s="4" t="s">
        <v>21678</v>
      </c>
    </row>
    <row r="5250" spans="1:7">
      <c r="A5250" s="4" t="s">
        <v>21679</v>
      </c>
      <c r="B5250" s="4" t="s">
        <v>21680</v>
      </c>
      <c r="C5250" s="4" t="s">
        <v>464</v>
      </c>
      <c r="D5250" s="4">
        <v>32</v>
      </c>
      <c r="E5250" s="4" t="s">
        <v>21681</v>
      </c>
      <c r="F5250" s="4">
        <v>2.83035659790039</v>
      </c>
      <c r="G5250" s="4" t="s">
        <v>21682</v>
      </c>
    </row>
    <row r="5251" spans="1:7">
      <c r="A5251" s="4" t="s">
        <v>21683</v>
      </c>
      <c r="B5251" s="4" t="s">
        <v>21684</v>
      </c>
      <c r="C5251" s="4" t="s">
        <v>464</v>
      </c>
      <c r="D5251" s="4">
        <v>40</v>
      </c>
      <c r="E5251" s="4" t="s">
        <v>21685</v>
      </c>
      <c r="F5251" s="4">
        <v>2.83001232147217</v>
      </c>
      <c r="G5251" s="4" t="s">
        <v>21686</v>
      </c>
    </row>
    <row r="5252" spans="1:7">
      <c r="A5252" s="4" t="s">
        <v>21687</v>
      </c>
      <c r="B5252" s="4" t="s">
        <v>21688</v>
      </c>
      <c r="C5252" s="4" t="s">
        <v>464</v>
      </c>
      <c r="D5252" s="4">
        <v>38</v>
      </c>
      <c r="E5252" s="4" t="s">
        <v>21689</v>
      </c>
      <c r="F5252" s="4">
        <v>2.82942509651184</v>
      </c>
      <c r="G5252" s="4" t="s">
        <v>21690</v>
      </c>
    </row>
    <row r="5253" spans="1:7">
      <c r="A5253" s="4" t="s">
        <v>21691</v>
      </c>
      <c r="B5253" s="4" t="s">
        <v>21692</v>
      </c>
      <c r="C5253" s="4" t="s">
        <v>464</v>
      </c>
      <c r="D5253" s="4">
        <v>38</v>
      </c>
      <c r="E5253" s="4" t="s">
        <v>21693</v>
      </c>
      <c r="F5253" s="4">
        <v>2.82890129089355</v>
      </c>
      <c r="G5253" s="4" t="s">
        <v>21694</v>
      </c>
    </row>
    <row r="5254" spans="1:7">
      <c r="A5254" s="4" t="s">
        <v>21695</v>
      </c>
      <c r="B5254" s="4" t="s">
        <v>21696</v>
      </c>
      <c r="C5254" s="4" t="s">
        <v>464</v>
      </c>
      <c r="D5254" s="4">
        <v>32</v>
      </c>
      <c r="E5254" s="4" t="s">
        <v>21697</v>
      </c>
      <c r="F5254" s="4">
        <v>2.82863998413086</v>
      </c>
      <c r="G5254" s="4" t="s">
        <v>21698</v>
      </c>
    </row>
    <row r="5255" spans="1:7">
      <c r="A5255" s="4" t="s">
        <v>21699</v>
      </c>
      <c r="B5255" s="4" t="s">
        <v>21700</v>
      </c>
      <c r="C5255" s="4" t="s">
        <v>464</v>
      </c>
      <c r="D5255" s="4">
        <v>36</v>
      </c>
      <c r="E5255" s="4" t="s">
        <v>21701</v>
      </c>
      <c r="F5255" s="4">
        <v>2.82853364944458</v>
      </c>
      <c r="G5255" s="4" t="s">
        <v>21702</v>
      </c>
    </row>
    <row r="5256" spans="1:7">
      <c r="A5256" s="4" t="s">
        <v>21703</v>
      </c>
      <c r="B5256" s="4" t="s">
        <v>21704</v>
      </c>
      <c r="C5256" s="4" t="s">
        <v>464</v>
      </c>
      <c r="D5256" s="4">
        <v>41</v>
      </c>
      <c r="E5256" s="4" t="s">
        <v>21705</v>
      </c>
      <c r="F5256" s="4">
        <v>2.82701301574707</v>
      </c>
      <c r="G5256" s="4" t="s">
        <v>21706</v>
      </c>
    </row>
    <row r="5257" spans="1:7">
      <c r="A5257" s="4" t="s">
        <v>21707</v>
      </c>
      <c r="B5257" s="4" t="s">
        <v>21708</v>
      </c>
      <c r="C5257" s="4" t="s">
        <v>464</v>
      </c>
      <c r="D5257" s="4">
        <v>40</v>
      </c>
      <c r="E5257" s="4" t="s">
        <v>21709</v>
      </c>
      <c r="F5257" s="4">
        <v>2.82688665390015</v>
      </c>
      <c r="G5257" s="4" t="s">
        <v>21710</v>
      </c>
    </row>
    <row r="5258" spans="1:7">
      <c r="A5258" s="4" t="s">
        <v>21711</v>
      </c>
      <c r="B5258" s="4" t="s">
        <v>21712</v>
      </c>
      <c r="C5258" s="4" t="s">
        <v>464</v>
      </c>
      <c r="D5258" s="4">
        <v>43</v>
      </c>
      <c r="E5258" s="4" t="s">
        <v>21713</v>
      </c>
      <c r="F5258" s="4">
        <v>2.82663011550903</v>
      </c>
      <c r="G5258" s="4" t="s">
        <v>21714</v>
      </c>
    </row>
    <row r="5259" spans="1:7">
      <c r="A5259" s="4" t="s">
        <v>21715</v>
      </c>
      <c r="B5259" s="4" t="s">
        <v>21716</v>
      </c>
      <c r="C5259" s="4" t="s">
        <v>464</v>
      </c>
      <c r="D5259" s="4">
        <v>40</v>
      </c>
      <c r="E5259" s="4" t="s">
        <v>21717</v>
      </c>
      <c r="F5259" s="4">
        <v>2.82620024681091</v>
      </c>
      <c r="G5259" s="4" t="s">
        <v>21718</v>
      </c>
    </row>
    <row r="5260" spans="1:7">
      <c r="A5260" s="4" t="s">
        <v>21719</v>
      </c>
      <c r="B5260" s="4" t="s">
        <v>21720</v>
      </c>
      <c r="C5260" s="4" t="s">
        <v>464</v>
      </c>
      <c r="D5260" s="4">
        <v>41</v>
      </c>
      <c r="E5260" s="4" t="s">
        <v>21721</v>
      </c>
      <c r="F5260" s="4">
        <v>2.82491111755371</v>
      </c>
      <c r="G5260" s="4" t="s">
        <v>21722</v>
      </c>
    </row>
    <row r="5261" spans="1:7">
      <c r="A5261" s="4" t="s">
        <v>21723</v>
      </c>
      <c r="B5261" s="4" t="s">
        <v>21724</v>
      </c>
      <c r="C5261" s="4" t="s">
        <v>464</v>
      </c>
      <c r="D5261" s="4">
        <v>45</v>
      </c>
      <c r="E5261" s="4" t="s">
        <v>21725</v>
      </c>
      <c r="F5261" s="4">
        <v>2.82465815544128</v>
      </c>
      <c r="G5261" s="4" t="s">
        <v>21726</v>
      </c>
    </row>
    <row r="5262" spans="1:7">
      <c r="A5262" s="4" t="s">
        <v>21727</v>
      </c>
      <c r="B5262" s="4" t="s">
        <v>21728</v>
      </c>
      <c r="C5262" s="4" t="s">
        <v>464</v>
      </c>
      <c r="D5262" s="4">
        <v>35</v>
      </c>
      <c r="E5262" s="4" t="s">
        <v>21729</v>
      </c>
      <c r="F5262" s="4">
        <v>2.82461500167847</v>
      </c>
      <c r="G5262" s="4" t="s">
        <v>21730</v>
      </c>
    </row>
    <row r="5263" spans="1:7">
      <c r="A5263" s="4" t="s">
        <v>21731</v>
      </c>
      <c r="B5263" s="4" t="s">
        <v>21732</v>
      </c>
      <c r="C5263" s="4" t="s">
        <v>464</v>
      </c>
      <c r="D5263" s="4">
        <v>39</v>
      </c>
      <c r="E5263" s="4" t="s">
        <v>21733</v>
      </c>
      <c r="F5263" s="4">
        <v>2.823481798172</v>
      </c>
      <c r="G5263" s="4" t="s">
        <v>21734</v>
      </c>
    </row>
    <row r="5264" spans="1:7">
      <c r="A5264" s="4" t="s">
        <v>21735</v>
      </c>
      <c r="B5264" s="4" t="s">
        <v>21736</v>
      </c>
      <c r="C5264" s="4" t="s">
        <v>464</v>
      </c>
      <c r="D5264" s="4">
        <v>34</v>
      </c>
      <c r="E5264" s="4" t="s">
        <v>21737</v>
      </c>
      <c r="F5264" s="4">
        <v>2.82236003875732</v>
      </c>
      <c r="G5264" s="4" t="s">
        <v>21738</v>
      </c>
    </row>
    <row r="5265" spans="1:7">
      <c r="A5265" s="4" t="s">
        <v>21739</v>
      </c>
      <c r="B5265" s="4" t="s">
        <v>21740</v>
      </c>
      <c r="C5265" s="4" t="s">
        <v>464</v>
      </c>
      <c r="D5265" s="4">
        <v>38</v>
      </c>
      <c r="E5265" s="4" t="s">
        <v>21741</v>
      </c>
      <c r="F5265" s="4">
        <v>2.82186913490295</v>
      </c>
      <c r="G5265" s="4" t="s">
        <v>21742</v>
      </c>
    </row>
    <row r="5266" spans="1:7">
      <c r="A5266" s="4" t="s">
        <v>21743</v>
      </c>
      <c r="B5266" s="4" t="s">
        <v>21744</v>
      </c>
      <c r="C5266" s="4" t="s">
        <v>464</v>
      </c>
      <c r="D5266" s="4">
        <v>40</v>
      </c>
      <c r="E5266" s="4" t="s">
        <v>21745</v>
      </c>
      <c r="F5266" s="4">
        <v>2.81957674026489</v>
      </c>
      <c r="G5266" s="4" t="s">
        <v>21746</v>
      </c>
    </row>
    <row r="5267" spans="1:7">
      <c r="A5267" s="4" t="s">
        <v>21747</v>
      </c>
      <c r="B5267" s="4" t="s">
        <v>21748</v>
      </c>
      <c r="C5267" s="4" t="s">
        <v>464</v>
      </c>
      <c r="D5267" s="4">
        <v>44</v>
      </c>
      <c r="E5267" s="4" t="s">
        <v>21749</v>
      </c>
      <c r="F5267" s="4">
        <v>2.8195652961731</v>
      </c>
      <c r="G5267" s="4" t="s">
        <v>21750</v>
      </c>
    </row>
    <row r="5268" spans="1:7">
      <c r="A5268" s="4" t="s">
        <v>21751</v>
      </c>
      <c r="B5268" s="4" t="s">
        <v>21752</v>
      </c>
      <c r="C5268" s="4" t="s">
        <v>464</v>
      </c>
      <c r="D5268" s="4">
        <v>42</v>
      </c>
      <c r="E5268" s="4" t="s">
        <v>21753</v>
      </c>
      <c r="F5268" s="4">
        <v>2.817467212677</v>
      </c>
      <c r="G5268" s="4" t="s">
        <v>21754</v>
      </c>
    </row>
    <row r="5269" spans="1:7">
      <c r="A5269" s="4" t="s">
        <v>21755</v>
      </c>
      <c r="B5269" s="4" t="s">
        <v>21756</v>
      </c>
      <c r="C5269" s="4" t="s">
        <v>464</v>
      </c>
      <c r="D5269" s="4">
        <v>39</v>
      </c>
      <c r="E5269" s="4" t="s">
        <v>21757</v>
      </c>
      <c r="F5269" s="4">
        <v>2.81729173660278</v>
      </c>
      <c r="G5269" s="4" t="s">
        <v>21758</v>
      </c>
    </row>
    <row r="5270" spans="1:7">
      <c r="A5270" s="4" t="s">
        <v>21759</v>
      </c>
      <c r="B5270" s="4" t="s">
        <v>21760</v>
      </c>
      <c r="C5270" s="4" t="s">
        <v>464</v>
      </c>
      <c r="D5270" s="4">
        <v>38</v>
      </c>
      <c r="E5270" s="4" t="s">
        <v>21761</v>
      </c>
      <c r="F5270" s="4">
        <v>2.81599068641663</v>
      </c>
      <c r="G5270" s="4" t="s">
        <v>21762</v>
      </c>
    </row>
    <row r="5271" spans="1:7">
      <c r="A5271" s="4" t="s">
        <v>21763</v>
      </c>
      <c r="B5271" s="4" t="s">
        <v>21764</v>
      </c>
      <c r="C5271" s="4" t="s">
        <v>464</v>
      </c>
      <c r="D5271" s="4">
        <v>32</v>
      </c>
      <c r="E5271" s="4" t="s">
        <v>21765</v>
      </c>
      <c r="F5271" s="4">
        <v>2.81530022621155</v>
      </c>
      <c r="G5271" s="4" t="s">
        <v>21766</v>
      </c>
    </row>
    <row r="5272" spans="1:7">
      <c r="A5272" s="4" t="s">
        <v>21767</v>
      </c>
      <c r="B5272" s="4" t="s">
        <v>21768</v>
      </c>
      <c r="C5272" s="4" t="s">
        <v>464</v>
      </c>
      <c r="D5272" s="4">
        <v>32</v>
      </c>
      <c r="E5272" s="4" t="s">
        <v>21769</v>
      </c>
      <c r="F5272" s="4">
        <v>2.81496119499207</v>
      </c>
      <c r="G5272" s="4" t="s">
        <v>21770</v>
      </c>
    </row>
    <row r="5273" spans="1:7">
      <c r="A5273" s="4" t="s">
        <v>21771</v>
      </c>
      <c r="B5273" s="4" t="s">
        <v>21772</v>
      </c>
      <c r="C5273" s="4" t="s">
        <v>464</v>
      </c>
      <c r="D5273" s="4">
        <v>29</v>
      </c>
      <c r="E5273" s="4" t="s">
        <v>21773</v>
      </c>
      <c r="F5273" s="4">
        <v>2.81483316421509</v>
      </c>
      <c r="G5273" s="4" t="s">
        <v>21774</v>
      </c>
    </row>
    <row r="5274" spans="1:7">
      <c r="A5274" s="4" t="s">
        <v>21775</v>
      </c>
      <c r="B5274" s="4" t="s">
        <v>21776</v>
      </c>
      <c r="C5274" s="4" t="s">
        <v>464</v>
      </c>
      <c r="D5274" s="4">
        <v>26</v>
      </c>
      <c r="E5274" s="4" t="s">
        <v>21777</v>
      </c>
      <c r="F5274" s="4">
        <v>2.81483316421509</v>
      </c>
      <c r="G5274" s="4" t="s">
        <v>21778</v>
      </c>
    </row>
    <row r="5275" spans="1:7">
      <c r="A5275" s="4" t="s">
        <v>21779</v>
      </c>
      <c r="B5275" s="4" t="s">
        <v>21780</v>
      </c>
      <c r="C5275" s="4" t="s">
        <v>551</v>
      </c>
      <c r="D5275" s="4">
        <v>14</v>
      </c>
      <c r="E5275" s="4" t="s">
        <v>21781</v>
      </c>
      <c r="F5275" s="4">
        <v>2.81449294090271</v>
      </c>
      <c r="G5275" s="4" t="s">
        <v>21782</v>
      </c>
    </row>
    <row r="5276" spans="1:7">
      <c r="A5276" s="4" t="s">
        <v>21783</v>
      </c>
      <c r="B5276" s="4" t="s">
        <v>21784</v>
      </c>
      <c r="C5276" s="4" t="s">
        <v>464</v>
      </c>
      <c r="D5276" s="4">
        <v>40</v>
      </c>
      <c r="E5276" s="4" t="s">
        <v>21785</v>
      </c>
      <c r="F5276" s="4">
        <v>2.81321239471436</v>
      </c>
      <c r="G5276" s="4" t="s">
        <v>21786</v>
      </c>
    </row>
    <row r="5277" spans="1:7">
      <c r="A5277" s="4" t="s">
        <v>21787</v>
      </c>
      <c r="B5277" s="4" t="s">
        <v>21788</v>
      </c>
      <c r="C5277" s="4" t="s">
        <v>551</v>
      </c>
      <c r="D5277" s="4">
        <v>19</v>
      </c>
      <c r="E5277" s="4" t="s">
        <v>21789</v>
      </c>
      <c r="F5277" s="4">
        <v>2.81320905685425</v>
      </c>
      <c r="G5277" s="4" t="s">
        <v>21790</v>
      </c>
    </row>
    <row r="5278" spans="1:7">
      <c r="A5278" s="4" t="s">
        <v>21791</v>
      </c>
      <c r="B5278" s="4" t="s">
        <v>21792</v>
      </c>
      <c r="C5278" s="4" t="s">
        <v>464</v>
      </c>
      <c r="D5278" s="4">
        <v>45</v>
      </c>
      <c r="E5278" s="4" t="s">
        <v>21793</v>
      </c>
      <c r="F5278" s="4">
        <v>2.81189775466919</v>
      </c>
      <c r="G5278" s="4" t="s">
        <v>21794</v>
      </c>
    </row>
    <row r="5279" spans="1:7">
      <c r="A5279" s="4" t="s">
        <v>21795</v>
      </c>
      <c r="B5279" s="4" t="s">
        <v>21796</v>
      </c>
      <c r="C5279" s="4" t="s">
        <v>464</v>
      </c>
      <c r="D5279" s="4">
        <v>40</v>
      </c>
      <c r="E5279" s="4" t="s">
        <v>21797</v>
      </c>
      <c r="F5279" s="4">
        <v>2.81150388717651</v>
      </c>
      <c r="G5279" s="4" t="s">
        <v>21798</v>
      </c>
    </row>
    <row r="5280" spans="1:7">
      <c r="A5280" s="4" t="s">
        <v>21799</v>
      </c>
      <c r="B5280" s="4" t="s">
        <v>21800</v>
      </c>
      <c r="C5280" s="4" t="s">
        <v>464</v>
      </c>
      <c r="D5280" s="4">
        <v>44</v>
      </c>
      <c r="E5280" s="4" t="s">
        <v>21801</v>
      </c>
      <c r="F5280" s="4">
        <v>2.81141805648804</v>
      </c>
      <c r="G5280" s="4" t="s">
        <v>21802</v>
      </c>
    </row>
    <row r="5281" spans="1:7">
      <c r="A5281" s="4" t="s">
        <v>21803</v>
      </c>
      <c r="B5281" s="4" t="s">
        <v>21804</v>
      </c>
      <c r="C5281" s="4" t="s">
        <v>464</v>
      </c>
      <c r="D5281" s="4">
        <v>43</v>
      </c>
      <c r="E5281" s="4" t="s">
        <v>21805</v>
      </c>
      <c r="F5281" s="4">
        <v>2.81135416030884</v>
      </c>
      <c r="G5281" s="4" t="s">
        <v>21806</v>
      </c>
    </row>
    <row r="5282" spans="1:7">
      <c r="A5282" s="4" t="s">
        <v>21807</v>
      </c>
      <c r="B5282" s="4" t="s">
        <v>21808</v>
      </c>
      <c r="C5282" s="4" t="s">
        <v>464</v>
      </c>
      <c r="D5282" s="4">
        <v>46</v>
      </c>
      <c r="E5282" s="4" t="s">
        <v>21809</v>
      </c>
      <c r="F5282" s="4">
        <v>2.81056976318359</v>
      </c>
      <c r="G5282" s="4" t="s">
        <v>21810</v>
      </c>
    </row>
    <row r="5283" spans="1:7">
      <c r="A5283" s="4" t="s">
        <v>21811</v>
      </c>
      <c r="B5283" s="4" t="s">
        <v>21812</v>
      </c>
      <c r="C5283" s="4" t="s">
        <v>464</v>
      </c>
      <c r="D5283" s="4">
        <v>38</v>
      </c>
      <c r="E5283" s="4" t="s">
        <v>21813</v>
      </c>
      <c r="F5283" s="4">
        <v>2.80730223655701</v>
      </c>
      <c r="G5283" s="4" t="s">
        <v>21814</v>
      </c>
    </row>
    <row r="5284" spans="1:7">
      <c r="A5284" s="4" t="s">
        <v>21815</v>
      </c>
      <c r="B5284" s="4" t="s">
        <v>21816</v>
      </c>
      <c r="C5284" s="4" t="s">
        <v>464</v>
      </c>
      <c r="D5284" s="4">
        <v>45</v>
      </c>
      <c r="E5284" s="4" t="s">
        <v>21817</v>
      </c>
      <c r="F5284" s="4">
        <v>2.80596852302551</v>
      </c>
      <c r="G5284" s="4" t="s">
        <v>21818</v>
      </c>
    </row>
    <row r="5285" spans="1:7">
      <c r="A5285" s="4" t="s">
        <v>21819</v>
      </c>
      <c r="B5285" s="4" t="s">
        <v>21820</v>
      </c>
      <c r="C5285" s="4" t="s">
        <v>464</v>
      </c>
      <c r="D5285" s="4">
        <v>37</v>
      </c>
      <c r="E5285" s="4" t="s">
        <v>21821</v>
      </c>
      <c r="F5285" s="4">
        <v>2.80590915679932</v>
      </c>
      <c r="G5285" s="4" t="s">
        <v>21822</v>
      </c>
    </row>
    <row r="5286" spans="1:7">
      <c r="A5286" s="4" t="s">
        <v>21823</v>
      </c>
      <c r="B5286" s="4" t="s">
        <v>21824</v>
      </c>
      <c r="C5286" s="4" t="s">
        <v>3050</v>
      </c>
      <c r="D5286" s="4">
        <v>3</v>
      </c>
      <c r="E5286" s="4" t="s">
        <v>21825</v>
      </c>
      <c r="F5286" s="4">
        <v>2.80563020706177</v>
      </c>
      <c r="G5286" s="4" t="s">
        <v>21826</v>
      </c>
    </row>
    <row r="5287" spans="1:7">
      <c r="A5287" s="4" t="s">
        <v>21827</v>
      </c>
      <c r="B5287" s="4" t="s">
        <v>21828</v>
      </c>
      <c r="C5287" s="4" t="s">
        <v>464</v>
      </c>
      <c r="D5287" s="4">
        <v>37</v>
      </c>
      <c r="E5287" s="4" t="s">
        <v>21829</v>
      </c>
      <c r="F5287" s="4">
        <v>2.80387353897095</v>
      </c>
      <c r="G5287" s="4" t="s">
        <v>21830</v>
      </c>
    </row>
    <row r="5288" spans="1:7">
      <c r="A5288" s="4" t="s">
        <v>21831</v>
      </c>
      <c r="B5288" s="4" t="s">
        <v>21832</v>
      </c>
      <c r="C5288" s="4" t="s">
        <v>464</v>
      </c>
      <c r="D5288" s="4">
        <v>41</v>
      </c>
      <c r="E5288" s="4" t="s">
        <v>21833</v>
      </c>
      <c r="F5288" s="4">
        <v>2.80344438552856</v>
      </c>
      <c r="G5288" s="4" t="s">
        <v>21834</v>
      </c>
    </row>
    <row r="5289" spans="1:7">
      <c r="A5289" s="4" t="s">
        <v>21835</v>
      </c>
      <c r="B5289" s="4" t="s">
        <v>21836</v>
      </c>
      <c r="C5289" s="4" t="s">
        <v>464</v>
      </c>
      <c r="D5289" s="4">
        <v>44</v>
      </c>
      <c r="E5289" s="4" t="s">
        <v>21837</v>
      </c>
      <c r="F5289" s="4">
        <v>2.80343508720398</v>
      </c>
      <c r="G5289" s="4" t="s">
        <v>21838</v>
      </c>
    </row>
    <row r="5290" spans="1:7">
      <c r="A5290" s="4" t="s">
        <v>352</v>
      </c>
      <c r="B5290" s="4" t="s">
        <v>21839</v>
      </c>
      <c r="C5290" s="4" t="s">
        <v>464</v>
      </c>
      <c r="D5290" s="4">
        <v>46</v>
      </c>
      <c r="E5290" s="4" t="s">
        <v>21840</v>
      </c>
      <c r="F5290" s="4">
        <v>2.80244827270508</v>
      </c>
      <c r="G5290" s="4" t="s">
        <v>21841</v>
      </c>
    </row>
    <row r="5291" spans="1:7">
      <c r="A5291" s="4" t="s">
        <v>21842</v>
      </c>
      <c r="B5291" s="4" t="s">
        <v>21843</v>
      </c>
      <c r="C5291" s="4" t="s">
        <v>464</v>
      </c>
      <c r="D5291" s="4">
        <v>38</v>
      </c>
      <c r="E5291" s="4" t="s">
        <v>21844</v>
      </c>
      <c r="F5291" s="4">
        <v>2.80172300338745</v>
      </c>
      <c r="G5291" s="4" t="s">
        <v>21845</v>
      </c>
    </row>
    <row r="5292" spans="1:7">
      <c r="A5292" s="4" t="s">
        <v>21846</v>
      </c>
      <c r="B5292" s="4" t="s">
        <v>21847</v>
      </c>
      <c r="C5292" s="4" t="s">
        <v>464</v>
      </c>
      <c r="D5292" s="4">
        <v>45</v>
      </c>
      <c r="E5292" s="4" t="s">
        <v>21848</v>
      </c>
      <c r="F5292" s="4">
        <v>2.80170679092407</v>
      </c>
      <c r="G5292" s="4" t="s">
        <v>21849</v>
      </c>
    </row>
    <row r="5293" spans="1:7">
      <c r="A5293" s="4" t="s">
        <v>21850</v>
      </c>
      <c r="B5293" s="4" t="s">
        <v>21851</v>
      </c>
      <c r="C5293" s="4" t="s">
        <v>464</v>
      </c>
      <c r="D5293" s="4">
        <v>43</v>
      </c>
      <c r="E5293" s="4" t="s">
        <v>21852</v>
      </c>
      <c r="F5293" s="4">
        <v>2.80141043663025</v>
      </c>
      <c r="G5293" s="4" t="s">
        <v>21853</v>
      </c>
    </row>
    <row r="5294" spans="1:7">
      <c r="A5294" s="4" t="s">
        <v>21854</v>
      </c>
      <c r="B5294" s="4" t="s">
        <v>21855</v>
      </c>
      <c r="C5294" s="4" t="s">
        <v>464</v>
      </c>
      <c r="D5294" s="4">
        <v>37</v>
      </c>
      <c r="E5294" s="4" t="s">
        <v>21856</v>
      </c>
      <c r="F5294" s="4">
        <v>2.79987335205078</v>
      </c>
      <c r="G5294" s="4" t="s">
        <v>21857</v>
      </c>
    </row>
    <row r="5295" spans="1:7">
      <c r="A5295" s="4" t="s">
        <v>21858</v>
      </c>
      <c r="B5295" s="4" t="s">
        <v>21859</v>
      </c>
      <c r="C5295" s="4" t="s">
        <v>464</v>
      </c>
      <c r="D5295" s="4">
        <v>37</v>
      </c>
      <c r="E5295" s="4" t="s">
        <v>21860</v>
      </c>
      <c r="F5295" s="4">
        <v>2.79819083213806</v>
      </c>
      <c r="G5295" s="4" t="s">
        <v>21861</v>
      </c>
    </row>
    <row r="5296" spans="1:7">
      <c r="A5296" s="4" t="s">
        <v>21862</v>
      </c>
      <c r="B5296" s="4" t="s">
        <v>21863</v>
      </c>
      <c r="C5296" s="4" t="s">
        <v>464</v>
      </c>
      <c r="D5296" s="4">
        <v>48</v>
      </c>
      <c r="E5296" s="4" t="s">
        <v>21864</v>
      </c>
      <c r="F5296" s="4">
        <v>2.79607677459717</v>
      </c>
      <c r="G5296" s="4" t="s">
        <v>21865</v>
      </c>
    </row>
    <row r="5297" spans="1:7">
      <c r="A5297" s="4" t="s">
        <v>21866</v>
      </c>
      <c r="B5297" s="4" t="s">
        <v>21867</v>
      </c>
      <c r="C5297" s="4" t="s">
        <v>464</v>
      </c>
      <c r="D5297" s="4">
        <v>45</v>
      </c>
      <c r="E5297" s="4" t="s">
        <v>21868</v>
      </c>
      <c r="F5297" s="4">
        <v>2.79527425765991</v>
      </c>
      <c r="G5297" s="4" t="s">
        <v>21869</v>
      </c>
    </row>
    <row r="5298" spans="1:7">
      <c r="A5298" s="4" t="s">
        <v>21870</v>
      </c>
      <c r="B5298" s="4" t="s">
        <v>21871</v>
      </c>
      <c r="C5298" s="4" t="s">
        <v>464</v>
      </c>
      <c r="D5298" s="4">
        <v>41</v>
      </c>
      <c r="E5298" s="4" t="s">
        <v>21872</v>
      </c>
      <c r="F5298" s="4">
        <v>2.79424476623535</v>
      </c>
      <c r="G5298" s="4" t="s">
        <v>21873</v>
      </c>
    </row>
    <row r="5299" spans="1:7">
      <c r="A5299" s="4" t="s">
        <v>21874</v>
      </c>
      <c r="B5299" s="4" t="s">
        <v>21875</v>
      </c>
      <c r="C5299" s="4" t="s">
        <v>551</v>
      </c>
      <c r="D5299" s="4">
        <v>17</v>
      </c>
      <c r="E5299" s="4" t="s">
        <v>21876</v>
      </c>
      <c r="F5299" s="4">
        <v>2.79348182678223</v>
      </c>
      <c r="G5299" s="4" t="s">
        <v>21877</v>
      </c>
    </row>
    <row r="5300" spans="1:7">
      <c r="A5300" s="4" t="s">
        <v>21878</v>
      </c>
      <c r="B5300" s="4" t="s">
        <v>21879</v>
      </c>
      <c r="C5300" s="4" t="s">
        <v>464</v>
      </c>
      <c r="D5300" s="4">
        <v>34</v>
      </c>
      <c r="E5300" s="4" t="s">
        <v>21880</v>
      </c>
      <c r="F5300" s="4">
        <v>2.79216456413269</v>
      </c>
      <c r="G5300" s="4" t="s">
        <v>21881</v>
      </c>
    </row>
    <row r="5301" spans="1:7">
      <c r="A5301" s="4" t="s">
        <v>21882</v>
      </c>
      <c r="B5301" s="4" t="s">
        <v>21883</v>
      </c>
      <c r="C5301" s="4" t="s">
        <v>464</v>
      </c>
      <c r="D5301" s="4">
        <v>41</v>
      </c>
      <c r="E5301" s="4" t="s">
        <v>21884</v>
      </c>
      <c r="F5301" s="4">
        <v>2.79202365875244</v>
      </c>
      <c r="G5301" s="4" t="s">
        <v>21885</v>
      </c>
    </row>
    <row r="5302" spans="1:7">
      <c r="A5302" s="4" t="s">
        <v>21886</v>
      </c>
      <c r="B5302" s="4" t="s">
        <v>21887</v>
      </c>
      <c r="C5302" s="4" t="s">
        <v>464</v>
      </c>
      <c r="D5302" s="4">
        <v>36</v>
      </c>
      <c r="E5302" s="4" t="s">
        <v>21888</v>
      </c>
      <c r="F5302" s="4">
        <v>2.78806805610657</v>
      </c>
      <c r="G5302" s="4" t="s">
        <v>21889</v>
      </c>
    </row>
    <row r="5303" spans="1:7">
      <c r="A5303" s="4" t="s">
        <v>21890</v>
      </c>
      <c r="B5303" s="4" t="s">
        <v>21891</v>
      </c>
      <c r="C5303" s="4" t="s">
        <v>464</v>
      </c>
      <c r="D5303" s="4">
        <v>36</v>
      </c>
      <c r="E5303" s="4" t="s">
        <v>21892</v>
      </c>
      <c r="F5303" s="4">
        <v>2.7875337600708</v>
      </c>
      <c r="G5303" s="4" t="s">
        <v>21893</v>
      </c>
    </row>
    <row r="5304" spans="1:7">
      <c r="A5304" s="4" t="s">
        <v>21894</v>
      </c>
      <c r="B5304" s="4" t="s">
        <v>21895</v>
      </c>
      <c r="C5304" s="4" t="s">
        <v>464</v>
      </c>
      <c r="D5304" s="4">
        <v>42</v>
      </c>
      <c r="E5304" s="4" t="s">
        <v>21896</v>
      </c>
      <c r="F5304" s="4">
        <v>2.78640508651733</v>
      </c>
      <c r="G5304" s="4" t="s">
        <v>21897</v>
      </c>
    </row>
    <row r="5305" spans="1:7">
      <c r="A5305" s="4" t="s">
        <v>21898</v>
      </c>
      <c r="B5305" s="4" t="s">
        <v>21899</v>
      </c>
      <c r="C5305" s="4" t="s">
        <v>464</v>
      </c>
      <c r="D5305" s="4">
        <v>35</v>
      </c>
      <c r="E5305" s="4" t="s">
        <v>21900</v>
      </c>
      <c r="F5305" s="4">
        <v>2.78558301925659</v>
      </c>
      <c r="G5305" s="4" t="s">
        <v>21901</v>
      </c>
    </row>
    <row r="5306" spans="1:7">
      <c r="A5306" s="4" t="s">
        <v>21902</v>
      </c>
      <c r="B5306" s="4" t="s">
        <v>21903</v>
      </c>
      <c r="C5306" s="4" t="s">
        <v>464</v>
      </c>
      <c r="D5306" s="4">
        <v>42</v>
      </c>
      <c r="E5306" s="4" t="s">
        <v>21904</v>
      </c>
      <c r="F5306" s="4">
        <v>2.78523397445679</v>
      </c>
      <c r="G5306" s="4" t="s">
        <v>21905</v>
      </c>
    </row>
    <row r="5307" spans="1:7">
      <c r="A5307" s="4" t="s">
        <v>21906</v>
      </c>
      <c r="B5307" s="4" t="s">
        <v>21907</v>
      </c>
      <c r="C5307" s="4" t="s">
        <v>464</v>
      </c>
      <c r="D5307" s="4">
        <v>40</v>
      </c>
      <c r="E5307" s="4" t="s">
        <v>21908</v>
      </c>
      <c r="F5307" s="4">
        <v>2.78490161895752</v>
      </c>
      <c r="G5307" s="4" t="s">
        <v>21909</v>
      </c>
    </row>
    <row r="5308" spans="1:7">
      <c r="A5308" s="4" t="s">
        <v>21910</v>
      </c>
      <c r="B5308" s="4" t="s">
        <v>21911</v>
      </c>
      <c r="C5308" s="4" t="s">
        <v>464</v>
      </c>
      <c r="D5308" s="4">
        <v>42</v>
      </c>
      <c r="E5308" s="4" t="s">
        <v>21912</v>
      </c>
      <c r="F5308" s="4">
        <v>2.78483891487122</v>
      </c>
      <c r="G5308" s="4" t="s">
        <v>21913</v>
      </c>
    </row>
    <row r="5309" spans="1:7">
      <c r="A5309" s="4" t="s">
        <v>21914</v>
      </c>
      <c r="B5309" s="4" t="s">
        <v>21915</v>
      </c>
      <c r="C5309" s="4" t="s">
        <v>464</v>
      </c>
      <c r="D5309" s="4">
        <v>41</v>
      </c>
      <c r="E5309" s="4" t="s">
        <v>21916</v>
      </c>
      <c r="F5309" s="4">
        <v>2.78462910652161</v>
      </c>
      <c r="G5309" s="4" t="s">
        <v>21917</v>
      </c>
    </row>
    <row r="5310" spans="1:7">
      <c r="A5310" s="4" t="s">
        <v>21918</v>
      </c>
      <c r="B5310" s="4" t="s">
        <v>21919</v>
      </c>
      <c r="C5310" s="4" t="s">
        <v>464</v>
      </c>
      <c r="D5310" s="4">
        <v>41</v>
      </c>
      <c r="E5310" s="4" t="s">
        <v>21920</v>
      </c>
      <c r="F5310" s="4">
        <v>2.78462052345276</v>
      </c>
      <c r="G5310" s="4" t="s">
        <v>21921</v>
      </c>
    </row>
    <row r="5311" spans="1:7">
      <c r="A5311" s="4" t="s">
        <v>21922</v>
      </c>
      <c r="B5311" s="4" t="s">
        <v>21923</v>
      </c>
      <c r="C5311" s="4" t="s">
        <v>464</v>
      </c>
      <c r="D5311" s="4">
        <v>41</v>
      </c>
      <c r="E5311" s="4" t="s">
        <v>21924</v>
      </c>
      <c r="F5311" s="4">
        <v>2.7844021320343</v>
      </c>
      <c r="G5311" s="4" t="s">
        <v>21925</v>
      </c>
    </row>
    <row r="5312" spans="1:7">
      <c r="A5312" s="4" t="s">
        <v>21926</v>
      </c>
      <c r="B5312" s="4" t="s">
        <v>21927</v>
      </c>
      <c r="C5312" s="4" t="s">
        <v>3050</v>
      </c>
      <c r="D5312" s="4">
        <v>2</v>
      </c>
      <c r="E5312" s="4" t="s">
        <v>21928</v>
      </c>
      <c r="F5312" s="4">
        <v>2.78280878067017</v>
      </c>
      <c r="G5312" s="4" t="s">
        <v>21929</v>
      </c>
    </row>
    <row r="5313" spans="1:7">
      <c r="A5313" s="4" t="s">
        <v>21930</v>
      </c>
      <c r="B5313" s="4" t="s">
        <v>21931</v>
      </c>
      <c r="C5313" s="4" t="s">
        <v>464</v>
      </c>
      <c r="D5313" s="4">
        <v>45</v>
      </c>
      <c r="E5313" s="4" t="s">
        <v>21932</v>
      </c>
      <c r="F5313" s="4">
        <v>2.7820029258728</v>
      </c>
      <c r="G5313" s="4" t="s">
        <v>21933</v>
      </c>
    </row>
    <row r="5314" spans="1:7">
      <c r="A5314" s="4" t="s">
        <v>21934</v>
      </c>
      <c r="B5314" s="4" t="s">
        <v>21935</v>
      </c>
      <c r="C5314" s="4" t="s">
        <v>464</v>
      </c>
      <c r="D5314" s="4">
        <v>38</v>
      </c>
      <c r="E5314" s="4" t="s">
        <v>21936</v>
      </c>
      <c r="F5314" s="4">
        <v>2.78023815155029</v>
      </c>
      <c r="G5314" s="4" t="s">
        <v>21937</v>
      </c>
    </row>
    <row r="5315" spans="1:7">
      <c r="A5315" s="4" t="s">
        <v>21938</v>
      </c>
      <c r="B5315" s="4" t="s">
        <v>21939</v>
      </c>
      <c r="C5315" s="4" t="s">
        <v>464</v>
      </c>
      <c r="D5315" s="4">
        <v>41</v>
      </c>
      <c r="E5315" s="4" t="s">
        <v>21940</v>
      </c>
      <c r="F5315" s="4">
        <v>2.77884769439697</v>
      </c>
      <c r="G5315" s="4" t="s">
        <v>21941</v>
      </c>
    </row>
    <row r="5316" spans="1:7">
      <c r="A5316" s="4" t="s">
        <v>21942</v>
      </c>
      <c r="B5316" s="4" t="s">
        <v>21943</v>
      </c>
      <c r="C5316" s="4" t="s">
        <v>464</v>
      </c>
      <c r="D5316" s="4">
        <v>38</v>
      </c>
      <c r="E5316" s="4" t="s">
        <v>21944</v>
      </c>
      <c r="F5316" s="4">
        <v>2.7787880897522</v>
      </c>
      <c r="G5316" s="4" t="s">
        <v>21945</v>
      </c>
    </row>
    <row r="5317" spans="1:7">
      <c r="A5317" s="4" t="s">
        <v>21946</v>
      </c>
      <c r="B5317" s="4" t="s">
        <v>21947</v>
      </c>
      <c r="C5317" s="4" t="s">
        <v>464</v>
      </c>
      <c r="D5317" s="4">
        <v>37</v>
      </c>
      <c r="E5317" s="4" t="s">
        <v>21948</v>
      </c>
      <c r="F5317" s="4">
        <v>2.77858829498291</v>
      </c>
      <c r="G5317" s="4" t="s">
        <v>21949</v>
      </c>
    </row>
    <row r="5318" spans="1:7">
      <c r="A5318" s="4" t="s">
        <v>21950</v>
      </c>
      <c r="B5318" s="4" t="s">
        <v>21951</v>
      </c>
      <c r="C5318" s="4" t="s">
        <v>464</v>
      </c>
      <c r="D5318" s="4">
        <v>37</v>
      </c>
      <c r="E5318" s="4" t="s">
        <v>21952</v>
      </c>
      <c r="F5318" s="4">
        <v>2.77739238739014</v>
      </c>
      <c r="G5318" s="4" t="s">
        <v>21953</v>
      </c>
    </row>
    <row r="5319" spans="1:7">
      <c r="A5319" s="4" t="s">
        <v>21954</v>
      </c>
      <c r="B5319" s="4" t="s">
        <v>21955</v>
      </c>
      <c r="C5319" s="4" t="s">
        <v>464</v>
      </c>
      <c r="D5319" s="4">
        <v>35</v>
      </c>
      <c r="E5319" s="4" t="s">
        <v>21956</v>
      </c>
      <c r="F5319" s="4">
        <v>2.77669620513916</v>
      </c>
      <c r="G5319" s="4" t="s">
        <v>21957</v>
      </c>
    </row>
    <row r="5320" spans="1:7">
      <c r="A5320" s="4" t="s">
        <v>21958</v>
      </c>
      <c r="B5320" s="4" t="s">
        <v>21959</v>
      </c>
      <c r="C5320" s="4" t="s">
        <v>464</v>
      </c>
      <c r="D5320" s="4">
        <v>36</v>
      </c>
      <c r="E5320" s="4" t="s">
        <v>21960</v>
      </c>
      <c r="F5320" s="4">
        <v>2.77619695663452</v>
      </c>
      <c r="G5320" s="4" t="s">
        <v>21961</v>
      </c>
    </row>
    <row r="5321" spans="1:7">
      <c r="A5321" s="4" t="s">
        <v>21962</v>
      </c>
      <c r="B5321" s="4" t="s">
        <v>21963</v>
      </c>
      <c r="C5321" s="4" t="s">
        <v>464</v>
      </c>
      <c r="D5321" s="4">
        <v>42</v>
      </c>
      <c r="E5321" s="4" t="s">
        <v>21964</v>
      </c>
      <c r="F5321" s="4">
        <v>2.77562832832336</v>
      </c>
      <c r="G5321" s="4" t="s">
        <v>21965</v>
      </c>
    </row>
    <row r="5322" spans="1:7">
      <c r="A5322" s="4" t="s">
        <v>21966</v>
      </c>
      <c r="B5322" s="4" t="s">
        <v>21967</v>
      </c>
      <c r="C5322" s="4" t="s">
        <v>464</v>
      </c>
      <c r="D5322" s="4">
        <v>39</v>
      </c>
      <c r="E5322" s="4" t="s">
        <v>21968</v>
      </c>
      <c r="F5322" s="4">
        <v>2.77561616897583</v>
      </c>
      <c r="G5322" s="4" t="s">
        <v>21969</v>
      </c>
    </row>
    <row r="5323" spans="1:7">
      <c r="A5323" s="4" t="s">
        <v>21970</v>
      </c>
      <c r="B5323" s="4" t="s">
        <v>21971</v>
      </c>
      <c r="C5323" s="4" t="s">
        <v>464</v>
      </c>
      <c r="D5323" s="4">
        <v>48</v>
      </c>
      <c r="E5323" s="4" t="s">
        <v>21972</v>
      </c>
      <c r="F5323" s="4">
        <v>2.77543163299561</v>
      </c>
      <c r="G5323" s="4" t="s">
        <v>21973</v>
      </c>
    </row>
    <row r="5324" spans="1:7">
      <c r="A5324" s="4" t="s">
        <v>21974</v>
      </c>
      <c r="B5324" s="4" t="s">
        <v>21975</v>
      </c>
      <c r="C5324" s="4" t="s">
        <v>464</v>
      </c>
      <c r="D5324" s="4">
        <v>41</v>
      </c>
      <c r="E5324" s="4" t="s">
        <v>21976</v>
      </c>
      <c r="F5324" s="4">
        <v>2.77454590797424</v>
      </c>
      <c r="G5324" s="4" t="s">
        <v>21977</v>
      </c>
    </row>
    <row r="5325" spans="1:7">
      <c r="A5325" s="4" t="s">
        <v>21978</v>
      </c>
      <c r="B5325" s="4" t="s">
        <v>21979</v>
      </c>
      <c r="C5325" s="4" t="s">
        <v>551</v>
      </c>
      <c r="D5325" s="4">
        <v>18</v>
      </c>
      <c r="E5325" s="4" t="s">
        <v>21980</v>
      </c>
      <c r="F5325" s="4">
        <v>2.77408170700073</v>
      </c>
      <c r="G5325" s="4" t="s">
        <v>21981</v>
      </c>
    </row>
    <row r="5326" spans="1:7">
      <c r="A5326" s="4" t="s">
        <v>21982</v>
      </c>
      <c r="B5326" s="4" t="s">
        <v>21983</v>
      </c>
      <c r="C5326" s="4" t="s">
        <v>464</v>
      </c>
      <c r="D5326" s="4">
        <v>36</v>
      </c>
      <c r="E5326" s="4" t="s">
        <v>21984</v>
      </c>
      <c r="F5326" s="4">
        <v>2.77387046813965</v>
      </c>
      <c r="G5326" s="4" t="s">
        <v>21985</v>
      </c>
    </row>
    <row r="5327" spans="1:7">
      <c r="A5327" s="4" t="s">
        <v>21986</v>
      </c>
      <c r="B5327" s="4" t="s">
        <v>21987</v>
      </c>
      <c r="C5327" s="4" t="s">
        <v>464</v>
      </c>
      <c r="D5327" s="4">
        <v>41</v>
      </c>
      <c r="E5327" s="4" t="s">
        <v>21988</v>
      </c>
      <c r="F5327" s="4">
        <v>2.77283549308777</v>
      </c>
      <c r="G5327" s="4" t="s">
        <v>21989</v>
      </c>
    </row>
    <row r="5328" spans="1:7">
      <c r="A5328" s="4" t="s">
        <v>21990</v>
      </c>
      <c r="B5328" s="4" t="s">
        <v>21991</v>
      </c>
      <c r="C5328" s="4" t="s">
        <v>464</v>
      </c>
      <c r="D5328" s="4">
        <v>40</v>
      </c>
      <c r="E5328" s="4" t="s">
        <v>21992</v>
      </c>
      <c r="F5328" s="4">
        <v>2.77213168144226</v>
      </c>
      <c r="G5328" s="4" t="s">
        <v>21993</v>
      </c>
    </row>
    <row r="5329" spans="1:7">
      <c r="A5329" s="4" t="s">
        <v>21994</v>
      </c>
      <c r="B5329" s="4" t="s">
        <v>21995</v>
      </c>
      <c r="C5329" s="4" t="s">
        <v>464</v>
      </c>
      <c r="D5329" s="4">
        <v>45</v>
      </c>
      <c r="E5329" s="4" t="s">
        <v>21996</v>
      </c>
      <c r="F5329" s="4">
        <v>2.77155733108521</v>
      </c>
      <c r="G5329" s="4" t="s">
        <v>21997</v>
      </c>
    </row>
    <row r="5330" spans="1:7">
      <c r="A5330" s="4" t="s">
        <v>21998</v>
      </c>
      <c r="B5330" s="4" t="s">
        <v>21999</v>
      </c>
      <c r="C5330" s="4" t="s">
        <v>464</v>
      </c>
      <c r="D5330" s="4">
        <v>34</v>
      </c>
      <c r="E5330" s="4" t="s">
        <v>22000</v>
      </c>
      <c r="F5330" s="4">
        <v>2.77145910263062</v>
      </c>
      <c r="G5330" s="4" t="s">
        <v>22001</v>
      </c>
    </row>
    <row r="5331" spans="1:7">
      <c r="A5331" s="4" t="s">
        <v>22002</v>
      </c>
      <c r="B5331" s="4" t="s">
        <v>22003</v>
      </c>
      <c r="C5331" s="4" t="s">
        <v>464</v>
      </c>
      <c r="D5331" s="4">
        <v>40</v>
      </c>
      <c r="E5331" s="4" t="s">
        <v>22004</v>
      </c>
      <c r="F5331" s="4">
        <v>2.77097606658936</v>
      </c>
      <c r="G5331" s="4" t="s">
        <v>22005</v>
      </c>
    </row>
    <row r="5332" spans="1:7">
      <c r="A5332" s="4" t="s">
        <v>22006</v>
      </c>
      <c r="B5332" s="4" t="s">
        <v>22007</v>
      </c>
      <c r="C5332" s="4" t="s">
        <v>464</v>
      </c>
      <c r="D5332" s="4">
        <v>39</v>
      </c>
      <c r="E5332" s="4" t="s">
        <v>22008</v>
      </c>
      <c r="F5332" s="4">
        <v>2.76912379264832</v>
      </c>
      <c r="G5332" s="4" t="s">
        <v>22009</v>
      </c>
    </row>
    <row r="5333" spans="1:7">
      <c r="A5333" s="4" t="s">
        <v>22010</v>
      </c>
      <c r="B5333" s="4" t="s">
        <v>22011</v>
      </c>
      <c r="C5333" s="4" t="s">
        <v>464</v>
      </c>
      <c r="D5333" s="4">
        <v>38</v>
      </c>
      <c r="E5333" s="4" t="s">
        <v>22012</v>
      </c>
      <c r="F5333" s="4">
        <v>2.76837015151978</v>
      </c>
      <c r="G5333" s="4" t="s">
        <v>22013</v>
      </c>
    </row>
    <row r="5334" spans="1:7">
      <c r="A5334" s="4" t="s">
        <v>22014</v>
      </c>
      <c r="B5334" s="4" t="s">
        <v>22015</v>
      </c>
      <c r="C5334" s="4" t="s">
        <v>464</v>
      </c>
      <c r="D5334" s="4">
        <v>42</v>
      </c>
      <c r="E5334" s="4" t="s">
        <v>22016</v>
      </c>
      <c r="F5334" s="4">
        <v>2.76783061027527</v>
      </c>
      <c r="G5334" s="4" t="s">
        <v>22017</v>
      </c>
    </row>
    <row r="5335" spans="1:7">
      <c r="A5335" s="4" t="s">
        <v>22018</v>
      </c>
      <c r="B5335" s="4" t="s">
        <v>22019</v>
      </c>
      <c r="C5335" s="4" t="s">
        <v>464</v>
      </c>
      <c r="D5335" s="4">
        <v>41</v>
      </c>
      <c r="E5335" s="4" t="s">
        <v>22020</v>
      </c>
      <c r="F5335" s="4">
        <v>2.76769614219666</v>
      </c>
      <c r="G5335" s="4" t="s">
        <v>22021</v>
      </c>
    </row>
    <row r="5336" spans="1:7">
      <c r="A5336" s="4" t="s">
        <v>22022</v>
      </c>
      <c r="B5336" s="4" t="s">
        <v>22023</v>
      </c>
      <c r="C5336" s="4" t="s">
        <v>464</v>
      </c>
      <c r="D5336" s="4">
        <v>38</v>
      </c>
      <c r="E5336" s="4" t="s">
        <v>22024</v>
      </c>
      <c r="F5336" s="4">
        <v>2.76602077484131</v>
      </c>
      <c r="G5336" s="4" t="s">
        <v>22025</v>
      </c>
    </row>
    <row r="5337" spans="1:7">
      <c r="A5337" s="4" t="s">
        <v>22026</v>
      </c>
      <c r="B5337" s="4" t="s">
        <v>22027</v>
      </c>
      <c r="C5337" s="4" t="s">
        <v>464</v>
      </c>
      <c r="D5337" s="4">
        <v>37</v>
      </c>
      <c r="E5337" s="4" t="s">
        <v>22028</v>
      </c>
      <c r="F5337" s="4">
        <v>2.76593446731567</v>
      </c>
      <c r="G5337" s="4" t="s">
        <v>22029</v>
      </c>
    </row>
    <row r="5338" spans="1:7">
      <c r="A5338" s="4" t="s">
        <v>22030</v>
      </c>
      <c r="B5338" s="4" t="s">
        <v>22031</v>
      </c>
      <c r="C5338" s="4" t="s">
        <v>464</v>
      </c>
      <c r="D5338" s="4">
        <v>36</v>
      </c>
      <c r="E5338" s="4" t="s">
        <v>22032</v>
      </c>
      <c r="F5338" s="4">
        <v>2.7655086517334</v>
      </c>
      <c r="G5338" s="4" t="s">
        <v>22033</v>
      </c>
    </row>
    <row r="5339" spans="1:7">
      <c r="A5339" s="4" t="s">
        <v>22034</v>
      </c>
      <c r="B5339" s="4" t="s">
        <v>22035</v>
      </c>
      <c r="C5339" s="4" t="s">
        <v>464</v>
      </c>
      <c r="D5339" s="4">
        <v>35</v>
      </c>
      <c r="E5339" s="4" t="s">
        <v>22036</v>
      </c>
      <c r="F5339" s="4">
        <v>2.76535654067993</v>
      </c>
      <c r="G5339" s="4" t="s">
        <v>22037</v>
      </c>
    </row>
    <row r="5340" spans="1:7">
      <c r="A5340" s="4" t="s">
        <v>22038</v>
      </c>
      <c r="B5340" s="4" t="s">
        <v>22039</v>
      </c>
      <c r="C5340" s="4" t="s">
        <v>1124</v>
      </c>
      <c r="D5340" s="4">
        <v>2</v>
      </c>
      <c r="E5340" s="4" t="s">
        <v>22040</v>
      </c>
      <c r="F5340" s="4">
        <v>2.76530051231384</v>
      </c>
      <c r="G5340" s="4" t="s">
        <v>22041</v>
      </c>
    </row>
    <row r="5341" spans="1:7">
      <c r="A5341" s="4" t="s">
        <v>22042</v>
      </c>
      <c r="B5341" s="4" t="s">
        <v>22043</v>
      </c>
      <c r="C5341" s="4" t="s">
        <v>464</v>
      </c>
      <c r="D5341" s="4">
        <v>42</v>
      </c>
      <c r="E5341" s="4" t="s">
        <v>22044</v>
      </c>
      <c r="F5341" s="4">
        <v>2.76377725601196</v>
      </c>
      <c r="G5341" s="4" t="s">
        <v>22045</v>
      </c>
    </row>
    <row r="5342" spans="1:7">
      <c r="A5342" s="4" t="s">
        <v>22046</v>
      </c>
      <c r="B5342" s="4" t="s">
        <v>22047</v>
      </c>
      <c r="C5342" s="4" t="s">
        <v>464</v>
      </c>
      <c r="D5342" s="4">
        <v>45</v>
      </c>
      <c r="E5342" s="4" t="s">
        <v>22048</v>
      </c>
      <c r="F5342" s="4">
        <v>2.7614312171936</v>
      </c>
      <c r="G5342" s="4" t="s">
        <v>22049</v>
      </c>
    </row>
    <row r="5343" spans="1:7">
      <c r="A5343" s="4" t="s">
        <v>22050</v>
      </c>
      <c r="B5343" s="4" t="s">
        <v>22051</v>
      </c>
      <c r="C5343" s="4" t="s">
        <v>464</v>
      </c>
      <c r="D5343" s="4">
        <v>40</v>
      </c>
      <c r="E5343" s="4" t="s">
        <v>22052</v>
      </c>
      <c r="F5343" s="4">
        <v>2.76096224784851</v>
      </c>
      <c r="G5343" s="4" t="s">
        <v>22053</v>
      </c>
    </row>
    <row r="5344" spans="1:7">
      <c r="A5344" s="4" t="s">
        <v>22054</v>
      </c>
      <c r="B5344" s="4" t="s">
        <v>22055</v>
      </c>
      <c r="C5344" s="4" t="s">
        <v>551</v>
      </c>
      <c r="D5344" s="4">
        <v>18</v>
      </c>
      <c r="E5344" s="4" t="s">
        <v>22056</v>
      </c>
      <c r="F5344" s="4">
        <v>2.75945901870728</v>
      </c>
      <c r="G5344" s="4" t="s">
        <v>22057</v>
      </c>
    </row>
    <row r="5345" spans="1:7">
      <c r="A5345" s="4" t="s">
        <v>22058</v>
      </c>
      <c r="B5345" s="4" t="s">
        <v>22059</v>
      </c>
      <c r="C5345" s="4" t="s">
        <v>464</v>
      </c>
      <c r="D5345" s="4">
        <v>41</v>
      </c>
      <c r="E5345" s="4" t="s">
        <v>22060</v>
      </c>
      <c r="F5345" s="4">
        <v>2.7583634853363</v>
      </c>
      <c r="G5345" s="4" t="s">
        <v>22061</v>
      </c>
    </row>
    <row r="5346" spans="1:7">
      <c r="A5346" s="4" t="s">
        <v>22062</v>
      </c>
      <c r="B5346" s="4" t="s">
        <v>22063</v>
      </c>
      <c r="C5346" s="4" t="s">
        <v>464</v>
      </c>
      <c r="D5346" s="4">
        <v>41</v>
      </c>
      <c r="E5346" s="4" t="s">
        <v>22064</v>
      </c>
      <c r="F5346" s="4">
        <v>2.75798654556274</v>
      </c>
      <c r="G5346" s="4" t="s">
        <v>22065</v>
      </c>
    </row>
    <row r="5347" spans="1:7">
      <c r="A5347" s="4" t="s">
        <v>22066</v>
      </c>
      <c r="B5347" s="4" t="s">
        <v>22067</v>
      </c>
      <c r="C5347" s="4" t="s">
        <v>464</v>
      </c>
      <c r="D5347" s="4">
        <v>34</v>
      </c>
      <c r="E5347" s="4" t="s">
        <v>22068</v>
      </c>
      <c r="F5347" s="4">
        <v>2.7562952041626</v>
      </c>
      <c r="G5347" s="4" t="s">
        <v>22069</v>
      </c>
    </row>
    <row r="5348" spans="1:7">
      <c r="A5348" s="4" t="s">
        <v>22070</v>
      </c>
      <c r="B5348" s="4" t="s">
        <v>22071</v>
      </c>
      <c r="C5348" s="4" t="s">
        <v>464</v>
      </c>
      <c r="D5348" s="4">
        <v>40</v>
      </c>
      <c r="E5348" s="4" t="s">
        <v>22072</v>
      </c>
      <c r="F5348" s="4">
        <v>2.75528907775879</v>
      </c>
      <c r="G5348" s="4" t="s">
        <v>22073</v>
      </c>
    </row>
    <row r="5349" spans="1:7">
      <c r="A5349" s="4" t="s">
        <v>22074</v>
      </c>
      <c r="B5349" s="4" t="s">
        <v>22075</v>
      </c>
      <c r="C5349" s="4" t="s">
        <v>464</v>
      </c>
      <c r="D5349" s="4">
        <v>35</v>
      </c>
      <c r="E5349" s="4" t="s">
        <v>22076</v>
      </c>
      <c r="F5349" s="4">
        <v>2.75476360321045</v>
      </c>
      <c r="G5349" s="4" t="s">
        <v>22077</v>
      </c>
    </row>
    <row r="5350" spans="1:7">
      <c r="A5350" s="4" t="s">
        <v>430</v>
      </c>
      <c r="B5350" s="4" t="s">
        <v>22078</v>
      </c>
      <c r="C5350" s="4" t="s">
        <v>464</v>
      </c>
      <c r="D5350" s="4">
        <v>45</v>
      </c>
      <c r="E5350" s="4" t="s">
        <v>22079</v>
      </c>
      <c r="F5350" s="4">
        <v>2.75381374359131</v>
      </c>
      <c r="G5350" s="4" t="s">
        <v>22080</v>
      </c>
    </row>
    <row r="5351" spans="1:7">
      <c r="A5351" s="4" t="s">
        <v>22081</v>
      </c>
      <c r="B5351" s="4" t="s">
        <v>22082</v>
      </c>
      <c r="C5351" s="4" t="s">
        <v>464</v>
      </c>
      <c r="D5351" s="4">
        <v>38</v>
      </c>
      <c r="E5351" s="4" t="s">
        <v>22083</v>
      </c>
      <c r="F5351" s="4">
        <v>2.75381135940552</v>
      </c>
      <c r="G5351" s="4" t="s">
        <v>22084</v>
      </c>
    </row>
    <row r="5352" spans="1:7">
      <c r="A5352" s="4" t="s">
        <v>22085</v>
      </c>
      <c r="B5352" s="4" t="s">
        <v>22086</v>
      </c>
      <c r="C5352" s="4" t="s">
        <v>464</v>
      </c>
      <c r="D5352" s="4">
        <v>38</v>
      </c>
      <c r="E5352" s="4" t="s">
        <v>22087</v>
      </c>
      <c r="F5352" s="4">
        <v>2.74941492080688</v>
      </c>
      <c r="G5352" s="4" t="s">
        <v>22088</v>
      </c>
    </row>
    <row r="5353" spans="1:7">
      <c r="A5353" s="4" t="s">
        <v>22089</v>
      </c>
      <c r="B5353" s="4" t="s">
        <v>22090</v>
      </c>
      <c r="C5353" s="4" t="s">
        <v>464</v>
      </c>
      <c r="D5353" s="4">
        <v>40</v>
      </c>
      <c r="E5353" s="4" t="s">
        <v>22091</v>
      </c>
      <c r="F5353" s="4">
        <v>2.74873280525208</v>
      </c>
      <c r="G5353" s="4" t="s">
        <v>22092</v>
      </c>
    </row>
    <row r="5354" spans="1:7">
      <c r="A5354" s="4" t="s">
        <v>22093</v>
      </c>
      <c r="B5354" s="4" t="s">
        <v>22094</v>
      </c>
      <c r="C5354" s="4" t="s">
        <v>464</v>
      </c>
      <c r="D5354" s="4">
        <v>32</v>
      </c>
      <c r="E5354" s="4" t="s">
        <v>22095</v>
      </c>
      <c r="F5354" s="4">
        <v>2.74784994125366</v>
      </c>
      <c r="G5354" s="4" t="s">
        <v>22096</v>
      </c>
    </row>
    <row r="5355" spans="1:7">
      <c r="A5355" s="4" t="s">
        <v>22097</v>
      </c>
      <c r="B5355" s="4" t="s">
        <v>22098</v>
      </c>
      <c r="C5355" s="4" t="s">
        <v>464</v>
      </c>
      <c r="D5355" s="4">
        <v>26</v>
      </c>
      <c r="E5355" s="4" t="s">
        <v>22099</v>
      </c>
      <c r="F5355" s="4">
        <v>2.74765205383301</v>
      </c>
      <c r="G5355" s="4" t="s">
        <v>22100</v>
      </c>
    </row>
    <row r="5356" spans="1:7">
      <c r="A5356" s="4" t="s">
        <v>22101</v>
      </c>
      <c r="B5356" s="4" t="s">
        <v>22102</v>
      </c>
      <c r="C5356" s="4" t="s">
        <v>464</v>
      </c>
      <c r="D5356" s="4">
        <v>40</v>
      </c>
      <c r="E5356" s="4" t="s">
        <v>22103</v>
      </c>
      <c r="F5356" s="4">
        <v>2.74709963798523</v>
      </c>
      <c r="G5356" s="4" t="s">
        <v>22104</v>
      </c>
    </row>
    <row r="5357" spans="1:7">
      <c r="A5357" s="4" t="s">
        <v>22105</v>
      </c>
      <c r="B5357" s="4" t="s">
        <v>22106</v>
      </c>
      <c r="C5357" s="4" t="s">
        <v>464</v>
      </c>
      <c r="D5357" s="4">
        <v>34</v>
      </c>
      <c r="E5357" s="4" t="s">
        <v>22107</v>
      </c>
      <c r="F5357" s="4">
        <v>2.74577569961548</v>
      </c>
      <c r="G5357" s="4" t="s">
        <v>22108</v>
      </c>
    </row>
    <row r="5358" spans="1:7">
      <c r="A5358" s="4" t="s">
        <v>22109</v>
      </c>
      <c r="B5358" s="4" t="s">
        <v>22110</v>
      </c>
      <c r="C5358" s="4" t="s">
        <v>464</v>
      </c>
      <c r="D5358" s="4">
        <v>40</v>
      </c>
      <c r="E5358" s="4" t="s">
        <v>22111</v>
      </c>
      <c r="F5358" s="4">
        <v>2.74526977539063</v>
      </c>
      <c r="G5358" s="4" t="s">
        <v>22112</v>
      </c>
    </row>
    <row r="5359" spans="1:7">
      <c r="A5359" s="4" t="s">
        <v>22113</v>
      </c>
      <c r="B5359" s="4" t="s">
        <v>22114</v>
      </c>
      <c r="C5359" s="4" t="s">
        <v>464</v>
      </c>
      <c r="D5359" s="4">
        <v>40</v>
      </c>
      <c r="E5359" s="4" t="s">
        <v>22115</v>
      </c>
      <c r="F5359" s="4">
        <v>2.74327397346497</v>
      </c>
      <c r="G5359" s="4" t="s">
        <v>22116</v>
      </c>
    </row>
    <row r="5360" spans="1:7">
      <c r="A5360" s="4" t="s">
        <v>22117</v>
      </c>
      <c r="B5360" s="4" t="s">
        <v>22118</v>
      </c>
      <c r="C5360" s="4" t="s">
        <v>464</v>
      </c>
      <c r="D5360" s="4">
        <v>44</v>
      </c>
      <c r="E5360" s="4" t="s">
        <v>22119</v>
      </c>
      <c r="F5360" s="4">
        <v>2.74310064315796</v>
      </c>
      <c r="G5360" s="4" t="s">
        <v>22120</v>
      </c>
    </row>
    <row r="5361" spans="1:7">
      <c r="A5361" s="4" t="s">
        <v>22121</v>
      </c>
      <c r="B5361" s="4" t="s">
        <v>22122</v>
      </c>
      <c r="C5361" s="4" t="s">
        <v>464</v>
      </c>
      <c r="D5361" s="4">
        <v>46</v>
      </c>
      <c r="E5361" s="4" t="s">
        <v>22123</v>
      </c>
      <c r="F5361" s="4">
        <v>2.74306011199951</v>
      </c>
      <c r="G5361" s="4" t="s">
        <v>22124</v>
      </c>
    </row>
    <row r="5362" spans="1:7">
      <c r="A5362" s="4" t="s">
        <v>22125</v>
      </c>
      <c r="B5362" s="4" t="s">
        <v>22126</v>
      </c>
      <c r="C5362" s="4" t="s">
        <v>464</v>
      </c>
      <c r="D5362" s="4">
        <v>34</v>
      </c>
      <c r="E5362" s="4" t="s">
        <v>22127</v>
      </c>
      <c r="F5362" s="4">
        <v>2.7415976524353</v>
      </c>
      <c r="G5362" s="4" t="s">
        <v>22128</v>
      </c>
    </row>
    <row r="5363" spans="1:7">
      <c r="A5363" s="4" t="s">
        <v>22129</v>
      </c>
      <c r="B5363" s="4" t="s">
        <v>22130</v>
      </c>
      <c r="C5363" s="4" t="s">
        <v>464</v>
      </c>
      <c r="D5363" s="4">
        <v>41</v>
      </c>
      <c r="E5363" s="4" t="s">
        <v>22131</v>
      </c>
      <c r="F5363" s="4">
        <v>2.74110841751099</v>
      </c>
      <c r="G5363" s="4" t="s">
        <v>22132</v>
      </c>
    </row>
    <row r="5364" spans="1:7">
      <c r="A5364" s="4" t="s">
        <v>22133</v>
      </c>
      <c r="B5364" s="4" t="s">
        <v>22134</v>
      </c>
      <c r="C5364" s="4" t="s">
        <v>464</v>
      </c>
      <c r="D5364" s="4">
        <v>41</v>
      </c>
      <c r="E5364" s="4" t="s">
        <v>22135</v>
      </c>
      <c r="F5364" s="4">
        <v>2.74087238311768</v>
      </c>
      <c r="G5364" s="4" t="s">
        <v>22136</v>
      </c>
    </row>
    <row r="5365" spans="1:7">
      <c r="A5365" s="4" t="s">
        <v>22137</v>
      </c>
      <c r="B5365" s="4" t="s">
        <v>22138</v>
      </c>
      <c r="C5365" s="4" t="s">
        <v>464</v>
      </c>
      <c r="D5365" s="4">
        <v>33</v>
      </c>
      <c r="E5365" s="4" t="s">
        <v>22139</v>
      </c>
      <c r="F5365" s="4">
        <v>2.73949313163757</v>
      </c>
      <c r="G5365" s="4" t="s">
        <v>22140</v>
      </c>
    </row>
    <row r="5366" spans="1:7">
      <c r="A5366" s="4" t="s">
        <v>22141</v>
      </c>
      <c r="B5366" s="4" t="s">
        <v>22142</v>
      </c>
      <c r="C5366" s="4" t="s">
        <v>464</v>
      </c>
      <c r="D5366" s="4">
        <v>36</v>
      </c>
      <c r="E5366" s="4" t="s">
        <v>22143</v>
      </c>
      <c r="F5366" s="4">
        <v>2.73800182342529</v>
      </c>
      <c r="G5366" s="4" t="s">
        <v>22144</v>
      </c>
    </row>
    <row r="5367" spans="1:7">
      <c r="A5367" s="4" t="s">
        <v>22145</v>
      </c>
      <c r="B5367" s="4" t="s">
        <v>22146</v>
      </c>
      <c r="C5367" s="4" t="s">
        <v>464</v>
      </c>
      <c r="D5367" s="4">
        <v>43</v>
      </c>
      <c r="E5367" s="4" t="s">
        <v>22147</v>
      </c>
      <c r="F5367" s="4">
        <v>2.7358717918396</v>
      </c>
      <c r="G5367" s="4" t="s">
        <v>22148</v>
      </c>
    </row>
    <row r="5368" spans="1:7">
      <c r="A5368" s="4" t="s">
        <v>22149</v>
      </c>
      <c r="B5368" s="4" t="s">
        <v>22150</v>
      </c>
      <c r="C5368" s="4" t="s">
        <v>464</v>
      </c>
      <c r="D5368" s="4">
        <v>34</v>
      </c>
      <c r="E5368" s="4" t="s">
        <v>22151</v>
      </c>
      <c r="F5368" s="4">
        <v>2.73403978347778</v>
      </c>
      <c r="G5368" s="4" t="s">
        <v>22152</v>
      </c>
    </row>
    <row r="5369" spans="1:7">
      <c r="A5369" s="4" t="s">
        <v>22153</v>
      </c>
      <c r="B5369" s="4" t="s">
        <v>22154</v>
      </c>
      <c r="C5369" s="4" t="s">
        <v>464</v>
      </c>
      <c r="D5369" s="4">
        <v>37</v>
      </c>
      <c r="E5369" s="4" t="s">
        <v>22155</v>
      </c>
      <c r="F5369" s="4">
        <v>2.73204302787781</v>
      </c>
      <c r="G5369" s="4" t="s">
        <v>22156</v>
      </c>
    </row>
    <row r="5370" spans="1:7">
      <c r="A5370" s="4" t="s">
        <v>22157</v>
      </c>
      <c r="B5370" s="4" t="s">
        <v>22158</v>
      </c>
      <c r="C5370" s="4" t="s">
        <v>464</v>
      </c>
      <c r="D5370" s="4">
        <v>38</v>
      </c>
      <c r="E5370" s="4" t="s">
        <v>22159</v>
      </c>
      <c r="F5370" s="4">
        <v>2.72831583023071</v>
      </c>
      <c r="G5370" s="4" t="s">
        <v>22160</v>
      </c>
    </row>
    <row r="5371" spans="1:7">
      <c r="A5371" s="4" t="s">
        <v>22161</v>
      </c>
      <c r="B5371" s="4" t="s">
        <v>22162</v>
      </c>
      <c r="C5371" s="4" t="s">
        <v>464</v>
      </c>
      <c r="D5371" s="4">
        <v>41</v>
      </c>
      <c r="E5371" s="4" t="s">
        <v>22163</v>
      </c>
      <c r="F5371" s="4">
        <v>2.72468185424805</v>
      </c>
      <c r="G5371" s="4" t="s">
        <v>22164</v>
      </c>
    </row>
    <row r="5372" spans="1:7">
      <c r="A5372" s="4" t="s">
        <v>22165</v>
      </c>
      <c r="B5372" s="4" t="s">
        <v>22166</v>
      </c>
      <c r="C5372" s="4" t="s">
        <v>464</v>
      </c>
      <c r="D5372" s="4">
        <v>40</v>
      </c>
      <c r="E5372" s="4" t="s">
        <v>22167</v>
      </c>
      <c r="F5372" s="4">
        <v>2.72436571121216</v>
      </c>
      <c r="G5372" s="4" t="s">
        <v>22168</v>
      </c>
    </row>
    <row r="5373" spans="1:7">
      <c r="A5373" s="4" t="s">
        <v>22169</v>
      </c>
      <c r="B5373" s="4" t="s">
        <v>22170</v>
      </c>
      <c r="C5373" s="4" t="s">
        <v>464</v>
      </c>
      <c r="D5373" s="4">
        <v>37</v>
      </c>
      <c r="E5373" s="4" t="s">
        <v>22171</v>
      </c>
      <c r="F5373" s="4">
        <v>2.72333002090454</v>
      </c>
      <c r="G5373" s="4" t="s">
        <v>22172</v>
      </c>
    </row>
    <row r="5374" spans="1:7">
      <c r="A5374" s="4" t="s">
        <v>22173</v>
      </c>
      <c r="B5374" s="4" t="s">
        <v>22174</v>
      </c>
      <c r="C5374" s="4" t="s">
        <v>464</v>
      </c>
      <c r="D5374" s="4">
        <v>44</v>
      </c>
      <c r="E5374" s="4" t="s">
        <v>22175</v>
      </c>
      <c r="F5374" s="4">
        <v>2.72301650047302</v>
      </c>
      <c r="G5374" s="4" t="s">
        <v>22176</v>
      </c>
    </row>
    <row r="5375" spans="1:7">
      <c r="A5375" s="4" t="s">
        <v>22177</v>
      </c>
      <c r="B5375" s="4" t="s">
        <v>22178</v>
      </c>
      <c r="C5375" s="4" t="s">
        <v>464</v>
      </c>
      <c r="D5375" s="4">
        <v>39</v>
      </c>
      <c r="E5375" s="4" t="s">
        <v>22179</v>
      </c>
      <c r="F5375" s="4">
        <v>2.72132587432861</v>
      </c>
      <c r="G5375" s="4" t="s">
        <v>22180</v>
      </c>
    </row>
    <row r="5376" spans="1:7">
      <c r="A5376" s="4" t="s">
        <v>22181</v>
      </c>
      <c r="B5376" s="4" t="s">
        <v>22182</v>
      </c>
      <c r="C5376" s="4" t="s">
        <v>464</v>
      </c>
      <c r="D5376" s="4">
        <v>42</v>
      </c>
      <c r="E5376" s="4" t="s">
        <v>22183</v>
      </c>
      <c r="F5376" s="4">
        <v>2.72071313858032</v>
      </c>
      <c r="G5376" s="4" t="s">
        <v>22184</v>
      </c>
    </row>
    <row r="5377" spans="1:7">
      <c r="A5377" s="4" t="s">
        <v>22185</v>
      </c>
      <c r="B5377" s="4" t="s">
        <v>22186</v>
      </c>
      <c r="C5377" s="4" t="s">
        <v>464</v>
      </c>
      <c r="D5377" s="4">
        <v>41</v>
      </c>
      <c r="E5377" s="4" t="s">
        <v>22187</v>
      </c>
      <c r="F5377" s="4">
        <v>2.71956992149353</v>
      </c>
      <c r="G5377" s="4" t="s">
        <v>22188</v>
      </c>
    </row>
    <row r="5378" spans="1:7">
      <c r="A5378" s="4" t="s">
        <v>22189</v>
      </c>
      <c r="B5378" s="4" t="s">
        <v>22190</v>
      </c>
      <c r="C5378" s="4" t="s">
        <v>464</v>
      </c>
      <c r="D5378" s="4">
        <v>40</v>
      </c>
      <c r="E5378" s="4" t="s">
        <v>22191</v>
      </c>
      <c r="F5378" s="4">
        <v>2.71926140785217</v>
      </c>
      <c r="G5378" s="4" t="s">
        <v>22192</v>
      </c>
    </row>
    <row r="5379" spans="1:7">
      <c r="A5379" s="4" t="s">
        <v>22193</v>
      </c>
      <c r="B5379" s="4" t="s">
        <v>22194</v>
      </c>
      <c r="C5379" s="4" t="s">
        <v>464</v>
      </c>
      <c r="D5379" s="4">
        <v>40</v>
      </c>
      <c r="E5379" s="4" t="s">
        <v>22195</v>
      </c>
      <c r="F5379" s="4">
        <v>2.71781635284424</v>
      </c>
      <c r="G5379" s="4" t="s">
        <v>22196</v>
      </c>
    </row>
    <row r="5380" spans="1:7">
      <c r="A5380" s="4" t="s">
        <v>22197</v>
      </c>
      <c r="B5380" s="4" t="s">
        <v>22198</v>
      </c>
      <c r="C5380" s="4" t="s">
        <v>464</v>
      </c>
      <c r="D5380" s="4">
        <v>40</v>
      </c>
      <c r="E5380" s="4" t="s">
        <v>22199</v>
      </c>
      <c r="F5380" s="4">
        <v>2.71751642227173</v>
      </c>
      <c r="G5380" s="4" t="s">
        <v>22200</v>
      </c>
    </row>
    <row r="5381" spans="1:7">
      <c r="A5381" s="4" t="s">
        <v>22201</v>
      </c>
      <c r="B5381" s="4" t="s">
        <v>22202</v>
      </c>
      <c r="C5381" s="4" t="s">
        <v>464</v>
      </c>
      <c r="D5381" s="4">
        <v>41</v>
      </c>
      <c r="E5381" s="4" t="s">
        <v>22203</v>
      </c>
      <c r="F5381" s="4">
        <v>2.71701335906982</v>
      </c>
      <c r="G5381" s="4" t="s">
        <v>22204</v>
      </c>
    </row>
    <row r="5382" spans="1:7">
      <c r="A5382" s="4" t="s">
        <v>22205</v>
      </c>
      <c r="B5382" s="4" t="s">
        <v>22206</v>
      </c>
      <c r="C5382" s="4" t="s">
        <v>464</v>
      </c>
      <c r="D5382" s="4">
        <v>39</v>
      </c>
      <c r="E5382" s="4" t="s">
        <v>22207</v>
      </c>
      <c r="F5382" s="4">
        <v>2.7165002822876</v>
      </c>
      <c r="G5382" s="4" t="s">
        <v>22208</v>
      </c>
    </row>
    <row r="5383" spans="1:7">
      <c r="A5383" s="4" t="s">
        <v>22209</v>
      </c>
      <c r="B5383" s="4" t="s">
        <v>22210</v>
      </c>
      <c r="C5383" s="4" t="s">
        <v>464</v>
      </c>
      <c r="D5383" s="4">
        <v>40</v>
      </c>
      <c r="E5383" s="4" t="s">
        <v>22211</v>
      </c>
      <c r="F5383" s="4">
        <v>2.71622705459595</v>
      </c>
      <c r="G5383" s="4" t="s">
        <v>22212</v>
      </c>
    </row>
    <row r="5384" spans="1:7">
      <c r="A5384" s="4" t="s">
        <v>22213</v>
      </c>
      <c r="B5384" s="4" t="s">
        <v>22214</v>
      </c>
      <c r="C5384" s="4" t="s">
        <v>464</v>
      </c>
      <c r="D5384" s="4">
        <v>39</v>
      </c>
      <c r="E5384" s="4" t="s">
        <v>22215</v>
      </c>
      <c r="F5384" s="4">
        <v>2.71566009521484</v>
      </c>
      <c r="G5384" s="4" t="s">
        <v>22216</v>
      </c>
    </row>
    <row r="5385" spans="1:7">
      <c r="A5385" s="4" t="s">
        <v>22217</v>
      </c>
      <c r="B5385" s="4" t="s">
        <v>22218</v>
      </c>
      <c r="C5385" s="4" t="s">
        <v>464</v>
      </c>
      <c r="D5385" s="4">
        <v>40</v>
      </c>
      <c r="E5385" s="4" t="s">
        <v>22219</v>
      </c>
      <c r="F5385" s="4">
        <v>2.71496486663818</v>
      </c>
      <c r="G5385" s="4" t="s">
        <v>22220</v>
      </c>
    </row>
    <row r="5386" spans="1:7">
      <c r="A5386" s="4" t="s">
        <v>22221</v>
      </c>
      <c r="B5386" s="4" t="s">
        <v>22222</v>
      </c>
      <c r="C5386" s="4" t="s">
        <v>464</v>
      </c>
      <c r="D5386" s="4">
        <v>41</v>
      </c>
      <c r="E5386" s="4" t="s">
        <v>22223</v>
      </c>
      <c r="F5386" s="4">
        <v>2.71435499191284</v>
      </c>
      <c r="G5386" s="4" t="s">
        <v>22224</v>
      </c>
    </row>
    <row r="5387" spans="1:7">
      <c r="A5387" s="4" t="s">
        <v>22225</v>
      </c>
      <c r="B5387" s="4" t="s">
        <v>22226</v>
      </c>
      <c r="C5387" s="4" t="s">
        <v>464</v>
      </c>
      <c r="D5387" s="4">
        <v>46</v>
      </c>
      <c r="E5387" s="4" t="s">
        <v>22227</v>
      </c>
      <c r="F5387" s="4">
        <v>2.71373200416565</v>
      </c>
      <c r="G5387" s="4" t="s">
        <v>22228</v>
      </c>
    </row>
    <row r="5388" spans="1:7">
      <c r="A5388" s="4" t="s">
        <v>22229</v>
      </c>
      <c r="B5388" s="4" t="s">
        <v>22230</v>
      </c>
      <c r="C5388" s="4" t="s">
        <v>464</v>
      </c>
      <c r="D5388" s="4">
        <v>40</v>
      </c>
      <c r="E5388" s="4" t="s">
        <v>22231</v>
      </c>
      <c r="F5388" s="4">
        <v>2.71343612670898</v>
      </c>
      <c r="G5388" s="4" t="s">
        <v>22232</v>
      </c>
    </row>
    <row r="5389" spans="1:7">
      <c r="A5389" s="4" t="s">
        <v>22233</v>
      </c>
      <c r="B5389" s="4" t="s">
        <v>22234</v>
      </c>
      <c r="C5389" s="4" t="s">
        <v>464</v>
      </c>
      <c r="D5389" s="4">
        <v>40</v>
      </c>
      <c r="E5389" s="4" t="s">
        <v>22235</v>
      </c>
      <c r="F5389" s="4">
        <v>2.71328353881836</v>
      </c>
      <c r="G5389" s="4" t="s">
        <v>22236</v>
      </c>
    </row>
    <row r="5390" spans="1:7">
      <c r="A5390" s="4" t="s">
        <v>22237</v>
      </c>
      <c r="B5390" s="4" t="s">
        <v>22238</v>
      </c>
      <c r="C5390" s="4" t="s">
        <v>464</v>
      </c>
      <c r="D5390" s="4">
        <v>46</v>
      </c>
      <c r="E5390" s="4" t="s">
        <v>22239</v>
      </c>
      <c r="F5390" s="4">
        <v>2.71303558349609</v>
      </c>
      <c r="G5390" s="4" t="s">
        <v>22240</v>
      </c>
    </row>
    <row r="5391" spans="1:7">
      <c r="A5391" s="4" t="s">
        <v>22241</v>
      </c>
      <c r="B5391" s="4" t="s">
        <v>22242</v>
      </c>
      <c r="C5391" s="4" t="s">
        <v>464</v>
      </c>
      <c r="D5391" s="4">
        <v>37</v>
      </c>
      <c r="E5391" s="4" t="s">
        <v>22243</v>
      </c>
      <c r="F5391" s="4">
        <v>2.71291637420654</v>
      </c>
      <c r="G5391" s="4" t="s">
        <v>22244</v>
      </c>
    </row>
    <row r="5392" spans="1:7">
      <c r="A5392" s="4" t="s">
        <v>22245</v>
      </c>
      <c r="B5392" s="4" t="s">
        <v>22246</v>
      </c>
      <c r="C5392" s="4" t="s">
        <v>464</v>
      </c>
      <c r="D5392" s="4">
        <v>38</v>
      </c>
      <c r="E5392" s="4" t="s">
        <v>22247</v>
      </c>
      <c r="F5392" s="4">
        <v>2.71247220039368</v>
      </c>
      <c r="G5392" s="4" t="s">
        <v>22248</v>
      </c>
    </row>
    <row r="5393" spans="1:7">
      <c r="A5393" s="4" t="s">
        <v>22249</v>
      </c>
      <c r="B5393" s="4" t="s">
        <v>22250</v>
      </c>
      <c r="C5393" s="4" t="s">
        <v>464</v>
      </c>
      <c r="D5393" s="4">
        <v>40</v>
      </c>
      <c r="E5393" s="4" t="s">
        <v>22251</v>
      </c>
      <c r="F5393" s="4">
        <v>2.70933389663696</v>
      </c>
      <c r="G5393" s="4" t="s">
        <v>22252</v>
      </c>
    </row>
    <row r="5394" spans="1:7">
      <c r="A5394" s="4" t="s">
        <v>22253</v>
      </c>
      <c r="B5394" s="4" t="s">
        <v>22254</v>
      </c>
      <c r="C5394" s="4" t="s">
        <v>464</v>
      </c>
      <c r="D5394" s="4">
        <v>34</v>
      </c>
      <c r="E5394" s="4" t="s">
        <v>22255</v>
      </c>
      <c r="F5394" s="4">
        <v>2.70789957046509</v>
      </c>
      <c r="G5394" s="4" t="s">
        <v>22256</v>
      </c>
    </row>
    <row r="5395" spans="1:7">
      <c r="A5395" s="4" t="s">
        <v>22257</v>
      </c>
      <c r="B5395" s="4" t="s">
        <v>22258</v>
      </c>
      <c r="C5395" s="4" t="s">
        <v>464</v>
      </c>
      <c r="D5395" s="4">
        <v>38</v>
      </c>
      <c r="E5395" s="4" t="s">
        <v>22259</v>
      </c>
      <c r="F5395" s="4">
        <v>2.70719051361084</v>
      </c>
      <c r="G5395" s="4" t="s">
        <v>22260</v>
      </c>
    </row>
    <row r="5396" spans="1:7">
      <c r="A5396" s="4" t="s">
        <v>22261</v>
      </c>
      <c r="B5396" s="4" t="s">
        <v>22262</v>
      </c>
      <c r="C5396" s="4" t="s">
        <v>551</v>
      </c>
      <c r="D5396" s="4">
        <v>18</v>
      </c>
      <c r="E5396" s="4" t="s">
        <v>22263</v>
      </c>
      <c r="F5396" s="4">
        <v>2.70670628547668</v>
      </c>
      <c r="G5396" s="4" t="s">
        <v>22264</v>
      </c>
    </row>
    <row r="5397" spans="1:7">
      <c r="A5397" s="4" t="s">
        <v>22265</v>
      </c>
      <c r="B5397" s="4" t="s">
        <v>22266</v>
      </c>
      <c r="C5397" s="4" t="s">
        <v>464</v>
      </c>
      <c r="D5397" s="4">
        <v>46</v>
      </c>
      <c r="E5397" s="4" t="s">
        <v>22267</v>
      </c>
      <c r="F5397" s="4">
        <v>2.70642757415771</v>
      </c>
      <c r="G5397" s="4" t="s">
        <v>22268</v>
      </c>
    </row>
    <row r="5398" spans="1:7">
      <c r="A5398" s="4" t="s">
        <v>22269</v>
      </c>
      <c r="B5398" s="4" t="s">
        <v>22270</v>
      </c>
      <c r="C5398" s="4" t="s">
        <v>464</v>
      </c>
      <c r="D5398" s="4">
        <v>40</v>
      </c>
      <c r="E5398" s="4" t="s">
        <v>22271</v>
      </c>
      <c r="F5398" s="4">
        <v>2.70579361915588</v>
      </c>
      <c r="G5398" s="4" t="s">
        <v>22272</v>
      </c>
    </row>
    <row r="5399" spans="1:7">
      <c r="A5399" s="4" t="s">
        <v>22273</v>
      </c>
      <c r="B5399" s="4" t="s">
        <v>22274</v>
      </c>
      <c r="C5399" s="4" t="s">
        <v>464</v>
      </c>
      <c r="D5399" s="4">
        <v>39</v>
      </c>
      <c r="E5399" s="4" t="s">
        <v>22275</v>
      </c>
      <c r="F5399" s="4">
        <v>2.70512628555298</v>
      </c>
      <c r="G5399" s="4" t="s">
        <v>22276</v>
      </c>
    </row>
    <row r="5400" spans="1:7">
      <c r="A5400" s="4" t="s">
        <v>22277</v>
      </c>
      <c r="B5400" s="4" t="s">
        <v>22278</v>
      </c>
      <c r="C5400" s="4" t="s">
        <v>464</v>
      </c>
      <c r="D5400" s="4">
        <v>43</v>
      </c>
      <c r="E5400" s="4" t="s">
        <v>22279</v>
      </c>
      <c r="F5400" s="4">
        <v>2.70374250411987</v>
      </c>
      <c r="G5400" s="4" t="s">
        <v>22280</v>
      </c>
    </row>
    <row r="5401" spans="1:7">
      <c r="A5401" s="4" t="s">
        <v>22281</v>
      </c>
      <c r="B5401" s="4" t="s">
        <v>22282</v>
      </c>
      <c r="C5401" s="4" t="s">
        <v>464</v>
      </c>
      <c r="D5401" s="4">
        <v>34</v>
      </c>
      <c r="E5401" s="4" t="s">
        <v>22283</v>
      </c>
      <c r="F5401" s="4">
        <v>2.70243215560913</v>
      </c>
      <c r="G5401" s="4" t="s">
        <v>22284</v>
      </c>
    </row>
    <row r="5402" spans="1:7">
      <c r="A5402" s="4" t="s">
        <v>22285</v>
      </c>
      <c r="B5402" s="4" t="s">
        <v>22286</v>
      </c>
      <c r="C5402" s="4" t="s">
        <v>464</v>
      </c>
      <c r="D5402" s="4">
        <v>44</v>
      </c>
      <c r="E5402" s="4" t="s">
        <v>22287</v>
      </c>
      <c r="F5402" s="4">
        <v>2.70056247711182</v>
      </c>
      <c r="G5402" s="4" t="s">
        <v>22288</v>
      </c>
    </row>
    <row r="5403" spans="1:7">
      <c r="A5403" s="4" t="s">
        <v>22289</v>
      </c>
      <c r="B5403" s="4" t="s">
        <v>22290</v>
      </c>
      <c r="C5403" s="4" t="s">
        <v>464</v>
      </c>
      <c r="D5403" s="4">
        <v>42</v>
      </c>
      <c r="E5403" s="4" t="s">
        <v>22291</v>
      </c>
      <c r="F5403" s="4">
        <v>2.70006275177002</v>
      </c>
      <c r="G5403" s="4" t="s">
        <v>22292</v>
      </c>
    </row>
    <row r="5404" spans="1:7">
      <c r="A5404" s="4" t="s">
        <v>397</v>
      </c>
      <c r="B5404" s="4" t="s">
        <v>22293</v>
      </c>
      <c r="C5404" s="4" t="s">
        <v>464</v>
      </c>
      <c r="D5404" s="4">
        <v>45</v>
      </c>
      <c r="E5404" s="4" t="s">
        <v>22294</v>
      </c>
      <c r="F5404" s="4">
        <v>2.6942925453186</v>
      </c>
      <c r="G5404" s="4" t="s">
        <v>22295</v>
      </c>
    </row>
    <row r="5405" spans="1:7">
      <c r="A5405" s="4" t="s">
        <v>22296</v>
      </c>
      <c r="B5405" s="4" t="s">
        <v>22297</v>
      </c>
      <c r="C5405" s="4" t="s">
        <v>464</v>
      </c>
      <c r="D5405" s="4">
        <v>40</v>
      </c>
      <c r="E5405" s="4" t="s">
        <v>22298</v>
      </c>
      <c r="F5405" s="4">
        <v>2.69415831565857</v>
      </c>
      <c r="G5405" s="4" t="s">
        <v>22299</v>
      </c>
    </row>
    <row r="5406" spans="1:7">
      <c r="A5406" s="4" t="s">
        <v>22300</v>
      </c>
      <c r="B5406" s="4" t="s">
        <v>22301</v>
      </c>
      <c r="C5406" s="4" t="s">
        <v>464</v>
      </c>
      <c r="D5406" s="4">
        <v>40</v>
      </c>
      <c r="E5406" s="4" t="s">
        <v>22302</v>
      </c>
      <c r="F5406" s="4">
        <v>2.69412660598755</v>
      </c>
      <c r="G5406" s="4" t="s">
        <v>22303</v>
      </c>
    </row>
    <row r="5407" spans="1:7">
      <c r="A5407" s="4" t="s">
        <v>22304</v>
      </c>
      <c r="B5407" s="4" t="s">
        <v>22305</v>
      </c>
      <c r="C5407" s="4" t="s">
        <v>464</v>
      </c>
      <c r="D5407" s="4">
        <v>28</v>
      </c>
      <c r="E5407" s="4" t="s">
        <v>22306</v>
      </c>
      <c r="F5407" s="4">
        <v>2.69363117218018</v>
      </c>
      <c r="G5407" s="4" t="s">
        <v>22307</v>
      </c>
    </row>
    <row r="5408" spans="1:7">
      <c r="A5408" s="4" t="s">
        <v>22308</v>
      </c>
      <c r="B5408" s="4" t="s">
        <v>22309</v>
      </c>
      <c r="C5408" s="4" t="s">
        <v>464</v>
      </c>
      <c r="D5408" s="4">
        <v>45</v>
      </c>
      <c r="E5408" s="4" t="s">
        <v>22310</v>
      </c>
      <c r="F5408" s="4">
        <v>2.69321537017822</v>
      </c>
      <c r="G5408" s="4" t="s">
        <v>22311</v>
      </c>
    </row>
    <row r="5409" spans="1:7">
      <c r="A5409" s="4" t="s">
        <v>22312</v>
      </c>
      <c r="B5409" s="4" t="s">
        <v>22313</v>
      </c>
      <c r="C5409" s="4" t="s">
        <v>464</v>
      </c>
      <c r="D5409" s="4">
        <v>45</v>
      </c>
      <c r="E5409" s="4" t="s">
        <v>22314</v>
      </c>
      <c r="F5409" s="4">
        <v>2.69318580627441</v>
      </c>
      <c r="G5409" s="4" t="s">
        <v>22315</v>
      </c>
    </row>
    <row r="5410" spans="1:7">
      <c r="A5410" s="4" t="s">
        <v>22316</v>
      </c>
      <c r="B5410" s="4" t="s">
        <v>22317</v>
      </c>
      <c r="C5410" s="4" t="s">
        <v>464</v>
      </c>
      <c r="D5410" s="4">
        <v>38</v>
      </c>
      <c r="E5410" s="4" t="s">
        <v>22318</v>
      </c>
      <c r="F5410" s="4">
        <v>2.69229054450989</v>
      </c>
      <c r="G5410" s="4" t="s">
        <v>22319</v>
      </c>
    </row>
    <row r="5411" spans="1:7">
      <c r="A5411" s="4" t="s">
        <v>22320</v>
      </c>
      <c r="B5411" s="4" t="s">
        <v>22321</v>
      </c>
      <c r="C5411" s="4" t="s">
        <v>464</v>
      </c>
      <c r="D5411" s="4">
        <v>30</v>
      </c>
      <c r="E5411" s="4" t="s">
        <v>22322</v>
      </c>
      <c r="F5411" s="4">
        <v>2.69164514541626</v>
      </c>
      <c r="G5411" s="4" t="s">
        <v>22323</v>
      </c>
    </row>
    <row r="5412" spans="1:7">
      <c r="A5412" s="4" t="s">
        <v>22324</v>
      </c>
      <c r="B5412" s="4" t="s">
        <v>22325</v>
      </c>
      <c r="C5412" s="4" t="s">
        <v>464</v>
      </c>
      <c r="D5412" s="4">
        <v>41</v>
      </c>
      <c r="E5412" s="4" t="s">
        <v>22326</v>
      </c>
      <c r="F5412" s="4">
        <v>2.69071841239929</v>
      </c>
      <c r="G5412" s="4" t="s">
        <v>22327</v>
      </c>
    </row>
    <row r="5413" spans="1:7">
      <c r="A5413" s="4" t="s">
        <v>22328</v>
      </c>
      <c r="B5413" s="4" t="s">
        <v>22329</v>
      </c>
      <c r="C5413" s="4" t="s">
        <v>464</v>
      </c>
      <c r="D5413" s="4">
        <v>40</v>
      </c>
      <c r="E5413" s="4" t="s">
        <v>22330</v>
      </c>
      <c r="F5413" s="4">
        <v>2.69041395187378</v>
      </c>
      <c r="G5413" s="4" t="s">
        <v>22331</v>
      </c>
    </row>
    <row r="5414" spans="1:7">
      <c r="A5414" s="4" t="s">
        <v>22332</v>
      </c>
      <c r="B5414" s="4" t="s">
        <v>22333</v>
      </c>
      <c r="C5414" s="4" t="s">
        <v>464</v>
      </c>
      <c r="D5414" s="4">
        <v>40</v>
      </c>
      <c r="E5414" s="4" t="s">
        <v>22334</v>
      </c>
      <c r="F5414" s="4">
        <v>2.69035124778748</v>
      </c>
      <c r="G5414" s="4" t="s">
        <v>22335</v>
      </c>
    </row>
    <row r="5415" spans="1:7">
      <c r="A5415" s="4" t="s">
        <v>22336</v>
      </c>
      <c r="B5415" s="4" t="s">
        <v>22337</v>
      </c>
      <c r="C5415" s="4" t="s">
        <v>464</v>
      </c>
      <c r="D5415" s="4">
        <v>44</v>
      </c>
      <c r="E5415" s="4" t="s">
        <v>22338</v>
      </c>
      <c r="F5415" s="4">
        <v>2.69011163711548</v>
      </c>
      <c r="G5415" s="4" t="s">
        <v>22339</v>
      </c>
    </row>
    <row r="5416" spans="1:7">
      <c r="A5416" s="4" t="s">
        <v>22340</v>
      </c>
      <c r="B5416" s="4" t="s">
        <v>22341</v>
      </c>
      <c r="C5416" s="4" t="s">
        <v>464</v>
      </c>
      <c r="D5416" s="4">
        <v>27</v>
      </c>
      <c r="E5416" s="4" t="s">
        <v>22342</v>
      </c>
      <c r="F5416" s="4">
        <v>2.68648600578308</v>
      </c>
      <c r="G5416" s="4" t="s">
        <v>22343</v>
      </c>
    </row>
    <row r="5417" spans="1:7">
      <c r="A5417" s="4" t="s">
        <v>22344</v>
      </c>
      <c r="B5417" s="4" t="s">
        <v>22345</v>
      </c>
      <c r="C5417" s="4" t="s">
        <v>464</v>
      </c>
      <c r="D5417" s="4">
        <v>44</v>
      </c>
      <c r="E5417" s="4" t="s">
        <v>22346</v>
      </c>
      <c r="F5417" s="4">
        <v>2.68599343299866</v>
      </c>
      <c r="G5417" s="4" t="s">
        <v>22347</v>
      </c>
    </row>
    <row r="5418" spans="1:7">
      <c r="A5418" s="4" t="s">
        <v>22348</v>
      </c>
      <c r="B5418" s="4" t="s">
        <v>22349</v>
      </c>
      <c r="C5418" s="4" t="s">
        <v>464</v>
      </c>
      <c r="D5418" s="4">
        <v>42</v>
      </c>
      <c r="E5418" s="4" t="s">
        <v>22350</v>
      </c>
      <c r="F5418" s="4">
        <v>2.68472504615784</v>
      </c>
      <c r="G5418" s="4" t="s">
        <v>22351</v>
      </c>
    </row>
    <row r="5419" spans="1:7">
      <c r="A5419" s="4" t="s">
        <v>22352</v>
      </c>
      <c r="B5419" s="4" t="s">
        <v>22353</v>
      </c>
      <c r="C5419" s="4" t="s">
        <v>464</v>
      </c>
      <c r="D5419" s="4">
        <v>42</v>
      </c>
      <c r="E5419" s="4" t="s">
        <v>22354</v>
      </c>
      <c r="F5419" s="4">
        <v>2.68394088745117</v>
      </c>
      <c r="G5419" s="4" t="s">
        <v>22355</v>
      </c>
    </row>
    <row r="5420" spans="1:7">
      <c r="A5420" s="4" t="s">
        <v>22356</v>
      </c>
      <c r="B5420" s="4" t="s">
        <v>22357</v>
      </c>
      <c r="C5420" s="4" t="s">
        <v>464</v>
      </c>
      <c r="D5420" s="4">
        <v>40</v>
      </c>
      <c r="E5420" s="4" t="s">
        <v>22358</v>
      </c>
      <c r="F5420" s="4">
        <v>2.68212413787842</v>
      </c>
      <c r="G5420" s="4" t="s">
        <v>22359</v>
      </c>
    </row>
    <row r="5421" spans="1:7">
      <c r="A5421" s="4" t="s">
        <v>22360</v>
      </c>
      <c r="B5421" s="4" t="s">
        <v>22361</v>
      </c>
      <c r="C5421" s="4" t="s">
        <v>464</v>
      </c>
      <c r="D5421" s="4">
        <v>41</v>
      </c>
      <c r="E5421" s="4" t="s">
        <v>22362</v>
      </c>
      <c r="F5421" s="4">
        <v>2.68184423446655</v>
      </c>
      <c r="G5421" s="4" t="s">
        <v>22363</v>
      </c>
    </row>
    <row r="5422" spans="1:7">
      <c r="A5422" s="4" t="s">
        <v>22364</v>
      </c>
      <c r="B5422" s="4" t="s">
        <v>22365</v>
      </c>
      <c r="C5422" s="4" t="s">
        <v>464</v>
      </c>
      <c r="D5422" s="4">
        <v>41</v>
      </c>
      <c r="E5422" s="4" t="s">
        <v>22366</v>
      </c>
      <c r="F5422" s="4">
        <v>2.68089509010315</v>
      </c>
      <c r="G5422" s="4" t="s">
        <v>22367</v>
      </c>
    </row>
    <row r="5423" spans="1:7">
      <c r="A5423" s="4" t="s">
        <v>22368</v>
      </c>
      <c r="B5423" s="4" t="s">
        <v>22369</v>
      </c>
      <c r="C5423" s="4" t="s">
        <v>464</v>
      </c>
      <c r="D5423" s="4">
        <v>25</v>
      </c>
      <c r="E5423" s="4" t="s">
        <v>22370</v>
      </c>
      <c r="F5423" s="4">
        <v>2.68070316314697</v>
      </c>
      <c r="G5423" s="4" t="s">
        <v>22371</v>
      </c>
    </row>
    <row r="5424" spans="1:7">
      <c r="A5424" s="4" t="s">
        <v>22372</v>
      </c>
      <c r="B5424" s="4" t="s">
        <v>22373</v>
      </c>
      <c r="C5424" s="4" t="s">
        <v>464</v>
      </c>
      <c r="D5424" s="4">
        <v>36</v>
      </c>
      <c r="E5424" s="4" t="s">
        <v>22374</v>
      </c>
      <c r="F5424" s="4">
        <v>2.68037962913513</v>
      </c>
      <c r="G5424" s="4" t="s">
        <v>22375</v>
      </c>
    </row>
    <row r="5425" spans="1:7">
      <c r="A5425" s="4" t="s">
        <v>22376</v>
      </c>
      <c r="B5425" s="4" t="s">
        <v>22377</v>
      </c>
      <c r="C5425" s="4" t="s">
        <v>464</v>
      </c>
      <c r="D5425" s="4">
        <v>25</v>
      </c>
      <c r="E5425" s="4" t="s">
        <v>22378</v>
      </c>
      <c r="F5425" s="4">
        <v>2.67999625205994</v>
      </c>
      <c r="G5425" s="4" t="s">
        <v>22379</v>
      </c>
    </row>
    <row r="5426" spans="1:7">
      <c r="A5426" s="4" t="s">
        <v>22380</v>
      </c>
      <c r="B5426" s="4" t="s">
        <v>22381</v>
      </c>
      <c r="C5426" s="4" t="s">
        <v>464</v>
      </c>
      <c r="D5426" s="4">
        <v>32</v>
      </c>
      <c r="E5426" s="4" t="s">
        <v>22382</v>
      </c>
      <c r="F5426" s="4">
        <v>2.67928647994995</v>
      </c>
      <c r="G5426" s="4" t="s">
        <v>22383</v>
      </c>
    </row>
    <row r="5427" spans="1:7">
      <c r="A5427" s="4" t="s">
        <v>22384</v>
      </c>
      <c r="B5427" s="4" t="s">
        <v>22385</v>
      </c>
      <c r="C5427" s="4" t="s">
        <v>464</v>
      </c>
      <c r="D5427" s="4">
        <v>40</v>
      </c>
      <c r="E5427" s="4" t="s">
        <v>22386</v>
      </c>
      <c r="F5427" s="4">
        <v>2.67892241477966</v>
      </c>
      <c r="G5427" s="4" t="s">
        <v>22387</v>
      </c>
    </row>
    <row r="5428" spans="1:7">
      <c r="A5428" s="4" t="s">
        <v>22388</v>
      </c>
      <c r="B5428" s="4" t="s">
        <v>22389</v>
      </c>
      <c r="C5428" s="4" t="s">
        <v>464</v>
      </c>
      <c r="D5428" s="4">
        <v>38</v>
      </c>
      <c r="E5428" s="4" t="s">
        <v>22390</v>
      </c>
      <c r="F5428" s="4">
        <v>2.67616438865662</v>
      </c>
      <c r="G5428" s="4" t="s">
        <v>22391</v>
      </c>
    </row>
    <row r="5429" spans="1:7">
      <c r="A5429" s="4" t="s">
        <v>22392</v>
      </c>
      <c r="B5429" s="4" t="s">
        <v>22393</v>
      </c>
      <c r="C5429" s="4" t="s">
        <v>464</v>
      </c>
      <c r="D5429" s="4">
        <v>44</v>
      </c>
      <c r="E5429" s="4" t="s">
        <v>22394</v>
      </c>
      <c r="F5429" s="4">
        <v>2.67615604400635</v>
      </c>
      <c r="G5429" s="4" t="s">
        <v>22395</v>
      </c>
    </row>
    <row r="5430" spans="1:7">
      <c r="A5430" s="4" t="s">
        <v>22396</v>
      </c>
      <c r="B5430" s="4" t="s">
        <v>22397</v>
      </c>
      <c r="C5430" s="4" t="s">
        <v>464</v>
      </c>
      <c r="D5430" s="4">
        <v>41</v>
      </c>
      <c r="E5430" s="4" t="s">
        <v>22398</v>
      </c>
      <c r="F5430" s="4">
        <v>2.67556357383728</v>
      </c>
      <c r="G5430" s="4" t="s">
        <v>22399</v>
      </c>
    </row>
    <row r="5431" spans="1:7">
      <c r="A5431" s="4" t="s">
        <v>22400</v>
      </c>
      <c r="B5431" s="4" t="s">
        <v>22401</v>
      </c>
      <c r="C5431" s="4" t="s">
        <v>464</v>
      </c>
      <c r="D5431" s="4">
        <v>30</v>
      </c>
      <c r="E5431" s="4" t="s">
        <v>22402</v>
      </c>
      <c r="F5431" s="4">
        <v>2.67448353767395</v>
      </c>
      <c r="G5431" s="4" t="s">
        <v>22403</v>
      </c>
    </row>
    <row r="5432" spans="1:7">
      <c r="A5432" s="4" t="s">
        <v>22404</v>
      </c>
      <c r="B5432" s="4" t="s">
        <v>22405</v>
      </c>
      <c r="C5432" s="4" t="s">
        <v>464</v>
      </c>
      <c r="D5432" s="4">
        <v>35</v>
      </c>
      <c r="E5432" s="4" t="s">
        <v>22406</v>
      </c>
      <c r="F5432" s="4">
        <v>2.67411780357361</v>
      </c>
      <c r="G5432" s="4" t="s">
        <v>22407</v>
      </c>
    </row>
    <row r="5433" spans="1:7">
      <c r="A5433" s="4" t="s">
        <v>22408</v>
      </c>
      <c r="B5433" s="4" t="s">
        <v>22409</v>
      </c>
      <c r="C5433" s="4" t="s">
        <v>551</v>
      </c>
      <c r="D5433" s="4">
        <v>21</v>
      </c>
      <c r="E5433" s="4" t="s">
        <v>22410</v>
      </c>
      <c r="F5433" s="4">
        <v>2.67308044433594</v>
      </c>
      <c r="G5433" s="4" t="s">
        <v>22411</v>
      </c>
    </row>
    <row r="5434" spans="1:7">
      <c r="A5434" s="4" t="s">
        <v>22412</v>
      </c>
      <c r="B5434" s="4" t="s">
        <v>22413</v>
      </c>
      <c r="C5434" s="4" t="s">
        <v>464</v>
      </c>
      <c r="D5434" s="4">
        <v>48</v>
      </c>
      <c r="E5434" s="4" t="s">
        <v>22414</v>
      </c>
      <c r="F5434" s="4">
        <v>2.67238306999207</v>
      </c>
      <c r="G5434" s="4" t="s">
        <v>22415</v>
      </c>
    </row>
    <row r="5435" spans="1:7">
      <c r="A5435" s="4" t="s">
        <v>22416</v>
      </c>
      <c r="B5435" s="4" t="s">
        <v>22417</v>
      </c>
      <c r="C5435" s="4" t="s">
        <v>464</v>
      </c>
      <c r="D5435" s="4">
        <v>45</v>
      </c>
      <c r="E5435" s="4" t="s">
        <v>22418</v>
      </c>
      <c r="F5435" s="4">
        <v>2.67186403274536</v>
      </c>
      <c r="G5435" s="4" t="s">
        <v>22419</v>
      </c>
    </row>
    <row r="5436" spans="1:7">
      <c r="A5436" s="4" t="s">
        <v>22420</v>
      </c>
      <c r="B5436" s="4" t="s">
        <v>22421</v>
      </c>
      <c r="C5436" s="4" t="s">
        <v>551</v>
      </c>
      <c r="D5436" s="4">
        <v>19</v>
      </c>
      <c r="E5436" s="4" t="s">
        <v>22422</v>
      </c>
      <c r="F5436" s="4">
        <v>2.67180967330933</v>
      </c>
      <c r="G5436" s="4" t="s">
        <v>22423</v>
      </c>
    </row>
    <row r="5437" spans="1:7">
      <c r="A5437" s="4" t="s">
        <v>22424</v>
      </c>
      <c r="B5437" s="4" t="s">
        <v>22425</v>
      </c>
      <c r="C5437" s="4" t="s">
        <v>464</v>
      </c>
      <c r="D5437" s="4">
        <v>47</v>
      </c>
      <c r="E5437" s="4" t="s">
        <v>22426</v>
      </c>
      <c r="F5437" s="4">
        <v>2.66976881027222</v>
      </c>
      <c r="G5437" s="4" t="s">
        <v>22427</v>
      </c>
    </row>
    <row r="5438" spans="1:7">
      <c r="A5438" s="4" t="s">
        <v>22428</v>
      </c>
      <c r="B5438" s="4" t="s">
        <v>22429</v>
      </c>
      <c r="C5438" s="4" t="s">
        <v>464</v>
      </c>
      <c r="D5438" s="4">
        <v>37</v>
      </c>
      <c r="E5438" s="4" t="s">
        <v>22430</v>
      </c>
      <c r="F5438" s="4">
        <v>2.66919565200806</v>
      </c>
      <c r="G5438" s="4" t="s">
        <v>22431</v>
      </c>
    </row>
    <row r="5439" spans="1:7">
      <c r="A5439" s="4" t="s">
        <v>22432</v>
      </c>
      <c r="B5439" s="4" t="s">
        <v>22433</v>
      </c>
      <c r="C5439" s="4" t="s">
        <v>464</v>
      </c>
      <c r="D5439" s="4">
        <v>36</v>
      </c>
      <c r="E5439" s="4" t="s">
        <v>22434</v>
      </c>
      <c r="F5439" s="4">
        <v>2.66894006729126</v>
      </c>
      <c r="G5439" s="4" t="s">
        <v>22435</v>
      </c>
    </row>
    <row r="5440" spans="1:7">
      <c r="A5440" s="4" t="s">
        <v>22436</v>
      </c>
      <c r="B5440" s="4" t="s">
        <v>22437</v>
      </c>
      <c r="C5440" s="4" t="s">
        <v>464</v>
      </c>
      <c r="D5440" s="4">
        <v>36</v>
      </c>
      <c r="E5440" s="4" t="s">
        <v>22438</v>
      </c>
      <c r="F5440" s="4">
        <v>2.66748714447021</v>
      </c>
      <c r="G5440" s="4" t="s">
        <v>22439</v>
      </c>
    </row>
    <row r="5441" spans="1:7">
      <c r="A5441" s="4" t="s">
        <v>22440</v>
      </c>
      <c r="B5441" s="4" t="s">
        <v>22441</v>
      </c>
      <c r="C5441" s="4" t="s">
        <v>464</v>
      </c>
      <c r="D5441" s="4">
        <v>41</v>
      </c>
      <c r="E5441" s="4" t="s">
        <v>22442</v>
      </c>
      <c r="F5441" s="4">
        <v>2.66632342338562</v>
      </c>
      <c r="G5441" s="4" t="s">
        <v>22443</v>
      </c>
    </row>
    <row r="5442" spans="1:7">
      <c r="A5442" s="4" t="s">
        <v>22444</v>
      </c>
      <c r="B5442" s="4" t="s">
        <v>22445</v>
      </c>
      <c r="C5442" s="4" t="s">
        <v>464</v>
      </c>
      <c r="D5442" s="4">
        <v>41</v>
      </c>
      <c r="E5442" s="4" t="s">
        <v>22446</v>
      </c>
      <c r="F5442" s="4">
        <v>2.66625452041626</v>
      </c>
      <c r="G5442" s="4" t="s">
        <v>22447</v>
      </c>
    </row>
    <row r="5443" spans="1:7">
      <c r="A5443" s="4" t="s">
        <v>22448</v>
      </c>
      <c r="B5443" s="4" t="s">
        <v>22449</v>
      </c>
      <c r="C5443" s="4" t="s">
        <v>464</v>
      </c>
      <c r="D5443" s="4">
        <v>42</v>
      </c>
      <c r="E5443" s="4" t="s">
        <v>22450</v>
      </c>
      <c r="F5443" s="4">
        <v>2.66558742523193</v>
      </c>
      <c r="G5443" s="4" t="s">
        <v>22451</v>
      </c>
    </row>
    <row r="5444" spans="1:7">
      <c r="A5444" s="4" t="s">
        <v>22452</v>
      </c>
      <c r="B5444" s="4" t="s">
        <v>22453</v>
      </c>
      <c r="C5444" s="4" t="s">
        <v>464</v>
      </c>
      <c r="D5444" s="4">
        <v>38</v>
      </c>
      <c r="E5444" s="4" t="s">
        <v>22454</v>
      </c>
      <c r="F5444" s="4">
        <v>2.6653003692627</v>
      </c>
      <c r="G5444" s="4" t="s">
        <v>22455</v>
      </c>
    </row>
    <row r="5445" spans="1:7">
      <c r="A5445" s="4" t="s">
        <v>22456</v>
      </c>
      <c r="B5445" s="4" t="s">
        <v>22457</v>
      </c>
      <c r="C5445" s="4" t="s">
        <v>464</v>
      </c>
      <c r="D5445" s="4">
        <v>46</v>
      </c>
      <c r="E5445" s="4" t="s">
        <v>22458</v>
      </c>
      <c r="F5445" s="4">
        <v>2.6650013923645</v>
      </c>
      <c r="G5445" s="4" t="s">
        <v>22459</v>
      </c>
    </row>
    <row r="5446" spans="1:7">
      <c r="A5446" s="4" t="s">
        <v>22460</v>
      </c>
      <c r="B5446" s="4" t="s">
        <v>22461</v>
      </c>
      <c r="C5446" s="4" t="s">
        <v>464</v>
      </c>
      <c r="D5446" s="4">
        <v>38</v>
      </c>
      <c r="E5446" s="4" t="s">
        <v>22462</v>
      </c>
      <c r="F5446" s="4">
        <v>2.66366863250732</v>
      </c>
      <c r="G5446" s="4" t="s">
        <v>22463</v>
      </c>
    </row>
    <row r="5447" spans="1:7">
      <c r="A5447" s="4" t="s">
        <v>22464</v>
      </c>
      <c r="B5447" s="4" t="s">
        <v>22465</v>
      </c>
      <c r="C5447" s="4" t="s">
        <v>464</v>
      </c>
      <c r="D5447" s="4">
        <v>43</v>
      </c>
      <c r="E5447" s="4" t="s">
        <v>22466</v>
      </c>
      <c r="F5447" s="4">
        <v>2.66333723068237</v>
      </c>
      <c r="G5447" s="4" t="s">
        <v>22467</v>
      </c>
    </row>
    <row r="5448" spans="1:7">
      <c r="A5448" s="4" t="s">
        <v>22468</v>
      </c>
      <c r="B5448" s="4" t="s">
        <v>22469</v>
      </c>
      <c r="C5448" s="4" t="s">
        <v>464</v>
      </c>
      <c r="D5448" s="4">
        <v>38</v>
      </c>
      <c r="E5448" s="4" t="s">
        <v>22470</v>
      </c>
      <c r="F5448" s="4">
        <v>2.66326904296875</v>
      </c>
      <c r="G5448" s="4" t="s">
        <v>22471</v>
      </c>
    </row>
    <row r="5449" spans="1:7">
      <c r="A5449" s="4" t="s">
        <v>22472</v>
      </c>
      <c r="B5449" s="4" t="s">
        <v>22473</v>
      </c>
      <c r="C5449" s="4" t="s">
        <v>464</v>
      </c>
      <c r="D5449" s="4">
        <v>33</v>
      </c>
      <c r="E5449" s="4" t="s">
        <v>22474</v>
      </c>
      <c r="F5449" s="4">
        <v>2.66323637962341</v>
      </c>
      <c r="G5449" s="4" t="s">
        <v>22475</v>
      </c>
    </row>
    <row r="5450" spans="1:7">
      <c r="A5450" s="4" t="s">
        <v>22476</v>
      </c>
      <c r="B5450" s="4" t="s">
        <v>22477</v>
      </c>
      <c r="C5450" s="4" t="s">
        <v>464</v>
      </c>
      <c r="D5450" s="4">
        <v>40</v>
      </c>
      <c r="E5450" s="4" t="s">
        <v>22478</v>
      </c>
      <c r="F5450" s="4">
        <v>2.66307234764099</v>
      </c>
      <c r="G5450" s="4" t="s">
        <v>22479</v>
      </c>
    </row>
    <row r="5451" spans="1:7">
      <c r="A5451" s="4" t="s">
        <v>22480</v>
      </c>
      <c r="B5451" s="4" t="s">
        <v>22481</v>
      </c>
      <c r="C5451" s="4" t="s">
        <v>464</v>
      </c>
      <c r="D5451" s="4">
        <v>37</v>
      </c>
      <c r="E5451" s="4" t="s">
        <v>22482</v>
      </c>
      <c r="F5451" s="4">
        <v>2.66296744346619</v>
      </c>
      <c r="G5451" s="4" t="s">
        <v>22483</v>
      </c>
    </row>
    <row r="5452" spans="1:7">
      <c r="A5452" s="4" t="s">
        <v>22484</v>
      </c>
      <c r="B5452" s="4" t="s">
        <v>22485</v>
      </c>
      <c r="C5452" s="4" t="s">
        <v>464</v>
      </c>
      <c r="D5452" s="4">
        <v>45</v>
      </c>
      <c r="E5452" s="4" t="s">
        <v>22486</v>
      </c>
      <c r="F5452" s="4">
        <v>2.66181135177612</v>
      </c>
      <c r="G5452" s="4" t="s">
        <v>22487</v>
      </c>
    </row>
    <row r="5453" spans="1:7">
      <c r="A5453" s="4" t="s">
        <v>22488</v>
      </c>
      <c r="B5453" s="4" t="s">
        <v>22489</v>
      </c>
      <c r="C5453" s="4" t="s">
        <v>3050</v>
      </c>
      <c r="D5453" s="4">
        <v>2</v>
      </c>
      <c r="E5453" s="4" t="s">
        <v>22490</v>
      </c>
      <c r="F5453" s="4">
        <v>2.66064786911011</v>
      </c>
      <c r="G5453" s="4" t="s">
        <v>22491</v>
      </c>
    </row>
    <row r="5454" spans="1:7">
      <c r="A5454" s="4" t="s">
        <v>22492</v>
      </c>
      <c r="B5454" s="4" t="s">
        <v>22493</v>
      </c>
      <c r="C5454" s="4" t="s">
        <v>464</v>
      </c>
      <c r="D5454" s="4">
        <v>38</v>
      </c>
      <c r="E5454" s="4" t="s">
        <v>22494</v>
      </c>
      <c r="F5454" s="4">
        <v>2.66014957427979</v>
      </c>
      <c r="G5454" s="4" t="s">
        <v>22495</v>
      </c>
    </row>
    <row r="5455" spans="1:7">
      <c r="A5455" s="4" t="s">
        <v>22496</v>
      </c>
      <c r="B5455" s="4" t="s">
        <v>22497</v>
      </c>
      <c r="C5455" s="4" t="s">
        <v>464</v>
      </c>
      <c r="D5455" s="4">
        <v>27</v>
      </c>
      <c r="E5455" s="4" t="s">
        <v>22498</v>
      </c>
      <c r="F5455" s="4">
        <v>2.65919518470764</v>
      </c>
      <c r="G5455" s="4" t="s">
        <v>22499</v>
      </c>
    </row>
    <row r="5456" spans="1:7">
      <c r="A5456" s="4" t="s">
        <v>22500</v>
      </c>
      <c r="B5456" s="4" t="s">
        <v>22501</v>
      </c>
      <c r="C5456" s="4" t="s">
        <v>464</v>
      </c>
      <c r="D5456" s="4">
        <v>37</v>
      </c>
      <c r="E5456" s="4" t="s">
        <v>22502</v>
      </c>
      <c r="F5456" s="4">
        <v>2.65890860557556</v>
      </c>
      <c r="G5456" s="4" t="s">
        <v>22503</v>
      </c>
    </row>
    <row r="5457" spans="1:7">
      <c r="A5457" s="4" t="s">
        <v>22504</v>
      </c>
      <c r="B5457" s="4" t="s">
        <v>22505</v>
      </c>
      <c r="C5457" s="4" t="s">
        <v>464</v>
      </c>
      <c r="D5457" s="4">
        <v>46</v>
      </c>
      <c r="E5457" s="4" t="s">
        <v>22506</v>
      </c>
      <c r="F5457" s="4">
        <v>2.65762114524841</v>
      </c>
      <c r="G5457" s="4" t="s">
        <v>22507</v>
      </c>
    </row>
    <row r="5458" spans="1:7">
      <c r="A5458" s="4" t="s">
        <v>22508</v>
      </c>
      <c r="B5458" s="4" t="s">
        <v>22509</v>
      </c>
      <c r="C5458" s="4" t="s">
        <v>464</v>
      </c>
      <c r="D5458" s="4">
        <v>41</v>
      </c>
      <c r="E5458" s="4" t="s">
        <v>22510</v>
      </c>
      <c r="F5458" s="4">
        <v>2.65614891052246</v>
      </c>
      <c r="G5458" s="4" t="s">
        <v>22511</v>
      </c>
    </row>
    <row r="5459" spans="1:7">
      <c r="A5459" s="4" t="s">
        <v>22512</v>
      </c>
      <c r="B5459" s="4" t="s">
        <v>22513</v>
      </c>
      <c r="C5459" s="4" t="s">
        <v>464</v>
      </c>
      <c r="D5459" s="4">
        <v>40</v>
      </c>
      <c r="E5459" s="4" t="s">
        <v>22514</v>
      </c>
      <c r="F5459" s="4">
        <v>2.65522146224976</v>
      </c>
      <c r="G5459" s="4" t="s">
        <v>22515</v>
      </c>
    </row>
    <row r="5460" spans="1:7">
      <c r="A5460" s="4" t="s">
        <v>22516</v>
      </c>
      <c r="B5460" s="4" t="s">
        <v>22517</v>
      </c>
      <c r="C5460" s="4" t="s">
        <v>464</v>
      </c>
      <c r="D5460" s="4">
        <v>40</v>
      </c>
      <c r="E5460" s="4" t="s">
        <v>22518</v>
      </c>
      <c r="F5460" s="4">
        <v>2.65519905090332</v>
      </c>
      <c r="G5460" s="4" t="s">
        <v>22519</v>
      </c>
    </row>
    <row r="5461" spans="1:7">
      <c r="A5461" s="4" t="s">
        <v>22520</v>
      </c>
      <c r="B5461" s="4" t="s">
        <v>22521</v>
      </c>
      <c r="C5461" s="4" t="s">
        <v>464</v>
      </c>
      <c r="D5461" s="4">
        <v>44</v>
      </c>
      <c r="E5461" s="4" t="s">
        <v>22522</v>
      </c>
      <c r="F5461" s="4">
        <v>2.65312218666077</v>
      </c>
      <c r="G5461" s="4" t="s">
        <v>22523</v>
      </c>
    </row>
    <row r="5462" spans="1:7">
      <c r="A5462" s="4" t="s">
        <v>22524</v>
      </c>
      <c r="B5462" s="4" t="s">
        <v>22525</v>
      </c>
      <c r="C5462" s="4" t="s">
        <v>464</v>
      </c>
      <c r="D5462" s="4">
        <v>38</v>
      </c>
      <c r="E5462" s="4" t="s">
        <v>22526</v>
      </c>
      <c r="F5462" s="4">
        <v>2.65262722969055</v>
      </c>
      <c r="G5462" s="4" t="s">
        <v>22527</v>
      </c>
    </row>
    <row r="5463" spans="1:7">
      <c r="A5463" s="4" t="s">
        <v>22528</v>
      </c>
      <c r="B5463" s="4" t="s">
        <v>22529</v>
      </c>
      <c r="C5463" s="4" t="s">
        <v>464</v>
      </c>
      <c r="D5463" s="4">
        <v>38</v>
      </c>
      <c r="E5463" s="4" t="s">
        <v>22530</v>
      </c>
      <c r="F5463" s="4">
        <v>2.65230512619019</v>
      </c>
      <c r="G5463" s="4" t="s">
        <v>22531</v>
      </c>
    </row>
    <row r="5464" spans="1:7">
      <c r="A5464" s="4" t="s">
        <v>22532</v>
      </c>
      <c r="B5464" s="4" t="s">
        <v>22533</v>
      </c>
      <c r="C5464" s="4" t="s">
        <v>464</v>
      </c>
      <c r="D5464" s="4">
        <v>43</v>
      </c>
      <c r="E5464" s="4" t="s">
        <v>22534</v>
      </c>
      <c r="F5464" s="4">
        <v>2.65226912498474</v>
      </c>
      <c r="G5464" s="4" t="s">
        <v>22535</v>
      </c>
    </row>
    <row r="5465" spans="1:7">
      <c r="A5465" s="4" t="s">
        <v>22536</v>
      </c>
      <c r="B5465" s="4" t="s">
        <v>22537</v>
      </c>
      <c r="C5465" s="4" t="s">
        <v>464</v>
      </c>
      <c r="D5465" s="4">
        <v>37</v>
      </c>
      <c r="E5465" s="4" t="s">
        <v>22538</v>
      </c>
      <c r="F5465" s="4">
        <v>2.65221548080444</v>
      </c>
      <c r="G5465" s="4" t="s">
        <v>22539</v>
      </c>
    </row>
    <row r="5466" spans="1:7">
      <c r="A5466" s="4" t="s">
        <v>22540</v>
      </c>
      <c r="B5466" s="4" t="s">
        <v>22541</v>
      </c>
      <c r="C5466" s="4" t="s">
        <v>464</v>
      </c>
      <c r="D5466" s="4">
        <v>45</v>
      </c>
      <c r="E5466" s="4" t="s">
        <v>22542</v>
      </c>
      <c r="F5466" s="4">
        <v>2.65172338485718</v>
      </c>
      <c r="G5466" s="4" t="s">
        <v>22543</v>
      </c>
    </row>
    <row r="5467" spans="1:7">
      <c r="A5467" s="4" t="s">
        <v>22544</v>
      </c>
      <c r="B5467" s="4" t="s">
        <v>22545</v>
      </c>
      <c r="C5467" s="4" t="s">
        <v>464</v>
      </c>
      <c r="D5467" s="4">
        <v>44</v>
      </c>
      <c r="E5467" s="4" t="s">
        <v>22546</v>
      </c>
      <c r="F5467" s="4">
        <v>2.65121483802795</v>
      </c>
      <c r="G5467" s="4" t="s">
        <v>22547</v>
      </c>
    </row>
    <row r="5468" spans="1:7">
      <c r="A5468" s="4" t="s">
        <v>22548</v>
      </c>
      <c r="B5468" s="4" t="s">
        <v>22549</v>
      </c>
      <c r="C5468" s="4" t="s">
        <v>464</v>
      </c>
      <c r="D5468" s="4">
        <v>44</v>
      </c>
      <c r="E5468" s="4" t="s">
        <v>22550</v>
      </c>
      <c r="F5468" s="4">
        <v>2.65101933479309</v>
      </c>
      <c r="G5468" s="4" t="s">
        <v>22551</v>
      </c>
    </row>
    <row r="5469" spans="1:7">
      <c r="A5469" s="4" t="s">
        <v>22552</v>
      </c>
      <c r="B5469" s="4" t="s">
        <v>22553</v>
      </c>
      <c r="C5469" s="4" t="s">
        <v>464</v>
      </c>
      <c r="D5469" s="4">
        <v>36</v>
      </c>
      <c r="E5469" s="4" t="s">
        <v>22554</v>
      </c>
      <c r="F5469" s="4">
        <v>2.64940905570984</v>
      </c>
      <c r="G5469" s="4" t="s">
        <v>22555</v>
      </c>
    </row>
    <row r="5470" spans="1:7">
      <c r="A5470" s="4" t="s">
        <v>22556</v>
      </c>
      <c r="B5470" s="4" t="s">
        <v>22557</v>
      </c>
      <c r="C5470" s="4" t="s">
        <v>464</v>
      </c>
      <c r="D5470" s="4">
        <v>35</v>
      </c>
      <c r="E5470" s="4" t="s">
        <v>22558</v>
      </c>
      <c r="F5470" s="4">
        <v>2.64915585517883</v>
      </c>
      <c r="G5470" s="4" t="s">
        <v>22559</v>
      </c>
    </row>
    <row r="5471" spans="1:7">
      <c r="A5471" s="4" t="s">
        <v>22560</v>
      </c>
      <c r="B5471" s="4" t="s">
        <v>22561</v>
      </c>
      <c r="C5471" s="4" t="s">
        <v>1124</v>
      </c>
      <c r="D5471" s="4">
        <v>1</v>
      </c>
      <c r="E5471" s="4" t="s">
        <v>22562</v>
      </c>
      <c r="F5471" s="4">
        <v>2.64734292030334</v>
      </c>
      <c r="G5471" s="4" t="s">
        <v>22563</v>
      </c>
    </row>
    <row r="5472" spans="1:7">
      <c r="A5472" s="4" t="s">
        <v>22564</v>
      </c>
      <c r="B5472" s="4" t="s">
        <v>22565</v>
      </c>
      <c r="C5472" s="4" t="s">
        <v>464</v>
      </c>
      <c r="D5472" s="4">
        <v>40</v>
      </c>
      <c r="E5472" s="4" t="s">
        <v>22566</v>
      </c>
      <c r="F5472" s="4">
        <v>2.6470959186554</v>
      </c>
      <c r="G5472" s="4" t="s">
        <v>22567</v>
      </c>
    </row>
    <row r="5473" spans="1:7">
      <c r="A5473" s="4" t="s">
        <v>22568</v>
      </c>
      <c r="B5473" s="4" t="s">
        <v>22569</v>
      </c>
      <c r="C5473" s="4" t="s">
        <v>464</v>
      </c>
      <c r="D5473" s="4">
        <v>43</v>
      </c>
      <c r="E5473" s="4" t="s">
        <v>22570</v>
      </c>
      <c r="F5473" s="4">
        <v>2.64681816101074</v>
      </c>
      <c r="G5473" s="4" t="s">
        <v>22571</v>
      </c>
    </row>
    <row r="5474" spans="1:7">
      <c r="A5474" s="4" t="s">
        <v>22572</v>
      </c>
      <c r="B5474" s="4" t="s">
        <v>22573</v>
      </c>
      <c r="C5474" s="4" t="s">
        <v>464</v>
      </c>
      <c r="D5474" s="4">
        <v>39</v>
      </c>
      <c r="E5474" s="4" t="s">
        <v>22574</v>
      </c>
      <c r="F5474" s="4">
        <v>2.64542245864868</v>
      </c>
      <c r="G5474" s="4" t="s">
        <v>22575</v>
      </c>
    </row>
    <row r="5475" spans="1:7">
      <c r="A5475" s="4" t="s">
        <v>22576</v>
      </c>
      <c r="B5475" s="4" t="s">
        <v>22577</v>
      </c>
      <c r="C5475" s="4" t="s">
        <v>464</v>
      </c>
      <c r="D5475" s="4">
        <v>38</v>
      </c>
      <c r="E5475" s="4" t="s">
        <v>22578</v>
      </c>
      <c r="F5475" s="4">
        <v>2.6451153755188</v>
      </c>
      <c r="G5475" s="4" t="s">
        <v>22579</v>
      </c>
    </row>
    <row r="5476" spans="1:7">
      <c r="A5476" s="4" t="s">
        <v>22580</v>
      </c>
      <c r="B5476" s="4" t="s">
        <v>22581</v>
      </c>
      <c r="C5476" s="4" t="s">
        <v>464</v>
      </c>
      <c r="D5476" s="4">
        <v>37</v>
      </c>
      <c r="E5476" s="4" t="s">
        <v>22582</v>
      </c>
      <c r="F5476" s="4">
        <v>2.64408946037292</v>
      </c>
      <c r="G5476" s="4" t="s">
        <v>22583</v>
      </c>
    </row>
    <row r="5477" spans="1:7">
      <c r="A5477" s="4" t="s">
        <v>22584</v>
      </c>
      <c r="B5477" s="4" t="s">
        <v>22585</v>
      </c>
      <c r="C5477" s="4" t="s">
        <v>551</v>
      </c>
      <c r="D5477" s="4">
        <v>9</v>
      </c>
      <c r="E5477" s="4" t="s">
        <v>22586</v>
      </c>
      <c r="F5477" s="4">
        <v>2.64077758789063</v>
      </c>
      <c r="G5477" s="4" t="s">
        <v>22587</v>
      </c>
    </row>
    <row r="5478" spans="1:7">
      <c r="A5478" s="4" t="s">
        <v>22588</v>
      </c>
      <c r="B5478" s="4" t="s">
        <v>22589</v>
      </c>
      <c r="C5478" s="4" t="s">
        <v>464</v>
      </c>
      <c r="D5478" s="4">
        <v>38</v>
      </c>
      <c r="E5478" s="4" t="s">
        <v>22590</v>
      </c>
      <c r="F5478" s="4">
        <v>2.64025688171387</v>
      </c>
      <c r="G5478" s="4" t="s">
        <v>22591</v>
      </c>
    </row>
    <row r="5479" spans="1:7">
      <c r="A5479" s="4" t="s">
        <v>22592</v>
      </c>
      <c r="B5479" s="4" t="s">
        <v>22593</v>
      </c>
      <c r="C5479" s="4" t="s">
        <v>551</v>
      </c>
      <c r="D5479" s="4">
        <v>14</v>
      </c>
      <c r="E5479" s="4" t="s">
        <v>22594</v>
      </c>
      <c r="F5479" s="4">
        <v>2.6389377117157</v>
      </c>
      <c r="G5479" s="4" t="s">
        <v>22595</v>
      </c>
    </row>
    <row r="5480" spans="1:7">
      <c r="A5480" s="4" t="s">
        <v>22596</v>
      </c>
      <c r="B5480" s="4" t="s">
        <v>22597</v>
      </c>
      <c r="C5480" s="4" t="s">
        <v>464</v>
      </c>
      <c r="D5480" s="4">
        <v>42</v>
      </c>
      <c r="E5480" s="4" t="s">
        <v>22598</v>
      </c>
      <c r="F5480" s="4">
        <v>2.63763523101807</v>
      </c>
      <c r="G5480" s="4" t="s">
        <v>22599</v>
      </c>
    </row>
    <row r="5481" spans="1:7">
      <c r="A5481" s="4" t="s">
        <v>22600</v>
      </c>
      <c r="B5481" s="4" t="s">
        <v>22601</v>
      </c>
      <c r="C5481" s="4" t="s">
        <v>464</v>
      </c>
      <c r="D5481" s="4">
        <v>40</v>
      </c>
      <c r="E5481" s="4" t="s">
        <v>22602</v>
      </c>
      <c r="F5481" s="4">
        <v>2.63755416870117</v>
      </c>
      <c r="G5481" s="4" t="s">
        <v>22603</v>
      </c>
    </row>
    <row r="5482" spans="1:7">
      <c r="A5482" s="4" t="s">
        <v>22604</v>
      </c>
      <c r="B5482" s="4" t="s">
        <v>22605</v>
      </c>
      <c r="C5482" s="4" t="s">
        <v>464</v>
      </c>
      <c r="D5482" s="4">
        <v>46</v>
      </c>
      <c r="E5482" s="4" t="s">
        <v>22606</v>
      </c>
      <c r="F5482" s="4">
        <v>2.63595199584961</v>
      </c>
      <c r="G5482" s="4" t="s">
        <v>22607</v>
      </c>
    </row>
    <row r="5483" spans="1:7">
      <c r="A5483" s="4" t="s">
        <v>22608</v>
      </c>
      <c r="B5483" s="4" t="s">
        <v>22609</v>
      </c>
      <c r="C5483" s="4" t="s">
        <v>464</v>
      </c>
      <c r="D5483" s="4">
        <v>39</v>
      </c>
      <c r="E5483" s="4" t="s">
        <v>22610</v>
      </c>
      <c r="F5483" s="4">
        <v>2.63544702529907</v>
      </c>
      <c r="G5483" s="4" t="s">
        <v>22611</v>
      </c>
    </row>
    <row r="5484" spans="1:7">
      <c r="A5484" s="4" t="s">
        <v>22612</v>
      </c>
      <c r="B5484" s="4" t="s">
        <v>22613</v>
      </c>
      <c r="C5484" s="4" t="s">
        <v>464</v>
      </c>
      <c r="D5484" s="4">
        <v>40</v>
      </c>
      <c r="E5484" s="4" t="s">
        <v>22614</v>
      </c>
      <c r="F5484" s="4">
        <v>2.63429355621338</v>
      </c>
      <c r="G5484" s="4" t="s">
        <v>22615</v>
      </c>
    </row>
    <row r="5485" spans="1:7">
      <c r="A5485" s="4" t="s">
        <v>22616</v>
      </c>
      <c r="B5485" s="4" t="s">
        <v>22617</v>
      </c>
      <c r="C5485" s="4" t="s">
        <v>464</v>
      </c>
      <c r="D5485" s="4">
        <v>42</v>
      </c>
      <c r="E5485" s="4" t="s">
        <v>22618</v>
      </c>
      <c r="F5485" s="4">
        <v>2.63425779342651</v>
      </c>
      <c r="G5485" s="4" t="s">
        <v>22619</v>
      </c>
    </row>
    <row r="5486" spans="1:7">
      <c r="A5486" s="4" t="s">
        <v>22620</v>
      </c>
      <c r="B5486" s="4" t="s">
        <v>22621</v>
      </c>
      <c r="C5486" s="4" t="s">
        <v>3050</v>
      </c>
      <c r="D5486" s="4">
        <v>2</v>
      </c>
      <c r="E5486" s="4" t="s">
        <v>22622</v>
      </c>
      <c r="F5486" s="4">
        <v>2.63394904136658</v>
      </c>
      <c r="G5486" s="4" t="s">
        <v>22623</v>
      </c>
    </row>
    <row r="5487" spans="1:7">
      <c r="A5487" s="4" t="s">
        <v>22624</v>
      </c>
      <c r="B5487" s="4" t="s">
        <v>22625</v>
      </c>
      <c r="C5487" s="4" t="s">
        <v>3050</v>
      </c>
      <c r="D5487" s="4">
        <v>2</v>
      </c>
      <c r="E5487" s="4" t="s">
        <v>22626</v>
      </c>
      <c r="F5487" s="4">
        <v>2.63394904136658</v>
      </c>
      <c r="G5487" s="4" t="s">
        <v>22627</v>
      </c>
    </row>
    <row r="5488" spans="1:7">
      <c r="A5488" s="4" t="s">
        <v>22628</v>
      </c>
      <c r="B5488" s="4" t="s">
        <v>22629</v>
      </c>
      <c r="C5488" s="4" t="s">
        <v>464</v>
      </c>
      <c r="D5488" s="4">
        <v>36</v>
      </c>
      <c r="E5488" s="4" t="s">
        <v>22630</v>
      </c>
      <c r="F5488" s="4">
        <v>2.62894988059998</v>
      </c>
      <c r="G5488" s="4" t="s">
        <v>22631</v>
      </c>
    </row>
    <row r="5489" spans="1:7">
      <c r="A5489" s="4" t="s">
        <v>22632</v>
      </c>
      <c r="B5489" s="4" t="s">
        <v>22633</v>
      </c>
      <c r="C5489" s="4" t="s">
        <v>464</v>
      </c>
      <c r="D5489" s="4">
        <v>42</v>
      </c>
      <c r="E5489" s="4" t="s">
        <v>22634</v>
      </c>
      <c r="F5489" s="4">
        <v>2.62858033180237</v>
      </c>
      <c r="G5489" s="4" t="s">
        <v>22635</v>
      </c>
    </row>
    <row r="5490" spans="1:7">
      <c r="A5490" s="4" t="s">
        <v>22636</v>
      </c>
      <c r="B5490" s="4" t="s">
        <v>22637</v>
      </c>
      <c r="C5490" s="4" t="s">
        <v>464</v>
      </c>
      <c r="D5490" s="4">
        <v>40</v>
      </c>
      <c r="E5490" s="4" t="s">
        <v>22638</v>
      </c>
      <c r="F5490" s="4">
        <v>2.62832593917847</v>
      </c>
      <c r="G5490" s="4" t="s">
        <v>22639</v>
      </c>
    </row>
    <row r="5491" spans="1:7">
      <c r="A5491" s="4" t="s">
        <v>22640</v>
      </c>
      <c r="B5491" s="4" t="s">
        <v>22641</v>
      </c>
      <c r="C5491" s="4" t="s">
        <v>464</v>
      </c>
      <c r="D5491" s="4">
        <v>44</v>
      </c>
      <c r="E5491" s="4" t="s">
        <v>22642</v>
      </c>
      <c r="F5491" s="4">
        <v>2.62819123268127</v>
      </c>
      <c r="G5491" s="4" t="s">
        <v>22643</v>
      </c>
    </row>
    <row r="5492" spans="1:7">
      <c r="A5492" s="4" t="s">
        <v>22644</v>
      </c>
      <c r="B5492" s="4" t="s">
        <v>22645</v>
      </c>
      <c r="C5492" s="4" t="s">
        <v>464</v>
      </c>
      <c r="D5492" s="4">
        <v>42</v>
      </c>
      <c r="E5492" s="4" t="s">
        <v>22646</v>
      </c>
      <c r="F5492" s="4">
        <v>2.62761354446411</v>
      </c>
      <c r="G5492" s="4" t="s">
        <v>22647</v>
      </c>
    </row>
    <row r="5493" spans="1:7">
      <c r="A5493" s="4" t="s">
        <v>22648</v>
      </c>
      <c r="B5493" s="4" t="s">
        <v>22649</v>
      </c>
      <c r="C5493" s="4" t="s">
        <v>464</v>
      </c>
      <c r="D5493" s="4">
        <v>45</v>
      </c>
      <c r="E5493" s="4" t="s">
        <v>22650</v>
      </c>
      <c r="F5493" s="4">
        <v>2.62654829025269</v>
      </c>
      <c r="G5493" s="4" t="s">
        <v>22651</v>
      </c>
    </row>
    <row r="5494" spans="1:7">
      <c r="A5494" s="4" t="s">
        <v>22652</v>
      </c>
      <c r="B5494" s="4" t="s">
        <v>22653</v>
      </c>
      <c r="C5494" s="4" t="s">
        <v>464</v>
      </c>
      <c r="D5494" s="4">
        <v>37</v>
      </c>
      <c r="E5494" s="4" t="s">
        <v>22654</v>
      </c>
      <c r="F5494" s="4">
        <v>2.62653923034668</v>
      </c>
      <c r="G5494" s="4" t="s">
        <v>22655</v>
      </c>
    </row>
    <row r="5495" spans="1:7">
      <c r="A5495" s="4" t="s">
        <v>22656</v>
      </c>
      <c r="B5495" s="4" t="s">
        <v>22657</v>
      </c>
      <c r="C5495" s="4" t="s">
        <v>464</v>
      </c>
      <c r="D5495" s="4">
        <v>42</v>
      </c>
      <c r="E5495" s="4" t="s">
        <v>22658</v>
      </c>
      <c r="F5495" s="4">
        <v>2.62624931335449</v>
      </c>
      <c r="G5495" s="4" t="s">
        <v>22659</v>
      </c>
    </row>
    <row r="5496" spans="1:7">
      <c r="A5496" s="4" t="s">
        <v>22660</v>
      </c>
      <c r="B5496" s="4" t="s">
        <v>22661</v>
      </c>
      <c r="C5496" s="4" t="s">
        <v>464</v>
      </c>
      <c r="D5496" s="4">
        <v>40</v>
      </c>
      <c r="E5496" s="4" t="s">
        <v>22662</v>
      </c>
      <c r="F5496" s="4">
        <v>2.62614035606384</v>
      </c>
      <c r="G5496" s="4" t="s">
        <v>22663</v>
      </c>
    </row>
    <row r="5497" spans="1:7">
      <c r="A5497" s="4" t="s">
        <v>22664</v>
      </c>
      <c r="B5497" s="4" t="s">
        <v>22665</v>
      </c>
      <c r="C5497" s="4" t="s">
        <v>464</v>
      </c>
      <c r="D5497" s="4">
        <v>38</v>
      </c>
      <c r="E5497" s="4" t="s">
        <v>22666</v>
      </c>
      <c r="F5497" s="4">
        <v>2.62553930282593</v>
      </c>
      <c r="G5497" s="4" t="s">
        <v>22667</v>
      </c>
    </row>
    <row r="5498" spans="1:7">
      <c r="A5498" s="4" t="s">
        <v>22668</v>
      </c>
      <c r="B5498" s="4" t="s">
        <v>22669</v>
      </c>
      <c r="C5498" s="4" t="s">
        <v>464</v>
      </c>
      <c r="D5498" s="4">
        <v>39</v>
      </c>
      <c r="E5498" s="4" t="s">
        <v>22670</v>
      </c>
      <c r="F5498" s="4">
        <v>2.62427067756653</v>
      </c>
      <c r="G5498" s="4" t="s">
        <v>22671</v>
      </c>
    </row>
    <row r="5499" spans="1:7">
      <c r="A5499" s="4" t="s">
        <v>22672</v>
      </c>
      <c r="B5499" s="4" t="s">
        <v>22673</v>
      </c>
      <c r="C5499" s="4" t="s">
        <v>551</v>
      </c>
      <c r="D5499" s="4">
        <v>16</v>
      </c>
      <c r="E5499" s="4" t="s">
        <v>22674</v>
      </c>
      <c r="F5499" s="4">
        <v>2.62413501739502</v>
      </c>
      <c r="G5499" s="4" t="s">
        <v>22675</v>
      </c>
    </row>
    <row r="5500" spans="1:7">
      <c r="A5500" s="4" t="s">
        <v>22676</v>
      </c>
      <c r="B5500" s="4" t="s">
        <v>22677</v>
      </c>
      <c r="C5500" s="4" t="s">
        <v>464</v>
      </c>
      <c r="D5500" s="4">
        <v>45</v>
      </c>
      <c r="E5500" s="4" t="s">
        <v>22678</v>
      </c>
      <c r="F5500" s="4">
        <v>2.62388849258423</v>
      </c>
      <c r="G5500" s="4" t="s">
        <v>22679</v>
      </c>
    </row>
    <row r="5501" spans="1:7">
      <c r="A5501" s="4" t="s">
        <v>22680</v>
      </c>
      <c r="B5501" s="4" t="s">
        <v>22681</v>
      </c>
      <c r="C5501" s="4" t="s">
        <v>464</v>
      </c>
      <c r="D5501" s="4">
        <v>38</v>
      </c>
      <c r="E5501" s="4" t="s">
        <v>22682</v>
      </c>
      <c r="F5501" s="4">
        <v>2.62335443496704</v>
      </c>
      <c r="G5501" s="4" t="s">
        <v>22683</v>
      </c>
    </row>
    <row r="5502" spans="1:7">
      <c r="A5502" s="4" t="s">
        <v>22684</v>
      </c>
      <c r="B5502" s="4" t="s">
        <v>22685</v>
      </c>
      <c r="C5502" s="4" t="s">
        <v>464</v>
      </c>
      <c r="D5502" s="4">
        <v>43</v>
      </c>
      <c r="E5502" s="4" t="s">
        <v>22686</v>
      </c>
      <c r="F5502" s="4">
        <v>2.62188053131104</v>
      </c>
      <c r="G5502" s="4" t="s">
        <v>22687</v>
      </c>
    </row>
    <row r="5503" spans="1:7">
      <c r="A5503" s="4" t="s">
        <v>22688</v>
      </c>
      <c r="B5503" s="4" t="s">
        <v>22689</v>
      </c>
      <c r="C5503" s="4" t="s">
        <v>464</v>
      </c>
      <c r="D5503" s="4">
        <v>42</v>
      </c>
      <c r="E5503" s="4" t="s">
        <v>22690</v>
      </c>
      <c r="F5503" s="4">
        <v>2.6214771270752</v>
      </c>
      <c r="G5503" s="4" t="s">
        <v>22691</v>
      </c>
    </row>
    <row r="5504" spans="1:7">
      <c r="A5504" s="4" t="s">
        <v>22692</v>
      </c>
      <c r="B5504" s="4" t="s">
        <v>22693</v>
      </c>
      <c r="C5504" s="4" t="s">
        <v>464</v>
      </c>
      <c r="D5504" s="4">
        <v>43</v>
      </c>
      <c r="E5504" s="4" t="s">
        <v>22694</v>
      </c>
      <c r="F5504" s="4">
        <v>2.620934009552</v>
      </c>
      <c r="G5504" s="4" t="s">
        <v>22695</v>
      </c>
    </row>
    <row r="5505" spans="1:7">
      <c r="A5505" s="4" t="s">
        <v>22696</v>
      </c>
      <c r="B5505" s="4" t="s">
        <v>22697</v>
      </c>
      <c r="C5505" s="4" t="s">
        <v>464</v>
      </c>
      <c r="D5505" s="4">
        <v>43</v>
      </c>
      <c r="E5505" s="4" t="s">
        <v>22698</v>
      </c>
      <c r="F5505" s="4">
        <v>2.62084293365479</v>
      </c>
      <c r="G5505" s="4" t="s">
        <v>22699</v>
      </c>
    </row>
    <row r="5506" spans="1:7">
      <c r="A5506" s="4" t="s">
        <v>22700</v>
      </c>
      <c r="B5506" s="4" t="s">
        <v>22701</v>
      </c>
      <c r="C5506" s="4" t="s">
        <v>551</v>
      </c>
      <c r="D5506" s="4">
        <v>10</v>
      </c>
      <c r="E5506" s="4" t="s">
        <v>22702</v>
      </c>
      <c r="F5506" s="4">
        <v>2.62058925628662</v>
      </c>
      <c r="G5506" s="4" t="s">
        <v>22703</v>
      </c>
    </row>
    <row r="5507" spans="1:7">
      <c r="A5507" s="4" t="s">
        <v>22704</v>
      </c>
      <c r="B5507" s="4" t="s">
        <v>22705</v>
      </c>
      <c r="C5507" s="4" t="s">
        <v>551</v>
      </c>
      <c r="D5507" s="4">
        <v>25</v>
      </c>
      <c r="E5507" s="4" t="s">
        <v>22706</v>
      </c>
      <c r="F5507" s="4">
        <v>2.62035989761353</v>
      </c>
      <c r="G5507" s="4" t="s">
        <v>22707</v>
      </c>
    </row>
    <row r="5508" spans="1:7">
      <c r="A5508" s="4" t="s">
        <v>22708</v>
      </c>
      <c r="B5508" s="4" t="s">
        <v>22709</v>
      </c>
      <c r="C5508" s="4" t="s">
        <v>464</v>
      </c>
      <c r="D5508" s="4">
        <v>38</v>
      </c>
      <c r="E5508" s="4" t="s">
        <v>22710</v>
      </c>
      <c r="F5508" s="4">
        <v>2.61959528923035</v>
      </c>
      <c r="G5508" s="4" t="s">
        <v>22711</v>
      </c>
    </row>
    <row r="5509" spans="1:7">
      <c r="A5509" s="4" t="s">
        <v>22712</v>
      </c>
      <c r="B5509" s="4" t="s">
        <v>22713</v>
      </c>
      <c r="C5509" s="4" t="s">
        <v>464</v>
      </c>
      <c r="D5509" s="4">
        <v>37</v>
      </c>
      <c r="E5509" s="4" t="s">
        <v>22714</v>
      </c>
      <c r="F5509" s="4">
        <v>2.61908960342407</v>
      </c>
      <c r="G5509" s="4" t="s">
        <v>22715</v>
      </c>
    </row>
    <row r="5510" spans="1:7">
      <c r="A5510" s="4" t="s">
        <v>22716</v>
      </c>
      <c r="B5510" s="4" t="s">
        <v>22717</v>
      </c>
      <c r="C5510" s="4" t="s">
        <v>464</v>
      </c>
      <c r="D5510" s="4">
        <v>38</v>
      </c>
      <c r="E5510" s="4" t="s">
        <v>22718</v>
      </c>
      <c r="F5510" s="4">
        <v>2.61857771873474</v>
      </c>
      <c r="G5510" s="4" t="s">
        <v>22719</v>
      </c>
    </row>
    <row r="5511" spans="1:7">
      <c r="A5511" s="4" t="s">
        <v>22720</v>
      </c>
      <c r="B5511" s="4" t="s">
        <v>22721</v>
      </c>
      <c r="C5511" s="4" t="s">
        <v>551</v>
      </c>
      <c r="D5511" s="4">
        <v>12</v>
      </c>
      <c r="E5511" s="4" t="s">
        <v>22722</v>
      </c>
      <c r="F5511" s="4">
        <v>2.61831784248352</v>
      </c>
      <c r="G5511" s="4" t="s">
        <v>22723</v>
      </c>
    </row>
    <row r="5512" spans="1:7">
      <c r="A5512" s="4" t="s">
        <v>22724</v>
      </c>
      <c r="B5512" s="4" t="s">
        <v>22725</v>
      </c>
      <c r="C5512" s="4" t="s">
        <v>464</v>
      </c>
      <c r="D5512" s="4">
        <v>32</v>
      </c>
      <c r="E5512" s="4" t="s">
        <v>22726</v>
      </c>
      <c r="F5512" s="4">
        <v>2.61812615394592</v>
      </c>
      <c r="G5512" s="4" t="s">
        <v>22727</v>
      </c>
    </row>
    <row r="5513" spans="1:7">
      <c r="A5513" s="4" t="s">
        <v>22728</v>
      </c>
      <c r="B5513" s="4" t="s">
        <v>22729</v>
      </c>
      <c r="C5513" s="4" t="s">
        <v>464</v>
      </c>
      <c r="D5513" s="4">
        <v>38</v>
      </c>
      <c r="E5513" s="4" t="s">
        <v>22730</v>
      </c>
      <c r="F5513" s="4">
        <v>2.61809206008911</v>
      </c>
      <c r="G5513" s="4" t="s">
        <v>22731</v>
      </c>
    </row>
    <row r="5514" spans="1:7">
      <c r="A5514" s="4" t="s">
        <v>22732</v>
      </c>
      <c r="B5514" s="4" t="s">
        <v>22733</v>
      </c>
      <c r="C5514" s="4" t="s">
        <v>464</v>
      </c>
      <c r="D5514" s="4">
        <v>41</v>
      </c>
      <c r="E5514" s="4" t="s">
        <v>22734</v>
      </c>
      <c r="F5514" s="4">
        <v>2.61788868904114</v>
      </c>
      <c r="G5514" s="4" t="s">
        <v>22735</v>
      </c>
    </row>
    <row r="5515" spans="1:7">
      <c r="A5515" s="4" t="s">
        <v>22736</v>
      </c>
      <c r="B5515" s="4" t="s">
        <v>22737</v>
      </c>
      <c r="C5515" s="4" t="s">
        <v>464</v>
      </c>
      <c r="D5515" s="4">
        <v>37</v>
      </c>
      <c r="E5515" s="4" t="s">
        <v>22738</v>
      </c>
      <c r="F5515" s="4">
        <v>2.61759257316589</v>
      </c>
      <c r="G5515" s="4" t="s">
        <v>22739</v>
      </c>
    </row>
    <row r="5516" spans="1:7">
      <c r="A5516" s="4" t="s">
        <v>22740</v>
      </c>
      <c r="B5516" s="4" t="s">
        <v>22741</v>
      </c>
      <c r="C5516" s="4" t="s">
        <v>464</v>
      </c>
      <c r="D5516" s="4">
        <v>35</v>
      </c>
      <c r="E5516" s="4" t="s">
        <v>22742</v>
      </c>
      <c r="F5516" s="4">
        <v>2.61716938018799</v>
      </c>
      <c r="G5516" s="4" t="s">
        <v>22743</v>
      </c>
    </row>
    <row r="5517" spans="1:7">
      <c r="A5517" s="4" t="s">
        <v>22744</v>
      </c>
      <c r="B5517" s="4" t="s">
        <v>22745</v>
      </c>
      <c r="C5517" s="4" t="s">
        <v>464</v>
      </c>
      <c r="D5517" s="4">
        <v>43</v>
      </c>
      <c r="E5517" s="4" t="s">
        <v>22746</v>
      </c>
      <c r="F5517" s="4">
        <v>2.61692190170288</v>
      </c>
      <c r="G5517" s="4" t="s">
        <v>22747</v>
      </c>
    </row>
    <row r="5518" spans="1:7">
      <c r="A5518" s="4" t="s">
        <v>22748</v>
      </c>
      <c r="B5518" s="4" t="s">
        <v>22749</v>
      </c>
      <c r="C5518" s="4" t="s">
        <v>464</v>
      </c>
      <c r="D5518" s="4">
        <v>44</v>
      </c>
      <c r="E5518" s="4" t="s">
        <v>22750</v>
      </c>
      <c r="F5518" s="4">
        <v>2.61461758613586</v>
      </c>
      <c r="G5518" s="4" t="s">
        <v>22751</v>
      </c>
    </row>
    <row r="5519" spans="1:7">
      <c r="A5519" s="4" t="s">
        <v>22752</v>
      </c>
      <c r="B5519" s="4" t="s">
        <v>22753</v>
      </c>
      <c r="C5519" s="4" t="s">
        <v>464</v>
      </c>
      <c r="D5519" s="4">
        <v>41</v>
      </c>
      <c r="E5519" s="4" t="s">
        <v>22754</v>
      </c>
      <c r="F5519" s="4">
        <v>2.61312484741211</v>
      </c>
      <c r="G5519" s="4" t="s">
        <v>22755</v>
      </c>
    </row>
    <row r="5520" spans="1:7">
      <c r="A5520" s="4" t="s">
        <v>22756</v>
      </c>
      <c r="B5520" s="4" t="s">
        <v>22757</v>
      </c>
      <c r="C5520" s="4" t="s">
        <v>464</v>
      </c>
      <c r="D5520" s="4">
        <v>24</v>
      </c>
      <c r="E5520" s="4" t="s">
        <v>22758</v>
      </c>
      <c r="F5520" s="4">
        <v>2.61216878890991</v>
      </c>
      <c r="G5520" s="4" t="s">
        <v>22759</v>
      </c>
    </row>
    <row r="5521" spans="1:7">
      <c r="A5521" s="4" t="s">
        <v>22760</v>
      </c>
      <c r="B5521" s="4" t="s">
        <v>22761</v>
      </c>
      <c r="C5521" s="4" t="s">
        <v>464</v>
      </c>
      <c r="D5521" s="4">
        <v>42</v>
      </c>
      <c r="E5521" s="4" t="s">
        <v>22762</v>
      </c>
      <c r="F5521" s="4">
        <v>2.61186838150024</v>
      </c>
      <c r="G5521" s="4" t="s">
        <v>22763</v>
      </c>
    </row>
    <row r="5522" spans="1:7">
      <c r="A5522" s="4" t="s">
        <v>22764</v>
      </c>
      <c r="B5522" s="4" t="s">
        <v>22765</v>
      </c>
      <c r="C5522" s="4" t="s">
        <v>464</v>
      </c>
      <c r="D5522" s="4">
        <v>38</v>
      </c>
      <c r="E5522" s="4" t="s">
        <v>22766</v>
      </c>
      <c r="F5522" s="4">
        <v>2.61088800430298</v>
      </c>
      <c r="G5522" s="4" t="s">
        <v>22767</v>
      </c>
    </row>
    <row r="5523" spans="1:7">
      <c r="A5523" s="4" t="s">
        <v>22768</v>
      </c>
      <c r="B5523" s="4" t="s">
        <v>22769</v>
      </c>
      <c r="C5523" s="4" t="s">
        <v>464</v>
      </c>
      <c r="D5523" s="4">
        <v>40</v>
      </c>
      <c r="E5523" s="4" t="s">
        <v>22770</v>
      </c>
      <c r="F5523" s="4">
        <v>2.60952210426331</v>
      </c>
      <c r="G5523" s="4" t="s">
        <v>22771</v>
      </c>
    </row>
    <row r="5524" spans="1:7">
      <c r="A5524" s="4" t="s">
        <v>22772</v>
      </c>
      <c r="B5524" s="4" t="s">
        <v>22773</v>
      </c>
      <c r="C5524" s="4" t="s">
        <v>464</v>
      </c>
      <c r="D5524" s="4">
        <v>28</v>
      </c>
      <c r="E5524" s="4" t="s">
        <v>22774</v>
      </c>
      <c r="F5524" s="4">
        <v>2.60941696166992</v>
      </c>
      <c r="G5524" s="4" t="s">
        <v>22775</v>
      </c>
    </row>
    <row r="5525" spans="1:7">
      <c r="A5525" s="4" t="s">
        <v>22776</v>
      </c>
      <c r="B5525" s="4" t="s">
        <v>22777</v>
      </c>
      <c r="C5525" s="4" t="s">
        <v>464</v>
      </c>
      <c r="D5525" s="4">
        <v>41</v>
      </c>
      <c r="E5525" s="4" t="s">
        <v>22778</v>
      </c>
      <c r="F5525" s="4">
        <v>2.60936069488525</v>
      </c>
      <c r="G5525" s="4" t="s">
        <v>22779</v>
      </c>
    </row>
    <row r="5526" spans="1:7">
      <c r="A5526" s="4" t="s">
        <v>22780</v>
      </c>
      <c r="B5526" s="4" t="s">
        <v>22781</v>
      </c>
      <c r="C5526" s="4" t="s">
        <v>464</v>
      </c>
      <c r="D5526" s="4">
        <v>41</v>
      </c>
      <c r="E5526" s="4" t="s">
        <v>22782</v>
      </c>
      <c r="F5526" s="4">
        <v>2.60911512374878</v>
      </c>
      <c r="G5526" s="4" t="s">
        <v>22783</v>
      </c>
    </row>
    <row r="5527" spans="1:7">
      <c r="A5527" s="4" t="s">
        <v>22784</v>
      </c>
      <c r="B5527" s="4" t="s">
        <v>22785</v>
      </c>
      <c r="C5527" s="4" t="s">
        <v>464</v>
      </c>
      <c r="D5527" s="4">
        <v>38</v>
      </c>
      <c r="E5527" s="4" t="s">
        <v>22786</v>
      </c>
      <c r="F5527" s="4">
        <v>2.60767197608948</v>
      </c>
      <c r="G5527" s="4" t="s">
        <v>22787</v>
      </c>
    </row>
    <row r="5528" spans="1:7">
      <c r="A5528" s="4" t="s">
        <v>22788</v>
      </c>
      <c r="B5528" s="4" t="s">
        <v>22789</v>
      </c>
      <c r="C5528" s="4" t="s">
        <v>464</v>
      </c>
      <c r="D5528" s="4">
        <v>39</v>
      </c>
      <c r="E5528" s="4" t="s">
        <v>22790</v>
      </c>
      <c r="F5528" s="4">
        <v>2.60757350921631</v>
      </c>
      <c r="G5528" s="4" t="s">
        <v>22791</v>
      </c>
    </row>
    <row r="5529" spans="1:7">
      <c r="A5529" s="4" t="s">
        <v>22792</v>
      </c>
      <c r="B5529" s="4" t="s">
        <v>22793</v>
      </c>
      <c r="C5529" s="4" t="s">
        <v>464</v>
      </c>
      <c r="D5529" s="4">
        <v>38</v>
      </c>
      <c r="E5529" s="4" t="s">
        <v>22794</v>
      </c>
      <c r="F5529" s="4">
        <v>2.60746908187866</v>
      </c>
      <c r="G5529" s="4" t="s">
        <v>22795</v>
      </c>
    </row>
    <row r="5530" spans="1:7">
      <c r="A5530" s="4" t="s">
        <v>22796</v>
      </c>
      <c r="B5530" s="4" t="s">
        <v>22797</v>
      </c>
      <c r="C5530" s="4" t="s">
        <v>464</v>
      </c>
      <c r="D5530" s="4">
        <v>36</v>
      </c>
      <c r="E5530" s="4" t="s">
        <v>22798</v>
      </c>
      <c r="F5530" s="4">
        <v>2.60697722434998</v>
      </c>
      <c r="G5530" s="4" t="s">
        <v>22799</v>
      </c>
    </row>
    <row r="5531" spans="1:7">
      <c r="A5531" s="4" t="s">
        <v>22800</v>
      </c>
      <c r="B5531" s="4" t="s">
        <v>22801</v>
      </c>
      <c r="C5531" s="4" t="s">
        <v>464</v>
      </c>
      <c r="D5531" s="4">
        <v>42</v>
      </c>
      <c r="E5531" s="4" t="s">
        <v>22802</v>
      </c>
      <c r="F5531" s="4">
        <v>2.60691261291504</v>
      </c>
      <c r="G5531" s="4" t="s">
        <v>22803</v>
      </c>
    </row>
    <row r="5532" spans="1:7">
      <c r="A5532" s="4" t="s">
        <v>22804</v>
      </c>
      <c r="B5532" s="4" t="s">
        <v>22805</v>
      </c>
      <c r="C5532" s="4" t="s">
        <v>551</v>
      </c>
      <c r="D5532" s="4">
        <v>17</v>
      </c>
      <c r="E5532" s="4" t="s">
        <v>22806</v>
      </c>
      <c r="F5532" s="4">
        <v>2.60657644271851</v>
      </c>
      <c r="G5532" s="4" t="s">
        <v>22807</v>
      </c>
    </row>
    <row r="5533" spans="1:7">
      <c r="A5533" s="4" t="s">
        <v>22808</v>
      </c>
      <c r="B5533" s="4" t="s">
        <v>22809</v>
      </c>
      <c r="C5533" s="4" t="s">
        <v>551</v>
      </c>
      <c r="D5533" s="4">
        <v>6</v>
      </c>
      <c r="E5533" s="4" t="s">
        <v>22810</v>
      </c>
      <c r="F5533" s="4">
        <v>2.60657644271851</v>
      </c>
      <c r="G5533" s="4" t="s">
        <v>22811</v>
      </c>
    </row>
    <row r="5534" spans="1:7">
      <c r="A5534" s="4" t="s">
        <v>22812</v>
      </c>
      <c r="B5534" s="4" t="s">
        <v>22813</v>
      </c>
      <c r="C5534" s="4" t="s">
        <v>464</v>
      </c>
      <c r="D5534" s="4">
        <v>45</v>
      </c>
      <c r="E5534" s="4" t="s">
        <v>22814</v>
      </c>
      <c r="F5534" s="4">
        <v>2.60561752319336</v>
      </c>
      <c r="G5534" s="4" t="s">
        <v>22815</v>
      </c>
    </row>
    <row r="5535" spans="1:7">
      <c r="A5535" s="4" t="s">
        <v>22816</v>
      </c>
      <c r="B5535" s="4" t="s">
        <v>22817</v>
      </c>
      <c r="C5535" s="4" t="s">
        <v>464</v>
      </c>
      <c r="D5535" s="4">
        <v>44</v>
      </c>
      <c r="E5535" s="4" t="s">
        <v>22818</v>
      </c>
      <c r="F5535" s="4">
        <v>2.60537147521973</v>
      </c>
      <c r="G5535" s="4" t="s">
        <v>22819</v>
      </c>
    </row>
    <row r="5536" spans="1:7">
      <c r="A5536" s="4" t="s">
        <v>22820</v>
      </c>
      <c r="B5536" s="4" t="s">
        <v>22821</v>
      </c>
      <c r="C5536" s="4" t="s">
        <v>464</v>
      </c>
      <c r="D5536" s="4">
        <v>36</v>
      </c>
      <c r="E5536" s="4" t="s">
        <v>22822</v>
      </c>
      <c r="F5536" s="4">
        <v>2.60483121871948</v>
      </c>
      <c r="G5536" s="4" t="s">
        <v>22823</v>
      </c>
    </row>
    <row r="5537" spans="1:7">
      <c r="A5537" s="4" t="s">
        <v>22824</v>
      </c>
      <c r="B5537" s="4" t="s">
        <v>22825</v>
      </c>
      <c r="C5537" s="4" t="s">
        <v>551</v>
      </c>
      <c r="D5537" s="4">
        <v>13</v>
      </c>
      <c r="E5537" s="4" t="s">
        <v>22826</v>
      </c>
      <c r="F5537" s="4">
        <v>2.60425877571106</v>
      </c>
      <c r="G5537" s="4" t="s">
        <v>22827</v>
      </c>
    </row>
    <row r="5538" spans="1:7">
      <c r="A5538" s="4" t="s">
        <v>22828</v>
      </c>
      <c r="B5538" s="4" t="s">
        <v>22829</v>
      </c>
      <c r="C5538" s="4" t="s">
        <v>464</v>
      </c>
      <c r="D5538" s="4">
        <v>38</v>
      </c>
      <c r="E5538" s="4" t="s">
        <v>22830</v>
      </c>
      <c r="F5538" s="4">
        <v>2.60423803329468</v>
      </c>
      <c r="G5538" s="4" t="s">
        <v>22831</v>
      </c>
    </row>
    <row r="5539" spans="1:7">
      <c r="A5539" s="4" t="s">
        <v>22832</v>
      </c>
      <c r="B5539" s="4" t="s">
        <v>22833</v>
      </c>
      <c r="C5539" s="4" t="s">
        <v>3050</v>
      </c>
      <c r="D5539" s="4">
        <v>3</v>
      </c>
      <c r="E5539" s="4" t="s">
        <v>22834</v>
      </c>
      <c r="F5539" s="4">
        <v>2.60393095016479</v>
      </c>
      <c r="G5539" s="4" t="s">
        <v>22835</v>
      </c>
    </row>
    <row r="5540" spans="1:7">
      <c r="A5540" s="4" t="s">
        <v>22836</v>
      </c>
      <c r="B5540" s="4" t="s">
        <v>22837</v>
      </c>
      <c r="C5540" s="4" t="s">
        <v>464</v>
      </c>
      <c r="D5540" s="4">
        <v>40</v>
      </c>
      <c r="E5540" s="4" t="s">
        <v>22838</v>
      </c>
      <c r="F5540" s="4">
        <v>2.60377144813538</v>
      </c>
      <c r="G5540" s="4" t="s">
        <v>22839</v>
      </c>
    </row>
    <row r="5541" spans="1:7">
      <c r="A5541" s="4" t="s">
        <v>22840</v>
      </c>
      <c r="B5541" s="4" t="s">
        <v>22841</v>
      </c>
      <c r="C5541" s="4" t="s">
        <v>464</v>
      </c>
      <c r="D5541" s="4">
        <v>43</v>
      </c>
      <c r="E5541" s="4" t="s">
        <v>22842</v>
      </c>
      <c r="F5541" s="4">
        <v>2.60353565216064</v>
      </c>
      <c r="G5541" s="4" t="s">
        <v>22843</v>
      </c>
    </row>
    <row r="5542" spans="1:7">
      <c r="A5542" s="4" t="s">
        <v>22844</v>
      </c>
      <c r="B5542" s="4" t="s">
        <v>22845</v>
      </c>
      <c r="C5542" s="4" t="s">
        <v>464</v>
      </c>
      <c r="D5542" s="4">
        <v>42</v>
      </c>
      <c r="E5542" s="4" t="s">
        <v>22846</v>
      </c>
      <c r="F5542" s="4">
        <v>2.60048174858093</v>
      </c>
      <c r="G5542" s="4" t="s">
        <v>22847</v>
      </c>
    </row>
    <row r="5543" spans="1:7">
      <c r="A5543" s="4" t="s">
        <v>22848</v>
      </c>
      <c r="B5543" s="4" t="s">
        <v>22849</v>
      </c>
      <c r="C5543" s="4" t="s">
        <v>464</v>
      </c>
      <c r="D5543" s="4">
        <v>40</v>
      </c>
      <c r="E5543" s="4" t="s">
        <v>22850</v>
      </c>
      <c r="F5543" s="4">
        <v>2.60011148452759</v>
      </c>
      <c r="G5543" s="4" t="s">
        <v>22851</v>
      </c>
    </row>
    <row r="5544" spans="1:7">
      <c r="A5544" s="4" t="s">
        <v>22852</v>
      </c>
      <c r="B5544" s="4" t="s">
        <v>22853</v>
      </c>
      <c r="C5544" s="4" t="s">
        <v>464</v>
      </c>
      <c r="D5544" s="4">
        <v>36</v>
      </c>
      <c r="E5544" s="4" t="s">
        <v>22854</v>
      </c>
      <c r="F5544" s="4">
        <v>2.59967517852783</v>
      </c>
      <c r="G5544" s="4" t="s">
        <v>22855</v>
      </c>
    </row>
    <row r="5545" spans="1:7">
      <c r="A5545" s="4" t="s">
        <v>22856</v>
      </c>
      <c r="B5545" s="4" t="s">
        <v>22857</v>
      </c>
      <c r="C5545" s="4" t="s">
        <v>464</v>
      </c>
      <c r="D5545" s="4">
        <v>38</v>
      </c>
      <c r="E5545" s="4" t="s">
        <v>22858</v>
      </c>
      <c r="F5545" s="4">
        <v>2.59781432151794</v>
      </c>
      <c r="G5545" s="4" t="s">
        <v>22859</v>
      </c>
    </row>
    <row r="5546" spans="1:7">
      <c r="A5546" s="4" t="s">
        <v>22860</v>
      </c>
      <c r="B5546" s="4" t="s">
        <v>22861</v>
      </c>
      <c r="C5546" s="4" t="s">
        <v>464</v>
      </c>
      <c r="D5546" s="4">
        <v>36</v>
      </c>
      <c r="E5546" s="4" t="s">
        <v>22862</v>
      </c>
      <c r="F5546" s="4">
        <v>2.5967230796814</v>
      </c>
      <c r="G5546" s="4" t="s">
        <v>22863</v>
      </c>
    </row>
    <row r="5547" spans="1:7">
      <c r="A5547" s="4" t="s">
        <v>22864</v>
      </c>
      <c r="B5547" s="4" t="s">
        <v>22865</v>
      </c>
      <c r="C5547" s="4" t="s">
        <v>464</v>
      </c>
      <c r="D5547" s="4">
        <v>40</v>
      </c>
      <c r="E5547" s="4" t="s">
        <v>22866</v>
      </c>
      <c r="F5547" s="4">
        <v>2.59535503387451</v>
      </c>
      <c r="G5547" s="4" t="s">
        <v>22867</v>
      </c>
    </row>
    <row r="5548" spans="1:7">
      <c r="A5548" s="4" t="s">
        <v>22868</v>
      </c>
      <c r="B5548" s="4" t="s">
        <v>22869</v>
      </c>
      <c r="C5548" s="4" t="s">
        <v>551</v>
      </c>
      <c r="D5548" s="4">
        <v>22</v>
      </c>
      <c r="E5548" s="4" t="s">
        <v>22870</v>
      </c>
      <c r="F5548" s="4">
        <v>2.59488415718079</v>
      </c>
      <c r="G5548" s="4" t="s">
        <v>22871</v>
      </c>
    </row>
    <row r="5549" spans="1:7">
      <c r="A5549" s="4" t="s">
        <v>22872</v>
      </c>
      <c r="B5549" s="4" t="s">
        <v>22873</v>
      </c>
      <c r="C5549" s="4" t="s">
        <v>464</v>
      </c>
      <c r="D5549" s="4">
        <v>36</v>
      </c>
      <c r="E5549" s="4" t="s">
        <v>22874</v>
      </c>
      <c r="F5549" s="4">
        <v>2.59440898895264</v>
      </c>
      <c r="G5549" s="4" t="s">
        <v>22875</v>
      </c>
    </row>
    <row r="5550" spans="1:7">
      <c r="A5550" s="4" t="s">
        <v>22876</v>
      </c>
      <c r="B5550" s="4" t="s">
        <v>22877</v>
      </c>
      <c r="C5550" s="4" t="s">
        <v>464</v>
      </c>
      <c r="D5550" s="4">
        <v>37</v>
      </c>
      <c r="E5550" s="4" t="s">
        <v>22878</v>
      </c>
      <c r="F5550" s="4">
        <v>2.59382104873657</v>
      </c>
      <c r="G5550" s="4" t="s">
        <v>22879</v>
      </c>
    </row>
    <row r="5551" spans="1:7">
      <c r="A5551" s="4" t="s">
        <v>22880</v>
      </c>
      <c r="B5551" s="4" t="s">
        <v>22881</v>
      </c>
      <c r="C5551" s="4" t="s">
        <v>464</v>
      </c>
      <c r="D5551" s="4">
        <v>45</v>
      </c>
      <c r="E5551" s="4" t="s">
        <v>22882</v>
      </c>
      <c r="F5551" s="4">
        <v>2.59294986724854</v>
      </c>
      <c r="G5551" s="4" t="s">
        <v>22883</v>
      </c>
    </row>
    <row r="5552" spans="1:7">
      <c r="A5552" s="4" t="s">
        <v>22884</v>
      </c>
      <c r="B5552" s="4" t="s">
        <v>22885</v>
      </c>
      <c r="C5552" s="4" t="s">
        <v>464</v>
      </c>
      <c r="D5552" s="4">
        <v>30</v>
      </c>
      <c r="E5552" s="4" t="s">
        <v>22886</v>
      </c>
      <c r="F5552" s="4">
        <v>2.59261703491211</v>
      </c>
      <c r="G5552" s="4" t="s">
        <v>22887</v>
      </c>
    </row>
    <row r="5553" spans="1:7">
      <c r="A5553" s="4" t="s">
        <v>22888</v>
      </c>
      <c r="B5553" s="4" t="s">
        <v>22889</v>
      </c>
      <c r="C5553" s="4" t="s">
        <v>464</v>
      </c>
      <c r="D5553" s="4">
        <v>40</v>
      </c>
      <c r="E5553" s="4" t="s">
        <v>22890</v>
      </c>
      <c r="F5553" s="4">
        <v>2.59210848808289</v>
      </c>
      <c r="G5553" s="4" t="s">
        <v>22891</v>
      </c>
    </row>
    <row r="5554" spans="1:7">
      <c r="A5554" s="4" t="s">
        <v>22892</v>
      </c>
      <c r="B5554" s="4" t="s">
        <v>22893</v>
      </c>
      <c r="C5554" s="4" t="s">
        <v>464</v>
      </c>
      <c r="D5554" s="4">
        <v>43</v>
      </c>
      <c r="E5554" s="4" t="s">
        <v>22894</v>
      </c>
      <c r="F5554" s="4">
        <v>2.58938980102539</v>
      </c>
      <c r="G5554" s="4" t="s">
        <v>22895</v>
      </c>
    </row>
    <row r="5555" spans="1:7">
      <c r="A5555" s="4" t="s">
        <v>22896</v>
      </c>
      <c r="B5555" s="4" t="s">
        <v>22897</v>
      </c>
      <c r="C5555" s="4" t="s">
        <v>464</v>
      </c>
      <c r="D5555" s="4">
        <v>25</v>
      </c>
      <c r="E5555" s="4" t="s">
        <v>22898</v>
      </c>
      <c r="F5555" s="4">
        <v>2.5890805721283</v>
      </c>
      <c r="G5555" s="4" t="s">
        <v>22899</v>
      </c>
    </row>
    <row r="5556" spans="1:7">
      <c r="A5556" s="4" t="s">
        <v>22900</v>
      </c>
      <c r="B5556" s="4" t="s">
        <v>22901</v>
      </c>
      <c r="C5556" s="4" t="s">
        <v>464</v>
      </c>
      <c r="D5556" s="4">
        <v>34</v>
      </c>
      <c r="E5556" s="4" t="s">
        <v>22902</v>
      </c>
      <c r="F5556" s="4">
        <v>2.58767247200012</v>
      </c>
      <c r="G5556" s="4" t="s">
        <v>22903</v>
      </c>
    </row>
    <row r="5557" spans="1:7">
      <c r="A5557" s="4" t="s">
        <v>22904</v>
      </c>
      <c r="B5557" s="4" t="s">
        <v>22905</v>
      </c>
      <c r="C5557" s="4" t="s">
        <v>464</v>
      </c>
      <c r="D5557" s="4">
        <v>37</v>
      </c>
      <c r="E5557" s="4" t="s">
        <v>22906</v>
      </c>
      <c r="F5557" s="4">
        <v>2.58687257766724</v>
      </c>
      <c r="G5557" s="4" t="s">
        <v>22907</v>
      </c>
    </row>
    <row r="5558" spans="1:7">
      <c r="A5558" s="4" t="s">
        <v>22908</v>
      </c>
      <c r="B5558" s="4" t="s">
        <v>22909</v>
      </c>
      <c r="C5558" s="4" t="s">
        <v>464</v>
      </c>
      <c r="D5558" s="4">
        <v>31</v>
      </c>
      <c r="E5558" s="4" t="s">
        <v>22910</v>
      </c>
      <c r="F5558" s="4">
        <v>2.58556318283081</v>
      </c>
      <c r="G5558" s="4" t="s">
        <v>22911</v>
      </c>
    </row>
    <row r="5559" spans="1:7">
      <c r="A5559" s="4" t="s">
        <v>22912</v>
      </c>
      <c r="B5559" s="4" t="s">
        <v>22913</v>
      </c>
      <c r="C5559" s="4" t="s">
        <v>464</v>
      </c>
      <c r="D5559" s="4">
        <v>40</v>
      </c>
      <c r="E5559" s="4" t="s">
        <v>22914</v>
      </c>
      <c r="F5559" s="4">
        <v>2.58555912971497</v>
      </c>
      <c r="G5559" s="4" t="s">
        <v>22915</v>
      </c>
    </row>
    <row r="5560" spans="1:7">
      <c r="A5560" s="4" t="s">
        <v>22916</v>
      </c>
      <c r="B5560" s="4" t="s">
        <v>22917</v>
      </c>
      <c r="C5560" s="4" t="s">
        <v>464</v>
      </c>
      <c r="D5560" s="4">
        <v>39</v>
      </c>
      <c r="E5560" s="4" t="s">
        <v>22918</v>
      </c>
      <c r="F5560" s="4">
        <v>2.58542656898499</v>
      </c>
      <c r="G5560" s="4" t="s">
        <v>22919</v>
      </c>
    </row>
    <row r="5561" spans="1:7">
      <c r="A5561" s="4" t="s">
        <v>22920</v>
      </c>
      <c r="B5561" s="4" t="s">
        <v>22921</v>
      </c>
      <c r="C5561" s="4" t="s">
        <v>551</v>
      </c>
      <c r="D5561" s="4">
        <v>13</v>
      </c>
      <c r="E5561" s="4" t="s">
        <v>22922</v>
      </c>
      <c r="F5561" s="4">
        <v>2.58517456054688</v>
      </c>
      <c r="G5561" s="4" t="s">
        <v>22923</v>
      </c>
    </row>
    <row r="5562" spans="1:7">
      <c r="A5562" s="4" t="s">
        <v>22924</v>
      </c>
      <c r="B5562" s="4" t="s">
        <v>22925</v>
      </c>
      <c r="C5562" s="4" t="s">
        <v>464</v>
      </c>
      <c r="D5562" s="4">
        <v>40</v>
      </c>
      <c r="E5562" s="4" t="s">
        <v>22926</v>
      </c>
      <c r="F5562" s="4">
        <v>2.58352208137512</v>
      </c>
      <c r="G5562" s="4" t="s">
        <v>22927</v>
      </c>
    </row>
    <row r="5563" spans="1:7">
      <c r="A5563" s="4" t="s">
        <v>22928</v>
      </c>
      <c r="B5563" s="4" t="s">
        <v>22929</v>
      </c>
      <c r="C5563" s="4" t="s">
        <v>464</v>
      </c>
      <c r="D5563" s="4">
        <v>30</v>
      </c>
      <c r="E5563" s="4" t="s">
        <v>22930</v>
      </c>
      <c r="F5563" s="4">
        <v>2.58336043357849</v>
      </c>
      <c r="G5563" s="4" t="s">
        <v>22931</v>
      </c>
    </row>
    <row r="5564" spans="1:7">
      <c r="A5564" s="4" t="s">
        <v>22932</v>
      </c>
      <c r="B5564" s="4" t="s">
        <v>22933</v>
      </c>
      <c r="C5564" s="4" t="s">
        <v>464</v>
      </c>
      <c r="D5564" s="4">
        <v>42</v>
      </c>
      <c r="E5564" s="4" t="s">
        <v>22934</v>
      </c>
      <c r="F5564" s="4">
        <v>2.58301615715027</v>
      </c>
      <c r="G5564" s="4" t="s">
        <v>22935</v>
      </c>
    </row>
    <row r="5565" spans="1:7">
      <c r="A5565" s="4" t="s">
        <v>22936</v>
      </c>
      <c r="B5565" s="4" t="s">
        <v>22937</v>
      </c>
      <c r="C5565" s="4" t="s">
        <v>464</v>
      </c>
      <c r="D5565" s="4">
        <v>36</v>
      </c>
      <c r="E5565" s="4" t="s">
        <v>22938</v>
      </c>
      <c r="F5565" s="4">
        <v>2.58100461959839</v>
      </c>
      <c r="G5565" s="4" t="s">
        <v>22939</v>
      </c>
    </row>
    <row r="5566" spans="1:7">
      <c r="A5566" s="4" t="s">
        <v>22940</v>
      </c>
      <c r="B5566" s="4" t="s">
        <v>22941</v>
      </c>
      <c r="C5566" s="4" t="s">
        <v>464</v>
      </c>
      <c r="D5566" s="4">
        <v>34</v>
      </c>
      <c r="E5566" s="4" t="s">
        <v>22942</v>
      </c>
      <c r="F5566" s="4">
        <v>2.58078527450562</v>
      </c>
      <c r="G5566" s="4" t="s">
        <v>22943</v>
      </c>
    </row>
    <row r="5567" spans="1:7">
      <c r="A5567" s="4" t="s">
        <v>22944</v>
      </c>
      <c r="B5567" s="4" t="s">
        <v>22945</v>
      </c>
      <c r="C5567" s="4" t="s">
        <v>464</v>
      </c>
      <c r="D5567" s="4">
        <v>36</v>
      </c>
      <c r="E5567" s="4" t="s">
        <v>22946</v>
      </c>
      <c r="F5567" s="4">
        <v>2.57996654510498</v>
      </c>
      <c r="G5567" s="4" t="s">
        <v>22947</v>
      </c>
    </row>
    <row r="5568" spans="1:7">
      <c r="A5568" s="4" t="s">
        <v>22948</v>
      </c>
      <c r="B5568" s="4" t="s">
        <v>22949</v>
      </c>
      <c r="C5568" s="4" t="s">
        <v>464</v>
      </c>
      <c r="D5568" s="4">
        <v>40</v>
      </c>
      <c r="E5568" s="4" t="s">
        <v>22950</v>
      </c>
      <c r="F5568" s="4">
        <v>2.57995223999023</v>
      </c>
      <c r="G5568" s="4" t="s">
        <v>22951</v>
      </c>
    </row>
    <row r="5569" spans="1:7">
      <c r="A5569" s="4" t="s">
        <v>22952</v>
      </c>
      <c r="B5569" s="4" t="s">
        <v>22953</v>
      </c>
      <c r="C5569" s="4" t="s">
        <v>464</v>
      </c>
      <c r="D5569" s="4">
        <v>36</v>
      </c>
      <c r="E5569" s="4" t="s">
        <v>22954</v>
      </c>
      <c r="F5569" s="4">
        <v>2.57978010177612</v>
      </c>
      <c r="G5569" s="4" t="s">
        <v>22955</v>
      </c>
    </row>
    <row r="5570" spans="1:7">
      <c r="A5570" s="4" t="s">
        <v>22956</v>
      </c>
      <c r="B5570" s="4" t="s">
        <v>22957</v>
      </c>
      <c r="C5570" s="4" t="s">
        <v>464</v>
      </c>
      <c r="D5570" s="4">
        <v>45</v>
      </c>
      <c r="E5570" s="4" t="s">
        <v>22958</v>
      </c>
      <c r="F5570" s="4">
        <v>2.57965850830078</v>
      </c>
      <c r="G5570" s="4" t="s">
        <v>22959</v>
      </c>
    </row>
    <row r="5571" spans="1:7">
      <c r="A5571" s="4" t="s">
        <v>22960</v>
      </c>
      <c r="B5571" s="4" t="s">
        <v>22961</v>
      </c>
      <c r="C5571" s="4" t="s">
        <v>464</v>
      </c>
      <c r="D5571" s="4">
        <v>41</v>
      </c>
      <c r="E5571" s="4" t="s">
        <v>22962</v>
      </c>
      <c r="F5571" s="4">
        <v>2.57934832572937</v>
      </c>
      <c r="G5571" s="4" t="s">
        <v>22963</v>
      </c>
    </row>
    <row r="5572" spans="1:7">
      <c r="A5572" s="4" t="s">
        <v>22964</v>
      </c>
      <c r="B5572" s="4" t="s">
        <v>22965</v>
      </c>
      <c r="C5572" s="4" t="s">
        <v>464</v>
      </c>
      <c r="D5572" s="4">
        <v>46</v>
      </c>
      <c r="E5572" s="4" t="s">
        <v>22966</v>
      </c>
      <c r="F5572" s="4">
        <v>2.57751131057739</v>
      </c>
      <c r="G5572" s="4" t="s">
        <v>22967</v>
      </c>
    </row>
    <row r="5573" spans="1:7">
      <c r="A5573" s="4" t="s">
        <v>22968</v>
      </c>
      <c r="B5573" s="4" t="s">
        <v>22969</v>
      </c>
      <c r="C5573" s="4" t="s">
        <v>464</v>
      </c>
      <c r="D5573" s="4">
        <v>46</v>
      </c>
      <c r="E5573" s="4" t="s">
        <v>22970</v>
      </c>
      <c r="F5573" s="4">
        <v>2.57652711868286</v>
      </c>
      <c r="G5573" s="4" t="s">
        <v>22971</v>
      </c>
    </row>
    <row r="5574" spans="1:7">
      <c r="A5574" s="4" t="s">
        <v>22972</v>
      </c>
      <c r="B5574" s="4" t="s">
        <v>22973</v>
      </c>
      <c r="C5574" s="4" t="s">
        <v>3050</v>
      </c>
      <c r="D5574" s="4">
        <v>2</v>
      </c>
      <c r="E5574" s="4" t="s">
        <v>22974</v>
      </c>
      <c r="F5574" s="4">
        <v>2.57645440101624</v>
      </c>
      <c r="G5574" s="4" t="s">
        <v>22975</v>
      </c>
    </row>
    <row r="5575" spans="1:7">
      <c r="A5575" s="4" t="s">
        <v>22976</v>
      </c>
      <c r="B5575" s="4" t="s">
        <v>22977</v>
      </c>
      <c r="C5575" s="4" t="s">
        <v>3050</v>
      </c>
      <c r="D5575" s="4">
        <v>2</v>
      </c>
      <c r="E5575" s="4" t="s">
        <v>22978</v>
      </c>
      <c r="F5575" s="4">
        <v>2.57645440101624</v>
      </c>
      <c r="G5575" s="4" t="s">
        <v>22979</v>
      </c>
    </row>
    <row r="5576" spans="1:7">
      <c r="A5576" s="4" t="s">
        <v>22980</v>
      </c>
      <c r="B5576" s="4" t="s">
        <v>22981</v>
      </c>
      <c r="C5576" s="4" t="s">
        <v>3050</v>
      </c>
      <c r="D5576" s="4">
        <v>2</v>
      </c>
      <c r="E5576" s="4" t="s">
        <v>22982</v>
      </c>
      <c r="F5576" s="4">
        <v>2.57645440101624</v>
      </c>
      <c r="G5576" s="4" t="s">
        <v>22983</v>
      </c>
    </row>
    <row r="5577" spans="1:7">
      <c r="A5577" s="4" t="s">
        <v>22984</v>
      </c>
      <c r="B5577" s="4" t="s">
        <v>22985</v>
      </c>
      <c r="C5577" s="4" t="s">
        <v>3050</v>
      </c>
      <c r="D5577" s="4">
        <v>2</v>
      </c>
      <c r="E5577" s="4" t="s">
        <v>22986</v>
      </c>
      <c r="F5577" s="4">
        <v>2.57645440101624</v>
      </c>
      <c r="G5577" s="4" t="s">
        <v>22987</v>
      </c>
    </row>
    <row r="5578" spans="1:7">
      <c r="A5578" s="4" t="s">
        <v>22988</v>
      </c>
      <c r="B5578" s="4" t="s">
        <v>22989</v>
      </c>
      <c r="C5578" s="4" t="s">
        <v>3050</v>
      </c>
      <c r="D5578" s="4">
        <v>2</v>
      </c>
      <c r="E5578" s="4" t="s">
        <v>22990</v>
      </c>
      <c r="F5578" s="4">
        <v>2.57645440101624</v>
      </c>
      <c r="G5578" s="4" t="s">
        <v>22991</v>
      </c>
    </row>
    <row r="5579" spans="1:7">
      <c r="A5579" s="4" t="s">
        <v>22992</v>
      </c>
      <c r="B5579" s="4" t="s">
        <v>22993</v>
      </c>
      <c r="C5579" s="4" t="s">
        <v>464</v>
      </c>
      <c r="D5579" s="4">
        <v>42</v>
      </c>
      <c r="E5579" s="4" t="s">
        <v>22994</v>
      </c>
      <c r="F5579" s="4">
        <v>2.57570123672485</v>
      </c>
      <c r="G5579" s="4" t="s">
        <v>22995</v>
      </c>
    </row>
    <row r="5580" spans="1:7">
      <c r="A5580" s="4" t="s">
        <v>22996</v>
      </c>
      <c r="B5580" s="4" t="s">
        <v>22997</v>
      </c>
      <c r="C5580" s="4" t="s">
        <v>464</v>
      </c>
      <c r="D5580" s="4">
        <v>42</v>
      </c>
      <c r="E5580" s="4" t="s">
        <v>22998</v>
      </c>
      <c r="F5580" s="4">
        <v>2.57504081726074</v>
      </c>
      <c r="G5580" s="4" t="s">
        <v>22999</v>
      </c>
    </row>
    <row r="5581" spans="1:7">
      <c r="A5581" s="4" t="s">
        <v>23000</v>
      </c>
      <c r="B5581" s="4" t="s">
        <v>23001</v>
      </c>
      <c r="C5581" s="4" t="s">
        <v>464</v>
      </c>
      <c r="D5581" s="4">
        <v>37</v>
      </c>
      <c r="E5581" s="4" t="s">
        <v>23002</v>
      </c>
      <c r="F5581" s="4">
        <v>2.57494163513184</v>
      </c>
      <c r="G5581" s="4" t="s">
        <v>23003</v>
      </c>
    </row>
    <row r="5582" spans="1:7">
      <c r="A5582" s="4" t="s">
        <v>23004</v>
      </c>
      <c r="B5582" s="4" t="s">
        <v>23005</v>
      </c>
      <c r="C5582" s="4" t="s">
        <v>464</v>
      </c>
      <c r="D5582" s="4">
        <v>42</v>
      </c>
      <c r="E5582" s="4" t="s">
        <v>23006</v>
      </c>
      <c r="F5582" s="4">
        <v>2.5735936164856</v>
      </c>
      <c r="G5582" s="4" t="s">
        <v>23007</v>
      </c>
    </row>
    <row r="5583" spans="1:7">
      <c r="A5583" s="4" t="s">
        <v>23008</v>
      </c>
      <c r="B5583" s="4" t="s">
        <v>23009</v>
      </c>
      <c r="C5583" s="4" t="s">
        <v>3050</v>
      </c>
      <c r="D5583" s="4">
        <v>2</v>
      </c>
      <c r="E5583" s="4" t="s">
        <v>23010</v>
      </c>
      <c r="F5583" s="4">
        <v>2.57185411453247</v>
      </c>
      <c r="G5583" s="4" t="s">
        <v>23011</v>
      </c>
    </row>
    <row r="5584" spans="1:7">
      <c r="A5584" s="4" t="s">
        <v>23012</v>
      </c>
      <c r="B5584" s="4" t="s">
        <v>23013</v>
      </c>
      <c r="C5584" s="4" t="s">
        <v>464</v>
      </c>
      <c r="D5584" s="4">
        <v>37</v>
      </c>
      <c r="E5584" s="4" t="s">
        <v>23014</v>
      </c>
      <c r="F5584" s="4">
        <v>2.57146668434143</v>
      </c>
      <c r="G5584" s="4" t="s">
        <v>23015</v>
      </c>
    </row>
    <row r="5585" spans="1:7">
      <c r="A5585" s="4" t="s">
        <v>23016</v>
      </c>
      <c r="B5585" s="4" t="s">
        <v>23017</v>
      </c>
      <c r="C5585" s="4" t="s">
        <v>464</v>
      </c>
      <c r="D5585" s="4">
        <v>36</v>
      </c>
      <c r="E5585" s="4" t="s">
        <v>23018</v>
      </c>
      <c r="F5585" s="4">
        <v>2.57106709480286</v>
      </c>
      <c r="G5585" s="4" t="s">
        <v>23019</v>
      </c>
    </row>
    <row r="5586" spans="1:7">
      <c r="A5586" s="4" t="s">
        <v>23020</v>
      </c>
      <c r="B5586" s="4" t="s">
        <v>23021</v>
      </c>
      <c r="C5586" s="4" t="s">
        <v>464</v>
      </c>
      <c r="D5586" s="4">
        <v>38</v>
      </c>
      <c r="E5586" s="4" t="s">
        <v>23022</v>
      </c>
      <c r="F5586" s="4">
        <v>2.57012057304382</v>
      </c>
      <c r="G5586" s="4" t="s">
        <v>23023</v>
      </c>
    </row>
    <row r="5587" spans="1:7">
      <c r="A5587" s="4" t="s">
        <v>23024</v>
      </c>
      <c r="B5587" s="4" t="s">
        <v>23025</v>
      </c>
      <c r="C5587" s="4" t="s">
        <v>464</v>
      </c>
      <c r="D5587" s="4">
        <v>39</v>
      </c>
      <c r="E5587" s="4" t="s">
        <v>23026</v>
      </c>
      <c r="F5587" s="4">
        <v>2.56965827941895</v>
      </c>
      <c r="G5587" s="4" t="s">
        <v>23027</v>
      </c>
    </row>
    <row r="5588" spans="1:7">
      <c r="A5588" s="4" t="s">
        <v>23028</v>
      </c>
      <c r="B5588" s="4" t="s">
        <v>23029</v>
      </c>
      <c r="C5588" s="4" t="s">
        <v>464</v>
      </c>
      <c r="D5588" s="4">
        <v>41</v>
      </c>
      <c r="E5588" s="4" t="s">
        <v>23030</v>
      </c>
      <c r="F5588" s="4">
        <v>2.56844472885132</v>
      </c>
      <c r="G5588" s="4" t="s">
        <v>23031</v>
      </c>
    </row>
    <row r="5589" spans="1:7">
      <c r="A5589" s="4" t="s">
        <v>23032</v>
      </c>
      <c r="B5589" s="4" t="s">
        <v>23033</v>
      </c>
      <c r="C5589" s="4" t="s">
        <v>551</v>
      </c>
      <c r="D5589" s="4">
        <v>16</v>
      </c>
      <c r="E5589" s="4" t="s">
        <v>23034</v>
      </c>
      <c r="F5589" s="4">
        <v>2.56816649436951</v>
      </c>
      <c r="G5589" s="4" t="s">
        <v>23035</v>
      </c>
    </row>
    <row r="5590" spans="1:7">
      <c r="A5590" s="4" t="s">
        <v>23036</v>
      </c>
      <c r="B5590" s="4" t="s">
        <v>23037</v>
      </c>
      <c r="C5590" s="4" t="s">
        <v>464</v>
      </c>
      <c r="D5590" s="4">
        <v>41</v>
      </c>
      <c r="E5590" s="4" t="s">
        <v>23038</v>
      </c>
      <c r="F5590" s="4">
        <v>2.56809711456299</v>
      </c>
      <c r="G5590" s="4" t="s">
        <v>23039</v>
      </c>
    </row>
    <row r="5591" spans="1:7">
      <c r="A5591" s="4" t="s">
        <v>23040</v>
      </c>
      <c r="B5591" s="4" t="s">
        <v>23041</v>
      </c>
      <c r="C5591" s="4" t="s">
        <v>464</v>
      </c>
      <c r="D5591" s="4">
        <v>43</v>
      </c>
      <c r="E5591" s="4" t="s">
        <v>23042</v>
      </c>
      <c r="F5591" s="4">
        <v>2.56802535057068</v>
      </c>
      <c r="G5591" s="4" t="s">
        <v>23043</v>
      </c>
    </row>
    <row r="5592" spans="1:7">
      <c r="A5592" s="4" t="s">
        <v>23044</v>
      </c>
      <c r="B5592" s="4" t="s">
        <v>23045</v>
      </c>
      <c r="C5592" s="4" t="s">
        <v>464</v>
      </c>
      <c r="D5592" s="4">
        <v>38</v>
      </c>
      <c r="E5592" s="4" t="s">
        <v>23046</v>
      </c>
      <c r="F5592" s="4">
        <v>2.56746768951416</v>
      </c>
      <c r="G5592" s="4" t="s">
        <v>23047</v>
      </c>
    </row>
    <row r="5593" spans="1:7">
      <c r="A5593" s="4" t="s">
        <v>23048</v>
      </c>
      <c r="B5593" s="4" t="s">
        <v>23049</v>
      </c>
      <c r="C5593" s="4" t="s">
        <v>464</v>
      </c>
      <c r="D5593" s="4">
        <v>49</v>
      </c>
      <c r="E5593" s="4" t="s">
        <v>23050</v>
      </c>
      <c r="F5593" s="4">
        <v>2.56739068031311</v>
      </c>
      <c r="G5593" s="4" t="s">
        <v>23051</v>
      </c>
    </row>
    <row r="5594" spans="1:7">
      <c r="A5594" s="4" t="s">
        <v>23052</v>
      </c>
      <c r="B5594" s="4" t="s">
        <v>23053</v>
      </c>
      <c r="C5594" s="4" t="s">
        <v>464</v>
      </c>
      <c r="D5594" s="4">
        <v>38</v>
      </c>
      <c r="E5594" s="4" t="s">
        <v>23054</v>
      </c>
      <c r="F5594" s="4">
        <v>2.56713914871216</v>
      </c>
      <c r="G5594" s="4" t="s">
        <v>23055</v>
      </c>
    </row>
    <row r="5595" spans="1:7">
      <c r="A5595" s="4" t="s">
        <v>23056</v>
      </c>
      <c r="B5595" s="4" t="s">
        <v>23057</v>
      </c>
      <c r="C5595" s="4" t="s">
        <v>464</v>
      </c>
      <c r="D5595" s="4">
        <v>41</v>
      </c>
      <c r="E5595" s="4" t="s">
        <v>23058</v>
      </c>
      <c r="F5595" s="4">
        <v>2.56696581840515</v>
      </c>
      <c r="G5595" s="4" t="s">
        <v>23059</v>
      </c>
    </row>
    <row r="5596" spans="1:7">
      <c r="A5596" s="4" t="s">
        <v>23060</v>
      </c>
      <c r="B5596" s="4" t="s">
        <v>23061</v>
      </c>
      <c r="C5596" s="4" t="s">
        <v>464</v>
      </c>
      <c r="D5596" s="4">
        <v>37</v>
      </c>
      <c r="E5596" s="4" t="s">
        <v>23062</v>
      </c>
      <c r="F5596" s="4">
        <v>2.56635975837708</v>
      </c>
      <c r="G5596" s="4" t="s">
        <v>23063</v>
      </c>
    </row>
    <row r="5597" spans="1:7">
      <c r="A5597" s="4" t="s">
        <v>23064</v>
      </c>
      <c r="B5597" s="4" t="s">
        <v>23065</v>
      </c>
      <c r="C5597" s="4" t="s">
        <v>464</v>
      </c>
      <c r="D5597" s="4">
        <v>30</v>
      </c>
      <c r="E5597" s="4" t="s">
        <v>23066</v>
      </c>
      <c r="F5597" s="4">
        <v>2.5656418800354</v>
      </c>
      <c r="G5597" s="4" t="s">
        <v>23067</v>
      </c>
    </row>
    <row r="5598" spans="1:7">
      <c r="A5598" s="4" t="s">
        <v>23068</v>
      </c>
      <c r="B5598" s="4" t="s">
        <v>23069</v>
      </c>
      <c r="C5598" s="4" t="s">
        <v>464</v>
      </c>
      <c r="D5598" s="4">
        <v>37</v>
      </c>
      <c r="E5598" s="4" t="s">
        <v>23070</v>
      </c>
      <c r="F5598" s="4">
        <v>2.56487464904785</v>
      </c>
      <c r="G5598" s="4" t="s">
        <v>23071</v>
      </c>
    </row>
    <row r="5599" spans="1:7">
      <c r="A5599" s="4" t="s">
        <v>23072</v>
      </c>
      <c r="B5599" s="4" t="s">
        <v>23073</v>
      </c>
      <c r="C5599" s="4" t="s">
        <v>464</v>
      </c>
      <c r="D5599" s="4">
        <v>38</v>
      </c>
      <c r="E5599" s="4" t="s">
        <v>23074</v>
      </c>
      <c r="F5599" s="4">
        <v>2.56409788131714</v>
      </c>
      <c r="G5599" s="4" t="s">
        <v>23075</v>
      </c>
    </row>
    <row r="5600" spans="1:7">
      <c r="A5600" s="4" t="s">
        <v>23076</v>
      </c>
      <c r="B5600" s="4" t="s">
        <v>23077</v>
      </c>
      <c r="C5600" s="4" t="s">
        <v>464</v>
      </c>
      <c r="D5600" s="4">
        <v>48</v>
      </c>
      <c r="E5600" s="4" t="s">
        <v>23078</v>
      </c>
      <c r="F5600" s="4">
        <v>2.56408786773682</v>
      </c>
      <c r="G5600" s="4" t="s">
        <v>23079</v>
      </c>
    </row>
    <row r="5601" spans="1:7">
      <c r="A5601" s="4" t="s">
        <v>23080</v>
      </c>
      <c r="B5601" s="4" t="s">
        <v>23081</v>
      </c>
      <c r="C5601" s="4" t="s">
        <v>464</v>
      </c>
      <c r="D5601" s="4">
        <v>37</v>
      </c>
      <c r="E5601" s="4" t="s">
        <v>23082</v>
      </c>
      <c r="F5601" s="4">
        <v>2.56405973434448</v>
      </c>
      <c r="G5601" s="4" t="s">
        <v>23083</v>
      </c>
    </row>
    <row r="5602" spans="1:7">
      <c r="A5602" s="4" t="s">
        <v>23084</v>
      </c>
      <c r="B5602" s="4" t="s">
        <v>23085</v>
      </c>
      <c r="C5602" s="4" t="s">
        <v>464</v>
      </c>
      <c r="D5602" s="4">
        <v>42</v>
      </c>
      <c r="E5602" s="4" t="s">
        <v>23086</v>
      </c>
      <c r="F5602" s="4">
        <v>2.56365633010864</v>
      </c>
      <c r="G5602" s="4" t="s">
        <v>23087</v>
      </c>
    </row>
    <row r="5603" spans="1:7">
      <c r="A5603" s="4" t="s">
        <v>23088</v>
      </c>
      <c r="B5603" s="4" t="s">
        <v>23089</v>
      </c>
      <c r="C5603" s="4" t="s">
        <v>464</v>
      </c>
      <c r="D5603" s="4">
        <v>33</v>
      </c>
      <c r="E5603" s="4" t="s">
        <v>23090</v>
      </c>
      <c r="F5603" s="4">
        <v>2.56298732757568</v>
      </c>
      <c r="G5603" s="4" t="s">
        <v>23091</v>
      </c>
    </row>
    <row r="5604" spans="1:7">
      <c r="A5604" s="4" t="s">
        <v>23092</v>
      </c>
      <c r="B5604" s="4" t="s">
        <v>23093</v>
      </c>
      <c r="C5604" s="4" t="s">
        <v>464</v>
      </c>
      <c r="D5604" s="4">
        <v>28</v>
      </c>
      <c r="E5604" s="4" t="s">
        <v>23094</v>
      </c>
      <c r="F5604" s="4">
        <v>2.56139326095581</v>
      </c>
      <c r="G5604" s="4" t="s">
        <v>23095</v>
      </c>
    </row>
    <row r="5605" spans="1:7">
      <c r="A5605" s="4" t="s">
        <v>23096</v>
      </c>
      <c r="B5605" s="4" t="s">
        <v>23097</v>
      </c>
      <c r="C5605" s="4" t="s">
        <v>464</v>
      </c>
      <c r="D5605" s="4">
        <v>48</v>
      </c>
      <c r="E5605" s="4" t="s">
        <v>23098</v>
      </c>
      <c r="F5605" s="4">
        <v>2.56138753890991</v>
      </c>
      <c r="G5605" s="4" t="s">
        <v>23099</v>
      </c>
    </row>
    <row r="5606" spans="1:7">
      <c r="A5606" s="4" t="s">
        <v>23100</v>
      </c>
      <c r="B5606" s="4" t="s">
        <v>23101</v>
      </c>
      <c r="C5606" s="4" t="s">
        <v>464</v>
      </c>
      <c r="D5606" s="4">
        <v>45</v>
      </c>
      <c r="E5606" s="4" t="s">
        <v>23102</v>
      </c>
      <c r="F5606" s="4">
        <v>2.56121730804443</v>
      </c>
      <c r="G5606" s="4" t="s">
        <v>23103</v>
      </c>
    </row>
    <row r="5607" spans="1:7">
      <c r="A5607" s="4" t="s">
        <v>23104</v>
      </c>
      <c r="B5607" s="4" t="s">
        <v>23105</v>
      </c>
      <c r="C5607" s="4" t="s">
        <v>464</v>
      </c>
      <c r="D5607" s="4">
        <v>46</v>
      </c>
      <c r="E5607" s="4" t="s">
        <v>23106</v>
      </c>
      <c r="F5607" s="4">
        <v>2.55999851226807</v>
      </c>
      <c r="G5607" s="4" t="s">
        <v>23107</v>
      </c>
    </row>
    <row r="5608" spans="1:7">
      <c r="A5608" s="4" t="s">
        <v>23108</v>
      </c>
      <c r="B5608" s="4" t="s">
        <v>23109</v>
      </c>
      <c r="C5608" s="4" t="s">
        <v>464</v>
      </c>
      <c r="D5608" s="4">
        <v>33</v>
      </c>
      <c r="E5608" s="4" t="s">
        <v>23110</v>
      </c>
      <c r="F5608" s="4">
        <v>2.55991554260254</v>
      </c>
      <c r="G5608" s="4" t="s">
        <v>23111</v>
      </c>
    </row>
    <row r="5609" spans="1:7">
      <c r="A5609" s="4" t="s">
        <v>23112</v>
      </c>
      <c r="B5609" s="4" t="s">
        <v>23113</v>
      </c>
      <c r="C5609" s="4" t="s">
        <v>464</v>
      </c>
      <c r="D5609" s="4">
        <v>38</v>
      </c>
      <c r="E5609" s="4" t="s">
        <v>23114</v>
      </c>
      <c r="F5609" s="4">
        <v>2.55961847305298</v>
      </c>
      <c r="G5609" s="4" t="s">
        <v>23115</v>
      </c>
    </row>
    <row r="5610" spans="1:7">
      <c r="A5610" s="4" t="s">
        <v>23116</v>
      </c>
      <c r="B5610" s="4" t="s">
        <v>23117</v>
      </c>
      <c r="C5610" s="4" t="s">
        <v>464</v>
      </c>
      <c r="D5610" s="4">
        <v>36</v>
      </c>
      <c r="E5610" s="4" t="s">
        <v>23118</v>
      </c>
      <c r="F5610" s="4">
        <v>2.55931091308594</v>
      </c>
      <c r="G5610" s="4" t="s">
        <v>23119</v>
      </c>
    </row>
    <row r="5611" spans="1:7">
      <c r="A5611" s="4" t="s">
        <v>23120</v>
      </c>
      <c r="B5611" s="4" t="s">
        <v>23121</v>
      </c>
      <c r="C5611" s="4" t="s">
        <v>464</v>
      </c>
      <c r="D5611" s="4">
        <v>35</v>
      </c>
      <c r="E5611" s="4" t="s">
        <v>23122</v>
      </c>
      <c r="F5611" s="4">
        <v>2.55829668045044</v>
      </c>
      <c r="G5611" s="4" t="s">
        <v>23123</v>
      </c>
    </row>
    <row r="5612" spans="1:7">
      <c r="A5612" s="4" t="s">
        <v>23124</v>
      </c>
      <c r="B5612" s="4" t="s">
        <v>23125</v>
      </c>
      <c r="C5612" s="4" t="s">
        <v>464</v>
      </c>
      <c r="D5612" s="4">
        <v>26</v>
      </c>
      <c r="E5612" s="4" t="s">
        <v>23126</v>
      </c>
      <c r="F5612" s="4">
        <v>2.55746841430664</v>
      </c>
      <c r="G5612" s="4" t="s">
        <v>23127</v>
      </c>
    </row>
    <row r="5613" spans="1:7">
      <c r="A5613" s="4" t="s">
        <v>23128</v>
      </c>
      <c r="B5613" s="4" t="s">
        <v>23129</v>
      </c>
      <c r="C5613" s="4" t="s">
        <v>464</v>
      </c>
      <c r="D5613" s="4">
        <v>26</v>
      </c>
      <c r="E5613" s="4" t="s">
        <v>23130</v>
      </c>
      <c r="F5613" s="4">
        <v>2.55746841430664</v>
      </c>
      <c r="G5613" s="4" t="s">
        <v>23131</v>
      </c>
    </row>
    <row r="5614" spans="1:7">
      <c r="A5614" s="4" t="s">
        <v>23132</v>
      </c>
      <c r="B5614" s="4" t="s">
        <v>23133</v>
      </c>
      <c r="C5614" s="4" t="s">
        <v>464</v>
      </c>
      <c r="D5614" s="4">
        <v>40</v>
      </c>
      <c r="E5614" s="4" t="s">
        <v>23134</v>
      </c>
      <c r="F5614" s="4">
        <v>2.55729389190674</v>
      </c>
      <c r="G5614" s="4" t="s">
        <v>23135</v>
      </c>
    </row>
    <row r="5615" spans="1:7">
      <c r="A5615" s="4" t="s">
        <v>23136</v>
      </c>
      <c r="B5615" s="4" t="s">
        <v>23137</v>
      </c>
      <c r="C5615" s="4" t="s">
        <v>464</v>
      </c>
      <c r="D5615" s="4">
        <v>38</v>
      </c>
      <c r="E5615" s="4" t="s">
        <v>23138</v>
      </c>
      <c r="F5615" s="4">
        <v>2.55653357505798</v>
      </c>
      <c r="G5615" s="4" t="s">
        <v>23139</v>
      </c>
    </row>
    <row r="5616" spans="1:7">
      <c r="A5616" s="4" t="s">
        <v>23140</v>
      </c>
      <c r="B5616" s="4" t="s">
        <v>23141</v>
      </c>
      <c r="C5616" s="4" t="s">
        <v>464</v>
      </c>
      <c r="D5616" s="4">
        <v>34</v>
      </c>
      <c r="E5616" s="4" t="s">
        <v>23142</v>
      </c>
      <c r="F5616" s="4">
        <v>2.55511331558228</v>
      </c>
      <c r="G5616" s="4" t="s">
        <v>23143</v>
      </c>
    </row>
    <row r="5617" spans="1:7">
      <c r="A5617" s="4" t="s">
        <v>23144</v>
      </c>
      <c r="B5617" s="4" t="s">
        <v>23145</v>
      </c>
      <c r="C5617" s="4" t="s">
        <v>464</v>
      </c>
      <c r="D5617" s="4">
        <v>37</v>
      </c>
      <c r="E5617" s="4" t="s">
        <v>23146</v>
      </c>
      <c r="F5617" s="4">
        <v>2.55450010299683</v>
      </c>
      <c r="G5617" s="4" t="s">
        <v>23147</v>
      </c>
    </row>
    <row r="5618" spans="1:7">
      <c r="A5618" s="4" t="s">
        <v>23148</v>
      </c>
      <c r="B5618" s="4" t="s">
        <v>23149</v>
      </c>
      <c r="C5618" s="4" t="s">
        <v>464</v>
      </c>
      <c r="D5618" s="4">
        <v>32</v>
      </c>
      <c r="E5618" s="4" t="s">
        <v>23150</v>
      </c>
      <c r="F5618" s="4">
        <v>2.55403208732605</v>
      </c>
      <c r="G5618" s="4" t="s">
        <v>23151</v>
      </c>
    </row>
    <row r="5619" spans="1:7">
      <c r="A5619" s="4" t="s">
        <v>23152</v>
      </c>
      <c r="B5619" s="4" t="s">
        <v>23153</v>
      </c>
      <c r="C5619" s="4" t="s">
        <v>464</v>
      </c>
      <c r="D5619" s="4">
        <v>37</v>
      </c>
      <c r="E5619" s="4" t="s">
        <v>23154</v>
      </c>
      <c r="F5619" s="4">
        <v>2.55309176445007</v>
      </c>
      <c r="G5619" s="4" t="s">
        <v>23155</v>
      </c>
    </row>
    <row r="5620" spans="1:7">
      <c r="A5620" s="4" t="s">
        <v>23156</v>
      </c>
      <c r="B5620" s="4" t="s">
        <v>23157</v>
      </c>
      <c r="C5620" s="4" t="s">
        <v>464</v>
      </c>
      <c r="D5620" s="4">
        <v>40</v>
      </c>
      <c r="E5620" s="4" t="s">
        <v>23158</v>
      </c>
      <c r="F5620" s="4">
        <v>2.55287337303162</v>
      </c>
      <c r="G5620" s="4" t="s">
        <v>23159</v>
      </c>
    </row>
    <row r="5621" spans="1:7">
      <c r="A5621" s="4" t="s">
        <v>23160</v>
      </c>
      <c r="B5621" s="4" t="s">
        <v>23161</v>
      </c>
      <c r="C5621" s="4" t="s">
        <v>1124</v>
      </c>
      <c r="D5621" s="4">
        <v>3</v>
      </c>
      <c r="E5621" s="4" t="s">
        <v>23162</v>
      </c>
      <c r="F5621" s="4">
        <v>2.55264973640442</v>
      </c>
      <c r="G5621" s="4" t="s">
        <v>23163</v>
      </c>
    </row>
    <row r="5622" spans="1:7">
      <c r="A5622" s="4" t="s">
        <v>23164</v>
      </c>
      <c r="B5622" s="4" t="s">
        <v>23165</v>
      </c>
      <c r="C5622" s="4" t="s">
        <v>464</v>
      </c>
      <c r="D5622" s="4">
        <v>38</v>
      </c>
      <c r="E5622" s="4" t="s">
        <v>23166</v>
      </c>
      <c r="F5622" s="4">
        <v>2.55207443237305</v>
      </c>
      <c r="G5622" s="4" t="s">
        <v>23167</v>
      </c>
    </row>
    <row r="5623" spans="1:7">
      <c r="A5623" s="4" t="s">
        <v>23168</v>
      </c>
      <c r="B5623" s="4" t="s">
        <v>23169</v>
      </c>
      <c r="C5623" s="4" t="s">
        <v>464</v>
      </c>
      <c r="D5623" s="4">
        <v>40</v>
      </c>
      <c r="E5623" s="4" t="s">
        <v>23170</v>
      </c>
      <c r="F5623" s="4">
        <v>2.55193662643433</v>
      </c>
      <c r="G5623" s="4" t="s">
        <v>23171</v>
      </c>
    </row>
    <row r="5624" spans="1:7">
      <c r="A5624" s="4" t="s">
        <v>23172</v>
      </c>
      <c r="B5624" s="4" t="s">
        <v>23173</v>
      </c>
      <c r="C5624" s="4" t="s">
        <v>464</v>
      </c>
      <c r="D5624" s="4">
        <v>46</v>
      </c>
      <c r="E5624" s="4" t="s">
        <v>23174</v>
      </c>
      <c r="F5624" s="4">
        <v>2.55063104629517</v>
      </c>
      <c r="G5624" s="4" t="s">
        <v>23175</v>
      </c>
    </row>
    <row r="5625" spans="1:7">
      <c r="A5625" s="4" t="s">
        <v>23176</v>
      </c>
      <c r="B5625" s="4" t="s">
        <v>23177</v>
      </c>
      <c r="C5625" s="4" t="s">
        <v>464</v>
      </c>
      <c r="D5625" s="4">
        <v>38</v>
      </c>
      <c r="E5625" s="4" t="s">
        <v>23178</v>
      </c>
      <c r="F5625" s="4">
        <v>2.54849624633789</v>
      </c>
      <c r="G5625" s="4" t="s">
        <v>23179</v>
      </c>
    </row>
    <row r="5626" spans="1:7">
      <c r="A5626" s="4" t="s">
        <v>23180</v>
      </c>
      <c r="B5626" s="4" t="s">
        <v>23181</v>
      </c>
      <c r="C5626" s="4" t="s">
        <v>464</v>
      </c>
      <c r="D5626" s="4">
        <v>42</v>
      </c>
      <c r="E5626" s="4" t="s">
        <v>23182</v>
      </c>
      <c r="F5626" s="4">
        <v>2.54788017272949</v>
      </c>
      <c r="G5626" s="4" t="s">
        <v>23183</v>
      </c>
    </row>
    <row r="5627" spans="1:7">
      <c r="A5627" s="4" t="s">
        <v>23184</v>
      </c>
      <c r="B5627" s="4" t="s">
        <v>23185</v>
      </c>
      <c r="C5627" s="4" t="s">
        <v>464</v>
      </c>
      <c r="D5627" s="4">
        <v>35</v>
      </c>
      <c r="E5627" s="4" t="s">
        <v>23186</v>
      </c>
      <c r="F5627" s="4">
        <v>2.54764032363892</v>
      </c>
      <c r="G5627" s="4" t="s">
        <v>23187</v>
      </c>
    </row>
    <row r="5628" spans="1:7">
      <c r="A5628" s="4" t="s">
        <v>23188</v>
      </c>
      <c r="B5628" s="4" t="s">
        <v>23189</v>
      </c>
      <c r="C5628" s="4" t="s">
        <v>464</v>
      </c>
      <c r="D5628" s="4">
        <v>38</v>
      </c>
      <c r="E5628" s="4" t="s">
        <v>23190</v>
      </c>
      <c r="F5628" s="4">
        <v>2.54754066467285</v>
      </c>
      <c r="G5628" s="4" t="s">
        <v>23191</v>
      </c>
    </row>
    <row r="5629" spans="1:7">
      <c r="A5629" s="4" t="s">
        <v>23192</v>
      </c>
      <c r="B5629" s="4" t="s">
        <v>23193</v>
      </c>
      <c r="C5629" s="4" t="s">
        <v>464</v>
      </c>
      <c r="D5629" s="4">
        <v>40</v>
      </c>
      <c r="E5629" s="4" t="s">
        <v>23194</v>
      </c>
      <c r="F5629" s="4">
        <v>2.54700922966003</v>
      </c>
      <c r="G5629" s="4" t="s">
        <v>23195</v>
      </c>
    </row>
    <row r="5630" spans="1:7">
      <c r="A5630" s="4" t="s">
        <v>23196</v>
      </c>
      <c r="B5630" s="4" t="s">
        <v>23197</v>
      </c>
      <c r="C5630" s="4" t="s">
        <v>464</v>
      </c>
      <c r="D5630" s="4">
        <v>37</v>
      </c>
      <c r="E5630" s="4" t="s">
        <v>23198</v>
      </c>
      <c r="F5630" s="4">
        <v>2.54529929161072</v>
      </c>
      <c r="G5630" s="4" t="s">
        <v>23199</v>
      </c>
    </row>
    <row r="5631" spans="1:7">
      <c r="A5631" s="4" t="s">
        <v>23200</v>
      </c>
      <c r="B5631" s="4" t="s">
        <v>23201</v>
      </c>
      <c r="C5631" s="4" t="s">
        <v>464</v>
      </c>
      <c r="D5631" s="4">
        <v>37</v>
      </c>
      <c r="E5631" s="4" t="s">
        <v>23202</v>
      </c>
      <c r="F5631" s="4">
        <v>2.54506587982178</v>
      </c>
      <c r="G5631" s="4" t="s">
        <v>23203</v>
      </c>
    </row>
    <row r="5632" spans="1:7">
      <c r="A5632" s="4" t="s">
        <v>23204</v>
      </c>
      <c r="B5632" s="4" t="s">
        <v>23205</v>
      </c>
      <c r="C5632" s="4" t="s">
        <v>464</v>
      </c>
      <c r="D5632" s="4">
        <v>44</v>
      </c>
      <c r="E5632" s="4" t="s">
        <v>23206</v>
      </c>
      <c r="F5632" s="4">
        <v>2.54480767250061</v>
      </c>
      <c r="G5632" s="4" t="s">
        <v>23207</v>
      </c>
    </row>
    <row r="5633" spans="1:7">
      <c r="A5633" s="4" t="s">
        <v>23208</v>
      </c>
      <c r="B5633" s="4" t="s">
        <v>23209</v>
      </c>
      <c r="C5633" s="4" t="s">
        <v>464</v>
      </c>
      <c r="D5633" s="4">
        <v>43</v>
      </c>
      <c r="E5633" s="4" t="s">
        <v>23210</v>
      </c>
      <c r="F5633" s="4">
        <v>2.54453301429749</v>
      </c>
      <c r="G5633" s="4" t="s">
        <v>23211</v>
      </c>
    </row>
    <row r="5634" spans="1:7">
      <c r="A5634" s="4" t="s">
        <v>23212</v>
      </c>
      <c r="B5634" s="4" t="s">
        <v>23213</v>
      </c>
      <c r="C5634" s="4" t="s">
        <v>464</v>
      </c>
      <c r="D5634" s="4">
        <v>40</v>
      </c>
      <c r="E5634" s="4" t="s">
        <v>23214</v>
      </c>
      <c r="F5634" s="4">
        <v>2.54440879821777</v>
      </c>
      <c r="G5634" s="4" t="s">
        <v>23215</v>
      </c>
    </row>
    <row r="5635" spans="1:7">
      <c r="A5635" s="4" t="s">
        <v>23216</v>
      </c>
      <c r="B5635" s="4" t="s">
        <v>23217</v>
      </c>
      <c r="C5635" s="4" t="s">
        <v>551</v>
      </c>
      <c r="D5635" s="4">
        <v>17</v>
      </c>
      <c r="E5635" s="4" t="s">
        <v>23218</v>
      </c>
      <c r="F5635" s="4">
        <v>2.54333877563477</v>
      </c>
      <c r="G5635" s="4" t="s">
        <v>23219</v>
      </c>
    </row>
    <row r="5636" spans="1:7">
      <c r="A5636" s="4" t="s">
        <v>23220</v>
      </c>
      <c r="B5636" s="4" t="s">
        <v>23221</v>
      </c>
      <c r="C5636" s="4" t="s">
        <v>551</v>
      </c>
      <c r="D5636" s="4">
        <v>17</v>
      </c>
      <c r="E5636" s="4" t="s">
        <v>23222</v>
      </c>
      <c r="F5636" s="4">
        <v>2.54328489303589</v>
      </c>
      <c r="G5636" s="4" t="s">
        <v>23223</v>
      </c>
    </row>
    <row r="5637" spans="1:7">
      <c r="A5637" s="4" t="s">
        <v>23224</v>
      </c>
      <c r="B5637" s="4" t="s">
        <v>23225</v>
      </c>
      <c r="C5637" s="4" t="s">
        <v>464</v>
      </c>
      <c r="D5637" s="4">
        <v>45</v>
      </c>
      <c r="E5637" s="4" t="s">
        <v>23226</v>
      </c>
      <c r="F5637" s="4">
        <v>2.54291772842407</v>
      </c>
      <c r="G5637" s="4" t="s">
        <v>23227</v>
      </c>
    </row>
    <row r="5638" spans="1:7">
      <c r="A5638" s="4" t="s">
        <v>23228</v>
      </c>
      <c r="B5638" s="4" t="s">
        <v>23229</v>
      </c>
      <c r="C5638" s="4" t="s">
        <v>464</v>
      </c>
      <c r="D5638" s="4">
        <v>37</v>
      </c>
      <c r="E5638" s="4" t="s">
        <v>23230</v>
      </c>
      <c r="F5638" s="4">
        <v>2.54270768165588</v>
      </c>
      <c r="G5638" s="4" t="s">
        <v>23231</v>
      </c>
    </row>
    <row r="5639" spans="1:7">
      <c r="A5639" s="4" t="s">
        <v>23232</v>
      </c>
      <c r="B5639" s="4" t="s">
        <v>23233</v>
      </c>
      <c r="C5639" s="4" t="s">
        <v>464</v>
      </c>
      <c r="D5639" s="4">
        <v>42</v>
      </c>
      <c r="E5639" s="4" t="s">
        <v>23234</v>
      </c>
      <c r="F5639" s="4">
        <v>2.54226970672607</v>
      </c>
      <c r="G5639" s="4" t="s">
        <v>23235</v>
      </c>
    </row>
    <row r="5640" spans="1:7">
      <c r="A5640" s="4" t="s">
        <v>23236</v>
      </c>
      <c r="B5640" s="4" t="s">
        <v>23237</v>
      </c>
      <c r="C5640" s="4" t="s">
        <v>464</v>
      </c>
      <c r="D5640" s="4">
        <v>38</v>
      </c>
      <c r="E5640" s="4" t="s">
        <v>23238</v>
      </c>
      <c r="F5640" s="4">
        <v>2.54188323020935</v>
      </c>
      <c r="G5640" s="4" t="s">
        <v>23239</v>
      </c>
    </row>
    <row r="5641" spans="1:7">
      <c r="A5641" s="4" t="s">
        <v>23240</v>
      </c>
      <c r="B5641" s="4" t="s">
        <v>23241</v>
      </c>
      <c r="C5641" s="4" t="s">
        <v>464</v>
      </c>
      <c r="D5641" s="4">
        <v>33</v>
      </c>
      <c r="E5641" s="4" t="s">
        <v>23242</v>
      </c>
      <c r="F5641" s="4">
        <v>2.54182100296021</v>
      </c>
      <c r="G5641" s="4" t="s">
        <v>23243</v>
      </c>
    </row>
    <row r="5642" spans="1:7">
      <c r="A5642" s="4" t="s">
        <v>23244</v>
      </c>
      <c r="B5642" s="4" t="s">
        <v>23245</v>
      </c>
      <c r="C5642" s="4" t="s">
        <v>464</v>
      </c>
      <c r="D5642" s="4">
        <v>42</v>
      </c>
      <c r="E5642" s="4" t="s">
        <v>23246</v>
      </c>
      <c r="F5642" s="4">
        <v>2.54120802879333</v>
      </c>
      <c r="G5642" s="4" t="s">
        <v>23247</v>
      </c>
    </row>
    <row r="5643" spans="1:7">
      <c r="A5643" s="4" t="s">
        <v>23248</v>
      </c>
      <c r="B5643" s="4" t="s">
        <v>23249</v>
      </c>
      <c r="C5643" s="4" t="s">
        <v>464</v>
      </c>
      <c r="D5643" s="4">
        <v>43</v>
      </c>
      <c r="E5643" s="4" t="s">
        <v>23250</v>
      </c>
      <c r="F5643" s="4">
        <v>2.54070854187012</v>
      </c>
      <c r="G5643" s="4" t="s">
        <v>23251</v>
      </c>
    </row>
    <row r="5644" spans="1:7">
      <c r="A5644" s="4" t="s">
        <v>23252</v>
      </c>
      <c r="B5644" s="4" t="s">
        <v>23253</v>
      </c>
      <c r="C5644" s="4" t="s">
        <v>464</v>
      </c>
      <c r="D5644" s="4">
        <v>33</v>
      </c>
      <c r="E5644" s="4" t="s">
        <v>23254</v>
      </c>
      <c r="F5644" s="4">
        <v>2.53932166099548</v>
      </c>
      <c r="G5644" s="4" t="s">
        <v>23255</v>
      </c>
    </row>
    <row r="5645" spans="1:7">
      <c r="A5645" s="4" t="s">
        <v>23256</v>
      </c>
      <c r="B5645" s="4" t="s">
        <v>23257</v>
      </c>
      <c r="C5645" s="4" t="s">
        <v>464</v>
      </c>
      <c r="D5645" s="4">
        <v>46</v>
      </c>
      <c r="E5645" s="4" t="s">
        <v>23258</v>
      </c>
      <c r="F5645" s="4">
        <v>2.53588056564331</v>
      </c>
      <c r="G5645" s="4" t="s">
        <v>23259</v>
      </c>
    </row>
    <row r="5646" spans="1:7">
      <c r="A5646" s="4" t="s">
        <v>23260</v>
      </c>
      <c r="B5646" s="4" t="s">
        <v>23261</v>
      </c>
      <c r="C5646" s="4" t="s">
        <v>464</v>
      </c>
      <c r="D5646" s="4">
        <v>39</v>
      </c>
      <c r="E5646" s="4" t="s">
        <v>23262</v>
      </c>
      <c r="F5646" s="4">
        <v>2.5354335308075</v>
      </c>
      <c r="G5646" s="4" t="s">
        <v>23263</v>
      </c>
    </row>
    <row r="5647" spans="1:7">
      <c r="A5647" s="4" t="s">
        <v>23264</v>
      </c>
      <c r="B5647" s="4" t="s">
        <v>23265</v>
      </c>
      <c r="C5647" s="4" t="s">
        <v>464</v>
      </c>
      <c r="D5647" s="4">
        <v>39</v>
      </c>
      <c r="E5647" s="4" t="s">
        <v>23266</v>
      </c>
      <c r="F5647" s="4">
        <v>2.53397536277771</v>
      </c>
      <c r="G5647" s="4" t="s">
        <v>23267</v>
      </c>
    </row>
    <row r="5648" spans="1:7">
      <c r="A5648" s="4" t="s">
        <v>23268</v>
      </c>
      <c r="B5648" s="4" t="s">
        <v>23269</v>
      </c>
      <c r="C5648" s="4" t="s">
        <v>464</v>
      </c>
      <c r="D5648" s="4">
        <v>43</v>
      </c>
      <c r="E5648" s="4" t="s">
        <v>23270</v>
      </c>
      <c r="F5648" s="4">
        <v>2.53272366523743</v>
      </c>
      <c r="G5648" s="4" t="s">
        <v>23271</v>
      </c>
    </row>
    <row r="5649" spans="1:7">
      <c r="A5649" s="4" t="s">
        <v>23272</v>
      </c>
      <c r="B5649" s="4" t="s">
        <v>23273</v>
      </c>
      <c r="C5649" s="4" t="s">
        <v>464</v>
      </c>
      <c r="D5649" s="4">
        <v>40</v>
      </c>
      <c r="E5649" s="4" t="s">
        <v>23274</v>
      </c>
      <c r="F5649" s="4">
        <v>2.52966403961182</v>
      </c>
      <c r="G5649" s="4" t="s">
        <v>23275</v>
      </c>
    </row>
    <row r="5650" spans="1:7">
      <c r="A5650" s="4" t="s">
        <v>23276</v>
      </c>
      <c r="B5650" s="4" t="s">
        <v>23277</v>
      </c>
      <c r="C5650" s="4" t="s">
        <v>464</v>
      </c>
      <c r="D5650" s="4">
        <v>39</v>
      </c>
      <c r="E5650" s="4" t="s">
        <v>23278</v>
      </c>
      <c r="F5650" s="4">
        <v>2.52955985069275</v>
      </c>
      <c r="G5650" s="4" t="s">
        <v>23279</v>
      </c>
    </row>
    <row r="5651" spans="1:7">
      <c r="A5651" s="4" t="s">
        <v>23280</v>
      </c>
      <c r="B5651" s="4" t="s">
        <v>23281</v>
      </c>
      <c r="C5651" s="4" t="s">
        <v>464</v>
      </c>
      <c r="D5651" s="4">
        <v>36</v>
      </c>
      <c r="E5651" s="4" t="s">
        <v>23282</v>
      </c>
      <c r="F5651" s="4">
        <v>2.52809810638428</v>
      </c>
      <c r="G5651" s="4" t="s">
        <v>23283</v>
      </c>
    </row>
    <row r="5652" spans="1:7">
      <c r="A5652" s="4" t="s">
        <v>23284</v>
      </c>
      <c r="B5652" s="4" t="s">
        <v>23285</v>
      </c>
      <c r="C5652" s="4" t="s">
        <v>464</v>
      </c>
      <c r="D5652" s="4">
        <v>44</v>
      </c>
      <c r="E5652" s="4" t="s">
        <v>23286</v>
      </c>
      <c r="F5652" s="4">
        <v>2.52804636955261</v>
      </c>
      <c r="G5652" s="4" t="s">
        <v>23287</v>
      </c>
    </row>
    <row r="5653" spans="1:7">
      <c r="A5653" s="4" t="s">
        <v>23288</v>
      </c>
      <c r="B5653" s="4" t="s">
        <v>23289</v>
      </c>
      <c r="C5653" s="4" t="s">
        <v>464</v>
      </c>
      <c r="D5653" s="4">
        <v>41</v>
      </c>
      <c r="E5653" s="4" t="s">
        <v>23290</v>
      </c>
      <c r="F5653" s="4">
        <v>2.52725672721863</v>
      </c>
      <c r="G5653" s="4" t="s">
        <v>23291</v>
      </c>
    </row>
    <row r="5654" spans="1:7">
      <c r="A5654" s="4" t="s">
        <v>23292</v>
      </c>
      <c r="B5654" s="4" t="s">
        <v>23293</v>
      </c>
      <c r="C5654" s="4" t="s">
        <v>464</v>
      </c>
      <c r="D5654" s="4">
        <v>39</v>
      </c>
      <c r="E5654" s="4" t="s">
        <v>23294</v>
      </c>
      <c r="F5654" s="4">
        <v>2.5267322063446</v>
      </c>
      <c r="G5654" s="4" t="s">
        <v>23295</v>
      </c>
    </row>
    <row r="5655" spans="1:7">
      <c r="A5655" s="4" t="s">
        <v>23296</v>
      </c>
      <c r="B5655" s="4" t="s">
        <v>23297</v>
      </c>
      <c r="C5655" s="4" t="s">
        <v>464</v>
      </c>
      <c r="D5655" s="4">
        <v>47</v>
      </c>
      <c r="E5655" s="4" t="s">
        <v>23298</v>
      </c>
      <c r="F5655" s="4">
        <v>2.52663803100586</v>
      </c>
      <c r="G5655" s="4" t="s">
        <v>23299</v>
      </c>
    </row>
    <row r="5656" spans="1:7">
      <c r="A5656" s="4" t="s">
        <v>23300</v>
      </c>
      <c r="B5656" s="4" t="s">
        <v>23301</v>
      </c>
      <c r="C5656" s="4" t="s">
        <v>464</v>
      </c>
      <c r="D5656" s="4">
        <v>35</v>
      </c>
      <c r="E5656" s="4" t="s">
        <v>23302</v>
      </c>
      <c r="F5656" s="4">
        <v>2.52650952339172</v>
      </c>
      <c r="G5656" s="4" t="s">
        <v>23303</v>
      </c>
    </row>
    <row r="5657" spans="1:7">
      <c r="A5657" s="4" t="s">
        <v>23304</v>
      </c>
      <c r="B5657" s="4" t="s">
        <v>23305</v>
      </c>
      <c r="C5657" s="4" t="s">
        <v>464</v>
      </c>
      <c r="D5657" s="4">
        <v>42</v>
      </c>
      <c r="E5657" s="4" t="s">
        <v>23306</v>
      </c>
      <c r="F5657" s="4">
        <v>2.52643442153931</v>
      </c>
      <c r="G5657" s="4" t="s">
        <v>23307</v>
      </c>
    </row>
    <row r="5658" spans="1:7">
      <c r="A5658" s="4" t="s">
        <v>23308</v>
      </c>
      <c r="B5658" s="4" t="s">
        <v>23309</v>
      </c>
      <c r="C5658" s="4" t="s">
        <v>464</v>
      </c>
      <c r="D5658" s="4">
        <v>33</v>
      </c>
      <c r="E5658" s="4" t="s">
        <v>23310</v>
      </c>
      <c r="F5658" s="4">
        <v>2.52604150772095</v>
      </c>
      <c r="G5658" s="4" t="s">
        <v>23311</v>
      </c>
    </row>
    <row r="5659" spans="1:7">
      <c r="A5659" s="4" t="s">
        <v>23312</v>
      </c>
      <c r="B5659" s="4" t="s">
        <v>23313</v>
      </c>
      <c r="C5659" s="4" t="s">
        <v>464</v>
      </c>
      <c r="D5659" s="4">
        <v>41</v>
      </c>
      <c r="E5659" s="4" t="s">
        <v>23314</v>
      </c>
      <c r="F5659" s="4">
        <v>2.52522253990173</v>
      </c>
      <c r="G5659" s="4" t="s">
        <v>23315</v>
      </c>
    </row>
    <row r="5660" spans="1:7">
      <c r="A5660" s="4" t="s">
        <v>23316</v>
      </c>
      <c r="B5660" s="4" t="s">
        <v>23317</v>
      </c>
      <c r="C5660" s="4" t="s">
        <v>464</v>
      </c>
      <c r="D5660" s="4">
        <v>35</v>
      </c>
      <c r="E5660" s="4" t="s">
        <v>23318</v>
      </c>
      <c r="F5660" s="4">
        <v>2.52517199516296</v>
      </c>
      <c r="G5660" s="4" t="s">
        <v>23319</v>
      </c>
    </row>
    <row r="5661" spans="1:7">
      <c r="A5661" s="4" t="s">
        <v>23320</v>
      </c>
      <c r="B5661" s="4" t="s">
        <v>23321</v>
      </c>
      <c r="C5661" s="4" t="s">
        <v>464</v>
      </c>
      <c r="D5661" s="4">
        <v>43</v>
      </c>
      <c r="E5661" s="4" t="s">
        <v>23322</v>
      </c>
      <c r="F5661" s="4">
        <v>2.52228665351868</v>
      </c>
      <c r="G5661" s="4" t="s">
        <v>23323</v>
      </c>
    </row>
    <row r="5662" spans="1:7">
      <c r="A5662" s="4" t="s">
        <v>23324</v>
      </c>
      <c r="B5662" s="4" t="s">
        <v>23325</v>
      </c>
      <c r="C5662" s="4" t="s">
        <v>464</v>
      </c>
      <c r="D5662" s="4">
        <v>36</v>
      </c>
      <c r="E5662" s="4" t="s">
        <v>23326</v>
      </c>
      <c r="F5662" s="4">
        <v>2.52174496650696</v>
      </c>
      <c r="G5662" s="4" t="s">
        <v>23327</v>
      </c>
    </row>
    <row r="5663" spans="1:7">
      <c r="A5663" s="4" t="s">
        <v>23328</v>
      </c>
      <c r="B5663" s="4" t="s">
        <v>23329</v>
      </c>
      <c r="C5663" s="4" t="s">
        <v>464</v>
      </c>
      <c r="D5663" s="4">
        <v>33</v>
      </c>
      <c r="E5663" s="4" t="s">
        <v>23330</v>
      </c>
      <c r="F5663" s="4">
        <v>2.52146625518799</v>
      </c>
      <c r="G5663" s="4" t="s">
        <v>23331</v>
      </c>
    </row>
    <row r="5664" spans="1:7">
      <c r="A5664" s="4" t="s">
        <v>23332</v>
      </c>
      <c r="B5664" s="4" t="s">
        <v>23333</v>
      </c>
      <c r="C5664" s="4" t="s">
        <v>464</v>
      </c>
      <c r="D5664" s="4">
        <v>41</v>
      </c>
      <c r="E5664" s="4" t="s">
        <v>23334</v>
      </c>
      <c r="F5664" s="4">
        <v>2.52128839492798</v>
      </c>
      <c r="G5664" s="4" t="s">
        <v>23335</v>
      </c>
    </row>
    <row r="5665" spans="1:7">
      <c r="A5665" s="4" t="s">
        <v>23336</v>
      </c>
      <c r="B5665" s="4" t="s">
        <v>23337</v>
      </c>
      <c r="C5665" s="4" t="s">
        <v>464</v>
      </c>
      <c r="D5665" s="4">
        <v>41</v>
      </c>
      <c r="E5665" s="4" t="s">
        <v>23338</v>
      </c>
      <c r="F5665" s="4">
        <v>2.52115440368652</v>
      </c>
      <c r="G5665" s="4" t="s">
        <v>23339</v>
      </c>
    </row>
    <row r="5666" spans="1:7">
      <c r="A5666" s="4" t="s">
        <v>23340</v>
      </c>
      <c r="B5666" s="4" t="s">
        <v>23341</v>
      </c>
      <c r="C5666" s="4" t="s">
        <v>1124</v>
      </c>
      <c r="D5666" s="4">
        <v>2</v>
      </c>
      <c r="E5666" s="4" t="s">
        <v>23342</v>
      </c>
      <c r="F5666" s="4">
        <v>2.51942372322083</v>
      </c>
      <c r="G5666" s="4" t="s">
        <v>23343</v>
      </c>
    </row>
    <row r="5667" spans="1:7">
      <c r="A5667" s="4" t="s">
        <v>23344</v>
      </c>
      <c r="B5667" s="4" t="s">
        <v>23345</v>
      </c>
      <c r="C5667" s="4" t="s">
        <v>464</v>
      </c>
      <c r="D5667" s="4">
        <v>39</v>
      </c>
      <c r="E5667" s="4" t="s">
        <v>23346</v>
      </c>
      <c r="F5667" s="4">
        <v>2.51903939247131</v>
      </c>
      <c r="G5667" s="4" t="s">
        <v>23347</v>
      </c>
    </row>
    <row r="5668" spans="1:7">
      <c r="A5668" s="4" t="s">
        <v>23348</v>
      </c>
      <c r="B5668" s="4" t="s">
        <v>23349</v>
      </c>
      <c r="C5668" s="4" t="s">
        <v>551</v>
      </c>
      <c r="D5668" s="4">
        <v>20</v>
      </c>
      <c r="E5668" s="4" t="s">
        <v>23350</v>
      </c>
      <c r="F5668" s="4">
        <v>2.51853823661804</v>
      </c>
      <c r="G5668" s="4" t="s">
        <v>23351</v>
      </c>
    </row>
    <row r="5669" spans="1:7">
      <c r="A5669" s="4" t="s">
        <v>23352</v>
      </c>
      <c r="B5669" s="4" t="s">
        <v>23353</v>
      </c>
      <c r="C5669" s="4" t="s">
        <v>464</v>
      </c>
      <c r="D5669" s="4">
        <v>46</v>
      </c>
      <c r="E5669" s="4" t="s">
        <v>23354</v>
      </c>
      <c r="F5669" s="4">
        <v>2.51830244064331</v>
      </c>
      <c r="G5669" s="4" t="s">
        <v>23355</v>
      </c>
    </row>
    <row r="5670" spans="1:7">
      <c r="A5670" s="4" t="s">
        <v>23356</v>
      </c>
      <c r="B5670" s="4" t="s">
        <v>23357</v>
      </c>
      <c r="C5670" s="4" t="s">
        <v>464</v>
      </c>
      <c r="D5670" s="4">
        <v>41</v>
      </c>
      <c r="E5670" s="4" t="s">
        <v>23358</v>
      </c>
      <c r="F5670" s="4">
        <v>2.51798343658447</v>
      </c>
      <c r="G5670" s="4" t="s">
        <v>23359</v>
      </c>
    </row>
    <row r="5671" spans="1:7">
      <c r="A5671" s="4" t="s">
        <v>23360</v>
      </c>
      <c r="B5671" s="4" t="s">
        <v>23361</v>
      </c>
      <c r="C5671" s="4" t="s">
        <v>464</v>
      </c>
      <c r="D5671" s="4">
        <v>44</v>
      </c>
      <c r="E5671" s="4" t="s">
        <v>23362</v>
      </c>
      <c r="F5671" s="4">
        <v>2.51726531982422</v>
      </c>
      <c r="G5671" s="4" t="s">
        <v>23363</v>
      </c>
    </row>
    <row r="5672" spans="1:7">
      <c r="A5672" s="4" t="s">
        <v>23364</v>
      </c>
      <c r="B5672" s="4" t="s">
        <v>23365</v>
      </c>
      <c r="C5672" s="4" t="s">
        <v>464</v>
      </c>
      <c r="D5672" s="4">
        <v>39</v>
      </c>
      <c r="E5672" s="4" t="s">
        <v>23366</v>
      </c>
      <c r="F5672" s="4">
        <v>2.51682424545288</v>
      </c>
      <c r="G5672" s="4" t="s">
        <v>23367</v>
      </c>
    </row>
    <row r="5673" spans="1:7">
      <c r="A5673" s="4" t="s">
        <v>23368</v>
      </c>
      <c r="B5673" s="4" t="s">
        <v>23369</v>
      </c>
      <c r="C5673" s="4" t="s">
        <v>464</v>
      </c>
      <c r="D5673" s="4">
        <v>39</v>
      </c>
      <c r="E5673" s="4" t="s">
        <v>23370</v>
      </c>
      <c r="F5673" s="4">
        <v>2.51664400100708</v>
      </c>
      <c r="G5673" s="4" t="s">
        <v>23371</v>
      </c>
    </row>
    <row r="5674" spans="1:7">
      <c r="A5674" s="4" t="s">
        <v>23372</v>
      </c>
      <c r="B5674" s="4" t="s">
        <v>23373</v>
      </c>
      <c r="C5674" s="4" t="s">
        <v>464</v>
      </c>
      <c r="D5674" s="4">
        <v>36</v>
      </c>
      <c r="E5674" s="4" t="s">
        <v>23374</v>
      </c>
      <c r="F5674" s="4">
        <v>2.5153386592865</v>
      </c>
      <c r="G5674" s="4" t="s">
        <v>23375</v>
      </c>
    </row>
    <row r="5675" spans="1:7">
      <c r="A5675" s="4" t="s">
        <v>23376</v>
      </c>
      <c r="B5675" s="4" t="s">
        <v>23377</v>
      </c>
      <c r="C5675" s="4" t="s">
        <v>464</v>
      </c>
      <c r="D5675" s="4">
        <v>40</v>
      </c>
      <c r="E5675" s="4" t="s">
        <v>23378</v>
      </c>
      <c r="F5675" s="4">
        <v>2.51460075378418</v>
      </c>
      <c r="G5675" s="4" t="s">
        <v>23379</v>
      </c>
    </row>
    <row r="5676" spans="1:7">
      <c r="A5676" s="4" t="s">
        <v>23380</v>
      </c>
      <c r="B5676" s="4" t="s">
        <v>23381</v>
      </c>
      <c r="C5676" s="4" t="s">
        <v>464</v>
      </c>
      <c r="D5676" s="4">
        <v>40</v>
      </c>
      <c r="E5676" s="4" t="s">
        <v>23382</v>
      </c>
      <c r="F5676" s="4">
        <v>2.51400756835938</v>
      </c>
      <c r="G5676" s="4" t="s">
        <v>23383</v>
      </c>
    </row>
    <row r="5677" spans="1:7">
      <c r="A5677" s="4" t="s">
        <v>23384</v>
      </c>
      <c r="B5677" s="4" t="s">
        <v>23385</v>
      </c>
      <c r="C5677" s="4" t="s">
        <v>464</v>
      </c>
      <c r="D5677" s="4">
        <v>36</v>
      </c>
      <c r="E5677" s="4" t="s">
        <v>23386</v>
      </c>
      <c r="F5677" s="4">
        <v>2.51295566558838</v>
      </c>
      <c r="G5677" s="4" t="s">
        <v>23387</v>
      </c>
    </row>
    <row r="5678" spans="1:7">
      <c r="A5678" s="4" t="s">
        <v>23388</v>
      </c>
      <c r="B5678" s="4" t="s">
        <v>23389</v>
      </c>
      <c r="C5678" s="4" t="s">
        <v>464</v>
      </c>
      <c r="D5678" s="4">
        <v>32</v>
      </c>
      <c r="E5678" s="4" t="s">
        <v>23390</v>
      </c>
      <c r="F5678" s="4">
        <v>2.51293754577637</v>
      </c>
      <c r="G5678" s="4" t="s">
        <v>23391</v>
      </c>
    </row>
    <row r="5679" spans="1:7">
      <c r="A5679" s="4" t="s">
        <v>23392</v>
      </c>
      <c r="B5679" s="4" t="s">
        <v>23393</v>
      </c>
      <c r="C5679" s="4" t="s">
        <v>464</v>
      </c>
      <c r="D5679" s="4">
        <v>38</v>
      </c>
      <c r="E5679" s="4" t="s">
        <v>23394</v>
      </c>
      <c r="F5679" s="4">
        <v>2.51278614997864</v>
      </c>
      <c r="G5679" s="4" t="s">
        <v>23395</v>
      </c>
    </row>
    <row r="5680" spans="1:7">
      <c r="A5680" s="4" t="s">
        <v>23396</v>
      </c>
      <c r="B5680" s="4" t="s">
        <v>23397</v>
      </c>
      <c r="C5680" s="4" t="s">
        <v>464</v>
      </c>
      <c r="D5680" s="4">
        <v>38</v>
      </c>
      <c r="E5680" s="4" t="s">
        <v>23398</v>
      </c>
      <c r="F5680" s="4">
        <v>2.51270890235901</v>
      </c>
      <c r="G5680" s="4" t="s">
        <v>23399</v>
      </c>
    </row>
    <row r="5681" spans="1:7">
      <c r="A5681" s="4" t="s">
        <v>23400</v>
      </c>
      <c r="B5681" s="4" t="s">
        <v>23401</v>
      </c>
      <c r="C5681" s="4" t="s">
        <v>464</v>
      </c>
      <c r="D5681" s="4">
        <v>46</v>
      </c>
      <c r="E5681" s="4" t="s">
        <v>23402</v>
      </c>
      <c r="F5681" s="4">
        <v>2.51221108436584</v>
      </c>
      <c r="G5681" s="4" t="s">
        <v>23403</v>
      </c>
    </row>
    <row r="5682" spans="1:7">
      <c r="A5682" s="4" t="s">
        <v>23404</v>
      </c>
      <c r="B5682" s="4" t="s">
        <v>23405</v>
      </c>
      <c r="C5682" s="4" t="s">
        <v>464</v>
      </c>
      <c r="D5682" s="4">
        <v>36</v>
      </c>
      <c r="E5682" s="4" t="s">
        <v>23406</v>
      </c>
      <c r="F5682" s="4">
        <v>2.51213026046753</v>
      </c>
      <c r="G5682" s="4" t="s">
        <v>23407</v>
      </c>
    </row>
    <row r="5683" spans="1:7">
      <c r="A5683" s="4" t="s">
        <v>23408</v>
      </c>
      <c r="B5683" s="4" t="s">
        <v>23409</v>
      </c>
      <c r="C5683" s="4" t="s">
        <v>3050</v>
      </c>
      <c r="D5683" s="4">
        <v>3</v>
      </c>
      <c r="E5683" s="4" t="s">
        <v>23410</v>
      </c>
      <c r="F5683" s="4">
        <v>2.51120257377625</v>
      </c>
      <c r="G5683" s="4" t="s">
        <v>23411</v>
      </c>
    </row>
    <row r="5684" spans="1:7">
      <c r="A5684" s="4" t="s">
        <v>23412</v>
      </c>
      <c r="B5684" s="4" t="s">
        <v>23413</v>
      </c>
      <c r="C5684" s="4" t="s">
        <v>464</v>
      </c>
      <c r="D5684" s="4">
        <v>38</v>
      </c>
      <c r="E5684" s="4" t="s">
        <v>23414</v>
      </c>
      <c r="F5684" s="4">
        <v>2.51112818717957</v>
      </c>
      <c r="G5684" s="4" t="s">
        <v>23415</v>
      </c>
    </row>
    <row r="5685" spans="1:7">
      <c r="A5685" s="4" t="s">
        <v>23416</v>
      </c>
      <c r="B5685" s="4" t="s">
        <v>23417</v>
      </c>
      <c r="C5685" s="4" t="s">
        <v>464</v>
      </c>
      <c r="D5685" s="4">
        <v>42</v>
      </c>
      <c r="E5685" s="4" t="s">
        <v>23418</v>
      </c>
      <c r="F5685" s="4">
        <v>2.51074004173279</v>
      </c>
      <c r="G5685" s="4" t="s">
        <v>23419</v>
      </c>
    </row>
    <row r="5686" spans="1:7">
      <c r="A5686" s="4" t="s">
        <v>23420</v>
      </c>
      <c r="B5686" s="4" t="s">
        <v>23421</v>
      </c>
      <c r="C5686" s="4" t="s">
        <v>464</v>
      </c>
      <c r="D5686" s="4">
        <v>40</v>
      </c>
      <c r="E5686" s="4" t="s">
        <v>23422</v>
      </c>
      <c r="F5686" s="4">
        <v>2.51020288467407</v>
      </c>
      <c r="G5686" s="4" t="s">
        <v>23423</v>
      </c>
    </row>
    <row r="5687" spans="1:7">
      <c r="A5687" s="4" t="s">
        <v>23424</v>
      </c>
      <c r="B5687" s="4" t="s">
        <v>23425</v>
      </c>
      <c r="C5687" s="4" t="s">
        <v>464</v>
      </c>
      <c r="D5687" s="4">
        <v>38</v>
      </c>
      <c r="E5687" s="4" t="s">
        <v>23426</v>
      </c>
      <c r="F5687" s="4">
        <v>2.50957870483398</v>
      </c>
      <c r="G5687" s="4" t="s">
        <v>23427</v>
      </c>
    </row>
    <row r="5688" spans="1:7">
      <c r="A5688" s="4" t="s">
        <v>23428</v>
      </c>
      <c r="B5688" s="4" t="s">
        <v>23429</v>
      </c>
      <c r="C5688" s="4" t="s">
        <v>3050</v>
      </c>
      <c r="D5688" s="4">
        <v>2</v>
      </c>
      <c r="E5688" s="4" t="s">
        <v>23430</v>
      </c>
      <c r="F5688" s="4">
        <v>2.50944519042969</v>
      </c>
      <c r="G5688" s="4" t="s">
        <v>23431</v>
      </c>
    </row>
    <row r="5689" spans="1:7">
      <c r="A5689" s="4" t="s">
        <v>23432</v>
      </c>
      <c r="B5689" s="4" t="s">
        <v>23433</v>
      </c>
      <c r="C5689" s="4" t="s">
        <v>3050</v>
      </c>
      <c r="D5689" s="4">
        <v>2</v>
      </c>
      <c r="E5689" s="4" t="s">
        <v>23434</v>
      </c>
      <c r="F5689" s="4">
        <v>2.50944519042969</v>
      </c>
      <c r="G5689" s="4" t="s">
        <v>23435</v>
      </c>
    </row>
    <row r="5690" spans="1:7">
      <c r="A5690" s="4" t="s">
        <v>23436</v>
      </c>
      <c r="B5690" s="4" t="s">
        <v>23437</v>
      </c>
      <c r="C5690" s="4" t="s">
        <v>3050</v>
      </c>
      <c r="D5690" s="4">
        <v>2</v>
      </c>
      <c r="E5690" s="4" t="s">
        <v>23438</v>
      </c>
      <c r="F5690" s="4">
        <v>2.50944519042969</v>
      </c>
      <c r="G5690" s="4" t="s">
        <v>23439</v>
      </c>
    </row>
    <row r="5691" spans="1:7">
      <c r="A5691" s="4" t="s">
        <v>23440</v>
      </c>
      <c r="B5691" s="4" t="s">
        <v>23441</v>
      </c>
      <c r="C5691" s="4" t="s">
        <v>464</v>
      </c>
      <c r="D5691" s="4">
        <v>49</v>
      </c>
      <c r="E5691" s="4" t="s">
        <v>23442</v>
      </c>
      <c r="F5691" s="4">
        <v>2.50925254821777</v>
      </c>
      <c r="G5691" s="4" t="s">
        <v>23443</v>
      </c>
    </row>
    <row r="5692" spans="1:7">
      <c r="A5692" s="4" t="s">
        <v>23444</v>
      </c>
      <c r="B5692" s="4" t="s">
        <v>23445</v>
      </c>
      <c r="C5692" s="4" t="s">
        <v>464</v>
      </c>
      <c r="D5692" s="4">
        <v>37</v>
      </c>
      <c r="E5692" s="4" t="s">
        <v>23446</v>
      </c>
      <c r="F5692" s="4">
        <v>2.50823974609375</v>
      </c>
      <c r="G5692" s="4" t="s">
        <v>23447</v>
      </c>
    </row>
    <row r="5693" spans="1:7">
      <c r="A5693" s="4" t="s">
        <v>23448</v>
      </c>
      <c r="B5693" s="4" t="s">
        <v>23449</v>
      </c>
      <c r="C5693" s="4" t="s">
        <v>464</v>
      </c>
      <c r="D5693" s="4">
        <v>41</v>
      </c>
      <c r="E5693" s="4" t="s">
        <v>23450</v>
      </c>
      <c r="F5693" s="4">
        <v>2.50786685943604</v>
      </c>
      <c r="G5693" s="4" t="s">
        <v>23451</v>
      </c>
    </row>
    <row r="5694" spans="1:7">
      <c r="A5694" s="4" t="s">
        <v>23452</v>
      </c>
      <c r="B5694" s="4" t="s">
        <v>23453</v>
      </c>
      <c r="C5694" s="4" t="s">
        <v>464</v>
      </c>
      <c r="D5694" s="4">
        <v>30</v>
      </c>
      <c r="E5694" s="4" t="s">
        <v>23454</v>
      </c>
      <c r="F5694" s="4">
        <v>2.50746989250183</v>
      </c>
      <c r="G5694" s="4" t="s">
        <v>23455</v>
      </c>
    </row>
    <row r="5695" spans="1:7">
      <c r="A5695" s="4" t="s">
        <v>23456</v>
      </c>
      <c r="B5695" s="4" t="s">
        <v>23457</v>
      </c>
      <c r="C5695" s="4" t="s">
        <v>464</v>
      </c>
      <c r="D5695" s="4">
        <v>44</v>
      </c>
      <c r="E5695" s="4" t="s">
        <v>23458</v>
      </c>
      <c r="F5695" s="4">
        <v>2.50654625892639</v>
      </c>
      <c r="G5695" s="4" t="s">
        <v>23459</v>
      </c>
    </row>
    <row r="5696" spans="1:7">
      <c r="A5696" s="4" t="s">
        <v>23460</v>
      </c>
      <c r="B5696" s="4" t="s">
        <v>23461</v>
      </c>
      <c r="C5696" s="4" t="s">
        <v>464</v>
      </c>
      <c r="D5696" s="4">
        <v>41</v>
      </c>
      <c r="E5696" s="4" t="s">
        <v>23462</v>
      </c>
      <c r="F5696" s="4">
        <v>2.50582432746887</v>
      </c>
      <c r="G5696" s="4" t="s">
        <v>23463</v>
      </c>
    </row>
    <row r="5697" spans="1:7">
      <c r="A5697" s="4" t="s">
        <v>23464</v>
      </c>
      <c r="B5697" s="4" t="s">
        <v>23465</v>
      </c>
      <c r="C5697" s="4" t="s">
        <v>464</v>
      </c>
      <c r="D5697" s="4">
        <v>38</v>
      </c>
      <c r="E5697" s="4" t="s">
        <v>23466</v>
      </c>
      <c r="F5697" s="4">
        <v>2.50430011749268</v>
      </c>
      <c r="G5697" s="4" t="s">
        <v>23467</v>
      </c>
    </row>
    <row r="5698" spans="1:7">
      <c r="A5698" s="4" t="s">
        <v>23468</v>
      </c>
      <c r="B5698" s="4" t="s">
        <v>23469</v>
      </c>
      <c r="C5698" s="4" t="s">
        <v>464</v>
      </c>
      <c r="D5698" s="4">
        <v>39</v>
      </c>
      <c r="E5698" s="4" t="s">
        <v>23470</v>
      </c>
      <c r="F5698" s="4">
        <v>2.50271677970886</v>
      </c>
      <c r="G5698" s="4" t="s">
        <v>23471</v>
      </c>
    </row>
    <row r="5699" spans="1:7">
      <c r="A5699" s="4" t="s">
        <v>23472</v>
      </c>
      <c r="B5699" s="4" t="s">
        <v>23473</v>
      </c>
      <c r="C5699" s="4" t="s">
        <v>464</v>
      </c>
      <c r="D5699" s="4">
        <v>45</v>
      </c>
      <c r="E5699" s="4" t="s">
        <v>23474</v>
      </c>
      <c r="F5699" s="4">
        <v>2.5014545917511</v>
      </c>
      <c r="G5699" s="4" t="s">
        <v>23475</v>
      </c>
    </row>
    <row r="5700" spans="1:7">
      <c r="A5700" s="4" t="s">
        <v>23476</v>
      </c>
      <c r="B5700" s="4" t="s">
        <v>23477</v>
      </c>
      <c r="C5700" s="4" t="s">
        <v>464</v>
      </c>
      <c r="D5700" s="4">
        <v>38</v>
      </c>
      <c r="E5700" s="4" t="s">
        <v>23478</v>
      </c>
      <c r="F5700" s="4">
        <v>2.49996376037598</v>
      </c>
      <c r="G5700" s="4" t="s">
        <v>23479</v>
      </c>
    </row>
    <row r="5701" spans="1:7">
      <c r="A5701" s="4" t="s">
        <v>23480</v>
      </c>
      <c r="B5701" s="4" t="s">
        <v>23481</v>
      </c>
      <c r="C5701" s="4" t="s">
        <v>464</v>
      </c>
      <c r="D5701" s="4">
        <v>41</v>
      </c>
      <c r="E5701" s="4" t="s">
        <v>23482</v>
      </c>
      <c r="F5701" s="4">
        <v>2.49981045722961</v>
      </c>
      <c r="G5701" s="4" t="s">
        <v>23483</v>
      </c>
    </row>
    <row r="5702" spans="1:7">
      <c r="A5702" s="4" t="s">
        <v>23484</v>
      </c>
      <c r="B5702" s="4" t="s">
        <v>23485</v>
      </c>
      <c r="C5702" s="4" t="s">
        <v>464</v>
      </c>
      <c r="D5702" s="4">
        <v>38</v>
      </c>
      <c r="E5702" s="4" t="s">
        <v>23486</v>
      </c>
      <c r="F5702" s="4">
        <v>2.49972987174988</v>
      </c>
      <c r="G5702" s="4" t="s">
        <v>23487</v>
      </c>
    </row>
    <row r="5703" spans="1:7">
      <c r="A5703" s="4" t="s">
        <v>23488</v>
      </c>
      <c r="B5703" s="4" t="s">
        <v>23489</v>
      </c>
      <c r="C5703" s="4" t="s">
        <v>551</v>
      </c>
      <c r="D5703" s="4">
        <v>23</v>
      </c>
      <c r="E5703" s="4" t="s">
        <v>23490</v>
      </c>
      <c r="F5703" s="4">
        <v>2.49892902374268</v>
      </c>
      <c r="G5703" s="4" t="s">
        <v>23491</v>
      </c>
    </row>
    <row r="5704" spans="1:7">
      <c r="A5704" s="4" t="s">
        <v>23492</v>
      </c>
      <c r="B5704" s="4" t="s">
        <v>23493</v>
      </c>
      <c r="C5704" s="4" t="s">
        <v>464</v>
      </c>
      <c r="D5704" s="4">
        <v>46</v>
      </c>
      <c r="E5704" s="4" t="s">
        <v>23494</v>
      </c>
      <c r="F5704" s="4">
        <v>2.49871873855591</v>
      </c>
      <c r="G5704" s="4" t="s">
        <v>23495</v>
      </c>
    </row>
    <row r="5705" spans="1:7">
      <c r="A5705" s="4" t="s">
        <v>23496</v>
      </c>
      <c r="B5705" s="4" t="s">
        <v>23497</v>
      </c>
      <c r="C5705" s="4" t="s">
        <v>464</v>
      </c>
      <c r="D5705" s="4">
        <v>44</v>
      </c>
      <c r="E5705" s="4" t="s">
        <v>23498</v>
      </c>
      <c r="F5705" s="4">
        <v>2.49697923660278</v>
      </c>
      <c r="G5705" s="4" t="s">
        <v>23499</v>
      </c>
    </row>
    <row r="5706" spans="1:7">
      <c r="A5706" s="4" t="s">
        <v>23500</v>
      </c>
      <c r="B5706" s="4" t="s">
        <v>23501</v>
      </c>
      <c r="C5706" s="4" t="s">
        <v>464</v>
      </c>
      <c r="D5706" s="4">
        <v>37</v>
      </c>
      <c r="E5706" s="4" t="s">
        <v>23502</v>
      </c>
      <c r="F5706" s="4">
        <v>2.49608087539673</v>
      </c>
      <c r="G5706" s="4" t="s">
        <v>23503</v>
      </c>
    </row>
    <row r="5707" spans="1:7">
      <c r="A5707" s="4" t="s">
        <v>23504</v>
      </c>
      <c r="B5707" s="4" t="s">
        <v>23505</v>
      </c>
      <c r="C5707" s="4" t="s">
        <v>464</v>
      </c>
      <c r="D5707" s="4">
        <v>34</v>
      </c>
      <c r="E5707" s="4" t="s">
        <v>23506</v>
      </c>
      <c r="F5707" s="4">
        <v>2.4955472946167</v>
      </c>
      <c r="G5707" s="4" t="s">
        <v>23507</v>
      </c>
    </row>
    <row r="5708" spans="1:7">
      <c r="A5708" s="4" t="s">
        <v>23508</v>
      </c>
      <c r="B5708" s="4" t="s">
        <v>23509</v>
      </c>
      <c r="C5708" s="4" t="s">
        <v>464</v>
      </c>
      <c r="D5708" s="4">
        <v>42</v>
      </c>
      <c r="E5708" s="4" t="s">
        <v>23510</v>
      </c>
      <c r="F5708" s="4">
        <v>2.49458003044128</v>
      </c>
      <c r="G5708" s="4" t="s">
        <v>23511</v>
      </c>
    </row>
    <row r="5709" spans="1:7">
      <c r="A5709" s="4" t="s">
        <v>23512</v>
      </c>
      <c r="B5709" s="4" t="s">
        <v>23513</v>
      </c>
      <c r="C5709" s="4" t="s">
        <v>464</v>
      </c>
      <c r="D5709" s="4">
        <v>43</v>
      </c>
      <c r="E5709" s="4" t="s">
        <v>23514</v>
      </c>
      <c r="F5709" s="4">
        <v>2.49378180503845</v>
      </c>
      <c r="G5709" s="4" t="s">
        <v>23515</v>
      </c>
    </row>
    <row r="5710" spans="1:7">
      <c r="A5710" s="4" t="s">
        <v>23516</v>
      </c>
      <c r="B5710" s="4" t="s">
        <v>23517</v>
      </c>
      <c r="C5710" s="4" t="s">
        <v>464</v>
      </c>
      <c r="D5710" s="4">
        <v>41</v>
      </c>
      <c r="E5710" s="4" t="s">
        <v>23518</v>
      </c>
      <c r="F5710" s="4">
        <v>2.49348616600037</v>
      </c>
      <c r="G5710" s="4" t="s">
        <v>23519</v>
      </c>
    </row>
    <row r="5711" spans="1:7">
      <c r="A5711" s="4" t="s">
        <v>23520</v>
      </c>
      <c r="B5711" s="4" t="s">
        <v>23521</v>
      </c>
      <c r="C5711" s="4" t="s">
        <v>464</v>
      </c>
      <c r="D5711" s="4">
        <v>40</v>
      </c>
      <c r="E5711" s="4" t="s">
        <v>23522</v>
      </c>
      <c r="F5711" s="4">
        <v>2.49204397201538</v>
      </c>
      <c r="G5711" s="4" t="s">
        <v>23523</v>
      </c>
    </row>
    <row r="5712" spans="1:7">
      <c r="A5712" s="4" t="s">
        <v>23524</v>
      </c>
      <c r="B5712" s="4" t="s">
        <v>23525</v>
      </c>
      <c r="C5712" s="4" t="s">
        <v>464</v>
      </c>
      <c r="D5712" s="4">
        <v>38</v>
      </c>
      <c r="E5712" s="4" t="s">
        <v>23526</v>
      </c>
      <c r="F5712" s="4">
        <v>2.49158954620361</v>
      </c>
      <c r="G5712" s="4" t="s">
        <v>23527</v>
      </c>
    </row>
    <row r="5713" spans="1:7">
      <c r="A5713" s="4" t="s">
        <v>23528</v>
      </c>
      <c r="B5713" s="4" t="s">
        <v>23529</v>
      </c>
      <c r="C5713" s="4" t="s">
        <v>464</v>
      </c>
      <c r="D5713" s="4">
        <v>42</v>
      </c>
      <c r="E5713" s="4" t="s">
        <v>23530</v>
      </c>
      <c r="F5713" s="4">
        <v>2.49141263961792</v>
      </c>
      <c r="G5713" s="4" t="s">
        <v>23531</v>
      </c>
    </row>
    <row r="5714" spans="1:7">
      <c r="A5714" s="4" t="s">
        <v>23532</v>
      </c>
      <c r="B5714" s="4" t="s">
        <v>23533</v>
      </c>
      <c r="C5714" s="4" t="s">
        <v>464</v>
      </c>
      <c r="D5714" s="4">
        <v>47</v>
      </c>
      <c r="E5714" s="4" t="s">
        <v>23534</v>
      </c>
      <c r="F5714" s="4">
        <v>2.49118423461914</v>
      </c>
      <c r="G5714" s="4" t="s">
        <v>23535</v>
      </c>
    </row>
    <row r="5715" spans="1:7">
      <c r="A5715" s="4" t="s">
        <v>23536</v>
      </c>
      <c r="B5715" s="4" t="s">
        <v>23537</v>
      </c>
      <c r="C5715" s="4" t="s">
        <v>464</v>
      </c>
      <c r="D5715" s="4">
        <v>41</v>
      </c>
      <c r="E5715" s="4" t="s">
        <v>23538</v>
      </c>
      <c r="F5715" s="4">
        <v>2.4908881187439</v>
      </c>
      <c r="G5715" s="4" t="s">
        <v>23539</v>
      </c>
    </row>
    <row r="5716" spans="1:7">
      <c r="A5716" s="4" t="s">
        <v>23540</v>
      </c>
      <c r="B5716" s="4" t="s">
        <v>23541</v>
      </c>
      <c r="C5716" s="4" t="s">
        <v>464</v>
      </c>
      <c r="D5716" s="4">
        <v>24</v>
      </c>
      <c r="E5716" s="4" t="s">
        <v>23542</v>
      </c>
      <c r="F5716" s="4">
        <v>2.49025630950928</v>
      </c>
      <c r="G5716" s="4" t="s">
        <v>23543</v>
      </c>
    </row>
    <row r="5717" spans="1:7">
      <c r="A5717" s="4" t="s">
        <v>23544</v>
      </c>
      <c r="B5717" s="4" t="s">
        <v>23545</v>
      </c>
      <c r="C5717" s="4" t="s">
        <v>464</v>
      </c>
      <c r="D5717" s="4">
        <v>36</v>
      </c>
      <c r="E5717" s="4" t="s">
        <v>23546</v>
      </c>
      <c r="F5717" s="4">
        <v>2.48831939697266</v>
      </c>
      <c r="G5717" s="4" t="s">
        <v>23547</v>
      </c>
    </row>
    <row r="5718" spans="1:7">
      <c r="A5718" s="4" t="s">
        <v>23548</v>
      </c>
      <c r="B5718" s="4" t="s">
        <v>23549</v>
      </c>
      <c r="C5718" s="4" t="s">
        <v>464</v>
      </c>
      <c r="D5718" s="4">
        <v>41</v>
      </c>
      <c r="E5718" s="4" t="s">
        <v>23550</v>
      </c>
      <c r="F5718" s="4">
        <v>2.48751473426819</v>
      </c>
      <c r="G5718" s="4" t="s">
        <v>23551</v>
      </c>
    </row>
    <row r="5719" spans="1:7">
      <c r="A5719" s="4" t="s">
        <v>23552</v>
      </c>
      <c r="B5719" s="4" t="s">
        <v>23553</v>
      </c>
      <c r="C5719" s="4" t="s">
        <v>464</v>
      </c>
      <c r="D5719" s="4">
        <v>42</v>
      </c>
      <c r="E5719" s="4" t="s">
        <v>23554</v>
      </c>
      <c r="F5719" s="4">
        <v>2.48652410507202</v>
      </c>
      <c r="G5719" s="4" t="s">
        <v>23555</v>
      </c>
    </row>
    <row r="5720" spans="1:7">
      <c r="A5720" s="4" t="s">
        <v>821</v>
      </c>
      <c r="B5720" s="4" t="s">
        <v>822</v>
      </c>
      <c r="C5720" s="4" t="s">
        <v>464</v>
      </c>
      <c r="D5720" s="4">
        <v>40</v>
      </c>
      <c r="E5720" s="4" t="s">
        <v>823</v>
      </c>
      <c r="F5720" s="4">
        <v>2.48610639572144</v>
      </c>
      <c r="G5720" s="4" t="s">
        <v>824</v>
      </c>
    </row>
    <row r="5721" spans="1:7">
      <c r="A5721" s="4" t="s">
        <v>23556</v>
      </c>
      <c r="B5721" s="4" t="s">
        <v>23557</v>
      </c>
      <c r="C5721" s="4" t="s">
        <v>464</v>
      </c>
      <c r="D5721" s="4">
        <v>38</v>
      </c>
      <c r="E5721" s="4" t="s">
        <v>23558</v>
      </c>
      <c r="F5721" s="4">
        <v>2.48503732681274</v>
      </c>
      <c r="G5721" s="4" t="s">
        <v>23559</v>
      </c>
    </row>
    <row r="5722" spans="1:7">
      <c r="A5722" s="4" t="s">
        <v>23560</v>
      </c>
      <c r="B5722" s="4" t="s">
        <v>23561</v>
      </c>
      <c r="C5722" s="4" t="s">
        <v>464</v>
      </c>
      <c r="D5722" s="4">
        <v>30</v>
      </c>
      <c r="E5722" s="4" t="s">
        <v>23562</v>
      </c>
      <c r="F5722" s="4">
        <v>2.48392844200134</v>
      </c>
      <c r="G5722" s="4" t="s">
        <v>23563</v>
      </c>
    </row>
    <row r="5723" spans="1:7">
      <c r="A5723" s="4" t="s">
        <v>23564</v>
      </c>
      <c r="B5723" s="4" t="s">
        <v>23565</v>
      </c>
      <c r="C5723" s="4" t="s">
        <v>464</v>
      </c>
      <c r="D5723" s="4">
        <v>36</v>
      </c>
      <c r="E5723" s="4" t="s">
        <v>23566</v>
      </c>
      <c r="F5723" s="4">
        <v>2.48084616661072</v>
      </c>
      <c r="G5723" s="4" t="s">
        <v>23567</v>
      </c>
    </row>
    <row r="5724" spans="1:7">
      <c r="A5724" s="4" t="s">
        <v>833</v>
      </c>
      <c r="B5724" s="4" t="s">
        <v>834</v>
      </c>
      <c r="C5724" s="4" t="s">
        <v>464</v>
      </c>
      <c r="D5724" s="4">
        <v>39</v>
      </c>
      <c r="E5724" s="4" t="s">
        <v>835</v>
      </c>
      <c r="F5724" s="4">
        <v>2.480797290802</v>
      </c>
      <c r="G5724" s="4" t="s">
        <v>836</v>
      </c>
    </row>
    <row r="5725" spans="1:7">
      <c r="A5725" s="4" t="s">
        <v>23568</v>
      </c>
      <c r="B5725" s="4" t="s">
        <v>23569</v>
      </c>
      <c r="C5725" s="4" t="s">
        <v>464</v>
      </c>
      <c r="D5725" s="4">
        <v>44</v>
      </c>
      <c r="E5725" s="4" t="s">
        <v>23570</v>
      </c>
      <c r="F5725" s="4">
        <v>2.48077654838562</v>
      </c>
      <c r="G5725" s="4" t="s">
        <v>23571</v>
      </c>
    </row>
    <row r="5726" spans="1:7">
      <c r="A5726" s="4" t="s">
        <v>23572</v>
      </c>
      <c r="B5726" s="4" t="s">
        <v>23573</v>
      </c>
      <c r="C5726" s="4" t="s">
        <v>464</v>
      </c>
      <c r="D5726" s="4">
        <v>40</v>
      </c>
      <c r="E5726" s="4" t="s">
        <v>23574</v>
      </c>
      <c r="F5726" s="4">
        <v>2.48039507865906</v>
      </c>
      <c r="G5726" s="4" t="s">
        <v>23575</v>
      </c>
    </row>
    <row r="5727" spans="1:7">
      <c r="A5727" s="4" t="s">
        <v>23576</v>
      </c>
      <c r="B5727" s="4" t="s">
        <v>23577</v>
      </c>
      <c r="C5727" s="4" t="s">
        <v>464</v>
      </c>
      <c r="D5727" s="4">
        <v>38</v>
      </c>
      <c r="E5727" s="4" t="s">
        <v>23578</v>
      </c>
      <c r="F5727" s="4">
        <v>2.48037338256836</v>
      </c>
      <c r="G5727" s="4" t="s">
        <v>23579</v>
      </c>
    </row>
    <row r="5728" spans="1:7">
      <c r="A5728" s="4" t="s">
        <v>23580</v>
      </c>
      <c r="B5728" s="4" t="s">
        <v>23581</v>
      </c>
      <c r="C5728" s="4" t="s">
        <v>464</v>
      </c>
      <c r="D5728" s="4">
        <v>45</v>
      </c>
      <c r="E5728" s="4" t="s">
        <v>23582</v>
      </c>
      <c r="F5728" s="4">
        <v>2.47922587394714</v>
      </c>
      <c r="G5728" s="4" t="s">
        <v>23583</v>
      </c>
    </row>
    <row r="5729" spans="1:7">
      <c r="A5729" s="4" t="s">
        <v>23584</v>
      </c>
      <c r="B5729" s="4" t="s">
        <v>23585</v>
      </c>
      <c r="C5729" s="4" t="s">
        <v>464</v>
      </c>
      <c r="D5729" s="4">
        <v>39</v>
      </c>
      <c r="E5729" s="4" t="s">
        <v>23586</v>
      </c>
      <c r="F5729" s="4">
        <v>2.47891998291016</v>
      </c>
      <c r="G5729" s="4" t="s">
        <v>23587</v>
      </c>
    </row>
    <row r="5730" spans="1:7">
      <c r="A5730" s="4" t="s">
        <v>23588</v>
      </c>
      <c r="B5730" s="4" t="s">
        <v>23589</v>
      </c>
      <c r="C5730" s="4" t="s">
        <v>464</v>
      </c>
      <c r="D5730" s="4">
        <v>41</v>
      </c>
      <c r="E5730" s="4" t="s">
        <v>23590</v>
      </c>
      <c r="F5730" s="4">
        <v>2.47848320007324</v>
      </c>
      <c r="G5730" s="4" t="s">
        <v>23591</v>
      </c>
    </row>
    <row r="5731" spans="1:7">
      <c r="A5731" s="4" t="s">
        <v>23592</v>
      </c>
      <c r="B5731" s="4" t="s">
        <v>23593</v>
      </c>
      <c r="C5731" s="4" t="s">
        <v>464</v>
      </c>
      <c r="D5731" s="4">
        <v>38</v>
      </c>
      <c r="E5731" s="4" t="s">
        <v>23594</v>
      </c>
      <c r="F5731" s="4">
        <v>2.47835159301758</v>
      </c>
      <c r="G5731" s="4" t="s">
        <v>23595</v>
      </c>
    </row>
    <row r="5732" spans="1:7">
      <c r="A5732" s="4" t="s">
        <v>1049</v>
      </c>
      <c r="B5732" s="4" t="s">
        <v>1050</v>
      </c>
      <c r="C5732" s="4" t="s">
        <v>464</v>
      </c>
      <c r="D5732" s="4">
        <v>34</v>
      </c>
      <c r="E5732" s="4" t="s">
        <v>1051</v>
      </c>
      <c r="F5732" s="4">
        <v>2.47791981697083</v>
      </c>
      <c r="G5732" s="4" t="s">
        <v>1052</v>
      </c>
    </row>
    <row r="5733" spans="1:7">
      <c r="A5733" s="4" t="s">
        <v>23596</v>
      </c>
      <c r="B5733" s="4" t="s">
        <v>23597</v>
      </c>
      <c r="C5733" s="4" t="s">
        <v>464</v>
      </c>
      <c r="D5733" s="4">
        <v>43</v>
      </c>
      <c r="E5733" s="4" t="s">
        <v>23598</v>
      </c>
      <c r="F5733" s="4">
        <v>2.4772744178772</v>
      </c>
      <c r="G5733" s="4" t="s">
        <v>23599</v>
      </c>
    </row>
    <row r="5734" spans="1:7">
      <c r="A5734" s="4" t="s">
        <v>23600</v>
      </c>
      <c r="B5734" s="4" t="s">
        <v>23601</v>
      </c>
      <c r="C5734" s="4" t="s">
        <v>464</v>
      </c>
      <c r="D5734" s="4">
        <v>41</v>
      </c>
      <c r="E5734" s="4" t="s">
        <v>23602</v>
      </c>
      <c r="F5734" s="4">
        <v>2.47454309463501</v>
      </c>
      <c r="G5734" s="4" t="s">
        <v>23603</v>
      </c>
    </row>
    <row r="5735" spans="1:7">
      <c r="A5735" s="4" t="s">
        <v>23604</v>
      </c>
      <c r="B5735" s="4" t="s">
        <v>23605</v>
      </c>
      <c r="C5735" s="4" t="s">
        <v>464</v>
      </c>
      <c r="D5735" s="4">
        <v>40</v>
      </c>
      <c r="E5735" s="4" t="s">
        <v>23606</v>
      </c>
      <c r="F5735" s="4">
        <v>2.47450184822083</v>
      </c>
      <c r="G5735" s="4" t="s">
        <v>23607</v>
      </c>
    </row>
    <row r="5736" spans="1:7">
      <c r="A5736" s="4" t="s">
        <v>23608</v>
      </c>
      <c r="B5736" s="4" t="s">
        <v>23609</v>
      </c>
      <c r="C5736" s="4" t="s">
        <v>464</v>
      </c>
      <c r="D5736" s="4">
        <v>45</v>
      </c>
      <c r="E5736" s="4" t="s">
        <v>23610</v>
      </c>
      <c r="F5736" s="4">
        <v>2.47415018081665</v>
      </c>
      <c r="G5736" s="4" t="s">
        <v>23611</v>
      </c>
    </row>
    <row r="5737" spans="1:7">
      <c r="A5737" s="4" t="s">
        <v>23612</v>
      </c>
      <c r="B5737" s="4" t="s">
        <v>23613</v>
      </c>
      <c r="C5737" s="4" t="s">
        <v>464</v>
      </c>
      <c r="D5737" s="4">
        <v>37</v>
      </c>
      <c r="E5737" s="4" t="s">
        <v>23614</v>
      </c>
      <c r="F5737" s="4">
        <v>2.47401714324951</v>
      </c>
      <c r="G5737" s="4" t="s">
        <v>23615</v>
      </c>
    </row>
    <row r="5738" spans="1:7">
      <c r="A5738" s="4" t="s">
        <v>23616</v>
      </c>
      <c r="B5738" s="4" t="s">
        <v>23617</v>
      </c>
      <c r="C5738" s="4" t="s">
        <v>464</v>
      </c>
      <c r="D5738" s="4">
        <v>15</v>
      </c>
      <c r="E5738" s="4" t="s">
        <v>23618</v>
      </c>
      <c r="F5738" s="4">
        <v>2.47339510917664</v>
      </c>
      <c r="G5738" s="4" t="s">
        <v>23619</v>
      </c>
    </row>
    <row r="5739" spans="1:7">
      <c r="A5739" s="4" t="s">
        <v>23620</v>
      </c>
      <c r="B5739" s="4" t="s">
        <v>23621</v>
      </c>
      <c r="C5739" s="4" t="s">
        <v>464</v>
      </c>
      <c r="D5739" s="4">
        <v>48</v>
      </c>
      <c r="E5739" s="4" t="s">
        <v>23622</v>
      </c>
      <c r="F5739" s="4">
        <v>2.4729962348938</v>
      </c>
      <c r="G5739" s="4" t="s">
        <v>23623</v>
      </c>
    </row>
    <row r="5740" spans="1:7">
      <c r="A5740" s="4" t="s">
        <v>23624</v>
      </c>
      <c r="B5740" s="4" t="s">
        <v>23625</v>
      </c>
      <c r="C5740" s="4" t="s">
        <v>464</v>
      </c>
      <c r="D5740" s="4">
        <v>44</v>
      </c>
      <c r="E5740" s="4" t="s">
        <v>23626</v>
      </c>
      <c r="F5740" s="4">
        <v>2.47243165969849</v>
      </c>
      <c r="G5740" s="4" t="s">
        <v>23627</v>
      </c>
    </row>
    <row r="5741" spans="1:7">
      <c r="A5741" s="4" t="s">
        <v>23628</v>
      </c>
      <c r="B5741" s="4" t="s">
        <v>23629</v>
      </c>
      <c r="C5741" s="4" t="s">
        <v>464</v>
      </c>
      <c r="D5741" s="4">
        <v>38</v>
      </c>
      <c r="E5741" s="4" t="s">
        <v>23630</v>
      </c>
      <c r="F5741" s="4">
        <v>2.47220587730408</v>
      </c>
      <c r="G5741" s="4" t="s">
        <v>23631</v>
      </c>
    </row>
    <row r="5742" spans="1:7">
      <c r="A5742" s="4" t="s">
        <v>23632</v>
      </c>
      <c r="B5742" s="4" t="s">
        <v>23633</v>
      </c>
      <c r="C5742" s="4" t="s">
        <v>464</v>
      </c>
      <c r="D5742" s="4">
        <v>33</v>
      </c>
      <c r="E5742" s="4" t="s">
        <v>23634</v>
      </c>
      <c r="F5742" s="4">
        <v>2.47202610969543</v>
      </c>
      <c r="G5742" s="4" t="s">
        <v>23635</v>
      </c>
    </row>
    <row r="5743" spans="1:7">
      <c r="A5743" s="4" t="s">
        <v>23636</v>
      </c>
      <c r="B5743" s="4" t="s">
        <v>23637</v>
      </c>
      <c r="C5743" s="4" t="s">
        <v>464</v>
      </c>
      <c r="D5743" s="4">
        <v>38</v>
      </c>
      <c r="E5743" s="4" t="s">
        <v>23638</v>
      </c>
      <c r="F5743" s="4">
        <v>2.47091794013977</v>
      </c>
      <c r="G5743" s="4" t="s">
        <v>23639</v>
      </c>
    </row>
    <row r="5744" spans="1:7">
      <c r="A5744" s="4" t="s">
        <v>23640</v>
      </c>
      <c r="B5744" s="4" t="s">
        <v>23641</v>
      </c>
      <c r="C5744" s="4" t="s">
        <v>464</v>
      </c>
      <c r="D5744" s="4">
        <v>39</v>
      </c>
      <c r="E5744" s="4" t="s">
        <v>23642</v>
      </c>
      <c r="F5744" s="4">
        <v>2.4703893661499</v>
      </c>
      <c r="G5744" s="4" t="s">
        <v>23643</v>
      </c>
    </row>
    <row r="5745" spans="1:7">
      <c r="A5745" s="4" t="s">
        <v>23644</v>
      </c>
      <c r="B5745" s="4" t="s">
        <v>23645</v>
      </c>
      <c r="C5745" s="4" t="s">
        <v>464</v>
      </c>
      <c r="D5745" s="4">
        <v>41</v>
      </c>
      <c r="E5745" s="4" t="s">
        <v>23646</v>
      </c>
      <c r="F5745" s="4">
        <v>2.47029399871826</v>
      </c>
      <c r="G5745" s="4" t="s">
        <v>23647</v>
      </c>
    </row>
    <row r="5746" spans="1:7">
      <c r="A5746" s="4" t="s">
        <v>23648</v>
      </c>
      <c r="B5746" s="4" t="s">
        <v>23649</v>
      </c>
      <c r="C5746" s="4" t="s">
        <v>464</v>
      </c>
      <c r="D5746" s="4">
        <v>44</v>
      </c>
      <c r="E5746" s="4" t="s">
        <v>23650</v>
      </c>
      <c r="F5746" s="4">
        <v>2.46872854232788</v>
      </c>
      <c r="G5746" s="4" t="s">
        <v>23651</v>
      </c>
    </row>
    <row r="5747" spans="1:7">
      <c r="A5747" s="4" t="s">
        <v>23652</v>
      </c>
      <c r="B5747" s="4" t="s">
        <v>23653</v>
      </c>
      <c r="C5747" s="4" t="s">
        <v>464</v>
      </c>
      <c r="D5747" s="4">
        <v>44</v>
      </c>
      <c r="E5747" s="4" t="s">
        <v>23654</v>
      </c>
      <c r="F5747" s="4">
        <v>2.46816444396973</v>
      </c>
      <c r="G5747" s="4" t="s">
        <v>23655</v>
      </c>
    </row>
    <row r="5748" spans="1:7">
      <c r="A5748" s="4" t="s">
        <v>23656</v>
      </c>
      <c r="B5748" s="4" t="s">
        <v>23657</v>
      </c>
      <c r="C5748" s="4" t="s">
        <v>464</v>
      </c>
      <c r="D5748" s="4">
        <v>34</v>
      </c>
      <c r="E5748" s="4" t="s">
        <v>23658</v>
      </c>
      <c r="F5748" s="4">
        <v>2.4675087928772</v>
      </c>
      <c r="G5748" s="4" t="s">
        <v>23659</v>
      </c>
    </row>
    <row r="5749" spans="1:7">
      <c r="A5749" s="4" t="s">
        <v>23660</v>
      </c>
      <c r="B5749" s="4" t="s">
        <v>23661</v>
      </c>
      <c r="C5749" s="4" t="s">
        <v>551</v>
      </c>
      <c r="D5749" s="4">
        <v>20</v>
      </c>
      <c r="E5749" s="4" t="s">
        <v>23662</v>
      </c>
      <c r="F5749" s="4">
        <v>2.4674334526062</v>
      </c>
      <c r="G5749" s="4" t="s">
        <v>23663</v>
      </c>
    </row>
    <row r="5750" spans="1:7">
      <c r="A5750" s="4" t="s">
        <v>23664</v>
      </c>
      <c r="B5750" s="4" t="s">
        <v>23665</v>
      </c>
      <c r="C5750" s="4" t="s">
        <v>464</v>
      </c>
      <c r="D5750" s="4">
        <v>42</v>
      </c>
      <c r="E5750" s="4" t="s">
        <v>23666</v>
      </c>
      <c r="F5750" s="4">
        <v>2.46642088890076</v>
      </c>
      <c r="G5750" s="4" t="s">
        <v>23667</v>
      </c>
    </row>
    <row r="5751" spans="1:7">
      <c r="A5751" s="4" t="s">
        <v>23668</v>
      </c>
      <c r="B5751" s="4" t="s">
        <v>23669</v>
      </c>
      <c r="C5751" s="4" t="s">
        <v>464</v>
      </c>
      <c r="D5751" s="4">
        <v>36</v>
      </c>
      <c r="E5751" s="4" t="s">
        <v>23670</v>
      </c>
      <c r="F5751" s="4">
        <v>2.46500015258789</v>
      </c>
      <c r="G5751" s="4" t="s">
        <v>23671</v>
      </c>
    </row>
    <row r="5752" spans="1:7">
      <c r="A5752" s="4" t="s">
        <v>23672</v>
      </c>
      <c r="B5752" s="4" t="s">
        <v>23673</v>
      </c>
      <c r="C5752" s="4" t="s">
        <v>464</v>
      </c>
      <c r="D5752" s="4">
        <v>46</v>
      </c>
      <c r="E5752" s="4" t="s">
        <v>23674</v>
      </c>
      <c r="F5752" s="4">
        <v>2.46441268920898</v>
      </c>
      <c r="G5752" s="4" t="s">
        <v>23675</v>
      </c>
    </row>
    <row r="5753" spans="1:7">
      <c r="A5753" s="4" t="s">
        <v>23676</v>
      </c>
      <c r="B5753" s="4" t="s">
        <v>23677</v>
      </c>
      <c r="C5753" s="4" t="s">
        <v>464</v>
      </c>
      <c r="D5753" s="4">
        <v>41</v>
      </c>
      <c r="E5753" s="4" t="s">
        <v>23678</v>
      </c>
      <c r="F5753" s="4">
        <v>2.46416997909546</v>
      </c>
      <c r="G5753" s="4" t="s">
        <v>23679</v>
      </c>
    </row>
    <row r="5754" spans="1:7">
      <c r="A5754" s="4" t="s">
        <v>23680</v>
      </c>
      <c r="B5754" s="4" t="s">
        <v>23681</v>
      </c>
      <c r="C5754" s="4" t="s">
        <v>464</v>
      </c>
      <c r="D5754" s="4">
        <v>42</v>
      </c>
      <c r="E5754" s="4" t="s">
        <v>23682</v>
      </c>
      <c r="F5754" s="4">
        <v>2.46353483200073</v>
      </c>
      <c r="G5754" s="4" t="s">
        <v>23683</v>
      </c>
    </row>
    <row r="5755" spans="1:7">
      <c r="A5755" s="4" t="s">
        <v>23684</v>
      </c>
      <c r="B5755" s="4" t="s">
        <v>23685</v>
      </c>
      <c r="C5755" s="4" t="s">
        <v>464</v>
      </c>
      <c r="D5755" s="4">
        <v>43</v>
      </c>
      <c r="E5755" s="4" t="s">
        <v>23686</v>
      </c>
      <c r="F5755" s="4">
        <v>2.46341037750244</v>
      </c>
      <c r="G5755" s="4" t="s">
        <v>23687</v>
      </c>
    </row>
    <row r="5756" spans="1:7">
      <c r="A5756" s="4" t="s">
        <v>23688</v>
      </c>
      <c r="B5756" s="4" t="s">
        <v>23689</v>
      </c>
      <c r="C5756" s="4" t="s">
        <v>464</v>
      </c>
      <c r="D5756" s="4">
        <v>42</v>
      </c>
      <c r="E5756" s="4" t="s">
        <v>23690</v>
      </c>
      <c r="F5756" s="4">
        <v>2.46263408660889</v>
      </c>
      <c r="G5756" s="4" t="s">
        <v>23691</v>
      </c>
    </row>
    <row r="5757" spans="1:7">
      <c r="A5757" s="4" t="s">
        <v>23692</v>
      </c>
      <c r="B5757" s="4" t="s">
        <v>23693</v>
      </c>
      <c r="C5757" s="4" t="s">
        <v>464</v>
      </c>
      <c r="D5757" s="4">
        <v>44</v>
      </c>
      <c r="E5757" s="4" t="s">
        <v>23694</v>
      </c>
      <c r="F5757" s="4">
        <v>2.46227359771729</v>
      </c>
      <c r="G5757" s="4" t="s">
        <v>23695</v>
      </c>
    </row>
    <row r="5758" spans="1:7">
      <c r="A5758" s="4" t="s">
        <v>23696</v>
      </c>
      <c r="B5758" s="4" t="s">
        <v>23697</v>
      </c>
      <c r="C5758" s="4" t="s">
        <v>464</v>
      </c>
      <c r="D5758" s="4">
        <v>40</v>
      </c>
      <c r="E5758" s="4" t="s">
        <v>23698</v>
      </c>
      <c r="F5758" s="4">
        <v>2.46128463745117</v>
      </c>
      <c r="G5758" s="4" t="s">
        <v>23699</v>
      </c>
    </row>
    <row r="5759" spans="1:7">
      <c r="A5759" s="4" t="s">
        <v>23700</v>
      </c>
      <c r="B5759" s="4" t="s">
        <v>23701</v>
      </c>
      <c r="C5759" s="4" t="s">
        <v>464</v>
      </c>
      <c r="D5759" s="4">
        <v>44</v>
      </c>
      <c r="E5759" s="4" t="s">
        <v>23702</v>
      </c>
      <c r="F5759" s="4">
        <v>2.46029090881348</v>
      </c>
      <c r="G5759" s="4" t="s">
        <v>23703</v>
      </c>
    </row>
    <row r="5760" spans="1:7">
      <c r="A5760" s="4" t="s">
        <v>23704</v>
      </c>
      <c r="B5760" s="4" t="s">
        <v>23705</v>
      </c>
      <c r="C5760" s="4" t="s">
        <v>464</v>
      </c>
      <c r="D5760" s="4">
        <v>44</v>
      </c>
      <c r="E5760" s="4" t="s">
        <v>23706</v>
      </c>
      <c r="F5760" s="4">
        <v>2.46025538444519</v>
      </c>
      <c r="G5760" s="4" t="s">
        <v>23707</v>
      </c>
    </row>
    <row r="5761" spans="1:7">
      <c r="A5761" s="4" t="s">
        <v>23708</v>
      </c>
      <c r="B5761" s="4" t="s">
        <v>23709</v>
      </c>
      <c r="C5761" s="4" t="s">
        <v>464</v>
      </c>
      <c r="D5761" s="4">
        <v>34</v>
      </c>
      <c r="E5761" s="4" t="s">
        <v>23710</v>
      </c>
      <c r="F5761" s="4">
        <v>2.46008539199829</v>
      </c>
      <c r="G5761" s="4" t="s">
        <v>23711</v>
      </c>
    </row>
    <row r="5762" spans="1:7">
      <c r="A5762" s="4" t="s">
        <v>23712</v>
      </c>
      <c r="B5762" s="4" t="s">
        <v>23713</v>
      </c>
      <c r="C5762" s="4" t="s">
        <v>464</v>
      </c>
      <c r="D5762" s="4">
        <v>37</v>
      </c>
      <c r="E5762" s="4" t="s">
        <v>23714</v>
      </c>
      <c r="F5762" s="4">
        <v>2.45953917503357</v>
      </c>
      <c r="G5762" s="4" t="s">
        <v>23715</v>
      </c>
    </row>
    <row r="5763" spans="1:7">
      <c r="A5763" s="4" t="s">
        <v>23716</v>
      </c>
      <c r="B5763" s="4" t="s">
        <v>23717</v>
      </c>
      <c r="C5763" s="4" t="s">
        <v>464</v>
      </c>
      <c r="D5763" s="4">
        <v>42</v>
      </c>
      <c r="E5763" s="4" t="s">
        <v>23718</v>
      </c>
      <c r="F5763" s="4">
        <v>2.45944499969482</v>
      </c>
      <c r="G5763" s="4" t="s">
        <v>23719</v>
      </c>
    </row>
    <row r="5764" spans="1:7">
      <c r="A5764" s="4" t="s">
        <v>23720</v>
      </c>
      <c r="B5764" s="4" t="s">
        <v>23721</v>
      </c>
      <c r="C5764" s="4" t="s">
        <v>464</v>
      </c>
      <c r="D5764" s="4">
        <v>33</v>
      </c>
      <c r="E5764" s="4" t="s">
        <v>23722</v>
      </c>
      <c r="F5764" s="4">
        <v>2.45921969413757</v>
      </c>
      <c r="G5764" s="4" t="s">
        <v>23723</v>
      </c>
    </row>
    <row r="5765" spans="1:7">
      <c r="A5765" s="4" t="s">
        <v>23724</v>
      </c>
      <c r="B5765" s="4" t="s">
        <v>23725</v>
      </c>
      <c r="C5765" s="4" t="s">
        <v>464</v>
      </c>
      <c r="D5765" s="4">
        <v>45</v>
      </c>
      <c r="E5765" s="4" t="s">
        <v>23726</v>
      </c>
      <c r="F5765" s="4">
        <v>2.45914006233215</v>
      </c>
      <c r="G5765" s="4" t="s">
        <v>23727</v>
      </c>
    </row>
    <row r="5766" spans="1:7">
      <c r="A5766" s="4" t="s">
        <v>23728</v>
      </c>
      <c r="B5766" s="4" t="s">
        <v>23729</v>
      </c>
      <c r="C5766" s="4" t="s">
        <v>551</v>
      </c>
      <c r="D5766" s="4">
        <v>12</v>
      </c>
      <c r="E5766" s="4" t="s">
        <v>23730</v>
      </c>
      <c r="F5766" s="4">
        <v>2.45765399932861</v>
      </c>
      <c r="G5766" s="4" t="s">
        <v>23731</v>
      </c>
    </row>
    <row r="5767" spans="1:7">
      <c r="A5767" s="4" t="s">
        <v>23732</v>
      </c>
      <c r="B5767" s="4" t="s">
        <v>23733</v>
      </c>
      <c r="C5767" s="4" t="s">
        <v>464</v>
      </c>
      <c r="D5767" s="4">
        <v>38</v>
      </c>
      <c r="E5767" s="4" t="s">
        <v>23734</v>
      </c>
      <c r="F5767" s="4">
        <v>2.45468735694885</v>
      </c>
      <c r="G5767" s="4" t="s">
        <v>23735</v>
      </c>
    </row>
    <row r="5768" spans="1:7">
      <c r="A5768" s="4" t="s">
        <v>23736</v>
      </c>
      <c r="B5768" s="4" t="s">
        <v>23737</v>
      </c>
      <c r="C5768" s="4" t="s">
        <v>464</v>
      </c>
      <c r="D5768" s="4">
        <v>38</v>
      </c>
      <c r="E5768" s="4" t="s">
        <v>23738</v>
      </c>
      <c r="F5768" s="4">
        <v>2.4540069103241</v>
      </c>
      <c r="G5768" s="4" t="s">
        <v>23739</v>
      </c>
    </row>
    <row r="5769" spans="1:7">
      <c r="A5769" s="4" t="s">
        <v>23740</v>
      </c>
      <c r="B5769" s="4" t="s">
        <v>23741</v>
      </c>
      <c r="C5769" s="4" t="s">
        <v>464</v>
      </c>
      <c r="D5769" s="4">
        <v>44</v>
      </c>
      <c r="E5769" s="4" t="s">
        <v>23742</v>
      </c>
      <c r="F5769" s="4">
        <v>2.45385479927063</v>
      </c>
      <c r="G5769" s="4" t="s">
        <v>23743</v>
      </c>
    </row>
    <row r="5770" spans="1:7">
      <c r="A5770" s="4" t="s">
        <v>23744</v>
      </c>
      <c r="B5770" s="4" t="s">
        <v>23745</v>
      </c>
      <c r="C5770" s="4" t="s">
        <v>464</v>
      </c>
      <c r="D5770" s="4">
        <v>40</v>
      </c>
      <c r="E5770" s="4" t="s">
        <v>23746</v>
      </c>
      <c r="F5770" s="4">
        <v>2.45276021957397</v>
      </c>
      <c r="G5770" s="4" t="s">
        <v>23747</v>
      </c>
    </row>
    <row r="5771" spans="1:7">
      <c r="A5771" s="4" t="s">
        <v>23748</v>
      </c>
      <c r="B5771" s="4" t="s">
        <v>23749</v>
      </c>
      <c r="C5771" s="4" t="s">
        <v>464</v>
      </c>
      <c r="D5771" s="4">
        <v>34</v>
      </c>
      <c r="E5771" s="4" t="s">
        <v>23750</v>
      </c>
      <c r="F5771" s="4">
        <v>2.45251893997192</v>
      </c>
      <c r="G5771" s="4" t="s">
        <v>23751</v>
      </c>
    </row>
    <row r="5772" spans="1:7">
      <c r="A5772" s="4" t="s">
        <v>23752</v>
      </c>
      <c r="B5772" s="4" t="s">
        <v>23753</v>
      </c>
      <c r="C5772" s="4" t="s">
        <v>464</v>
      </c>
      <c r="D5772" s="4">
        <v>45</v>
      </c>
      <c r="E5772" s="4" t="s">
        <v>23754</v>
      </c>
      <c r="F5772" s="4">
        <v>2.45219945907593</v>
      </c>
      <c r="G5772" s="4" t="s">
        <v>23755</v>
      </c>
    </row>
    <row r="5773" spans="1:7">
      <c r="A5773" s="4" t="s">
        <v>23756</v>
      </c>
      <c r="B5773" s="4" t="s">
        <v>23757</v>
      </c>
      <c r="C5773" s="4" t="s">
        <v>464</v>
      </c>
      <c r="D5773" s="4">
        <v>33</v>
      </c>
      <c r="E5773" s="4" t="s">
        <v>23758</v>
      </c>
      <c r="F5773" s="4">
        <v>2.45180177688599</v>
      </c>
      <c r="G5773" s="4" t="s">
        <v>23759</v>
      </c>
    </row>
    <row r="5774" spans="1:7">
      <c r="A5774" s="4" t="s">
        <v>23760</v>
      </c>
      <c r="B5774" s="4" t="s">
        <v>23761</v>
      </c>
      <c r="C5774" s="4" t="s">
        <v>464</v>
      </c>
      <c r="D5774" s="4">
        <v>44</v>
      </c>
      <c r="E5774" s="4" t="s">
        <v>23762</v>
      </c>
      <c r="F5774" s="4">
        <v>2.4517240524292</v>
      </c>
      <c r="G5774" s="4" t="s">
        <v>23763</v>
      </c>
    </row>
    <row r="5775" spans="1:7">
      <c r="A5775" s="4" t="s">
        <v>23764</v>
      </c>
      <c r="B5775" s="4" t="s">
        <v>23765</v>
      </c>
      <c r="C5775" s="4" t="s">
        <v>464</v>
      </c>
      <c r="D5775" s="4">
        <v>44</v>
      </c>
      <c r="E5775" s="4" t="s">
        <v>23766</v>
      </c>
      <c r="F5775" s="4">
        <v>2.45133590698242</v>
      </c>
      <c r="G5775" s="4" t="s">
        <v>23767</v>
      </c>
    </row>
    <row r="5776" spans="1:7">
      <c r="A5776" s="4" t="s">
        <v>23768</v>
      </c>
      <c r="B5776" s="4" t="s">
        <v>23769</v>
      </c>
      <c r="C5776" s="4" t="s">
        <v>464</v>
      </c>
      <c r="D5776" s="4">
        <v>38</v>
      </c>
      <c r="E5776" s="4" t="s">
        <v>23770</v>
      </c>
      <c r="F5776" s="4">
        <v>2.45020008087158</v>
      </c>
      <c r="G5776" s="4" t="s">
        <v>23771</v>
      </c>
    </row>
    <row r="5777" spans="1:7">
      <c r="A5777" s="4" t="s">
        <v>23772</v>
      </c>
      <c r="B5777" s="4" t="s">
        <v>23773</v>
      </c>
      <c r="C5777" s="4" t="s">
        <v>464</v>
      </c>
      <c r="D5777" s="4">
        <v>33</v>
      </c>
      <c r="E5777" s="4" t="s">
        <v>23774</v>
      </c>
      <c r="F5777" s="4">
        <v>2.44980120658875</v>
      </c>
      <c r="G5777" s="4" t="s">
        <v>23775</v>
      </c>
    </row>
    <row r="5778" spans="1:7">
      <c r="A5778" s="4" t="s">
        <v>23776</v>
      </c>
      <c r="B5778" s="4" t="s">
        <v>23777</v>
      </c>
      <c r="C5778" s="4" t="s">
        <v>464</v>
      </c>
      <c r="D5778" s="4">
        <v>35</v>
      </c>
      <c r="E5778" s="4" t="s">
        <v>23778</v>
      </c>
      <c r="F5778" s="4">
        <v>2.44979238510132</v>
      </c>
      <c r="G5778" s="4" t="s">
        <v>23779</v>
      </c>
    </row>
    <row r="5779" spans="1:7">
      <c r="A5779" s="4" t="s">
        <v>23780</v>
      </c>
      <c r="B5779" s="4" t="s">
        <v>23781</v>
      </c>
      <c r="C5779" s="4" t="s">
        <v>464</v>
      </c>
      <c r="D5779" s="4">
        <v>44</v>
      </c>
      <c r="E5779" s="4" t="s">
        <v>23782</v>
      </c>
      <c r="F5779" s="4">
        <v>2.44954991340637</v>
      </c>
      <c r="G5779" s="4" t="s">
        <v>23783</v>
      </c>
    </row>
    <row r="5780" spans="1:7">
      <c r="A5780" s="4" t="s">
        <v>23784</v>
      </c>
      <c r="B5780" s="4" t="s">
        <v>23785</v>
      </c>
      <c r="C5780" s="4" t="s">
        <v>464</v>
      </c>
      <c r="D5780" s="4">
        <v>26</v>
      </c>
      <c r="E5780" s="4" t="s">
        <v>23786</v>
      </c>
      <c r="F5780" s="4">
        <v>2.44875168800354</v>
      </c>
      <c r="G5780" s="4" t="s">
        <v>23787</v>
      </c>
    </row>
    <row r="5781" spans="1:7">
      <c r="A5781" s="4" t="s">
        <v>23788</v>
      </c>
      <c r="B5781" s="4" t="s">
        <v>23789</v>
      </c>
      <c r="C5781" s="4" t="s">
        <v>464</v>
      </c>
      <c r="D5781" s="4">
        <v>43</v>
      </c>
      <c r="E5781" s="4" t="s">
        <v>23790</v>
      </c>
      <c r="F5781" s="4">
        <v>2.44800853729248</v>
      </c>
      <c r="G5781" s="4" t="s">
        <v>23791</v>
      </c>
    </row>
    <row r="5782" spans="1:7">
      <c r="A5782" s="4" t="s">
        <v>23792</v>
      </c>
      <c r="B5782" s="4" t="s">
        <v>23793</v>
      </c>
      <c r="C5782" s="4" t="s">
        <v>464</v>
      </c>
      <c r="D5782" s="4">
        <v>36</v>
      </c>
      <c r="E5782" s="4" t="s">
        <v>23794</v>
      </c>
      <c r="F5782" s="4">
        <v>2.44742298126221</v>
      </c>
      <c r="G5782" s="4" t="s">
        <v>23795</v>
      </c>
    </row>
    <row r="5783" spans="1:7">
      <c r="A5783" s="4" t="s">
        <v>23796</v>
      </c>
      <c r="B5783" s="4" t="s">
        <v>23797</v>
      </c>
      <c r="C5783" s="4" t="s">
        <v>464</v>
      </c>
      <c r="D5783" s="4">
        <v>29</v>
      </c>
      <c r="E5783" s="4" t="s">
        <v>23798</v>
      </c>
      <c r="F5783" s="4">
        <v>2.44637227058411</v>
      </c>
      <c r="G5783" s="4" t="s">
        <v>23799</v>
      </c>
    </row>
    <row r="5784" spans="1:7">
      <c r="A5784" s="4" t="s">
        <v>23800</v>
      </c>
      <c r="B5784" s="4" t="s">
        <v>23801</v>
      </c>
      <c r="C5784" s="4" t="s">
        <v>464</v>
      </c>
      <c r="D5784" s="4">
        <v>41</v>
      </c>
      <c r="E5784" s="4" t="s">
        <v>23802</v>
      </c>
      <c r="F5784" s="4">
        <v>2.44631099700928</v>
      </c>
      <c r="G5784" s="4" t="s">
        <v>23803</v>
      </c>
    </row>
    <row r="5785" spans="1:7">
      <c r="A5785" s="4" t="s">
        <v>23804</v>
      </c>
      <c r="B5785" s="4" t="s">
        <v>23805</v>
      </c>
      <c r="C5785" s="4" t="s">
        <v>551</v>
      </c>
      <c r="D5785" s="4">
        <v>12</v>
      </c>
      <c r="E5785" s="4" t="s">
        <v>23806</v>
      </c>
      <c r="F5785" s="4">
        <v>2.44616675376892</v>
      </c>
      <c r="G5785" s="4" t="s">
        <v>23807</v>
      </c>
    </row>
    <row r="5786" spans="1:7">
      <c r="A5786" s="4" t="s">
        <v>23808</v>
      </c>
      <c r="B5786" s="4" t="s">
        <v>23809</v>
      </c>
      <c r="C5786" s="4" t="s">
        <v>464</v>
      </c>
      <c r="D5786" s="4">
        <v>34</v>
      </c>
      <c r="E5786" s="4" t="s">
        <v>23810</v>
      </c>
      <c r="F5786" s="4">
        <v>2.44573330879211</v>
      </c>
      <c r="G5786" s="4" t="s">
        <v>23811</v>
      </c>
    </row>
    <row r="5787" spans="1:7">
      <c r="A5787" s="4" t="s">
        <v>23812</v>
      </c>
      <c r="B5787" s="4" t="s">
        <v>23813</v>
      </c>
      <c r="C5787" s="4" t="s">
        <v>464</v>
      </c>
      <c r="D5787" s="4">
        <v>37</v>
      </c>
      <c r="E5787" s="4" t="s">
        <v>23814</v>
      </c>
      <c r="F5787" s="4">
        <v>2.44532608985901</v>
      </c>
      <c r="G5787" s="4" t="s">
        <v>23815</v>
      </c>
    </row>
    <row r="5788" spans="1:7">
      <c r="A5788" s="4" t="s">
        <v>23816</v>
      </c>
      <c r="B5788" s="4" t="s">
        <v>23817</v>
      </c>
      <c r="C5788" s="4" t="s">
        <v>464</v>
      </c>
      <c r="D5788" s="4">
        <v>28</v>
      </c>
      <c r="E5788" s="4" t="s">
        <v>23818</v>
      </c>
      <c r="F5788" s="4">
        <v>2.44528079032898</v>
      </c>
      <c r="G5788" s="4" t="s">
        <v>23819</v>
      </c>
    </row>
    <row r="5789" spans="1:7">
      <c r="A5789" s="4" t="s">
        <v>23820</v>
      </c>
      <c r="B5789" s="4" t="s">
        <v>23821</v>
      </c>
      <c r="C5789" s="4" t="s">
        <v>464</v>
      </c>
      <c r="D5789" s="4">
        <v>38</v>
      </c>
      <c r="E5789" s="4" t="s">
        <v>23822</v>
      </c>
      <c r="F5789" s="4">
        <v>2.44520473480225</v>
      </c>
      <c r="G5789" s="4" t="s">
        <v>23823</v>
      </c>
    </row>
    <row r="5790" spans="1:7">
      <c r="A5790" s="4" t="s">
        <v>23824</v>
      </c>
      <c r="B5790" s="4" t="s">
        <v>23825</v>
      </c>
      <c r="C5790" s="4" t="s">
        <v>464</v>
      </c>
      <c r="D5790" s="4">
        <v>37</v>
      </c>
      <c r="E5790" s="4" t="s">
        <v>23826</v>
      </c>
      <c r="F5790" s="4">
        <v>2.44430732727051</v>
      </c>
      <c r="G5790" s="4" t="s">
        <v>23827</v>
      </c>
    </row>
    <row r="5791" spans="1:7">
      <c r="A5791" s="4" t="s">
        <v>23828</v>
      </c>
      <c r="B5791" s="4" t="s">
        <v>23829</v>
      </c>
      <c r="C5791" s="4" t="s">
        <v>464</v>
      </c>
      <c r="D5791" s="4">
        <v>37</v>
      </c>
      <c r="E5791" s="4" t="s">
        <v>23830</v>
      </c>
      <c r="F5791" s="4">
        <v>2.44419622421265</v>
      </c>
      <c r="G5791" s="4" t="s">
        <v>23831</v>
      </c>
    </row>
    <row r="5792" spans="1:7">
      <c r="A5792" s="4" t="s">
        <v>1009</v>
      </c>
      <c r="B5792" s="4" t="s">
        <v>1010</v>
      </c>
      <c r="C5792" s="4" t="s">
        <v>464</v>
      </c>
      <c r="D5792" s="4">
        <v>35</v>
      </c>
      <c r="E5792" s="4" t="s">
        <v>1011</v>
      </c>
      <c r="F5792" s="4">
        <v>2.44405055046082</v>
      </c>
      <c r="G5792" s="4" t="s">
        <v>1012</v>
      </c>
    </row>
    <row r="5793" spans="1:7">
      <c r="A5793" s="4" t="s">
        <v>23832</v>
      </c>
      <c r="B5793" s="4" t="s">
        <v>23833</v>
      </c>
      <c r="C5793" s="4" t="s">
        <v>464</v>
      </c>
      <c r="D5793" s="4">
        <v>33</v>
      </c>
      <c r="E5793" s="4" t="s">
        <v>23834</v>
      </c>
      <c r="F5793" s="4">
        <v>2.44377493858337</v>
      </c>
      <c r="G5793" s="4" t="s">
        <v>23835</v>
      </c>
    </row>
    <row r="5794" spans="1:7">
      <c r="A5794" s="4" t="s">
        <v>23836</v>
      </c>
      <c r="B5794" s="4" t="s">
        <v>23837</v>
      </c>
      <c r="C5794" s="4" t="s">
        <v>464</v>
      </c>
      <c r="D5794" s="4">
        <v>32</v>
      </c>
      <c r="E5794" s="4" t="s">
        <v>23838</v>
      </c>
      <c r="F5794" s="4">
        <v>2.44343447685242</v>
      </c>
      <c r="G5794" s="4" t="s">
        <v>23839</v>
      </c>
    </row>
    <row r="5795" spans="1:7">
      <c r="A5795" s="4" t="s">
        <v>23840</v>
      </c>
      <c r="B5795" s="4" t="s">
        <v>23841</v>
      </c>
      <c r="C5795" s="4" t="s">
        <v>464</v>
      </c>
      <c r="D5795" s="4">
        <v>38</v>
      </c>
      <c r="E5795" s="4" t="s">
        <v>23842</v>
      </c>
      <c r="F5795" s="4">
        <v>2.44264030456543</v>
      </c>
      <c r="G5795" s="4" t="s">
        <v>23843</v>
      </c>
    </row>
    <row r="5796" spans="1:7">
      <c r="A5796" s="4" t="s">
        <v>23844</v>
      </c>
      <c r="B5796" s="4" t="s">
        <v>23845</v>
      </c>
      <c r="C5796" s="4" t="s">
        <v>464</v>
      </c>
      <c r="D5796" s="4">
        <v>34</v>
      </c>
      <c r="E5796" s="4" t="s">
        <v>23846</v>
      </c>
      <c r="F5796" s="4">
        <v>2.44155716896057</v>
      </c>
      <c r="G5796" s="4" t="s">
        <v>23847</v>
      </c>
    </row>
    <row r="5797" spans="1:7">
      <c r="A5797" s="4" t="s">
        <v>23848</v>
      </c>
      <c r="B5797" s="4" t="s">
        <v>23849</v>
      </c>
      <c r="C5797" s="4" t="s">
        <v>464</v>
      </c>
      <c r="D5797" s="4">
        <v>36</v>
      </c>
      <c r="E5797" s="4" t="s">
        <v>23850</v>
      </c>
      <c r="F5797" s="4">
        <v>2.44152235984802</v>
      </c>
      <c r="G5797" s="4" t="s">
        <v>23851</v>
      </c>
    </row>
    <row r="5798" spans="1:7">
      <c r="A5798" s="4" t="s">
        <v>23852</v>
      </c>
      <c r="B5798" s="4" t="s">
        <v>23853</v>
      </c>
      <c r="C5798" s="4" t="s">
        <v>464</v>
      </c>
      <c r="D5798" s="4">
        <v>41</v>
      </c>
      <c r="E5798" s="4" t="s">
        <v>23854</v>
      </c>
      <c r="F5798" s="4">
        <v>2.44113492965698</v>
      </c>
      <c r="G5798" s="4" t="s">
        <v>23855</v>
      </c>
    </row>
    <row r="5799" spans="1:7">
      <c r="A5799" s="4" t="s">
        <v>23856</v>
      </c>
      <c r="B5799" s="4" t="s">
        <v>23857</v>
      </c>
      <c r="C5799" s="4" t="s">
        <v>464</v>
      </c>
      <c r="D5799" s="4">
        <v>43</v>
      </c>
      <c r="E5799" s="4" t="s">
        <v>23858</v>
      </c>
      <c r="F5799" s="4">
        <v>2.44098734855652</v>
      </c>
      <c r="G5799" s="4" t="s">
        <v>23859</v>
      </c>
    </row>
    <row r="5800" spans="1:7">
      <c r="A5800" s="4" t="s">
        <v>23860</v>
      </c>
      <c r="B5800" s="4" t="s">
        <v>23861</v>
      </c>
      <c r="C5800" s="4" t="s">
        <v>464</v>
      </c>
      <c r="D5800" s="4">
        <v>34</v>
      </c>
      <c r="E5800" s="4" t="s">
        <v>23862</v>
      </c>
      <c r="F5800" s="4">
        <v>2.44049453735352</v>
      </c>
      <c r="G5800" s="4" t="s">
        <v>23863</v>
      </c>
    </row>
    <row r="5801" spans="1:7">
      <c r="A5801" s="4" t="s">
        <v>23864</v>
      </c>
      <c r="B5801" s="4" t="s">
        <v>23865</v>
      </c>
      <c r="C5801" s="4" t="s">
        <v>464</v>
      </c>
      <c r="D5801" s="4">
        <v>34</v>
      </c>
      <c r="E5801" s="4" t="s">
        <v>23866</v>
      </c>
      <c r="F5801" s="4">
        <v>2.44037199020386</v>
      </c>
      <c r="G5801" s="4" t="s">
        <v>23867</v>
      </c>
    </row>
    <row r="5802" spans="1:7">
      <c r="A5802" s="4" t="s">
        <v>23868</v>
      </c>
      <c r="B5802" s="4" t="s">
        <v>23869</v>
      </c>
      <c r="C5802" s="4" t="s">
        <v>464</v>
      </c>
      <c r="D5802" s="4">
        <v>40</v>
      </c>
      <c r="E5802" s="4" t="s">
        <v>23870</v>
      </c>
      <c r="F5802" s="4">
        <v>2.43968629837036</v>
      </c>
      <c r="G5802" s="4" t="s">
        <v>23871</v>
      </c>
    </row>
    <row r="5803" spans="1:7">
      <c r="A5803" s="4" t="s">
        <v>23872</v>
      </c>
      <c r="B5803" s="4" t="s">
        <v>23873</v>
      </c>
      <c r="C5803" s="4" t="s">
        <v>464</v>
      </c>
      <c r="D5803" s="4">
        <v>44</v>
      </c>
      <c r="E5803" s="4" t="s">
        <v>23874</v>
      </c>
      <c r="F5803" s="4">
        <v>2.4396698474884</v>
      </c>
      <c r="G5803" s="4" t="s">
        <v>23875</v>
      </c>
    </row>
    <row r="5804" spans="1:7">
      <c r="A5804" s="4" t="s">
        <v>23876</v>
      </c>
      <c r="B5804" s="4" t="s">
        <v>23877</v>
      </c>
      <c r="C5804" s="4" t="s">
        <v>464</v>
      </c>
      <c r="D5804" s="4">
        <v>45</v>
      </c>
      <c r="E5804" s="4" t="s">
        <v>23878</v>
      </c>
      <c r="F5804" s="4">
        <v>2.43931150436401</v>
      </c>
      <c r="G5804" s="4" t="s">
        <v>23879</v>
      </c>
    </row>
    <row r="5805" spans="1:7">
      <c r="A5805" s="4" t="s">
        <v>23880</v>
      </c>
      <c r="B5805" s="4" t="s">
        <v>23881</v>
      </c>
      <c r="C5805" s="4" t="s">
        <v>464</v>
      </c>
      <c r="D5805" s="4">
        <v>33</v>
      </c>
      <c r="E5805" s="4" t="s">
        <v>23882</v>
      </c>
      <c r="F5805" s="4">
        <v>2.43863725662231</v>
      </c>
      <c r="G5805" s="4" t="s">
        <v>23883</v>
      </c>
    </row>
    <row r="5806" spans="1:7">
      <c r="A5806" s="4" t="s">
        <v>23884</v>
      </c>
      <c r="B5806" s="4" t="s">
        <v>23885</v>
      </c>
      <c r="C5806" s="4" t="s">
        <v>464</v>
      </c>
      <c r="D5806" s="4">
        <v>40</v>
      </c>
      <c r="E5806" s="4" t="s">
        <v>23886</v>
      </c>
      <c r="F5806" s="4">
        <v>2.43823003768921</v>
      </c>
      <c r="G5806" s="4" t="s">
        <v>23887</v>
      </c>
    </row>
    <row r="5807" spans="1:7">
      <c r="A5807" s="4" t="s">
        <v>23888</v>
      </c>
      <c r="B5807" s="4" t="s">
        <v>23889</v>
      </c>
      <c r="C5807" s="4" t="s">
        <v>464</v>
      </c>
      <c r="D5807" s="4">
        <v>38</v>
      </c>
      <c r="E5807" s="4" t="s">
        <v>23890</v>
      </c>
      <c r="F5807" s="4">
        <v>2.43763017654419</v>
      </c>
      <c r="G5807" s="4" t="s">
        <v>23891</v>
      </c>
    </row>
    <row r="5808" spans="1:7">
      <c r="A5808" s="4" t="s">
        <v>23892</v>
      </c>
      <c r="B5808" s="4" t="s">
        <v>23893</v>
      </c>
      <c r="C5808" s="4" t="s">
        <v>464</v>
      </c>
      <c r="D5808" s="4">
        <v>37</v>
      </c>
      <c r="E5808" s="4" t="s">
        <v>23894</v>
      </c>
      <c r="F5808" s="4">
        <v>2.43645334243774</v>
      </c>
      <c r="G5808" s="4" t="s">
        <v>23895</v>
      </c>
    </row>
    <row r="5809" spans="1:7">
      <c r="A5809" s="4" t="s">
        <v>23896</v>
      </c>
      <c r="B5809" s="4" t="s">
        <v>23897</v>
      </c>
      <c r="C5809" s="4" t="s">
        <v>464</v>
      </c>
      <c r="D5809" s="4">
        <v>38</v>
      </c>
      <c r="E5809" s="4" t="s">
        <v>23898</v>
      </c>
      <c r="F5809" s="4">
        <v>2.43601894378662</v>
      </c>
      <c r="G5809" s="4" t="s">
        <v>23899</v>
      </c>
    </row>
    <row r="5810" spans="1:7">
      <c r="A5810" s="4" t="s">
        <v>23900</v>
      </c>
      <c r="B5810" s="4" t="s">
        <v>23901</v>
      </c>
      <c r="C5810" s="4" t="s">
        <v>464</v>
      </c>
      <c r="D5810" s="4">
        <v>37</v>
      </c>
      <c r="E5810" s="4" t="s">
        <v>23902</v>
      </c>
      <c r="F5810" s="4">
        <v>2.4357008934021</v>
      </c>
      <c r="G5810" s="4" t="s">
        <v>23903</v>
      </c>
    </row>
    <row r="5811" spans="1:7">
      <c r="A5811" s="4" t="s">
        <v>23904</v>
      </c>
      <c r="B5811" s="4" t="s">
        <v>23905</v>
      </c>
      <c r="C5811" s="4" t="s">
        <v>464</v>
      </c>
      <c r="D5811" s="4">
        <v>39</v>
      </c>
      <c r="E5811" s="4" t="s">
        <v>23906</v>
      </c>
      <c r="F5811" s="4">
        <v>2.43531203269958</v>
      </c>
      <c r="G5811" s="4" t="s">
        <v>23907</v>
      </c>
    </row>
    <row r="5812" spans="1:7">
      <c r="A5812" s="4" t="s">
        <v>23908</v>
      </c>
      <c r="B5812" s="4" t="s">
        <v>23909</v>
      </c>
      <c r="C5812" s="4" t="s">
        <v>464</v>
      </c>
      <c r="D5812" s="4">
        <v>43</v>
      </c>
      <c r="E5812" s="4" t="s">
        <v>23910</v>
      </c>
      <c r="F5812" s="4">
        <v>2.43519735336304</v>
      </c>
      <c r="G5812" s="4" t="s">
        <v>23911</v>
      </c>
    </row>
    <row r="5813" spans="1:7">
      <c r="A5813" s="4" t="s">
        <v>23912</v>
      </c>
      <c r="B5813" s="4" t="s">
        <v>23913</v>
      </c>
      <c r="C5813" s="4" t="s">
        <v>464</v>
      </c>
      <c r="D5813" s="4">
        <v>37</v>
      </c>
      <c r="E5813" s="4" t="s">
        <v>23914</v>
      </c>
      <c r="F5813" s="4">
        <v>2.43499755859375</v>
      </c>
      <c r="G5813" s="4" t="s">
        <v>23915</v>
      </c>
    </row>
    <row r="5814" spans="1:7">
      <c r="A5814" s="4" t="s">
        <v>23916</v>
      </c>
      <c r="B5814" s="4" t="s">
        <v>23917</v>
      </c>
      <c r="C5814" s="4" t="s">
        <v>464</v>
      </c>
      <c r="D5814" s="4">
        <v>28</v>
      </c>
      <c r="E5814" s="4" t="s">
        <v>23918</v>
      </c>
      <c r="F5814" s="4">
        <v>2.43479585647583</v>
      </c>
      <c r="G5814" s="4" t="s">
        <v>23919</v>
      </c>
    </row>
    <row r="5815" spans="1:7">
      <c r="A5815" s="4" t="s">
        <v>23920</v>
      </c>
      <c r="B5815" s="4" t="s">
        <v>23921</v>
      </c>
      <c r="C5815" s="4" t="s">
        <v>464</v>
      </c>
      <c r="D5815" s="4">
        <v>37</v>
      </c>
      <c r="E5815" s="4" t="s">
        <v>23922</v>
      </c>
      <c r="F5815" s="4">
        <v>2.43478226661682</v>
      </c>
      <c r="G5815" s="4" t="s">
        <v>23923</v>
      </c>
    </row>
    <row r="5816" spans="1:7">
      <c r="A5816" s="4" t="s">
        <v>23924</v>
      </c>
      <c r="B5816" s="4" t="s">
        <v>23925</v>
      </c>
      <c r="C5816" s="4" t="s">
        <v>464</v>
      </c>
      <c r="D5816" s="4">
        <v>39</v>
      </c>
      <c r="E5816" s="4" t="s">
        <v>23926</v>
      </c>
      <c r="F5816" s="4">
        <v>2.43447351455688</v>
      </c>
      <c r="G5816" s="4" t="s">
        <v>23927</v>
      </c>
    </row>
    <row r="5817" spans="1:7">
      <c r="A5817" s="4" t="s">
        <v>23928</v>
      </c>
      <c r="B5817" s="4" t="s">
        <v>23929</v>
      </c>
      <c r="C5817" s="4" t="s">
        <v>464</v>
      </c>
      <c r="D5817" s="4">
        <v>45</v>
      </c>
      <c r="E5817" s="4" t="s">
        <v>23930</v>
      </c>
      <c r="F5817" s="4">
        <v>2.43438816070557</v>
      </c>
      <c r="G5817" s="4" t="s">
        <v>23931</v>
      </c>
    </row>
    <row r="5818" spans="1:7">
      <c r="A5818" s="4" t="s">
        <v>23932</v>
      </c>
      <c r="B5818" s="4" t="s">
        <v>23933</v>
      </c>
      <c r="C5818" s="4" t="s">
        <v>464</v>
      </c>
      <c r="D5818" s="4">
        <v>41</v>
      </c>
      <c r="E5818" s="4" t="s">
        <v>23934</v>
      </c>
      <c r="F5818" s="4">
        <v>2.43357467651367</v>
      </c>
      <c r="G5818" s="4" t="s">
        <v>23935</v>
      </c>
    </row>
    <row r="5819" spans="1:7">
      <c r="A5819" s="4" t="s">
        <v>23936</v>
      </c>
      <c r="B5819" s="4" t="s">
        <v>23937</v>
      </c>
      <c r="C5819" s="4" t="s">
        <v>464</v>
      </c>
      <c r="D5819" s="4">
        <v>42</v>
      </c>
      <c r="E5819" s="4" t="s">
        <v>23938</v>
      </c>
      <c r="F5819" s="4">
        <v>2.43333625793457</v>
      </c>
      <c r="G5819" s="4" t="s">
        <v>23939</v>
      </c>
    </row>
    <row r="5820" spans="1:7">
      <c r="A5820" s="4" t="s">
        <v>23940</v>
      </c>
      <c r="B5820" s="4" t="s">
        <v>23941</v>
      </c>
      <c r="C5820" s="4" t="s">
        <v>464</v>
      </c>
      <c r="D5820" s="4">
        <v>41</v>
      </c>
      <c r="E5820" s="4" t="s">
        <v>23942</v>
      </c>
      <c r="F5820" s="4">
        <v>2.43327760696411</v>
      </c>
      <c r="G5820" s="4" t="s">
        <v>23943</v>
      </c>
    </row>
    <row r="5821" spans="1:7">
      <c r="A5821" s="4" t="s">
        <v>23944</v>
      </c>
      <c r="B5821" s="4" t="s">
        <v>23945</v>
      </c>
      <c r="C5821" s="4" t="s">
        <v>464</v>
      </c>
      <c r="D5821" s="4">
        <v>38</v>
      </c>
      <c r="E5821" s="4" t="s">
        <v>23946</v>
      </c>
      <c r="F5821" s="4">
        <v>2.43228816986084</v>
      </c>
      <c r="G5821" s="4" t="s">
        <v>23947</v>
      </c>
    </row>
    <row r="5822" spans="1:7">
      <c r="A5822" s="4" t="s">
        <v>23948</v>
      </c>
      <c r="B5822" s="4" t="s">
        <v>23949</v>
      </c>
      <c r="C5822" s="4" t="s">
        <v>464</v>
      </c>
      <c r="D5822" s="4">
        <v>44</v>
      </c>
      <c r="E5822" s="4" t="s">
        <v>23950</v>
      </c>
      <c r="F5822" s="4">
        <v>2.43001651763916</v>
      </c>
      <c r="G5822" s="4" t="s">
        <v>23951</v>
      </c>
    </row>
    <row r="5823" spans="1:7">
      <c r="A5823" s="4" t="s">
        <v>23952</v>
      </c>
      <c r="B5823" s="4" t="s">
        <v>23953</v>
      </c>
      <c r="C5823" s="4" t="s">
        <v>464</v>
      </c>
      <c r="D5823" s="4">
        <v>39</v>
      </c>
      <c r="E5823" s="4" t="s">
        <v>23954</v>
      </c>
      <c r="F5823" s="4">
        <v>2.4289813041687</v>
      </c>
      <c r="G5823" s="4" t="s">
        <v>23955</v>
      </c>
    </row>
    <row r="5824" spans="1:7">
      <c r="A5824" s="4" t="s">
        <v>23956</v>
      </c>
      <c r="B5824" s="4" t="s">
        <v>23957</v>
      </c>
      <c r="C5824" s="4" t="s">
        <v>464</v>
      </c>
      <c r="D5824" s="4">
        <v>37</v>
      </c>
      <c r="E5824" s="4" t="s">
        <v>23958</v>
      </c>
      <c r="F5824" s="4">
        <v>2.42836093902588</v>
      </c>
      <c r="G5824" s="4" t="s">
        <v>23959</v>
      </c>
    </row>
    <row r="5825" spans="1:7">
      <c r="A5825" s="4" t="s">
        <v>23960</v>
      </c>
      <c r="B5825" s="4" t="s">
        <v>23961</v>
      </c>
      <c r="C5825" s="4" t="s">
        <v>464</v>
      </c>
      <c r="D5825" s="4">
        <v>32</v>
      </c>
      <c r="E5825" s="4" t="s">
        <v>23962</v>
      </c>
      <c r="F5825" s="4">
        <v>2.42826628684998</v>
      </c>
      <c r="G5825" s="4" t="s">
        <v>23963</v>
      </c>
    </row>
    <row r="5826" spans="1:7">
      <c r="A5826" s="4" t="s">
        <v>23964</v>
      </c>
      <c r="B5826" s="4" t="s">
        <v>23965</v>
      </c>
      <c r="C5826" s="4" t="s">
        <v>464</v>
      </c>
      <c r="D5826" s="4">
        <v>41</v>
      </c>
      <c r="E5826" s="4" t="s">
        <v>23966</v>
      </c>
      <c r="F5826" s="4">
        <v>2.42603874206543</v>
      </c>
      <c r="G5826" s="4" t="s">
        <v>23967</v>
      </c>
    </row>
    <row r="5827" spans="1:7">
      <c r="A5827" s="4" t="s">
        <v>23968</v>
      </c>
      <c r="B5827" s="4" t="s">
        <v>23969</v>
      </c>
      <c r="C5827" s="4" t="s">
        <v>464</v>
      </c>
      <c r="D5827" s="4">
        <v>42</v>
      </c>
      <c r="E5827" s="4" t="s">
        <v>23970</v>
      </c>
      <c r="F5827" s="4">
        <v>2.42585182189941</v>
      </c>
      <c r="G5827" s="4" t="s">
        <v>23971</v>
      </c>
    </row>
    <row r="5828" spans="1:7">
      <c r="A5828" s="4" t="s">
        <v>23972</v>
      </c>
      <c r="B5828" s="4" t="s">
        <v>23973</v>
      </c>
      <c r="C5828" s="4" t="s">
        <v>464</v>
      </c>
      <c r="D5828" s="4">
        <v>34</v>
      </c>
      <c r="E5828" s="4" t="s">
        <v>23974</v>
      </c>
      <c r="F5828" s="4">
        <v>2.42569208145142</v>
      </c>
      <c r="G5828" s="4" t="s">
        <v>23975</v>
      </c>
    </row>
    <row r="5829" spans="1:7">
      <c r="A5829" s="4" t="s">
        <v>23976</v>
      </c>
      <c r="B5829" s="4" t="s">
        <v>23977</v>
      </c>
      <c r="C5829" s="4" t="s">
        <v>464</v>
      </c>
      <c r="D5829" s="4">
        <v>40</v>
      </c>
      <c r="E5829" s="4" t="s">
        <v>23978</v>
      </c>
      <c r="F5829" s="4">
        <v>2.42562127113342</v>
      </c>
      <c r="G5829" s="4" t="s">
        <v>23979</v>
      </c>
    </row>
    <row r="5830" spans="1:7">
      <c r="A5830" s="4" t="s">
        <v>23980</v>
      </c>
      <c r="B5830" s="4" t="s">
        <v>23981</v>
      </c>
      <c r="C5830" s="4" t="s">
        <v>464</v>
      </c>
      <c r="D5830" s="4">
        <v>39</v>
      </c>
      <c r="E5830" s="4" t="s">
        <v>23982</v>
      </c>
      <c r="F5830" s="4">
        <v>2.42549967765808</v>
      </c>
      <c r="G5830" s="4" t="s">
        <v>23983</v>
      </c>
    </row>
    <row r="5831" spans="1:7">
      <c r="A5831" s="4" t="s">
        <v>23984</v>
      </c>
      <c r="B5831" s="4" t="s">
        <v>23985</v>
      </c>
      <c r="C5831" s="4" t="s">
        <v>464</v>
      </c>
      <c r="D5831" s="4">
        <v>45</v>
      </c>
      <c r="E5831" s="4" t="s">
        <v>23986</v>
      </c>
      <c r="F5831" s="4">
        <v>2.42438840866089</v>
      </c>
      <c r="G5831" s="4" t="s">
        <v>23987</v>
      </c>
    </row>
    <row r="5832" spans="1:7">
      <c r="A5832" s="4" t="s">
        <v>23988</v>
      </c>
      <c r="B5832" s="4" t="s">
        <v>23989</v>
      </c>
      <c r="C5832" s="4" t="s">
        <v>464</v>
      </c>
      <c r="D5832" s="4">
        <v>42</v>
      </c>
      <c r="E5832" s="4" t="s">
        <v>23990</v>
      </c>
      <c r="F5832" s="4">
        <v>2.42124962806702</v>
      </c>
      <c r="G5832" s="4" t="s">
        <v>23991</v>
      </c>
    </row>
    <row r="5833" spans="1:7">
      <c r="A5833" s="4" t="s">
        <v>23992</v>
      </c>
      <c r="B5833" s="4" t="s">
        <v>23993</v>
      </c>
      <c r="C5833" s="4" t="s">
        <v>464</v>
      </c>
      <c r="D5833" s="4">
        <v>39</v>
      </c>
      <c r="E5833" s="4" t="s">
        <v>23994</v>
      </c>
      <c r="F5833" s="4">
        <v>2.42121410369873</v>
      </c>
      <c r="G5833" s="4" t="s">
        <v>23995</v>
      </c>
    </row>
    <row r="5834" spans="1:7">
      <c r="A5834" s="4" t="s">
        <v>23996</v>
      </c>
      <c r="B5834" s="4" t="s">
        <v>23997</v>
      </c>
      <c r="C5834" s="4" t="s">
        <v>464</v>
      </c>
      <c r="D5834" s="4">
        <v>37</v>
      </c>
      <c r="E5834" s="4" t="s">
        <v>23998</v>
      </c>
      <c r="F5834" s="4">
        <v>2.42107820510864</v>
      </c>
      <c r="G5834" s="4" t="s">
        <v>23999</v>
      </c>
    </row>
    <row r="5835" spans="1:7">
      <c r="A5835" s="4" t="s">
        <v>24000</v>
      </c>
      <c r="B5835" s="4" t="s">
        <v>24001</v>
      </c>
      <c r="C5835" s="4" t="s">
        <v>464</v>
      </c>
      <c r="D5835" s="4">
        <v>44</v>
      </c>
      <c r="E5835" s="4" t="s">
        <v>24002</v>
      </c>
      <c r="F5835" s="4">
        <v>2.42061686515808</v>
      </c>
      <c r="G5835" s="4" t="s">
        <v>24003</v>
      </c>
    </row>
    <row r="5836" spans="1:7">
      <c r="A5836" s="4" t="s">
        <v>24004</v>
      </c>
      <c r="B5836" s="4" t="s">
        <v>24005</v>
      </c>
      <c r="C5836" s="4" t="s">
        <v>464</v>
      </c>
      <c r="D5836" s="4">
        <v>42</v>
      </c>
      <c r="E5836" s="4" t="s">
        <v>24006</v>
      </c>
      <c r="F5836" s="4">
        <v>2.42037725448608</v>
      </c>
      <c r="G5836" s="4" t="s">
        <v>24007</v>
      </c>
    </row>
    <row r="5837" spans="1:7">
      <c r="A5837" s="4" t="s">
        <v>24008</v>
      </c>
      <c r="B5837" s="4" t="s">
        <v>24009</v>
      </c>
      <c r="C5837" s="4" t="s">
        <v>464</v>
      </c>
      <c r="D5837" s="4">
        <v>41</v>
      </c>
      <c r="E5837" s="4" t="s">
        <v>24010</v>
      </c>
      <c r="F5837" s="4">
        <v>2.42031097412109</v>
      </c>
      <c r="G5837" s="4" t="s">
        <v>24011</v>
      </c>
    </row>
    <row r="5838" spans="1:7">
      <c r="A5838" s="4" t="s">
        <v>24012</v>
      </c>
      <c r="B5838" s="4" t="s">
        <v>24013</v>
      </c>
      <c r="C5838" s="4" t="s">
        <v>464</v>
      </c>
      <c r="D5838" s="4">
        <v>28</v>
      </c>
      <c r="E5838" s="4" t="s">
        <v>24014</v>
      </c>
      <c r="F5838" s="4">
        <v>2.41986775398254</v>
      </c>
      <c r="G5838" s="4" t="s">
        <v>24015</v>
      </c>
    </row>
    <row r="5839" spans="1:7">
      <c r="A5839" s="4" t="s">
        <v>24016</v>
      </c>
      <c r="B5839" s="4" t="s">
        <v>24017</v>
      </c>
      <c r="C5839" s="4" t="s">
        <v>464</v>
      </c>
      <c r="D5839" s="4">
        <v>34</v>
      </c>
      <c r="E5839" s="4" t="s">
        <v>24018</v>
      </c>
      <c r="F5839" s="4">
        <v>2.41919040679932</v>
      </c>
      <c r="G5839" s="4" t="s">
        <v>24019</v>
      </c>
    </row>
    <row r="5840" spans="1:7">
      <c r="A5840" s="4" t="s">
        <v>24020</v>
      </c>
      <c r="B5840" s="4" t="s">
        <v>24021</v>
      </c>
      <c r="C5840" s="4" t="s">
        <v>464</v>
      </c>
      <c r="D5840" s="4">
        <v>28</v>
      </c>
      <c r="E5840" s="4" t="s">
        <v>24022</v>
      </c>
      <c r="F5840" s="4">
        <v>2.41915607452393</v>
      </c>
      <c r="G5840" s="4" t="s">
        <v>24023</v>
      </c>
    </row>
    <row r="5841" spans="1:7">
      <c r="A5841" s="4" t="s">
        <v>24024</v>
      </c>
      <c r="B5841" s="4" t="s">
        <v>24025</v>
      </c>
      <c r="C5841" s="4" t="s">
        <v>464</v>
      </c>
      <c r="D5841" s="4">
        <v>26</v>
      </c>
      <c r="E5841" s="4" t="s">
        <v>24026</v>
      </c>
      <c r="F5841" s="4">
        <v>2.41824531555176</v>
      </c>
      <c r="G5841" s="4" t="s">
        <v>24027</v>
      </c>
    </row>
    <row r="5842" spans="1:7">
      <c r="A5842" s="4" t="s">
        <v>24028</v>
      </c>
      <c r="B5842" s="4" t="s">
        <v>24029</v>
      </c>
      <c r="C5842" s="4" t="s">
        <v>464</v>
      </c>
      <c r="D5842" s="4">
        <v>40</v>
      </c>
      <c r="E5842" s="4" t="s">
        <v>24030</v>
      </c>
      <c r="F5842" s="4">
        <v>2.41507244110107</v>
      </c>
      <c r="G5842" s="4" t="s">
        <v>24031</v>
      </c>
    </row>
    <row r="5843" spans="1:7">
      <c r="A5843" s="4" t="s">
        <v>24032</v>
      </c>
      <c r="B5843" s="4" t="s">
        <v>24033</v>
      </c>
      <c r="C5843" s="4" t="s">
        <v>464</v>
      </c>
      <c r="D5843" s="4">
        <v>40</v>
      </c>
      <c r="E5843" s="4" t="s">
        <v>24034</v>
      </c>
      <c r="F5843" s="4">
        <v>2.4147675037384</v>
      </c>
      <c r="G5843" s="4" t="s">
        <v>24035</v>
      </c>
    </row>
    <row r="5844" spans="1:7">
      <c r="A5844" s="4" t="s">
        <v>24036</v>
      </c>
      <c r="B5844" s="4" t="s">
        <v>24037</v>
      </c>
      <c r="C5844" s="4" t="s">
        <v>464</v>
      </c>
      <c r="D5844" s="4">
        <v>39</v>
      </c>
      <c r="E5844" s="4" t="s">
        <v>24038</v>
      </c>
      <c r="F5844" s="4">
        <v>2.41466069221497</v>
      </c>
      <c r="G5844" s="4" t="s">
        <v>24039</v>
      </c>
    </row>
    <row r="5845" spans="1:7">
      <c r="A5845" s="4" t="s">
        <v>24040</v>
      </c>
      <c r="B5845" s="4" t="s">
        <v>24041</v>
      </c>
      <c r="C5845" s="4" t="s">
        <v>464</v>
      </c>
      <c r="D5845" s="4">
        <v>40</v>
      </c>
      <c r="E5845" s="4" t="s">
        <v>24042</v>
      </c>
      <c r="F5845" s="4">
        <v>2.4137167930603</v>
      </c>
      <c r="G5845" s="4" t="s">
        <v>24043</v>
      </c>
    </row>
    <row r="5846" spans="1:7">
      <c r="A5846" s="4" t="s">
        <v>24044</v>
      </c>
      <c r="B5846" s="4" t="s">
        <v>24045</v>
      </c>
      <c r="C5846" s="4" t="s">
        <v>464</v>
      </c>
      <c r="D5846" s="4">
        <v>38</v>
      </c>
      <c r="E5846" s="4" t="s">
        <v>24046</v>
      </c>
      <c r="F5846" s="4">
        <v>2.41315746307373</v>
      </c>
      <c r="G5846" s="4" t="s">
        <v>24047</v>
      </c>
    </row>
    <row r="5847" spans="1:7">
      <c r="A5847" s="4" t="s">
        <v>24048</v>
      </c>
      <c r="B5847" s="4" t="s">
        <v>24049</v>
      </c>
      <c r="C5847" s="4" t="s">
        <v>464</v>
      </c>
      <c r="D5847" s="4">
        <v>37</v>
      </c>
      <c r="E5847" s="4" t="s">
        <v>24050</v>
      </c>
      <c r="F5847" s="4">
        <v>2.41230392456055</v>
      </c>
      <c r="G5847" s="4" t="s">
        <v>24051</v>
      </c>
    </row>
    <row r="5848" spans="1:7">
      <c r="A5848" s="4" t="s">
        <v>24052</v>
      </c>
      <c r="B5848" s="4" t="s">
        <v>24053</v>
      </c>
      <c r="C5848" s="4" t="s">
        <v>464</v>
      </c>
      <c r="D5848" s="4">
        <v>34</v>
      </c>
      <c r="E5848" s="4" t="s">
        <v>24054</v>
      </c>
      <c r="F5848" s="4">
        <v>2.41022539138794</v>
      </c>
      <c r="G5848" s="4" t="s">
        <v>24055</v>
      </c>
    </row>
    <row r="5849" spans="1:7">
      <c r="A5849" s="4" t="s">
        <v>24056</v>
      </c>
      <c r="B5849" s="4" t="s">
        <v>24057</v>
      </c>
      <c r="C5849" s="4" t="s">
        <v>464</v>
      </c>
      <c r="D5849" s="4">
        <v>38</v>
      </c>
      <c r="E5849" s="4" t="s">
        <v>24058</v>
      </c>
      <c r="F5849" s="4">
        <v>2.40864324569702</v>
      </c>
      <c r="G5849" s="4" t="s">
        <v>24059</v>
      </c>
    </row>
    <row r="5850" spans="1:7">
      <c r="A5850" s="4" t="s">
        <v>24060</v>
      </c>
      <c r="B5850" s="4" t="s">
        <v>24061</v>
      </c>
      <c r="C5850" s="4" t="s">
        <v>464</v>
      </c>
      <c r="D5850" s="4">
        <v>31</v>
      </c>
      <c r="E5850" s="4" t="s">
        <v>24062</v>
      </c>
      <c r="F5850" s="4">
        <v>2.40783166885376</v>
      </c>
      <c r="G5850" s="4" t="s">
        <v>24063</v>
      </c>
    </row>
    <row r="5851" spans="1:7">
      <c r="A5851" s="4" t="s">
        <v>24064</v>
      </c>
      <c r="B5851" s="4" t="s">
        <v>24065</v>
      </c>
      <c r="C5851" s="4" t="s">
        <v>464</v>
      </c>
      <c r="D5851" s="4">
        <v>35</v>
      </c>
      <c r="E5851" s="4" t="s">
        <v>24066</v>
      </c>
      <c r="F5851" s="4">
        <v>2.40772151947021</v>
      </c>
      <c r="G5851" s="4" t="s">
        <v>24067</v>
      </c>
    </row>
    <row r="5852" spans="1:7">
      <c r="A5852" s="4" t="s">
        <v>24068</v>
      </c>
      <c r="B5852" s="4" t="s">
        <v>24069</v>
      </c>
      <c r="C5852" s="4" t="s">
        <v>464</v>
      </c>
      <c r="D5852" s="4">
        <v>45</v>
      </c>
      <c r="E5852" s="4" t="s">
        <v>24070</v>
      </c>
      <c r="F5852" s="4">
        <v>2.40771150588989</v>
      </c>
      <c r="G5852" s="4" t="s">
        <v>24071</v>
      </c>
    </row>
    <row r="5853" spans="1:7">
      <c r="A5853" s="4" t="s">
        <v>24072</v>
      </c>
      <c r="B5853" s="4" t="s">
        <v>24073</v>
      </c>
      <c r="C5853" s="4" t="s">
        <v>464</v>
      </c>
      <c r="D5853" s="4">
        <v>40</v>
      </c>
      <c r="E5853" s="4" t="s">
        <v>24074</v>
      </c>
      <c r="F5853" s="4">
        <v>2.40760397911072</v>
      </c>
      <c r="G5853" s="4" t="s">
        <v>24075</v>
      </c>
    </row>
    <row r="5854" spans="1:7">
      <c r="A5854" s="4" t="s">
        <v>24076</v>
      </c>
      <c r="B5854" s="4" t="s">
        <v>24077</v>
      </c>
      <c r="C5854" s="4" t="s">
        <v>464</v>
      </c>
      <c r="D5854" s="4">
        <v>40</v>
      </c>
      <c r="E5854" s="4" t="s">
        <v>24078</v>
      </c>
      <c r="F5854" s="4">
        <v>2.40599226951599</v>
      </c>
      <c r="G5854" s="4" t="s">
        <v>24079</v>
      </c>
    </row>
    <row r="5855" spans="1:7">
      <c r="A5855" s="4" t="s">
        <v>24080</v>
      </c>
      <c r="B5855" s="4" t="s">
        <v>24081</v>
      </c>
      <c r="C5855" s="4" t="s">
        <v>464</v>
      </c>
      <c r="D5855" s="4">
        <v>37</v>
      </c>
      <c r="E5855" s="4" t="s">
        <v>24082</v>
      </c>
      <c r="F5855" s="4">
        <v>2.40578103065491</v>
      </c>
      <c r="G5855" s="4" t="s">
        <v>24083</v>
      </c>
    </row>
    <row r="5856" spans="1:7">
      <c r="A5856" s="4" t="s">
        <v>24084</v>
      </c>
      <c r="B5856" s="4" t="s">
        <v>24085</v>
      </c>
      <c r="C5856" s="4" t="s">
        <v>464</v>
      </c>
      <c r="D5856" s="4">
        <v>40</v>
      </c>
      <c r="E5856" s="4" t="s">
        <v>24086</v>
      </c>
      <c r="F5856" s="4">
        <v>2.40547728538513</v>
      </c>
      <c r="G5856" s="4" t="s">
        <v>24087</v>
      </c>
    </row>
    <row r="5857" spans="1:7">
      <c r="A5857" s="4" t="s">
        <v>24088</v>
      </c>
      <c r="B5857" s="4" t="s">
        <v>24089</v>
      </c>
      <c r="C5857" s="4" t="s">
        <v>551</v>
      </c>
      <c r="D5857" s="4">
        <v>9</v>
      </c>
      <c r="E5857" s="4" t="s">
        <v>24090</v>
      </c>
      <c r="F5857" s="4">
        <v>2.40519428253174</v>
      </c>
      <c r="G5857" s="4" t="s">
        <v>24091</v>
      </c>
    </row>
    <row r="5858" spans="1:7">
      <c r="A5858" s="4" t="s">
        <v>24092</v>
      </c>
      <c r="B5858" s="4" t="s">
        <v>24093</v>
      </c>
      <c r="C5858" s="4" t="s">
        <v>464</v>
      </c>
      <c r="D5858" s="4">
        <v>42</v>
      </c>
      <c r="E5858" s="4" t="s">
        <v>24094</v>
      </c>
      <c r="F5858" s="4">
        <v>2.40503740310669</v>
      </c>
      <c r="G5858" s="4" t="s">
        <v>24095</v>
      </c>
    </row>
    <row r="5859" spans="1:7">
      <c r="A5859" s="4" t="s">
        <v>24096</v>
      </c>
      <c r="B5859" s="4" t="s">
        <v>24097</v>
      </c>
      <c r="C5859" s="4" t="s">
        <v>464</v>
      </c>
      <c r="D5859" s="4">
        <v>48</v>
      </c>
      <c r="E5859" s="4" t="s">
        <v>24098</v>
      </c>
      <c r="F5859" s="4">
        <v>2.40369176864624</v>
      </c>
      <c r="G5859" s="4" t="s">
        <v>24099</v>
      </c>
    </row>
    <row r="5860" spans="1:7">
      <c r="A5860" s="4" t="s">
        <v>24100</v>
      </c>
      <c r="B5860" s="4" t="s">
        <v>24101</v>
      </c>
      <c r="C5860" s="4" t="s">
        <v>464</v>
      </c>
      <c r="D5860" s="4">
        <v>36</v>
      </c>
      <c r="E5860" s="4" t="s">
        <v>24102</v>
      </c>
      <c r="F5860" s="4">
        <v>2.40293788909912</v>
      </c>
      <c r="G5860" s="4" t="s">
        <v>24103</v>
      </c>
    </row>
    <row r="5861" spans="1:7">
      <c r="A5861" s="4" t="s">
        <v>24104</v>
      </c>
      <c r="B5861" s="4" t="s">
        <v>24105</v>
      </c>
      <c r="C5861" s="4" t="s">
        <v>464</v>
      </c>
      <c r="D5861" s="4">
        <v>36</v>
      </c>
      <c r="E5861" s="4" t="s">
        <v>24106</v>
      </c>
      <c r="F5861" s="4">
        <v>2.40291428565979</v>
      </c>
      <c r="G5861" s="4" t="s">
        <v>24107</v>
      </c>
    </row>
    <row r="5862" spans="1:7">
      <c r="A5862" s="4" t="s">
        <v>24108</v>
      </c>
      <c r="B5862" s="4" t="s">
        <v>24109</v>
      </c>
      <c r="C5862" s="4" t="s">
        <v>464</v>
      </c>
      <c r="D5862" s="4">
        <v>41</v>
      </c>
      <c r="E5862" s="4" t="s">
        <v>24110</v>
      </c>
      <c r="F5862" s="4">
        <v>2.40198850631714</v>
      </c>
      <c r="G5862" s="4" t="s">
        <v>24111</v>
      </c>
    </row>
    <row r="5863" spans="1:7">
      <c r="A5863" s="4" t="s">
        <v>24112</v>
      </c>
      <c r="B5863" s="4" t="s">
        <v>24113</v>
      </c>
      <c r="C5863" s="4" t="s">
        <v>464</v>
      </c>
      <c r="D5863" s="4">
        <v>39</v>
      </c>
      <c r="E5863" s="4" t="s">
        <v>24114</v>
      </c>
      <c r="F5863" s="4">
        <v>2.40146255493164</v>
      </c>
      <c r="G5863" s="4" t="s">
        <v>24115</v>
      </c>
    </row>
    <row r="5864" spans="1:7">
      <c r="A5864" s="4" t="s">
        <v>24116</v>
      </c>
      <c r="B5864" s="4" t="s">
        <v>24117</v>
      </c>
      <c r="C5864" s="4" t="s">
        <v>464</v>
      </c>
      <c r="D5864" s="4">
        <v>40</v>
      </c>
      <c r="E5864" s="4" t="s">
        <v>24118</v>
      </c>
      <c r="F5864" s="4">
        <v>2.4011378288269</v>
      </c>
      <c r="G5864" s="4" t="s">
        <v>24119</v>
      </c>
    </row>
    <row r="5865" spans="1:7">
      <c r="A5865" s="4" t="s">
        <v>24120</v>
      </c>
      <c r="B5865" s="4" t="s">
        <v>24121</v>
      </c>
      <c r="C5865" s="4" t="s">
        <v>464</v>
      </c>
      <c r="D5865" s="4">
        <v>42</v>
      </c>
      <c r="E5865" s="4" t="s">
        <v>24122</v>
      </c>
      <c r="F5865" s="4">
        <v>2.40103244781494</v>
      </c>
      <c r="G5865" s="4" t="s">
        <v>24123</v>
      </c>
    </row>
    <row r="5866" spans="1:7">
      <c r="A5866" s="4" t="s">
        <v>24124</v>
      </c>
      <c r="B5866" s="4" t="s">
        <v>24125</v>
      </c>
      <c r="C5866" s="4" t="s">
        <v>464</v>
      </c>
      <c r="D5866" s="4">
        <v>43</v>
      </c>
      <c r="E5866" s="4" t="s">
        <v>24126</v>
      </c>
      <c r="F5866" s="4">
        <v>2.4005389213562</v>
      </c>
      <c r="G5866" s="4" t="s">
        <v>24127</v>
      </c>
    </row>
    <row r="5867" spans="1:7">
      <c r="A5867" s="4" t="s">
        <v>24128</v>
      </c>
      <c r="B5867" s="4" t="s">
        <v>24129</v>
      </c>
      <c r="C5867" s="4" t="s">
        <v>464</v>
      </c>
      <c r="D5867" s="4">
        <v>31</v>
      </c>
      <c r="E5867" s="4" t="s">
        <v>24130</v>
      </c>
      <c r="F5867" s="4">
        <v>2.40041518211365</v>
      </c>
      <c r="G5867" s="4" t="s">
        <v>24131</v>
      </c>
    </row>
    <row r="5868" spans="1:7">
      <c r="A5868" s="4" t="s">
        <v>24132</v>
      </c>
      <c r="B5868" s="4" t="s">
        <v>24133</v>
      </c>
      <c r="C5868" s="4" t="s">
        <v>464</v>
      </c>
      <c r="D5868" s="4">
        <v>42</v>
      </c>
      <c r="E5868" s="4" t="s">
        <v>24134</v>
      </c>
      <c r="F5868" s="4">
        <v>2.3990261554718</v>
      </c>
      <c r="G5868" s="4" t="s">
        <v>24135</v>
      </c>
    </row>
    <row r="5869" spans="1:7">
      <c r="A5869" s="4" t="s">
        <v>24136</v>
      </c>
      <c r="B5869" s="4" t="s">
        <v>24137</v>
      </c>
      <c r="C5869" s="4" t="s">
        <v>464</v>
      </c>
      <c r="D5869" s="4">
        <v>46</v>
      </c>
      <c r="E5869" s="4" t="s">
        <v>24138</v>
      </c>
      <c r="F5869" s="4">
        <v>2.39776420593262</v>
      </c>
      <c r="G5869" s="4" t="s">
        <v>24139</v>
      </c>
    </row>
    <row r="5870" spans="1:7">
      <c r="A5870" s="4" t="s">
        <v>24140</v>
      </c>
      <c r="B5870" s="4" t="s">
        <v>24141</v>
      </c>
      <c r="C5870" s="4" t="s">
        <v>464</v>
      </c>
      <c r="D5870" s="4">
        <v>38</v>
      </c>
      <c r="E5870" s="4" t="s">
        <v>24142</v>
      </c>
      <c r="F5870" s="4">
        <v>2.39686918258667</v>
      </c>
      <c r="G5870" s="4" t="s">
        <v>24143</v>
      </c>
    </row>
    <row r="5871" spans="1:7">
      <c r="A5871" s="4" t="s">
        <v>24144</v>
      </c>
      <c r="B5871" s="4" t="s">
        <v>24145</v>
      </c>
      <c r="C5871" s="4" t="s">
        <v>551</v>
      </c>
      <c r="D5871" s="4">
        <v>14</v>
      </c>
      <c r="E5871" s="4" t="s">
        <v>24146</v>
      </c>
      <c r="F5871" s="4">
        <v>2.39686107635498</v>
      </c>
      <c r="G5871" s="4" t="s">
        <v>24147</v>
      </c>
    </row>
    <row r="5872" spans="1:7">
      <c r="A5872" s="4" t="s">
        <v>24148</v>
      </c>
      <c r="B5872" s="4" t="s">
        <v>24149</v>
      </c>
      <c r="C5872" s="4" t="s">
        <v>464</v>
      </c>
      <c r="D5872" s="4">
        <v>36</v>
      </c>
      <c r="E5872" s="4" t="s">
        <v>24150</v>
      </c>
      <c r="F5872" s="4">
        <v>2.39629197120667</v>
      </c>
      <c r="G5872" s="4" t="s">
        <v>24151</v>
      </c>
    </row>
    <row r="5873" spans="1:7">
      <c r="A5873" s="4" t="s">
        <v>24152</v>
      </c>
      <c r="B5873" s="4" t="s">
        <v>24153</v>
      </c>
      <c r="C5873" s="4" t="s">
        <v>464</v>
      </c>
      <c r="D5873" s="4">
        <v>37</v>
      </c>
      <c r="E5873" s="4" t="s">
        <v>24154</v>
      </c>
      <c r="F5873" s="4">
        <v>2.39467430114746</v>
      </c>
      <c r="G5873" s="4" t="s">
        <v>24155</v>
      </c>
    </row>
    <row r="5874" spans="1:7">
      <c r="A5874" s="4" t="s">
        <v>24156</v>
      </c>
      <c r="B5874" s="4" t="s">
        <v>24157</v>
      </c>
      <c r="C5874" s="4" t="s">
        <v>464</v>
      </c>
      <c r="D5874" s="4">
        <v>45</v>
      </c>
      <c r="E5874" s="4" t="s">
        <v>24158</v>
      </c>
      <c r="F5874" s="4">
        <v>2.39417552947998</v>
      </c>
      <c r="G5874" s="4" t="s">
        <v>24159</v>
      </c>
    </row>
    <row r="5875" spans="1:7">
      <c r="A5875" s="4" t="s">
        <v>24160</v>
      </c>
      <c r="B5875" s="4" t="s">
        <v>24161</v>
      </c>
      <c r="C5875" s="4" t="s">
        <v>464</v>
      </c>
      <c r="D5875" s="4">
        <v>44</v>
      </c>
      <c r="E5875" s="4" t="s">
        <v>24162</v>
      </c>
      <c r="F5875" s="4">
        <v>2.39416408538818</v>
      </c>
      <c r="G5875" s="4" t="s">
        <v>24163</v>
      </c>
    </row>
    <row r="5876" spans="1:7">
      <c r="A5876" s="4" t="s">
        <v>24164</v>
      </c>
      <c r="B5876" s="4" t="s">
        <v>24165</v>
      </c>
      <c r="C5876" s="4" t="s">
        <v>464</v>
      </c>
      <c r="D5876" s="4">
        <v>37</v>
      </c>
      <c r="E5876" s="4" t="s">
        <v>24166</v>
      </c>
      <c r="F5876" s="4">
        <v>2.3934383392334</v>
      </c>
      <c r="G5876" s="4" t="s">
        <v>24167</v>
      </c>
    </row>
    <row r="5877" spans="1:7">
      <c r="A5877" s="4" t="s">
        <v>24168</v>
      </c>
      <c r="B5877" s="4" t="s">
        <v>24169</v>
      </c>
      <c r="C5877" s="4" t="s">
        <v>464</v>
      </c>
      <c r="D5877" s="4">
        <v>45</v>
      </c>
      <c r="E5877" s="4" t="s">
        <v>24170</v>
      </c>
      <c r="F5877" s="4">
        <v>2.3930492401123</v>
      </c>
      <c r="G5877" s="4" t="s">
        <v>24171</v>
      </c>
    </row>
    <row r="5878" spans="1:7">
      <c r="A5878" s="4" t="s">
        <v>24172</v>
      </c>
      <c r="B5878" s="4" t="s">
        <v>24173</v>
      </c>
      <c r="C5878" s="4" t="s">
        <v>464</v>
      </c>
      <c r="D5878" s="4">
        <v>46</v>
      </c>
      <c r="E5878" s="4" t="s">
        <v>24174</v>
      </c>
      <c r="F5878" s="4">
        <v>2.39275169372559</v>
      </c>
      <c r="G5878" s="4" t="s">
        <v>24175</v>
      </c>
    </row>
    <row r="5879" spans="1:7">
      <c r="A5879" s="4" t="s">
        <v>24176</v>
      </c>
      <c r="B5879" s="4" t="s">
        <v>24177</v>
      </c>
      <c r="C5879" s="4" t="s">
        <v>464</v>
      </c>
      <c r="D5879" s="4">
        <v>33</v>
      </c>
      <c r="E5879" s="4" t="s">
        <v>24178</v>
      </c>
      <c r="F5879" s="4">
        <v>2.39098882675171</v>
      </c>
      <c r="G5879" s="4" t="s">
        <v>24179</v>
      </c>
    </row>
    <row r="5880" spans="1:7">
      <c r="A5880" s="4" t="s">
        <v>24180</v>
      </c>
      <c r="B5880" s="4" t="s">
        <v>24181</v>
      </c>
      <c r="C5880" s="4" t="s">
        <v>551</v>
      </c>
      <c r="D5880" s="4">
        <v>18</v>
      </c>
      <c r="E5880" s="4" t="s">
        <v>24182</v>
      </c>
      <c r="F5880" s="4">
        <v>2.39091658592224</v>
      </c>
      <c r="G5880" s="4" t="s">
        <v>24183</v>
      </c>
    </row>
    <row r="5881" spans="1:7">
      <c r="A5881" s="4" t="s">
        <v>24184</v>
      </c>
      <c r="B5881" s="4" t="s">
        <v>24185</v>
      </c>
      <c r="C5881" s="4" t="s">
        <v>464</v>
      </c>
      <c r="D5881" s="4">
        <v>38</v>
      </c>
      <c r="E5881" s="4" t="s">
        <v>24186</v>
      </c>
      <c r="F5881" s="4">
        <v>2.39083337783813</v>
      </c>
      <c r="G5881" s="4" t="s">
        <v>24187</v>
      </c>
    </row>
    <row r="5882" spans="1:7">
      <c r="A5882" s="4" t="s">
        <v>24188</v>
      </c>
      <c r="B5882" s="4" t="s">
        <v>24189</v>
      </c>
      <c r="C5882" s="4" t="s">
        <v>464</v>
      </c>
      <c r="D5882" s="4">
        <v>37</v>
      </c>
      <c r="E5882" s="4" t="s">
        <v>24190</v>
      </c>
      <c r="F5882" s="4">
        <v>2.39077138900757</v>
      </c>
      <c r="G5882" s="4" t="s">
        <v>24191</v>
      </c>
    </row>
    <row r="5883" spans="1:7">
      <c r="A5883" s="4" t="s">
        <v>24192</v>
      </c>
      <c r="B5883" s="4" t="s">
        <v>24193</v>
      </c>
      <c r="C5883" s="4" t="s">
        <v>464</v>
      </c>
      <c r="D5883" s="4">
        <v>38</v>
      </c>
      <c r="E5883" s="4" t="s">
        <v>24194</v>
      </c>
      <c r="F5883" s="4">
        <v>2.39056181907654</v>
      </c>
      <c r="G5883" s="4" t="s">
        <v>24195</v>
      </c>
    </row>
    <row r="5884" spans="1:7">
      <c r="A5884" s="4" t="s">
        <v>24196</v>
      </c>
      <c r="B5884" s="4" t="s">
        <v>24197</v>
      </c>
      <c r="C5884" s="4" t="s">
        <v>3050</v>
      </c>
      <c r="D5884" s="4">
        <v>3</v>
      </c>
      <c r="E5884" s="4" t="s">
        <v>24198</v>
      </c>
      <c r="F5884" s="4">
        <v>2.38887500762939</v>
      </c>
      <c r="G5884" s="4" t="s">
        <v>24199</v>
      </c>
    </row>
    <row r="5885" spans="1:7">
      <c r="A5885" s="4" t="s">
        <v>24200</v>
      </c>
      <c r="B5885" s="4" t="s">
        <v>24201</v>
      </c>
      <c r="C5885" s="4" t="s">
        <v>464</v>
      </c>
      <c r="D5885" s="4">
        <v>42</v>
      </c>
      <c r="E5885" s="4" t="s">
        <v>24202</v>
      </c>
      <c r="F5885" s="4">
        <v>2.3878767490387</v>
      </c>
      <c r="G5885" s="4" t="s">
        <v>24203</v>
      </c>
    </row>
    <row r="5886" spans="1:7">
      <c r="A5886" s="4" t="s">
        <v>24204</v>
      </c>
      <c r="B5886" s="4" t="s">
        <v>24205</v>
      </c>
      <c r="C5886" s="4" t="s">
        <v>464</v>
      </c>
      <c r="D5886" s="4">
        <v>36</v>
      </c>
      <c r="E5886" s="4" t="s">
        <v>24206</v>
      </c>
      <c r="F5886" s="4">
        <v>2.38754749298096</v>
      </c>
      <c r="G5886" s="4" t="s">
        <v>24207</v>
      </c>
    </row>
    <row r="5887" spans="1:7">
      <c r="A5887" s="4" t="s">
        <v>24208</v>
      </c>
      <c r="B5887" s="4" t="s">
        <v>24209</v>
      </c>
      <c r="C5887" s="4" t="s">
        <v>464</v>
      </c>
      <c r="D5887" s="4">
        <v>34</v>
      </c>
      <c r="E5887" s="4" t="s">
        <v>24210</v>
      </c>
      <c r="F5887" s="4">
        <v>2.38680720329285</v>
      </c>
      <c r="G5887" s="4" t="s">
        <v>24211</v>
      </c>
    </row>
    <row r="5888" spans="1:7">
      <c r="A5888" s="4" t="s">
        <v>24212</v>
      </c>
      <c r="B5888" s="4" t="s">
        <v>24213</v>
      </c>
      <c r="C5888" s="4" t="s">
        <v>464</v>
      </c>
      <c r="D5888" s="4">
        <v>36</v>
      </c>
      <c r="E5888" s="4" t="s">
        <v>24214</v>
      </c>
      <c r="F5888" s="4">
        <v>2.38660144805908</v>
      </c>
      <c r="G5888" s="4" t="s">
        <v>24215</v>
      </c>
    </row>
    <row r="5889" spans="1:7">
      <c r="A5889" s="4" t="s">
        <v>24216</v>
      </c>
      <c r="B5889" s="4" t="s">
        <v>24217</v>
      </c>
      <c r="C5889" s="4" t="s">
        <v>464</v>
      </c>
      <c r="D5889" s="4">
        <v>39</v>
      </c>
      <c r="E5889" s="4" t="s">
        <v>24218</v>
      </c>
      <c r="F5889" s="4">
        <v>2.38624238967896</v>
      </c>
      <c r="G5889" s="4" t="s">
        <v>24219</v>
      </c>
    </row>
    <row r="5890" spans="1:7">
      <c r="A5890" s="4" t="s">
        <v>24220</v>
      </c>
      <c r="B5890" s="4" t="s">
        <v>24221</v>
      </c>
      <c r="C5890" s="4" t="s">
        <v>464</v>
      </c>
      <c r="D5890" s="4">
        <v>37</v>
      </c>
      <c r="E5890" s="4" t="s">
        <v>24222</v>
      </c>
      <c r="F5890" s="4">
        <v>2.38572120666504</v>
      </c>
      <c r="G5890" s="4" t="s">
        <v>24223</v>
      </c>
    </row>
    <row r="5891" spans="1:7">
      <c r="A5891" s="4" t="s">
        <v>24224</v>
      </c>
      <c r="B5891" s="4" t="s">
        <v>24225</v>
      </c>
      <c r="C5891" s="4" t="s">
        <v>464</v>
      </c>
      <c r="D5891" s="4">
        <v>45</v>
      </c>
      <c r="E5891" s="4" t="s">
        <v>24226</v>
      </c>
      <c r="F5891" s="4">
        <v>2.38566637039185</v>
      </c>
      <c r="G5891" s="4" t="s">
        <v>24227</v>
      </c>
    </row>
    <row r="5892" spans="1:7">
      <c r="A5892" s="4" t="s">
        <v>24228</v>
      </c>
      <c r="B5892" s="4" t="s">
        <v>24229</v>
      </c>
      <c r="C5892" s="4" t="s">
        <v>464</v>
      </c>
      <c r="D5892" s="4">
        <v>45</v>
      </c>
      <c r="E5892" s="4" t="s">
        <v>24230</v>
      </c>
      <c r="F5892" s="4">
        <v>2.38562202453613</v>
      </c>
      <c r="G5892" s="4" t="s">
        <v>24231</v>
      </c>
    </row>
    <row r="5893" spans="1:7">
      <c r="A5893" s="4" t="s">
        <v>24232</v>
      </c>
      <c r="B5893" s="4" t="s">
        <v>24233</v>
      </c>
      <c r="C5893" s="4" t="s">
        <v>551</v>
      </c>
      <c r="D5893" s="4">
        <v>20</v>
      </c>
      <c r="E5893" s="4" t="s">
        <v>24234</v>
      </c>
      <c r="F5893" s="4">
        <v>2.38403129577637</v>
      </c>
      <c r="G5893" s="4" t="s">
        <v>24235</v>
      </c>
    </row>
    <row r="5894" spans="1:7">
      <c r="A5894" s="4" t="s">
        <v>24236</v>
      </c>
      <c r="B5894" s="4" t="s">
        <v>24237</v>
      </c>
      <c r="C5894" s="4" t="s">
        <v>464</v>
      </c>
      <c r="D5894" s="4">
        <v>40</v>
      </c>
      <c r="E5894" s="4" t="s">
        <v>24238</v>
      </c>
      <c r="F5894" s="4">
        <v>2.38390135765076</v>
      </c>
      <c r="G5894" s="4" t="s">
        <v>24239</v>
      </c>
    </row>
    <row r="5895" spans="1:7">
      <c r="A5895" s="4" t="s">
        <v>24240</v>
      </c>
      <c r="B5895" s="4" t="s">
        <v>24241</v>
      </c>
      <c r="C5895" s="4" t="s">
        <v>464</v>
      </c>
      <c r="D5895" s="4">
        <v>33</v>
      </c>
      <c r="E5895" s="4" t="s">
        <v>24242</v>
      </c>
      <c r="F5895" s="4">
        <v>2.38348412513733</v>
      </c>
      <c r="G5895" s="4" t="s">
        <v>24243</v>
      </c>
    </row>
    <row r="5896" spans="1:7">
      <c r="A5896" s="4" t="s">
        <v>24244</v>
      </c>
      <c r="B5896" s="4" t="s">
        <v>24245</v>
      </c>
      <c r="C5896" s="4" t="s">
        <v>464</v>
      </c>
      <c r="D5896" s="4">
        <v>36</v>
      </c>
      <c r="E5896" s="4" t="s">
        <v>24246</v>
      </c>
      <c r="F5896" s="4">
        <v>2.38335084915161</v>
      </c>
      <c r="G5896" s="4" t="s">
        <v>24247</v>
      </c>
    </row>
    <row r="5897" spans="1:7">
      <c r="A5897" s="4" t="s">
        <v>24248</v>
      </c>
      <c r="B5897" s="4" t="s">
        <v>24249</v>
      </c>
      <c r="C5897" s="4" t="s">
        <v>551</v>
      </c>
      <c r="D5897" s="4">
        <v>20</v>
      </c>
      <c r="E5897" s="4" t="s">
        <v>24250</v>
      </c>
      <c r="F5897" s="4">
        <v>2.38305616378784</v>
      </c>
      <c r="G5897" s="4" t="s">
        <v>24251</v>
      </c>
    </row>
    <row r="5898" spans="1:7">
      <c r="A5898" s="4" t="s">
        <v>24252</v>
      </c>
      <c r="B5898" s="4" t="s">
        <v>24253</v>
      </c>
      <c r="C5898" s="4" t="s">
        <v>464</v>
      </c>
      <c r="D5898" s="4">
        <v>33</v>
      </c>
      <c r="E5898" s="4" t="s">
        <v>24254</v>
      </c>
      <c r="F5898" s="4">
        <v>2.38288974761963</v>
      </c>
      <c r="G5898" s="4" t="s">
        <v>24255</v>
      </c>
    </row>
    <row r="5899" spans="1:7">
      <c r="A5899" s="4" t="s">
        <v>24256</v>
      </c>
      <c r="B5899" s="4" t="s">
        <v>24257</v>
      </c>
      <c r="C5899" s="4" t="s">
        <v>464</v>
      </c>
      <c r="D5899" s="4">
        <v>41</v>
      </c>
      <c r="E5899" s="4" t="s">
        <v>24258</v>
      </c>
      <c r="F5899" s="4">
        <v>2.38136601448059</v>
      </c>
      <c r="G5899" s="4" t="s">
        <v>24259</v>
      </c>
    </row>
    <row r="5900" spans="1:7">
      <c r="A5900" s="4" t="s">
        <v>24260</v>
      </c>
      <c r="B5900" s="4" t="s">
        <v>24261</v>
      </c>
      <c r="C5900" s="4" t="s">
        <v>464</v>
      </c>
      <c r="D5900" s="4">
        <v>35</v>
      </c>
      <c r="E5900" s="4" t="s">
        <v>24262</v>
      </c>
      <c r="F5900" s="4">
        <v>2.38061714172363</v>
      </c>
      <c r="G5900" s="4" t="s">
        <v>24263</v>
      </c>
    </row>
    <row r="5901" spans="1:7">
      <c r="A5901" s="4" t="s">
        <v>24264</v>
      </c>
      <c r="B5901" s="4" t="s">
        <v>24265</v>
      </c>
      <c r="C5901" s="4" t="s">
        <v>551</v>
      </c>
      <c r="D5901" s="4">
        <v>20</v>
      </c>
      <c r="E5901" s="4" t="s">
        <v>24266</v>
      </c>
      <c r="F5901" s="4">
        <v>2.38052701950073</v>
      </c>
      <c r="G5901" s="4" t="s">
        <v>24267</v>
      </c>
    </row>
    <row r="5902" spans="1:7">
      <c r="A5902" s="4" t="s">
        <v>24268</v>
      </c>
      <c r="B5902" s="4" t="s">
        <v>24269</v>
      </c>
      <c r="C5902" s="4" t="s">
        <v>464</v>
      </c>
      <c r="D5902" s="4">
        <v>33</v>
      </c>
      <c r="E5902" s="4" t="s">
        <v>24270</v>
      </c>
      <c r="F5902" s="4">
        <v>2.3803882598877</v>
      </c>
      <c r="G5902" s="4" t="s">
        <v>24271</v>
      </c>
    </row>
    <row r="5903" spans="1:7">
      <c r="A5903" s="4" t="s">
        <v>24272</v>
      </c>
      <c r="B5903" s="4" t="s">
        <v>24273</v>
      </c>
      <c r="C5903" s="4" t="s">
        <v>464</v>
      </c>
      <c r="D5903" s="4">
        <v>33</v>
      </c>
      <c r="E5903" s="4" t="s">
        <v>24274</v>
      </c>
      <c r="F5903" s="4">
        <v>2.3799262046814</v>
      </c>
      <c r="G5903" s="4" t="s">
        <v>24275</v>
      </c>
    </row>
    <row r="5904" spans="1:7">
      <c r="A5904" s="4" t="s">
        <v>24276</v>
      </c>
      <c r="B5904" s="4" t="s">
        <v>24277</v>
      </c>
      <c r="C5904" s="4" t="s">
        <v>464</v>
      </c>
      <c r="D5904" s="4">
        <v>38</v>
      </c>
      <c r="E5904" s="4" t="s">
        <v>24278</v>
      </c>
      <c r="F5904" s="4">
        <v>2.37903189659119</v>
      </c>
      <c r="G5904" s="4" t="s">
        <v>24279</v>
      </c>
    </row>
    <row r="5905" spans="1:7">
      <c r="A5905" s="4" t="s">
        <v>24280</v>
      </c>
      <c r="B5905" s="4" t="s">
        <v>24281</v>
      </c>
      <c r="C5905" s="4" t="s">
        <v>464</v>
      </c>
      <c r="D5905" s="4">
        <v>38</v>
      </c>
      <c r="E5905" s="4" t="s">
        <v>24282</v>
      </c>
      <c r="F5905" s="4">
        <v>2.37778520584106</v>
      </c>
      <c r="G5905" s="4" t="s">
        <v>24283</v>
      </c>
    </row>
    <row r="5906" spans="1:7">
      <c r="A5906" s="4" t="s">
        <v>24284</v>
      </c>
      <c r="B5906" s="4" t="s">
        <v>24285</v>
      </c>
      <c r="C5906" s="4" t="s">
        <v>464</v>
      </c>
      <c r="D5906" s="4">
        <v>39</v>
      </c>
      <c r="E5906" s="4" t="s">
        <v>24286</v>
      </c>
      <c r="F5906" s="4">
        <v>2.37772083282471</v>
      </c>
      <c r="G5906" s="4" t="s">
        <v>24287</v>
      </c>
    </row>
    <row r="5907" spans="1:7">
      <c r="A5907" s="4" t="s">
        <v>24288</v>
      </c>
      <c r="B5907" s="4" t="s">
        <v>24289</v>
      </c>
      <c r="C5907" s="4" t="s">
        <v>464</v>
      </c>
      <c r="D5907" s="4">
        <v>40</v>
      </c>
      <c r="E5907" s="4" t="s">
        <v>24290</v>
      </c>
      <c r="F5907" s="4">
        <v>2.37749719619751</v>
      </c>
      <c r="G5907" s="4" t="s">
        <v>24291</v>
      </c>
    </row>
    <row r="5908" spans="1:7">
      <c r="A5908" s="4" t="s">
        <v>24292</v>
      </c>
      <c r="B5908" s="4" t="s">
        <v>24293</v>
      </c>
      <c r="C5908" s="4" t="s">
        <v>464</v>
      </c>
      <c r="D5908" s="4">
        <v>36</v>
      </c>
      <c r="E5908" s="4" t="s">
        <v>24294</v>
      </c>
      <c r="F5908" s="4">
        <v>2.37673306465149</v>
      </c>
      <c r="G5908" s="4" t="s">
        <v>24295</v>
      </c>
    </row>
    <row r="5909" spans="1:7">
      <c r="A5909" s="4" t="s">
        <v>24296</v>
      </c>
      <c r="B5909" s="4" t="s">
        <v>24297</v>
      </c>
      <c r="C5909" s="4" t="s">
        <v>464</v>
      </c>
      <c r="D5909" s="4">
        <v>42</v>
      </c>
      <c r="E5909" s="4" t="s">
        <v>24298</v>
      </c>
      <c r="F5909" s="4">
        <v>2.37609386444092</v>
      </c>
      <c r="G5909" s="4" t="s">
        <v>24299</v>
      </c>
    </row>
    <row r="5910" spans="1:7">
      <c r="A5910" s="4" t="s">
        <v>24300</v>
      </c>
      <c r="B5910" s="4" t="s">
        <v>24301</v>
      </c>
      <c r="C5910" s="4" t="s">
        <v>464</v>
      </c>
      <c r="D5910" s="4">
        <v>38</v>
      </c>
      <c r="E5910" s="4" t="s">
        <v>24302</v>
      </c>
      <c r="F5910" s="4">
        <v>2.37582302093506</v>
      </c>
      <c r="G5910" s="4" t="s">
        <v>24303</v>
      </c>
    </row>
    <row r="5911" spans="1:7">
      <c r="A5911" s="4" t="s">
        <v>24304</v>
      </c>
      <c r="B5911" s="4" t="s">
        <v>24305</v>
      </c>
      <c r="C5911" s="4" t="s">
        <v>464</v>
      </c>
      <c r="D5911" s="4">
        <v>36</v>
      </c>
      <c r="E5911" s="4" t="s">
        <v>24306</v>
      </c>
      <c r="F5911" s="4">
        <v>2.37537169456482</v>
      </c>
      <c r="G5911" s="4" t="s">
        <v>24307</v>
      </c>
    </row>
    <row r="5912" spans="1:7">
      <c r="A5912" s="4" t="s">
        <v>24308</v>
      </c>
      <c r="B5912" s="4" t="s">
        <v>24309</v>
      </c>
      <c r="C5912" s="4" t="s">
        <v>464</v>
      </c>
      <c r="D5912" s="4">
        <v>41</v>
      </c>
      <c r="E5912" s="4" t="s">
        <v>24310</v>
      </c>
      <c r="F5912" s="4">
        <v>2.37532138824463</v>
      </c>
      <c r="G5912" s="4" t="s">
        <v>24311</v>
      </c>
    </row>
    <row r="5913" spans="1:7">
      <c r="A5913" s="4" t="s">
        <v>24312</v>
      </c>
      <c r="B5913" s="4" t="s">
        <v>24313</v>
      </c>
      <c r="C5913" s="4" t="s">
        <v>464</v>
      </c>
      <c r="D5913" s="4">
        <v>43</v>
      </c>
      <c r="E5913" s="4" t="s">
        <v>24314</v>
      </c>
      <c r="F5913" s="4">
        <v>2.37530660629272</v>
      </c>
      <c r="G5913" s="4" t="s">
        <v>24315</v>
      </c>
    </row>
    <row r="5914" spans="1:7">
      <c r="A5914" s="4" t="s">
        <v>24316</v>
      </c>
      <c r="B5914" s="4" t="s">
        <v>24317</v>
      </c>
      <c r="C5914" s="4" t="s">
        <v>464</v>
      </c>
      <c r="D5914" s="4">
        <v>36</v>
      </c>
      <c r="E5914" s="4" t="s">
        <v>24318</v>
      </c>
      <c r="F5914" s="4">
        <v>2.37492775917053</v>
      </c>
      <c r="G5914" s="4" t="s">
        <v>24319</v>
      </c>
    </row>
    <row r="5915" spans="1:7">
      <c r="A5915" s="4" t="s">
        <v>24320</v>
      </c>
      <c r="B5915" s="4" t="s">
        <v>24321</v>
      </c>
      <c r="C5915" s="4" t="s">
        <v>464</v>
      </c>
      <c r="D5915" s="4">
        <v>37</v>
      </c>
      <c r="E5915" s="4" t="s">
        <v>24322</v>
      </c>
      <c r="F5915" s="4">
        <v>2.37467288970947</v>
      </c>
      <c r="G5915" s="4" t="s">
        <v>24323</v>
      </c>
    </row>
    <row r="5916" spans="1:7">
      <c r="A5916" s="4" t="s">
        <v>24324</v>
      </c>
      <c r="B5916" s="4" t="s">
        <v>24325</v>
      </c>
      <c r="C5916" s="4" t="s">
        <v>551</v>
      </c>
      <c r="D5916" s="4">
        <v>17</v>
      </c>
      <c r="E5916" s="4" t="s">
        <v>24326</v>
      </c>
      <c r="F5916" s="4">
        <v>2.37441754341125</v>
      </c>
      <c r="G5916" s="4" t="s">
        <v>24327</v>
      </c>
    </row>
    <row r="5917" spans="1:7">
      <c r="A5917" s="4" t="s">
        <v>24328</v>
      </c>
      <c r="B5917" s="4" t="s">
        <v>24329</v>
      </c>
      <c r="C5917" s="4" t="s">
        <v>464</v>
      </c>
      <c r="D5917" s="4">
        <v>31</v>
      </c>
      <c r="E5917" s="4" t="s">
        <v>24330</v>
      </c>
      <c r="F5917" s="4">
        <v>2.37432813644409</v>
      </c>
      <c r="G5917" s="4" t="s">
        <v>24331</v>
      </c>
    </row>
    <row r="5918" spans="1:7">
      <c r="A5918" s="4" t="s">
        <v>24332</v>
      </c>
      <c r="B5918" s="4" t="s">
        <v>24333</v>
      </c>
      <c r="C5918" s="4" t="s">
        <v>464</v>
      </c>
      <c r="D5918" s="4">
        <v>38</v>
      </c>
      <c r="E5918" s="4" t="s">
        <v>24334</v>
      </c>
      <c r="F5918" s="4">
        <v>2.37374353408813</v>
      </c>
      <c r="G5918" s="4" t="s">
        <v>24335</v>
      </c>
    </row>
    <row r="5919" spans="1:7">
      <c r="A5919" s="4" t="s">
        <v>24336</v>
      </c>
      <c r="B5919" s="4" t="s">
        <v>24337</v>
      </c>
      <c r="C5919" s="4" t="s">
        <v>464</v>
      </c>
      <c r="D5919" s="4">
        <v>45</v>
      </c>
      <c r="E5919" s="4" t="s">
        <v>24338</v>
      </c>
      <c r="F5919" s="4">
        <v>2.37372303009033</v>
      </c>
      <c r="G5919" s="4" t="s">
        <v>24339</v>
      </c>
    </row>
    <row r="5920" spans="1:7">
      <c r="A5920" s="4" t="s">
        <v>24340</v>
      </c>
      <c r="B5920" s="4" t="s">
        <v>24341</v>
      </c>
      <c r="C5920" s="4" t="s">
        <v>464</v>
      </c>
      <c r="D5920" s="4">
        <v>42</v>
      </c>
      <c r="E5920" s="4" t="s">
        <v>24342</v>
      </c>
      <c r="F5920" s="4">
        <v>2.37343454360962</v>
      </c>
      <c r="G5920" s="4" t="s">
        <v>24343</v>
      </c>
    </row>
    <row r="5921" spans="1:7">
      <c r="A5921" s="4" t="s">
        <v>24344</v>
      </c>
      <c r="B5921" s="4" t="s">
        <v>24345</v>
      </c>
      <c r="C5921" s="4" t="s">
        <v>464</v>
      </c>
      <c r="D5921" s="4">
        <v>41</v>
      </c>
      <c r="E5921" s="4" t="s">
        <v>24346</v>
      </c>
      <c r="F5921" s="4">
        <v>2.37293434143066</v>
      </c>
      <c r="G5921" s="4" t="s">
        <v>24347</v>
      </c>
    </row>
    <row r="5922" spans="1:7">
      <c r="A5922" s="4" t="s">
        <v>24348</v>
      </c>
      <c r="B5922" s="4" t="s">
        <v>24349</v>
      </c>
      <c r="C5922" s="4" t="s">
        <v>551</v>
      </c>
      <c r="D5922" s="4">
        <v>20</v>
      </c>
      <c r="E5922" s="4" t="s">
        <v>24350</v>
      </c>
      <c r="F5922" s="4">
        <v>2.37275552749634</v>
      </c>
      <c r="G5922" s="4" t="s">
        <v>24351</v>
      </c>
    </row>
    <row r="5923" spans="1:7">
      <c r="A5923" s="4" t="s">
        <v>24352</v>
      </c>
      <c r="B5923" s="4" t="s">
        <v>24353</v>
      </c>
      <c r="C5923" s="4" t="s">
        <v>464</v>
      </c>
      <c r="D5923" s="4">
        <v>44</v>
      </c>
      <c r="E5923" s="4" t="s">
        <v>24354</v>
      </c>
      <c r="F5923" s="4">
        <v>2.37210559844971</v>
      </c>
      <c r="G5923" s="4" t="s">
        <v>24355</v>
      </c>
    </row>
    <row r="5924" spans="1:7">
      <c r="A5924" s="4" t="s">
        <v>24356</v>
      </c>
      <c r="B5924" s="4" t="s">
        <v>24357</v>
      </c>
      <c r="C5924" s="4" t="s">
        <v>464</v>
      </c>
      <c r="D5924" s="4">
        <v>44</v>
      </c>
      <c r="E5924" s="4" t="s">
        <v>24358</v>
      </c>
      <c r="F5924" s="4">
        <v>2.3720965385437</v>
      </c>
      <c r="G5924" s="4" t="s">
        <v>24359</v>
      </c>
    </row>
    <row r="5925" spans="1:7">
      <c r="A5925" s="4" t="s">
        <v>24360</v>
      </c>
      <c r="B5925" s="4" t="s">
        <v>24361</v>
      </c>
      <c r="C5925" s="4" t="s">
        <v>464</v>
      </c>
      <c r="D5925" s="4">
        <v>37</v>
      </c>
      <c r="E5925" s="4" t="s">
        <v>24362</v>
      </c>
      <c r="F5925" s="4">
        <v>2.37065315246582</v>
      </c>
      <c r="G5925" s="4" t="s">
        <v>24363</v>
      </c>
    </row>
    <row r="5926" spans="1:7">
      <c r="A5926" s="4" t="s">
        <v>24364</v>
      </c>
      <c r="B5926" s="4" t="s">
        <v>24365</v>
      </c>
      <c r="C5926" s="4" t="s">
        <v>464</v>
      </c>
      <c r="D5926" s="4">
        <v>36</v>
      </c>
      <c r="E5926" s="4" t="s">
        <v>24366</v>
      </c>
      <c r="F5926" s="4">
        <v>2.37061667442322</v>
      </c>
      <c r="G5926" s="4" t="s">
        <v>24367</v>
      </c>
    </row>
    <row r="5927" spans="1:7">
      <c r="A5927" s="4" t="s">
        <v>24368</v>
      </c>
      <c r="B5927" s="4" t="s">
        <v>24369</v>
      </c>
      <c r="C5927" s="4" t="s">
        <v>464</v>
      </c>
      <c r="D5927" s="4">
        <v>34</v>
      </c>
      <c r="E5927" s="4" t="s">
        <v>24370</v>
      </c>
      <c r="F5927" s="4">
        <v>2.36882638931274</v>
      </c>
      <c r="G5927" s="4" t="s">
        <v>24371</v>
      </c>
    </row>
    <row r="5928" spans="1:7">
      <c r="A5928" s="4" t="s">
        <v>24372</v>
      </c>
      <c r="B5928" s="4" t="s">
        <v>24373</v>
      </c>
      <c r="C5928" s="4" t="s">
        <v>464</v>
      </c>
      <c r="D5928" s="4">
        <v>34</v>
      </c>
      <c r="E5928" s="4" t="s">
        <v>24374</v>
      </c>
      <c r="F5928" s="4">
        <v>2.36791110038757</v>
      </c>
      <c r="G5928" s="4" t="s">
        <v>24375</v>
      </c>
    </row>
    <row r="5929" spans="1:7">
      <c r="A5929" s="4" t="s">
        <v>24376</v>
      </c>
      <c r="B5929" s="4" t="s">
        <v>24377</v>
      </c>
      <c r="C5929" s="4" t="s">
        <v>464</v>
      </c>
      <c r="D5929" s="4">
        <v>40</v>
      </c>
      <c r="E5929" s="4" t="s">
        <v>24378</v>
      </c>
      <c r="F5929" s="4">
        <v>2.36555576324463</v>
      </c>
      <c r="G5929" s="4" t="s">
        <v>24379</v>
      </c>
    </row>
    <row r="5930" spans="1:7">
      <c r="A5930" s="4" t="s">
        <v>24380</v>
      </c>
      <c r="B5930" s="4" t="s">
        <v>24381</v>
      </c>
      <c r="C5930" s="4" t="s">
        <v>464</v>
      </c>
      <c r="D5930" s="4">
        <v>42</v>
      </c>
      <c r="E5930" s="4" t="s">
        <v>24382</v>
      </c>
      <c r="F5930" s="4">
        <v>2.36358428001404</v>
      </c>
      <c r="G5930" s="4" t="s">
        <v>24383</v>
      </c>
    </row>
    <row r="5931" spans="1:7">
      <c r="A5931" s="4" t="s">
        <v>24384</v>
      </c>
      <c r="B5931" s="4" t="s">
        <v>24385</v>
      </c>
      <c r="C5931" s="4" t="s">
        <v>464</v>
      </c>
      <c r="D5931" s="4">
        <v>42</v>
      </c>
      <c r="E5931" s="4" t="s">
        <v>24386</v>
      </c>
      <c r="F5931" s="4">
        <v>2.36335182189941</v>
      </c>
      <c r="G5931" s="4" t="s">
        <v>24387</v>
      </c>
    </row>
    <row r="5932" spans="1:7">
      <c r="A5932" s="4" t="s">
        <v>24388</v>
      </c>
      <c r="B5932" s="4" t="s">
        <v>24389</v>
      </c>
      <c r="C5932" s="4" t="s">
        <v>464</v>
      </c>
      <c r="D5932" s="4">
        <v>35</v>
      </c>
      <c r="E5932" s="4" t="s">
        <v>24390</v>
      </c>
      <c r="F5932" s="4">
        <v>2.36169624328613</v>
      </c>
      <c r="G5932" s="4" t="s">
        <v>24391</v>
      </c>
    </row>
    <row r="5933" spans="1:7">
      <c r="A5933" s="4" t="s">
        <v>24392</v>
      </c>
      <c r="B5933" s="4" t="s">
        <v>24393</v>
      </c>
      <c r="C5933" s="4" t="s">
        <v>464</v>
      </c>
      <c r="D5933" s="4">
        <v>42</v>
      </c>
      <c r="E5933" s="4" t="s">
        <v>24394</v>
      </c>
      <c r="F5933" s="4">
        <v>2.36162638664246</v>
      </c>
      <c r="G5933" s="4" t="s">
        <v>24395</v>
      </c>
    </row>
    <row r="5934" spans="1:7">
      <c r="A5934" s="4" t="s">
        <v>24396</v>
      </c>
      <c r="B5934" s="4" t="s">
        <v>24397</v>
      </c>
      <c r="C5934" s="4" t="s">
        <v>464</v>
      </c>
      <c r="D5934" s="4">
        <v>38</v>
      </c>
      <c r="E5934" s="4" t="s">
        <v>24398</v>
      </c>
      <c r="F5934" s="4">
        <v>2.36151027679443</v>
      </c>
      <c r="G5934" s="4" t="s">
        <v>24399</v>
      </c>
    </row>
    <row r="5935" spans="1:7">
      <c r="A5935" s="4" t="s">
        <v>24400</v>
      </c>
      <c r="B5935" s="4" t="s">
        <v>24401</v>
      </c>
      <c r="C5935" s="4" t="s">
        <v>464</v>
      </c>
      <c r="D5935" s="4">
        <v>33</v>
      </c>
      <c r="E5935" s="4" t="s">
        <v>24402</v>
      </c>
      <c r="F5935" s="4">
        <v>2.3612368106842</v>
      </c>
      <c r="G5935" s="4" t="s">
        <v>24403</v>
      </c>
    </row>
    <row r="5936" spans="1:7">
      <c r="A5936" s="4" t="s">
        <v>24404</v>
      </c>
      <c r="B5936" s="4" t="s">
        <v>24405</v>
      </c>
      <c r="C5936" s="4" t="s">
        <v>464</v>
      </c>
      <c r="D5936" s="4">
        <v>42</v>
      </c>
      <c r="E5936" s="4" t="s">
        <v>24406</v>
      </c>
      <c r="F5936" s="4">
        <v>2.35827445983887</v>
      </c>
      <c r="G5936" s="4" t="s">
        <v>24407</v>
      </c>
    </row>
    <row r="5937" spans="1:7">
      <c r="A5937" s="4" t="s">
        <v>24408</v>
      </c>
      <c r="B5937" s="4" t="s">
        <v>24409</v>
      </c>
      <c r="C5937" s="4" t="s">
        <v>464</v>
      </c>
      <c r="D5937" s="4">
        <v>42</v>
      </c>
      <c r="E5937" s="4" t="s">
        <v>24410</v>
      </c>
      <c r="F5937" s="4">
        <v>2.35759425163269</v>
      </c>
      <c r="G5937" s="4" t="s">
        <v>24411</v>
      </c>
    </row>
    <row r="5938" spans="1:7">
      <c r="A5938" s="4" t="s">
        <v>24412</v>
      </c>
      <c r="B5938" s="4" t="s">
        <v>24413</v>
      </c>
      <c r="C5938" s="4" t="s">
        <v>551</v>
      </c>
      <c r="D5938" s="4">
        <v>20</v>
      </c>
      <c r="E5938" s="4" t="s">
        <v>24414</v>
      </c>
      <c r="F5938" s="4">
        <v>2.35753655433655</v>
      </c>
      <c r="G5938" s="4" t="s">
        <v>24415</v>
      </c>
    </row>
    <row r="5939" spans="1:7">
      <c r="A5939" s="4" t="s">
        <v>24416</v>
      </c>
      <c r="B5939" s="4" t="s">
        <v>24417</v>
      </c>
      <c r="C5939" s="4" t="s">
        <v>464</v>
      </c>
      <c r="D5939" s="4">
        <v>42</v>
      </c>
      <c r="E5939" s="4" t="s">
        <v>24418</v>
      </c>
      <c r="F5939" s="4">
        <v>2.35731267929077</v>
      </c>
      <c r="G5939" s="4" t="s">
        <v>24419</v>
      </c>
    </row>
    <row r="5940" spans="1:7">
      <c r="A5940" s="4" t="s">
        <v>24420</v>
      </c>
      <c r="B5940" s="4" t="s">
        <v>24420</v>
      </c>
      <c r="C5940" s="4" t="s">
        <v>464</v>
      </c>
      <c r="D5940" s="4">
        <v>33</v>
      </c>
      <c r="E5940" s="4" t="s">
        <v>24421</v>
      </c>
      <c r="F5940" s="4">
        <v>2.3569221496582</v>
      </c>
      <c r="G5940" s="4" t="s">
        <v>24422</v>
      </c>
    </row>
    <row r="5941" spans="1:7">
      <c r="A5941" s="4" t="s">
        <v>24423</v>
      </c>
      <c r="B5941" s="4" t="s">
        <v>24424</v>
      </c>
      <c r="C5941" s="4" t="s">
        <v>464</v>
      </c>
      <c r="D5941" s="4">
        <v>40</v>
      </c>
      <c r="E5941" s="4" t="s">
        <v>24425</v>
      </c>
      <c r="F5941" s="4">
        <v>2.35677194595337</v>
      </c>
      <c r="G5941" s="4" t="s">
        <v>24426</v>
      </c>
    </row>
    <row r="5942" spans="1:7">
      <c r="A5942" s="4" t="s">
        <v>24427</v>
      </c>
      <c r="B5942" s="4" t="s">
        <v>24428</v>
      </c>
      <c r="C5942" s="4" t="s">
        <v>464</v>
      </c>
      <c r="D5942" s="4">
        <v>38</v>
      </c>
      <c r="E5942" s="4" t="s">
        <v>24429</v>
      </c>
      <c r="F5942" s="4">
        <v>2.35628080368042</v>
      </c>
      <c r="G5942" s="4" t="s">
        <v>24430</v>
      </c>
    </row>
    <row r="5943" spans="1:7">
      <c r="A5943" s="4" t="s">
        <v>24431</v>
      </c>
      <c r="B5943" s="4" t="s">
        <v>24432</v>
      </c>
      <c r="C5943" s="4" t="s">
        <v>464</v>
      </c>
      <c r="D5943" s="4">
        <v>32</v>
      </c>
      <c r="E5943" s="4" t="s">
        <v>24433</v>
      </c>
      <c r="F5943" s="4">
        <v>2.35457992553711</v>
      </c>
      <c r="G5943" s="4" t="s">
        <v>24434</v>
      </c>
    </row>
    <row r="5944" spans="1:7">
      <c r="A5944" s="4" t="s">
        <v>24435</v>
      </c>
      <c r="B5944" s="4" t="s">
        <v>24436</v>
      </c>
      <c r="C5944" s="4" t="s">
        <v>464</v>
      </c>
      <c r="D5944" s="4">
        <v>37</v>
      </c>
      <c r="E5944" s="4" t="s">
        <v>24437</v>
      </c>
      <c r="F5944" s="4">
        <v>2.35411500930786</v>
      </c>
      <c r="G5944" s="4" t="s">
        <v>24438</v>
      </c>
    </row>
    <row r="5945" spans="1:7">
      <c r="A5945" s="4" t="s">
        <v>24439</v>
      </c>
      <c r="B5945" s="4" t="s">
        <v>24440</v>
      </c>
      <c r="C5945" s="4" t="s">
        <v>464</v>
      </c>
      <c r="D5945" s="4">
        <v>22</v>
      </c>
      <c r="E5945" s="4" t="s">
        <v>24441</v>
      </c>
      <c r="F5945" s="4">
        <v>2.35375237464905</v>
      </c>
      <c r="G5945" s="4" t="s">
        <v>24442</v>
      </c>
    </row>
    <row r="5946" spans="1:7">
      <c r="A5946" s="4" t="s">
        <v>24443</v>
      </c>
      <c r="B5946" s="4" t="s">
        <v>24444</v>
      </c>
      <c r="C5946" s="4" t="s">
        <v>464</v>
      </c>
      <c r="D5946" s="4">
        <v>41</v>
      </c>
      <c r="E5946" s="4" t="s">
        <v>24445</v>
      </c>
      <c r="F5946" s="4">
        <v>2.35314249992371</v>
      </c>
      <c r="G5946" s="4" t="s">
        <v>24446</v>
      </c>
    </row>
    <row r="5947" spans="1:7">
      <c r="A5947" s="4" t="s">
        <v>24447</v>
      </c>
      <c r="B5947" s="4" t="s">
        <v>24448</v>
      </c>
      <c r="C5947" s="4" t="s">
        <v>464</v>
      </c>
      <c r="D5947" s="4">
        <v>38</v>
      </c>
      <c r="E5947" s="4" t="s">
        <v>24449</v>
      </c>
      <c r="F5947" s="4">
        <v>2.35306692123413</v>
      </c>
      <c r="G5947" s="4" t="s">
        <v>24450</v>
      </c>
    </row>
    <row r="5948" spans="1:7">
      <c r="A5948" s="4" t="s">
        <v>24451</v>
      </c>
      <c r="B5948" s="4" t="s">
        <v>24452</v>
      </c>
      <c r="C5948" s="4" t="s">
        <v>464</v>
      </c>
      <c r="D5948" s="4">
        <v>38</v>
      </c>
      <c r="E5948" s="4" t="s">
        <v>24453</v>
      </c>
      <c r="F5948" s="4">
        <v>2.35216379165649</v>
      </c>
      <c r="G5948" s="4" t="s">
        <v>24454</v>
      </c>
    </row>
    <row r="5949" spans="1:7">
      <c r="A5949" s="4" t="s">
        <v>337</v>
      </c>
      <c r="B5949" s="4" t="s">
        <v>24455</v>
      </c>
      <c r="C5949" s="4" t="s">
        <v>464</v>
      </c>
      <c r="D5949" s="4">
        <v>41</v>
      </c>
      <c r="E5949" s="4" t="s">
        <v>24456</v>
      </c>
      <c r="F5949" s="4">
        <v>2.35186862945557</v>
      </c>
      <c r="G5949" s="4" t="s">
        <v>24457</v>
      </c>
    </row>
    <row r="5950" spans="1:7">
      <c r="A5950" s="4" t="s">
        <v>24458</v>
      </c>
      <c r="B5950" s="4" t="s">
        <v>24459</v>
      </c>
      <c r="C5950" s="4" t="s">
        <v>464</v>
      </c>
      <c r="D5950" s="4">
        <v>35</v>
      </c>
      <c r="E5950" s="4" t="s">
        <v>24460</v>
      </c>
      <c r="F5950" s="4">
        <v>2.35182237625122</v>
      </c>
      <c r="G5950" s="4" t="s">
        <v>24461</v>
      </c>
    </row>
    <row r="5951" spans="1:7">
      <c r="A5951" s="4" t="s">
        <v>24462</v>
      </c>
      <c r="B5951" s="4" t="s">
        <v>24463</v>
      </c>
      <c r="C5951" s="4" t="s">
        <v>464</v>
      </c>
      <c r="D5951" s="4">
        <v>39</v>
      </c>
      <c r="E5951" s="4" t="s">
        <v>24464</v>
      </c>
      <c r="F5951" s="4">
        <v>2.35153412818909</v>
      </c>
      <c r="G5951" s="4" t="s">
        <v>24465</v>
      </c>
    </row>
    <row r="5952" spans="1:7">
      <c r="A5952" s="4" t="s">
        <v>24466</v>
      </c>
      <c r="B5952" s="4" t="s">
        <v>24467</v>
      </c>
      <c r="C5952" s="4" t="s">
        <v>464</v>
      </c>
      <c r="D5952" s="4">
        <v>39</v>
      </c>
      <c r="E5952" s="4" t="s">
        <v>24468</v>
      </c>
      <c r="F5952" s="4">
        <v>2.35148572921753</v>
      </c>
      <c r="G5952" s="4" t="s">
        <v>24469</v>
      </c>
    </row>
    <row r="5953" spans="1:7">
      <c r="A5953" s="4" t="s">
        <v>24470</v>
      </c>
      <c r="B5953" s="4" t="s">
        <v>24471</v>
      </c>
      <c r="C5953" s="4" t="s">
        <v>464</v>
      </c>
      <c r="D5953" s="4">
        <v>47</v>
      </c>
      <c r="E5953" s="4" t="s">
        <v>24472</v>
      </c>
      <c r="F5953" s="4">
        <v>2.35136270523071</v>
      </c>
      <c r="G5953" s="4" t="s">
        <v>24473</v>
      </c>
    </row>
    <row r="5954" spans="1:7">
      <c r="A5954" s="4" t="s">
        <v>24474</v>
      </c>
      <c r="B5954" s="4" t="s">
        <v>24475</v>
      </c>
      <c r="C5954" s="4" t="s">
        <v>464</v>
      </c>
      <c r="D5954" s="4">
        <v>39</v>
      </c>
      <c r="E5954" s="4" t="s">
        <v>24476</v>
      </c>
      <c r="F5954" s="4">
        <v>2.35116982460022</v>
      </c>
      <c r="G5954" s="4" t="s">
        <v>24477</v>
      </c>
    </row>
    <row r="5955" spans="1:7">
      <c r="A5955" s="4" t="s">
        <v>24478</v>
      </c>
      <c r="B5955" s="4" t="s">
        <v>24479</v>
      </c>
      <c r="C5955" s="4" t="s">
        <v>464</v>
      </c>
      <c r="D5955" s="4">
        <v>40</v>
      </c>
      <c r="E5955" s="4" t="s">
        <v>24480</v>
      </c>
      <c r="F5955" s="4">
        <v>2.35113430023193</v>
      </c>
      <c r="G5955" s="4" t="s">
        <v>24481</v>
      </c>
    </row>
    <row r="5956" spans="1:7">
      <c r="A5956" s="4" t="s">
        <v>24482</v>
      </c>
      <c r="B5956" s="4" t="s">
        <v>24483</v>
      </c>
      <c r="C5956" s="4" t="s">
        <v>464</v>
      </c>
      <c r="D5956" s="4">
        <v>40</v>
      </c>
      <c r="E5956" s="4" t="s">
        <v>24484</v>
      </c>
      <c r="F5956" s="4">
        <v>2.35096454620361</v>
      </c>
      <c r="G5956" s="4" t="s">
        <v>24485</v>
      </c>
    </row>
    <row r="5957" spans="1:7">
      <c r="A5957" s="4" t="s">
        <v>24486</v>
      </c>
      <c r="B5957" s="4" t="s">
        <v>24487</v>
      </c>
      <c r="C5957" s="4" t="s">
        <v>464</v>
      </c>
      <c r="D5957" s="4">
        <v>28</v>
      </c>
      <c r="E5957" s="4" t="s">
        <v>24488</v>
      </c>
      <c r="F5957" s="4">
        <v>2.35016393661499</v>
      </c>
      <c r="G5957" s="4" t="s">
        <v>24489</v>
      </c>
    </row>
    <row r="5958" spans="1:7">
      <c r="A5958" s="4" t="s">
        <v>24490</v>
      </c>
      <c r="B5958" s="4" t="s">
        <v>24491</v>
      </c>
      <c r="C5958" s="4" t="s">
        <v>464</v>
      </c>
      <c r="D5958" s="4">
        <v>37</v>
      </c>
      <c r="E5958" s="4" t="s">
        <v>24492</v>
      </c>
      <c r="F5958" s="4">
        <v>2.35003280639648</v>
      </c>
      <c r="G5958" s="4" t="s">
        <v>24493</v>
      </c>
    </row>
    <row r="5959" spans="1:7">
      <c r="A5959" s="4" t="s">
        <v>24494</v>
      </c>
      <c r="B5959" s="4" t="s">
        <v>24495</v>
      </c>
      <c r="C5959" s="4" t="s">
        <v>464</v>
      </c>
      <c r="D5959" s="4">
        <v>39</v>
      </c>
      <c r="E5959" s="4" t="s">
        <v>24496</v>
      </c>
      <c r="F5959" s="4">
        <v>2.34965014457703</v>
      </c>
      <c r="G5959" s="4" t="s">
        <v>24497</v>
      </c>
    </row>
    <row r="5960" spans="1:7">
      <c r="A5960" s="4" t="s">
        <v>24498</v>
      </c>
      <c r="B5960" s="4" t="s">
        <v>24499</v>
      </c>
      <c r="C5960" s="4" t="s">
        <v>464</v>
      </c>
      <c r="D5960" s="4">
        <v>40</v>
      </c>
      <c r="E5960" s="4" t="s">
        <v>24500</v>
      </c>
      <c r="F5960" s="4">
        <v>2.3493766784668</v>
      </c>
      <c r="G5960" s="4" t="s">
        <v>24501</v>
      </c>
    </row>
    <row r="5961" spans="1:7">
      <c r="A5961" s="4" t="s">
        <v>24502</v>
      </c>
      <c r="B5961" s="4" t="s">
        <v>24503</v>
      </c>
      <c r="C5961" s="4" t="s">
        <v>464</v>
      </c>
      <c r="D5961" s="4">
        <v>42</v>
      </c>
      <c r="E5961" s="4" t="s">
        <v>24504</v>
      </c>
      <c r="F5961" s="4">
        <v>2.34898138046265</v>
      </c>
      <c r="G5961" s="4" t="s">
        <v>24505</v>
      </c>
    </row>
    <row r="5962" spans="1:7">
      <c r="A5962" s="4" t="s">
        <v>24506</v>
      </c>
      <c r="B5962" s="4" t="s">
        <v>24507</v>
      </c>
      <c r="C5962" s="4" t="s">
        <v>464</v>
      </c>
      <c r="D5962" s="4">
        <v>43</v>
      </c>
      <c r="E5962" s="4" t="s">
        <v>24508</v>
      </c>
      <c r="F5962" s="4">
        <v>2.34795951843262</v>
      </c>
      <c r="G5962" s="4" t="s">
        <v>24509</v>
      </c>
    </row>
    <row r="5963" spans="1:7">
      <c r="A5963" s="4" t="s">
        <v>24510</v>
      </c>
      <c r="B5963" s="4" t="s">
        <v>24511</v>
      </c>
      <c r="C5963" s="4" t="s">
        <v>464</v>
      </c>
      <c r="D5963" s="4">
        <v>42</v>
      </c>
      <c r="E5963" s="4" t="s">
        <v>24512</v>
      </c>
      <c r="F5963" s="4">
        <v>2.34780883789063</v>
      </c>
      <c r="G5963" s="4" t="s">
        <v>24513</v>
      </c>
    </row>
    <row r="5964" spans="1:7">
      <c r="A5964" s="4" t="s">
        <v>24514</v>
      </c>
      <c r="B5964" s="4" t="s">
        <v>24515</v>
      </c>
      <c r="C5964" s="4" t="s">
        <v>464</v>
      </c>
      <c r="D5964" s="4">
        <v>29</v>
      </c>
      <c r="E5964" s="4" t="s">
        <v>24516</v>
      </c>
      <c r="F5964" s="4">
        <v>2.34746599197388</v>
      </c>
      <c r="G5964" s="4" t="s">
        <v>24517</v>
      </c>
    </row>
    <row r="5965" spans="1:7">
      <c r="A5965" s="4" t="s">
        <v>24518</v>
      </c>
      <c r="B5965" s="4" t="s">
        <v>24519</v>
      </c>
      <c r="C5965" s="4" t="s">
        <v>464</v>
      </c>
      <c r="D5965" s="4">
        <v>40</v>
      </c>
      <c r="E5965" s="4" t="s">
        <v>24520</v>
      </c>
      <c r="F5965" s="4">
        <v>2.3469672203064</v>
      </c>
      <c r="G5965" s="4" t="s">
        <v>24521</v>
      </c>
    </row>
    <row r="5966" spans="1:7">
      <c r="A5966" s="4" t="s">
        <v>24522</v>
      </c>
      <c r="B5966" s="4" t="s">
        <v>24523</v>
      </c>
      <c r="C5966" s="4" t="s">
        <v>464</v>
      </c>
      <c r="D5966" s="4">
        <v>41</v>
      </c>
      <c r="E5966" s="4" t="s">
        <v>24524</v>
      </c>
      <c r="F5966" s="4">
        <v>2.34602093696594</v>
      </c>
      <c r="G5966" s="4" t="s">
        <v>24525</v>
      </c>
    </row>
    <row r="5967" spans="1:7">
      <c r="A5967" s="4" t="s">
        <v>24526</v>
      </c>
      <c r="B5967" s="4" t="s">
        <v>24527</v>
      </c>
      <c r="C5967" s="4" t="s">
        <v>464</v>
      </c>
      <c r="D5967" s="4">
        <v>41</v>
      </c>
      <c r="E5967" s="4" t="s">
        <v>24528</v>
      </c>
      <c r="F5967" s="4">
        <v>2.34438276290894</v>
      </c>
      <c r="G5967" s="4" t="s">
        <v>24529</v>
      </c>
    </row>
    <row r="5968" spans="1:7">
      <c r="A5968" s="4" t="s">
        <v>24530</v>
      </c>
      <c r="B5968" s="4" t="s">
        <v>24531</v>
      </c>
      <c r="C5968" s="4" t="s">
        <v>464</v>
      </c>
      <c r="D5968" s="4">
        <v>40</v>
      </c>
      <c r="E5968" s="4" t="s">
        <v>24532</v>
      </c>
      <c r="F5968" s="4">
        <v>2.3441162109375</v>
      </c>
      <c r="G5968" s="4" t="s">
        <v>24533</v>
      </c>
    </row>
    <row r="5969" spans="1:7">
      <c r="A5969" s="4" t="s">
        <v>24534</v>
      </c>
      <c r="B5969" s="4" t="s">
        <v>24535</v>
      </c>
      <c r="C5969" s="4" t="s">
        <v>464</v>
      </c>
      <c r="D5969" s="4">
        <v>40</v>
      </c>
      <c r="E5969" s="4" t="s">
        <v>24536</v>
      </c>
      <c r="F5969" s="4">
        <v>2.34312224388123</v>
      </c>
      <c r="G5969" s="4" t="s">
        <v>24537</v>
      </c>
    </row>
    <row r="5970" spans="1:7">
      <c r="A5970" s="4" t="s">
        <v>24538</v>
      </c>
      <c r="B5970" s="4" t="s">
        <v>24539</v>
      </c>
      <c r="C5970" s="4" t="s">
        <v>464</v>
      </c>
      <c r="D5970" s="4">
        <v>33</v>
      </c>
      <c r="E5970" s="4" t="s">
        <v>24540</v>
      </c>
      <c r="F5970" s="4">
        <v>2.34168004989624</v>
      </c>
      <c r="G5970" s="4" t="s">
        <v>24541</v>
      </c>
    </row>
    <row r="5971" spans="1:7">
      <c r="A5971" s="4" t="s">
        <v>24542</v>
      </c>
      <c r="B5971" s="4" t="s">
        <v>24543</v>
      </c>
      <c r="C5971" s="4" t="s">
        <v>3050</v>
      </c>
      <c r="D5971" s="4">
        <v>2</v>
      </c>
      <c r="E5971" s="4" t="s">
        <v>24544</v>
      </c>
      <c r="F5971" s="4">
        <v>2.34103488922119</v>
      </c>
      <c r="G5971" s="4" t="s">
        <v>24545</v>
      </c>
    </row>
    <row r="5972" spans="1:7">
      <c r="A5972" s="4" t="s">
        <v>24546</v>
      </c>
      <c r="B5972" s="4" t="s">
        <v>24547</v>
      </c>
      <c r="C5972" s="4" t="s">
        <v>464</v>
      </c>
      <c r="D5972" s="4">
        <v>36</v>
      </c>
      <c r="E5972" s="4" t="s">
        <v>24548</v>
      </c>
      <c r="F5972" s="4">
        <v>2.34048509597778</v>
      </c>
      <c r="G5972" s="4" t="s">
        <v>24549</v>
      </c>
    </row>
    <row r="5973" spans="1:7">
      <c r="A5973" s="4" t="s">
        <v>24550</v>
      </c>
      <c r="B5973" s="4" t="s">
        <v>24551</v>
      </c>
      <c r="C5973" s="4" t="s">
        <v>464</v>
      </c>
      <c r="D5973" s="4">
        <v>40</v>
      </c>
      <c r="E5973" s="4" t="s">
        <v>24552</v>
      </c>
      <c r="F5973" s="4">
        <v>2.3399715423584</v>
      </c>
      <c r="G5973" s="4" t="s">
        <v>24553</v>
      </c>
    </row>
    <row r="5974" spans="1:7">
      <c r="A5974" s="4" t="s">
        <v>24554</v>
      </c>
      <c r="B5974" s="4" t="s">
        <v>24555</v>
      </c>
      <c r="C5974" s="4" t="s">
        <v>464</v>
      </c>
      <c r="D5974" s="4">
        <v>44</v>
      </c>
      <c r="E5974" s="4" t="s">
        <v>24556</v>
      </c>
      <c r="F5974" s="4">
        <v>2.33913373947144</v>
      </c>
      <c r="G5974" s="4" t="s">
        <v>24557</v>
      </c>
    </row>
    <row r="5975" spans="1:7">
      <c r="A5975" s="4" t="s">
        <v>24558</v>
      </c>
      <c r="B5975" s="4" t="s">
        <v>24559</v>
      </c>
      <c r="C5975" s="4" t="s">
        <v>464</v>
      </c>
      <c r="D5975" s="4">
        <v>46</v>
      </c>
      <c r="E5975" s="4" t="s">
        <v>24560</v>
      </c>
      <c r="F5975" s="4">
        <v>2.33862662315369</v>
      </c>
      <c r="G5975" s="4" t="s">
        <v>24561</v>
      </c>
    </row>
    <row r="5976" spans="1:7">
      <c r="A5976" s="4" t="s">
        <v>24562</v>
      </c>
      <c r="B5976" s="4" t="s">
        <v>24563</v>
      </c>
      <c r="C5976" s="4" t="s">
        <v>551</v>
      </c>
      <c r="D5976" s="4">
        <v>22</v>
      </c>
      <c r="E5976" s="4" t="s">
        <v>24564</v>
      </c>
      <c r="F5976" s="4">
        <v>2.33707618713379</v>
      </c>
      <c r="G5976" s="4" t="s">
        <v>24565</v>
      </c>
    </row>
    <row r="5977" spans="1:7">
      <c r="A5977" s="4" t="s">
        <v>710</v>
      </c>
      <c r="B5977" s="4" t="s">
        <v>711</v>
      </c>
      <c r="C5977" s="4" t="s">
        <v>464</v>
      </c>
      <c r="D5977" s="4">
        <v>43</v>
      </c>
      <c r="E5977" s="4" t="s">
        <v>712</v>
      </c>
      <c r="F5977" s="4">
        <v>2.33554935455322</v>
      </c>
      <c r="G5977" s="4" t="s">
        <v>713</v>
      </c>
    </row>
    <row r="5978" spans="1:7">
      <c r="A5978" s="4" t="s">
        <v>24566</v>
      </c>
      <c r="B5978" s="4" t="s">
        <v>24567</v>
      </c>
      <c r="C5978" s="4" t="s">
        <v>464</v>
      </c>
      <c r="D5978" s="4">
        <v>36</v>
      </c>
      <c r="E5978" s="4" t="s">
        <v>24568</v>
      </c>
      <c r="F5978" s="4">
        <v>2.33394479751587</v>
      </c>
      <c r="G5978" s="4" t="s">
        <v>24569</v>
      </c>
    </row>
    <row r="5979" spans="1:7">
      <c r="A5979" s="4" t="s">
        <v>24570</v>
      </c>
      <c r="B5979" s="4" t="s">
        <v>24571</v>
      </c>
      <c r="C5979" s="4" t="s">
        <v>464</v>
      </c>
      <c r="D5979" s="4">
        <v>41</v>
      </c>
      <c r="E5979" s="4" t="s">
        <v>24572</v>
      </c>
      <c r="F5979" s="4">
        <v>2.33320331573486</v>
      </c>
      <c r="G5979" s="4" t="s">
        <v>24573</v>
      </c>
    </row>
    <row r="5980" spans="1:7">
      <c r="A5980" s="4" t="s">
        <v>24574</v>
      </c>
      <c r="B5980" s="4" t="s">
        <v>24575</v>
      </c>
      <c r="C5980" s="4" t="s">
        <v>464</v>
      </c>
      <c r="D5980" s="4">
        <v>34</v>
      </c>
      <c r="E5980" s="4" t="s">
        <v>24576</v>
      </c>
      <c r="F5980" s="4">
        <v>2.33252382278442</v>
      </c>
      <c r="G5980" s="4" t="s">
        <v>24577</v>
      </c>
    </row>
    <row r="5981" spans="1:7">
      <c r="A5981" s="4" t="s">
        <v>24578</v>
      </c>
      <c r="B5981" s="4" t="s">
        <v>24579</v>
      </c>
      <c r="C5981" s="4" t="s">
        <v>464</v>
      </c>
      <c r="D5981" s="4">
        <v>37</v>
      </c>
      <c r="E5981" s="4" t="s">
        <v>24580</v>
      </c>
      <c r="F5981" s="4">
        <v>2.33250713348389</v>
      </c>
      <c r="G5981" s="4" t="s">
        <v>24581</v>
      </c>
    </row>
    <row r="5982" spans="1:7">
      <c r="A5982" s="4" t="s">
        <v>24582</v>
      </c>
      <c r="B5982" s="4" t="s">
        <v>24583</v>
      </c>
      <c r="C5982" s="4" t="s">
        <v>464</v>
      </c>
      <c r="D5982" s="4">
        <v>36</v>
      </c>
      <c r="E5982" s="4" t="s">
        <v>24584</v>
      </c>
      <c r="F5982" s="4">
        <v>2.33193182945251</v>
      </c>
      <c r="G5982" s="4" t="s">
        <v>24585</v>
      </c>
    </row>
    <row r="5983" spans="1:7">
      <c r="A5983" s="4" t="s">
        <v>24586</v>
      </c>
      <c r="B5983" s="4" t="s">
        <v>24587</v>
      </c>
      <c r="C5983" s="4" t="s">
        <v>464</v>
      </c>
      <c r="D5983" s="4">
        <v>29</v>
      </c>
      <c r="E5983" s="4" t="s">
        <v>24588</v>
      </c>
      <c r="F5983" s="4">
        <v>2.33171582221985</v>
      </c>
      <c r="G5983" s="4" t="s">
        <v>24589</v>
      </c>
    </row>
    <row r="5984" spans="1:7">
      <c r="A5984" s="4" t="s">
        <v>24590</v>
      </c>
      <c r="B5984" s="4" t="s">
        <v>24591</v>
      </c>
      <c r="C5984" s="4" t="s">
        <v>464</v>
      </c>
      <c r="D5984" s="4">
        <v>33</v>
      </c>
      <c r="E5984" s="4" t="s">
        <v>24592</v>
      </c>
      <c r="F5984" s="4">
        <v>2.33171415328979</v>
      </c>
      <c r="G5984" s="4" t="s">
        <v>24593</v>
      </c>
    </row>
    <row r="5985" spans="1:7">
      <c r="A5985" s="4" t="s">
        <v>24594</v>
      </c>
      <c r="B5985" s="4" t="s">
        <v>24595</v>
      </c>
      <c r="C5985" s="4" t="s">
        <v>464</v>
      </c>
      <c r="D5985" s="4">
        <v>33</v>
      </c>
      <c r="E5985" s="4" t="s">
        <v>24596</v>
      </c>
      <c r="F5985" s="4">
        <v>2.33094120025635</v>
      </c>
      <c r="G5985" s="4" t="s">
        <v>24597</v>
      </c>
    </row>
    <row r="5986" spans="1:7">
      <c r="A5986" s="4" t="s">
        <v>24598</v>
      </c>
      <c r="B5986" s="4" t="s">
        <v>24599</v>
      </c>
      <c r="C5986" s="4" t="s">
        <v>464</v>
      </c>
      <c r="D5986" s="4">
        <v>42</v>
      </c>
      <c r="E5986" s="4" t="s">
        <v>24600</v>
      </c>
      <c r="F5986" s="4">
        <v>2.33064222335815</v>
      </c>
      <c r="G5986" s="4" t="s">
        <v>24601</v>
      </c>
    </row>
    <row r="5987" spans="1:7">
      <c r="A5987" s="4" t="s">
        <v>24602</v>
      </c>
      <c r="B5987" s="4" t="s">
        <v>24603</v>
      </c>
      <c r="C5987" s="4" t="s">
        <v>464</v>
      </c>
      <c r="D5987" s="4">
        <v>33</v>
      </c>
      <c r="E5987" s="4" t="s">
        <v>24604</v>
      </c>
      <c r="F5987" s="4">
        <v>2.33001899719238</v>
      </c>
      <c r="G5987" s="4" t="s">
        <v>24605</v>
      </c>
    </row>
    <row r="5988" spans="1:7">
      <c r="A5988" s="4" t="s">
        <v>24606</v>
      </c>
      <c r="B5988" s="4" t="s">
        <v>24607</v>
      </c>
      <c r="C5988" s="4" t="s">
        <v>1124</v>
      </c>
      <c r="D5988" s="4">
        <v>2</v>
      </c>
      <c r="E5988" s="4" t="s">
        <v>24608</v>
      </c>
      <c r="F5988" s="4">
        <v>2.33000230789185</v>
      </c>
      <c r="G5988" s="4" t="s">
        <v>24609</v>
      </c>
    </row>
    <row r="5989" spans="1:7">
      <c r="A5989" s="4" t="s">
        <v>24610</v>
      </c>
      <c r="B5989" s="4" t="s">
        <v>24611</v>
      </c>
      <c r="C5989" s="4" t="s">
        <v>464</v>
      </c>
      <c r="D5989" s="4">
        <v>38</v>
      </c>
      <c r="E5989" s="4" t="s">
        <v>24612</v>
      </c>
      <c r="F5989" s="4">
        <v>2.32723045349121</v>
      </c>
      <c r="G5989" s="4" t="s">
        <v>24613</v>
      </c>
    </row>
    <row r="5990" spans="1:7">
      <c r="A5990" s="4" t="s">
        <v>24614</v>
      </c>
      <c r="B5990" s="4" t="s">
        <v>24615</v>
      </c>
      <c r="C5990" s="4" t="s">
        <v>464</v>
      </c>
      <c r="D5990" s="4">
        <v>31</v>
      </c>
      <c r="E5990" s="4" t="s">
        <v>24616</v>
      </c>
      <c r="F5990" s="4">
        <v>2.32669305801392</v>
      </c>
      <c r="G5990" s="4" t="s">
        <v>24617</v>
      </c>
    </row>
    <row r="5991" spans="1:7">
      <c r="A5991" s="4" t="s">
        <v>24618</v>
      </c>
      <c r="B5991" s="4" t="s">
        <v>24619</v>
      </c>
      <c r="C5991" s="4" t="s">
        <v>464</v>
      </c>
      <c r="D5991" s="4">
        <v>38</v>
      </c>
      <c r="E5991" s="4" t="s">
        <v>24620</v>
      </c>
      <c r="F5991" s="4">
        <v>2.32535433769226</v>
      </c>
      <c r="G5991" s="4" t="s">
        <v>24621</v>
      </c>
    </row>
    <row r="5992" spans="1:7">
      <c r="A5992" s="4" t="s">
        <v>24622</v>
      </c>
      <c r="B5992" s="4" t="s">
        <v>24623</v>
      </c>
      <c r="C5992" s="4" t="s">
        <v>464</v>
      </c>
      <c r="D5992" s="4">
        <v>38</v>
      </c>
      <c r="E5992" s="4" t="s">
        <v>24624</v>
      </c>
      <c r="F5992" s="4">
        <v>2.32525420188904</v>
      </c>
      <c r="G5992" s="4" t="s">
        <v>24625</v>
      </c>
    </row>
    <row r="5993" spans="1:7">
      <c r="A5993" s="4" t="s">
        <v>24626</v>
      </c>
      <c r="B5993" s="4" t="s">
        <v>24627</v>
      </c>
      <c r="C5993" s="4" t="s">
        <v>464</v>
      </c>
      <c r="D5993" s="4">
        <v>30</v>
      </c>
      <c r="E5993" s="4" t="s">
        <v>24628</v>
      </c>
      <c r="F5993" s="4">
        <v>2.32466793060303</v>
      </c>
      <c r="G5993" s="4" t="s">
        <v>24629</v>
      </c>
    </row>
    <row r="5994" spans="1:7">
      <c r="A5994" s="4" t="s">
        <v>24630</v>
      </c>
      <c r="B5994" s="4" t="s">
        <v>24631</v>
      </c>
      <c r="C5994" s="4" t="s">
        <v>464</v>
      </c>
      <c r="D5994" s="4">
        <v>38</v>
      </c>
      <c r="E5994" s="4" t="s">
        <v>24632</v>
      </c>
      <c r="F5994" s="4">
        <v>2.32458329200745</v>
      </c>
      <c r="G5994" s="4" t="s">
        <v>24633</v>
      </c>
    </row>
    <row r="5995" spans="1:7">
      <c r="A5995" s="4" t="s">
        <v>24634</v>
      </c>
      <c r="B5995" s="4" t="s">
        <v>24635</v>
      </c>
      <c r="C5995" s="4" t="s">
        <v>464</v>
      </c>
      <c r="D5995" s="4">
        <v>38</v>
      </c>
      <c r="E5995" s="4" t="s">
        <v>24636</v>
      </c>
      <c r="F5995" s="4">
        <v>2.32295060157776</v>
      </c>
      <c r="G5995" s="4" t="s">
        <v>24637</v>
      </c>
    </row>
    <row r="5996" spans="1:7">
      <c r="A5996" s="4" t="s">
        <v>24638</v>
      </c>
      <c r="B5996" s="4" t="s">
        <v>24639</v>
      </c>
      <c r="C5996" s="4" t="s">
        <v>464</v>
      </c>
      <c r="D5996" s="4">
        <v>38</v>
      </c>
      <c r="E5996" s="4" t="s">
        <v>24640</v>
      </c>
      <c r="F5996" s="4">
        <v>2.32143998146057</v>
      </c>
      <c r="G5996" s="4" t="s">
        <v>24641</v>
      </c>
    </row>
    <row r="5997" spans="1:7">
      <c r="A5997" s="4" t="s">
        <v>24642</v>
      </c>
      <c r="B5997" s="4" t="s">
        <v>24643</v>
      </c>
      <c r="C5997" s="4" t="s">
        <v>464</v>
      </c>
      <c r="D5997" s="4">
        <v>44</v>
      </c>
      <c r="E5997" s="4" t="s">
        <v>24644</v>
      </c>
      <c r="F5997" s="4">
        <v>2.32113075256348</v>
      </c>
      <c r="G5997" s="4" t="s">
        <v>24645</v>
      </c>
    </row>
    <row r="5998" spans="1:7">
      <c r="A5998" s="4" t="s">
        <v>24646</v>
      </c>
      <c r="B5998" s="4" t="s">
        <v>24647</v>
      </c>
      <c r="C5998" s="4" t="s">
        <v>464</v>
      </c>
      <c r="D5998" s="4">
        <v>13</v>
      </c>
      <c r="E5998" s="4" t="s">
        <v>24648</v>
      </c>
      <c r="F5998" s="4">
        <v>2.32111668586731</v>
      </c>
      <c r="G5998" s="4" t="s">
        <v>24649</v>
      </c>
    </row>
    <row r="5999" spans="1:7">
      <c r="A5999" s="4" t="s">
        <v>24650</v>
      </c>
      <c r="B5999" s="4" t="s">
        <v>24651</v>
      </c>
      <c r="C5999" s="4" t="s">
        <v>464</v>
      </c>
      <c r="D5999" s="4">
        <v>37</v>
      </c>
      <c r="E5999" s="4" t="s">
        <v>24652</v>
      </c>
      <c r="F5999" s="4">
        <v>2.32077527046204</v>
      </c>
      <c r="G5999" s="4" t="s">
        <v>24653</v>
      </c>
    </row>
    <row r="6000" spans="1:7">
      <c r="A6000" s="4" t="s">
        <v>24654</v>
      </c>
      <c r="B6000" s="4" t="s">
        <v>24655</v>
      </c>
      <c r="C6000" s="4" t="s">
        <v>464</v>
      </c>
      <c r="D6000" s="4">
        <v>37</v>
      </c>
      <c r="E6000" s="4" t="s">
        <v>24656</v>
      </c>
      <c r="F6000" s="4">
        <v>2.32068800926208</v>
      </c>
      <c r="G6000" s="4" t="s">
        <v>24657</v>
      </c>
    </row>
    <row r="6001" spans="1:7">
      <c r="A6001" s="4" t="s">
        <v>24658</v>
      </c>
      <c r="B6001" s="4" t="s">
        <v>24659</v>
      </c>
      <c r="C6001" s="4" t="s">
        <v>464</v>
      </c>
      <c r="D6001" s="4">
        <v>37</v>
      </c>
      <c r="E6001" s="4" t="s">
        <v>24660</v>
      </c>
      <c r="F6001" s="4">
        <v>2.31920766830444</v>
      </c>
      <c r="G6001" s="4" t="s">
        <v>24661</v>
      </c>
    </row>
    <row r="6002" spans="1:7">
      <c r="A6002" s="4" t="s">
        <v>24662</v>
      </c>
      <c r="B6002" s="4" t="s">
        <v>24663</v>
      </c>
      <c r="C6002" s="4" t="s">
        <v>464</v>
      </c>
      <c r="D6002" s="4">
        <v>44</v>
      </c>
      <c r="E6002" s="4" t="s">
        <v>24664</v>
      </c>
      <c r="F6002" s="4">
        <v>2.31892561912537</v>
      </c>
      <c r="G6002" s="4" t="s">
        <v>24665</v>
      </c>
    </row>
    <row r="6003" spans="1:7">
      <c r="A6003" s="4" t="s">
        <v>24666</v>
      </c>
      <c r="B6003" s="4" t="s">
        <v>24667</v>
      </c>
      <c r="C6003" s="4" t="s">
        <v>464</v>
      </c>
      <c r="D6003" s="4">
        <v>37</v>
      </c>
      <c r="E6003" s="4" t="s">
        <v>24668</v>
      </c>
      <c r="F6003" s="4">
        <v>2.3177433013916</v>
      </c>
      <c r="G6003" s="4" t="s">
        <v>24669</v>
      </c>
    </row>
    <row r="6004" spans="1:7">
      <c r="A6004" s="4" t="s">
        <v>24670</v>
      </c>
      <c r="B6004" s="4" t="s">
        <v>24671</v>
      </c>
      <c r="C6004" s="4" t="s">
        <v>464</v>
      </c>
      <c r="D6004" s="4">
        <v>29</v>
      </c>
      <c r="E6004" s="4" t="s">
        <v>24672</v>
      </c>
      <c r="F6004" s="4">
        <v>2.31772422790527</v>
      </c>
      <c r="G6004" s="4" t="s">
        <v>24673</v>
      </c>
    </row>
    <row r="6005" spans="1:7">
      <c r="A6005" s="4" t="s">
        <v>24674</v>
      </c>
      <c r="B6005" s="4" t="s">
        <v>24675</v>
      </c>
      <c r="C6005" s="4" t="s">
        <v>464</v>
      </c>
      <c r="D6005" s="4">
        <v>25</v>
      </c>
      <c r="E6005" s="4" t="s">
        <v>24676</v>
      </c>
      <c r="F6005" s="4">
        <v>2.31757879257202</v>
      </c>
      <c r="G6005" s="4" t="s">
        <v>24677</v>
      </c>
    </row>
    <row r="6006" spans="1:7">
      <c r="A6006" s="4" t="s">
        <v>24678</v>
      </c>
      <c r="B6006" s="4" t="s">
        <v>24679</v>
      </c>
      <c r="C6006" s="4" t="s">
        <v>464</v>
      </c>
      <c r="D6006" s="4">
        <v>37</v>
      </c>
      <c r="E6006" s="4" t="s">
        <v>24680</v>
      </c>
      <c r="F6006" s="4">
        <v>2.31701588630676</v>
      </c>
      <c r="G6006" s="4" t="s">
        <v>24681</v>
      </c>
    </row>
    <row r="6007" spans="1:7">
      <c r="A6007" s="4" t="s">
        <v>24682</v>
      </c>
      <c r="B6007" s="4" t="s">
        <v>24683</v>
      </c>
      <c r="C6007" s="4" t="s">
        <v>464</v>
      </c>
      <c r="D6007" s="4">
        <v>32</v>
      </c>
      <c r="E6007" s="4" t="s">
        <v>24684</v>
      </c>
      <c r="F6007" s="4">
        <v>2.31629371643066</v>
      </c>
      <c r="G6007" s="4" t="s">
        <v>24685</v>
      </c>
    </row>
    <row r="6008" spans="1:7">
      <c r="A6008" s="4" t="s">
        <v>24686</v>
      </c>
      <c r="B6008" s="4" t="s">
        <v>24687</v>
      </c>
      <c r="C6008" s="4" t="s">
        <v>464</v>
      </c>
      <c r="D6008" s="4">
        <v>37</v>
      </c>
      <c r="E6008" s="4" t="s">
        <v>24688</v>
      </c>
      <c r="F6008" s="4">
        <v>2.31540775299072</v>
      </c>
      <c r="G6008" s="4" t="s">
        <v>24689</v>
      </c>
    </row>
    <row r="6009" spans="1:7">
      <c r="A6009" s="4" t="s">
        <v>24690</v>
      </c>
      <c r="B6009" s="4" t="s">
        <v>24691</v>
      </c>
      <c r="C6009" s="4" t="s">
        <v>464</v>
      </c>
      <c r="D6009" s="4">
        <v>44</v>
      </c>
      <c r="E6009" s="4" t="s">
        <v>24692</v>
      </c>
      <c r="F6009" s="4">
        <v>2.31485033035278</v>
      </c>
      <c r="G6009" s="4" t="s">
        <v>24693</v>
      </c>
    </row>
    <row r="6010" spans="1:7">
      <c r="A6010" s="4" t="s">
        <v>24694</v>
      </c>
      <c r="B6010" s="4" t="s">
        <v>24695</v>
      </c>
      <c r="C6010" s="4" t="s">
        <v>464</v>
      </c>
      <c r="D6010" s="4">
        <v>40</v>
      </c>
      <c r="E6010" s="4" t="s">
        <v>24696</v>
      </c>
      <c r="F6010" s="4">
        <v>2.3145763874054</v>
      </c>
      <c r="G6010" s="4" t="s">
        <v>24697</v>
      </c>
    </row>
    <row r="6011" spans="1:7">
      <c r="A6011" s="4" t="s">
        <v>24698</v>
      </c>
      <c r="B6011" s="4" t="s">
        <v>24699</v>
      </c>
      <c r="C6011" s="4" t="s">
        <v>464</v>
      </c>
      <c r="D6011" s="4">
        <v>38</v>
      </c>
      <c r="E6011" s="4" t="s">
        <v>24700</v>
      </c>
      <c r="F6011" s="4">
        <v>2.31451368331909</v>
      </c>
      <c r="G6011" s="4" t="s">
        <v>24701</v>
      </c>
    </row>
    <row r="6012" spans="1:7">
      <c r="A6012" s="4" t="s">
        <v>24702</v>
      </c>
      <c r="B6012" s="4" t="s">
        <v>24703</v>
      </c>
      <c r="C6012" s="4" t="s">
        <v>464</v>
      </c>
      <c r="D6012" s="4">
        <v>30</v>
      </c>
      <c r="E6012" s="4" t="s">
        <v>24704</v>
      </c>
      <c r="F6012" s="4">
        <v>2.3143789768219</v>
      </c>
      <c r="G6012" s="4" t="s">
        <v>24705</v>
      </c>
    </row>
    <row r="6013" spans="1:7">
      <c r="A6013" s="4" t="s">
        <v>24706</v>
      </c>
      <c r="B6013" s="4" t="s">
        <v>24707</v>
      </c>
      <c r="C6013" s="4" t="s">
        <v>464</v>
      </c>
      <c r="D6013" s="4">
        <v>38</v>
      </c>
      <c r="E6013" s="4" t="s">
        <v>24708</v>
      </c>
      <c r="F6013" s="4">
        <v>2.31253623962402</v>
      </c>
      <c r="G6013" s="4" t="s">
        <v>24709</v>
      </c>
    </row>
    <row r="6014" spans="1:7">
      <c r="A6014" s="4" t="s">
        <v>24710</v>
      </c>
      <c r="B6014" s="4" t="s">
        <v>24711</v>
      </c>
      <c r="C6014" s="4" t="s">
        <v>464</v>
      </c>
      <c r="D6014" s="4">
        <v>41</v>
      </c>
      <c r="E6014" s="4" t="s">
        <v>24712</v>
      </c>
      <c r="F6014" s="4">
        <v>2.31161999702454</v>
      </c>
      <c r="G6014" s="4" t="s">
        <v>24713</v>
      </c>
    </row>
    <row r="6015" spans="1:7">
      <c r="A6015" s="4" t="s">
        <v>24714</v>
      </c>
      <c r="B6015" s="4" t="s">
        <v>24715</v>
      </c>
      <c r="C6015" s="4" t="s">
        <v>464</v>
      </c>
      <c r="D6015" s="4">
        <v>40</v>
      </c>
      <c r="E6015" s="4" t="s">
        <v>24716</v>
      </c>
      <c r="F6015" s="4">
        <v>2.31127882003784</v>
      </c>
      <c r="G6015" s="4" t="s">
        <v>24717</v>
      </c>
    </row>
    <row r="6016" spans="1:7">
      <c r="A6016" s="4" t="s">
        <v>24718</v>
      </c>
      <c r="B6016" s="4" t="s">
        <v>24719</v>
      </c>
      <c r="C6016" s="4" t="s">
        <v>464</v>
      </c>
      <c r="D6016" s="4">
        <v>38</v>
      </c>
      <c r="E6016" s="4" t="s">
        <v>24720</v>
      </c>
      <c r="F6016" s="4">
        <v>2.31093382835388</v>
      </c>
      <c r="G6016" s="4" t="s">
        <v>24721</v>
      </c>
    </row>
    <row r="6017" spans="1:7">
      <c r="A6017" s="4" t="s">
        <v>24722</v>
      </c>
      <c r="B6017" s="4" t="s">
        <v>24723</v>
      </c>
      <c r="C6017" s="4" t="s">
        <v>464</v>
      </c>
      <c r="D6017" s="4">
        <v>37</v>
      </c>
      <c r="E6017" s="4" t="s">
        <v>24724</v>
      </c>
      <c r="F6017" s="4">
        <v>2.31007099151611</v>
      </c>
      <c r="G6017" s="4" t="s">
        <v>24725</v>
      </c>
    </row>
    <row r="6018" spans="1:7">
      <c r="A6018" s="4" t="s">
        <v>24726</v>
      </c>
      <c r="B6018" s="4" t="s">
        <v>24727</v>
      </c>
      <c r="C6018" s="4" t="s">
        <v>464</v>
      </c>
      <c r="D6018" s="4">
        <v>42</v>
      </c>
      <c r="E6018" s="4" t="s">
        <v>24728</v>
      </c>
      <c r="F6018" s="4">
        <v>2.31001472473145</v>
      </c>
      <c r="G6018" s="4" t="s">
        <v>24729</v>
      </c>
    </row>
    <row r="6019" spans="1:7">
      <c r="A6019" s="4" t="s">
        <v>24730</v>
      </c>
      <c r="B6019" s="4" t="s">
        <v>24731</v>
      </c>
      <c r="C6019" s="4" t="s">
        <v>464</v>
      </c>
      <c r="D6019" s="4">
        <v>37</v>
      </c>
      <c r="E6019" s="4" t="s">
        <v>24732</v>
      </c>
      <c r="F6019" s="4">
        <v>2.30998945236206</v>
      </c>
      <c r="G6019" s="4" t="s">
        <v>24733</v>
      </c>
    </row>
    <row r="6020" spans="1:7">
      <c r="A6020" s="4" t="s">
        <v>24734</v>
      </c>
      <c r="B6020" s="4" t="s">
        <v>24735</v>
      </c>
      <c r="C6020" s="4" t="s">
        <v>464</v>
      </c>
      <c r="D6020" s="4">
        <v>44</v>
      </c>
      <c r="E6020" s="4" t="s">
        <v>24736</v>
      </c>
      <c r="F6020" s="4">
        <v>2.30786800384521</v>
      </c>
      <c r="G6020" s="4" t="s">
        <v>24737</v>
      </c>
    </row>
    <row r="6021" spans="1:7">
      <c r="A6021" s="4" t="s">
        <v>24738</v>
      </c>
      <c r="B6021" s="4" t="s">
        <v>24739</v>
      </c>
      <c r="C6021" s="4" t="s">
        <v>551</v>
      </c>
      <c r="D6021" s="4">
        <v>21</v>
      </c>
      <c r="E6021" s="4" t="s">
        <v>24740</v>
      </c>
      <c r="F6021" s="4">
        <v>2.30782794952393</v>
      </c>
      <c r="G6021" s="4" t="s">
        <v>24741</v>
      </c>
    </row>
    <row r="6022" spans="1:7">
      <c r="A6022" s="4" t="s">
        <v>24742</v>
      </c>
      <c r="B6022" s="4" t="s">
        <v>24743</v>
      </c>
      <c r="C6022" s="4" t="s">
        <v>464</v>
      </c>
      <c r="D6022" s="4">
        <v>26</v>
      </c>
      <c r="E6022" s="4" t="s">
        <v>24744</v>
      </c>
      <c r="F6022" s="4">
        <v>2.30746150016785</v>
      </c>
      <c r="G6022" s="4" t="s">
        <v>24745</v>
      </c>
    </row>
    <row r="6023" spans="1:7">
      <c r="A6023" s="4" t="s">
        <v>24746</v>
      </c>
      <c r="B6023" s="4" t="s">
        <v>24747</v>
      </c>
      <c r="C6023" s="4" t="s">
        <v>551</v>
      </c>
      <c r="D6023" s="4">
        <v>25</v>
      </c>
      <c r="E6023" s="4" t="s">
        <v>24748</v>
      </c>
      <c r="F6023" s="4">
        <v>2.30658626556396</v>
      </c>
      <c r="G6023" s="4" t="s">
        <v>24749</v>
      </c>
    </row>
    <row r="6024" spans="1:7">
      <c r="A6024" s="4" t="s">
        <v>24750</v>
      </c>
      <c r="B6024" s="4" t="s">
        <v>24751</v>
      </c>
      <c r="C6024" s="4" t="s">
        <v>464</v>
      </c>
      <c r="D6024" s="4">
        <v>34</v>
      </c>
      <c r="E6024" s="4" t="s">
        <v>24752</v>
      </c>
      <c r="F6024" s="4">
        <v>2.30657768249512</v>
      </c>
      <c r="G6024" s="4" t="s">
        <v>24753</v>
      </c>
    </row>
    <row r="6025" spans="1:7">
      <c r="A6025" s="4" t="s">
        <v>24754</v>
      </c>
      <c r="B6025" s="4" t="s">
        <v>24755</v>
      </c>
      <c r="C6025" s="4" t="s">
        <v>464</v>
      </c>
      <c r="D6025" s="4">
        <v>37</v>
      </c>
      <c r="E6025" s="4" t="s">
        <v>24756</v>
      </c>
      <c r="F6025" s="4">
        <v>2.30584335327148</v>
      </c>
      <c r="G6025" s="4" t="s">
        <v>24757</v>
      </c>
    </row>
    <row r="6026" spans="1:7">
      <c r="A6026" s="4" t="s">
        <v>24758</v>
      </c>
      <c r="B6026" s="4" t="s">
        <v>24759</v>
      </c>
      <c r="C6026" s="4" t="s">
        <v>464</v>
      </c>
      <c r="D6026" s="4">
        <v>45</v>
      </c>
      <c r="E6026" s="4" t="s">
        <v>24760</v>
      </c>
      <c r="F6026" s="4">
        <v>2.30519819259644</v>
      </c>
      <c r="G6026" s="4" t="s">
        <v>24761</v>
      </c>
    </row>
    <row r="6027" spans="1:7">
      <c r="A6027" s="4" t="s">
        <v>24762</v>
      </c>
      <c r="B6027" s="4" t="s">
        <v>24763</v>
      </c>
      <c r="C6027" s="4" t="s">
        <v>464</v>
      </c>
      <c r="D6027" s="4">
        <v>44</v>
      </c>
      <c r="E6027" s="4" t="s">
        <v>24764</v>
      </c>
      <c r="F6027" s="4">
        <v>2.30429291725159</v>
      </c>
      <c r="G6027" s="4" t="s">
        <v>24765</v>
      </c>
    </row>
    <row r="6028" spans="1:7">
      <c r="A6028" s="4" t="s">
        <v>24766</v>
      </c>
      <c r="B6028" s="4" t="s">
        <v>24767</v>
      </c>
      <c r="C6028" s="4" t="s">
        <v>551</v>
      </c>
      <c r="D6028" s="4">
        <v>20</v>
      </c>
      <c r="E6028" s="4" t="s">
        <v>24768</v>
      </c>
      <c r="F6028" s="4">
        <v>2.30426430702209</v>
      </c>
      <c r="G6028" s="4" t="s">
        <v>24769</v>
      </c>
    </row>
    <row r="6029" spans="1:7">
      <c r="A6029" s="4" t="s">
        <v>24770</v>
      </c>
      <c r="B6029" s="4" t="s">
        <v>24771</v>
      </c>
      <c r="C6029" s="4" t="s">
        <v>464</v>
      </c>
      <c r="D6029" s="4">
        <v>43</v>
      </c>
      <c r="E6029" s="4" t="s">
        <v>24772</v>
      </c>
      <c r="F6029" s="4">
        <v>2.30381631851196</v>
      </c>
      <c r="G6029" s="4" t="s">
        <v>24773</v>
      </c>
    </row>
    <row r="6030" spans="1:7">
      <c r="A6030" s="4" t="s">
        <v>24774</v>
      </c>
      <c r="B6030" s="4" t="s">
        <v>24775</v>
      </c>
      <c r="C6030" s="4" t="s">
        <v>464</v>
      </c>
      <c r="D6030" s="4">
        <v>36</v>
      </c>
      <c r="E6030" s="4" t="s">
        <v>24776</v>
      </c>
      <c r="F6030" s="4">
        <v>2.3034930229187</v>
      </c>
      <c r="G6030" s="4" t="s">
        <v>24777</v>
      </c>
    </row>
    <row r="6031" spans="1:7">
      <c r="A6031" s="4" t="s">
        <v>24778</v>
      </c>
      <c r="B6031" s="4" t="s">
        <v>24779</v>
      </c>
      <c r="C6031" s="4" t="s">
        <v>464</v>
      </c>
      <c r="D6031" s="4">
        <v>37</v>
      </c>
      <c r="E6031" s="4" t="s">
        <v>24780</v>
      </c>
      <c r="F6031" s="4">
        <v>2.30327224731445</v>
      </c>
      <c r="G6031" s="4" t="s">
        <v>24781</v>
      </c>
    </row>
    <row r="6032" spans="1:7">
      <c r="A6032" s="4" t="s">
        <v>24782</v>
      </c>
      <c r="B6032" s="4" t="s">
        <v>24783</v>
      </c>
      <c r="C6032" s="4" t="s">
        <v>464</v>
      </c>
      <c r="D6032" s="4">
        <v>33</v>
      </c>
      <c r="E6032" s="4" t="s">
        <v>24784</v>
      </c>
      <c r="F6032" s="4">
        <v>2.30094361305237</v>
      </c>
      <c r="G6032" s="4" t="s">
        <v>24785</v>
      </c>
    </row>
    <row r="6033" spans="1:7">
      <c r="A6033" s="4" t="s">
        <v>24786</v>
      </c>
      <c r="B6033" s="4" t="s">
        <v>24787</v>
      </c>
      <c r="C6033" s="4" t="s">
        <v>464</v>
      </c>
      <c r="D6033" s="4">
        <v>44</v>
      </c>
      <c r="E6033" s="4" t="s">
        <v>24788</v>
      </c>
      <c r="F6033" s="4">
        <v>2.29981994628906</v>
      </c>
      <c r="G6033" s="4" t="s">
        <v>24789</v>
      </c>
    </row>
    <row r="6034" spans="1:7">
      <c r="A6034" s="4" t="s">
        <v>440</v>
      </c>
      <c r="B6034" s="4" t="s">
        <v>24790</v>
      </c>
      <c r="C6034" s="4" t="s">
        <v>464</v>
      </c>
      <c r="D6034" s="4">
        <v>46</v>
      </c>
      <c r="E6034" s="4" t="s">
        <v>24791</v>
      </c>
      <c r="F6034" s="4">
        <v>2.29958391189575</v>
      </c>
      <c r="G6034" s="4" t="s">
        <v>24792</v>
      </c>
    </row>
    <row r="6035" spans="1:7">
      <c r="A6035" s="4" t="s">
        <v>24793</v>
      </c>
      <c r="B6035" s="4" t="s">
        <v>24794</v>
      </c>
      <c r="C6035" s="4" t="s">
        <v>464</v>
      </c>
      <c r="D6035" s="4">
        <v>36</v>
      </c>
      <c r="E6035" s="4" t="s">
        <v>24795</v>
      </c>
      <c r="F6035" s="4">
        <v>2.29955434799194</v>
      </c>
      <c r="G6035" s="4" t="s">
        <v>24796</v>
      </c>
    </row>
    <row r="6036" spans="1:7">
      <c r="A6036" s="4" t="s">
        <v>24797</v>
      </c>
      <c r="B6036" s="4" t="s">
        <v>24798</v>
      </c>
      <c r="C6036" s="4" t="s">
        <v>464</v>
      </c>
      <c r="D6036" s="4">
        <v>31</v>
      </c>
      <c r="E6036" s="4" t="s">
        <v>24799</v>
      </c>
      <c r="F6036" s="4">
        <v>2.29948425292969</v>
      </c>
      <c r="G6036" s="4" t="s">
        <v>24800</v>
      </c>
    </row>
    <row r="6037" spans="1:7">
      <c r="A6037" s="4" t="s">
        <v>24801</v>
      </c>
      <c r="B6037" s="4" t="s">
        <v>24802</v>
      </c>
      <c r="C6037" s="4" t="s">
        <v>464</v>
      </c>
      <c r="D6037" s="4">
        <v>40</v>
      </c>
      <c r="E6037" s="4" t="s">
        <v>24803</v>
      </c>
      <c r="F6037" s="4">
        <v>2.29946994781494</v>
      </c>
      <c r="G6037" s="4" t="s">
        <v>24804</v>
      </c>
    </row>
    <row r="6038" spans="1:7">
      <c r="A6038" s="4" t="s">
        <v>24805</v>
      </c>
      <c r="B6038" s="4" t="s">
        <v>24806</v>
      </c>
      <c r="C6038" s="4" t="s">
        <v>464</v>
      </c>
      <c r="D6038" s="4">
        <v>41</v>
      </c>
      <c r="E6038" s="4" t="s">
        <v>24807</v>
      </c>
      <c r="F6038" s="4">
        <v>2.29884743690491</v>
      </c>
      <c r="G6038" s="4" t="s">
        <v>24808</v>
      </c>
    </row>
    <row r="6039" spans="1:7">
      <c r="A6039" s="4" t="s">
        <v>24809</v>
      </c>
      <c r="B6039" s="4" t="s">
        <v>24810</v>
      </c>
      <c r="C6039" s="4" t="s">
        <v>464</v>
      </c>
      <c r="D6039" s="4">
        <v>38</v>
      </c>
      <c r="E6039" s="4" t="s">
        <v>24811</v>
      </c>
      <c r="F6039" s="4">
        <v>2.29791736602783</v>
      </c>
      <c r="G6039" s="4" t="s">
        <v>24812</v>
      </c>
    </row>
    <row r="6040" spans="1:7">
      <c r="A6040" s="4" t="s">
        <v>24813</v>
      </c>
      <c r="B6040" s="4" t="s">
        <v>24814</v>
      </c>
      <c r="C6040" s="4" t="s">
        <v>551</v>
      </c>
      <c r="D6040" s="4">
        <v>15</v>
      </c>
      <c r="E6040" s="4" t="s">
        <v>24815</v>
      </c>
      <c r="F6040" s="4">
        <v>2.29758214950562</v>
      </c>
      <c r="G6040" s="4" t="s">
        <v>24816</v>
      </c>
    </row>
    <row r="6041" spans="1:7">
      <c r="A6041" s="4" t="s">
        <v>24817</v>
      </c>
      <c r="B6041" s="4" t="s">
        <v>24818</v>
      </c>
      <c r="C6041" s="4" t="s">
        <v>464</v>
      </c>
      <c r="D6041" s="4">
        <v>41</v>
      </c>
      <c r="E6041" s="4" t="s">
        <v>24819</v>
      </c>
      <c r="F6041" s="4">
        <v>2.29704236984253</v>
      </c>
      <c r="G6041" s="4" t="s">
        <v>24820</v>
      </c>
    </row>
    <row r="6042" spans="1:7">
      <c r="A6042" s="4" t="s">
        <v>24821</v>
      </c>
      <c r="B6042" s="4" t="s">
        <v>24822</v>
      </c>
      <c r="C6042" s="4" t="s">
        <v>1124</v>
      </c>
      <c r="D6042" s="4">
        <v>3</v>
      </c>
      <c r="E6042" s="4" t="s">
        <v>24823</v>
      </c>
      <c r="F6042" s="4">
        <v>2.29662108421326</v>
      </c>
      <c r="G6042" s="4" t="s">
        <v>24824</v>
      </c>
    </row>
    <row r="6043" spans="1:7">
      <c r="A6043" s="4" t="s">
        <v>24825</v>
      </c>
      <c r="B6043" s="4" t="s">
        <v>24826</v>
      </c>
      <c r="C6043" s="4" t="s">
        <v>464</v>
      </c>
      <c r="D6043" s="4">
        <v>45</v>
      </c>
      <c r="E6043" s="4" t="s">
        <v>24827</v>
      </c>
      <c r="F6043" s="4">
        <v>2.2960512638092</v>
      </c>
      <c r="G6043" s="4" t="s">
        <v>24828</v>
      </c>
    </row>
    <row r="6044" spans="1:7">
      <c r="A6044" s="4" t="s">
        <v>24829</v>
      </c>
      <c r="B6044" s="4" t="s">
        <v>24830</v>
      </c>
      <c r="C6044" s="4" t="s">
        <v>464</v>
      </c>
      <c r="D6044" s="4">
        <v>37</v>
      </c>
      <c r="E6044" s="4" t="s">
        <v>24831</v>
      </c>
      <c r="F6044" s="4">
        <v>2.29509425163269</v>
      </c>
      <c r="G6044" s="4" t="s">
        <v>24832</v>
      </c>
    </row>
    <row r="6045" spans="1:7">
      <c r="A6045" s="4" t="s">
        <v>24833</v>
      </c>
      <c r="B6045" s="4" t="s">
        <v>24834</v>
      </c>
      <c r="C6045" s="4" t="s">
        <v>464</v>
      </c>
      <c r="D6045" s="4">
        <v>41</v>
      </c>
      <c r="E6045" s="4" t="s">
        <v>24835</v>
      </c>
      <c r="F6045" s="4">
        <v>2.29442882537842</v>
      </c>
      <c r="G6045" s="4" t="s">
        <v>24836</v>
      </c>
    </row>
    <row r="6046" spans="1:7">
      <c r="A6046" s="4" t="s">
        <v>24837</v>
      </c>
      <c r="B6046" s="4" t="s">
        <v>24838</v>
      </c>
      <c r="C6046" s="4" t="s">
        <v>464</v>
      </c>
      <c r="D6046" s="4">
        <v>34</v>
      </c>
      <c r="E6046" s="4" t="s">
        <v>24839</v>
      </c>
      <c r="F6046" s="4">
        <v>2.29391002655029</v>
      </c>
      <c r="G6046" s="4" t="s">
        <v>24840</v>
      </c>
    </row>
    <row r="6047" spans="1:7">
      <c r="A6047" s="4" t="s">
        <v>24841</v>
      </c>
      <c r="B6047" s="4" t="s">
        <v>24842</v>
      </c>
      <c r="C6047" s="4" t="s">
        <v>464</v>
      </c>
      <c r="D6047" s="4">
        <v>37</v>
      </c>
      <c r="E6047" s="4" t="s">
        <v>24843</v>
      </c>
      <c r="F6047" s="4">
        <v>2.29336500167847</v>
      </c>
      <c r="G6047" s="4" t="s">
        <v>24844</v>
      </c>
    </row>
    <row r="6048" spans="1:7">
      <c r="A6048" s="4" t="s">
        <v>24845</v>
      </c>
      <c r="B6048" s="4" t="s">
        <v>24846</v>
      </c>
      <c r="C6048" s="4" t="s">
        <v>464</v>
      </c>
      <c r="D6048" s="4">
        <v>40</v>
      </c>
      <c r="E6048" s="4" t="s">
        <v>24847</v>
      </c>
      <c r="F6048" s="4">
        <v>2.29180502891541</v>
      </c>
      <c r="G6048" s="4" t="s">
        <v>24848</v>
      </c>
    </row>
    <row r="6049" spans="1:7">
      <c r="A6049" s="4" t="s">
        <v>24849</v>
      </c>
      <c r="B6049" s="4" t="s">
        <v>24850</v>
      </c>
      <c r="C6049" s="4" t="s">
        <v>464</v>
      </c>
      <c r="D6049" s="4">
        <v>38</v>
      </c>
      <c r="E6049" s="4" t="s">
        <v>24851</v>
      </c>
      <c r="F6049" s="4">
        <v>2.29150891304016</v>
      </c>
      <c r="G6049" s="4" t="s">
        <v>24852</v>
      </c>
    </row>
    <row r="6050" spans="1:7">
      <c r="A6050" s="4" t="s">
        <v>24853</v>
      </c>
      <c r="B6050" s="4" t="s">
        <v>24854</v>
      </c>
      <c r="C6050" s="4" t="s">
        <v>464</v>
      </c>
      <c r="D6050" s="4">
        <v>34</v>
      </c>
      <c r="E6050" s="4" t="s">
        <v>24855</v>
      </c>
      <c r="F6050" s="4">
        <v>2.29121589660645</v>
      </c>
      <c r="G6050" s="4" t="s">
        <v>24856</v>
      </c>
    </row>
    <row r="6051" spans="1:7">
      <c r="A6051" s="4" t="s">
        <v>24857</v>
      </c>
      <c r="B6051" s="4" t="s">
        <v>24858</v>
      </c>
      <c r="C6051" s="4" t="s">
        <v>464</v>
      </c>
      <c r="D6051" s="4">
        <v>45</v>
      </c>
      <c r="E6051" s="4" t="s">
        <v>24859</v>
      </c>
      <c r="F6051" s="4">
        <v>2.29065108299255</v>
      </c>
      <c r="G6051" s="4" t="s">
        <v>24860</v>
      </c>
    </row>
    <row r="6052" spans="1:7">
      <c r="A6052" s="4" t="s">
        <v>24861</v>
      </c>
      <c r="B6052" s="4" t="s">
        <v>24862</v>
      </c>
      <c r="C6052" s="4" t="s">
        <v>464</v>
      </c>
      <c r="D6052" s="4">
        <v>30</v>
      </c>
      <c r="E6052" s="4" t="s">
        <v>24863</v>
      </c>
      <c r="F6052" s="4">
        <v>2.29034376144409</v>
      </c>
      <c r="G6052" s="4" t="s">
        <v>24864</v>
      </c>
    </row>
    <row r="6053" spans="1:7">
      <c r="A6053" s="4" t="s">
        <v>24865</v>
      </c>
      <c r="B6053" s="4" t="s">
        <v>24866</v>
      </c>
      <c r="C6053" s="4" t="s">
        <v>464</v>
      </c>
      <c r="D6053" s="4">
        <v>39</v>
      </c>
      <c r="E6053" s="4" t="s">
        <v>24867</v>
      </c>
      <c r="F6053" s="4">
        <v>2.29033088684082</v>
      </c>
      <c r="G6053" s="4" t="s">
        <v>24868</v>
      </c>
    </row>
    <row r="6054" spans="1:7">
      <c r="A6054" s="4" t="s">
        <v>24869</v>
      </c>
      <c r="B6054" s="4" t="s">
        <v>24870</v>
      </c>
      <c r="C6054" s="4" t="s">
        <v>551</v>
      </c>
      <c r="D6054" s="4">
        <v>18</v>
      </c>
      <c r="E6054" s="4" t="s">
        <v>24871</v>
      </c>
      <c r="F6054" s="4">
        <v>2.28843021392822</v>
      </c>
      <c r="G6054" s="4" t="s">
        <v>24872</v>
      </c>
    </row>
    <row r="6055" spans="1:7">
      <c r="A6055" s="4" t="s">
        <v>24873</v>
      </c>
      <c r="B6055" s="4" t="s">
        <v>24874</v>
      </c>
      <c r="C6055" s="4" t="s">
        <v>464</v>
      </c>
      <c r="D6055" s="4">
        <v>40</v>
      </c>
      <c r="E6055" s="4" t="s">
        <v>24875</v>
      </c>
      <c r="F6055" s="4">
        <v>2.28620576858521</v>
      </c>
      <c r="G6055" s="4" t="s">
        <v>24876</v>
      </c>
    </row>
    <row r="6056" spans="1:7">
      <c r="A6056" s="4" t="s">
        <v>24877</v>
      </c>
      <c r="B6056" s="4" t="s">
        <v>24878</v>
      </c>
      <c r="C6056" s="4" t="s">
        <v>464</v>
      </c>
      <c r="D6056" s="4">
        <v>38</v>
      </c>
      <c r="E6056" s="4" t="s">
        <v>24879</v>
      </c>
      <c r="F6056" s="4">
        <v>2.28592920303345</v>
      </c>
      <c r="G6056" s="4" t="s">
        <v>24880</v>
      </c>
    </row>
    <row r="6057" spans="1:7">
      <c r="A6057" s="4" t="s">
        <v>24881</v>
      </c>
      <c r="B6057" s="4" t="s">
        <v>24882</v>
      </c>
      <c r="C6057" s="4" t="s">
        <v>464</v>
      </c>
      <c r="D6057" s="4">
        <v>46</v>
      </c>
      <c r="E6057" s="4" t="s">
        <v>24883</v>
      </c>
      <c r="F6057" s="4">
        <v>2.28582811355591</v>
      </c>
      <c r="G6057" s="4" t="s">
        <v>24884</v>
      </c>
    </row>
    <row r="6058" spans="1:7">
      <c r="A6058" s="4" t="s">
        <v>24885</v>
      </c>
      <c r="B6058" s="4" t="s">
        <v>24886</v>
      </c>
      <c r="C6058" s="4" t="s">
        <v>464</v>
      </c>
      <c r="D6058" s="4">
        <v>48</v>
      </c>
      <c r="E6058" s="4" t="s">
        <v>24887</v>
      </c>
      <c r="F6058" s="4">
        <v>2.2856650352478</v>
      </c>
      <c r="G6058" s="4" t="s">
        <v>24888</v>
      </c>
    </row>
    <row r="6059" spans="1:7">
      <c r="A6059" s="4" t="s">
        <v>24889</v>
      </c>
      <c r="B6059" s="4" t="s">
        <v>24890</v>
      </c>
      <c r="C6059" s="4" t="s">
        <v>464</v>
      </c>
      <c r="D6059" s="4">
        <v>42</v>
      </c>
      <c r="E6059" s="4" t="s">
        <v>24891</v>
      </c>
      <c r="F6059" s="4">
        <v>2.28557586669922</v>
      </c>
      <c r="G6059" s="4" t="s">
        <v>24892</v>
      </c>
    </row>
    <row r="6060" spans="1:7">
      <c r="A6060" s="4" t="s">
        <v>24893</v>
      </c>
      <c r="B6060" s="4" t="s">
        <v>24894</v>
      </c>
      <c r="C6060" s="4" t="s">
        <v>551</v>
      </c>
      <c r="D6060" s="4">
        <v>12</v>
      </c>
      <c r="E6060" s="4" t="s">
        <v>24895</v>
      </c>
      <c r="F6060" s="4">
        <v>2.2849760055542</v>
      </c>
      <c r="G6060" s="4" t="s">
        <v>24896</v>
      </c>
    </row>
    <row r="6061" spans="1:7">
      <c r="A6061" s="4" t="s">
        <v>24897</v>
      </c>
      <c r="B6061" s="4" t="s">
        <v>24898</v>
      </c>
      <c r="C6061" s="4" t="s">
        <v>464</v>
      </c>
      <c r="D6061" s="4">
        <v>38</v>
      </c>
      <c r="E6061" s="4" t="s">
        <v>24899</v>
      </c>
      <c r="F6061" s="4">
        <v>2.28476881980896</v>
      </c>
      <c r="G6061" s="4" t="s">
        <v>24900</v>
      </c>
    </row>
    <row r="6062" spans="1:7">
      <c r="A6062" s="4" t="s">
        <v>24901</v>
      </c>
      <c r="B6062" s="4" t="s">
        <v>24902</v>
      </c>
      <c r="C6062" s="4" t="s">
        <v>1124</v>
      </c>
      <c r="D6062" s="4">
        <v>2</v>
      </c>
      <c r="E6062" s="4" t="s">
        <v>24903</v>
      </c>
      <c r="F6062" s="4">
        <v>2.28449606895447</v>
      </c>
      <c r="G6062" s="4" t="s">
        <v>24904</v>
      </c>
    </row>
    <row r="6063" spans="1:7">
      <c r="A6063" s="4" t="s">
        <v>24905</v>
      </c>
      <c r="B6063" s="4" t="s">
        <v>24906</v>
      </c>
      <c r="C6063" s="4" t="s">
        <v>464</v>
      </c>
      <c r="D6063" s="4">
        <v>30</v>
      </c>
      <c r="E6063" s="4" t="s">
        <v>24907</v>
      </c>
      <c r="F6063" s="4">
        <v>2.28424024581909</v>
      </c>
      <c r="G6063" s="4" t="s">
        <v>24908</v>
      </c>
    </row>
    <row r="6064" spans="1:7">
      <c r="A6064" s="4" t="s">
        <v>24909</v>
      </c>
      <c r="B6064" s="4" t="s">
        <v>24910</v>
      </c>
      <c r="C6064" s="4" t="s">
        <v>464</v>
      </c>
      <c r="D6064" s="4">
        <v>41</v>
      </c>
      <c r="E6064" s="4" t="s">
        <v>24911</v>
      </c>
      <c r="F6064" s="4">
        <v>2.28416156768799</v>
      </c>
      <c r="G6064" s="4" t="s">
        <v>24912</v>
      </c>
    </row>
    <row r="6065" spans="1:7">
      <c r="A6065" s="4" t="s">
        <v>24913</v>
      </c>
      <c r="B6065" s="4" t="s">
        <v>24914</v>
      </c>
      <c r="C6065" s="4" t="s">
        <v>464</v>
      </c>
      <c r="D6065" s="4">
        <v>34</v>
      </c>
      <c r="E6065" s="4" t="s">
        <v>24915</v>
      </c>
      <c r="F6065" s="4">
        <v>2.28374433517456</v>
      </c>
      <c r="G6065" s="4" t="s">
        <v>24916</v>
      </c>
    </row>
    <row r="6066" spans="1:7">
      <c r="A6066" s="4" t="s">
        <v>24917</v>
      </c>
      <c r="B6066" s="4" t="s">
        <v>24918</v>
      </c>
      <c r="C6066" s="4" t="s">
        <v>464</v>
      </c>
      <c r="D6066" s="4">
        <v>30</v>
      </c>
      <c r="E6066" s="4" t="s">
        <v>24919</v>
      </c>
      <c r="F6066" s="4">
        <v>2.28327393531799</v>
      </c>
      <c r="G6066" s="4" t="s">
        <v>24920</v>
      </c>
    </row>
    <row r="6067" spans="1:7">
      <c r="A6067" s="4" t="s">
        <v>24921</v>
      </c>
      <c r="B6067" s="4" t="s">
        <v>24922</v>
      </c>
      <c r="C6067" s="4" t="s">
        <v>464</v>
      </c>
      <c r="D6067" s="4">
        <v>32</v>
      </c>
      <c r="E6067" s="4" t="s">
        <v>24923</v>
      </c>
      <c r="F6067" s="4">
        <v>2.28094267845154</v>
      </c>
      <c r="G6067" s="4" t="s">
        <v>24924</v>
      </c>
    </row>
    <row r="6068" spans="1:7">
      <c r="A6068" s="4" t="s">
        <v>24925</v>
      </c>
      <c r="B6068" s="4" t="s">
        <v>24926</v>
      </c>
      <c r="C6068" s="4" t="s">
        <v>464</v>
      </c>
      <c r="D6068" s="4">
        <v>40</v>
      </c>
      <c r="E6068" s="4" t="s">
        <v>24927</v>
      </c>
      <c r="F6068" s="4">
        <v>2.28058791160583</v>
      </c>
      <c r="G6068" s="4" t="s">
        <v>24928</v>
      </c>
    </row>
    <row r="6069" spans="1:7">
      <c r="A6069" s="4" t="s">
        <v>24929</v>
      </c>
      <c r="B6069" s="4" t="s">
        <v>24930</v>
      </c>
      <c r="C6069" s="4" t="s">
        <v>464</v>
      </c>
      <c r="D6069" s="4">
        <v>36</v>
      </c>
      <c r="E6069" s="4" t="s">
        <v>24931</v>
      </c>
      <c r="F6069" s="4">
        <v>2.27899742126465</v>
      </c>
      <c r="G6069" s="4" t="s">
        <v>24932</v>
      </c>
    </row>
    <row r="6070" spans="1:7">
      <c r="A6070" s="4" t="s">
        <v>24933</v>
      </c>
      <c r="B6070" s="4" t="s">
        <v>24934</v>
      </c>
      <c r="C6070" s="4" t="s">
        <v>464</v>
      </c>
      <c r="D6070" s="4">
        <v>40</v>
      </c>
      <c r="E6070" s="4" t="s">
        <v>24935</v>
      </c>
      <c r="F6070" s="4">
        <v>2.27896618843079</v>
      </c>
      <c r="G6070" s="4" t="s">
        <v>24936</v>
      </c>
    </row>
    <row r="6071" spans="1:7">
      <c r="A6071" s="4" t="s">
        <v>24937</v>
      </c>
      <c r="B6071" s="4" t="s">
        <v>24938</v>
      </c>
      <c r="C6071" s="4" t="s">
        <v>464</v>
      </c>
      <c r="D6071" s="4">
        <v>34</v>
      </c>
      <c r="E6071" s="4" t="s">
        <v>24939</v>
      </c>
      <c r="F6071" s="4">
        <v>2.27701377868652</v>
      </c>
      <c r="G6071" s="4" t="s">
        <v>24940</v>
      </c>
    </row>
    <row r="6072" spans="1:7">
      <c r="A6072" s="4" t="s">
        <v>24941</v>
      </c>
      <c r="B6072" s="4" t="s">
        <v>24942</v>
      </c>
      <c r="C6072" s="4" t="s">
        <v>464</v>
      </c>
      <c r="D6072" s="4">
        <v>32</v>
      </c>
      <c r="E6072" s="4" t="s">
        <v>24943</v>
      </c>
      <c r="F6072" s="4">
        <v>2.27671670913696</v>
      </c>
      <c r="G6072" s="4" t="s">
        <v>24944</v>
      </c>
    </row>
    <row r="6073" spans="1:7">
      <c r="A6073" s="4" t="s">
        <v>24945</v>
      </c>
      <c r="B6073" s="4" t="s">
        <v>24946</v>
      </c>
      <c r="C6073" s="4" t="s">
        <v>464</v>
      </c>
      <c r="D6073" s="4">
        <v>33</v>
      </c>
      <c r="E6073" s="4" t="s">
        <v>24947</v>
      </c>
      <c r="F6073" s="4">
        <v>2.27590751647949</v>
      </c>
      <c r="G6073" s="4" t="s">
        <v>24948</v>
      </c>
    </row>
    <row r="6074" spans="1:7">
      <c r="A6074" s="4" t="s">
        <v>24949</v>
      </c>
      <c r="B6074" s="4" t="s">
        <v>24950</v>
      </c>
      <c r="C6074" s="4" t="s">
        <v>464</v>
      </c>
      <c r="D6074" s="4">
        <v>36</v>
      </c>
      <c r="E6074" s="4" t="s">
        <v>24951</v>
      </c>
      <c r="F6074" s="4">
        <v>2.27587509155273</v>
      </c>
      <c r="G6074" s="4" t="s">
        <v>24952</v>
      </c>
    </row>
    <row r="6075" spans="1:7">
      <c r="A6075" s="4" t="s">
        <v>398</v>
      </c>
      <c r="B6075" s="4" t="s">
        <v>24953</v>
      </c>
      <c r="C6075" s="4" t="s">
        <v>464</v>
      </c>
      <c r="D6075" s="4">
        <v>43</v>
      </c>
      <c r="E6075" s="4" t="s">
        <v>24954</v>
      </c>
      <c r="F6075" s="4">
        <v>2.27570629119873</v>
      </c>
      <c r="G6075" s="4" t="s">
        <v>24955</v>
      </c>
    </row>
    <row r="6076" spans="1:7">
      <c r="A6076" s="4" t="s">
        <v>24956</v>
      </c>
      <c r="B6076" s="4" t="s">
        <v>24957</v>
      </c>
      <c r="C6076" s="4" t="s">
        <v>464</v>
      </c>
      <c r="D6076" s="4">
        <v>44</v>
      </c>
      <c r="E6076" s="4" t="s">
        <v>24958</v>
      </c>
      <c r="F6076" s="4">
        <v>2.27508926391602</v>
      </c>
      <c r="G6076" s="4" t="s">
        <v>24959</v>
      </c>
    </row>
    <row r="6077" spans="1:7">
      <c r="A6077" s="4" t="s">
        <v>24960</v>
      </c>
      <c r="B6077" s="4" t="s">
        <v>24961</v>
      </c>
      <c r="C6077" s="4" t="s">
        <v>464</v>
      </c>
      <c r="D6077" s="4">
        <v>42</v>
      </c>
      <c r="E6077" s="4" t="s">
        <v>24962</v>
      </c>
      <c r="F6077" s="4">
        <v>2.27498769760132</v>
      </c>
      <c r="G6077" s="4" t="s">
        <v>24963</v>
      </c>
    </row>
    <row r="6078" spans="1:7">
      <c r="A6078" s="4" t="s">
        <v>24964</v>
      </c>
      <c r="B6078" s="4" t="s">
        <v>24965</v>
      </c>
      <c r="C6078" s="4" t="s">
        <v>464</v>
      </c>
      <c r="D6078" s="4">
        <v>40</v>
      </c>
      <c r="E6078" s="4" t="s">
        <v>24966</v>
      </c>
      <c r="F6078" s="4">
        <v>2.27440690994263</v>
      </c>
      <c r="G6078" s="4" t="s">
        <v>24967</v>
      </c>
    </row>
    <row r="6079" spans="1:7">
      <c r="A6079" s="4" t="s">
        <v>24968</v>
      </c>
      <c r="B6079" s="4" t="s">
        <v>24969</v>
      </c>
      <c r="C6079" s="4" t="s">
        <v>4103</v>
      </c>
      <c r="D6079" s="4">
        <v>10</v>
      </c>
      <c r="E6079" s="4" t="s">
        <v>24970</v>
      </c>
      <c r="F6079" s="4">
        <v>2.27326607704163</v>
      </c>
      <c r="G6079" s="4" t="s">
        <v>24971</v>
      </c>
    </row>
    <row r="6080" spans="1:7">
      <c r="A6080" s="4" t="s">
        <v>24972</v>
      </c>
      <c r="B6080" s="4" t="s">
        <v>24973</v>
      </c>
      <c r="C6080" s="4" t="s">
        <v>464</v>
      </c>
      <c r="D6080" s="4">
        <v>40</v>
      </c>
      <c r="E6080" s="4" t="s">
        <v>24974</v>
      </c>
      <c r="F6080" s="4">
        <v>2.27252411842346</v>
      </c>
      <c r="G6080" s="4" t="s">
        <v>24975</v>
      </c>
    </row>
    <row r="6081" spans="1:7">
      <c r="A6081" s="4" t="s">
        <v>24976</v>
      </c>
      <c r="B6081" s="4" t="s">
        <v>24977</v>
      </c>
      <c r="C6081" s="4" t="s">
        <v>464</v>
      </c>
      <c r="D6081" s="4">
        <v>40</v>
      </c>
      <c r="E6081" s="4" t="s">
        <v>24978</v>
      </c>
      <c r="F6081" s="4">
        <v>2.27187156677246</v>
      </c>
      <c r="G6081" s="4" t="s">
        <v>24979</v>
      </c>
    </row>
    <row r="6082" spans="1:7">
      <c r="A6082" s="4" t="s">
        <v>24980</v>
      </c>
      <c r="B6082" s="4" t="s">
        <v>24981</v>
      </c>
      <c r="C6082" s="4" t="s">
        <v>464</v>
      </c>
      <c r="D6082" s="4">
        <v>38</v>
      </c>
      <c r="E6082" s="4" t="s">
        <v>24982</v>
      </c>
      <c r="F6082" s="4">
        <v>2.27179789543152</v>
      </c>
      <c r="G6082" s="4" t="s">
        <v>24983</v>
      </c>
    </row>
    <row r="6083" spans="1:7">
      <c r="A6083" s="4" t="s">
        <v>24984</v>
      </c>
      <c r="B6083" s="4" t="s">
        <v>24985</v>
      </c>
      <c r="C6083" s="4" t="s">
        <v>464</v>
      </c>
      <c r="D6083" s="4">
        <v>37</v>
      </c>
      <c r="E6083" s="4" t="s">
        <v>24986</v>
      </c>
      <c r="F6083" s="4">
        <v>2.27160024642944</v>
      </c>
      <c r="G6083" s="4" t="s">
        <v>24987</v>
      </c>
    </row>
    <row r="6084" spans="1:7">
      <c r="A6084" s="4" t="s">
        <v>24988</v>
      </c>
      <c r="B6084" s="4" t="s">
        <v>24989</v>
      </c>
      <c r="C6084" s="4" t="s">
        <v>464</v>
      </c>
      <c r="D6084" s="4">
        <v>42</v>
      </c>
      <c r="E6084" s="4" t="s">
        <v>24990</v>
      </c>
      <c r="F6084" s="4">
        <v>2.27107310295105</v>
      </c>
      <c r="G6084" s="4" t="s">
        <v>24991</v>
      </c>
    </row>
    <row r="6085" spans="1:7">
      <c r="A6085" s="4" t="s">
        <v>24992</v>
      </c>
      <c r="B6085" s="4" t="s">
        <v>24993</v>
      </c>
      <c r="C6085" s="4" t="s">
        <v>464</v>
      </c>
      <c r="D6085" s="4">
        <v>39</v>
      </c>
      <c r="E6085" s="4" t="s">
        <v>24994</v>
      </c>
      <c r="F6085" s="4">
        <v>2.27040934562683</v>
      </c>
      <c r="G6085" s="4" t="s">
        <v>24995</v>
      </c>
    </row>
    <row r="6086" spans="1:7">
      <c r="A6086" s="4" t="s">
        <v>24996</v>
      </c>
      <c r="B6086" s="4" t="s">
        <v>24997</v>
      </c>
      <c r="C6086" s="4" t="s">
        <v>464</v>
      </c>
      <c r="D6086" s="4">
        <v>41</v>
      </c>
      <c r="E6086" s="4" t="s">
        <v>24998</v>
      </c>
      <c r="F6086" s="4">
        <v>2.27022790908813</v>
      </c>
      <c r="G6086" s="4" t="s">
        <v>24999</v>
      </c>
    </row>
    <row r="6087" spans="1:7">
      <c r="A6087" s="4" t="s">
        <v>25000</v>
      </c>
      <c r="B6087" s="4" t="s">
        <v>25001</v>
      </c>
      <c r="C6087" s="4" t="s">
        <v>464</v>
      </c>
      <c r="D6087" s="4">
        <v>42</v>
      </c>
      <c r="E6087" s="4" t="s">
        <v>25002</v>
      </c>
      <c r="F6087" s="4">
        <v>2.27015066146851</v>
      </c>
      <c r="G6087" s="4" t="s">
        <v>25003</v>
      </c>
    </row>
    <row r="6088" spans="1:7">
      <c r="A6088" s="4" t="s">
        <v>25004</v>
      </c>
      <c r="B6088" s="4" t="s">
        <v>25005</v>
      </c>
      <c r="C6088" s="4" t="s">
        <v>464</v>
      </c>
      <c r="D6088" s="4">
        <v>37</v>
      </c>
      <c r="E6088" s="4" t="s">
        <v>25006</v>
      </c>
      <c r="F6088" s="4">
        <v>2.27013802528381</v>
      </c>
      <c r="G6088" s="4" t="s">
        <v>25007</v>
      </c>
    </row>
    <row r="6089" spans="1:7">
      <c r="A6089" s="4" t="s">
        <v>25008</v>
      </c>
      <c r="B6089" s="4" t="s">
        <v>25009</v>
      </c>
      <c r="C6089" s="4" t="s">
        <v>464</v>
      </c>
      <c r="D6089" s="4">
        <v>42</v>
      </c>
      <c r="E6089" s="4" t="s">
        <v>25010</v>
      </c>
      <c r="F6089" s="4">
        <v>2.26965355873108</v>
      </c>
      <c r="G6089" s="4" t="s">
        <v>25011</v>
      </c>
    </row>
    <row r="6090" spans="1:7">
      <c r="A6090" s="4" t="s">
        <v>25012</v>
      </c>
      <c r="B6090" s="4" t="s">
        <v>25013</v>
      </c>
      <c r="C6090" s="4" t="s">
        <v>464</v>
      </c>
      <c r="D6090" s="4">
        <v>34</v>
      </c>
      <c r="E6090" s="4" t="s">
        <v>25014</v>
      </c>
      <c r="F6090" s="4">
        <v>2.26860618591309</v>
      </c>
      <c r="G6090" s="4" t="s">
        <v>25015</v>
      </c>
    </row>
    <row r="6091" spans="1:7">
      <c r="A6091" s="4" t="s">
        <v>25016</v>
      </c>
      <c r="B6091" s="4" t="s">
        <v>25017</v>
      </c>
      <c r="C6091" s="4" t="s">
        <v>464</v>
      </c>
      <c r="D6091" s="4">
        <v>42</v>
      </c>
      <c r="E6091" s="4" t="s">
        <v>25018</v>
      </c>
      <c r="F6091" s="4">
        <v>2.26853895187378</v>
      </c>
      <c r="G6091" s="4" t="s">
        <v>25019</v>
      </c>
    </row>
    <row r="6092" spans="1:7">
      <c r="A6092" s="4" t="s">
        <v>25020</v>
      </c>
      <c r="B6092" s="4" t="s">
        <v>25021</v>
      </c>
      <c r="C6092" s="4" t="s">
        <v>464</v>
      </c>
      <c r="D6092" s="4">
        <v>46</v>
      </c>
      <c r="E6092" s="4" t="s">
        <v>25022</v>
      </c>
      <c r="F6092" s="4">
        <v>2.26797723770142</v>
      </c>
      <c r="G6092" s="4" t="s">
        <v>25023</v>
      </c>
    </row>
    <row r="6093" spans="1:7">
      <c r="A6093" s="4" t="s">
        <v>25024</v>
      </c>
      <c r="B6093" s="4" t="s">
        <v>25025</v>
      </c>
      <c r="C6093" s="4" t="s">
        <v>464</v>
      </c>
      <c r="D6093" s="4">
        <v>43</v>
      </c>
      <c r="E6093" s="4" t="s">
        <v>25026</v>
      </c>
      <c r="F6093" s="4">
        <v>2.26772570610046</v>
      </c>
      <c r="G6093" s="4" t="s">
        <v>25027</v>
      </c>
    </row>
    <row r="6094" spans="1:7">
      <c r="A6094" s="4" t="s">
        <v>25028</v>
      </c>
      <c r="B6094" s="4" t="s">
        <v>25029</v>
      </c>
      <c r="C6094" s="4" t="s">
        <v>464</v>
      </c>
      <c r="D6094" s="4">
        <v>32</v>
      </c>
      <c r="E6094" s="4" t="s">
        <v>25030</v>
      </c>
      <c r="F6094" s="4">
        <v>2.26727175712585</v>
      </c>
      <c r="G6094" s="4" t="s">
        <v>25031</v>
      </c>
    </row>
    <row r="6095" spans="1:7">
      <c r="A6095" s="4" t="s">
        <v>25032</v>
      </c>
      <c r="B6095" s="4" t="s">
        <v>25033</v>
      </c>
      <c r="C6095" s="4" t="s">
        <v>464</v>
      </c>
      <c r="D6095" s="4">
        <v>41</v>
      </c>
      <c r="E6095" s="4" t="s">
        <v>25034</v>
      </c>
      <c r="F6095" s="4">
        <v>2.26714944839478</v>
      </c>
      <c r="G6095" s="4" t="s">
        <v>25035</v>
      </c>
    </row>
    <row r="6096" spans="1:7">
      <c r="A6096" s="4" t="s">
        <v>25036</v>
      </c>
      <c r="B6096" s="4" t="s">
        <v>25037</v>
      </c>
      <c r="C6096" s="4" t="s">
        <v>464</v>
      </c>
      <c r="D6096" s="4">
        <v>20</v>
      </c>
      <c r="E6096" s="4" t="s">
        <v>25038</v>
      </c>
      <c r="F6096" s="4">
        <v>2.26659321784973</v>
      </c>
      <c r="G6096" s="4" t="s">
        <v>25039</v>
      </c>
    </row>
    <row r="6097" spans="1:7">
      <c r="A6097" s="4" t="s">
        <v>25040</v>
      </c>
      <c r="B6097" s="4" t="s">
        <v>25041</v>
      </c>
      <c r="C6097" s="4" t="s">
        <v>464</v>
      </c>
      <c r="D6097" s="4">
        <v>41</v>
      </c>
      <c r="E6097" s="4" t="s">
        <v>25042</v>
      </c>
      <c r="F6097" s="4">
        <v>2.26657652854919</v>
      </c>
      <c r="G6097" s="4" t="s">
        <v>25043</v>
      </c>
    </row>
    <row r="6098" spans="1:7">
      <c r="A6098" s="4" t="s">
        <v>25044</v>
      </c>
      <c r="B6098" s="4" t="s">
        <v>25045</v>
      </c>
      <c r="C6098" s="4" t="s">
        <v>464</v>
      </c>
      <c r="D6098" s="4">
        <v>41</v>
      </c>
      <c r="E6098" s="4" t="s">
        <v>25046</v>
      </c>
      <c r="F6098" s="4">
        <v>2.26518583297729</v>
      </c>
      <c r="G6098" s="4" t="s">
        <v>25047</v>
      </c>
    </row>
    <row r="6099" spans="1:7">
      <c r="A6099" s="4" t="s">
        <v>25048</v>
      </c>
      <c r="B6099" s="4" t="s">
        <v>25049</v>
      </c>
      <c r="C6099" s="4" t="s">
        <v>464</v>
      </c>
      <c r="D6099" s="4">
        <v>40</v>
      </c>
      <c r="E6099" s="4" t="s">
        <v>25050</v>
      </c>
      <c r="F6099" s="4">
        <v>2.26448512077332</v>
      </c>
      <c r="G6099" s="4" t="s">
        <v>25051</v>
      </c>
    </row>
    <row r="6100" spans="1:7">
      <c r="A6100" s="4" t="s">
        <v>25052</v>
      </c>
      <c r="B6100" s="4" t="s">
        <v>25053</v>
      </c>
      <c r="C6100" s="4" t="s">
        <v>464</v>
      </c>
      <c r="D6100" s="4">
        <v>40</v>
      </c>
      <c r="E6100" s="4" t="s">
        <v>25054</v>
      </c>
      <c r="F6100" s="4">
        <v>2.26417970657349</v>
      </c>
      <c r="G6100" s="4" t="s">
        <v>25055</v>
      </c>
    </row>
    <row r="6101" spans="1:7">
      <c r="A6101" s="4" t="s">
        <v>25056</v>
      </c>
      <c r="B6101" s="4" t="s">
        <v>25057</v>
      </c>
      <c r="C6101" s="4" t="s">
        <v>464</v>
      </c>
      <c r="D6101" s="4">
        <v>40</v>
      </c>
      <c r="E6101" s="4" t="s">
        <v>25058</v>
      </c>
      <c r="F6101" s="4">
        <v>2.26417827606201</v>
      </c>
      <c r="G6101" s="4" t="s">
        <v>25059</v>
      </c>
    </row>
    <row r="6102" spans="1:7">
      <c r="A6102" s="4" t="s">
        <v>25060</v>
      </c>
      <c r="B6102" s="4" t="s">
        <v>25061</v>
      </c>
      <c r="C6102" s="4" t="s">
        <v>464</v>
      </c>
      <c r="D6102" s="4">
        <v>37</v>
      </c>
      <c r="E6102" s="4" t="s">
        <v>25062</v>
      </c>
      <c r="F6102" s="4">
        <v>2.26375532150269</v>
      </c>
      <c r="G6102" s="4" t="s">
        <v>25063</v>
      </c>
    </row>
    <row r="6103" spans="1:7">
      <c r="A6103" s="4" t="s">
        <v>25064</v>
      </c>
      <c r="B6103" s="4" t="s">
        <v>25065</v>
      </c>
      <c r="C6103" s="4" t="s">
        <v>464</v>
      </c>
      <c r="D6103" s="4">
        <v>41</v>
      </c>
      <c r="E6103" s="4" t="s">
        <v>25066</v>
      </c>
      <c r="F6103" s="4">
        <v>2.26353168487549</v>
      </c>
      <c r="G6103" s="4" t="s">
        <v>25067</v>
      </c>
    </row>
    <row r="6104" spans="1:7">
      <c r="A6104" s="4" t="s">
        <v>25068</v>
      </c>
      <c r="B6104" s="4" t="s">
        <v>25069</v>
      </c>
      <c r="C6104" s="4" t="s">
        <v>464</v>
      </c>
      <c r="D6104" s="4">
        <v>40</v>
      </c>
      <c r="E6104" s="4" t="s">
        <v>25070</v>
      </c>
      <c r="F6104" s="4">
        <v>2.26330757141113</v>
      </c>
      <c r="G6104" s="4" t="s">
        <v>25071</v>
      </c>
    </row>
    <row r="6105" spans="1:7">
      <c r="A6105" s="4" t="s">
        <v>25072</v>
      </c>
      <c r="B6105" s="4" t="s">
        <v>25073</v>
      </c>
      <c r="C6105" s="4" t="s">
        <v>464</v>
      </c>
      <c r="D6105" s="4">
        <v>43</v>
      </c>
      <c r="E6105" s="4" t="s">
        <v>25074</v>
      </c>
      <c r="F6105" s="4">
        <v>2.26120257377625</v>
      </c>
      <c r="G6105" s="4" t="s">
        <v>25075</v>
      </c>
    </row>
    <row r="6106" spans="1:7">
      <c r="A6106" s="4" t="s">
        <v>25076</v>
      </c>
      <c r="B6106" s="4" t="s">
        <v>25077</v>
      </c>
      <c r="C6106" s="4" t="s">
        <v>464</v>
      </c>
      <c r="D6106" s="4">
        <v>38</v>
      </c>
      <c r="E6106" s="4" t="s">
        <v>25078</v>
      </c>
      <c r="F6106" s="4">
        <v>2.26113820075989</v>
      </c>
      <c r="G6106" s="4" t="s">
        <v>25079</v>
      </c>
    </row>
    <row r="6107" spans="1:7">
      <c r="A6107" s="4" t="s">
        <v>25080</v>
      </c>
      <c r="B6107" s="4" t="s">
        <v>25081</v>
      </c>
      <c r="C6107" s="4" t="s">
        <v>464</v>
      </c>
      <c r="D6107" s="4">
        <v>40</v>
      </c>
      <c r="E6107" s="4" t="s">
        <v>25082</v>
      </c>
      <c r="F6107" s="4">
        <v>2.26046752929688</v>
      </c>
      <c r="G6107" s="4" t="s">
        <v>25083</v>
      </c>
    </row>
    <row r="6108" spans="1:7">
      <c r="A6108" s="4" t="s">
        <v>25084</v>
      </c>
      <c r="B6108" s="4" t="s">
        <v>25085</v>
      </c>
      <c r="C6108" s="4" t="s">
        <v>464</v>
      </c>
      <c r="D6108" s="4">
        <v>38</v>
      </c>
      <c r="E6108" s="4" t="s">
        <v>25086</v>
      </c>
      <c r="F6108" s="4">
        <v>2.26044011116028</v>
      </c>
      <c r="G6108" s="4" t="s">
        <v>25087</v>
      </c>
    </row>
    <row r="6109" spans="1:7">
      <c r="A6109" s="4" t="s">
        <v>25088</v>
      </c>
      <c r="B6109" s="4" t="s">
        <v>25089</v>
      </c>
      <c r="C6109" s="4" t="s">
        <v>464</v>
      </c>
      <c r="D6109" s="4">
        <v>27</v>
      </c>
      <c r="E6109" s="4" t="s">
        <v>25090</v>
      </c>
      <c r="F6109" s="4">
        <v>2.2603862285614</v>
      </c>
      <c r="G6109" s="4" t="s">
        <v>25091</v>
      </c>
    </row>
    <row r="6110" spans="1:7">
      <c r="A6110" s="4" t="s">
        <v>25092</v>
      </c>
      <c r="B6110" s="4" t="s">
        <v>25093</v>
      </c>
      <c r="C6110" s="4" t="s">
        <v>464</v>
      </c>
      <c r="D6110" s="4">
        <v>37</v>
      </c>
      <c r="E6110" s="4" t="s">
        <v>25094</v>
      </c>
      <c r="F6110" s="4">
        <v>2.25982737541199</v>
      </c>
      <c r="G6110" s="4" t="s">
        <v>25095</v>
      </c>
    </row>
    <row r="6111" spans="1:7">
      <c r="A6111" s="4" t="s">
        <v>25096</v>
      </c>
      <c r="B6111" s="4" t="s">
        <v>25097</v>
      </c>
      <c r="C6111" s="4" t="s">
        <v>464</v>
      </c>
      <c r="D6111" s="4">
        <v>32</v>
      </c>
      <c r="E6111" s="4" t="s">
        <v>25098</v>
      </c>
      <c r="F6111" s="4">
        <v>2.25961923599243</v>
      </c>
      <c r="G6111" s="4" t="s">
        <v>25099</v>
      </c>
    </row>
    <row r="6112" spans="1:7">
      <c r="A6112" s="4" t="s">
        <v>25100</v>
      </c>
      <c r="B6112" s="4" t="s">
        <v>25101</v>
      </c>
      <c r="C6112" s="4" t="s">
        <v>464</v>
      </c>
      <c r="D6112" s="4">
        <v>32</v>
      </c>
      <c r="E6112" s="4" t="s">
        <v>25102</v>
      </c>
      <c r="F6112" s="4">
        <v>2.25863933563232</v>
      </c>
      <c r="G6112" s="4" t="s">
        <v>25103</v>
      </c>
    </row>
    <row r="6113" spans="1:7">
      <c r="A6113" s="4" t="s">
        <v>25104</v>
      </c>
      <c r="B6113" s="4" t="s">
        <v>25105</v>
      </c>
      <c r="C6113" s="4" t="s">
        <v>464</v>
      </c>
      <c r="D6113" s="4">
        <v>45</v>
      </c>
      <c r="E6113" s="4" t="s">
        <v>25106</v>
      </c>
      <c r="F6113" s="4">
        <v>2.25793886184692</v>
      </c>
      <c r="G6113" s="4" t="s">
        <v>25107</v>
      </c>
    </row>
    <row r="6114" spans="1:7">
      <c r="A6114" s="4" t="s">
        <v>25108</v>
      </c>
      <c r="B6114" s="4" t="s">
        <v>25109</v>
      </c>
      <c r="C6114" s="4" t="s">
        <v>464</v>
      </c>
      <c r="D6114" s="4">
        <v>38</v>
      </c>
      <c r="E6114" s="4" t="s">
        <v>25110</v>
      </c>
      <c r="F6114" s="4">
        <v>2.25763535499573</v>
      </c>
      <c r="G6114" s="4" t="s">
        <v>25111</v>
      </c>
    </row>
    <row r="6115" spans="1:7">
      <c r="A6115" s="4" t="s">
        <v>25112</v>
      </c>
      <c r="B6115" s="4" t="s">
        <v>25113</v>
      </c>
      <c r="C6115" s="4" t="s">
        <v>464</v>
      </c>
      <c r="D6115" s="4">
        <v>39</v>
      </c>
      <c r="E6115" s="4" t="s">
        <v>25114</v>
      </c>
      <c r="F6115" s="4">
        <v>2.25680589675903</v>
      </c>
      <c r="G6115" s="4" t="s">
        <v>25115</v>
      </c>
    </row>
    <row r="6116" spans="1:7">
      <c r="A6116" s="4" t="s">
        <v>25116</v>
      </c>
      <c r="B6116" s="4" t="s">
        <v>25117</v>
      </c>
      <c r="C6116" s="4" t="s">
        <v>464</v>
      </c>
      <c r="D6116" s="4">
        <v>37</v>
      </c>
      <c r="E6116" s="4" t="s">
        <v>25118</v>
      </c>
      <c r="F6116" s="4">
        <v>2.25680494308472</v>
      </c>
      <c r="G6116" s="4" t="s">
        <v>25119</v>
      </c>
    </row>
    <row r="6117" spans="1:7">
      <c r="A6117" s="4" t="s">
        <v>25120</v>
      </c>
      <c r="B6117" s="4" t="s">
        <v>25121</v>
      </c>
      <c r="C6117" s="4" t="s">
        <v>464</v>
      </c>
      <c r="D6117" s="4">
        <v>42</v>
      </c>
      <c r="E6117" s="4" t="s">
        <v>25122</v>
      </c>
      <c r="F6117" s="4">
        <v>2.25465059280396</v>
      </c>
      <c r="G6117" s="4" t="s">
        <v>25123</v>
      </c>
    </row>
    <row r="6118" spans="1:7">
      <c r="A6118" s="4" t="s">
        <v>25124</v>
      </c>
      <c r="B6118" s="4" t="s">
        <v>25125</v>
      </c>
      <c r="C6118" s="4" t="s">
        <v>3050</v>
      </c>
      <c r="D6118" s="4">
        <v>3</v>
      </c>
      <c r="E6118" s="4" t="s">
        <v>25126</v>
      </c>
      <c r="F6118" s="4">
        <v>2.25252866744995</v>
      </c>
      <c r="G6118" s="4" t="s">
        <v>25127</v>
      </c>
    </row>
    <row r="6119" spans="1:7">
      <c r="A6119" s="4" t="s">
        <v>25128</v>
      </c>
      <c r="B6119" s="4" t="s">
        <v>25129</v>
      </c>
      <c r="C6119" s="4" t="s">
        <v>464</v>
      </c>
      <c r="D6119" s="4">
        <v>40</v>
      </c>
      <c r="E6119" s="4" t="s">
        <v>25130</v>
      </c>
      <c r="F6119" s="4">
        <v>2.2522144317627</v>
      </c>
      <c r="G6119" s="4" t="s">
        <v>25131</v>
      </c>
    </row>
    <row r="6120" spans="1:7">
      <c r="A6120" s="4" t="s">
        <v>25132</v>
      </c>
      <c r="B6120" s="4" t="s">
        <v>25133</v>
      </c>
      <c r="C6120" s="4" t="s">
        <v>464</v>
      </c>
      <c r="D6120" s="4">
        <v>40</v>
      </c>
      <c r="E6120" s="4" t="s">
        <v>25134</v>
      </c>
      <c r="F6120" s="4">
        <v>2.25160551071167</v>
      </c>
      <c r="G6120" s="4" t="s">
        <v>25135</v>
      </c>
    </row>
    <row r="6121" spans="1:7">
      <c r="A6121" s="4" t="s">
        <v>25136</v>
      </c>
      <c r="B6121" s="4" t="s">
        <v>25137</v>
      </c>
      <c r="C6121" s="4" t="s">
        <v>464</v>
      </c>
      <c r="D6121" s="4">
        <v>35</v>
      </c>
      <c r="E6121" s="4" t="s">
        <v>25138</v>
      </c>
      <c r="F6121" s="4">
        <v>2.25109672546387</v>
      </c>
      <c r="G6121" s="4" t="s">
        <v>25139</v>
      </c>
    </row>
    <row r="6122" spans="1:7">
      <c r="A6122" s="4" t="s">
        <v>25140</v>
      </c>
      <c r="B6122" s="4" t="s">
        <v>25141</v>
      </c>
      <c r="C6122" s="4" t="s">
        <v>464</v>
      </c>
      <c r="D6122" s="4">
        <v>45</v>
      </c>
      <c r="E6122" s="4" t="s">
        <v>25142</v>
      </c>
      <c r="F6122" s="4">
        <v>2.25066423416138</v>
      </c>
      <c r="G6122" s="4" t="s">
        <v>25143</v>
      </c>
    </row>
    <row r="6123" spans="1:7">
      <c r="A6123" s="4" t="s">
        <v>25144</v>
      </c>
      <c r="B6123" s="4" t="s">
        <v>25145</v>
      </c>
      <c r="C6123" s="4" t="s">
        <v>464</v>
      </c>
      <c r="D6123" s="4">
        <v>30</v>
      </c>
      <c r="E6123" s="4" t="s">
        <v>25146</v>
      </c>
      <c r="F6123" s="4">
        <v>2.24866962432861</v>
      </c>
      <c r="G6123" s="4" t="s">
        <v>25147</v>
      </c>
    </row>
    <row r="6124" spans="1:7">
      <c r="A6124" s="4" t="s">
        <v>25148</v>
      </c>
      <c r="B6124" s="4" t="s">
        <v>25149</v>
      </c>
      <c r="C6124" s="4" t="s">
        <v>464</v>
      </c>
      <c r="D6124" s="4">
        <v>36</v>
      </c>
      <c r="E6124" s="4" t="s">
        <v>25150</v>
      </c>
      <c r="F6124" s="4">
        <v>2.24847412109375</v>
      </c>
      <c r="G6124" s="4" t="s">
        <v>25151</v>
      </c>
    </row>
    <row r="6125" spans="1:7">
      <c r="A6125" s="4" t="s">
        <v>25152</v>
      </c>
      <c r="B6125" s="4" t="s">
        <v>25153</v>
      </c>
      <c r="C6125" s="4" t="s">
        <v>464</v>
      </c>
      <c r="D6125" s="4">
        <v>38</v>
      </c>
      <c r="E6125" s="4" t="s">
        <v>25154</v>
      </c>
      <c r="F6125" s="4">
        <v>2.2480616569519</v>
      </c>
      <c r="G6125" s="4" t="s">
        <v>25155</v>
      </c>
    </row>
    <row r="6126" spans="1:7">
      <c r="A6126" s="4" t="s">
        <v>25156</v>
      </c>
      <c r="B6126" s="4" t="s">
        <v>25157</v>
      </c>
      <c r="C6126" s="4" t="s">
        <v>464</v>
      </c>
      <c r="D6126" s="4">
        <v>35</v>
      </c>
      <c r="E6126" s="4" t="s">
        <v>25158</v>
      </c>
      <c r="F6126" s="4">
        <v>2.2478666305542</v>
      </c>
      <c r="G6126" s="4" t="s">
        <v>25159</v>
      </c>
    </row>
    <row r="6127" spans="1:7">
      <c r="A6127" s="4" t="s">
        <v>25160</v>
      </c>
      <c r="B6127" s="4" t="s">
        <v>25161</v>
      </c>
      <c r="C6127" s="4" t="s">
        <v>464</v>
      </c>
      <c r="D6127" s="4">
        <v>39</v>
      </c>
      <c r="E6127" s="4" t="s">
        <v>25162</v>
      </c>
      <c r="F6127" s="4">
        <v>2.24763011932373</v>
      </c>
      <c r="G6127" s="4" t="s">
        <v>25163</v>
      </c>
    </row>
    <row r="6128" spans="1:7">
      <c r="A6128" s="4" t="s">
        <v>25164</v>
      </c>
      <c r="B6128" s="4" t="s">
        <v>25165</v>
      </c>
      <c r="C6128" s="4" t="s">
        <v>464</v>
      </c>
      <c r="D6128" s="4">
        <v>40</v>
      </c>
      <c r="E6128" s="4" t="s">
        <v>25166</v>
      </c>
      <c r="F6128" s="4">
        <v>2.24662184715271</v>
      </c>
      <c r="G6128" s="4" t="s">
        <v>25167</v>
      </c>
    </row>
    <row r="6129" spans="1:7">
      <c r="A6129" s="4" t="s">
        <v>25168</v>
      </c>
      <c r="B6129" s="4" t="s">
        <v>25169</v>
      </c>
      <c r="C6129" s="4" t="s">
        <v>464</v>
      </c>
      <c r="D6129" s="4">
        <v>40</v>
      </c>
      <c r="E6129" s="4" t="s">
        <v>25170</v>
      </c>
      <c r="F6129" s="4">
        <v>2.24628353118896</v>
      </c>
      <c r="G6129" s="4" t="s">
        <v>25171</v>
      </c>
    </row>
    <row r="6130" spans="1:7">
      <c r="A6130" s="4" t="s">
        <v>25172</v>
      </c>
      <c r="B6130" s="4" t="s">
        <v>25173</v>
      </c>
      <c r="C6130" s="4" t="s">
        <v>464</v>
      </c>
      <c r="D6130" s="4">
        <v>38</v>
      </c>
      <c r="E6130" s="4" t="s">
        <v>25174</v>
      </c>
      <c r="F6130" s="4">
        <v>2.24597787857056</v>
      </c>
      <c r="G6130" s="4" t="s">
        <v>25175</v>
      </c>
    </row>
    <row r="6131" spans="1:7">
      <c r="A6131" s="4" t="s">
        <v>25176</v>
      </c>
      <c r="B6131" s="4" t="s">
        <v>25177</v>
      </c>
      <c r="C6131" s="4" t="s">
        <v>464</v>
      </c>
      <c r="D6131" s="4">
        <v>37</v>
      </c>
      <c r="E6131" s="4" t="s">
        <v>25178</v>
      </c>
      <c r="F6131" s="4">
        <v>2.24588799476624</v>
      </c>
      <c r="G6131" s="4" t="s">
        <v>25179</v>
      </c>
    </row>
    <row r="6132" spans="1:7">
      <c r="A6132" s="4" t="s">
        <v>25180</v>
      </c>
      <c r="B6132" s="4" t="s">
        <v>25181</v>
      </c>
      <c r="C6132" s="4" t="s">
        <v>3050</v>
      </c>
      <c r="D6132" s="4">
        <v>2</v>
      </c>
      <c r="E6132" s="4" t="s">
        <v>25182</v>
      </c>
      <c r="F6132" s="4">
        <v>2.24546337127686</v>
      </c>
      <c r="G6132" s="4" t="s">
        <v>25183</v>
      </c>
    </row>
    <row r="6133" spans="1:7">
      <c r="A6133" s="4" t="s">
        <v>25184</v>
      </c>
      <c r="B6133" s="4" t="s">
        <v>25185</v>
      </c>
      <c r="C6133" s="4" t="s">
        <v>464</v>
      </c>
      <c r="D6133" s="4">
        <v>38</v>
      </c>
      <c r="E6133" s="4" t="s">
        <v>25186</v>
      </c>
      <c r="F6133" s="4">
        <v>2.24398493766785</v>
      </c>
      <c r="G6133" s="4" t="s">
        <v>25187</v>
      </c>
    </row>
    <row r="6134" spans="1:7">
      <c r="A6134" s="4" t="s">
        <v>25188</v>
      </c>
      <c r="B6134" s="4" t="s">
        <v>25189</v>
      </c>
      <c r="C6134" s="4" t="s">
        <v>464</v>
      </c>
      <c r="D6134" s="4">
        <v>36</v>
      </c>
      <c r="E6134" s="4" t="s">
        <v>25190</v>
      </c>
      <c r="F6134" s="4">
        <v>2.24393963813782</v>
      </c>
      <c r="G6134" s="4" t="s">
        <v>25191</v>
      </c>
    </row>
    <row r="6135" spans="1:7">
      <c r="A6135" s="4" t="s">
        <v>288</v>
      </c>
      <c r="B6135" s="4" t="s">
        <v>25192</v>
      </c>
      <c r="C6135" s="4" t="s">
        <v>464</v>
      </c>
      <c r="D6135" s="4">
        <v>49</v>
      </c>
      <c r="E6135" s="4" t="s">
        <v>25193</v>
      </c>
      <c r="F6135" s="4">
        <v>2.24363994598389</v>
      </c>
      <c r="G6135" s="4" t="s">
        <v>25194</v>
      </c>
    </row>
    <row r="6136" spans="1:7">
      <c r="A6136" s="4" t="s">
        <v>25195</v>
      </c>
      <c r="B6136" s="4" t="s">
        <v>25196</v>
      </c>
      <c r="C6136" s="4" t="s">
        <v>464</v>
      </c>
      <c r="D6136" s="4">
        <v>44</v>
      </c>
      <c r="E6136" s="4" t="s">
        <v>25197</v>
      </c>
      <c r="F6136" s="4">
        <v>2.24348282814026</v>
      </c>
      <c r="G6136" s="4" t="s">
        <v>25198</v>
      </c>
    </row>
    <row r="6137" spans="1:7">
      <c r="A6137" s="4" t="s">
        <v>25199</v>
      </c>
      <c r="B6137" s="4" t="s">
        <v>25200</v>
      </c>
      <c r="C6137" s="4" t="s">
        <v>464</v>
      </c>
      <c r="D6137" s="4">
        <v>36</v>
      </c>
      <c r="E6137" s="4" t="s">
        <v>25201</v>
      </c>
      <c r="F6137" s="4">
        <v>2.24286007881165</v>
      </c>
      <c r="G6137" s="4" t="s">
        <v>25202</v>
      </c>
    </row>
    <row r="6138" spans="1:7">
      <c r="A6138" s="4" t="s">
        <v>25203</v>
      </c>
      <c r="B6138" s="4" t="s">
        <v>25204</v>
      </c>
      <c r="C6138" s="4" t="s">
        <v>464</v>
      </c>
      <c r="D6138" s="4">
        <v>36</v>
      </c>
      <c r="E6138" s="4" t="s">
        <v>25205</v>
      </c>
      <c r="F6138" s="4">
        <v>2.24272799491882</v>
      </c>
      <c r="G6138" s="4" t="s">
        <v>25206</v>
      </c>
    </row>
    <row r="6139" spans="1:7">
      <c r="A6139" s="4" t="s">
        <v>25207</v>
      </c>
      <c r="B6139" s="4" t="s">
        <v>25208</v>
      </c>
      <c r="C6139" s="4" t="s">
        <v>551</v>
      </c>
      <c r="D6139" s="4">
        <v>23</v>
      </c>
      <c r="E6139" s="4" t="s">
        <v>25209</v>
      </c>
      <c r="F6139" s="4">
        <v>2.24251675605774</v>
      </c>
      <c r="G6139" s="4" t="s">
        <v>25210</v>
      </c>
    </row>
    <row r="6140" spans="1:7">
      <c r="A6140" s="4" t="s">
        <v>25211</v>
      </c>
      <c r="B6140" s="4" t="s">
        <v>25212</v>
      </c>
      <c r="C6140" s="4" t="s">
        <v>464</v>
      </c>
      <c r="D6140" s="4">
        <v>34</v>
      </c>
      <c r="E6140" s="4" t="s">
        <v>25213</v>
      </c>
      <c r="F6140" s="4">
        <v>2.24234199523926</v>
      </c>
      <c r="G6140" s="4" t="s">
        <v>25214</v>
      </c>
    </row>
    <row r="6141" spans="1:7">
      <c r="A6141" s="4" t="s">
        <v>25215</v>
      </c>
      <c r="B6141" s="4" t="s">
        <v>25216</v>
      </c>
      <c r="C6141" s="4" t="s">
        <v>464</v>
      </c>
      <c r="D6141" s="4">
        <v>33</v>
      </c>
      <c r="E6141" s="4" t="s">
        <v>25217</v>
      </c>
      <c r="F6141" s="4">
        <v>2.24139213562012</v>
      </c>
      <c r="G6141" s="4" t="s">
        <v>25218</v>
      </c>
    </row>
    <row r="6142" spans="1:7">
      <c r="A6142" s="4" t="s">
        <v>25219</v>
      </c>
      <c r="B6142" s="4" t="s">
        <v>25220</v>
      </c>
      <c r="C6142" s="4" t="s">
        <v>464</v>
      </c>
      <c r="D6142" s="4">
        <v>41</v>
      </c>
      <c r="E6142" s="4" t="s">
        <v>25221</v>
      </c>
      <c r="F6142" s="4">
        <v>2.24134206771851</v>
      </c>
      <c r="G6142" s="4" t="s">
        <v>25222</v>
      </c>
    </row>
    <row r="6143" spans="1:7">
      <c r="A6143" s="4" t="s">
        <v>25223</v>
      </c>
      <c r="B6143" s="4" t="s">
        <v>25224</v>
      </c>
      <c r="C6143" s="4" t="s">
        <v>464</v>
      </c>
      <c r="D6143" s="4">
        <v>43</v>
      </c>
      <c r="E6143" s="4" t="s">
        <v>25225</v>
      </c>
      <c r="F6143" s="4">
        <v>2.24122476577759</v>
      </c>
      <c r="G6143" s="4" t="s">
        <v>25226</v>
      </c>
    </row>
    <row r="6144" spans="1:7">
      <c r="A6144" s="4" t="s">
        <v>25227</v>
      </c>
      <c r="B6144" s="4" t="s">
        <v>25228</v>
      </c>
      <c r="C6144" s="4" t="s">
        <v>464</v>
      </c>
      <c r="D6144" s="4">
        <v>42</v>
      </c>
      <c r="E6144" s="4" t="s">
        <v>25229</v>
      </c>
      <c r="F6144" s="4">
        <v>2.24097990989685</v>
      </c>
      <c r="G6144" s="4" t="s">
        <v>25230</v>
      </c>
    </row>
    <row r="6145" spans="1:7">
      <c r="A6145" s="4" t="s">
        <v>25231</v>
      </c>
      <c r="B6145" s="4" t="s">
        <v>25232</v>
      </c>
      <c r="C6145" s="4" t="s">
        <v>464</v>
      </c>
      <c r="D6145" s="4">
        <v>36</v>
      </c>
      <c r="E6145" s="4" t="s">
        <v>25233</v>
      </c>
      <c r="F6145" s="4">
        <v>2.24054455757141</v>
      </c>
      <c r="G6145" s="4" t="s">
        <v>25234</v>
      </c>
    </row>
    <row r="6146" spans="1:7">
      <c r="A6146" s="4" t="s">
        <v>25235</v>
      </c>
      <c r="B6146" s="4" t="s">
        <v>25236</v>
      </c>
      <c r="C6146" s="4" t="s">
        <v>464</v>
      </c>
      <c r="D6146" s="4">
        <v>35</v>
      </c>
      <c r="E6146" s="4" t="s">
        <v>25237</v>
      </c>
      <c r="F6146" s="4">
        <v>2.23946499824524</v>
      </c>
      <c r="G6146" s="4" t="s">
        <v>25238</v>
      </c>
    </row>
    <row r="6147" spans="1:7">
      <c r="A6147" s="4" t="s">
        <v>25239</v>
      </c>
      <c r="B6147" s="4" t="s">
        <v>25240</v>
      </c>
      <c r="C6147" s="4" t="s">
        <v>464</v>
      </c>
      <c r="D6147" s="4">
        <v>41</v>
      </c>
      <c r="E6147" s="4" t="s">
        <v>25241</v>
      </c>
      <c r="F6147" s="4">
        <v>2.2393856048584</v>
      </c>
      <c r="G6147" s="4" t="s">
        <v>25242</v>
      </c>
    </row>
    <row r="6148" spans="1:7">
      <c r="A6148" s="4" t="s">
        <v>25243</v>
      </c>
      <c r="B6148" s="4" t="s">
        <v>25244</v>
      </c>
      <c r="C6148" s="4" t="s">
        <v>551</v>
      </c>
      <c r="D6148" s="4">
        <v>14</v>
      </c>
      <c r="E6148" s="4" t="s">
        <v>25245</v>
      </c>
      <c r="F6148" s="4">
        <v>2.23929595947266</v>
      </c>
      <c r="G6148" s="4" t="s">
        <v>25246</v>
      </c>
    </row>
    <row r="6149" spans="1:7">
      <c r="A6149" s="4" t="s">
        <v>25247</v>
      </c>
      <c r="B6149" s="4" t="s">
        <v>25248</v>
      </c>
      <c r="C6149" s="4" t="s">
        <v>464</v>
      </c>
      <c r="D6149" s="4">
        <v>30</v>
      </c>
      <c r="E6149" s="4" t="s">
        <v>25249</v>
      </c>
      <c r="F6149" s="4">
        <v>2.23925590515137</v>
      </c>
      <c r="G6149" s="4" t="s">
        <v>25250</v>
      </c>
    </row>
    <row r="6150" spans="1:7">
      <c r="A6150" s="4" t="s">
        <v>25251</v>
      </c>
      <c r="B6150" s="4" t="s">
        <v>25252</v>
      </c>
      <c r="C6150" s="4" t="s">
        <v>464</v>
      </c>
      <c r="D6150" s="4">
        <v>40</v>
      </c>
      <c r="E6150" s="4" t="s">
        <v>25253</v>
      </c>
      <c r="F6150" s="4">
        <v>2.23878884315491</v>
      </c>
      <c r="G6150" s="4" t="s">
        <v>25254</v>
      </c>
    </row>
    <row r="6151" spans="1:7">
      <c r="A6151" s="4" t="s">
        <v>25255</v>
      </c>
      <c r="B6151" s="4" t="s">
        <v>25256</v>
      </c>
      <c r="C6151" s="4" t="s">
        <v>464</v>
      </c>
      <c r="D6151" s="4">
        <v>37</v>
      </c>
      <c r="E6151" s="4" t="s">
        <v>25257</v>
      </c>
      <c r="F6151" s="4">
        <v>2.23863935470581</v>
      </c>
      <c r="G6151" s="4" t="s">
        <v>25258</v>
      </c>
    </row>
    <row r="6152" spans="1:7">
      <c r="A6152" s="4" t="s">
        <v>25259</v>
      </c>
      <c r="B6152" s="4" t="s">
        <v>25260</v>
      </c>
      <c r="C6152" s="4" t="s">
        <v>551</v>
      </c>
      <c r="D6152" s="4">
        <v>16</v>
      </c>
      <c r="E6152" s="4" t="s">
        <v>25261</v>
      </c>
      <c r="F6152" s="4">
        <v>2.23780107498169</v>
      </c>
      <c r="G6152" s="4" t="s">
        <v>25262</v>
      </c>
    </row>
    <row r="6153" spans="1:7">
      <c r="A6153" s="4" t="s">
        <v>25263</v>
      </c>
      <c r="B6153" s="4" t="s">
        <v>25264</v>
      </c>
      <c r="C6153" s="4" t="s">
        <v>464</v>
      </c>
      <c r="D6153" s="4">
        <v>44</v>
      </c>
      <c r="E6153" s="4" t="s">
        <v>25265</v>
      </c>
      <c r="F6153" s="4">
        <v>2.23779082298279</v>
      </c>
      <c r="G6153" s="4" t="s">
        <v>25266</v>
      </c>
    </row>
    <row r="6154" spans="1:7">
      <c r="A6154" s="4" t="s">
        <v>25267</v>
      </c>
      <c r="B6154" s="4" t="s">
        <v>25268</v>
      </c>
      <c r="C6154" s="4" t="s">
        <v>464</v>
      </c>
      <c r="D6154" s="4">
        <v>42</v>
      </c>
      <c r="E6154" s="4" t="s">
        <v>25269</v>
      </c>
      <c r="F6154" s="4">
        <v>2.23689031600952</v>
      </c>
      <c r="G6154" s="4" t="s">
        <v>25270</v>
      </c>
    </row>
    <row r="6155" spans="1:7">
      <c r="A6155" s="4" t="s">
        <v>765</v>
      </c>
      <c r="B6155" s="4" t="s">
        <v>766</v>
      </c>
      <c r="C6155" s="4" t="s">
        <v>464</v>
      </c>
      <c r="D6155" s="4">
        <v>41</v>
      </c>
      <c r="E6155" s="4" t="s">
        <v>767</v>
      </c>
      <c r="F6155" s="4">
        <v>2.2365894317627</v>
      </c>
      <c r="G6155" s="4" t="s">
        <v>768</v>
      </c>
    </row>
    <row r="6156" spans="1:7">
      <c r="A6156" s="4" t="s">
        <v>25271</v>
      </c>
      <c r="B6156" s="4" t="s">
        <v>25272</v>
      </c>
      <c r="C6156" s="4" t="s">
        <v>464</v>
      </c>
      <c r="D6156" s="4">
        <v>28</v>
      </c>
      <c r="E6156" s="4" t="s">
        <v>25273</v>
      </c>
      <c r="F6156" s="4">
        <v>2.23626899719238</v>
      </c>
      <c r="G6156" s="4" t="s">
        <v>25274</v>
      </c>
    </row>
    <row r="6157" spans="1:7">
      <c r="A6157" s="4" t="s">
        <v>25275</v>
      </c>
      <c r="B6157" s="4" t="s">
        <v>25276</v>
      </c>
      <c r="C6157" s="4" t="s">
        <v>464</v>
      </c>
      <c r="D6157" s="4">
        <v>32</v>
      </c>
      <c r="E6157" s="4" t="s">
        <v>25277</v>
      </c>
      <c r="F6157" s="4">
        <v>2.23457002639771</v>
      </c>
      <c r="G6157" s="4" t="s">
        <v>25278</v>
      </c>
    </row>
    <row r="6158" spans="1:7">
      <c r="A6158" s="4" t="s">
        <v>25279</v>
      </c>
      <c r="B6158" s="4" t="s">
        <v>25280</v>
      </c>
      <c r="C6158" s="4" t="s">
        <v>464</v>
      </c>
      <c r="D6158" s="4">
        <v>42</v>
      </c>
      <c r="E6158" s="4" t="s">
        <v>25281</v>
      </c>
      <c r="F6158" s="4">
        <v>2.23393702507019</v>
      </c>
      <c r="G6158" s="4" t="s">
        <v>25282</v>
      </c>
    </row>
    <row r="6159" spans="1:7">
      <c r="A6159" s="4" t="s">
        <v>25283</v>
      </c>
      <c r="B6159" s="4" t="s">
        <v>25284</v>
      </c>
      <c r="C6159" s="4" t="s">
        <v>464</v>
      </c>
      <c r="D6159" s="4">
        <v>41</v>
      </c>
      <c r="E6159" s="4" t="s">
        <v>25285</v>
      </c>
      <c r="F6159" s="4">
        <v>2.23381996154785</v>
      </c>
      <c r="G6159" s="4" t="s">
        <v>25286</v>
      </c>
    </row>
    <row r="6160" spans="1:7">
      <c r="A6160" s="4" t="s">
        <v>25287</v>
      </c>
      <c r="B6160" s="4" t="s">
        <v>25288</v>
      </c>
      <c r="C6160" s="4" t="s">
        <v>464</v>
      </c>
      <c r="D6160" s="4">
        <v>37</v>
      </c>
      <c r="E6160" s="4" t="s">
        <v>25289</v>
      </c>
      <c r="F6160" s="4">
        <v>2.233553647995</v>
      </c>
      <c r="G6160" s="4" t="s">
        <v>25290</v>
      </c>
    </row>
    <row r="6161" spans="1:7">
      <c r="A6161" s="4" t="s">
        <v>25291</v>
      </c>
      <c r="B6161" s="4" t="s">
        <v>25292</v>
      </c>
      <c r="C6161" s="4" t="s">
        <v>464</v>
      </c>
      <c r="D6161" s="4">
        <v>42</v>
      </c>
      <c r="E6161" s="4" t="s">
        <v>25293</v>
      </c>
      <c r="F6161" s="4">
        <v>2.23281812667847</v>
      </c>
      <c r="G6161" s="4" t="s">
        <v>25294</v>
      </c>
    </row>
    <row r="6162" spans="1:7">
      <c r="A6162" s="4" t="s">
        <v>25295</v>
      </c>
      <c r="B6162" s="4" t="s">
        <v>25296</v>
      </c>
      <c r="C6162" s="4" t="s">
        <v>464</v>
      </c>
      <c r="D6162" s="4">
        <v>38</v>
      </c>
      <c r="E6162" s="4" t="s">
        <v>25297</v>
      </c>
      <c r="F6162" s="4">
        <v>2.23260402679443</v>
      </c>
      <c r="G6162" s="4" t="s">
        <v>25298</v>
      </c>
    </row>
    <row r="6163" spans="1:7">
      <c r="A6163" s="4" t="s">
        <v>25299</v>
      </c>
      <c r="B6163" s="4" t="s">
        <v>25300</v>
      </c>
      <c r="C6163" s="4" t="s">
        <v>464</v>
      </c>
      <c r="D6163" s="4">
        <v>36</v>
      </c>
      <c r="E6163" s="4" t="s">
        <v>25301</v>
      </c>
      <c r="F6163" s="4">
        <v>2.23159980773926</v>
      </c>
      <c r="G6163" s="4" t="s">
        <v>25302</v>
      </c>
    </row>
    <row r="6164" spans="1:7">
      <c r="A6164" s="4" t="s">
        <v>25303</v>
      </c>
      <c r="B6164" s="4" t="s">
        <v>25304</v>
      </c>
      <c r="C6164" s="4" t="s">
        <v>464</v>
      </c>
      <c r="D6164" s="4">
        <v>40</v>
      </c>
      <c r="E6164" s="4" t="s">
        <v>25305</v>
      </c>
      <c r="F6164" s="4">
        <v>2.23153924942017</v>
      </c>
      <c r="G6164" s="4" t="s">
        <v>25306</v>
      </c>
    </row>
    <row r="6165" spans="1:7">
      <c r="A6165" s="4" t="s">
        <v>25307</v>
      </c>
      <c r="B6165" s="4" t="s">
        <v>25308</v>
      </c>
      <c r="C6165" s="4" t="s">
        <v>464</v>
      </c>
      <c r="D6165" s="4">
        <v>41</v>
      </c>
      <c r="E6165" s="4" t="s">
        <v>25309</v>
      </c>
      <c r="F6165" s="4">
        <v>2.23148512840271</v>
      </c>
      <c r="G6165" s="4" t="s">
        <v>25310</v>
      </c>
    </row>
    <row r="6166" spans="1:7">
      <c r="A6166" s="4" t="s">
        <v>25311</v>
      </c>
      <c r="B6166" s="4" t="s">
        <v>25312</v>
      </c>
      <c r="C6166" s="4" t="s">
        <v>464</v>
      </c>
      <c r="D6166" s="4">
        <v>40</v>
      </c>
      <c r="E6166" s="4" t="s">
        <v>25313</v>
      </c>
      <c r="F6166" s="4">
        <v>2.23136329650879</v>
      </c>
      <c r="G6166" s="4" t="s">
        <v>25314</v>
      </c>
    </row>
    <row r="6167" spans="1:7">
      <c r="A6167" s="4" t="s">
        <v>25315</v>
      </c>
      <c r="B6167" s="4" t="s">
        <v>25316</v>
      </c>
      <c r="C6167" s="4" t="s">
        <v>464</v>
      </c>
      <c r="D6167" s="4">
        <v>40</v>
      </c>
      <c r="E6167" s="4" t="s">
        <v>25317</v>
      </c>
      <c r="F6167" s="4">
        <v>2.23092842102051</v>
      </c>
      <c r="G6167" s="4" t="s">
        <v>25318</v>
      </c>
    </row>
    <row r="6168" spans="1:7">
      <c r="A6168" s="4" t="s">
        <v>25319</v>
      </c>
      <c r="B6168" s="4" t="s">
        <v>25320</v>
      </c>
      <c r="C6168" s="4" t="s">
        <v>464</v>
      </c>
      <c r="D6168" s="4">
        <v>33</v>
      </c>
      <c r="E6168" s="4" t="s">
        <v>25321</v>
      </c>
      <c r="F6168" s="4">
        <v>2.23092842102051</v>
      </c>
      <c r="G6168" s="4" t="s">
        <v>25322</v>
      </c>
    </row>
    <row r="6169" spans="1:7">
      <c r="A6169" s="4" t="s">
        <v>25323</v>
      </c>
      <c r="B6169" s="4" t="s">
        <v>25324</v>
      </c>
      <c r="C6169" s="4" t="s">
        <v>464</v>
      </c>
      <c r="D6169" s="4">
        <v>42</v>
      </c>
      <c r="E6169" s="4" t="s">
        <v>25325</v>
      </c>
      <c r="F6169" s="4">
        <v>2.23081254959106</v>
      </c>
      <c r="G6169" s="4" t="s">
        <v>25326</v>
      </c>
    </row>
    <row r="6170" spans="1:7">
      <c r="A6170" s="4" t="s">
        <v>25327</v>
      </c>
      <c r="B6170" s="4" t="s">
        <v>25328</v>
      </c>
      <c r="C6170" s="4" t="s">
        <v>464</v>
      </c>
      <c r="D6170" s="4">
        <v>38</v>
      </c>
      <c r="E6170" s="4" t="s">
        <v>25329</v>
      </c>
      <c r="F6170" s="4">
        <v>2.23057389259338</v>
      </c>
      <c r="G6170" s="4" t="s">
        <v>25330</v>
      </c>
    </row>
    <row r="6171" spans="1:7">
      <c r="A6171" s="4" t="s">
        <v>25331</v>
      </c>
      <c r="B6171" s="4" t="s">
        <v>25332</v>
      </c>
      <c r="C6171" s="4" t="s">
        <v>464</v>
      </c>
      <c r="D6171" s="4">
        <v>41</v>
      </c>
      <c r="E6171" s="4" t="s">
        <v>25333</v>
      </c>
      <c r="F6171" s="4">
        <v>2.23002457618713</v>
      </c>
      <c r="G6171" s="4" t="s">
        <v>25334</v>
      </c>
    </row>
    <row r="6172" spans="1:7">
      <c r="A6172" s="4" t="s">
        <v>25335</v>
      </c>
      <c r="B6172" s="4" t="s">
        <v>25336</v>
      </c>
      <c r="C6172" s="4" t="s">
        <v>464</v>
      </c>
      <c r="D6172" s="4">
        <v>38</v>
      </c>
      <c r="E6172" s="4" t="s">
        <v>25337</v>
      </c>
      <c r="F6172" s="4">
        <v>2.22998833656311</v>
      </c>
      <c r="G6172" s="4" t="s">
        <v>25338</v>
      </c>
    </row>
    <row r="6173" spans="1:7">
      <c r="A6173" s="4" t="s">
        <v>25339</v>
      </c>
      <c r="B6173" s="4" t="s">
        <v>25340</v>
      </c>
      <c r="C6173" s="4" t="s">
        <v>464</v>
      </c>
      <c r="D6173" s="4">
        <v>38</v>
      </c>
      <c r="E6173" s="4" t="s">
        <v>25341</v>
      </c>
      <c r="F6173" s="4">
        <v>2.22974133491516</v>
      </c>
      <c r="G6173" s="4" t="s">
        <v>25342</v>
      </c>
    </row>
    <row r="6174" spans="1:7">
      <c r="A6174" s="4" t="s">
        <v>25343</v>
      </c>
      <c r="B6174" s="4" t="s">
        <v>25344</v>
      </c>
      <c r="C6174" s="4" t="s">
        <v>464</v>
      </c>
      <c r="D6174" s="4">
        <v>44</v>
      </c>
      <c r="E6174" s="4" t="s">
        <v>25345</v>
      </c>
      <c r="F6174" s="4">
        <v>2.22860431671143</v>
      </c>
      <c r="G6174" s="4" t="s">
        <v>25346</v>
      </c>
    </row>
    <row r="6175" spans="1:7">
      <c r="A6175" s="4" t="s">
        <v>25347</v>
      </c>
      <c r="B6175" s="4" t="s">
        <v>25348</v>
      </c>
      <c r="C6175" s="4" t="s">
        <v>464</v>
      </c>
      <c r="D6175" s="4">
        <v>41</v>
      </c>
      <c r="E6175" s="4" t="s">
        <v>25349</v>
      </c>
      <c r="F6175" s="4">
        <v>2.22765278816223</v>
      </c>
      <c r="G6175" s="4" t="s">
        <v>25350</v>
      </c>
    </row>
    <row r="6176" spans="1:7">
      <c r="A6176" s="4" t="s">
        <v>25351</v>
      </c>
      <c r="B6176" s="4" t="s">
        <v>25352</v>
      </c>
      <c r="C6176" s="4" t="s">
        <v>464</v>
      </c>
      <c r="D6176" s="4">
        <v>38</v>
      </c>
      <c r="E6176" s="4" t="s">
        <v>25353</v>
      </c>
      <c r="F6176" s="4">
        <v>2.22582626342773</v>
      </c>
      <c r="G6176" s="4" t="s">
        <v>25354</v>
      </c>
    </row>
    <row r="6177" spans="1:7">
      <c r="A6177" s="4" t="s">
        <v>25355</v>
      </c>
      <c r="B6177" s="4" t="s">
        <v>25356</v>
      </c>
      <c r="C6177" s="4" t="s">
        <v>464</v>
      </c>
      <c r="D6177" s="4">
        <v>41</v>
      </c>
      <c r="E6177" s="4" t="s">
        <v>25357</v>
      </c>
      <c r="F6177" s="4">
        <v>2.2249436378479</v>
      </c>
      <c r="G6177" s="4" t="s">
        <v>25358</v>
      </c>
    </row>
    <row r="6178" spans="1:7">
      <c r="A6178" s="4" t="s">
        <v>25359</v>
      </c>
      <c r="B6178" s="4" t="s">
        <v>25360</v>
      </c>
      <c r="C6178" s="4" t="s">
        <v>464</v>
      </c>
      <c r="D6178" s="4">
        <v>42</v>
      </c>
      <c r="E6178" s="4" t="s">
        <v>25361</v>
      </c>
      <c r="F6178" s="4">
        <v>2.22457528114319</v>
      </c>
      <c r="G6178" s="4" t="s">
        <v>25362</v>
      </c>
    </row>
    <row r="6179" spans="1:7">
      <c r="A6179" s="4" t="s">
        <v>25363</v>
      </c>
      <c r="B6179" s="4" t="s">
        <v>25364</v>
      </c>
      <c r="C6179" s="4" t="s">
        <v>464</v>
      </c>
      <c r="D6179" s="4">
        <v>43</v>
      </c>
      <c r="E6179" s="4" t="s">
        <v>25365</v>
      </c>
      <c r="F6179" s="4">
        <v>2.22355055809021</v>
      </c>
      <c r="G6179" s="4" t="s">
        <v>25366</v>
      </c>
    </row>
    <row r="6180" spans="1:7">
      <c r="A6180" s="4" t="s">
        <v>25367</v>
      </c>
      <c r="B6180" s="4" t="s">
        <v>25368</v>
      </c>
      <c r="C6180" s="4" t="s">
        <v>464</v>
      </c>
      <c r="D6180" s="4">
        <v>37</v>
      </c>
      <c r="E6180" s="4" t="s">
        <v>25369</v>
      </c>
      <c r="F6180" s="4">
        <v>2.22315740585327</v>
      </c>
      <c r="G6180" s="4" t="s">
        <v>25370</v>
      </c>
    </row>
    <row r="6181" spans="1:7">
      <c r="A6181" s="4" t="s">
        <v>25371</v>
      </c>
      <c r="B6181" s="4" t="s">
        <v>25372</v>
      </c>
      <c r="C6181" s="4" t="s">
        <v>464</v>
      </c>
      <c r="D6181" s="4">
        <v>35</v>
      </c>
      <c r="E6181" s="4" t="s">
        <v>25373</v>
      </c>
      <c r="F6181" s="4">
        <v>2.22289609909058</v>
      </c>
      <c r="G6181" s="4" t="s">
        <v>25374</v>
      </c>
    </row>
    <row r="6182" spans="1:7">
      <c r="A6182" s="4" t="s">
        <v>25375</v>
      </c>
      <c r="B6182" s="4" t="s">
        <v>25376</v>
      </c>
      <c r="C6182" s="4" t="s">
        <v>464</v>
      </c>
      <c r="D6182" s="4">
        <v>40</v>
      </c>
      <c r="E6182" s="4" t="s">
        <v>25377</v>
      </c>
      <c r="F6182" s="4">
        <v>2.22280144691467</v>
      </c>
      <c r="G6182" s="4" t="s">
        <v>25378</v>
      </c>
    </row>
    <row r="6183" spans="1:7">
      <c r="A6183" s="4" t="s">
        <v>25379</v>
      </c>
      <c r="B6183" s="4" t="s">
        <v>25380</v>
      </c>
      <c r="C6183" s="4" t="s">
        <v>464</v>
      </c>
      <c r="D6183" s="4">
        <v>39</v>
      </c>
      <c r="E6183" s="4" t="s">
        <v>25381</v>
      </c>
      <c r="F6183" s="4">
        <v>2.22271728515625</v>
      </c>
      <c r="G6183" s="4" t="s">
        <v>25382</v>
      </c>
    </row>
    <row r="6184" spans="1:7">
      <c r="A6184" s="4" t="s">
        <v>25383</v>
      </c>
      <c r="B6184" s="4" t="s">
        <v>25384</v>
      </c>
      <c r="C6184" s="4" t="s">
        <v>464</v>
      </c>
      <c r="D6184" s="4">
        <v>44</v>
      </c>
      <c r="E6184" s="4" t="s">
        <v>25385</v>
      </c>
      <c r="F6184" s="4">
        <v>2.22265434265137</v>
      </c>
      <c r="G6184" s="4" t="s">
        <v>25386</v>
      </c>
    </row>
    <row r="6185" spans="1:7">
      <c r="A6185" s="4" t="s">
        <v>730</v>
      </c>
      <c r="B6185" s="4" t="s">
        <v>731</v>
      </c>
      <c r="C6185" s="4" t="s">
        <v>464</v>
      </c>
      <c r="D6185" s="4">
        <v>42</v>
      </c>
      <c r="E6185" s="4" t="s">
        <v>732</v>
      </c>
      <c r="F6185" s="4">
        <v>2.22204852104187</v>
      </c>
      <c r="G6185" s="4" t="s">
        <v>733</v>
      </c>
    </row>
    <row r="6186" spans="1:7">
      <c r="A6186" s="4" t="s">
        <v>25387</v>
      </c>
      <c r="B6186" s="4" t="s">
        <v>25388</v>
      </c>
      <c r="C6186" s="4" t="s">
        <v>464</v>
      </c>
      <c r="D6186" s="4">
        <v>37</v>
      </c>
      <c r="E6186" s="4" t="s">
        <v>25389</v>
      </c>
      <c r="F6186" s="4">
        <v>2.22191405296326</v>
      </c>
      <c r="G6186" s="4" t="s">
        <v>25390</v>
      </c>
    </row>
    <row r="6187" spans="1:7">
      <c r="A6187" s="4" t="s">
        <v>25391</v>
      </c>
      <c r="B6187" s="4" t="s">
        <v>25392</v>
      </c>
      <c r="C6187" s="4" t="s">
        <v>551</v>
      </c>
      <c r="D6187" s="4">
        <v>21</v>
      </c>
      <c r="E6187" s="4" t="s">
        <v>25393</v>
      </c>
      <c r="F6187" s="4">
        <v>2.22151947021484</v>
      </c>
      <c r="G6187" s="4" t="s">
        <v>25394</v>
      </c>
    </row>
    <row r="6188" spans="1:7">
      <c r="A6188" s="4" t="s">
        <v>25395</v>
      </c>
      <c r="B6188" s="4" t="s">
        <v>25396</v>
      </c>
      <c r="C6188" s="4" t="s">
        <v>464</v>
      </c>
      <c r="D6188" s="4">
        <v>37</v>
      </c>
      <c r="E6188" s="4" t="s">
        <v>25397</v>
      </c>
      <c r="F6188" s="4">
        <v>2.22144079208374</v>
      </c>
      <c r="G6188" s="4" t="s">
        <v>25398</v>
      </c>
    </row>
    <row r="6189" spans="1:7">
      <c r="A6189" s="4" t="s">
        <v>25399</v>
      </c>
      <c r="B6189" s="4" t="s">
        <v>25400</v>
      </c>
      <c r="C6189" s="4" t="s">
        <v>464</v>
      </c>
      <c r="D6189" s="4">
        <v>36</v>
      </c>
      <c r="E6189" s="4" t="s">
        <v>25401</v>
      </c>
      <c r="F6189" s="4">
        <v>2.2212929725647</v>
      </c>
      <c r="G6189" s="4" t="s">
        <v>25402</v>
      </c>
    </row>
    <row r="6190" spans="1:7">
      <c r="A6190" s="4" t="s">
        <v>25403</v>
      </c>
      <c r="B6190" s="4" t="s">
        <v>25404</v>
      </c>
      <c r="C6190" s="4" t="s">
        <v>464</v>
      </c>
      <c r="D6190" s="4">
        <v>38</v>
      </c>
      <c r="E6190" s="4" t="s">
        <v>25405</v>
      </c>
      <c r="F6190" s="4">
        <v>2.22080993652344</v>
      </c>
      <c r="G6190" s="4" t="s">
        <v>25406</v>
      </c>
    </row>
    <row r="6191" spans="1:7">
      <c r="A6191" s="4" t="s">
        <v>25407</v>
      </c>
      <c r="B6191" s="4" t="s">
        <v>25408</v>
      </c>
      <c r="C6191" s="4" t="s">
        <v>464</v>
      </c>
      <c r="D6191" s="4">
        <v>41</v>
      </c>
      <c r="E6191" s="4" t="s">
        <v>25409</v>
      </c>
      <c r="F6191" s="4">
        <v>2.22044658660889</v>
      </c>
      <c r="G6191" s="4" t="s">
        <v>25410</v>
      </c>
    </row>
    <row r="6192" spans="1:7">
      <c r="A6192" s="4" t="s">
        <v>25411</v>
      </c>
      <c r="B6192" s="4" t="s">
        <v>25412</v>
      </c>
      <c r="C6192" s="4" t="s">
        <v>464</v>
      </c>
      <c r="D6192" s="4">
        <v>36</v>
      </c>
      <c r="E6192" s="4" t="s">
        <v>25413</v>
      </c>
      <c r="F6192" s="4">
        <v>2.22024774551392</v>
      </c>
      <c r="G6192" s="4" t="s">
        <v>25414</v>
      </c>
    </row>
    <row r="6193" spans="1:7">
      <c r="A6193" s="4" t="s">
        <v>25415</v>
      </c>
      <c r="B6193" s="4" t="s">
        <v>25416</v>
      </c>
      <c r="C6193" s="4" t="s">
        <v>464</v>
      </c>
      <c r="D6193" s="4">
        <v>39</v>
      </c>
      <c r="E6193" s="4" t="s">
        <v>25417</v>
      </c>
      <c r="F6193" s="4">
        <v>2.21878433227539</v>
      </c>
      <c r="G6193" s="4" t="s">
        <v>25418</v>
      </c>
    </row>
    <row r="6194" spans="1:7">
      <c r="A6194" s="4" t="s">
        <v>25419</v>
      </c>
      <c r="B6194" s="4" t="s">
        <v>25420</v>
      </c>
      <c r="C6194" s="4" t="s">
        <v>464</v>
      </c>
      <c r="D6194" s="4">
        <v>37</v>
      </c>
      <c r="E6194" s="4" t="s">
        <v>25421</v>
      </c>
      <c r="F6194" s="4">
        <v>2.21766114234924</v>
      </c>
      <c r="G6194" s="4" t="s">
        <v>25422</v>
      </c>
    </row>
    <row r="6195" spans="1:7">
      <c r="A6195" s="4" t="s">
        <v>25423</v>
      </c>
      <c r="B6195" s="4" t="s">
        <v>25424</v>
      </c>
      <c r="C6195" s="4" t="s">
        <v>464</v>
      </c>
      <c r="D6195" s="4">
        <v>42</v>
      </c>
      <c r="E6195" s="4" t="s">
        <v>25425</v>
      </c>
      <c r="F6195" s="4">
        <v>2.21696400642395</v>
      </c>
      <c r="G6195" s="4" t="s">
        <v>25426</v>
      </c>
    </row>
    <row r="6196" spans="1:7">
      <c r="A6196" s="4" t="s">
        <v>25427</v>
      </c>
      <c r="B6196" s="4" t="s">
        <v>25428</v>
      </c>
      <c r="C6196" s="4" t="s">
        <v>464</v>
      </c>
      <c r="D6196" s="4">
        <v>41</v>
      </c>
      <c r="E6196" s="4" t="s">
        <v>25429</v>
      </c>
      <c r="F6196" s="4">
        <v>2.21640920639038</v>
      </c>
      <c r="G6196" s="4" t="s">
        <v>25430</v>
      </c>
    </row>
    <row r="6197" spans="1:7">
      <c r="A6197" s="4" t="s">
        <v>25431</v>
      </c>
      <c r="B6197" s="4" t="s">
        <v>25432</v>
      </c>
      <c r="C6197" s="4" t="s">
        <v>464</v>
      </c>
      <c r="D6197" s="4">
        <v>45</v>
      </c>
      <c r="E6197" s="4" t="s">
        <v>25433</v>
      </c>
      <c r="F6197" s="4">
        <v>2.21551442146301</v>
      </c>
      <c r="G6197" s="4" t="s">
        <v>25434</v>
      </c>
    </row>
    <row r="6198" spans="1:7">
      <c r="A6198" s="4" t="s">
        <v>25435</v>
      </c>
      <c r="B6198" s="4" t="s">
        <v>25436</v>
      </c>
      <c r="C6198" s="4" t="s">
        <v>464</v>
      </c>
      <c r="D6198" s="4">
        <v>35</v>
      </c>
      <c r="E6198" s="4" t="s">
        <v>25437</v>
      </c>
      <c r="F6198" s="4">
        <v>2.21493339538574</v>
      </c>
      <c r="G6198" s="4" t="s">
        <v>25438</v>
      </c>
    </row>
    <row r="6199" spans="1:7">
      <c r="A6199" s="4" t="s">
        <v>25439</v>
      </c>
      <c r="B6199" s="4" t="s">
        <v>25440</v>
      </c>
      <c r="C6199" s="4" t="s">
        <v>464</v>
      </c>
      <c r="D6199" s="4">
        <v>37</v>
      </c>
      <c r="E6199" s="4" t="s">
        <v>25441</v>
      </c>
      <c r="F6199" s="4">
        <v>2.2114577293396</v>
      </c>
      <c r="G6199" s="4" t="s">
        <v>25442</v>
      </c>
    </row>
    <row r="6200" spans="1:7">
      <c r="A6200" s="4" t="s">
        <v>25443</v>
      </c>
      <c r="B6200" s="4" t="s">
        <v>25444</v>
      </c>
      <c r="C6200" s="4" t="s">
        <v>464</v>
      </c>
      <c r="D6200" s="4">
        <v>39</v>
      </c>
      <c r="E6200" s="4" t="s">
        <v>25445</v>
      </c>
      <c r="F6200" s="4">
        <v>2.21137857437134</v>
      </c>
      <c r="G6200" s="4" t="s">
        <v>25446</v>
      </c>
    </row>
    <row r="6201" spans="1:7">
      <c r="A6201" s="4" t="s">
        <v>25447</v>
      </c>
      <c r="B6201" s="4" t="s">
        <v>25448</v>
      </c>
      <c r="C6201" s="4" t="s">
        <v>464</v>
      </c>
      <c r="D6201" s="4">
        <v>42</v>
      </c>
      <c r="E6201" s="4" t="s">
        <v>25449</v>
      </c>
      <c r="F6201" s="4">
        <v>2.21075034141541</v>
      </c>
      <c r="G6201" s="4" t="s">
        <v>25450</v>
      </c>
    </row>
    <row r="6202" spans="1:7">
      <c r="A6202" s="4" t="s">
        <v>25451</v>
      </c>
      <c r="B6202" s="4" t="s">
        <v>25452</v>
      </c>
      <c r="C6202" s="4" t="s">
        <v>464</v>
      </c>
      <c r="D6202" s="4">
        <v>44</v>
      </c>
      <c r="E6202" s="4" t="s">
        <v>25453</v>
      </c>
      <c r="F6202" s="4">
        <v>2.21019268035889</v>
      </c>
      <c r="G6202" s="4" t="s">
        <v>25454</v>
      </c>
    </row>
    <row r="6203" spans="1:7">
      <c r="A6203" s="4" t="s">
        <v>25455</v>
      </c>
      <c r="B6203" s="4" t="s">
        <v>25456</v>
      </c>
      <c r="C6203" s="4" t="s">
        <v>464</v>
      </c>
      <c r="D6203" s="4">
        <v>39</v>
      </c>
      <c r="E6203" s="4" t="s">
        <v>25457</v>
      </c>
      <c r="F6203" s="4">
        <v>2.21012163162231</v>
      </c>
      <c r="G6203" s="4" t="s">
        <v>25458</v>
      </c>
    </row>
    <row r="6204" spans="1:7">
      <c r="A6204" s="4" t="s">
        <v>25459</v>
      </c>
      <c r="B6204" s="4" t="s">
        <v>25460</v>
      </c>
      <c r="C6204" s="4" t="s">
        <v>464</v>
      </c>
      <c r="D6204" s="4">
        <v>43</v>
      </c>
      <c r="E6204" s="4" t="s">
        <v>25461</v>
      </c>
      <c r="F6204" s="4">
        <v>2.2100887298584</v>
      </c>
      <c r="G6204" s="4" t="s">
        <v>25462</v>
      </c>
    </row>
    <row r="6205" spans="1:7">
      <c r="A6205" s="4" t="s">
        <v>25463</v>
      </c>
      <c r="B6205" s="4" t="s">
        <v>25464</v>
      </c>
      <c r="C6205" s="4" t="s">
        <v>464</v>
      </c>
      <c r="D6205" s="4">
        <v>41</v>
      </c>
      <c r="E6205" s="4" t="s">
        <v>25465</v>
      </c>
      <c r="F6205" s="4">
        <v>2.20786714553833</v>
      </c>
      <c r="G6205" s="4" t="s">
        <v>25466</v>
      </c>
    </row>
    <row r="6206" spans="1:7">
      <c r="A6206" s="4" t="s">
        <v>25467</v>
      </c>
      <c r="B6206" s="4" t="s">
        <v>25468</v>
      </c>
      <c r="C6206" s="4" t="s">
        <v>464</v>
      </c>
      <c r="D6206" s="4">
        <v>28</v>
      </c>
      <c r="E6206" s="4" t="s">
        <v>25469</v>
      </c>
      <c r="F6206" s="4">
        <v>2.20759034156799</v>
      </c>
      <c r="G6206" s="4" t="s">
        <v>25470</v>
      </c>
    </row>
    <row r="6207" spans="1:7">
      <c r="A6207" s="4" t="s">
        <v>25471</v>
      </c>
      <c r="B6207" s="4" t="s">
        <v>25472</v>
      </c>
      <c r="C6207" s="4" t="s">
        <v>464</v>
      </c>
      <c r="D6207" s="4">
        <v>40</v>
      </c>
      <c r="E6207" s="4" t="s">
        <v>25473</v>
      </c>
      <c r="F6207" s="4">
        <v>2.20713949203491</v>
      </c>
      <c r="G6207" s="4" t="s">
        <v>25474</v>
      </c>
    </row>
    <row r="6208" spans="1:7">
      <c r="A6208" s="4" t="s">
        <v>25475</v>
      </c>
      <c r="B6208" s="4" t="s">
        <v>25476</v>
      </c>
      <c r="C6208" s="4" t="s">
        <v>464</v>
      </c>
      <c r="D6208" s="4">
        <v>40</v>
      </c>
      <c r="E6208" s="4" t="s">
        <v>25477</v>
      </c>
      <c r="F6208" s="4">
        <v>2.2069091796875</v>
      </c>
      <c r="G6208" s="4" t="s">
        <v>25478</v>
      </c>
    </row>
    <row r="6209" spans="1:7">
      <c r="A6209" s="4" t="s">
        <v>25479</v>
      </c>
      <c r="B6209" s="4" t="s">
        <v>25480</v>
      </c>
      <c r="C6209" s="4" t="s">
        <v>464</v>
      </c>
      <c r="D6209" s="4">
        <v>37</v>
      </c>
      <c r="E6209" s="4" t="s">
        <v>25481</v>
      </c>
      <c r="F6209" s="4">
        <v>2.20681190490723</v>
      </c>
      <c r="G6209" s="4" t="s">
        <v>25482</v>
      </c>
    </row>
    <row r="6210" spans="1:7">
      <c r="A6210" s="4" t="s">
        <v>25483</v>
      </c>
      <c r="B6210" s="4" t="s">
        <v>25484</v>
      </c>
      <c r="C6210" s="4" t="s">
        <v>464</v>
      </c>
      <c r="D6210" s="4">
        <v>38</v>
      </c>
      <c r="E6210" s="4" t="s">
        <v>25485</v>
      </c>
      <c r="F6210" s="4">
        <v>2.20581293106079</v>
      </c>
      <c r="G6210" s="4" t="s">
        <v>25486</v>
      </c>
    </row>
    <row r="6211" spans="1:7">
      <c r="A6211" s="4" t="s">
        <v>25487</v>
      </c>
      <c r="B6211" s="4" t="s">
        <v>25488</v>
      </c>
      <c r="C6211" s="4" t="s">
        <v>464</v>
      </c>
      <c r="D6211" s="4">
        <v>40</v>
      </c>
      <c r="E6211" s="4" t="s">
        <v>25489</v>
      </c>
      <c r="F6211" s="4">
        <v>2.20479774475098</v>
      </c>
      <c r="G6211" s="4" t="s">
        <v>25490</v>
      </c>
    </row>
    <row r="6212" spans="1:7">
      <c r="A6212" s="4" t="s">
        <v>25491</v>
      </c>
      <c r="B6212" s="4" t="s">
        <v>25492</v>
      </c>
      <c r="C6212" s="4" t="s">
        <v>464</v>
      </c>
      <c r="D6212" s="4">
        <v>42</v>
      </c>
      <c r="E6212" s="4" t="s">
        <v>25493</v>
      </c>
      <c r="F6212" s="4">
        <v>2.20343255996704</v>
      </c>
      <c r="G6212" s="4" t="s">
        <v>25494</v>
      </c>
    </row>
    <row r="6213" spans="1:7">
      <c r="A6213" s="4" t="s">
        <v>25495</v>
      </c>
      <c r="B6213" s="4" t="s">
        <v>25496</v>
      </c>
      <c r="C6213" s="4" t="s">
        <v>464</v>
      </c>
      <c r="D6213" s="4">
        <v>42</v>
      </c>
      <c r="E6213" s="4" t="s">
        <v>25497</v>
      </c>
      <c r="F6213" s="4">
        <v>2.20301651954651</v>
      </c>
      <c r="G6213" s="4" t="s">
        <v>25498</v>
      </c>
    </row>
    <row r="6214" spans="1:7">
      <c r="A6214" s="4" t="s">
        <v>25499</v>
      </c>
      <c r="B6214" s="4" t="s">
        <v>25500</v>
      </c>
      <c r="C6214" s="4" t="s">
        <v>464</v>
      </c>
      <c r="D6214" s="4">
        <v>34</v>
      </c>
      <c r="E6214" s="4" t="s">
        <v>25501</v>
      </c>
      <c r="F6214" s="4">
        <v>2.20247745513916</v>
      </c>
      <c r="G6214" s="4" t="s">
        <v>25502</v>
      </c>
    </row>
    <row r="6215" spans="1:7">
      <c r="A6215" s="4" t="s">
        <v>25503</v>
      </c>
      <c r="B6215" s="4" t="s">
        <v>25504</v>
      </c>
      <c r="C6215" s="4" t="s">
        <v>464</v>
      </c>
      <c r="D6215" s="4">
        <v>42</v>
      </c>
      <c r="E6215" s="4" t="s">
        <v>25505</v>
      </c>
      <c r="F6215" s="4">
        <v>2.20186829566956</v>
      </c>
      <c r="G6215" s="4" t="s">
        <v>25506</v>
      </c>
    </row>
    <row r="6216" spans="1:7">
      <c r="A6216" s="4" t="s">
        <v>25507</v>
      </c>
      <c r="B6216" s="4" t="s">
        <v>25508</v>
      </c>
      <c r="C6216" s="4" t="s">
        <v>464</v>
      </c>
      <c r="D6216" s="4">
        <v>38</v>
      </c>
      <c r="E6216" s="4" t="s">
        <v>25509</v>
      </c>
      <c r="F6216" s="4">
        <v>2.201340675354</v>
      </c>
      <c r="G6216" s="4" t="s">
        <v>25510</v>
      </c>
    </row>
    <row r="6217" spans="1:7">
      <c r="A6217" s="4" t="s">
        <v>25511</v>
      </c>
      <c r="B6217" s="4" t="s">
        <v>25512</v>
      </c>
      <c r="C6217" s="4" t="s">
        <v>464</v>
      </c>
      <c r="D6217" s="4">
        <v>41</v>
      </c>
      <c r="E6217" s="4" t="s">
        <v>25513</v>
      </c>
      <c r="F6217" s="4">
        <v>2.20110893249512</v>
      </c>
      <c r="G6217" s="4" t="s">
        <v>25514</v>
      </c>
    </row>
    <row r="6218" spans="1:7">
      <c r="A6218" s="4" t="s">
        <v>25515</v>
      </c>
      <c r="B6218" s="4" t="s">
        <v>25516</v>
      </c>
      <c r="C6218" s="4" t="s">
        <v>464</v>
      </c>
      <c r="D6218" s="4">
        <v>37</v>
      </c>
      <c r="E6218" s="4" t="s">
        <v>25517</v>
      </c>
      <c r="F6218" s="4">
        <v>2.20109939575195</v>
      </c>
      <c r="G6218" s="4" t="s">
        <v>25518</v>
      </c>
    </row>
    <row r="6219" spans="1:7">
      <c r="A6219" s="4" t="s">
        <v>25519</v>
      </c>
      <c r="B6219" s="4" t="s">
        <v>25520</v>
      </c>
      <c r="C6219" s="4" t="s">
        <v>464</v>
      </c>
      <c r="D6219" s="4">
        <v>40</v>
      </c>
      <c r="E6219" s="4" t="s">
        <v>25521</v>
      </c>
      <c r="F6219" s="4">
        <v>2.2002215385437</v>
      </c>
      <c r="G6219" s="4" t="s">
        <v>25522</v>
      </c>
    </row>
    <row r="6220" spans="1:7">
      <c r="A6220" s="4" t="s">
        <v>25523</v>
      </c>
      <c r="B6220" s="4" t="s">
        <v>25524</v>
      </c>
      <c r="C6220" s="4" t="s">
        <v>464</v>
      </c>
      <c r="D6220" s="4">
        <v>34</v>
      </c>
      <c r="E6220" s="4" t="s">
        <v>25525</v>
      </c>
      <c r="F6220" s="4">
        <v>2.19968318939209</v>
      </c>
      <c r="G6220" s="4" t="s">
        <v>25526</v>
      </c>
    </row>
    <row r="6221" spans="1:7">
      <c r="A6221" s="4" t="s">
        <v>25527</v>
      </c>
      <c r="B6221" s="4" t="s">
        <v>25528</v>
      </c>
      <c r="C6221" s="4" t="s">
        <v>464</v>
      </c>
      <c r="D6221" s="4">
        <v>32</v>
      </c>
      <c r="E6221" s="4" t="s">
        <v>25529</v>
      </c>
      <c r="F6221" s="4">
        <v>2.19967412948608</v>
      </c>
      <c r="G6221" s="4" t="s">
        <v>25530</v>
      </c>
    </row>
    <row r="6222" spans="1:7">
      <c r="A6222" s="4" t="s">
        <v>25531</v>
      </c>
      <c r="B6222" s="4" t="s">
        <v>25532</v>
      </c>
      <c r="C6222" s="4" t="s">
        <v>464</v>
      </c>
      <c r="D6222" s="4">
        <v>44</v>
      </c>
      <c r="E6222" s="4" t="s">
        <v>25533</v>
      </c>
      <c r="F6222" s="4">
        <v>2.19959878921509</v>
      </c>
      <c r="G6222" s="4" t="s">
        <v>25534</v>
      </c>
    </row>
    <row r="6223" spans="1:7">
      <c r="A6223" s="4" t="s">
        <v>25535</v>
      </c>
      <c r="B6223" s="4" t="s">
        <v>25536</v>
      </c>
      <c r="C6223" s="4" t="s">
        <v>464</v>
      </c>
      <c r="D6223" s="4">
        <v>42</v>
      </c>
      <c r="E6223" s="4" t="s">
        <v>25537</v>
      </c>
      <c r="F6223" s="4">
        <v>2.19834136962891</v>
      </c>
      <c r="G6223" s="4" t="s">
        <v>25538</v>
      </c>
    </row>
    <row r="6224" spans="1:7">
      <c r="A6224" s="4" t="s">
        <v>25539</v>
      </c>
      <c r="B6224" s="4" t="s">
        <v>25540</v>
      </c>
      <c r="C6224" s="4" t="s">
        <v>464</v>
      </c>
      <c r="D6224" s="4">
        <v>41</v>
      </c>
      <c r="E6224" s="4" t="s">
        <v>25541</v>
      </c>
      <c r="F6224" s="4">
        <v>2.19828343391418</v>
      </c>
      <c r="G6224" s="4" t="s">
        <v>25542</v>
      </c>
    </row>
    <row r="6225" spans="1:7">
      <c r="A6225" s="4" t="s">
        <v>25543</v>
      </c>
      <c r="B6225" s="4" t="s">
        <v>25544</v>
      </c>
      <c r="C6225" s="4" t="s">
        <v>464</v>
      </c>
      <c r="D6225" s="4">
        <v>33</v>
      </c>
      <c r="E6225" s="4" t="s">
        <v>25545</v>
      </c>
      <c r="F6225" s="4">
        <v>2.19821619987488</v>
      </c>
      <c r="G6225" s="4" t="s">
        <v>25546</v>
      </c>
    </row>
    <row r="6226" spans="1:7">
      <c r="A6226" s="4" t="s">
        <v>25547</v>
      </c>
      <c r="B6226" s="4" t="s">
        <v>25548</v>
      </c>
      <c r="C6226" s="4" t="s">
        <v>464</v>
      </c>
      <c r="D6226" s="4">
        <v>45</v>
      </c>
      <c r="E6226" s="4" t="s">
        <v>25549</v>
      </c>
      <c r="F6226" s="4">
        <v>2.19814991950989</v>
      </c>
      <c r="G6226" s="4" t="s">
        <v>25550</v>
      </c>
    </row>
    <row r="6227" spans="1:7">
      <c r="A6227" s="4" t="s">
        <v>25551</v>
      </c>
      <c r="B6227" s="4" t="s">
        <v>25552</v>
      </c>
      <c r="C6227" s="4" t="s">
        <v>464</v>
      </c>
      <c r="D6227" s="4">
        <v>40</v>
      </c>
      <c r="E6227" s="4" t="s">
        <v>25553</v>
      </c>
      <c r="F6227" s="4">
        <v>2.19787502288818</v>
      </c>
      <c r="G6227" s="4" t="s">
        <v>25554</v>
      </c>
    </row>
    <row r="6228" spans="1:7">
      <c r="A6228" s="4" t="s">
        <v>25555</v>
      </c>
      <c r="B6228" s="4" t="s">
        <v>25556</v>
      </c>
      <c r="C6228" s="4" t="s">
        <v>464</v>
      </c>
      <c r="D6228" s="4">
        <v>43</v>
      </c>
      <c r="E6228" s="4" t="s">
        <v>25557</v>
      </c>
      <c r="F6228" s="4">
        <v>2.19565486907959</v>
      </c>
      <c r="G6228" s="4" t="s">
        <v>25558</v>
      </c>
    </row>
    <row r="6229" spans="1:7">
      <c r="A6229" s="4" t="s">
        <v>25559</v>
      </c>
      <c r="B6229" s="4" t="s">
        <v>25560</v>
      </c>
      <c r="C6229" s="4" t="s">
        <v>464</v>
      </c>
      <c r="D6229" s="4">
        <v>37</v>
      </c>
      <c r="E6229" s="4" t="s">
        <v>25561</v>
      </c>
      <c r="F6229" s="4">
        <v>2.19561243057251</v>
      </c>
      <c r="G6229" s="4" t="s">
        <v>25562</v>
      </c>
    </row>
    <row r="6230" spans="1:7">
      <c r="A6230" s="4" t="s">
        <v>25563</v>
      </c>
      <c r="B6230" s="4" t="s">
        <v>25564</v>
      </c>
      <c r="C6230" s="4" t="s">
        <v>464</v>
      </c>
      <c r="D6230" s="4">
        <v>36</v>
      </c>
      <c r="E6230" s="4" t="s">
        <v>25565</v>
      </c>
      <c r="F6230" s="4">
        <v>2.19555711746216</v>
      </c>
      <c r="G6230" s="4" t="s">
        <v>25566</v>
      </c>
    </row>
    <row r="6231" spans="1:7">
      <c r="A6231" s="4" t="s">
        <v>25567</v>
      </c>
      <c r="B6231" s="4" t="s">
        <v>25568</v>
      </c>
      <c r="C6231" s="4" t="s">
        <v>464</v>
      </c>
      <c r="D6231" s="4">
        <v>38</v>
      </c>
      <c r="E6231" s="4" t="s">
        <v>25569</v>
      </c>
      <c r="F6231" s="4">
        <v>2.19484305381775</v>
      </c>
      <c r="G6231" s="4" t="s">
        <v>25570</v>
      </c>
    </row>
    <row r="6232" spans="1:7">
      <c r="A6232" s="4" t="s">
        <v>25571</v>
      </c>
      <c r="B6232" s="4" t="s">
        <v>25572</v>
      </c>
      <c r="C6232" s="4" t="s">
        <v>464</v>
      </c>
      <c r="D6232" s="4">
        <v>43</v>
      </c>
      <c r="E6232" s="4" t="s">
        <v>25573</v>
      </c>
      <c r="F6232" s="4">
        <v>2.19469547271729</v>
      </c>
      <c r="G6232" s="4" t="s">
        <v>25574</v>
      </c>
    </row>
    <row r="6233" spans="1:7">
      <c r="A6233" s="4" t="s">
        <v>25575</v>
      </c>
      <c r="B6233" s="4" t="s">
        <v>25576</v>
      </c>
      <c r="C6233" s="4" t="s">
        <v>464</v>
      </c>
      <c r="D6233" s="4">
        <v>30</v>
      </c>
      <c r="E6233" s="4" t="s">
        <v>25577</v>
      </c>
      <c r="F6233" s="4">
        <v>2.19445753097534</v>
      </c>
      <c r="G6233" s="4" t="s">
        <v>25578</v>
      </c>
    </row>
    <row r="6234" spans="1:7">
      <c r="A6234" s="4" t="s">
        <v>25579</v>
      </c>
      <c r="B6234" s="4" t="s">
        <v>25580</v>
      </c>
      <c r="C6234" s="4" t="s">
        <v>464</v>
      </c>
      <c r="D6234" s="4">
        <v>38</v>
      </c>
      <c r="E6234" s="4" t="s">
        <v>25581</v>
      </c>
      <c r="F6234" s="4">
        <v>2.19406986236572</v>
      </c>
      <c r="G6234" s="4" t="s">
        <v>25582</v>
      </c>
    </row>
    <row r="6235" spans="1:7">
      <c r="A6235" s="4" t="s">
        <v>25583</v>
      </c>
      <c r="B6235" s="4" t="s">
        <v>25584</v>
      </c>
      <c r="C6235" s="4" t="s">
        <v>1124</v>
      </c>
      <c r="D6235" s="4">
        <v>2</v>
      </c>
      <c r="E6235" s="4" t="s">
        <v>25585</v>
      </c>
      <c r="F6235" s="4">
        <v>2.19405698776245</v>
      </c>
      <c r="G6235" s="4" t="s">
        <v>25586</v>
      </c>
    </row>
    <row r="6236" spans="1:7">
      <c r="A6236" s="4" t="s">
        <v>25587</v>
      </c>
      <c r="B6236" s="4" t="s">
        <v>25588</v>
      </c>
      <c r="C6236" s="4" t="s">
        <v>464</v>
      </c>
      <c r="D6236" s="4">
        <v>33</v>
      </c>
      <c r="E6236" s="4" t="s">
        <v>25589</v>
      </c>
      <c r="F6236" s="4">
        <v>2.19402623176575</v>
      </c>
      <c r="G6236" s="4" t="s">
        <v>25590</v>
      </c>
    </row>
    <row r="6237" spans="1:7">
      <c r="A6237" s="4" t="s">
        <v>25591</v>
      </c>
      <c r="B6237" s="4" t="s">
        <v>25592</v>
      </c>
      <c r="C6237" s="4" t="s">
        <v>464</v>
      </c>
      <c r="D6237" s="4">
        <v>42</v>
      </c>
      <c r="E6237" s="4" t="s">
        <v>25593</v>
      </c>
      <c r="F6237" s="4">
        <v>2.19369459152222</v>
      </c>
      <c r="G6237" s="4" t="s">
        <v>25594</v>
      </c>
    </row>
    <row r="6238" spans="1:7">
      <c r="A6238" s="4" t="s">
        <v>25595</v>
      </c>
      <c r="B6238" s="4" t="s">
        <v>25596</v>
      </c>
      <c r="C6238" s="4" t="s">
        <v>464</v>
      </c>
      <c r="D6238" s="4">
        <v>36</v>
      </c>
      <c r="E6238" s="4" t="s">
        <v>25597</v>
      </c>
      <c r="F6238" s="4">
        <v>2.19272613525391</v>
      </c>
      <c r="G6238" s="4" t="s">
        <v>25598</v>
      </c>
    </row>
    <row r="6239" spans="1:7">
      <c r="A6239" s="4" t="s">
        <v>805</v>
      </c>
      <c r="B6239" s="4" t="s">
        <v>806</v>
      </c>
      <c r="C6239" s="4" t="s">
        <v>464</v>
      </c>
      <c r="D6239" s="4">
        <v>40</v>
      </c>
      <c r="E6239" s="4" t="s">
        <v>807</v>
      </c>
      <c r="F6239" s="4">
        <v>2.19249057769775</v>
      </c>
      <c r="G6239" s="4" t="s">
        <v>808</v>
      </c>
    </row>
    <row r="6240" spans="1:7">
      <c r="A6240" s="4" t="s">
        <v>25599</v>
      </c>
      <c r="B6240" s="4" t="s">
        <v>25600</v>
      </c>
      <c r="C6240" s="4" t="s">
        <v>551</v>
      </c>
      <c r="D6240" s="4">
        <v>13</v>
      </c>
      <c r="E6240" s="4" t="s">
        <v>25601</v>
      </c>
      <c r="F6240" s="4">
        <v>2.19220685958862</v>
      </c>
      <c r="G6240" s="4" t="s">
        <v>25602</v>
      </c>
    </row>
    <row r="6241" spans="1:7">
      <c r="A6241" s="4" t="s">
        <v>25603</v>
      </c>
      <c r="B6241" s="4" t="s">
        <v>25604</v>
      </c>
      <c r="C6241" s="4" t="s">
        <v>464</v>
      </c>
      <c r="D6241" s="4">
        <v>42</v>
      </c>
      <c r="E6241" s="4" t="s">
        <v>25605</v>
      </c>
      <c r="F6241" s="4">
        <v>2.1920964717865</v>
      </c>
      <c r="G6241" s="4" t="s">
        <v>25606</v>
      </c>
    </row>
    <row r="6242" spans="1:7">
      <c r="A6242" s="4" t="s">
        <v>25607</v>
      </c>
      <c r="B6242" s="4" t="s">
        <v>25608</v>
      </c>
      <c r="C6242" s="4" t="s">
        <v>464</v>
      </c>
      <c r="D6242" s="4">
        <v>45</v>
      </c>
      <c r="E6242" s="4" t="s">
        <v>25609</v>
      </c>
      <c r="F6242" s="4">
        <v>2.19173240661621</v>
      </c>
      <c r="G6242" s="4" t="s">
        <v>25610</v>
      </c>
    </row>
    <row r="6243" spans="1:7">
      <c r="A6243" s="4" t="s">
        <v>25611</v>
      </c>
      <c r="B6243" s="4" t="s">
        <v>25612</v>
      </c>
      <c r="C6243" s="4" t="s">
        <v>464</v>
      </c>
      <c r="D6243" s="4">
        <v>41</v>
      </c>
      <c r="E6243" s="4" t="s">
        <v>25613</v>
      </c>
      <c r="F6243" s="4">
        <v>2.19164419174194</v>
      </c>
      <c r="G6243" s="4" t="s">
        <v>25614</v>
      </c>
    </row>
    <row r="6244" spans="1:7">
      <c r="A6244" s="4" t="s">
        <v>25615</v>
      </c>
      <c r="B6244" s="4" t="s">
        <v>25616</v>
      </c>
      <c r="C6244" s="4" t="s">
        <v>464</v>
      </c>
      <c r="D6244" s="4">
        <v>46</v>
      </c>
      <c r="E6244" s="4" t="s">
        <v>25617</v>
      </c>
      <c r="F6244" s="4">
        <v>2.19160604476929</v>
      </c>
      <c r="G6244" s="4" t="s">
        <v>25618</v>
      </c>
    </row>
    <row r="6245" spans="1:7">
      <c r="A6245" s="4" t="s">
        <v>25619</v>
      </c>
      <c r="B6245" s="4" t="s">
        <v>25620</v>
      </c>
      <c r="C6245" s="4" t="s">
        <v>464</v>
      </c>
      <c r="D6245" s="4">
        <v>43</v>
      </c>
      <c r="E6245" s="4" t="s">
        <v>25621</v>
      </c>
      <c r="F6245" s="4">
        <v>2.19120836257935</v>
      </c>
      <c r="G6245" s="4" t="s">
        <v>25622</v>
      </c>
    </row>
    <row r="6246" spans="1:7">
      <c r="A6246" s="4" t="s">
        <v>25623</v>
      </c>
      <c r="B6246" s="4" t="s">
        <v>25624</v>
      </c>
      <c r="C6246" s="4" t="s">
        <v>464</v>
      </c>
      <c r="D6246" s="4">
        <v>41</v>
      </c>
      <c r="E6246" s="4" t="s">
        <v>25625</v>
      </c>
      <c r="F6246" s="4">
        <v>2.19105672836304</v>
      </c>
      <c r="G6246" s="4" t="s">
        <v>25626</v>
      </c>
    </row>
    <row r="6247" spans="1:7">
      <c r="A6247" s="4" t="s">
        <v>25627</v>
      </c>
      <c r="B6247" s="4" t="s">
        <v>25628</v>
      </c>
      <c r="C6247" s="4" t="s">
        <v>551</v>
      </c>
      <c r="D6247" s="4">
        <v>22</v>
      </c>
      <c r="E6247" s="4" t="s">
        <v>25629</v>
      </c>
      <c r="F6247" s="4">
        <v>2.19086217880249</v>
      </c>
      <c r="G6247" s="4" t="s">
        <v>25630</v>
      </c>
    </row>
    <row r="6248" spans="1:7">
      <c r="A6248" s="4" t="s">
        <v>25631</v>
      </c>
      <c r="B6248" s="4" t="s">
        <v>25632</v>
      </c>
      <c r="C6248" s="4" t="s">
        <v>464</v>
      </c>
      <c r="D6248" s="4">
        <v>38</v>
      </c>
      <c r="E6248" s="4" t="s">
        <v>25633</v>
      </c>
      <c r="F6248" s="4">
        <v>2.19083690643311</v>
      </c>
      <c r="G6248" s="4" t="s">
        <v>25634</v>
      </c>
    </row>
    <row r="6249" spans="1:7">
      <c r="A6249" s="4" t="s">
        <v>25635</v>
      </c>
      <c r="B6249" s="4" t="s">
        <v>25636</v>
      </c>
      <c r="C6249" s="4" t="s">
        <v>464</v>
      </c>
      <c r="D6249" s="4">
        <v>43</v>
      </c>
      <c r="E6249" s="4" t="s">
        <v>25637</v>
      </c>
      <c r="F6249" s="4">
        <v>2.190584897995</v>
      </c>
      <c r="G6249" s="4" t="s">
        <v>25638</v>
      </c>
    </row>
    <row r="6250" spans="1:7">
      <c r="A6250" s="4" t="s">
        <v>25639</v>
      </c>
      <c r="B6250" s="4" t="s">
        <v>25640</v>
      </c>
      <c r="C6250" s="4" t="s">
        <v>464</v>
      </c>
      <c r="D6250" s="4">
        <v>33</v>
      </c>
      <c r="E6250" s="4" t="s">
        <v>25641</v>
      </c>
      <c r="F6250" s="4">
        <v>2.1904673576355</v>
      </c>
      <c r="G6250" s="4" t="s">
        <v>25642</v>
      </c>
    </row>
    <row r="6251" spans="1:7">
      <c r="A6251" s="4" t="s">
        <v>25643</v>
      </c>
      <c r="B6251" s="4" t="s">
        <v>25644</v>
      </c>
      <c r="C6251" s="4" t="s">
        <v>464</v>
      </c>
      <c r="D6251" s="4">
        <v>44</v>
      </c>
      <c r="E6251" s="4" t="s">
        <v>25645</v>
      </c>
      <c r="F6251" s="4">
        <v>2.19017672538757</v>
      </c>
      <c r="G6251" s="4" t="s">
        <v>25646</v>
      </c>
    </row>
    <row r="6252" spans="1:7">
      <c r="A6252" s="4" t="s">
        <v>25647</v>
      </c>
      <c r="B6252" s="4" t="s">
        <v>25648</v>
      </c>
      <c r="C6252" s="4" t="s">
        <v>464</v>
      </c>
      <c r="D6252" s="4">
        <v>39</v>
      </c>
      <c r="E6252" s="4" t="s">
        <v>25649</v>
      </c>
      <c r="F6252" s="4">
        <v>2.1898467540741</v>
      </c>
      <c r="G6252" s="4" t="s">
        <v>25650</v>
      </c>
    </row>
    <row r="6253" spans="1:7">
      <c r="A6253" s="4" t="s">
        <v>25651</v>
      </c>
      <c r="B6253" s="4" t="s">
        <v>25652</v>
      </c>
      <c r="C6253" s="4" t="s">
        <v>464</v>
      </c>
      <c r="D6253" s="4">
        <v>29</v>
      </c>
      <c r="E6253" s="4" t="s">
        <v>25653</v>
      </c>
      <c r="F6253" s="4">
        <v>2.18978238105774</v>
      </c>
      <c r="G6253" s="4" t="s">
        <v>25654</v>
      </c>
    </row>
    <row r="6254" spans="1:7">
      <c r="A6254" s="4" t="s">
        <v>25655</v>
      </c>
      <c r="B6254" s="4" t="s">
        <v>25656</v>
      </c>
      <c r="C6254" s="4" t="s">
        <v>464</v>
      </c>
      <c r="D6254" s="4">
        <v>38</v>
      </c>
      <c r="E6254" s="4" t="s">
        <v>25657</v>
      </c>
      <c r="F6254" s="4">
        <v>2.18961238861084</v>
      </c>
      <c r="G6254" s="4" t="s">
        <v>25658</v>
      </c>
    </row>
    <row r="6255" spans="1:7">
      <c r="A6255" s="4" t="s">
        <v>25659</v>
      </c>
      <c r="B6255" s="4" t="s">
        <v>25660</v>
      </c>
      <c r="C6255" s="4" t="s">
        <v>464</v>
      </c>
      <c r="D6255" s="4">
        <v>37</v>
      </c>
      <c r="E6255" s="4" t="s">
        <v>25661</v>
      </c>
      <c r="F6255" s="4">
        <v>2.18957901000977</v>
      </c>
      <c r="G6255" s="4" t="s">
        <v>25662</v>
      </c>
    </row>
    <row r="6256" spans="1:7">
      <c r="A6256" s="4" t="s">
        <v>25663</v>
      </c>
      <c r="B6256" s="4" t="s">
        <v>25664</v>
      </c>
      <c r="C6256" s="4" t="s">
        <v>464</v>
      </c>
      <c r="D6256" s="4">
        <v>43</v>
      </c>
      <c r="E6256" s="4" t="s">
        <v>25665</v>
      </c>
      <c r="F6256" s="4">
        <v>2.18839049339294</v>
      </c>
      <c r="G6256" s="4" t="s">
        <v>25666</v>
      </c>
    </row>
    <row r="6257" spans="1:7">
      <c r="A6257" s="4" t="s">
        <v>25667</v>
      </c>
      <c r="B6257" s="4" t="s">
        <v>25668</v>
      </c>
      <c r="C6257" s="4" t="s">
        <v>464</v>
      </c>
      <c r="D6257" s="4">
        <v>40</v>
      </c>
      <c r="E6257" s="4" t="s">
        <v>25669</v>
      </c>
      <c r="F6257" s="4">
        <v>2.18825387954712</v>
      </c>
      <c r="G6257" s="4" t="s">
        <v>25670</v>
      </c>
    </row>
    <row r="6258" spans="1:7">
      <c r="A6258" s="4" t="s">
        <v>25671</v>
      </c>
      <c r="B6258" s="4" t="s">
        <v>25672</v>
      </c>
      <c r="C6258" s="4" t="s">
        <v>464</v>
      </c>
      <c r="D6258" s="4">
        <v>44</v>
      </c>
      <c r="E6258" s="4" t="s">
        <v>25673</v>
      </c>
      <c r="F6258" s="4">
        <v>2.18690156936646</v>
      </c>
      <c r="G6258" s="4" t="s">
        <v>25674</v>
      </c>
    </row>
    <row r="6259" spans="1:7">
      <c r="A6259" s="4" t="s">
        <v>25675</v>
      </c>
      <c r="B6259" s="4" t="s">
        <v>25676</v>
      </c>
      <c r="C6259" s="4" t="s">
        <v>3050</v>
      </c>
      <c r="D6259" s="4">
        <v>2</v>
      </c>
      <c r="E6259" s="4" t="s">
        <v>25677</v>
      </c>
      <c r="F6259" s="4">
        <v>2.18688344955444</v>
      </c>
      <c r="G6259" s="4" t="s">
        <v>25678</v>
      </c>
    </row>
    <row r="6260" spans="1:7">
      <c r="A6260" s="4" t="s">
        <v>25679</v>
      </c>
      <c r="B6260" s="4" t="s">
        <v>25680</v>
      </c>
      <c r="C6260" s="4" t="s">
        <v>464</v>
      </c>
      <c r="D6260" s="4">
        <v>44</v>
      </c>
      <c r="E6260" s="4" t="s">
        <v>25681</v>
      </c>
      <c r="F6260" s="4">
        <v>2.1862621307373</v>
      </c>
      <c r="G6260" s="4" t="s">
        <v>25682</v>
      </c>
    </row>
    <row r="6261" spans="1:7">
      <c r="A6261" s="4" t="s">
        <v>25683</v>
      </c>
      <c r="B6261" s="4" t="s">
        <v>25684</v>
      </c>
      <c r="C6261" s="4" t="s">
        <v>464</v>
      </c>
      <c r="D6261" s="4">
        <v>38</v>
      </c>
      <c r="E6261" s="4" t="s">
        <v>25685</v>
      </c>
      <c r="F6261" s="4">
        <v>2.18450617790222</v>
      </c>
      <c r="G6261" s="4" t="s">
        <v>25686</v>
      </c>
    </row>
    <row r="6262" spans="1:7">
      <c r="A6262" s="4" t="s">
        <v>25687</v>
      </c>
      <c r="B6262" s="4" t="s">
        <v>25688</v>
      </c>
      <c r="C6262" s="4" t="s">
        <v>464</v>
      </c>
      <c r="D6262" s="4">
        <v>41</v>
      </c>
      <c r="E6262" s="4" t="s">
        <v>25689</v>
      </c>
      <c r="F6262" s="4">
        <v>2.1840934753418</v>
      </c>
      <c r="G6262" s="4" t="s">
        <v>25690</v>
      </c>
    </row>
    <row r="6263" spans="1:7">
      <c r="A6263" s="4" t="s">
        <v>25691</v>
      </c>
      <c r="B6263" s="4" t="s">
        <v>25692</v>
      </c>
      <c r="C6263" s="4" t="s">
        <v>464</v>
      </c>
      <c r="D6263" s="4">
        <v>43</v>
      </c>
      <c r="E6263" s="4" t="s">
        <v>25693</v>
      </c>
      <c r="F6263" s="4">
        <v>2.18396997451782</v>
      </c>
      <c r="G6263" s="4" t="s">
        <v>25694</v>
      </c>
    </row>
    <row r="6264" spans="1:7">
      <c r="A6264" s="4" t="s">
        <v>25695</v>
      </c>
      <c r="B6264" s="4" t="s">
        <v>25696</v>
      </c>
      <c r="C6264" s="4" t="s">
        <v>464</v>
      </c>
      <c r="D6264" s="4">
        <v>37</v>
      </c>
      <c r="E6264" s="4" t="s">
        <v>25697</v>
      </c>
      <c r="F6264" s="4">
        <v>2.18379807472229</v>
      </c>
      <c r="G6264" s="4" t="s">
        <v>25698</v>
      </c>
    </row>
    <row r="6265" spans="1:7">
      <c r="A6265" s="4" t="s">
        <v>25699</v>
      </c>
      <c r="B6265" s="4" t="s">
        <v>25700</v>
      </c>
      <c r="C6265" s="4" t="s">
        <v>464</v>
      </c>
      <c r="D6265" s="4">
        <v>42</v>
      </c>
      <c r="E6265" s="4" t="s">
        <v>25701</v>
      </c>
      <c r="F6265" s="4">
        <v>2.18327069282532</v>
      </c>
      <c r="G6265" s="4" t="s">
        <v>25702</v>
      </c>
    </row>
    <row r="6266" spans="1:7">
      <c r="A6266" s="4" t="s">
        <v>25703</v>
      </c>
      <c r="B6266" s="4" t="s">
        <v>25704</v>
      </c>
      <c r="C6266" s="4" t="s">
        <v>464</v>
      </c>
      <c r="D6266" s="4">
        <v>41</v>
      </c>
      <c r="E6266" s="4" t="s">
        <v>25705</v>
      </c>
      <c r="F6266" s="4">
        <v>2.18270063400269</v>
      </c>
      <c r="G6266" s="4" t="s">
        <v>25706</v>
      </c>
    </row>
    <row r="6267" spans="1:7">
      <c r="A6267" s="4" t="s">
        <v>25707</v>
      </c>
      <c r="B6267" s="4" t="s">
        <v>25708</v>
      </c>
      <c r="C6267" s="4" t="s">
        <v>464</v>
      </c>
      <c r="D6267" s="4">
        <v>40</v>
      </c>
      <c r="E6267" s="4" t="s">
        <v>25709</v>
      </c>
      <c r="F6267" s="4">
        <v>2.18209314346313</v>
      </c>
      <c r="G6267" s="4" t="s">
        <v>25710</v>
      </c>
    </row>
    <row r="6268" spans="1:7">
      <c r="A6268" s="4" t="s">
        <v>25711</v>
      </c>
      <c r="B6268" s="4" t="s">
        <v>25712</v>
      </c>
      <c r="C6268" s="4" t="s">
        <v>464</v>
      </c>
      <c r="D6268" s="4">
        <v>30</v>
      </c>
      <c r="E6268" s="4" t="s">
        <v>25713</v>
      </c>
      <c r="F6268" s="4">
        <v>2.18203520774841</v>
      </c>
      <c r="G6268" s="4" t="s">
        <v>25714</v>
      </c>
    </row>
    <row r="6269" spans="1:7">
      <c r="A6269" s="4" t="s">
        <v>25715</v>
      </c>
      <c r="B6269" s="4" t="s">
        <v>25716</v>
      </c>
      <c r="C6269" s="4" t="s">
        <v>464</v>
      </c>
      <c r="D6269" s="4">
        <v>40</v>
      </c>
      <c r="E6269" s="4" t="s">
        <v>25717</v>
      </c>
      <c r="F6269" s="4">
        <v>2.18174362182617</v>
      </c>
      <c r="G6269" s="4" t="s">
        <v>25718</v>
      </c>
    </row>
    <row r="6270" spans="1:7">
      <c r="A6270" s="4" t="s">
        <v>25719</v>
      </c>
      <c r="B6270" s="4" t="s">
        <v>25720</v>
      </c>
      <c r="C6270" s="4" t="s">
        <v>464</v>
      </c>
      <c r="D6270" s="4">
        <v>49</v>
      </c>
      <c r="E6270" s="4" t="s">
        <v>25721</v>
      </c>
      <c r="F6270" s="4">
        <v>2.18091726303101</v>
      </c>
      <c r="G6270" s="4" t="s">
        <v>25722</v>
      </c>
    </row>
    <row r="6271" spans="1:7">
      <c r="A6271" s="4" t="s">
        <v>25723</v>
      </c>
      <c r="B6271" s="4" t="s">
        <v>25724</v>
      </c>
      <c r="C6271" s="4" t="s">
        <v>464</v>
      </c>
      <c r="D6271" s="4">
        <v>36</v>
      </c>
      <c r="E6271" s="4" t="s">
        <v>25725</v>
      </c>
      <c r="F6271" s="4">
        <v>2.17833709716797</v>
      </c>
      <c r="G6271" s="4" t="s">
        <v>25726</v>
      </c>
    </row>
    <row r="6272" spans="1:7">
      <c r="A6272" s="4" t="s">
        <v>25727</v>
      </c>
      <c r="B6272" s="4" t="s">
        <v>25728</v>
      </c>
      <c r="C6272" s="4" t="s">
        <v>464</v>
      </c>
      <c r="D6272" s="4">
        <v>33</v>
      </c>
      <c r="E6272" s="4" t="s">
        <v>25729</v>
      </c>
      <c r="F6272" s="4">
        <v>2.17781209945679</v>
      </c>
      <c r="G6272" s="4" t="s">
        <v>25730</v>
      </c>
    </row>
    <row r="6273" spans="1:7">
      <c r="A6273" s="4" t="s">
        <v>25731</v>
      </c>
      <c r="B6273" s="4" t="s">
        <v>25732</v>
      </c>
      <c r="C6273" s="4" t="s">
        <v>464</v>
      </c>
      <c r="D6273" s="4">
        <v>41</v>
      </c>
      <c r="E6273" s="4" t="s">
        <v>25733</v>
      </c>
      <c r="F6273" s="4">
        <v>2.1777400970459</v>
      </c>
      <c r="G6273" s="4" t="s">
        <v>25734</v>
      </c>
    </row>
    <row r="6274" spans="1:7">
      <c r="A6274" s="4" t="s">
        <v>25735</v>
      </c>
      <c r="B6274" s="4" t="s">
        <v>25736</v>
      </c>
      <c r="C6274" s="4" t="s">
        <v>551</v>
      </c>
      <c r="D6274" s="4">
        <v>16</v>
      </c>
      <c r="E6274" s="4" t="s">
        <v>25737</v>
      </c>
      <c r="F6274" s="4">
        <v>2.177401304245</v>
      </c>
      <c r="G6274" s="4" t="s">
        <v>25738</v>
      </c>
    </row>
    <row r="6275" spans="1:7">
      <c r="A6275" s="4" t="s">
        <v>25739</v>
      </c>
      <c r="B6275" s="4" t="s">
        <v>25740</v>
      </c>
      <c r="C6275" s="4" t="s">
        <v>464</v>
      </c>
      <c r="D6275" s="4">
        <v>42</v>
      </c>
      <c r="E6275" s="4" t="s">
        <v>25741</v>
      </c>
      <c r="F6275" s="4">
        <v>2.17734456062317</v>
      </c>
      <c r="G6275" s="4" t="s">
        <v>25742</v>
      </c>
    </row>
    <row r="6276" spans="1:7">
      <c r="A6276" s="4" t="s">
        <v>25743</v>
      </c>
      <c r="B6276" s="4" t="s">
        <v>25744</v>
      </c>
      <c r="C6276" s="4" t="s">
        <v>464</v>
      </c>
      <c r="D6276" s="4">
        <v>42</v>
      </c>
      <c r="E6276" s="4" t="s">
        <v>25745</v>
      </c>
      <c r="F6276" s="4">
        <v>2.17685914039612</v>
      </c>
      <c r="G6276" s="4" t="s">
        <v>25746</v>
      </c>
    </row>
    <row r="6277" spans="1:7">
      <c r="A6277" s="4" t="s">
        <v>25747</v>
      </c>
      <c r="B6277" s="4" t="s">
        <v>25748</v>
      </c>
      <c r="C6277" s="4" t="s">
        <v>464</v>
      </c>
      <c r="D6277" s="4">
        <v>38</v>
      </c>
      <c r="E6277" s="4" t="s">
        <v>25749</v>
      </c>
      <c r="F6277" s="4">
        <v>2.17643642425537</v>
      </c>
      <c r="G6277" s="4" t="s">
        <v>25750</v>
      </c>
    </row>
    <row r="6278" spans="1:7">
      <c r="A6278" s="4" t="s">
        <v>25751</v>
      </c>
      <c r="B6278" s="4" t="s">
        <v>25752</v>
      </c>
      <c r="C6278" s="4" t="s">
        <v>464</v>
      </c>
      <c r="D6278" s="4">
        <v>40</v>
      </c>
      <c r="E6278" s="4" t="s">
        <v>25753</v>
      </c>
      <c r="F6278" s="4">
        <v>2.17528057098389</v>
      </c>
      <c r="G6278" s="4" t="s">
        <v>25754</v>
      </c>
    </row>
    <row r="6279" spans="1:7">
      <c r="A6279" s="4" t="s">
        <v>25755</v>
      </c>
      <c r="B6279" s="4" t="s">
        <v>25756</v>
      </c>
      <c r="C6279" s="4" t="s">
        <v>464</v>
      </c>
      <c r="D6279" s="4">
        <v>39</v>
      </c>
      <c r="E6279" s="4" t="s">
        <v>25757</v>
      </c>
      <c r="F6279" s="4">
        <v>2.17521142959595</v>
      </c>
      <c r="G6279" s="4" t="s">
        <v>25758</v>
      </c>
    </row>
    <row r="6280" spans="1:7">
      <c r="A6280" s="4" t="s">
        <v>25759</v>
      </c>
      <c r="B6280" s="4" t="s">
        <v>25760</v>
      </c>
      <c r="C6280" s="4" t="s">
        <v>464</v>
      </c>
      <c r="D6280" s="4">
        <v>38</v>
      </c>
      <c r="E6280" s="4" t="s">
        <v>25761</v>
      </c>
      <c r="F6280" s="4">
        <v>2.17501044273376</v>
      </c>
      <c r="G6280" s="4" t="s">
        <v>25762</v>
      </c>
    </row>
    <row r="6281" spans="1:7">
      <c r="A6281" s="4" t="s">
        <v>25763</v>
      </c>
      <c r="B6281" s="4" t="s">
        <v>25764</v>
      </c>
      <c r="C6281" s="4" t="s">
        <v>464</v>
      </c>
      <c r="D6281" s="4">
        <v>27</v>
      </c>
      <c r="E6281" s="4" t="s">
        <v>25765</v>
      </c>
      <c r="F6281" s="4">
        <v>2.17495799064636</v>
      </c>
      <c r="G6281" s="4" t="s">
        <v>25766</v>
      </c>
    </row>
    <row r="6282" spans="1:7">
      <c r="A6282" s="4" t="s">
        <v>25767</v>
      </c>
      <c r="B6282" s="4" t="s">
        <v>25768</v>
      </c>
      <c r="C6282" s="4" t="s">
        <v>464</v>
      </c>
      <c r="D6282" s="4">
        <v>26</v>
      </c>
      <c r="E6282" s="4" t="s">
        <v>25769</v>
      </c>
      <c r="F6282" s="4">
        <v>2.17487764358521</v>
      </c>
      <c r="G6282" s="4" t="s">
        <v>25770</v>
      </c>
    </row>
    <row r="6283" spans="1:7">
      <c r="A6283" s="4" t="s">
        <v>25771</v>
      </c>
      <c r="B6283" s="4" t="s">
        <v>25772</v>
      </c>
      <c r="C6283" s="4" t="s">
        <v>464</v>
      </c>
      <c r="D6283" s="4">
        <v>36</v>
      </c>
      <c r="E6283" s="4" t="s">
        <v>25773</v>
      </c>
      <c r="F6283" s="4">
        <v>2.17424201965332</v>
      </c>
      <c r="G6283" s="4" t="s">
        <v>25774</v>
      </c>
    </row>
    <row r="6284" spans="1:7">
      <c r="A6284" s="4" t="s">
        <v>25775</v>
      </c>
      <c r="B6284" s="4" t="s">
        <v>25776</v>
      </c>
      <c r="C6284" s="4" t="s">
        <v>3050</v>
      </c>
      <c r="D6284" s="4">
        <v>3</v>
      </c>
      <c r="E6284" s="4" t="s">
        <v>25777</v>
      </c>
      <c r="F6284" s="4">
        <v>2.17363452911377</v>
      </c>
      <c r="G6284" s="4" t="s">
        <v>25778</v>
      </c>
    </row>
    <row r="6285" spans="1:7">
      <c r="A6285" s="4" t="s">
        <v>25779</v>
      </c>
      <c r="B6285" s="4" t="s">
        <v>25780</v>
      </c>
      <c r="C6285" s="4" t="s">
        <v>464</v>
      </c>
      <c r="D6285" s="4">
        <v>38</v>
      </c>
      <c r="E6285" s="4" t="s">
        <v>25781</v>
      </c>
      <c r="F6285" s="4">
        <v>2.17292165756226</v>
      </c>
      <c r="G6285" s="4" t="s">
        <v>25782</v>
      </c>
    </row>
    <row r="6286" spans="1:7">
      <c r="A6286" s="4" t="s">
        <v>25783</v>
      </c>
      <c r="B6286" s="4" t="s">
        <v>25784</v>
      </c>
      <c r="C6286" s="4" t="s">
        <v>464</v>
      </c>
      <c r="D6286" s="4">
        <v>40</v>
      </c>
      <c r="E6286" s="4" t="s">
        <v>25785</v>
      </c>
      <c r="F6286" s="4">
        <v>2.17246389389038</v>
      </c>
      <c r="G6286" s="4" t="s">
        <v>25786</v>
      </c>
    </row>
    <row r="6287" spans="1:7">
      <c r="A6287" s="4" t="s">
        <v>25787</v>
      </c>
      <c r="B6287" s="4" t="s">
        <v>25788</v>
      </c>
      <c r="C6287" s="4" t="s">
        <v>464</v>
      </c>
      <c r="D6287" s="4">
        <v>37</v>
      </c>
      <c r="E6287" s="4" t="s">
        <v>25789</v>
      </c>
      <c r="F6287" s="4">
        <v>2.17233276367188</v>
      </c>
      <c r="G6287" s="4" t="s">
        <v>25790</v>
      </c>
    </row>
    <row r="6288" spans="1:7">
      <c r="A6288" s="4" t="s">
        <v>25791</v>
      </c>
      <c r="B6288" s="4" t="s">
        <v>25792</v>
      </c>
      <c r="C6288" s="4" t="s">
        <v>464</v>
      </c>
      <c r="D6288" s="4">
        <v>38</v>
      </c>
      <c r="E6288" s="4" t="s">
        <v>25793</v>
      </c>
      <c r="F6288" s="4">
        <v>2.17225480079651</v>
      </c>
      <c r="G6288" s="4" t="s">
        <v>25794</v>
      </c>
    </row>
    <row r="6289" spans="1:7">
      <c r="A6289" s="4" t="s">
        <v>25795</v>
      </c>
      <c r="B6289" s="4" t="s">
        <v>25796</v>
      </c>
      <c r="C6289" s="4" t="s">
        <v>464</v>
      </c>
      <c r="D6289" s="4">
        <v>33</v>
      </c>
      <c r="E6289" s="4" t="s">
        <v>25797</v>
      </c>
      <c r="F6289" s="4">
        <v>2.17154049873352</v>
      </c>
      <c r="G6289" s="4" t="s">
        <v>25798</v>
      </c>
    </row>
    <row r="6290" spans="1:7">
      <c r="A6290" s="4" t="s">
        <v>25799</v>
      </c>
      <c r="B6290" s="4" t="s">
        <v>25800</v>
      </c>
      <c r="C6290" s="4" t="s">
        <v>464</v>
      </c>
      <c r="D6290" s="4">
        <v>40</v>
      </c>
      <c r="E6290" s="4" t="s">
        <v>25801</v>
      </c>
      <c r="F6290" s="4">
        <v>2.17057180404663</v>
      </c>
      <c r="G6290" s="4" t="s">
        <v>25802</v>
      </c>
    </row>
    <row r="6291" spans="1:7">
      <c r="A6291" s="4" t="s">
        <v>25803</v>
      </c>
      <c r="B6291" s="4" t="s">
        <v>25804</v>
      </c>
      <c r="C6291" s="4" t="s">
        <v>464</v>
      </c>
      <c r="D6291" s="4">
        <v>42</v>
      </c>
      <c r="E6291" s="4" t="s">
        <v>25805</v>
      </c>
      <c r="F6291" s="4">
        <v>2.1703622341156</v>
      </c>
      <c r="G6291" s="4" t="s">
        <v>25806</v>
      </c>
    </row>
    <row r="6292" spans="1:7">
      <c r="A6292" s="4" t="s">
        <v>25807</v>
      </c>
      <c r="B6292" s="4" t="s">
        <v>25808</v>
      </c>
      <c r="C6292" s="4" t="s">
        <v>464</v>
      </c>
      <c r="D6292" s="4">
        <v>40</v>
      </c>
      <c r="E6292" s="4" t="s">
        <v>25809</v>
      </c>
      <c r="F6292" s="4">
        <v>2.16995120048523</v>
      </c>
      <c r="G6292" s="4" t="s">
        <v>25810</v>
      </c>
    </row>
    <row r="6293" spans="1:7">
      <c r="A6293" s="4" t="s">
        <v>25811</v>
      </c>
      <c r="B6293" s="4" t="s">
        <v>25812</v>
      </c>
      <c r="C6293" s="4" t="s">
        <v>464</v>
      </c>
      <c r="D6293" s="4">
        <v>42</v>
      </c>
      <c r="E6293" s="4" t="s">
        <v>25813</v>
      </c>
      <c r="F6293" s="4">
        <v>2.16981792449951</v>
      </c>
      <c r="G6293" s="4" t="s">
        <v>25814</v>
      </c>
    </row>
    <row r="6294" spans="1:7">
      <c r="A6294" s="4" t="s">
        <v>25815</v>
      </c>
      <c r="B6294" s="4" t="s">
        <v>25816</v>
      </c>
      <c r="C6294" s="4" t="s">
        <v>464</v>
      </c>
      <c r="D6294" s="4">
        <v>39</v>
      </c>
      <c r="E6294" s="4" t="s">
        <v>25817</v>
      </c>
      <c r="F6294" s="4">
        <v>2.16912412643433</v>
      </c>
      <c r="G6294" s="4" t="s">
        <v>25818</v>
      </c>
    </row>
    <row r="6295" spans="1:7">
      <c r="A6295" s="4" t="s">
        <v>25819</v>
      </c>
      <c r="B6295" s="4" t="s">
        <v>25820</v>
      </c>
      <c r="C6295" s="4" t="s">
        <v>464</v>
      </c>
      <c r="D6295" s="4">
        <v>36</v>
      </c>
      <c r="E6295" s="4" t="s">
        <v>25821</v>
      </c>
      <c r="F6295" s="4">
        <v>2.16783356666565</v>
      </c>
      <c r="G6295" s="4" t="s">
        <v>25822</v>
      </c>
    </row>
    <row r="6296" spans="1:7">
      <c r="A6296" s="4" t="s">
        <v>25823</v>
      </c>
      <c r="B6296" s="4" t="s">
        <v>25824</v>
      </c>
      <c r="C6296" s="4" t="s">
        <v>464</v>
      </c>
      <c r="D6296" s="4">
        <v>39</v>
      </c>
      <c r="E6296" s="4" t="s">
        <v>25825</v>
      </c>
      <c r="F6296" s="4">
        <v>2.16767835617065</v>
      </c>
      <c r="G6296" s="4" t="s">
        <v>25826</v>
      </c>
    </row>
    <row r="6297" spans="1:7">
      <c r="A6297" s="4" t="s">
        <v>25827</v>
      </c>
      <c r="B6297" s="4" t="s">
        <v>25828</v>
      </c>
      <c r="C6297" s="4" t="s">
        <v>464</v>
      </c>
      <c r="D6297" s="4">
        <v>37</v>
      </c>
      <c r="E6297" s="4" t="s">
        <v>25829</v>
      </c>
      <c r="F6297" s="4">
        <v>2.16760969161987</v>
      </c>
      <c r="G6297" s="4" t="s">
        <v>25830</v>
      </c>
    </row>
    <row r="6298" spans="1:7">
      <c r="A6298" s="4" t="s">
        <v>25831</v>
      </c>
      <c r="B6298" s="4" t="s">
        <v>25832</v>
      </c>
      <c r="C6298" s="4" t="s">
        <v>464</v>
      </c>
      <c r="D6298" s="4">
        <v>41</v>
      </c>
      <c r="E6298" s="4" t="s">
        <v>25833</v>
      </c>
      <c r="F6298" s="4">
        <v>2.16699814796448</v>
      </c>
      <c r="G6298" s="4" t="s">
        <v>25834</v>
      </c>
    </row>
    <row r="6299" spans="1:7">
      <c r="A6299" s="4" t="s">
        <v>25835</v>
      </c>
      <c r="B6299" s="4" t="s">
        <v>25836</v>
      </c>
      <c r="C6299" s="4" t="s">
        <v>464</v>
      </c>
      <c r="D6299" s="4">
        <v>36</v>
      </c>
      <c r="E6299" s="4" t="s">
        <v>25837</v>
      </c>
      <c r="F6299" s="4">
        <v>2.16688203811646</v>
      </c>
      <c r="G6299" s="4" t="s">
        <v>25838</v>
      </c>
    </row>
    <row r="6300" spans="1:7">
      <c r="A6300" s="4" t="s">
        <v>25839</v>
      </c>
      <c r="B6300" s="4" t="s">
        <v>25840</v>
      </c>
      <c r="C6300" s="4" t="s">
        <v>464</v>
      </c>
      <c r="D6300" s="4">
        <v>37</v>
      </c>
      <c r="E6300" s="4" t="s">
        <v>25841</v>
      </c>
      <c r="F6300" s="4">
        <v>2.16680550575256</v>
      </c>
      <c r="G6300" s="4" t="s">
        <v>25842</v>
      </c>
    </row>
    <row r="6301" spans="1:7">
      <c r="A6301" s="4" t="s">
        <v>25843</v>
      </c>
      <c r="B6301" s="4" t="s">
        <v>25844</v>
      </c>
      <c r="C6301" s="4" t="s">
        <v>464</v>
      </c>
      <c r="D6301" s="4">
        <v>44</v>
      </c>
      <c r="E6301" s="4" t="s">
        <v>25845</v>
      </c>
      <c r="F6301" s="4">
        <v>2.16664576530457</v>
      </c>
      <c r="G6301" s="4" t="s">
        <v>25846</v>
      </c>
    </row>
    <row r="6302" spans="1:7">
      <c r="A6302" s="4" t="s">
        <v>25847</v>
      </c>
      <c r="B6302" s="4" t="s">
        <v>25848</v>
      </c>
      <c r="C6302" s="4" t="s">
        <v>464</v>
      </c>
      <c r="D6302" s="4">
        <v>38</v>
      </c>
      <c r="E6302" s="4" t="s">
        <v>25849</v>
      </c>
      <c r="F6302" s="4">
        <v>2.16656446456909</v>
      </c>
      <c r="G6302" s="4" t="s">
        <v>25850</v>
      </c>
    </row>
    <row r="6303" spans="1:7">
      <c r="A6303" s="4" t="s">
        <v>25851</v>
      </c>
      <c r="B6303" s="4" t="s">
        <v>25852</v>
      </c>
      <c r="C6303" s="4" t="s">
        <v>464</v>
      </c>
      <c r="D6303" s="4">
        <v>38</v>
      </c>
      <c r="E6303" s="4" t="s">
        <v>25853</v>
      </c>
      <c r="F6303" s="4">
        <v>2.16557669639587</v>
      </c>
      <c r="G6303" s="4" t="s">
        <v>25854</v>
      </c>
    </row>
    <row r="6304" spans="1:7">
      <c r="A6304" s="4" t="s">
        <v>25855</v>
      </c>
      <c r="B6304" s="4" t="s">
        <v>25856</v>
      </c>
      <c r="C6304" s="4" t="s">
        <v>464</v>
      </c>
      <c r="D6304" s="4">
        <v>33</v>
      </c>
      <c r="E6304" s="4" t="s">
        <v>25857</v>
      </c>
      <c r="F6304" s="4">
        <v>2.16461277008057</v>
      </c>
      <c r="G6304" s="4" t="s">
        <v>25858</v>
      </c>
    </row>
    <row r="6305" spans="1:7">
      <c r="A6305" s="4" t="s">
        <v>25859</v>
      </c>
      <c r="B6305" s="4" t="s">
        <v>25860</v>
      </c>
      <c r="C6305" s="4" t="s">
        <v>464</v>
      </c>
      <c r="D6305" s="4">
        <v>38</v>
      </c>
      <c r="E6305" s="4" t="s">
        <v>25861</v>
      </c>
      <c r="F6305" s="4">
        <v>2.16392874717712</v>
      </c>
      <c r="G6305" s="4" t="s">
        <v>25862</v>
      </c>
    </row>
    <row r="6306" spans="1:7">
      <c r="A6306" s="4" t="s">
        <v>25863</v>
      </c>
      <c r="B6306" s="4" t="s">
        <v>25864</v>
      </c>
      <c r="C6306" s="4" t="s">
        <v>464</v>
      </c>
      <c r="D6306" s="4">
        <v>38</v>
      </c>
      <c r="E6306" s="4" t="s">
        <v>25865</v>
      </c>
      <c r="F6306" s="4">
        <v>2.16389966011047</v>
      </c>
      <c r="G6306" s="4" t="s">
        <v>25866</v>
      </c>
    </row>
    <row r="6307" spans="1:7">
      <c r="A6307" s="4" t="s">
        <v>25867</v>
      </c>
      <c r="B6307" s="4" t="s">
        <v>25868</v>
      </c>
      <c r="C6307" s="4" t="s">
        <v>464</v>
      </c>
      <c r="D6307" s="4">
        <v>41</v>
      </c>
      <c r="E6307" s="4" t="s">
        <v>25869</v>
      </c>
      <c r="F6307" s="4">
        <v>2.16378092765808</v>
      </c>
      <c r="G6307" s="4" t="s">
        <v>25870</v>
      </c>
    </row>
    <row r="6308" spans="1:7">
      <c r="A6308" s="4" t="s">
        <v>25871</v>
      </c>
      <c r="B6308" s="4" t="s">
        <v>25872</v>
      </c>
      <c r="C6308" s="4" t="s">
        <v>551</v>
      </c>
      <c r="D6308" s="4">
        <v>16</v>
      </c>
      <c r="E6308" s="4" t="s">
        <v>25873</v>
      </c>
      <c r="F6308" s="4">
        <v>2.16362333297729</v>
      </c>
      <c r="G6308" s="4" t="s">
        <v>25874</v>
      </c>
    </row>
    <row r="6309" spans="1:7">
      <c r="A6309" s="4" t="s">
        <v>25875</v>
      </c>
      <c r="B6309" s="4" t="s">
        <v>25876</v>
      </c>
      <c r="C6309" s="4" t="s">
        <v>464</v>
      </c>
      <c r="D6309" s="4">
        <v>34</v>
      </c>
      <c r="E6309" s="4" t="s">
        <v>25877</v>
      </c>
      <c r="F6309" s="4">
        <v>2.16253614425659</v>
      </c>
      <c r="G6309" s="4" t="s">
        <v>25878</v>
      </c>
    </row>
    <row r="6310" spans="1:7">
      <c r="A6310" s="4" t="s">
        <v>25879</v>
      </c>
      <c r="B6310" s="4" t="s">
        <v>25880</v>
      </c>
      <c r="C6310" s="4" t="s">
        <v>464</v>
      </c>
      <c r="D6310" s="4">
        <v>38</v>
      </c>
      <c r="E6310" s="4" t="s">
        <v>25881</v>
      </c>
      <c r="F6310" s="4">
        <v>2.16204285621643</v>
      </c>
      <c r="G6310" s="4" t="s">
        <v>25882</v>
      </c>
    </row>
    <row r="6311" spans="1:7">
      <c r="A6311" s="4" t="s">
        <v>25883</v>
      </c>
      <c r="B6311" s="4" t="s">
        <v>25884</v>
      </c>
      <c r="C6311" s="4" t="s">
        <v>4103</v>
      </c>
      <c r="D6311" s="4">
        <v>14</v>
      </c>
      <c r="E6311" s="4" t="s">
        <v>25885</v>
      </c>
      <c r="F6311" s="4">
        <v>2.16189575195313</v>
      </c>
      <c r="G6311" s="4" t="s">
        <v>25886</v>
      </c>
    </row>
    <row r="6312" spans="1:7">
      <c r="A6312" s="4" t="s">
        <v>25887</v>
      </c>
      <c r="B6312" s="4" t="s">
        <v>25888</v>
      </c>
      <c r="C6312" s="4" t="s">
        <v>4103</v>
      </c>
      <c r="D6312" s="4">
        <v>13</v>
      </c>
      <c r="E6312" s="4" t="s">
        <v>25889</v>
      </c>
      <c r="F6312" s="4">
        <v>2.16189575195313</v>
      </c>
      <c r="G6312" s="4" t="s">
        <v>25890</v>
      </c>
    </row>
    <row r="6313" spans="1:7">
      <c r="A6313" s="4" t="s">
        <v>25891</v>
      </c>
      <c r="B6313" s="4" t="s">
        <v>25892</v>
      </c>
      <c r="C6313" s="4" t="s">
        <v>464</v>
      </c>
      <c r="D6313" s="4">
        <v>39</v>
      </c>
      <c r="E6313" s="4" t="s">
        <v>25893</v>
      </c>
      <c r="F6313" s="4">
        <v>2.16180992126465</v>
      </c>
      <c r="G6313" s="4" t="s">
        <v>25894</v>
      </c>
    </row>
    <row r="6314" spans="1:7">
      <c r="A6314" s="4" t="s">
        <v>25895</v>
      </c>
      <c r="B6314" s="4" t="s">
        <v>25896</v>
      </c>
      <c r="C6314" s="4" t="s">
        <v>464</v>
      </c>
      <c r="D6314" s="4">
        <v>42</v>
      </c>
      <c r="E6314" s="4" t="s">
        <v>25897</v>
      </c>
      <c r="F6314" s="4">
        <v>2.16139817237854</v>
      </c>
      <c r="G6314" s="4" t="s">
        <v>25898</v>
      </c>
    </row>
    <row r="6315" spans="1:7">
      <c r="A6315" s="4" t="s">
        <v>25899</v>
      </c>
      <c r="B6315" s="4" t="s">
        <v>25900</v>
      </c>
      <c r="C6315" s="4" t="s">
        <v>464</v>
      </c>
      <c r="D6315" s="4">
        <v>38</v>
      </c>
      <c r="E6315" s="4" t="s">
        <v>25901</v>
      </c>
      <c r="F6315" s="4">
        <v>2.16042256355286</v>
      </c>
      <c r="G6315" s="4" t="s">
        <v>25902</v>
      </c>
    </row>
    <row r="6316" spans="1:7">
      <c r="A6316" s="4" t="s">
        <v>25903</v>
      </c>
      <c r="B6316" s="4" t="s">
        <v>25904</v>
      </c>
      <c r="C6316" s="4" t="s">
        <v>464</v>
      </c>
      <c r="D6316" s="4">
        <v>25</v>
      </c>
      <c r="E6316" s="4" t="s">
        <v>25905</v>
      </c>
      <c r="F6316" s="4">
        <v>2.16009950637817</v>
      </c>
      <c r="G6316" s="4" t="s">
        <v>25906</v>
      </c>
    </row>
    <row r="6317" spans="1:7">
      <c r="A6317" s="4" t="s">
        <v>25907</v>
      </c>
      <c r="B6317" s="4" t="s">
        <v>25908</v>
      </c>
      <c r="C6317" s="4" t="s">
        <v>551</v>
      </c>
      <c r="D6317" s="4">
        <v>15</v>
      </c>
      <c r="E6317" s="4" t="s">
        <v>25909</v>
      </c>
      <c r="F6317" s="4">
        <v>2.15946388244629</v>
      </c>
      <c r="G6317" s="4" t="s">
        <v>25910</v>
      </c>
    </row>
    <row r="6318" spans="1:7">
      <c r="A6318" s="4" t="s">
        <v>25911</v>
      </c>
      <c r="B6318" s="4" t="s">
        <v>25912</v>
      </c>
      <c r="C6318" s="4" t="s">
        <v>464</v>
      </c>
      <c r="D6318" s="4">
        <v>37</v>
      </c>
      <c r="E6318" s="4" t="s">
        <v>25913</v>
      </c>
      <c r="F6318" s="4">
        <v>2.15893983840942</v>
      </c>
      <c r="G6318" s="4" t="s">
        <v>25914</v>
      </c>
    </row>
    <row r="6319" spans="1:7">
      <c r="A6319" s="4" t="s">
        <v>25915</v>
      </c>
      <c r="B6319" s="4" t="s">
        <v>25916</v>
      </c>
      <c r="C6319" s="4" t="s">
        <v>464</v>
      </c>
      <c r="D6319" s="4">
        <v>48</v>
      </c>
      <c r="E6319" s="4" t="s">
        <v>25917</v>
      </c>
      <c r="F6319" s="4">
        <v>2.15752458572388</v>
      </c>
      <c r="G6319" s="4" t="s">
        <v>25918</v>
      </c>
    </row>
    <row r="6320" spans="1:7">
      <c r="A6320" s="4" t="s">
        <v>25919</v>
      </c>
      <c r="B6320" s="4" t="s">
        <v>25920</v>
      </c>
      <c r="C6320" s="4" t="s">
        <v>464</v>
      </c>
      <c r="D6320" s="4">
        <v>40</v>
      </c>
      <c r="E6320" s="4" t="s">
        <v>25921</v>
      </c>
      <c r="F6320" s="4">
        <v>2.15734839439392</v>
      </c>
      <c r="G6320" s="4" t="s">
        <v>25922</v>
      </c>
    </row>
    <row r="6321" spans="1:7">
      <c r="A6321" s="4" t="s">
        <v>25923</v>
      </c>
      <c r="B6321" s="4" t="s">
        <v>25924</v>
      </c>
      <c r="C6321" s="4" t="s">
        <v>464</v>
      </c>
      <c r="D6321" s="4">
        <v>39</v>
      </c>
      <c r="E6321" s="4" t="s">
        <v>25925</v>
      </c>
      <c r="F6321" s="4">
        <v>2.15672063827515</v>
      </c>
      <c r="G6321" s="4" t="s">
        <v>25926</v>
      </c>
    </row>
    <row r="6322" spans="1:7">
      <c r="A6322" s="4" t="s">
        <v>25927</v>
      </c>
      <c r="B6322" s="4" t="s">
        <v>25928</v>
      </c>
      <c r="C6322" s="4" t="s">
        <v>464</v>
      </c>
      <c r="D6322" s="4">
        <v>42</v>
      </c>
      <c r="E6322" s="4" t="s">
        <v>25929</v>
      </c>
      <c r="F6322" s="4">
        <v>2.15667915344238</v>
      </c>
      <c r="G6322" s="4" t="s">
        <v>25930</v>
      </c>
    </row>
    <row r="6323" spans="1:7">
      <c r="A6323" s="4" t="s">
        <v>25931</v>
      </c>
      <c r="B6323" s="4" t="s">
        <v>25932</v>
      </c>
      <c r="C6323" s="4" t="s">
        <v>464</v>
      </c>
      <c r="D6323" s="4">
        <v>42</v>
      </c>
      <c r="E6323" s="4" t="s">
        <v>25933</v>
      </c>
      <c r="F6323" s="4">
        <v>2.15616941452026</v>
      </c>
      <c r="G6323" s="4" t="s">
        <v>25934</v>
      </c>
    </row>
    <row r="6324" spans="1:7">
      <c r="A6324" s="4" t="s">
        <v>25935</v>
      </c>
      <c r="B6324" s="4" t="s">
        <v>25936</v>
      </c>
      <c r="C6324" s="4" t="s">
        <v>551</v>
      </c>
      <c r="D6324" s="4">
        <v>19</v>
      </c>
      <c r="E6324" s="4" t="s">
        <v>25937</v>
      </c>
      <c r="F6324" s="4">
        <v>2.1561393737793</v>
      </c>
      <c r="G6324" s="4" t="s">
        <v>25938</v>
      </c>
    </row>
    <row r="6325" spans="1:7">
      <c r="A6325" s="4" t="s">
        <v>25939</v>
      </c>
      <c r="B6325" s="4" t="s">
        <v>25940</v>
      </c>
      <c r="C6325" s="4" t="s">
        <v>464</v>
      </c>
      <c r="D6325" s="4">
        <v>38</v>
      </c>
      <c r="E6325" s="4" t="s">
        <v>25941</v>
      </c>
      <c r="F6325" s="4">
        <v>2.15581560134888</v>
      </c>
      <c r="G6325" s="4" t="s">
        <v>25942</v>
      </c>
    </row>
    <row r="6326" spans="1:7">
      <c r="A6326" s="4" t="s">
        <v>25943</v>
      </c>
      <c r="B6326" s="4" t="s">
        <v>25944</v>
      </c>
      <c r="C6326" s="4" t="s">
        <v>464</v>
      </c>
      <c r="D6326" s="4">
        <v>40</v>
      </c>
      <c r="E6326" s="4" t="s">
        <v>25945</v>
      </c>
      <c r="F6326" s="4">
        <v>2.15551900863647</v>
      </c>
      <c r="G6326" s="4" t="s">
        <v>25946</v>
      </c>
    </row>
    <row r="6327" spans="1:7">
      <c r="A6327" s="4" t="s">
        <v>25947</v>
      </c>
      <c r="B6327" s="4" t="s">
        <v>25948</v>
      </c>
      <c r="C6327" s="4" t="s">
        <v>464</v>
      </c>
      <c r="D6327" s="4">
        <v>40</v>
      </c>
      <c r="E6327" s="4" t="s">
        <v>25949</v>
      </c>
      <c r="F6327" s="4">
        <v>2.15497779846191</v>
      </c>
      <c r="G6327" s="4" t="s">
        <v>25950</v>
      </c>
    </row>
    <row r="6328" spans="1:7">
      <c r="A6328" s="4" t="s">
        <v>25951</v>
      </c>
      <c r="B6328" s="4" t="s">
        <v>25952</v>
      </c>
      <c r="C6328" s="4" t="s">
        <v>464</v>
      </c>
      <c r="D6328" s="4">
        <v>38</v>
      </c>
      <c r="E6328" s="4" t="s">
        <v>25953</v>
      </c>
      <c r="F6328" s="4">
        <v>2.15494847297668</v>
      </c>
      <c r="G6328" s="4" t="s">
        <v>25954</v>
      </c>
    </row>
    <row r="6329" spans="1:7">
      <c r="A6329" s="4" t="s">
        <v>25955</v>
      </c>
      <c r="B6329" s="4" t="s">
        <v>25956</v>
      </c>
      <c r="C6329" s="4" t="s">
        <v>464</v>
      </c>
      <c r="D6329" s="4">
        <v>37</v>
      </c>
      <c r="E6329" s="4" t="s">
        <v>25957</v>
      </c>
      <c r="F6329" s="4">
        <v>2.15493273735046</v>
      </c>
      <c r="G6329" s="4" t="s">
        <v>25958</v>
      </c>
    </row>
    <row r="6330" spans="1:7">
      <c r="A6330" s="4" t="s">
        <v>25959</v>
      </c>
      <c r="B6330" s="4" t="s">
        <v>25960</v>
      </c>
      <c r="C6330" s="4" t="s">
        <v>464</v>
      </c>
      <c r="D6330" s="4">
        <v>38</v>
      </c>
      <c r="E6330" s="4" t="s">
        <v>25961</v>
      </c>
      <c r="F6330" s="4">
        <v>2.15483093261719</v>
      </c>
      <c r="G6330" s="4" t="s">
        <v>25962</v>
      </c>
    </row>
    <row r="6331" spans="1:7">
      <c r="A6331" s="4" t="s">
        <v>25963</v>
      </c>
      <c r="B6331" s="4" t="s">
        <v>25964</v>
      </c>
      <c r="C6331" s="4" t="s">
        <v>551</v>
      </c>
      <c r="D6331" s="4">
        <v>21</v>
      </c>
      <c r="E6331" s="4" t="s">
        <v>25965</v>
      </c>
      <c r="F6331" s="4">
        <v>2.15424394607544</v>
      </c>
      <c r="G6331" s="4" t="s">
        <v>25966</v>
      </c>
    </row>
    <row r="6332" spans="1:7">
      <c r="A6332" s="4" t="s">
        <v>25967</v>
      </c>
      <c r="B6332" s="4" t="s">
        <v>25968</v>
      </c>
      <c r="C6332" s="4" t="s">
        <v>464</v>
      </c>
      <c r="D6332" s="4">
        <v>42</v>
      </c>
      <c r="E6332" s="4" t="s">
        <v>25969</v>
      </c>
      <c r="F6332" s="4">
        <v>2.15395474433899</v>
      </c>
      <c r="G6332" s="4" t="s">
        <v>25970</v>
      </c>
    </row>
    <row r="6333" spans="1:7">
      <c r="A6333" s="4" t="s">
        <v>25971</v>
      </c>
      <c r="B6333" s="4" t="s">
        <v>25972</v>
      </c>
      <c r="C6333" s="4" t="s">
        <v>464</v>
      </c>
      <c r="D6333" s="4">
        <v>38</v>
      </c>
      <c r="E6333" s="4" t="s">
        <v>25973</v>
      </c>
      <c r="F6333" s="4">
        <v>2.15391063690186</v>
      </c>
      <c r="G6333" s="4" t="s">
        <v>25974</v>
      </c>
    </row>
    <row r="6334" spans="1:7">
      <c r="A6334" s="4" t="s">
        <v>25975</v>
      </c>
      <c r="B6334" s="4" t="s">
        <v>25976</v>
      </c>
      <c r="C6334" s="4" t="s">
        <v>464</v>
      </c>
      <c r="D6334" s="4">
        <v>38</v>
      </c>
      <c r="E6334" s="4" t="s">
        <v>25977</v>
      </c>
      <c r="F6334" s="4">
        <v>2.15343475341797</v>
      </c>
      <c r="G6334" s="4" t="s">
        <v>25978</v>
      </c>
    </row>
    <row r="6335" spans="1:7">
      <c r="A6335" s="4" t="s">
        <v>25979</v>
      </c>
      <c r="B6335" s="4" t="s">
        <v>25980</v>
      </c>
      <c r="C6335" s="4" t="s">
        <v>464</v>
      </c>
      <c r="D6335" s="4">
        <v>39</v>
      </c>
      <c r="E6335" s="4" t="s">
        <v>25981</v>
      </c>
      <c r="F6335" s="4">
        <v>2.15266299247742</v>
      </c>
      <c r="G6335" s="4" t="s">
        <v>25982</v>
      </c>
    </row>
    <row r="6336" spans="1:7">
      <c r="A6336" s="4" t="s">
        <v>25983</v>
      </c>
      <c r="B6336" s="4" t="s">
        <v>25984</v>
      </c>
      <c r="C6336" s="4" t="s">
        <v>551</v>
      </c>
      <c r="D6336" s="4">
        <v>18</v>
      </c>
      <c r="E6336" s="4" t="s">
        <v>25985</v>
      </c>
      <c r="F6336" s="4">
        <v>2.14953231811523</v>
      </c>
      <c r="G6336" s="4" t="s">
        <v>25986</v>
      </c>
    </row>
    <row r="6337" spans="1:7">
      <c r="A6337" s="4" t="s">
        <v>25987</v>
      </c>
      <c r="B6337" s="4" t="s">
        <v>25988</v>
      </c>
      <c r="C6337" s="4" t="s">
        <v>464</v>
      </c>
      <c r="D6337" s="4">
        <v>40</v>
      </c>
      <c r="E6337" s="4" t="s">
        <v>25989</v>
      </c>
      <c r="F6337" s="4">
        <v>2.14942383766174</v>
      </c>
      <c r="G6337" s="4" t="s">
        <v>25990</v>
      </c>
    </row>
    <row r="6338" spans="1:7">
      <c r="A6338" s="4" t="s">
        <v>25991</v>
      </c>
      <c r="B6338" s="4" t="s">
        <v>25992</v>
      </c>
      <c r="C6338" s="4" t="s">
        <v>464</v>
      </c>
      <c r="D6338" s="4">
        <v>30</v>
      </c>
      <c r="E6338" s="4" t="s">
        <v>25993</v>
      </c>
      <c r="F6338" s="4">
        <v>2.14931201934814</v>
      </c>
      <c r="G6338" s="4" t="s">
        <v>25994</v>
      </c>
    </row>
    <row r="6339" spans="1:7">
      <c r="A6339" s="4" t="s">
        <v>25995</v>
      </c>
      <c r="B6339" s="4" t="s">
        <v>25996</v>
      </c>
      <c r="C6339" s="4" t="s">
        <v>464</v>
      </c>
      <c r="D6339" s="4">
        <v>38</v>
      </c>
      <c r="E6339" s="4" t="s">
        <v>25997</v>
      </c>
      <c r="F6339" s="4">
        <v>2.14929175376892</v>
      </c>
      <c r="G6339" s="4" t="s">
        <v>25998</v>
      </c>
    </row>
    <row r="6340" spans="1:7">
      <c r="A6340" s="4" t="s">
        <v>25999</v>
      </c>
      <c r="B6340" s="4" t="s">
        <v>26000</v>
      </c>
      <c r="C6340" s="4" t="s">
        <v>464</v>
      </c>
      <c r="D6340" s="4">
        <v>36</v>
      </c>
      <c r="E6340" s="4" t="s">
        <v>26001</v>
      </c>
      <c r="F6340" s="4">
        <v>2.14916038513184</v>
      </c>
      <c r="G6340" s="4" t="s">
        <v>26002</v>
      </c>
    </row>
    <row r="6341" spans="1:7">
      <c r="A6341" s="4" t="s">
        <v>26003</v>
      </c>
      <c r="B6341" s="4" t="s">
        <v>26004</v>
      </c>
      <c r="C6341" s="4" t="s">
        <v>464</v>
      </c>
      <c r="D6341" s="4">
        <v>36</v>
      </c>
      <c r="E6341" s="4" t="s">
        <v>26005</v>
      </c>
      <c r="F6341" s="4">
        <v>2.14848065376282</v>
      </c>
      <c r="G6341" s="4" t="s">
        <v>26006</v>
      </c>
    </row>
    <row r="6342" spans="1:7">
      <c r="A6342" s="4" t="s">
        <v>26007</v>
      </c>
      <c r="B6342" s="4" t="s">
        <v>26008</v>
      </c>
      <c r="C6342" s="4" t="s">
        <v>464</v>
      </c>
      <c r="D6342" s="4">
        <v>26</v>
      </c>
      <c r="E6342" s="4" t="s">
        <v>26009</v>
      </c>
      <c r="F6342" s="4">
        <v>2.14822220802307</v>
      </c>
      <c r="G6342" s="4" t="s">
        <v>26010</v>
      </c>
    </row>
    <row r="6343" spans="1:7">
      <c r="A6343" s="4" t="s">
        <v>26011</v>
      </c>
      <c r="B6343" s="4" t="s">
        <v>26012</v>
      </c>
      <c r="C6343" s="4" t="s">
        <v>464</v>
      </c>
      <c r="D6343" s="4">
        <v>39</v>
      </c>
      <c r="E6343" s="4" t="s">
        <v>26013</v>
      </c>
      <c r="F6343" s="4">
        <v>2.14817810058594</v>
      </c>
      <c r="G6343" s="4" t="s">
        <v>26014</v>
      </c>
    </row>
    <row r="6344" spans="1:7">
      <c r="A6344" s="4" t="s">
        <v>26015</v>
      </c>
      <c r="B6344" s="4" t="s">
        <v>26016</v>
      </c>
      <c r="C6344" s="4" t="s">
        <v>464</v>
      </c>
      <c r="D6344" s="4">
        <v>36</v>
      </c>
      <c r="E6344" s="4" t="s">
        <v>26017</v>
      </c>
      <c r="F6344" s="4">
        <v>2.14788508415222</v>
      </c>
      <c r="G6344" s="4" t="s">
        <v>26018</v>
      </c>
    </row>
    <row r="6345" spans="1:7">
      <c r="A6345" s="4" t="s">
        <v>26019</v>
      </c>
      <c r="B6345" s="4" t="s">
        <v>26020</v>
      </c>
      <c r="C6345" s="4" t="s">
        <v>464</v>
      </c>
      <c r="D6345" s="4">
        <v>35</v>
      </c>
      <c r="E6345" s="4" t="s">
        <v>26021</v>
      </c>
      <c r="F6345" s="4">
        <v>2.14619445800781</v>
      </c>
      <c r="G6345" s="4" t="s">
        <v>26022</v>
      </c>
    </row>
    <row r="6346" spans="1:7">
      <c r="A6346" s="4" t="s">
        <v>26023</v>
      </c>
      <c r="B6346" s="4" t="s">
        <v>26024</v>
      </c>
      <c r="C6346" s="4" t="s">
        <v>464</v>
      </c>
      <c r="D6346" s="4">
        <v>45</v>
      </c>
      <c r="E6346" s="4" t="s">
        <v>26025</v>
      </c>
      <c r="F6346" s="4">
        <v>2.14573192596436</v>
      </c>
      <c r="G6346" s="4" t="s">
        <v>26026</v>
      </c>
    </row>
    <row r="6347" spans="1:7">
      <c r="A6347" s="4" t="s">
        <v>26027</v>
      </c>
      <c r="B6347" s="4" t="s">
        <v>26028</v>
      </c>
      <c r="C6347" s="4" t="s">
        <v>464</v>
      </c>
      <c r="D6347" s="4">
        <v>40</v>
      </c>
      <c r="E6347" s="4" t="s">
        <v>26029</v>
      </c>
      <c r="F6347" s="4">
        <v>2.14559102058411</v>
      </c>
      <c r="G6347" s="4" t="s">
        <v>26030</v>
      </c>
    </row>
    <row r="6348" spans="1:7">
      <c r="A6348" s="4" t="s">
        <v>26031</v>
      </c>
      <c r="B6348" s="4" t="s">
        <v>26032</v>
      </c>
      <c r="C6348" s="4" t="s">
        <v>464</v>
      </c>
      <c r="D6348" s="4">
        <v>36</v>
      </c>
      <c r="E6348" s="4" t="s">
        <v>26033</v>
      </c>
      <c r="F6348" s="4">
        <v>2.14507675170898</v>
      </c>
      <c r="G6348" s="4" t="s">
        <v>26034</v>
      </c>
    </row>
    <row r="6349" spans="1:7">
      <c r="A6349" s="4" t="s">
        <v>26035</v>
      </c>
      <c r="B6349" s="4" t="s">
        <v>26036</v>
      </c>
      <c r="C6349" s="4" t="s">
        <v>464</v>
      </c>
      <c r="D6349" s="4">
        <v>36</v>
      </c>
      <c r="E6349" s="4" t="s">
        <v>26037</v>
      </c>
      <c r="F6349" s="4">
        <v>2.14459872245789</v>
      </c>
      <c r="G6349" s="4" t="s">
        <v>26038</v>
      </c>
    </row>
    <row r="6350" spans="1:7">
      <c r="A6350" s="4" t="s">
        <v>26039</v>
      </c>
      <c r="B6350" s="4" t="s">
        <v>26040</v>
      </c>
      <c r="C6350" s="4" t="s">
        <v>464</v>
      </c>
      <c r="D6350" s="4">
        <v>40</v>
      </c>
      <c r="E6350" s="4" t="s">
        <v>26041</v>
      </c>
      <c r="F6350" s="4">
        <v>2.14452457427979</v>
      </c>
      <c r="G6350" s="4" t="s">
        <v>26042</v>
      </c>
    </row>
    <row r="6351" spans="1:7">
      <c r="A6351" s="4" t="s">
        <v>26043</v>
      </c>
      <c r="B6351" s="4" t="s">
        <v>26044</v>
      </c>
      <c r="C6351" s="4" t="s">
        <v>3050</v>
      </c>
      <c r="D6351" s="4">
        <v>2</v>
      </c>
      <c r="E6351" s="4" t="s">
        <v>26045</v>
      </c>
      <c r="F6351" s="4">
        <v>2.14400959014893</v>
      </c>
      <c r="G6351" s="4" t="s">
        <v>26046</v>
      </c>
    </row>
    <row r="6352" spans="1:7">
      <c r="A6352" s="4" t="s">
        <v>26047</v>
      </c>
      <c r="B6352" s="4" t="s">
        <v>26048</v>
      </c>
      <c r="C6352" s="4" t="s">
        <v>464</v>
      </c>
      <c r="D6352" s="4">
        <v>39</v>
      </c>
      <c r="E6352" s="4" t="s">
        <v>26049</v>
      </c>
      <c r="F6352" s="4">
        <v>2.14321208000183</v>
      </c>
      <c r="G6352" s="4" t="s">
        <v>26050</v>
      </c>
    </row>
    <row r="6353" spans="1:7">
      <c r="A6353" s="4" t="s">
        <v>26051</v>
      </c>
      <c r="B6353" s="4" t="s">
        <v>26052</v>
      </c>
      <c r="C6353" s="4" t="s">
        <v>464</v>
      </c>
      <c r="D6353" s="4">
        <v>35</v>
      </c>
      <c r="E6353" s="4" t="s">
        <v>26053</v>
      </c>
      <c r="F6353" s="4">
        <v>2.14204716682434</v>
      </c>
      <c r="G6353" s="4" t="s">
        <v>26054</v>
      </c>
    </row>
    <row r="6354" spans="1:7">
      <c r="A6354" s="4" t="s">
        <v>26055</v>
      </c>
      <c r="B6354" s="4" t="s">
        <v>26056</v>
      </c>
      <c r="C6354" s="4" t="s">
        <v>551</v>
      </c>
      <c r="D6354" s="4">
        <v>24</v>
      </c>
      <c r="E6354" s="4" t="s">
        <v>26057</v>
      </c>
      <c r="F6354" s="4">
        <v>2.13928031921387</v>
      </c>
      <c r="G6354" s="4" t="s">
        <v>26058</v>
      </c>
    </row>
    <row r="6355" spans="1:7">
      <c r="A6355" s="4" t="s">
        <v>26059</v>
      </c>
      <c r="B6355" s="4" t="s">
        <v>26060</v>
      </c>
      <c r="C6355" s="4" t="s">
        <v>464</v>
      </c>
      <c r="D6355" s="4">
        <v>39</v>
      </c>
      <c r="E6355" s="4" t="s">
        <v>26061</v>
      </c>
      <c r="F6355" s="4">
        <v>2.13738870620728</v>
      </c>
      <c r="G6355" s="4" t="s">
        <v>26062</v>
      </c>
    </row>
    <row r="6356" spans="1:7">
      <c r="A6356" s="4" t="s">
        <v>26063</v>
      </c>
      <c r="B6356" s="4" t="s">
        <v>26064</v>
      </c>
      <c r="C6356" s="4" t="s">
        <v>464</v>
      </c>
      <c r="D6356" s="4">
        <v>38</v>
      </c>
      <c r="E6356" s="4" t="s">
        <v>26065</v>
      </c>
      <c r="F6356" s="4">
        <v>2.13724875450134</v>
      </c>
      <c r="G6356" s="4" t="s">
        <v>26066</v>
      </c>
    </row>
    <row r="6357" spans="1:7">
      <c r="A6357" s="4" t="s">
        <v>26067</v>
      </c>
      <c r="B6357" s="4" t="s">
        <v>26068</v>
      </c>
      <c r="C6357" s="4" t="s">
        <v>464</v>
      </c>
      <c r="D6357" s="4">
        <v>42</v>
      </c>
      <c r="E6357" s="4" t="s">
        <v>26069</v>
      </c>
      <c r="F6357" s="4">
        <v>2.13679885864258</v>
      </c>
      <c r="G6357" s="4" t="s">
        <v>26070</v>
      </c>
    </row>
    <row r="6358" spans="1:7">
      <c r="A6358" s="4" t="s">
        <v>26071</v>
      </c>
      <c r="B6358" s="4" t="s">
        <v>26072</v>
      </c>
      <c r="C6358" s="4" t="s">
        <v>551</v>
      </c>
      <c r="D6358" s="4">
        <v>12</v>
      </c>
      <c r="E6358" s="4" t="s">
        <v>26073</v>
      </c>
      <c r="F6358" s="4">
        <v>2.13585233688354</v>
      </c>
      <c r="G6358" s="4" t="s">
        <v>26074</v>
      </c>
    </row>
    <row r="6359" spans="1:7">
      <c r="A6359" s="4" t="s">
        <v>26075</v>
      </c>
      <c r="B6359" s="4" t="s">
        <v>26076</v>
      </c>
      <c r="C6359" s="4" t="s">
        <v>464</v>
      </c>
      <c r="D6359" s="4">
        <v>36</v>
      </c>
      <c r="E6359" s="4" t="s">
        <v>26077</v>
      </c>
      <c r="F6359" s="4">
        <v>2.13582301139832</v>
      </c>
      <c r="G6359" s="4" t="s">
        <v>26078</v>
      </c>
    </row>
    <row r="6360" spans="1:7">
      <c r="A6360" s="4" t="s">
        <v>26079</v>
      </c>
      <c r="B6360" s="4" t="s">
        <v>26080</v>
      </c>
      <c r="C6360" s="4" t="s">
        <v>464</v>
      </c>
      <c r="D6360" s="4">
        <v>39</v>
      </c>
      <c r="E6360" s="4" t="s">
        <v>26081</v>
      </c>
      <c r="F6360" s="4">
        <v>2.13520193099976</v>
      </c>
      <c r="G6360" s="4" t="s">
        <v>26082</v>
      </c>
    </row>
    <row r="6361" spans="1:7">
      <c r="A6361" s="4" t="s">
        <v>26083</v>
      </c>
      <c r="B6361" s="4" t="s">
        <v>26084</v>
      </c>
      <c r="C6361" s="4" t="s">
        <v>1124</v>
      </c>
      <c r="D6361" s="4">
        <v>2</v>
      </c>
      <c r="E6361" s="4" t="s">
        <v>26085</v>
      </c>
      <c r="F6361" s="4">
        <v>2.13515543937683</v>
      </c>
      <c r="G6361" s="4" t="s">
        <v>26086</v>
      </c>
    </row>
    <row r="6362" spans="1:7">
      <c r="A6362" s="4" t="s">
        <v>913</v>
      </c>
      <c r="B6362" s="4" t="s">
        <v>914</v>
      </c>
      <c r="C6362" s="4" t="s">
        <v>464</v>
      </c>
      <c r="D6362" s="4">
        <v>37</v>
      </c>
      <c r="E6362" s="4" t="s">
        <v>915</v>
      </c>
      <c r="F6362" s="4">
        <v>2.13503432273865</v>
      </c>
      <c r="G6362" s="4" t="s">
        <v>916</v>
      </c>
    </row>
    <row r="6363" spans="1:7">
      <c r="A6363" s="4" t="s">
        <v>26087</v>
      </c>
      <c r="B6363" s="4" t="s">
        <v>26088</v>
      </c>
      <c r="C6363" s="4" t="s">
        <v>464</v>
      </c>
      <c r="D6363" s="4">
        <v>43</v>
      </c>
      <c r="E6363" s="4" t="s">
        <v>26089</v>
      </c>
      <c r="F6363" s="4">
        <v>2.13434457778931</v>
      </c>
      <c r="G6363" s="4" t="s">
        <v>26090</v>
      </c>
    </row>
    <row r="6364" spans="1:7">
      <c r="A6364" s="4" t="s">
        <v>1323</v>
      </c>
      <c r="B6364" s="4" t="s">
        <v>1324</v>
      </c>
      <c r="C6364" s="4" t="s">
        <v>551</v>
      </c>
      <c r="D6364" s="4">
        <v>20</v>
      </c>
      <c r="E6364" s="4" t="s">
        <v>1325</v>
      </c>
      <c r="F6364" s="4">
        <v>2.1324896812439</v>
      </c>
      <c r="G6364" s="4" t="s">
        <v>1326</v>
      </c>
    </row>
    <row r="6365" spans="1:7">
      <c r="A6365" s="4" t="s">
        <v>26091</v>
      </c>
      <c r="B6365" s="4" t="s">
        <v>26092</v>
      </c>
      <c r="C6365" s="4" t="s">
        <v>551</v>
      </c>
      <c r="D6365" s="4">
        <v>20</v>
      </c>
      <c r="E6365" s="4" t="s">
        <v>26093</v>
      </c>
      <c r="F6365" s="4">
        <v>2.13213491439819</v>
      </c>
      <c r="G6365" s="4" t="s">
        <v>26094</v>
      </c>
    </row>
    <row r="6366" spans="1:7">
      <c r="A6366" s="4" t="s">
        <v>26095</v>
      </c>
      <c r="B6366" s="4" t="s">
        <v>26096</v>
      </c>
      <c r="C6366" s="4" t="s">
        <v>464</v>
      </c>
      <c r="D6366" s="4">
        <v>31</v>
      </c>
      <c r="E6366" s="4" t="s">
        <v>26097</v>
      </c>
      <c r="F6366" s="4">
        <v>2.13120317459106</v>
      </c>
      <c r="G6366" s="4" t="s">
        <v>26098</v>
      </c>
    </row>
    <row r="6367" spans="1:7">
      <c r="A6367" s="4" t="s">
        <v>26099</v>
      </c>
      <c r="B6367" s="4" t="s">
        <v>26100</v>
      </c>
      <c r="C6367" s="4" t="s">
        <v>464</v>
      </c>
      <c r="D6367" s="4">
        <v>41</v>
      </c>
      <c r="E6367" s="4" t="s">
        <v>26101</v>
      </c>
      <c r="F6367" s="4">
        <v>2.12956094741821</v>
      </c>
      <c r="G6367" s="4" t="s">
        <v>26102</v>
      </c>
    </row>
    <row r="6368" spans="1:7">
      <c r="A6368" s="4" t="s">
        <v>26103</v>
      </c>
      <c r="B6368" s="4" t="s">
        <v>26104</v>
      </c>
      <c r="C6368" s="4" t="s">
        <v>464</v>
      </c>
      <c r="D6368" s="4">
        <v>41</v>
      </c>
      <c r="E6368" s="4" t="s">
        <v>26105</v>
      </c>
      <c r="F6368" s="4">
        <v>2.12885427474976</v>
      </c>
      <c r="G6368" s="4" t="s">
        <v>26106</v>
      </c>
    </row>
    <row r="6369" spans="1:7">
      <c r="A6369" s="4" t="s">
        <v>26107</v>
      </c>
      <c r="B6369" s="4" t="s">
        <v>26108</v>
      </c>
      <c r="C6369" s="4" t="s">
        <v>464</v>
      </c>
      <c r="D6369" s="4">
        <v>37</v>
      </c>
      <c r="E6369" s="4" t="s">
        <v>26109</v>
      </c>
      <c r="F6369" s="4">
        <v>2.12858390808105</v>
      </c>
      <c r="G6369" s="4" t="s">
        <v>26110</v>
      </c>
    </row>
    <row r="6370" spans="1:7">
      <c r="A6370" s="4" t="s">
        <v>26111</v>
      </c>
      <c r="B6370" s="4" t="s">
        <v>26112</v>
      </c>
      <c r="C6370" s="4" t="s">
        <v>464</v>
      </c>
      <c r="D6370" s="4">
        <v>40</v>
      </c>
      <c r="E6370" s="4" t="s">
        <v>26113</v>
      </c>
      <c r="F6370" s="4">
        <v>2.12794828414917</v>
      </c>
      <c r="G6370" s="4" t="s">
        <v>26114</v>
      </c>
    </row>
    <row r="6371" spans="1:7">
      <c r="A6371" s="4" t="s">
        <v>26115</v>
      </c>
      <c r="B6371" s="4" t="s">
        <v>26116</v>
      </c>
      <c r="C6371" s="4" t="s">
        <v>464</v>
      </c>
      <c r="D6371" s="4">
        <v>38</v>
      </c>
      <c r="E6371" s="4" t="s">
        <v>26117</v>
      </c>
      <c r="F6371" s="4">
        <v>2.12780690193176</v>
      </c>
      <c r="G6371" s="4" t="s">
        <v>26118</v>
      </c>
    </row>
    <row r="6372" spans="1:7">
      <c r="A6372" s="4" t="s">
        <v>26119</v>
      </c>
      <c r="B6372" s="4" t="s">
        <v>26120</v>
      </c>
      <c r="C6372" s="4" t="s">
        <v>464</v>
      </c>
      <c r="D6372" s="4">
        <v>41</v>
      </c>
      <c r="E6372" s="4" t="s">
        <v>26121</v>
      </c>
      <c r="F6372" s="4">
        <v>2.12768411636353</v>
      </c>
      <c r="G6372" s="4" t="s">
        <v>26122</v>
      </c>
    </row>
    <row r="6373" spans="1:7">
      <c r="A6373" s="4" t="s">
        <v>26123</v>
      </c>
      <c r="B6373" s="4" t="s">
        <v>26124</v>
      </c>
      <c r="C6373" s="4" t="s">
        <v>464</v>
      </c>
      <c r="D6373" s="4">
        <v>40</v>
      </c>
      <c r="E6373" s="4" t="s">
        <v>26125</v>
      </c>
      <c r="F6373" s="4">
        <v>2.12752413749695</v>
      </c>
      <c r="G6373" s="4" t="s">
        <v>26126</v>
      </c>
    </row>
    <row r="6374" spans="1:7">
      <c r="A6374" s="4" t="s">
        <v>26127</v>
      </c>
      <c r="B6374" s="4" t="s">
        <v>26128</v>
      </c>
      <c r="C6374" s="4" t="s">
        <v>464</v>
      </c>
      <c r="D6374" s="4">
        <v>40</v>
      </c>
      <c r="E6374" s="4" t="s">
        <v>26129</v>
      </c>
      <c r="F6374" s="4">
        <v>2.12719345092773</v>
      </c>
      <c r="G6374" s="4" t="s">
        <v>26130</v>
      </c>
    </row>
    <row r="6375" spans="1:7">
      <c r="A6375" s="4" t="s">
        <v>26131</v>
      </c>
      <c r="B6375" s="4" t="s">
        <v>26132</v>
      </c>
      <c r="C6375" s="4" t="s">
        <v>464</v>
      </c>
      <c r="D6375" s="4">
        <v>39</v>
      </c>
      <c r="E6375" s="4" t="s">
        <v>26133</v>
      </c>
      <c r="F6375" s="4">
        <v>2.12669038772583</v>
      </c>
      <c r="G6375" s="4" t="s">
        <v>26134</v>
      </c>
    </row>
    <row r="6376" spans="1:7">
      <c r="A6376" s="4" t="s">
        <v>26135</v>
      </c>
      <c r="B6376" s="4" t="s">
        <v>26136</v>
      </c>
      <c r="C6376" s="4" t="s">
        <v>464</v>
      </c>
      <c r="D6376" s="4">
        <v>34</v>
      </c>
      <c r="E6376" s="4" t="s">
        <v>26137</v>
      </c>
      <c r="F6376" s="4">
        <v>2.12615990638733</v>
      </c>
      <c r="G6376" s="4" t="s">
        <v>26138</v>
      </c>
    </row>
    <row r="6377" spans="1:7">
      <c r="A6377" s="4" t="s">
        <v>26139</v>
      </c>
      <c r="B6377" s="4" t="s">
        <v>26140</v>
      </c>
      <c r="C6377" s="4" t="s">
        <v>464</v>
      </c>
      <c r="D6377" s="4">
        <v>34</v>
      </c>
      <c r="E6377" s="4" t="s">
        <v>26141</v>
      </c>
      <c r="F6377" s="4">
        <v>2.12461519241333</v>
      </c>
      <c r="G6377" s="4" t="s">
        <v>26142</v>
      </c>
    </row>
    <row r="6378" spans="1:7">
      <c r="A6378" s="4" t="s">
        <v>26143</v>
      </c>
      <c r="B6378" s="4" t="s">
        <v>26144</v>
      </c>
      <c r="C6378" s="4" t="s">
        <v>464</v>
      </c>
      <c r="D6378" s="4">
        <v>34</v>
      </c>
      <c r="E6378" s="4" t="s">
        <v>26145</v>
      </c>
      <c r="F6378" s="4">
        <v>2.12427425384521</v>
      </c>
      <c r="G6378" s="4" t="s">
        <v>26146</v>
      </c>
    </row>
    <row r="6379" spans="1:7">
      <c r="A6379" s="4" t="s">
        <v>26147</v>
      </c>
      <c r="B6379" s="4" t="s">
        <v>26148</v>
      </c>
      <c r="C6379" s="4" t="s">
        <v>464</v>
      </c>
      <c r="D6379" s="4">
        <v>37</v>
      </c>
      <c r="E6379" s="4" t="s">
        <v>26149</v>
      </c>
      <c r="F6379" s="4">
        <v>2.12412881851196</v>
      </c>
      <c r="G6379" s="4" t="s">
        <v>26150</v>
      </c>
    </row>
    <row r="6380" spans="1:7">
      <c r="A6380" s="4" t="s">
        <v>26151</v>
      </c>
      <c r="B6380" s="4" t="s">
        <v>26152</v>
      </c>
      <c r="C6380" s="4" t="s">
        <v>551</v>
      </c>
      <c r="D6380" s="4">
        <v>28</v>
      </c>
      <c r="E6380" s="4" t="s">
        <v>26153</v>
      </c>
      <c r="F6380" s="4">
        <v>2.12406539916992</v>
      </c>
      <c r="G6380" s="4" t="s">
        <v>26154</v>
      </c>
    </row>
    <row r="6381" spans="1:7">
      <c r="A6381" s="4" t="s">
        <v>26155</v>
      </c>
      <c r="B6381" s="4" t="s">
        <v>26156</v>
      </c>
      <c r="C6381" s="4" t="s">
        <v>464</v>
      </c>
      <c r="D6381" s="4">
        <v>41</v>
      </c>
      <c r="E6381" s="4" t="s">
        <v>26157</v>
      </c>
      <c r="F6381" s="4">
        <v>2.12397503852844</v>
      </c>
      <c r="G6381" s="4" t="s">
        <v>26158</v>
      </c>
    </row>
    <row r="6382" spans="1:7">
      <c r="A6382" s="4" t="s">
        <v>26159</v>
      </c>
      <c r="B6382" s="4" t="s">
        <v>26160</v>
      </c>
      <c r="C6382" s="4" t="s">
        <v>464</v>
      </c>
      <c r="D6382" s="4">
        <v>28</v>
      </c>
      <c r="E6382" s="4" t="s">
        <v>26161</v>
      </c>
      <c r="F6382" s="4">
        <v>2.12370824813843</v>
      </c>
      <c r="G6382" s="4" t="s">
        <v>26162</v>
      </c>
    </row>
    <row r="6383" spans="1:7">
      <c r="A6383" s="4" t="s">
        <v>26163</v>
      </c>
      <c r="B6383" s="4" t="s">
        <v>26164</v>
      </c>
      <c r="C6383" s="4" t="s">
        <v>464</v>
      </c>
      <c r="D6383" s="4">
        <v>36</v>
      </c>
      <c r="E6383" s="4" t="s">
        <v>26165</v>
      </c>
      <c r="F6383" s="4">
        <v>2.12264943122864</v>
      </c>
      <c r="G6383" s="4" t="s">
        <v>26166</v>
      </c>
    </row>
    <row r="6384" spans="1:7">
      <c r="A6384" s="4" t="s">
        <v>26167</v>
      </c>
      <c r="B6384" s="4" t="s">
        <v>26168</v>
      </c>
      <c r="C6384" s="4" t="s">
        <v>464</v>
      </c>
      <c r="D6384" s="4">
        <v>38</v>
      </c>
      <c r="E6384" s="4" t="s">
        <v>26169</v>
      </c>
      <c r="F6384" s="4">
        <v>2.12234210968018</v>
      </c>
      <c r="G6384" s="4" t="s">
        <v>26170</v>
      </c>
    </row>
    <row r="6385" spans="1:7">
      <c r="A6385" s="4" t="s">
        <v>26171</v>
      </c>
      <c r="B6385" s="4" t="s">
        <v>26172</v>
      </c>
      <c r="C6385" s="4" t="s">
        <v>464</v>
      </c>
      <c r="D6385" s="4">
        <v>33</v>
      </c>
      <c r="E6385" s="4" t="s">
        <v>26173</v>
      </c>
      <c r="F6385" s="4">
        <v>2.1219584941864</v>
      </c>
      <c r="G6385" s="4" t="s">
        <v>26174</v>
      </c>
    </row>
    <row r="6386" spans="1:7">
      <c r="A6386" s="4" t="s">
        <v>26175</v>
      </c>
      <c r="B6386" s="4" t="s">
        <v>26176</v>
      </c>
      <c r="C6386" s="4" t="s">
        <v>464</v>
      </c>
      <c r="D6386" s="4">
        <v>38</v>
      </c>
      <c r="E6386" s="4" t="s">
        <v>26177</v>
      </c>
      <c r="F6386" s="4">
        <v>2.12166738510132</v>
      </c>
      <c r="G6386" s="4" t="s">
        <v>26178</v>
      </c>
    </row>
    <row r="6387" spans="1:7">
      <c r="A6387" s="4" t="s">
        <v>26179</v>
      </c>
      <c r="B6387" s="4" t="s">
        <v>26180</v>
      </c>
      <c r="C6387" s="4" t="s">
        <v>464</v>
      </c>
      <c r="D6387" s="4">
        <v>38</v>
      </c>
      <c r="E6387" s="4" t="s">
        <v>26181</v>
      </c>
      <c r="F6387" s="4">
        <v>2.12019515037537</v>
      </c>
      <c r="G6387" s="4" t="s">
        <v>26182</v>
      </c>
    </row>
    <row r="6388" spans="1:7">
      <c r="A6388" s="4" t="s">
        <v>26183</v>
      </c>
      <c r="B6388" s="4" t="s">
        <v>26184</v>
      </c>
      <c r="C6388" s="4" t="s">
        <v>464</v>
      </c>
      <c r="D6388" s="4">
        <v>32</v>
      </c>
      <c r="E6388" s="4" t="s">
        <v>26185</v>
      </c>
      <c r="F6388" s="4">
        <v>2.11991930007935</v>
      </c>
      <c r="G6388" s="4" t="s">
        <v>26186</v>
      </c>
    </row>
    <row r="6389" spans="1:7">
      <c r="A6389" s="4" t="s">
        <v>26187</v>
      </c>
      <c r="B6389" s="4" t="s">
        <v>26188</v>
      </c>
      <c r="C6389" s="4" t="s">
        <v>464</v>
      </c>
      <c r="D6389" s="4">
        <v>44</v>
      </c>
      <c r="E6389" s="4" t="s">
        <v>26189</v>
      </c>
      <c r="F6389" s="4">
        <v>2.11910223960876</v>
      </c>
      <c r="G6389" s="4" t="s">
        <v>26190</v>
      </c>
    </row>
    <row r="6390" spans="1:7">
      <c r="A6390" s="4" t="s">
        <v>26191</v>
      </c>
      <c r="B6390" s="4" t="s">
        <v>26192</v>
      </c>
      <c r="C6390" s="4" t="s">
        <v>551</v>
      </c>
      <c r="D6390" s="4">
        <v>12</v>
      </c>
      <c r="E6390" s="4" t="s">
        <v>26193</v>
      </c>
      <c r="F6390" s="4">
        <v>2.1188976764679</v>
      </c>
      <c r="G6390" s="4" t="s">
        <v>26194</v>
      </c>
    </row>
    <row r="6391" spans="1:7">
      <c r="A6391" s="4" t="s">
        <v>26195</v>
      </c>
      <c r="B6391" s="4" t="s">
        <v>26196</v>
      </c>
      <c r="C6391" s="4" t="s">
        <v>464</v>
      </c>
      <c r="D6391" s="4">
        <v>45</v>
      </c>
      <c r="E6391" s="4" t="s">
        <v>26197</v>
      </c>
      <c r="F6391" s="4">
        <v>2.11813068389893</v>
      </c>
      <c r="G6391" s="4" t="s">
        <v>26198</v>
      </c>
    </row>
    <row r="6392" spans="1:7">
      <c r="A6392" s="4" t="s">
        <v>26199</v>
      </c>
      <c r="B6392" s="4" t="s">
        <v>26200</v>
      </c>
      <c r="C6392" s="4" t="s">
        <v>464</v>
      </c>
      <c r="D6392" s="4">
        <v>39</v>
      </c>
      <c r="E6392" s="4" t="s">
        <v>26201</v>
      </c>
      <c r="F6392" s="4">
        <v>2.11762237548828</v>
      </c>
      <c r="G6392" s="4" t="s">
        <v>26202</v>
      </c>
    </row>
    <row r="6393" spans="1:7">
      <c r="A6393" s="4" t="s">
        <v>26203</v>
      </c>
      <c r="B6393" s="4" t="s">
        <v>26204</v>
      </c>
      <c r="C6393" s="4" t="s">
        <v>551</v>
      </c>
      <c r="D6393" s="4">
        <v>19</v>
      </c>
      <c r="E6393" s="4" t="s">
        <v>26205</v>
      </c>
      <c r="F6393" s="4">
        <v>2.11720848083496</v>
      </c>
      <c r="G6393" s="4" t="s">
        <v>26206</v>
      </c>
    </row>
    <row r="6394" spans="1:7">
      <c r="A6394" s="4" t="s">
        <v>26207</v>
      </c>
      <c r="B6394" s="4" t="s">
        <v>26208</v>
      </c>
      <c r="C6394" s="4" t="s">
        <v>1124</v>
      </c>
      <c r="D6394" s="4">
        <v>2</v>
      </c>
      <c r="E6394" s="4" t="s">
        <v>26209</v>
      </c>
      <c r="F6394" s="4">
        <v>2.11720848083496</v>
      </c>
      <c r="G6394" s="4" t="s">
        <v>26210</v>
      </c>
    </row>
    <row r="6395" spans="1:7">
      <c r="A6395" s="4" t="s">
        <v>26211</v>
      </c>
      <c r="B6395" s="4" t="s">
        <v>26212</v>
      </c>
      <c r="C6395" s="4" t="s">
        <v>464</v>
      </c>
      <c r="D6395" s="4">
        <v>37</v>
      </c>
      <c r="E6395" s="4" t="s">
        <v>26213</v>
      </c>
      <c r="F6395" s="4">
        <v>2.1163182258606</v>
      </c>
      <c r="G6395" s="4" t="s">
        <v>26214</v>
      </c>
    </row>
    <row r="6396" spans="1:7">
      <c r="A6396" s="4" t="s">
        <v>26215</v>
      </c>
      <c r="B6396" s="4" t="s">
        <v>26216</v>
      </c>
      <c r="C6396" s="4" t="s">
        <v>464</v>
      </c>
      <c r="D6396" s="4">
        <v>33</v>
      </c>
      <c r="E6396" s="4" t="s">
        <v>26217</v>
      </c>
      <c r="F6396" s="4">
        <v>2.11617350578308</v>
      </c>
      <c r="G6396" s="4" t="s">
        <v>26218</v>
      </c>
    </row>
    <row r="6397" spans="1:7">
      <c r="A6397" s="4" t="s">
        <v>26219</v>
      </c>
      <c r="B6397" s="4" t="s">
        <v>26220</v>
      </c>
      <c r="C6397" s="4" t="s">
        <v>464</v>
      </c>
      <c r="D6397" s="4">
        <v>36</v>
      </c>
      <c r="E6397" s="4" t="s">
        <v>26221</v>
      </c>
      <c r="F6397" s="4">
        <v>2.11603307723999</v>
      </c>
      <c r="G6397" s="4" t="s">
        <v>26222</v>
      </c>
    </row>
    <row r="6398" spans="1:7">
      <c r="A6398" s="4" t="s">
        <v>26223</v>
      </c>
      <c r="B6398" s="4" t="s">
        <v>26224</v>
      </c>
      <c r="C6398" s="4" t="s">
        <v>464</v>
      </c>
      <c r="D6398" s="4">
        <v>41</v>
      </c>
      <c r="E6398" s="4" t="s">
        <v>26225</v>
      </c>
      <c r="F6398" s="4">
        <v>2.11601781845093</v>
      </c>
      <c r="G6398" s="4" t="s">
        <v>26226</v>
      </c>
    </row>
    <row r="6399" spans="1:7">
      <c r="A6399" s="4" t="s">
        <v>26227</v>
      </c>
      <c r="B6399" s="4" t="s">
        <v>26228</v>
      </c>
      <c r="C6399" s="4" t="s">
        <v>464</v>
      </c>
      <c r="D6399" s="4">
        <v>46</v>
      </c>
      <c r="E6399" s="4" t="s">
        <v>26229</v>
      </c>
      <c r="F6399" s="4">
        <v>2.1159143447876</v>
      </c>
      <c r="G6399" s="4" t="s">
        <v>26230</v>
      </c>
    </row>
    <row r="6400" spans="1:7">
      <c r="A6400" s="4" t="s">
        <v>26231</v>
      </c>
      <c r="B6400" s="4" t="s">
        <v>26232</v>
      </c>
      <c r="C6400" s="4" t="s">
        <v>464</v>
      </c>
      <c r="D6400" s="4">
        <v>41</v>
      </c>
      <c r="E6400" s="4" t="s">
        <v>26233</v>
      </c>
      <c r="F6400" s="4">
        <v>2.11508274078369</v>
      </c>
      <c r="G6400" s="4" t="s">
        <v>26234</v>
      </c>
    </row>
    <row r="6401" spans="1:7">
      <c r="A6401" s="4" t="s">
        <v>26235</v>
      </c>
      <c r="B6401" s="4" t="s">
        <v>26236</v>
      </c>
      <c r="C6401" s="4" t="s">
        <v>464</v>
      </c>
      <c r="D6401" s="4">
        <v>33</v>
      </c>
      <c r="E6401" s="4" t="s">
        <v>26237</v>
      </c>
      <c r="F6401" s="4">
        <v>2.11476492881775</v>
      </c>
      <c r="G6401" s="4" t="s">
        <v>26238</v>
      </c>
    </row>
    <row r="6402" spans="1:7">
      <c r="A6402" s="4" t="s">
        <v>26239</v>
      </c>
      <c r="B6402" s="4" t="s">
        <v>26240</v>
      </c>
      <c r="C6402" s="4" t="s">
        <v>464</v>
      </c>
      <c r="D6402" s="4">
        <v>42</v>
      </c>
      <c r="E6402" s="4" t="s">
        <v>26241</v>
      </c>
      <c r="F6402" s="4">
        <v>2.11451745033264</v>
      </c>
      <c r="G6402" s="4" t="s">
        <v>26242</v>
      </c>
    </row>
    <row r="6403" spans="1:7">
      <c r="A6403" s="4" t="s">
        <v>26243</v>
      </c>
      <c r="B6403" s="4" t="s">
        <v>26244</v>
      </c>
      <c r="C6403" s="4" t="s">
        <v>464</v>
      </c>
      <c r="D6403" s="4">
        <v>45</v>
      </c>
      <c r="E6403" s="4" t="s">
        <v>26245</v>
      </c>
      <c r="F6403" s="4">
        <v>2.11355590820313</v>
      </c>
      <c r="G6403" s="4" t="s">
        <v>26246</v>
      </c>
    </row>
    <row r="6404" spans="1:7">
      <c r="A6404" s="4" t="s">
        <v>26247</v>
      </c>
      <c r="B6404" s="4" t="s">
        <v>26248</v>
      </c>
      <c r="C6404" s="4" t="s">
        <v>464</v>
      </c>
      <c r="D6404" s="4">
        <v>43</v>
      </c>
      <c r="E6404" s="4" t="s">
        <v>26249</v>
      </c>
      <c r="F6404" s="4">
        <v>2.11218881607056</v>
      </c>
      <c r="G6404" s="4" t="s">
        <v>26250</v>
      </c>
    </row>
    <row r="6405" spans="1:7">
      <c r="A6405" s="4" t="s">
        <v>26251</v>
      </c>
      <c r="B6405" s="4" t="s">
        <v>26252</v>
      </c>
      <c r="C6405" s="4" t="s">
        <v>464</v>
      </c>
      <c r="D6405" s="4">
        <v>37</v>
      </c>
      <c r="E6405" s="4" t="s">
        <v>26253</v>
      </c>
      <c r="F6405" s="4">
        <v>2.11129307746887</v>
      </c>
      <c r="G6405" s="4" t="s">
        <v>26254</v>
      </c>
    </row>
    <row r="6406" spans="1:7">
      <c r="A6406" s="4" t="s">
        <v>26255</v>
      </c>
      <c r="B6406" s="4" t="s">
        <v>26256</v>
      </c>
      <c r="C6406" s="4" t="s">
        <v>464</v>
      </c>
      <c r="D6406" s="4">
        <v>43</v>
      </c>
      <c r="E6406" s="4" t="s">
        <v>26257</v>
      </c>
      <c r="F6406" s="4">
        <v>2.11097550392151</v>
      </c>
      <c r="G6406" s="4" t="s">
        <v>26258</v>
      </c>
    </row>
    <row r="6407" spans="1:7">
      <c r="A6407" s="4" t="s">
        <v>26259</v>
      </c>
      <c r="B6407" s="4" t="s">
        <v>26260</v>
      </c>
      <c r="C6407" s="4" t="s">
        <v>464</v>
      </c>
      <c r="D6407" s="4">
        <v>41</v>
      </c>
      <c r="E6407" s="4" t="s">
        <v>26261</v>
      </c>
      <c r="F6407" s="4">
        <v>2.11097502708435</v>
      </c>
      <c r="G6407" s="4" t="s">
        <v>26262</v>
      </c>
    </row>
    <row r="6408" spans="1:7">
      <c r="A6408" s="4" t="s">
        <v>26263</v>
      </c>
      <c r="B6408" s="4" t="s">
        <v>26264</v>
      </c>
      <c r="C6408" s="4" t="s">
        <v>464</v>
      </c>
      <c r="D6408" s="4">
        <v>46</v>
      </c>
      <c r="E6408" s="4" t="s">
        <v>26265</v>
      </c>
      <c r="F6408" s="4">
        <v>2.11038684844971</v>
      </c>
      <c r="G6408" s="4" t="s">
        <v>26266</v>
      </c>
    </row>
    <row r="6409" spans="1:7">
      <c r="A6409" s="4" t="s">
        <v>26267</v>
      </c>
      <c r="B6409" s="4" t="s">
        <v>26268</v>
      </c>
      <c r="C6409" s="4" t="s">
        <v>464</v>
      </c>
      <c r="D6409" s="4">
        <v>41</v>
      </c>
      <c r="E6409" s="4" t="s">
        <v>26269</v>
      </c>
      <c r="F6409" s="4">
        <v>2.11014652252197</v>
      </c>
      <c r="G6409" s="4" t="s">
        <v>26270</v>
      </c>
    </row>
    <row r="6410" spans="1:7">
      <c r="A6410" s="4" t="s">
        <v>26271</v>
      </c>
      <c r="B6410" s="4" t="s">
        <v>26272</v>
      </c>
      <c r="C6410" s="4" t="s">
        <v>464</v>
      </c>
      <c r="D6410" s="4">
        <v>31</v>
      </c>
      <c r="E6410" s="4" t="s">
        <v>26273</v>
      </c>
      <c r="F6410" s="4">
        <v>2.11007952690125</v>
      </c>
      <c r="G6410" s="4" t="s">
        <v>26274</v>
      </c>
    </row>
    <row r="6411" spans="1:7">
      <c r="A6411" s="4" t="s">
        <v>26275</v>
      </c>
      <c r="B6411" s="4" t="s">
        <v>26276</v>
      </c>
      <c r="C6411" s="4" t="s">
        <v>464</v>
      </c>
      <c r="D6411" s="4">
        <v>22</v>
      </c>
      <c r="E6411" s="4" t="s">
        <v>26277</v>
      </c>
      <c r="F6411" s="4">
        <v>2.11002969741821</v>
      </c>
      <c r="G6411" s="4" t="s">
        <v>26278</v>
      </c>
    </row>
    <row r="6412" spans="1:7">
      <c r="A6412" s="4" t="s">
        <v>26279</v>
      </c>
      <c r="B6412" s="4" t="s">
        <v>26280</v>
      </c>
      <c r="C6412" s="4" t="s">
        <v>464</v>
      </c>
      <c r="D6412" s="4">
        <v>42</v>
      </c>
      <c r="E6412" s="4" t="s">
        <v>26281</v>
      </c>
      <c r="F6412" s="4">
        <v>2.10978984832764</v>
      </c>
      <c r="G6412" s="4" t="s">
        <v>26282</v>
      </c>
    </row>
    <row r="6413" spans="1:7">
      <c r="A6413" s="4" t="s">
        <v>26283</v>
      </c>
      <c r="B6413" s="4" t="s">
        <v>26284</v>
      </c>
      <c r="C6413" s="4" t="s">
        <v>464</v>
      </c>
      <c r="D6413" s="4">
        <v>40</v>
      </c>
      <c r="E6413" s="4" t="s">
        <v>26285</v>
      </c>
      <c r="F6413" s="4">
        <v>2.10947155952454</v>
      </c>
      <c r="G6413" s="4" t="s">
        <v>26286</v>
      </c>
    </row>
    <row r="6414" spans="1:7">
      <c r="A6414" s="4" t="s">
        <v>26287</v>
      </c>
      <c r="B6414" s="4" t="s">
        <v>26288</v>
      </c>
      <c r="C6414" s="4" t="s">
        <v>464</v>
      </c>
      <c r="D6414" s="4">
        <v>33</v>
      </c>
      <c r="E6414" s="4" t="s">
        <v>26289</v>
      </c>
      <c r="F6414" s="4">
        <v>2.10886001586914</v>
      </c>
      <c r="G6414" s="4" t="s">
        <v>26290</v>
      </c>
    </row>
    <row r="6415" spans="1:7">
      <c r="A6415" s="4" t="s">
        <v>26291</v>
      </c>
      <c r="B6415" s="4" t="s">
        <v>26292</v>
      </c>
      <c r="C6415" s="4" t="s">
        <v>464</v>
      </c>
      <c r="D6415" s="4">
        <v>38</v>
      </c>
      <c r="E6415" s="4" t="s">
        <v>26293</v>
      </c>
      <c r="F6415" s="4">
        <v>2.10866284370422</v>
      </c>
      <c r="G6415" s="4" t="s">
        <v>26294</v>
      </c>
    </row>
    <row r="6416" spans="1:7">
      <c r="A6416" s="4" t="s">
        <v>26295</v>
      </c>
      <c r="B6416" s="4" t="s">
        <v>26296</v>
      </c>
      <c r="C6416" s="4" t="s">
        <v>464</v>
      </c>
      <c r="D6416" s="4">
        <v>37</v>
      </c>
      <c r="E6416" s="4" t="s">
        <v>26297</v>
      </c>
      <c r="F6416" s="4">
        <v>2.10827732086182</v>
      </c>
      <c r="G6416" s="4" t="s">
        <v>26298</v>
      </c>
    </row>
    <row r="6417" spans="1:7">
      <c r="A6417" s="4" t="s">
        <v>26299</v>
      </c>
      <c r="B6417" s="4" t="s">
        <v>26300</v>
      </c>
      <c r="C6417" s="4" t="s">
        <v>464</v>
      </c>
      <c r="D6417" s="4">
        <v>40</v>
      </c>
      <c r="E6417" s="4" t="s">
        <v>26301</v>
      </c>
      <c r="F6417" s="4">
        <v>2.10796451568604</v>
      </c>
      <c r="G6417" s="4" t="s">
        <v>26302</v>
      </c>
    </row>
    <row r="6418" spans="1:7">
      <c r="A6418" s="4" t="s">
        <v>26303</v>
      </c>
      <c r="B6418" s="4" t="s">
        <v>26304</v>
      </c>
      <c r="C6418" s="4" t="s">
        <v>464</v>
      </c>
      <c r="D6418" s="4">
        <v>46</v>
      </c>
      <c r="E6418" s="4" t="s">
        <v>26305</v>
      </c>
      <c r="F6418" s="4">
        <v>2.10542440414429</v>
      </c>
      <c r="G6418" s="4" t="s">
        <v>26306</v>
      </c>
    </row>
    <row r="6419" spans="1:7">
      <c r="A6419" s="4" t="s">
        <v>26307</v>
      </c>
      <c r="B6419" s="4" t="s">
        <v>26308</v>
      </c>
      <c r="C6419" s="4" t="s">
        <v>464</v>
      </c>
      <c r="D6419" s="4">
        <v>33</v>
      </c>
      <c r="E6419" s="4" t="s">
        <v>26309</v>
      </c>
      <c r="F6419" s="4">
        <v>2.10516715049744</v>
      </c>
      <c r="G6419" s="4" t="s">
        <v>26310</v>
      </c>
    </row>
    <row r="6420" spans="1:7">
      <c r="A6420" s="4" t="s">
        <v>26311</v>
      </c>
      <c r="B6420" s="4" t="s">
        <v>26312</v>
      </c>
      <c r="C6420" s="4" t="s">
        <v>464</v>
      </c>
      <c r="D6420" s="4">
        <v>32</v>
      </c>
      <c r="E6420" s="4" t="s">
        <v>26313</v>
      </c>
      <c r="F6420" s="4">
        <v>2.10501718521118</v>
      </c>
      <c r="G6420" s="4" t="s">
        <v>26314</v>
      </c>
    </row>
    <row r="6421" spans="1:7">
      <c r="A6421" s="4" t="s">
        <v>26315</v>
      </c>
      <c r="B6421" s="4" t="s">
        <v>26316</v>
      </c>
      <c r="C6421" s="4" t="s">
        <v>464</v>
      </c>
      <c r="D6421" s="4">
        <v>40</v>
      </c>
      <c r="E6421" s="4" t="s">
        <v>26317</v>
      </c>
      <c r="F6421" s="4">
        <v>2.10362267494202</v>
      </c>
      <c r="G6421" s="4" t="s">
        <v>26318</v>
      </c>
    </row>
    <row r="6422" spans="1:7">
      <c r="A6422" s="4" t="s">
        <v>26319</v>
      </c>
      <c r="B6422" s="4" t="s">
        <v>26320</v>
      </c>
      <c r="C6422" s="4" t="s">
        <v>464</v>
      </c>
      <c r="D6422" s="4">
        <v>43</v>
      </c>
      <c r="E6422" s="4" t="s">
        <v>26321</v>
      </c>
      <c r="F6422" s="4">
        <v>2.10268425941467</v>
      </c>
      <c r="G6422" s="4" t="s">
        <v>26322</v>
      </c>
    </row>
    <row r="6423" spans="1:7">
      <c r="A6423" s="4" t="s">
        <v>26323</v>
      </c>
      <c r="B6423" s="4" t="s">
        <v>26324</v>
      </c>
      <c r="C6423" s="4" t="s">
        <v>464</v>
      </c>
      <c r="D6423" s="4">
        <v>41</v>
      </c>
      <c r="E6423" s="4" t="s">
        <v>26325</v>
      </c>
      <c r="F6423" s="4">
        <v>2.10259246826172</v>
      </c>
      <c r="G6423" s="4" t="s">
        <v>26326</v>
      </c>
    </row>
    <row r="6424" spans="1:7">
      <c r="A6424" s="4" t="s">
        <v>26327</v>
      </c>
      <c r="B6424" s="4" t="s">
        <v>26328</v>
      </c>
      <c r="C6424" s="4" t="s">
        <v>464</v>
      </c>
      <c r="D6424" s="4">
        <v>40</v>
      </c>
      <c r="E6424" s="4" t="s">
        <v>26329</v>
      </c>
      <c r="F6424" s="4">
        <v>2.10245704650879</v>
      </c>
      <c r="G6424" s="4" t="s">
        <v>26330</v>
      </c>
    </row>
    <row r="6425" spans="1:7">
      <c r="A6425" s="4" t="s">
        <v>26331</v>
      </c>
      <c r="B6425" s="4" t="s">
        <v>26332</v>
      </c>
      <c r="C6425" s="4" t="s">
        <v>464</v>
      </c>
      <c r="D6425" s="4">
        <v>40</v>
      </c>
      <c r="E6425" s="4" t="s">
        <v>26333</v>
      </c>
      <c r="F6425" s="4">
        <v>2.10016632080078</v>
      </c>
      <c r="G6425" s="4" t="s">
        <v>26334</v>
      </c>
    </row>
    <row r="6426" spans="1:7">
      <c r="A6426" s="4" t="s">
        <v>26335</v>
      </c>
      <c r="B6426" s="4" t="s">
        <v>26336</v>
      </c>
      <c r="C6426" s="4" t="s">
        <v>464</v>
      </c>
      <c r="D6426" s="4">
        <v>47</v>
      </c>
      <c r="E6426" s="4" t="s">
        <v>26337</v>
      </c>
      <c r="F6426" s="4">
        <v>2.09969162940979</v>
      </c>
      <c r="G6426" s="4" t="s">
        <v>26338</v>
      </c>
    </row>
    <row r="6427" spans="1:7">
      <c r="A6427" s="4" t="s">
        <v>26339</v>
      </c>
      <c r="B6427" s="4" t="s">
        <v>26340</v>
      </c>
      <c r="C6427" s="4" t="s">
        <v>464</v>
      </c>
      <c r="D6427" s="4">
        <v>38</v>
      </c>
      <c r="E6427" s="4" t="s">
        <v>26341</v>
      </c>
      <c r="F6427" s="4">
        <v>2.09921836853027</v>
      </c>
      <c r="G6427" s="4" t="s">
        <v>26342</v>
      </c>
    </row>
    <row r="6428" spans="1:7">
      <c r="A6428" s="4" t="s">
        <v>26343</v>
      </c>
      <c r="B6428" s="4" t="s">
        <v>26344</v>
      </c>
      <c r="C6428" s="4" t="s">
        <v>464</v>
      </c>
      <c r="D6428" s="4">
        <v>32</v>
      </c>
      <c r="E6428" s="4" t="s">
        <v>26345</v>
      </c>
      <c r="F6428" s="4">
        <v>2.09917426109314</v>
      </c>
      <c r="G6428" s="4" t="s">
        <v>26346</v>
      </c>
    </row>
    <row r="6429" spans="1:7">
      <c r="A6429" s="4" t="s">
        <v>26347</v>
      </c>
      <c r="B6429" s="4" t="s">
        <v>26348</v>
      </c>
      <c r="C6429" s="4" t="s">
        <v>464</v>
      </c>
      <c r="D6429" s="4">
        <v>38</v>
      </c>
      <c r="E6429" s="4" t="s">
        <v>26349</v>
      </c>
      <c r="F6429" s="4">
        <v>2.0988085269928</v>
      </c>
      <c r="G6429" s="4" t="s">
        <v>26350</v>
      </c>
    </row>
    <row r="6430" spans="1:7">
      <c r="A6430" s="4" t="s">
        <v>26351</v>
      </c>
      <c r="B6430" s="4" t="s">
        <v>26352</v>
      </c>
      <c r="C6430" s="4" t="s">
        <v>464</v>
      </c>
      <c r="D6430" s="4">
        <v>45</v>
      </c>
      <c r="E6430" s="4" t="s">
        <v>26353</v>
      </c>
      <c r="F6430" s="4">
        <v>2.09876012802124</v>
      </c>
      <c r="G6430" s="4" t="s">
        <v>26354</v>
      </c>
    </row>
    <row r="6431" spans="1:7">
      <c r="A6431" s="4" t="s">
        <v>26355</v>
      </c>
      <c r="B6431" s="4" t="s">
        <v>26356</v>
      </c>
      <c r="C6431" s="4" t="s">
        <v>464</v>
      </c>
      <c r="D6431" s="4">
        <v>41</v>
      </c>
      <c r="E6431" s="4" t="s">
        <v>26357</v>
      </c>
      <c r="F6431" s="4">
        <v>2.09856081008911</v>
      </c>
      <c r="G6431" s="4" t="s">
        <v>26358</v>
      </c>
    </row>
    <row r="6432" spans="1:7">
      <c r="A6432" s="4" t="s">
        <v>26359</v>
      </c>
      <c r="B6432" s="4" t="s">
        <v>26360</v>
      </c>
      <c r="C6432" s="4" t="s">
        <v>464</v>
      </c>
      <c r="D6432" s="4">
        <v>36</v>
      </c>
      <c r="E6432" s="4" t="s">
        <v>26361</v>
      </c>
      <c r="F6432" s="4">
        <v>2.09841012954712</v>
      </c>
      <c r="G6432" s="4" t="s">
        <v>26362</v>
      </c>
    </row>
    <row r="6433" spans="1:7">
      <c r="A6433" s="4" t="s">
        <v>26363</v>
      </c>
      <c r="B6433" s="4" t="s">
        <v>26364</v>
      </c>
      <c r="C6433" s="4" t="s">
        <v>464</v>
      </c>
      <c r="D6433" s="4">
        <v>40</v>
      </c>
      <c r="E6433" s="4" t="s">
        <v>26365</v>
      </c>
      <c r="F6433" s="4">
        <v>2.09673690795898</v>
      </c>
      <c r="G6433" s="4" t="s">
        <v>26366</v>
      </c>
    </row>
    <row r="6434" spans="1:7">
      <c r="A6434" s="4" t="s">
        <v>26367</v>
      </c>
      <c r="B6434" s="4" t="s">
        <v>26368</v>
      </c>
      <c r="C6434" s="4" t="s">
        <v>464</v>
      </c>
      <c r="D6434" s="4">
        <v>38</v>
      </c>
      <c r="E6434" s="4" t="s">
        <v>26369</v>
      </c>
      <c r="F6434" s="4">
        <v>2.09613800048828</v>
      </c>
      <c r="G6434" s="4" t="s">
        <v>26370</v>
      </c>
    </row>
    <row r="6435" spans="1:7">
      <c r="A6435" s="4" t="s">
        <v>26371</v>
      </c>
      <c r="B6435" s="4" t="s">
        <v>26372</v>
      </c>
      <c r="C6435" s="4" t="s">
        <v>464</v>
      </c>
      <c r="D6435" s="4">
        <v>38</v>
      </c>
      <c r="E6435" s="4" t="s">
        <v>26373</v>
      </c>
      <c r="F6435" s="4">
        <v>2.09562563896179</v>
      </c>
      <c r="G6435" s="4" t="s">
        <v>26374</v>
      </c>
    </row>
    <row r="6436" spans="1:7">
      <c r="A6436" s="4" t="s">
        <v>26375</v>
      </c>
      <c r="B6436" s="4" t="s">
        <v>26376</v>
      </c>
      <c r="C6436" s="4" t="s">
        <v>464</v>
      </c>
      <c r="D6436" s="4">
        <v>40</v>
      </c>
      <c r="E6436" s="4" t="s">
        <v>26377</v>
      </c>
      <c r="F6436" s="4">
        <v>2.09550380706787</v>
      </c>
      <c r="G6436" s="4" t="s">
        <v>26378</v>
      </c>
    </row>
    <row r="6437" spans="1:7">
      <c r="A6437" s="4" t="s">
        <v>26379</v>
      </c>
      <c r="B6437" s="4" t="s">
        <v>26380</v>
      </c>
      <c r="C6437" s="4" t="s">
        <v>464</v>
      </c>
      <c r="D6437" s="4">
        <v>37</v>
      </c>
      <c r="E6437" s="4" t="s">
        <v>26381</v>
      </c>
      <c r="F6437" s="4">
        <v>2.09521198272705</v>
      </c>
      <c r="G6437" s="4" t="s">
        <v>26382</v>
      </c>
    </row>
    <row r="6438" spans="1:7">
      <c r="A6438" s="4" t="s">
        <v>26383</v>
      </c>
      <c r="B6438" s="4" t="s">
        <v>26384</v>
      </c>
      <c r="C6438" s="4" t="s">
        <v>464</v>
      </c>
      <c r="D6438" s="4">
        <v>42</v>
      </c>
      <c r="E6438" s="4" t="s">
        <v>26385</v>
      </c>
      <c r="F6438" s="4">
        <v>2.0951554775238</v>
      </c>
      <c r="G6438" s="4" t="s">
        <v>26386</v>
      </c>
    </row>
    <row r="6439" spans="1:7">
      <c r="A6439" s="4" t="s">
        <v>26387</v>
      </c>
      <c r="B6439" s="4" t="s">
        <v>26388</v>
      </c>
      <c r="C6439" s="4" t="s">
        <v>464</v>
      </c>
      <c r="D6439" s="4">
        <v>34</v>
      </c>
      <c r="E6439" s="4" t="s">
        <v>26389</v>
      </c>
      <c r="F6439" s="4">
        <v>2.093186378479</v>
      </c>
      <c r="G6439" s="4" t="s">
        <v>26390</v>
      </c>
    </row>
    <row r="6440" spans="1:7">
      <c r="A6440" s="4" t="s">
        <v>26391</v>
      </c>
      <c r="B6440" s="4" t="s">
        <v>26392</v>
      </c>
      <c r="C6440" s="4" t="s">
        <v>464</v>
      </c>
      <c r="D6440" s="4">
        <v>39</v>
      </c>
      <c r="E6440" s="4" t="s">
        <v>26393</v>
      </c>
      <c r="F6440" s="4">
        <v>2.09266519546509</v>
      </c>
      <c r="G6440" s="4" t="s">
        <v>26394</v>
      </c>
    </row>
    <row r="6441" spans="1:7">
      <c r="A6441" s="4" t="s">
        <v>26395</v>
      </c>
      <c r="B6441" s="4" t="s">
        <v>26396</v>
      </c>
      <c r="C6441" s="4" t="s">
        <v>464</v>
      </c>
      <c r="D6441" s="4">
        <v>36</v>
      </c>
      <c r="E6441" s="4" t="s">
        <v>26397</v>
      </c>
      <c r="F6441" s="4">
        <v>2.09254264831543</v>
      </c>
      <c r="G6441" s="4" t="s">
        <v>26398</v>
      </c>
    </row>
    <row r="6442" spans="1:7">
      <c r="A6442" s="4" t="s">
        <v>26399</v>
      </c>
      <c r="B6442" s="4" t="s">
        <v>26400</v>
      </c>
      <c r="C6442" s="4" t="s">
        <v>464</v>
      </c>
      <c r="D6442" s="4">
        <v>37</v>
      </c>
      <c r="E6442" s="4" t="s">
        <v>26401</v>
      </c>
      <c r="F6442" s="4">
        <v>2.09215760231018</v>
      </c>
      <c r="G6442" s="4" t="s">
        <v>26402</v>
      </c>
    </row>
    <row r="6443" spans="1:7">
      <c r="A6443" s="4" t="s">
        <v>26403</v>
      </c>
      <c r="B6443" s="4" t="s">
        <v>26404</v>
      </c>
      <c r="C6443" s="4" t="s">
        <v>464</v>
      </c>
      <c r="D6443" s="4">
        <v>41</v>
      </c>
      <c r="E6443" s="4" t="s">
        <v>26405</v>
      </c>
      <c r="F6443" s="4">
        <v>2.09139728546143</v>
      </c>
      <c r="G6443" s="4" t="s">
        <v>26406</v>
      </c>
    </row>
    <row r="6444" spans="1:7">
      <c r="A6444" s="4" t="s">
        <v>26407</v>
      </c>
      <c r="B6444" s="4" t="s">
        <v>26408</v>
      </c>
      <c r="C6444" s="4" t="s">
        <v>464</v>
      </c>
      <c r="D6444" s="4">
        <v>38</v>
      </c>
      <c r="E6444" s="4" t="s">
        <v>26409</v>
      </c>
      <c r="F6444" s="4">
        <v>2.09103202819824</v>
      </c>
      <c r="G6444" s="4" t="s">
        <v>26410</v>
      </c>
    </row>
    <row r="6445" spans="1:7">
      <c r="A6445" s="4" t="s">
        <v>26411</v>
      </c>
      <c r="B6445" s="4" t="s">
        <v>26412</v>
      </c>
      <c r="C6445" s="4" t="s">
        <v>464</v>
      </c>
      <c r="D6445" s="4">
        <v>41</v>
      </c>
      <c r="E6445" s="4" t="s">
        <v>26413</v>
      </c>
      <c r="F6445" s="4">
        <v>2.09089589118958</v>
      </c>
      <c r="G6445" s="4" t="s">
        <v>26414</v>
      </c>
    </row>
    <row r="6446" spans="1:7">
      <c r="A6446" s="4" t="s">
        <v>26415</v>
      </c>
      <c r="B6446" s="4" t="s">
        <v>26416</v>
      </c>
      <c r="C6446" s="4" t="s">
        <v>464</v>
      </c>
      <c r="D6446" s="4">
        <v>44</v>
      </c>
      <c r="E6446" s="4" t="s">
        <v>26417</v>
      </c>
      <c r="F6446" s="4">
        <v>2.09008646011353</v>
      </c>
      <c r="G6446" s="4" t="s">
        <v>26418</v>
      </c>
    </row>
    <row r="6447" spans="1:7">
      <c r="A6447" s="4" t="s">
        <v>877</v>
      </c>
      <c r="B6447" s="4" t="s">
        <v>878</v>
      </c>
      <c r="C6447" s="4" t="s">
        <v>464</v>
      </c>
      <c r="D6447" s="4">
        <v>38</v>
      </c>
      <c r="E6447" s="4" t="s">
        <v>879</v>
      </c>
      <c r="F6447" s="4">
        <v>2.08965015411377</v>
      </c>
      <c r="G6447" s="4" t="s">
        <v>880</v>
      </c>
    </row>
    <row r="6448" spans="1:7">
      <c r="A6448" s="4" t="s">
        <v>26419</v>
      </c>
      <c r="B6448" s="4" t="s">
        <v>26420</v>
      </c>
      <c r="C6448" s="4" t="s">
        <v>464</v>
      </c>
      <c r="D6448" s="4">
        <v>39</v>
      </c>
      <c r="E6448" s="4" t="s">
        <v>26421</v>
      </c>
      <c r="F6448" s="4">
        <v>2.0893919467926</v>
      </c>
      <c r="G6448" s="4" t="s">
        <v>26422</v>
      </c>
    </row>
    <row r="6449" spans="1:7">
      <c r="A6449" s="4" t="s">
        <v>26423</v>
      </c>
      <c r="B6449" s="4" t="s">
        <v>26424</v>
      </c>
      <c r="C6449" s="4" t="s">
        <v>464</v>
      </c>
      <c r="D6449" s="4">
        <v>43</v>
      </c>
      <c r="E6449" s="4" t="s">
        <v>26425</v>
      </c>
      <c r="F6449" s="4">
        <v>2.08891153335571</v>
      </c>
      <c r="G6449" s="4" t="s">
        <v>26426</v>
      </c>
    </row>
    <row r="6450" spans="1:7">
      <c r="A6450" s="4" t="s">
        <v>26427</v>
      </c>
      <c r="B6450" s="4" t="s">
        <v>26428</v>
      </c>
      <c r="C6450" s="4" t="s">
        <v>464</v>
      </c>
      <c r="D6450" s="4">
        <v>35</v>
      </c>
      <c r="E6450" s="4" t="s">
        <v>26429</v>
      </c>
      <c r="F6450" s="4">
        <v>2.08845376968384</v>
      </c>
      <c r="G6450" s="4" t="s">
        <v>26430</v>
      </c>
    </row>
    <row r="6451" spans="1:7">
      <c r="A6451" s="4" t="s">
        <v>26431</v>
      </c>
      <c r="B6451" s="4" t="s">
        <v>26432</v>
      </c>
      <c r="C6451" s="4" t="s">
        <v>464</v>
      </c>
      <c r="D6451" s="4">
        <v>45</v>
      </c>
      <c r="E6451" s="4" t="s">
        <v>26433</v>
      </c>
      <c r="F6451" s="4">
        <v>2.08814477920532</v>
      </c>
      <c r="G6451" s="4" t="s">
        <v>26434</v>
      </c>
    </row>
    <row r="6452" spans="1:7">
      <c r="A6452" s="4" t="s">
        <v>977</v>
      </c>
      <c r="B6452" s="4" t="s">
        <v>978</v>
      </c>
      <c r="C6452" s="4" t="s">
        <v>464</v>
      </c>
      <c r="D6452" s="4">
        <v>36</v>
      </c>
      <c r="E6452" s="4" t="s">
        <v>979</v>
      </c>
      <c r="F6452" s="4">
        <v>2.0876259803772</v>
      </c>
      <c r="G6452" s="4" t="s">
        <v>980</v>
      </c>
    </row>
    <row r="6453" spans="1:7">
      <c r="A6453" s="4" t="s">
        <v>26435</v>
      </c>
      <c r="B6453" s="4" t="s">
        <v>26436</v>
      </c>
      <c r="C6453" s="4" t="s">
        <v>464</v>
      </c>
      <c r="D6453" s="4">
        <v>44</v>
      </c>
      <c r="E6453" s="4" t="s">
        <v>26437</v>
      </c>
      <c r="F6453" s="4">
        <v>2.08714199066162</v>
      </c>
      <c r="G6453" s="4" t="s">
        <v>26438</v>
      </c>
    </row>
    <row r="6454" spans="1:7">
      <c r="A6454" s="4" t="s">
        <v>26439</v>
      </c>
      <c r="B6454" s="4" t="s">
        <v>26440</v>
      </c>
      <c r="C6454" s="4" t="s">
        <v>464</v>
      </c>
      <c r="D6454" s="4">
        <v>38</v>
      </c>
      <c r="E6454" s="4" t="s">
        <v>26441</v>
      </c>
      <c r="F6454" s="4">
        <v>2.08708834648132</v>
      </c>
      <c r="G6454" s="4" t="s">
        <v>26442</v>
      </c>
    </row>
    <row r="6455" spans="1:7">
      <c r="A6455" s="4" t="s">
        <v>26443</v>
      </c>
      <c r="B6455" s="4" t="s">
        <v>26444</v>
      </c>
      <c r="C6455" s="4" t="s">
        <v>464</v>
      </c>
      <c r="D6455" s="4">
        <v>37</v>
      </c>
      <c r="E6455" s="4" t="s">
        <v>26445</v>
      </c>
      <c r="F6455" s="4">
        <v>2.0862352848053</v>
      </c>
      <c r="G6455" s="4" t="s">
        <v>26446</v>
      </c>
    </row>
    <row r="6456" spans="1:7">
      <c r="A6456" s="4" t="s">
        <v>26447</v>
      </c>
      <c r="B6456" s="4" t="s">
        <v>26448</v>
      </c>
      <c r="C6456" s="4" t="s">
        <v>464</v>
      </c>
      <c r="D6456" s="4">
        <v>40</v>
      </c>
      <c r="E6456" s="4" t="s">
        <v>26449</v>
      </c>
      <c r="F6456" s="4">
        <v>2.08518433570862</v>
      </c>
      <c r="G6456" s="4" t="s">
        <v>26450</v>
      </c>
    </row>
    <row r="6457" spans="1:7">
      <c r="A6457" s="4" t="s">
        <v>26451</v>
      </c>
      <c r="B6457" s="4" t="s">
        <v>26452</v>
      </c>
      <c r="C6457" s="4" t="s">
        <v>464</v>
      </c>
      <c r="D6457" s="4">
        <v>40</v>
      </c>
      <c r="E6457" s="4" t="s">
        <v>26453</v>
      </c>
      <c r="F6457" s="4">
        <v>2.08306694030762</v>
      </c>
      <c r="G6457" s="4" t="s">
        <v>26454</v>
      </c>
    </row>
    <row r="6458" spans="1:7">
      <c r="A6458" s="4" t="s">
        <v>26455</v>
      </c>
      <c r="B6458" s="4" t="s">
        <v>26456</v>
      </c>
      <c r="C6458" s="4" t="s">
        <v>464</v>
      </c>
      <c r="D6458" s="4">
        <v>38</v>
      </c>
      <c r="E6458" s="4" t="s">
        <v>26457</v>
      </c>
      <c r="F6458" s="4">
        <v>2.08267164230347</v>
      </c>
      <c r="G6458" s="4" t="s">
        <v>26458</v>
      </c>
    </row>
    <row r="6459" spans="1:7">
      <c r="A6459" s="4" t="s">
        <v>26459</v>
      </c>
      <c r="B6459" s="4" t="s">
        <v>26460</v>
      </c>
      <c r="C6459" s="4" t="s">
        <v>464</v>
      </c>
      <c r="D6459" s="4">
        <v>44</v>
      </c>
      <c r="E6459" s="4" t="s">
        <v>26461</v>
      </c>
      <c r="F6459" s="4">
        <v>2.08242034912109</v>
      </c>
      <c r="G6459" s="4" t="s">
        <v>26462</v>
      </c>
    </row>
    <row r="6460" spans="1:7">
      <c r="A6460" s="4" t="s">
        <v>26463</v>
      </c>
      <c r="B6460" s="4" t="s">
        <v>26464</v>
      </c>
      <c r="C6460" s="4" t="s">
        <v>464</v>
      </c>
      <c r="D6460" s="4">
        <v>31</v>
      </c>
      <c r="E6460" s="4" t="s">
        <v>26465</v>
      </c>
      <c r="F6460" s="4">
        <v>2.08201837539673</v>
      </c>
      <c r="G6460" s="4" t="s">
        <v>26466</v>
      </c>
    </row>
    <row r="6461" spans="1:7">
      <c r="A6461" s="4" t="s">
        <v>26467</v>
      </c>
      <c r="B6461" s="4" t="s">
        <v>26468</v>
      </c>
      <c r="C6461" s="4" t="s">
        <v>464</v>
      </c>
      <c r="D6461" s="4">
        <v>39</v>
      </c>
      <c r="E6461" s="4" t="s">
        <v>26469</v>
      </c>
      <c r="F6461" s="4">
        <v>2.08171892166138</v>
      </c>
      <c r="G6461" s="4" t="s">
        <v>26470</v>
      </c>
    </row>
    <row r="6462" spans="1:7">
      <c r="A6462" s="4" t="s">
        <v>26471</v>
      </c>
      <c r="B6462" s="4" t="s">
        <v>26472</v>
      </c>
      <c r="C6462" s="4" t="s">
        <v>464</v>
      </c>
      <c r="D6462" s="4">
        <v>35</v>
      </c>
      <c r="E6462" s="4" t="s">
        <v>26473</v>
      </c>
      <c r="F6462" s="4">
        <v>2.08083057403564</v>
      </c>
      <c r="G6462" s="4" t="s">
        <v>26474</v>
      </c>
    </row>
    <row r="6463" spans="1:7">
      <c r="A6463" s="4" t="s">
        <v>26475</v>
      </c>
      <c r="B6463" s="4" t="s">
        <v>26476</v>
      </c>
      <c r="C6463" s="4" t="s">
        <v>464</v>
      </c>
      <c r="D6463" s="4">
        <v>46</v>
      </c>
      <c r="E6463" s="4" t="s">
        <v>26477</v>
      </c>
      <c r="F6463" s="4">
        <v>2.08058142662048</v>
      </c>
      <c r="G6463" s="4" t="s">
        <v>26478</v>
      </c>
    </row>
    <row r="6464" spans="1:7">
      <c r="A6464" s="4" t="s">
        <v>26479</v>
      </c>
      <c r="B6464" s="4" t="s">
        <v>26480</v>
      </c>
      <c r="C6464" s="4" t="s">
        <v>464</v>
      </c>
      <c r="D6464" s="4">
        <v>31</v>
      </c>
      <c r="E6464" s="4" t="s">
        <v>26481</v>
      </c>
      <c r="F6464" s="4">
        <v>2.07954740524292</v>
      </c>
      <c r="G6464" s="4" t="s">
        <v>26482</v>
      </c>
    </row>
    <row r="6465" spans="1:7">
      <c r="A6465" s="4" t="s">
        <v>26483</v>
      </c>
      <c r="B6465" s="4" t="s">
        <v>26484</v>
      </c>
      <c r="C6465" s="4" t="s">
        <v>464</v>
      </c>
      <c r="D6465" s="4">
        <v>36</v>
      </c>
      <c r="E6465" s="4" t="s">
        <v>26485</v>
      </c>
      <c r="F6465" s="4">
        <v>2.07904601097107</v>
      </c>
      <c r="G6465" s="4" t="s">
        <v>26486</v>
      </c>
    </row>
    <row r="6466" spans="1:7">
      <c r="A6466" s="4" t="s">
        <v>26487</v>
      </c>
      <c r="B6466" s="4" t="s">
        <v>26488</v>
      </c>
      <c r="C6466" s="4" t="s">
        <v>464</v>
      </c>
      <c r="D6466" s="4">
        <v>43</v>
      </c>
      <c r="E6466" s="4" t="s">
        <v>26489</v>
      </c>
      <c r="F6466" s="4">
        <v>2.07872486114502</v>
      </c>
      <c r="G6466" s="4" t="s">
        <v>26490</v>
      </c>
    </row>
    <row r="6467" spans="1:7">
      <c r="A6467" s="4" t="s">
        <v>1183</v>
      </c>
      <c r="B6467" s="4" t="s">
        <v>1184</v>
      </c>
      <c r="C6467" s="4" t="s">
        <v>464</v>
      </c>
      <c r="D6467" s="4">
        <v>44</v>
      </c>
      <c r="E6467" s="4" t="s">
        <v>1185</v>
      </c>
      <c r="F6467" s="4">
        <v>2.07796168327332</v>
      </c>
      <c r="G6467" s="4" t="s">
        <v>1186</v>
      </c>
    </row>
    <row r="6468" spans="1:7">
      <c r="A6468" s="4" t="s">
        <v>26491</v>
      </c>
      <c r="B6468" s="4" t="s">
        <v>26492</v>
      </c>
      <c r="C6468" s="4" t="s">
        <v>464</v>
      </c>
      <c r="D6468" s="4">
        <v>42</v>
      </c>
      <c r="E6468" s="4" t="s">
        <v>26493</v>
      </c>
      <c r="F6468" s="4">
        <v>2.07753038406372</v>
      </c>
      <c r="G6468" s="4" t="s">
        <v>26494</v>
      </c>
    </row>
    <row r="6469" spans="1:7">
      <c r="A6469" s="4" t="s">
        <v>443</v>
      </c>
      <c r="B6469" s="4" t="s">
        <v>26495</v>
      </c>
      <c r="C6469" s="4" t="s">
        <v>464</v>
      </c>
      <c r="D6469" s="4">
        <v>45</v>
      </c>
      <c r="E6469" s="4" t="s">
        <v>26496</v>
      </c>
      <c r="F6469" s="4">
        <v>2.07730293273926</v>
      </c>
      <c r="G6469" s="4" t="s">
        <v>26497</v>
      </c>
    </row>
    <row r="6470" spans="1:7">
      <c r="A6470" s="4" t="s">
        <v>26498</v>
      </c>
      <c r="B6470" s="4" t="s">
        <v>26499</v>
      </c>
      <c r="C6470" s="4" t="s">
        <v>551</v>
      </c>
      <c r="D6470" s="4">
        <v>19</v>
      </c>
      <c r="E6470" s="4" t="s">
        <v>26500</v>
      </c>
      <c r="F6470" s="4">
        <v>2.07728600502014</v>
      </c>
      <c r="G6470" s="4" t="s">
        <v>26501</v>
      </c>
    </row>
    <row r="6471" spans="1:7">
      <c r="A6471" s="4" t="s">
        <v>26502</v>
      </c>
      <c r="B6471" s="4" t="s">
        <v>26503</v>
      </c>
      <c r="C6471" s="4" t="s">
        <v>464</v>
      </c>
      <c r="D6471" s="4">
        <v>40</v>
      </c>
      <c r="E6471" s="4" t="s">
        <v>26504</v>
      </c>
      <c r="F6471" s="4">
        <v>2.07709646224976</v>
      </c>
      <c r="G6471" s="4" t="s">
        <v>26505</v>
      </c>
    </row>
    <row r="6472" spans="1:7">
      <c r="A6472" s="4" t="s">
        <v>26506</v>
      </c>
      <c r="B6472" s="4" t="s">
        <v>26507</v>
      </c>
      <c r="C6472" s="4" t="s">
        <v>464</v>
      </c>
      <c r="D6472" s="4">
        <v>40</v>
      </c>
      <c r="E6472" s="4" t="s">
        <v>26508</v>
      </c>
      <c r="F6472" s="4">
        <v>2.07686734199524</v>
      </c>
      <c r="G6472" s="4" t="s">
        <v>26509</v>
      </c>
    </row>
    <row r="6473" spans="1:7">
      <c r="A6473" s="4" t="s">
        <v>26510</v>
      </c>
      <c r="B6473" s="4" t="s">
        <v>26511</v>
      </c>
      <c r="C6473" s="4" t="s">
        <v>464</v>
      </c>
      <c r="D6473" s="4">
        <v>29</v>
      </c>
      <c r="E6473" s="4" t="s">
        <v>26512</v>
      </c>
      <c r="F6473" s="4">
        <v>2.07669901847839</v>
      </c>
      <c r="G6473" s="4" t="s">
        <v>26513</v>
      </c>
    </row>
    <row r="6474" spans="1:7">
      <c r="A6474" s="4" t="s">
        <v>26514</v>
      </c>
      <c r="B6474" s="4" t="s">
        <v>26515</v>
      </c>
      <c r="C6474" s="4" t="s">
        <v>464</v>
      </c>
      <c r="D6474" s="4">
        <v>35</v>
      </c>
      <c r="E6474" s="4" t="s">
        <v>26516</v>
      </c>
      <c r="F6474" s="4">
        <v>2.07659769058228</v>
      </c>
      <c r="G6474" s="4" t="s">
        <v>26517</v>
      </c>
    </row>
    <row r="6475" spans="1:7">
      <c r="A6475" s="4" t="s">
        <v>26518</v>
      </c>
      <c r="B6475" s="4" t="s">
        <v>26519</v>
      </c>
      <c r="C6475" s="4" t="s">
        <v>464</v>
      </c>
      <c r="D6475" s="4">
        <v>29</v>
      </c>
      <c r="E6475" s="4" t="s">
        <v>26520</v>
      </c>
      <c r="F6475" s="4">
        <v>2.07433152198792</v>
      </c>
      <c r="G6475" s="4" t="s">
        <v>26521</v>
      </c>
    </row>
    <row r="6476" spans="1:7">
      <c r="A6476" s="4" t="s">
        <v>26522</v>
      </c>
      <c r="B6476" s="4" t="s">
        <v>26523</v>
      </c>
      <c r="C6476" s="4" t="s">
        <v>551</v>
      </c>
      <c r="D6476" s="4">
        <v>9</v>
      </c>
      <c r="E6476" s="4" t="s">
        <v>26524</v>
      </c>
      <c r="F6476" s="4">
        <v>2.07387113571167</v>
      </c>
      <c r="G6476" s="4" t="s">
        <v>26525</v>
      </c>
    </row>
    <row r="6477" spans="1:7">
      <c r="A6477" s="4" t="s">
        <v>26526</v>
      </c>
      <c r="B6477" s="4" t="s">
        <v>26527</v>
      </c>
      <c r="C6477" s="4" t="s">
        <v>464</v>
      </c>
      <c r="D6477" s="4">
        <v>40</v>
      </c>
      <c r="E6477" s="4" t="s">
        <v>26528</v>
      </c>
      <c r="F6477" s="4">
        <v>2.0730242729187</v>
      </c>
      <c r="G6477" s="4" t="s">
        <v>26529</v>
      </c>
    </row>
    <row r="6478" spans="1:7">
      <c r="A6478" s="4" t="s">
        <v>26530</v>
      </c>
      <c r="B6478" s="4" t="s">
        <v>26531</v>
      </c>
      <c r="C6478" s="4" t="s">
        <v>464</v>
      </c>
      <c r="D6478" s="4">
        <v>37</v>
      </c>
      <c r="E6478" s="4" t="s">
        <v>26532</v>
      </c>
      <c r="F6478" s="4">
        <v>2.07121896743774</v>
      </c>
      <c r="G6478" s="4" t="s">
        <v>26533</v>
      </c>
    </row>
    <row r="6479" spans="1:7">
      <c r="A6479" s="4" t="s">
        <v>26534</v>
      </c>
      <c r="B6479" s="4" t="s">
        <v>26535</v>
      </c>
      <c r="C6479" s="4" t="s">
        <v>464</v>
      </c>
      <c r="D6479" s="4">
        <v>41</v>
      </c>
      <c r="E6479" s="4" t="s">
        <v>26536</v>
      </c>
      <c r="F6479" s="4">
        <v>2.07104778289795</v>
      </c>
      <c r="G6479" s="4" t="s">
        <v>26537</v>
      </c>
    </row>
    <row r="6480" spans="1:7">
      <c r="A6480" s="4" t="s">
        <v>26538</v>
      </c>
      <c r="B6480" s="4" t="s">
        <v>26539</v>
      </c>
      <c r="C6480" s="4" t="s">
        <v>464</v>
      </c>
      <c r="D6480" s="4">
        <v>40</v>
      </c>
      <c r="E6480" s="4" t="s">
        <v>26540</v>
      </c>
      <c r="F6480" s="4">
        <v>2.07063031196594</v>
      </c>
      <c r="G6480" s="4" t="s">
        <v>26541</v>
      </c>
    </row>
    <row r="6481" spans="1:7">
      <c r="A6481" s="4" t="s">
        <v>26542</v>
      </c>
      <c r="B6481" s="4" t="s">
        <v>26543</v>
      </c>
      <c r="C6481" s="4" t="s">
        <v>464</v>
      </c>
      <c r="D6481" s="4">
        <v>41</v>
      </c>
      <c r="E6481" s="4" t="s">
        <v>26544</v>
      </c>
      <c r="F6481" s="4">
        <v>2.07031464576721</v>
      </c>
      <c r="G6481" s="4" t="s">
        <v>26545</v>
      </c>
    </row>
    <row r="6482" spans="1:7">
      <c r="A6482" s="4" t="s">
        <v>26546</v>
      </c>
      <c r="B6482" s="4" t="s">
        <v>26547</v>
      </c>
      <c r="C6482" s="4" t="s">
        <v>464</v>
      </c>
      <c r="D6482" s="4">
        <v>46</v>
      </c>
      <c r="E6482" s="4" t="s">
        <v>26548</v>
      </c>
      <c r="F6482" s="4">
        <v>2.06943082809448</v>
      </c>
      <c r="G6482" s="4" t="s">
        <v>26549</v>
      </c>
    </row>
    <row r="6483" spans="1:7">
      <c r="A6483" s="4" t="s">
        <v>26550</v>
      </c>
      <c r="B6483" s="4" t="s">
        <v>26551</v>
      </c>
      <c r="C6483" s="4" t="s">
        <v>464</v>
      </c>
      <c r="D6483" s="4">
        <v>41</v>
      </c>
      <c r="E6483" s="4" t="s">
        <v>26552</v>
      </c>
      <c r="F6483" s="4">
        <v>2.06761646270752</v>
      </c>
      <c r="G6483" s="4" t="s">
        <v>26553</v>
      </c>
    </row>
    <row r="6484" spans="1:7">
      <c r="A6484" s="4" t="s">
        <v>26554</v>
      </c>
      <c r="B6484" s="4" t="s">
        <v>26555</v>
      </c>
      <c r="C6484" s="4" t="s">
        <v>464</v>
      </c>
      <c r="D6484" s="4">
        <v>40</v>
      </c>
      <c r="E6484" s="4" t="s">
        <v>26556</v>
      </c>
      <c r="F6484" s="4">
        <v>2.06747341156006</v>
      </c>
      <c r="G6484" s="4" t="s">
        <v>26557</v>
      </c>
    </row>
    <row r="6485" spans="1:7">
      <c r="A6485" s="4" t="s">
        <v>26558</v>
      </c>
      <c r="B6485" s="4" t="s">
        <v>26559</v>
      </c>
      <c r="C6485" s="4" t="s">
        <v>464</v>
      </c>
      <c r="D6485" s="4">
        <v>45</v>
      </c>
      <c r="E6485" s="4" t="s">
        <v>26560</v>
      </c>
      <c r="F6485" s="4">
        <v>2.06729865074158</v>
      </c>
      <c r="G6485" s="4" t="s">
        <v>26561</v>
      </c>
    </row>
    <row r="6486" spans="1:7">
      <c r="A6486" s="4" t="s">
        <v>26562</v>
      </c>
      <c r="B6486" s="4" t="s">
        <v>26563</v>
      </c>
      <c r="C6486" s="4" t="s">
        <v>464</v>
      </c>
      <c r="D6486" s="4">
        <v>40</v>
      </c>
      <c r="E6486" s="4" t="s">
        <v>26564</v>
      </c>
      <c r="F6486" s="4">
        <v>2.06628751754761</v>
      </c>
      <c r="G6486" s="4" t="s">
        <v>26565</v>
      </c>
    </row>
    <row r="6487" spans="1:7">
      <c r="A6487" s="4" t="s">
        <v>26566</v>
      </c>
      <c r="B6487" s="4" t="s">
        <v>26567</v>
      </c>
      <c r="C6487" s="4" t="s">
        <v>464</v>
      </c>
      <c r="D6487" s="4">
        <v>34</v>
      </c>
      <c r="E6487" s="4" t="s">
        <v>26568</v>
      </c>
      <c r="F6487" s="4">
        <v>2.06527709960938</v>
      </c>
      <c r="G6487" s="4" t="s">
        <v>26569</v>
      </c>
    </row>
    <row r="6488" spans="1:7">
      <c r="A6488" s="4" t="s">
        <v>26570</v>
      </c>
      <c r="B6488" s="4" t="s">
        <v>26571</v>
      </c>
      <c r="C6488" s="4" t="s">
        <v>464</v>
      </c>
      <c r="D6488" s="4">
        <v>42</v>
      </c>
      <c r="E6488" s="4" t="s">
        <v>26572</v>
      </c>
      <c r="F6488" s="4">
        <v>2.0652768611908</v>
      </c>
      <c r="G6488" s="4" t="s">
        <v>26573</v>
      </c>
    </row>
    <row r="6489" spans="1:7">
      <c r="A6489" s="4" t="s">
        <v>26574</v>
      </c>
      <c r="B6489" s="4" t="s">
        <v>26575</v>
      </c>
      <c r="C6489" s="4" t="s">
        <v>464</v>
      </c>
      <c r="D6489" s="4">
        <v>40</v>
      </c>
      <c r="E6489" s="4" t="s">
        <v>26576</v>
      </c>
      <c r="F6489" s="4">
        <v>2.06470608711243</v>
      </c>
      <c r="G6489" s="4" t="s">
        <v>26577</v>
      </c>
    </row>
    <row r="6490" spans="1:7">
      <c r="A6490" s="4" t="s">
        <v>26578</v>
      </c>
      <c r="B6490" s="4" t="s">
        <v>26579</v>
      </c>
      <c r="C6490" s="4" t="s">
        <v>551</v>
      </c>
      <c r="D6490" s="4">
        <v>16</v>
      </c>
      <c r="E6490" s="4" t="s">
        <v>26580</v>
      </c>
      <c r="F6490" s="4">
        <v>2.06416630744934</v>
      </c>
      <c r="G6490" s="4" t="s">
        <v>26581</v>
      </c>
    </row>
    <row r="6491" spans="1:7">
      <c r="A6491" s="4" t="s">
        <v>26582</v>
      </c>
      <c r="B6491" s="4" t="s">
        <v>26583</v>
      </c>
      <c r="C6491" s="4" t="s">
        <v>464</v>
      </c>
      <c r="D6491" s="4">
        <v>27</v>
      </c>
      <c r="E6491" s="4" t="s">
        <v>26584</v>
      </c>
      <c r="F6491" s="4">
        <v>2.06412410736084</v>
      </c>
      <c r="G6491" s="4" t="s">
        <v>26585</v>
      </c>
    </row>
    <row r="6492" spans="1:7">
      <c r="A6492" s="4" t="s">
        <v>26586</v>
      </c>
      <c r="B6492" s="4" t="s">
        <v>26587</v>
      </c>
      <c r="C6492" s="4" t="s">
        <v>464</v>
      </c>
      <c r="D6492" s="4">
        <v>26</v>
      </c>
      <c r="E6492" s="4" t="s">
        <v>26588</v>
      </c>
      <c r="F6492" s="4">
        <v>2.06393241882324</v>
      </c>
      <c r="G6492" s="4" t="s">
        <v>26589</v>
      </c>
    </row>
    <row r="6493" spans="1:7">
      <c r="A6493" s="4" t="s">
        <v>26590</v>
      </c>
      <c r="B6493" s="4" t="s">
        <v>26591</v>
      </c>
      <c r="C6493" s="4" t="s">
        <v>464</v>
      </c>
      <c r="D6493" s="4">
        <v>41</v>
      </c>
      <c r="E6493" s="4" t="s">
        <v>26592</v>
      </c>
      <c r="F6493" s="4">
        <v>2.06335258483887</v>
      </c>
      <c r="G6493" s="4" t="s">
        <v>26593</v>
      </c>
    </row>
    <row r="6494" spans="1:7">
      <c r="A6494" s="4" t="s">
        <v>26594</v>
      </c>
      <c r="B6494" s="4" t="s">
        <v>26595</v>
      </c>
      <c r="C6494" s="4" t="s">
        <v>464</v>
      </c>
      <c r="D6494" s="4">
        <v>40</v>
      </c>
      <c r="E6494" s="4" t="s">
        <v>26596</v>
      </c>
      <c r="F6494" s="4">
        <v>2.06282997131348</v>
      </c>
      <c r="G6494" s="4" t="s">
        <v>26597</v>
      </c>
    </row>
    <row r="6495" spans="1:7">
      <c r="A6495" s="4" t="s">
        <v>26598</v>
      </c>
      <c r="B6495" s="4" t="s">
        <v>26599</v>
      </c>
      <c r="C6495" s="4" t="s">
        <v>464</v>
      </c>
      <c r="D6495" s="4">
        <v>34</v>
      </c>
      <c r="E6495" s="4" t="s">
        <v>26600</v>
      </c>
      <c r="F6495" s="4">
        <v>2.06244516372681</v>
      </c>
      <c r="G6495" s="4" t="s">
        <v>26601</v>
      </c>
    </row>
    <row r="6496" spans="1:7">
      <c r="A6496" s="4" t="s">
        <v>26602</v>
      </c>
      <c r="B6496" s="4" t="s">
        <v>26603</v>
      </c>
      <c r="C6496" s="4" t="s">
        <v>464</v>
      </c>
      <c r="D6496" s="4">
        <v>36</v>
      </c>
      <c r="E6496" s="4" t="s">
        <v>26604</v>
      </c>
      <c r="F6496" s="4">
        <v>2.06240701675415</v>
      </c>
      <c r="G6496" s="4" t="s">
        <v>26605</v>
      </c>
    </row>
    <row r="6497" spans="1:7">
      <c r="A6497" s="4" t="s">
        <v>26606</v>
      </c>
      <c r="B6497" s="4" t="s">
        <v>26607</v>
      </c>
      <c r="C6497" s="4" t="s">
        <v>464</v>
      </c>
      <c r="D6497" s="4">
        <v>44</v>
      </c>
      <c r="E6497" s="4" t="s">
        <v>26608</v>
      </c>
      <c r="F6497" s="4">
        <v>2.0623140335083</v>
      </c>
      <c r="G6497" s="4" t="s">
        <v>26609</v>
      </c>
    </row>
    <row r="6498" spans="1:7">
      <c r="A6498" s="4" t="s">
        <v>26610</v>
      </c>
      <c r="B6498" s="4" t="s">
        <v>26611</v>
      </c>
      <c r="C6498" s="4" t="s">
        <v>551</v>
      </c>
      <c r="D6498" s="4">
        <v>10</v>
      </c>
      <c r="E6498" s="4" t="s">
        <v>26612</v>
      </c>
      <c r="F6498" s="4">
        <v>2.06202006340027</v>
      </c>
      <c r="G6498" s="4" t="s">
        <v>26613</v>
      </c>
    </row>
    <row r="6499" spans="1:7">
      <c r="A6499" s="4" t="s">
        <v>26614</v>
      </c>
      <c r="B6499" s="4" t="s">
        <v>26615</v>
      </c>
      <c r="C6499" s="4" t="s">
        <v>464</v>
      </c>
      <c r="D6499" s="4">
        <v>35</v>
      </c>
      <c r="E6499" s="4" t="s">
        <v>26616</v>
      </c>
      <c r="F6499" s="4">
        <v>2.06115007400513</v>
      </c>
      <c r="G6499" s="4" t="s">
        <v>26617</v>
      </c>
    </row>
    <row r="6500" spans="1:7">
      <c r="A6500" s="4" t="s">
        <v>26618</v>
      </c>
      <c r="B6500" s="4" t="s">
        <v>26619</v>
      </c>
      <c r="C6500" s="4" t="s">
        <v>464</v>
      </c>
      <c r="D6500" s="4">
        <v>39</v>
      </c>
      <c r="E6500" s="4" t="s">
        <v>26620</v>
      </c>
      <c r="F6500" s="4">
        <v>2.06063055992126</v>
      </c>
      <c r="G6500" s="4" t="s">
        <v>26621</v>
      </c>
    </row>
    <row r="6501" spans="1:7">
      <c r="A6501" s="4" t="s">
        <v>26622</v>
      </c>
      <c r="B6501" s="4" t="s">
        <v>26623</v>
      </c>
      <c r="C6501" s="4" t="s">
        <v>464</v>
      </c>
      <c r="D6501" s="4">
        <v>34</v>
      </c>
      <c r="E6501" s="4" t="s">
        <v>26624</v>
      </c>
      <c r="F6501" s="4">
        <v>2.0594642162323</v>
      </c>
      <c r="G6501" s="4" t="s">
        <v>26625</v>
      </c>
    </row>
    <row r="6502" spans="1:7">
      <c r="A6502" s="4" t="s">
        <v>26626</v>
      </c>
      <c r="B6502" s="4" t="s">
        <v>26627</v>
      </c>
      <c r="C6502" s="4" t="s">
        <v>464</v>
      </c>
      <c r="D6502" s="4">
        <v>37</v>
      </c>
      <c r="E6502" s="4" t="s">
        <v>26628</v>
      </c>
      <c r="F6502" s="4">
        <v>2.05907940864563</v>
      </c>
      <c r="G6502" s="4" t="s">
        <v>26629</v>
      </c>
    </row>
    <row r="6503" spans="1:7">
      <c r="A6503" s="4" t="s">
        <v>26630</v>
      </c>
      <c r="B6503" s="4" t="s">
        <v>26631</v>
      </c>
      <c r="C6503" s="4" t="s">
        <v>464</v>
      </c>
      <c r="D6503" s="4">
        <v>42</v>
      </c>
      <c r="E6503" s="4" t="s">
        <v>26632</v>
      </c>
      <c r="F6503" s="4">
        <v>2.05907201766968</v>
      </c>
      <c r="G6503" s="4" t="s">
        <v>26633</v>
      </c>
    </row>
    <row r="6504" spans="1:7">
      <c r="A6504" s="4" t="s">
        <v>26634</v>
      </c>
      <c r="B6504" s="4" t="s">
        <v>26635</v>
      </c>
      <c r="C6504" s="4" t="s">
        <v>464</v>
      </c>
      <c r="D6504" s="4">
        <v>41</v>
      </c>
      <c r="E6504" s="4" t="s">
        <v>26636</v>
      </c>
      <c r="F6504" s="4">
        <v>2.05879426002502</v>
      </c>
      <c r="G6504" s="4" t="s">
        <v>26637</v>
      </c>
    </row>
    <row r="6505" spans="1:7">
      <c r="A6505" s="4" t="s">
        <v>26638</v>
      </c>
      <c r="B6505" s="4" t="s">
        <v>26639</v>
      </c>
      <c r="C6505" s="4" t="s">
        <v>464</v>
      </c>
      <c r="D6505" s="4">
        <v>41</v>
      </c>
      <c r="E6505" s="4" t="s">
        <v>26640</v>
      </c>
      <c r="F6505" s="4">
        <v>2.05861711502075</v>
      </c>
      <c r="G6505" s="4" t="s">
        <v>26641</v>
      </c>
    </row>
    <row r="6506" spans="1:7">
      <c r="A6506" s="4" t="s">
        <v>26642</v>
      </c>
      <c r="B6506" s="4" t="s">
        <v>26643</v>
      </c>
      <c r="C6506" s="4" t="s">
        <v>464</v>
      </c>
      <c r="D6506" s="4">
        <v>37</v>
      </c>
      <c r="E6506" s="4" t="s">
        <v>26644</v>
      </c>
      <c r="F6506" s="4">
        <v>2.05857253074646</v>
      </c>
      <c r="G6506" s="4" t="s">
        <v>26645</v>
      </c>
    </row>
    <row r="6507" spans="1:7">
      <c r="A6507" s="4" t="s">
        <v>26646</v>
      </c>
      <c r="B6507" s="4" t="s">
        <v>26647</v>
      </c>
      <c r="C6507" s="4" t="s">
        <v>464</v>
      </c>
      <c r="D6507" s="4">
        <v>42</v>
      </c>
      <c r="E6507" s="4" t="s">
        <v>26648</v>
      </c>
      <c r="F6507" s="4">
        <v>2.05854082107544</v>
      </c>
      <c r="G6507" s="4" t="s">
        <v>26649</v>
      </c>
    </row>
    <row r="6508" spans="1:7">
      <c r="A6508" s="4" t="s">
        <v>26650</v>
      </c>
      <c r="B6508" s="4" t="s">
        <v>26651</v>
      </c>
      <c r="C6508" s="4" t="s">
        <v>464</v>
      </c>
      <c r="D6508" s="4">
        <v>46</v>
      </c>
      <c r="E6508" s="4" t="s">
        <v>26652</v>
      </c>
      <c r="F6508" s="4">
        <v>2.05835390090942</v>
      </c>
      <c r="G6508" s="4" t="s">
        <v>26653</v>
      </c>
    </row>
    <row r="6509" spans="1:7">
      <c r="A6509" s="4" t="s">
        <v>26654</v>
      </c>
      <c r="B6509" s="4" t="s">
        <v>26655</v>
      </c>
      <c r="C6509" s="4" t="s">
        <v>464</v>
      </c>
      <c r="D6509" s="4">
        <v>45</v>
      </c>
      <c r="E6509" s="4" t="s">
        <v>26656</v>
      </c>
      <c r="F6509" s="4">
        <v>2.05751848220825</v>
      </c>
      <c r="G6509" s="4" t="s">
        <v>26657</v>
      </c>
    </row>
    <row r="6510" spans="1:7">
      <c r="A6510" s="4" t="s">
        <v>26658</v>
      </c>
      <c r="B6510" s="4" t="s">
        <v>26659</v>
      </c>
      <c r="C6510" s="4" t="s">
        <v>464</v>
      </c>
      <c r="D6510" s="4">
        <v>39</v>
      </c>
      <c r="E6510" s="4" t="s">
        <v>26660</v>
      </c>
      <c r="F6510" s="4">
        <v>2.05713677406311</v>
      </c>
      <c r="G6510" s="4" t="s">
        <v>26661</v>
      </c>
    </row>
    <row r="6511" spans="1:7">
      <c r="A6511" s="4" t="s">
        <v>26662</v>
      </c>
      <c r="B6511" s="4" t="s">
        <v>26663</v>
      </c>
      <c r="C6511" s="4" t="s">
        <v>464</v>
      </c>
      <c r="D6511" s="4">
        <v>40</v>
      </c>
      <c r="E6511" s="4" t="s">
        <v>26664</v>
      </c>
      <c r="F6511" s="4">
        <v>2.05628085136414</v>
      </c>
      <c r="G6511" s="4" t="s">
        <v>26665</v>
      </c>
    </row>
    <row r="6512" spans="1:7">
      <c r="A6512" s="4" t="s">
        <v>26666</v>
      </c>
      <c r="B6512" s="4" t="s">
        <v>26667</v>
      </c>
      <c r="C6512" s="4" t="s">
        <v>464</v>
      </c>
      <c r="D6512" s="4">
        <v>36</v>
      </c>
      <c r="E6512" s="4" t="s">
        <v>26668</v>
      </c>
      <c r="F6512" s="4">
        <v>2.05617547035217</v>
      </c>
      <c r="G6512" s="4" t="s">
        <v>26669</v>
      </c>
    </row>
    <row r="6513" spans="1:7">
      <c r="A6513" s="4" t="s">
        <v>415</v>
      </c>
      <c r="B6513" s="4" t="s">
        <v>26670</v>
      </c>
      <c r="C6513" s="4" t="s">
        <v>464</v>
      </c>
      <c r="D6513" s="4">
        <v>41</v>
      </c>
      <c r="E6513" s="4" t="s">
        <v>26671</v>
      </c>
      <c r="F6513" s="4">
        <v>2.05614137649536</v>
      </c>
      <c r="G6513" s="4" t="s">
        <v>26672</v>
      </c>
    </row>
    <row r="6514" spans="1:7">
      <c r="A6514" s="4" t="s">
        <v>26673</v>
      </c>
      <c r="B6514" s="4" t="s">
        <v>26674</v>
      </c>
      <c r="C6514" s="4" t="s">
        <v>464</v>
      </c>
      <c r="D6514" s="4">
        <v>39</v>
      </c>
      <c r="E6514" s="4" t="s">
        <v>26675</v>
      </c>
      <c r="F6514" s="4">
        <v>2.05586528778076</v>
      </c>
      <c r="G6514" s="4" t="s">
        <v>26676</v>
      </c>
    </row>
    <row r="6515" spans="1:7">
      <c r="A6515" s="4" t="s">
        <v>26677</v>
      </c>
      <c r="B6515" s="4" t="s">
        <v>26678</v>
      </c>
      <c r="C6515" s="4" t="s">
        <v>464</v>
      </c>
      <c r="D6515" s="4">
        <v>36</v>
      </c>
      <c r="E6515" s="4" t="s">
        <v>26679</v>
      </c>
      <c r="F6515" s="4">
        <v>2.05577421188354</v>
      </c>
      <c r="G6515" s="4" t="s">
        <v>26680</v>
      </c>
    </row>
    <row r="6516" spans="1:7">
      <c r="A6516" s="4" t="s">
        <v>26681</v>
      </c>
      <c r="B6516" s="4" t="s">
        <v>26682</v>
      </c>
      <c r="C6516" s="4" t="s">
        <v>464</v>
      </c>
      <c r="D6516" s="4">
        <v>32</v>
      </c>
      <c r="E6516" s="4" t="s">
        <v>26683</v>
      </c>
      <c r="F6516" s="4">
        <v>2.05538487434387</v>
      </c>
      <c r="G6516" s="4" t="s">
        <v>26684</v>
      </c>
    </row>
    <row r="6517" spans="1:7">
      <c r="A6517" s="4" t="s">
        <v>26685</v>
      </c>
      <c r="B6517" s="4" t="s">
        <v>26686</v>
      </c>
      <c r="C6517" s="4" t="s">
        <v>464</v>
      </c>
      <c r="D6517" s="4">
        <v>42</v>
      </c>
      <c r="E6517" s="4" t="s">
        <v>26687</v>
      </c>
      <c r="F6517" s="4">
        <v>2.05534791946411</v>
      </c>
      <c r="G6517" s="4" t="s">
        <v>26688</v>
      </c>
    </row>
    <row r="6518" spans="1:7">
      <c r="A6518" s="4" t="s">
        <v>26689</v>
      </c>
      <c r="B6518" s="4" t="s">
        <v>26690</v>
      </c>
      <c r="C6518" s="4" t="s">
        <v>464</v>
      </c>
      <c r="D6518" s="4">
        <v>46</v>
      </c>
      <c r="E6518" s="4" t="s">
        <v>26691</v>
      </c>
      <c r="F6518" s="4">
        <v>2.05472230911255</v>
      </c>
      <c r="G6518" s="4" t="s">
        <v>26692</v>
      </c>
    </row>
    <row r="6519" spans="1:7">
      <c r="A6519" s="4" t="s">
        <v>26693</v>
      </c>
      <c r="B6519" s="4" t="s">
        <v>26694</v>
      </c>
      <c r="C6519" s="4" t="s">
        <v>551</v>
      </c>
      <c r="D6519" s="4">
        <v>20</v>
      </c>
      <c r="E6519" s="4" t="s">
        <v>26695</v>
      </c>
      <c r="F6519" s="4">
        <v>2.05440664291382</v>
      </c>
      <c r="G6519" s="4" t="s">
        <v>26696</v>
      </c>
    </row>
    <row r="6520" spans="1:7">
      <c r="A6520" s="4" t="s">
        <v>26697</v>
      </c>
      <c r="B6520" s="4" t="s">
        <v>26698</v>
      </c>
      <c r="C6520" s="4" t="s">
        <v>464</v>
      </c>
      <c r="D6520" s="4">
        <v>37</v>
      </c>
      <c r="E6520" s="4" t="s">
        <v>26699</v>
      </c>
      <c r="F6520" s="4">
        <v>2.05385303497314</v>
      </c>
      <c r="G6520" s="4" t="s">
        <v>26700</v>
      </c>
    </row>
    <row r="6521" spans="1:7">
      <c r="A6521" s="4" t="s">
        <v>26701</v>
      </c>
      <c r="B6521" s="4" t="s">
        <v>26702</v>
      </c>
      <c r="C6521" s="4" t="s">
        <v>464</v>
      </c>
      <c r="D6521" s="4">
        <v>38</v>
      </c>
      <c r="E6521" s="4" t="s">
        <v>26703</v>
      </c>
      <c r="F6521" s="4">
        <v>2.05361747741699</v>
      </c>
      <c r="G6521" s="4" t="s">
        <v>26704</v>
      </c>
    </row>
    <row r="6522" spans="1:7">
      <c r="A6522" s="4" t="s">
        <v>26705</v>
      </c>
      <c r="B6522" s="4" t="s">
        <v>26706</v>
      </c>
      <c r="C6522" s="4" t="s">
        <v>464</v>
      </c>
      <c r="D6522" s="4">
        <v>36</v>
      </c>
      <c r="E6522" s="4" t="s">
        <v>26707</v>
      </c>
      <c r="F6522" s="4">
        <v>2.05352091789246</v>
      </c>
      <c r="G6522" s="4" t="s">
        <v>26708</v>
      </c>
    </row>
    <row r="6523" spans="1:7">
      <c r="A6523" s="4" t="s">
        <v>26709</v>
      </c>
      <c r="B6523" s="4" t="s">
        <v>26710</v>
      </c>
      <c r="C6523" s="4" t="s">
        <v>464</v>
      </c>
      <c r="D6523" s="4">
        <v>47</v>
      </c>
      <c r="E6523" s="4" t="s">
        <v>26711</v>
      </c>
      <c r="F6523" s="4">
        <v>2.05335378646851</v>
      </c>
      <c r="G6523" s="4" t="s">
        <v>26712</v>
      </c>
    </row>
    <row r="6524" spans="1:7">
      <c r="A6524" s="4" t="s">
        <v>26713</v>
      </c>
      <c r="B6524" s="4" t="s">
        <v>26714</v>
      </c>
      <c r="C6524" s="4" t="s">
        <v>464</v>
      </c>
      <c r="D6524" s="4">
        <v>33</v>
      </c>
      <c r="E6524" s="4" t="s">
        <v>26715</v>
      </c>
      <c r="F6524" s="4">
        <v>2.05333185195923</v>
      </c>
      <c r="G6524" s="4" t="s">
        <v>26716</v>
      </c>
    </row>
    <row r="6525" spans="1:7">
      <c r="A6525" s="4" t="s">
        <v>26717</v>
      </c>
      <c r="B6525" s="4" t="s">
        <v>26718</v>
      </c>
      <c r="C6525" s="4" t="s">
        <v>464</v>
      </c>
      <c r="D6525" s="4">
        <v>33</v>
      </c>
      <c r="E6525" s="4" t="s">
        <v>26719</v>
      </c>
      <c r="F6525" s="4">
        <v>2.05319452285767</v>
      </c>
      <c r="G6525" s="4" t="s">
        <v>26720</v>
      </c>
    </row>
    <row r="6526" spans="1:7">
      <c r="A6526" s="4" t="s">
        <v>26721</v>
      </c>
      <c r="B6526" s="4" t="s">
        <v>26722</v>
      </c>
      <c r="C6526" s="4" t="s">
        <v>464</v>
      </c>
      <c r="D6526" s="4">
        <v>47</v>
      </c>
      <c r="E6526" s="4" t="s">
        <v>26723</v>
      </c>
      <c r="F6526" s="4">
        <v>2.05242681503296</v>
      </c>
      <c r="G6526" s="4" t="s">
        <v>26724</v>
      </c>
    </row>
    <row r="6527" spans="1:7">
      <c r="A6527" s="4" t="s">
        <v>26725</v>
      </c>
      <c r="B6527" s="4" t="s">
        <v>26726</v>
      </c>
      <c r="C6527" s="4" t="s">
        <v>464</v>
      </c>
      <c r="D6527" s="4">
        <v>41</v>
      </c>
      <c r="E6527" s="4" t="s">
        <v>26727</v>
      </c>
      <c r="F6527" s="4">
        <v>2.05220246315002</v>
      </c>
      <c r="G6527" s="4" t="s">
        <v>26728</v>
      </c>
    </row>
    <row r="6528" spans="1:7">
      <c r="A6528" s="4" t="s">
        <v>26729</v>
      </c>
      <c r="B6528" s="4" t="s">
        <v>26730</v>
      </c>
      <c r="C6528" s="4" t="s">
        <v>464</v>
      </c>
      <c r="D6528" s="4">
        <v>35</v>
      </c>
      <c r="E6528" s="4" t="s">
        <v>26731</v>
      </c>
      <c r="F6528" s="4">
        <v>2.05211758613586</v>
      </c>
      <c r="G6528" s="4" t="s">
        <v>26732</v>
      </c>
    </row>
    <row r="6529" spans="1:7">
      <c r="A6529" s="4" t="s">
        <v>26733</v>
      </c>
      <c r="B6529" s="4" t="s">
        <v>26734</v>
      </c>
      <c r="C6529" s="4" t="s">
        <v>464</v>
      </c>
      <c r="D6529" s="4">
        <v>42</v>
      </c>
      <c r="E6529" s="4" t="s">
        <v>26735</v>
      </c>
      <c r="F6529" s="4">
        <v>2.05184984207153</v>
      </c>
      <c r="G6529" s="4" t="s">
        <v>26736</v>
      </c>
    </row>
    <row r="6530" spans="1:7">
      <c r="A6530" s="4" t="s">
        <v>26737</v>
      </c>
      <c r="B6530" s="4" t="s">
        <v>26738</v>
      </c>
      <c r="C6530" s="4" t="s">
        <v>464</v>
      </c>
      <c r="D6530" s="4">
        <v>40</v>
      </c>
      <c r="E6530" s="4" t="s">
        <v>26739</v>
      </c>
      <c r="F6530" s="4">
        <v>2.05164575576782</v>
      </c>
      <c r="G6530" s="4" t="s">
        <v>26740</v>
      </c>
    </row>
    <row r="6531" spans="1:7">
      <c r="A6531" s="4" t="s">
        <v>26741</v>
      </c>
      <c r="B6531" s="4" t="s">
        <v>26742</v>
      </c>
      <c r="C6531" s="4" t="s">
        <v>464</v>
      </c>
      <c r="D6531" s="4">
        <v>37</v>
      </c>
      <c r="E6531" s="4" t="s">
        <v>26743</v>
      </c>
      <c r="F6531" s="4">
        <v>2.0513334274292</v>
      </c>
      <c r="G6531" s="4" t="s">
        <v>26744</v>
      </c>
    </row>
    <row r="6532" spans="1:7">
      <c r="A6532" s="4" t="s">
        <v>26745</v>
      </c>
      <c r="B6532" s="4" t="s">
        <v>26746</v>
      </c>
      <c r="C6532" s="4" t="s">
        <v>464</v>
      </c>
      <c r="D6532" s="4">
        <v>37</v>
      </c>
      <c r="E6532" s="4" t="s">
        <v>26747</v>
      </c>
      <c r="F6532" s="4">
        <v>2.05102920532227</v>
      </c>
      <c r="G6532" s="4" t="s">
        <v>26748</v>
      </c>
    </row>
    <row r="6533" spans="1:7">
      <c r="A6533" s="4" t="s">
        <v>26749</v>
      </c>
      <c r="B6533" s="4" t="s">
        <v>26750</v>
      </c>
      <c r="C6533" s="4" t="s">
        <v>464</v>
      </c>
      <c r="D6533" s="4">
        <v>41</v>
      </c>
      <c r="E6533" s="4" t="s">
        <v>26751</v>
      </c>
      <c r="F6533" s="4">
        <v>2.05092668533325</v>
      </c>
      <c r="G6533" s="4" t="s">
        <v>26752</v>
      </c>
    </row>
    <row r="6534" spans="1:7">
      <c r="A6534" s="4" t="s">
        <v>26753</v>
      </c>
      <c r="B6534" s="4" t="s">
        <v>26754</v>
      </c>
      <c r="C6534" s="4" t="s">
        <v>551</v>
      </c>
      <c r="D6534" s="4">
        <v>16</v>
      </c>
      <c r="E6534" s="4" t="s">
        <v>26755</v>
      </c>
      <c r="F6534" s="4">
        <v>2.05074644088745</v>
      </c>
      <c r="G6534" s="4" t="s">
        <v>26756</v>
      </c>
    </row>
    <row r="6535" spans="1:7">
      <c r="A6535" s="4" t="s">
        <v>26757</v>
      </c>
      <c r="B6535" s="4" t="s">
        <v>26758</v>
      </c>
      <c r="C6535" s="4" t="s">
        <v>464</v>
      </c>
      <c r="D6535" s="4">
        <v>27</v>
      </c>
      <c r="E6535" s="4" t="s">
        <v>26759</v>
      </c>
      <c r="F6535" s="4">
        <v>2.05053687095642</v>
      </c>
      <c r="G6535" s="4" t="s">
        <v>26760</v>
      </c>
    </row>
    <row r="6536" spans="1:7">
      <c r="A6536" s="4" t="s">
        <v>26761</v>
      </c>
      <c r="B6536" s="4" t="s">
        <v>26762</v>
      </c>
      <c r="C6536" s="4" t="s">
        <v>551</v>
      </c>
      <c r="D6536" s="4">
        <v>15</v>
      </c>
      <c r="E6536" s="4" t="s">
        <v>26763</v>
      </c>
      <c r="F6536" s="4">
        <v>2.05045676231384</v>
      </c>
      <c r="G6536" s="4" t="s">
        <v>26764</v>
      </c>
    </row>
    <row r="6537" spans="1:7">
      <c r="A6537" s="4" t="s">
        <v>26765</v>
      </c>
      <c r="B6537" s="4" t="s">
        <v>26766</v>
      </c>
      <c r="C6537" s="4" t="s">
        <v>551</v>
      </c>
      <c r="D6537" s="4">
        <v>10</v>
      </c>
      <c r="E6537" s="4" t="s">
        <v>26767</v>
      </c>
      <c r="F6537" s="4">
        <v>2.05045676231384</v>
      </c>
      <c r="G6537" s="4" t="s">
        <v>26768</v>
      </c>
    </row>
    <row r="6538" spans="1:7">
      <c r="A6538" s="4" t="s">
        <v>26769</v>
      </c>
      <c r="B6538" s="4" t="s">
        <v>26770</v>
      </c>
      <c r="C6538" s="4" t="s">
        <v>464</v>
      </c>
      <c r="D6538" s="4">
        <v>42</v>
      </c>
      <c r="E6538" s="4" t="s">
        <v>26771</v>
      </c>
      <c r="F6538" s="4">
        <v>2.04909062385559</v>
      </c>
      <c r="G6538" s="4" t="s">
        <v>26772</v>
      </c>
    </row>
    <row r="6539" spans="1:7">
      <c r="A6539" s="4" t="s">
        <v>26773</v>
      </c>
      <c r="B6539" s="4" t="s">
        <v>26774</v>
      </c>
      <c r="C6539" s="4" t="s">
        <v>464</v>
      </c>
      <c r="D6539" s="4">
        <v>38</v>
      </c>
      <c r="E6539" s="4" t="s">
        <v>26775</v>
      </c>
      <c r="F6539" s="4">
        <v>2.04847741127014</v>
      </c>
      <c r="G6539" s="4" t="s">
        <v>26776</v>
      </c>
    </row>
    <row r="6540" spans="1:7">
      <c r="A6540" s="4" t="s">
        <v>26777</v>
      </c>
      <c r="B6540" s="4" t="s">
        <v>26778</v>
      </c>
      <c r="C6540" s="4" t="s">
        <v>464</v>
      </c>
      <c r="D6540" s="4">
        <v>38</v>
      </c>
      <c r="E6540" s="4" t="s">
        <v>26779</v>
      </c>
      <c r="F6540" s="4">
        <v>2.04789543151855</v>
      </c>
      <c r="G6540" s="4" t="s">
        <v>26780</v>
      </c>
    </row>
    <row r="6541" spans="1:7">
      <c r="A6541" s="4" t="s">
        <v>26781</v>
      </c>
      <c r="B6541" s="4" t="s">
        <v>26782</v>
      </c>
      <c r="C6541" s="4" t="s">
        <v>464</v>
      </c>
      <c r="D6541" s="4">
        <v>42</v>
      </c>
      <c r="E6541" s="4" t="s">
        <v>26783</v>
      </c>
      <c r="F6541" s="4">
        <v>2.04767417907715</v>
      </c>
      <c r="G6541" s="4" t="s">
        <v>26784</v>
      </c>
    </row>
    <row r="6542" spans="1:7">
      <c r="A6542" s="4" t="s">
        <v>26785</v>
      </c>
      <c r="B6542" s="4" t="s">
        <v>26786</v>
      </c>
      <c r="C6542" s="4" t="s">
        <v>551</v>
      </c>
      <c r="D6542" s="4">
        <v>19</v>
      </c>
      <c r="E6542" s="4" t="s">
        <v>26787</v>
      </c>
      <c r="F6542" s="4">
        <v>2.04717326164246</v>
      </c>
      <c r="G6542" s="4" t="s">
        <v>26788</v>
      </c>
    </row>
    <row r="6543" spans="1:7">
      <c r="A6543" s="4" t="s">
        <v>26789</v>
      </c>
      <c r="B6543" s="4" t="s">
        <v>26790</v>
      </c>
      <c r="C6543" s="4" t="s">
        <v>464</v>
      </c>
      <c r="D6543" s="4">
        <v>35</v>
      </c>
      <c r="E6543" s="4" t="s">
        <v>26791</v>
      </c>
      <c r="F6543" s="4">
        <v>2.04660105705261</v>
      </c>
      <c r="G6543" s="4" t="s">
        <v>26792</v>
      </c>
    </row>
    <row r="6544" spans="1:7">
      <c r="A6544" s="4" t="s">
        <v>26793</v>
      </c>
      <c r="B6544" s="4" t="s">
        <v>26794</v>
      </c>
      <c r="C6544" s="4" t="s">
        <v>464</v>
      </c>
      <c r="D6544" s="4">
        <v>29</v>
      </c>
      <c r="E6544" s="4" t="s">
        <v>26795</v>
      </c>
      <c r="F6544" s="4">
        <v>2.04636287689209</v>
      </c>
      <c r="G6544" s="4" t="s">
        <v>26796</v>
      </c>
    </row>
    <row r="6545" spans="1:7">
      <c r="A6545" s="4" t="s">
        <v>26797</v>
      </c>
      <c r="B6545" s="4" t="s">
        <v>26798</v>
      </c>
      <c r="C6545" s="4" t="s">
        <v>464</v>
      </c>
      <c r="D6545" s="4">
        <v>38</v>
      </c>
      <c r="E6545" s="4" t="s">
        <v>26799</v>
      </c>
      <c r="F6545" s="4">
        <v>2.04545593261719</v>
      </c>
      <c r="G6545" s="4" t="s">
        <v>26800</v>
      </c>
    </row>
    <row r="6546" spans="1:7">
      <c r="A6546" s="4" t="s">
        <v>26801</v>
      </c>
      <c r="B6546" s="4" t="s">
        <v>26802</v>
      </c>
      <c r="C6546" s="4" t="s">
        <v>464</v>
      </c>
      <c r="D6546" s="4">
        <v>39</v>
      </c>
      <c r="E6546" s="4" t="s">
        <v>26803</v>
      </c>
      <c r="F6546" s="4">
        <v>2.04533886909485</v>
      </c>
      <c r="G6546" s="4" t="s">
        <v>26804</v>
      </c>
    </row>
    <row r="6547" spans="1:7">
      <c r="A6547" s="4" t="s">
        <v>26805</v>
      </c>
      <c r="B6547" s="4" t="s">
        <v>26806</v>
      </c>
      <c r="C6547" s="4" t="s">
        <v>464</v>
      </c>
      <c r="D6547" s="4">
        <v>41</v>
      </c>
      <c r="E6547" s="4" t="s">
        <v>26807</v>
      </c>
      <c r="F6547" s="4">
        <v>2.04519653320313</v>
      </c>
      <c r="G6547" s="4" t="s">
        <v>26808</v>
      </c>
    </row>
    <row r="6548" spans="1:7">
      <c r="A6548" s="4" t="s">
        <v>26809</v>
      </c>
      <c r="B6548" s="4" t="s">
        <v>26810</v>
      </c>
      <c r="C6548" s="4" t="s">
        <v>464</v>
      </c>
      <c r="D6548" s="4">
        <v>40</v>
      </c>
      <c r="E6548" s="4" t="s">
        <v>26811</v>
      </c>
      <c r="F6548" s="4">
        <v>2.0449333190918</v>
      </c>
      <c r="G6548" s="4" t="s">
        <v>26812</v>
      </c>
    </row>
    <row r="6549" spans="1:7">
      <c r="A6549" s="4" t="s">
        <v>26813</v>
      </c>
      <c r="B6549" s="4" t="s">
        <v>26814</v>
      </c>
      <c r="C6549" s="4" t="s">
        <v>464</v>
      </c>
      <c r="D6549" s="4">
        <v>40</v>
      </c>
      <c r="E6549" s="4" t="s">
        <v>26815</v>
      </c>
      <c r="F6549" s="4">
        <v>2.04389047622681</v>
      </c>
      <c r="G6549" s="4" t="s">
        <v>26816</v>
      </c>
    </row>
    <row r="6550" spans="1:7">
      <c r="A6550" s="4" t="s">
        <v>26817</v>
      </c>
      <c r="B6550" s="4" t="s">
        <v>26818</v>
      </c>
      <c r="C6550" s="4" t="s">
        <v>464</v>
      </c>
      <c r="D6550" s="4">
        <v>37</v>
      </c>
      <c r="E6550" s="4" t="s">
        <v>26819</v>
      </c>
      <c r="F6550" s="4">
        <v>2.04278945922852</v>
      </c>
      <c r="G6550" s="4" t="s">
        <v>26820</v>
      </c>
    </row>
    <row r="6551" spans="1:7">
      <c r="A6551" s="4" t="s">
        <v>26821</v>
      </c>
      <c r="B6551" s="4" t="s">
        <v>26822</v>
      </c>
      <c r="C6551" s="4" t="s">
        <v>464</v>
      </c>
      <c r="D6551" s="4">
        <v>39</v>
      </c>
      <c r="E6551" s="4" t="s">
        <v>26823</v>
      </c>
      <c r="F6551" s="4">
        <v>2.04223155975342</v>
      </c>
      <c r="G6551" s="4" t="s">
        <v>26824</v>
      </c>
    </row>
    <row r="6552" spans="1:7">
      <c r="A6552" s="4" t="s">
        <v>26825</v>
      </c>
      <c r="B6552" s="4" t="s">
        <v>26826</v>
      </c>
      <c r="C6552" s="4" t="s">
        <v>464</v>
      </c>
      <c r="D6552" s="4">
        <v>37</v>
      </c>
      <c r="E6552" s="4" t="s">
        <v>26827</v>
      </c>
      <c r="F6552" s="4">
        <v>2.0413806438446</v>
      </c>
      <c r="G6552" s="4" t="s">
        <v>26828</v>
      </c>
    </row>
    <row r="6553" spans="1:7">
      <c r="A6553" s="4" t="s">
        <v>26829</v>
      </c>
      <c r="B6553" s="4" t="s">
        <v>26830</v>
      </c>
      <c r="C6553" s="4" t="s">
        <v>464</v>
      </c>
      <c r="D6553" s="4">
        <v>37</v>
      </c>
      <c r="E6553" s="4" t="s">
        <v>26831</v>
      </c>
      <c r="F6553" s="4">
        <v>2.04113054275513</v>
      </c>
      <c r="G6553" s="4" t="s">
        <v>26832</v>
      </c>
    </row>
    <row r="6554" spans="1:7">
      <c r="A6554" s="4" t="s">
        <v>26833</v>
      </c>
      <c r="B6554" s="4" t="s">
        <v>26834</v>
      </c>
      <c r="C6554" s="4" t="s">
        <v>464</v>
      </c>
      <c r="D6554" s="4">
        <v>41</v>
      </c>
      <c r="E6554" s="4" t="s">
        <v>26835</v>
      </c>
      <c r="F6554" s="4">
        <v>2.0407350063324</v>
      </c>
      <c r="G6554" s="4" t="s">
        <v>26836</v>
      </c>
    </row>
    <row r="6555" spans="1:7">
      <c r="A6555" s="4" t="s">
        <v>26837</v>
      </c>
      <c r="B6555" s="4" t="s">
        <v>26838</v>
      </c>
      <c r="C6555" s="4" t="s">
        <v>464</v>
      </c>
      <c r="D6555" s="4">
        <v>40</v>
      </c>
      <c r="E6555" s="4" t="s">
        <v>26839</v>
      </c>
      <c r="F6555" s="4">
        <v>2.04065465927124</v>
      </c>
      <c r="G6555" s="4" t="s">
        <v>26840</v>
      </c>
    </row>
    <row r="6556" spans="1:7">
      <c r="A6556" s="4" t="s">
        <v>26841</v>
      </c>
      <c r="B6556" s="4" t="s">
        <v>26842</v>
      </c>
      <c r="C6556" s="4" t="s">
        <v>464</v>
      </c>
      <c r="D6556" s="4">
        <v>39</v>
      </c>
      <c r="E6556" s="4" t="s">
        <v>26843</v>
      </c>
      <c r="F6556" s="4">
        <v>2.04052925109863</v>
      </c>
      <c r="G6556" s="4" t="s">
        <v>26844</v>
      </c>
    </row>
    <row r="6557" spans="1:7">
      <c r="A6557" s="4" t="s">
        <v>26845</v>
      </c>
      <c r="B6557" s="4" t="s">
        <v>26846</v>
      </c>
      <c r="C6557" s="4" t="s">
        <v>464</v>
      </c>
      <c r="D6557" s="4">
        <v>44</v>
      </c>
      <c r="E6557" s="4" t="s">
        <v>26847</v>
      </c>
      <c r="F6557" s="4">
        <v>2.04046559333801</v>
      </c>
      <c r="G6557" s="4" t="s">
        <v>26848</v>
      </c>
    </row>
    <row r="6558" spans="1:7">
      <c r="A6558" s="4" t="s">
        <v>26849</v>
      </c>
      <c r="B6558" s="4" t="s">
        <v>26850</v>
      </c>
      <c r="C6558" s="4" t="s">
        <v>464</v>
      </c>
      <c r="D6558" s="4">
        <v>35</v>
      </c>
      <c r="E6558" s="4" t="s">
        <v>26851</v>
      </c>
      <c r="F6558" s="4">
        <v>2.03962659835815</v>
      </c>
      <c r="G6558" s="4" t="s">
        <v>26852</v>
      </c>
    </row>
    <row r="6559" spans="1:7">
      <c r="A6559" s="4" t="s">
        <v>26853</v>
      </c>
      <c r="B6559" s="4" t="s">
        <v>26854</v>
      </c>
      <c r="C6559" s="4" t="s">
        <v>464</v>
      </c>
      <c r="D6559" s="4">
        <v>42</v>
      </c>
      <c r="E6559" s="4" t="s">
        <v>26855</v>
      </c>
      <c r="F6559" s="4">
        <v>2.03890824317932</v>
      </c>
      <c r="G6559" s="4" t="s">
        <v>26856</v>
      </c>
    </row>
    <row r="6560" spans="1:7">
      <c r="A6560" s="4" t="s">
        <v>26857</v>
      </c>
      <c r="B6560" s="4" t="s">
        <v>26858</v>
      </c>
      <c r="C6560" s="4" t="s">
        <v>464</v>
      </c>
      <c r="D6560" s="4">
        <v>34</v>
      </c>
      <c r="E6560" s="4" t="s">
        <v>26859</v>
      </c>
      <c r="F6560" s="4">
        <v>2.03872179985046</v>
      </c>
      <c r="G6560" s="4" t="s">
        <v>26860</v>
      </c>
    </row>
    <row r="6561" spans="1:7">
      <c r="A6561" s="4" t="s">
        <v>26861</v>
      </c>
      <c r="B6561" s="4" t="s">
        <v>26862</v>
      </c>
      <c r="C6561" s="4" t="s">
        <v>464</v>
      </c>
      <c r="D6561" s="4">
        <v>40</v>
      </c>
      <c r="E6561" s="4" t="s">
        <v>26863</v>
      </c>
      <c r="F6561" s="4">
        <v>2.03862476348877</v>
      </c>
      <c r="G6561" s="4" t="s">
        <v>26864</v>
      </c>
    </row>
    <row r="6562" spans="1:7">
      <c r="A6562" s="4" t="s">
        <v>26865</v>
      </c>
      <c r="B6562" s="4" t="s">
        <v>26866</v>
      </c>
      <c r="C6562" s="4" t="s">
        <v>464</v>
      </c>
      <c r="D6562" s="4">
        <v>42</v>
      </c>
      <c r="E6562" s="4" t="s">
        <v>26867</v>
      </c>
      <c r="F6562" s="4">
        <v>2.03856778144836</v>
      </c>
      <c r="G6562" s="4" t="s">
        <v>26868</v>
      </c>
    </row>
    <row r="6563" spans="1:7">
      <c r="A6563" s="4" t="s">
        <v>26869</v>
      </c>
      <c r="B6563" s="4" t="s">
        <v>26870</v>
      </c>
      <c r="C6563" s="4" t="s">
        <v>464</v>
      </c>
      <c r="D6563" s="4">
        <v>36</v>
      </c>
      <c r="E6563" s="4" t="s">
        <v>26871</v>
      </c>
      <c r="F6563" s="4">
        <v>2.03848552703857</v>
      </c>
      <c r="G6563" s="4" t="s">
        <v>26872</v>
      </c>
    </row>
    <row r="6564" spans="1:7">
      <c r="A6564" s="4" t="s">
        <v>26873</v>
      </c>
      <c r="B6564" s="4" t="s">
        <v>26874</v>
      </c>
      <c r="C6564" s="4" t="s">
        <v>464</v>
      </c>
      <c r="D6564" s="4">
        <v>40</v>
      </c>
      <c r="E6564" s="4" t="s">
        <v>26875</v>
      </c>
      <c r="F6564" s="4">
        <v>2.03668093681335</v>
      </c>
      <c r="G6564" s="4" t="s">
        <v>26876</v>
      </c>
    </row>
    <row r="6565" spans="1:7">
      <c r="A6565" s="4" t="s">
        <v>26877</v>
      </c>
      <c r="B6565" s="4" t="s">
        <v>26878</v>
      </c>
      <c r="C6565" s="4" t="s">
        <v>464</v>
      </c>
      <c r="D6565" s="4">
        <v>29</v>
      </c>
      <c r="E6565" s="4" t="s">
        <v>26879</v>
      </c>
      <c r="F6565" s="4">
        <v>2.03620290756226</v>
      </c>
      <c r="G6565" s="4" t="s">
        <v>26880</v>
      </c>
    </row>
    <row r="6566" spans="1:7">
      <c r="A6566" s="4" t="s">
        <v>26881</v>
      </c>
      <c r="B6566" s="4" t="s">
        <v>26882</v>
      </c>
      <c r="C6566" s="4" t="s">
        <v>464</v>
      </c>
      <c r="D6566" s="4">
        <v>28</v>
      </c>
      <c r="E6566" s="4" t="s">
        <v>26883</v>
      </c>
      <c r="F6566" s="4">
        <v>2.03516960144043</v>
      </c>
      <c r="G6566" s="4" t="s">
        <v>26884</v>
      </c>
    </row>
    <row r="6567" spans="1:7">
      <c r="A6567" s="4" t="s">
        <v>26885</v>
      </c>
      <c r="B6567" s="4" t="s">
        <v>26886</v>
      </c>
      <c r="C6567" s="4" t="s">
        <v>464</v>
      </c>
      <c r="D6567" s="4">
        <v>33</v>
      </c>
      <c r="E6567" s="4" t="s">
        <v>26887</v>
      </c>
      <c r="F6567" s="4">
        <v>2.03494095802307</v>
      </c>
      <c r="G6567" s="4" t="s">
        <v>26888</v>
      </c>
    </row>
    <row r="6568" spans="1:7">
      <c r="A6568" s="4" t="s">
        <v>26889</v>
      </c>
      <c r="B6568" s="4" t="s">
        <v>26890</v>
      </c>
      <c r="C6568" s="4" t="s">
        <v>464</v>
      </c>
      <c r="D6568" s="4">
        <v>41</v>
      </c>
      <c r="E6568" s="4" t="s">
        <v>26891</v>
      </c>
      <c r="F6568" s="4">
        <v>2.03480362892151</v>
      </c>
      <c r="G6568" s="4" t="s">
        <v>26892</v>
      </c>
    </row>
    <row r="6569" spans="1:7">
      <c r="A6569" s="4" t="s">
        <v>26893</v>
      </c>
      <c r="B6569" s="4" t="s">
        <v>26894</v>
      </c>
      <c r="C6569" s="4" t="s">
        <v>464</v>
      </c>
      <c r="D6569" s="4">
        <v>28</v>
      </c>
      <c r="E6569" s="4" t="s">
        <v>26895</v>
      </c>
      <c r="F6569" s="4">
        <v>2.03462076187134</v>
      </c>
      <c r="G6569" s="4" t="s">
        <v>26896</v>
      </c>
    </row>
    <row r="6570" spans="1:7">
      <c r="A6570" s="4" t="s">
        <v>26897</v>
      </c>
      <c r="B6570" s="4" t="s">
        <v>26898</v>
      </c>
      <c r="C6570" s="4" t="s">
        <v>464</v>
      </c>
      <c r="D6570" s="4">
        <v>36</v>
      </c>
      <c r="E6570" s="4" t="s">
        <v>26899</v>
      </c>
      <c r="F6570" s="4">
        <v>2.03460383415222</v>
      </c>
      <c r="G6570" s="4" t="s">
        <v>26900</v>
      </c>
    </row>
    <row r="6571" spans="1:7">
      <c r="A6571" s="4" t="s">
        <v>26901</v>
      </c>
      <c r="B6571" s="4" t="s">
        <v>26902</v>
      </c>
      <c r="C6571" s="4" t="s">
        <v>551</v>
      </c>
      <c r="D6571" s="4">
        <v>18</v>
      </c>
      <c r="E6571" s="4" t="s">
        <v>26903</v>
      </c>
      <c r="F6571" s="4">
        <v>2.03440976142883</v>
      </c>
      <c r="G6571" s="4" t="s">
        <v>26904</v>
      </c>
    </row>
    <row r="6572" spans="1:7">
      <c r="A6572" s="4" t="s">
        <v>26905</v>
      </c>
      <c r="B6572" s="4" t="s">
        <v>26906</v>
      </c>
      <c r="C6572" s="4" t="s">
        <v>464</v>
      </c>
      <c r="D6572" s="4">
        <v>41</v>
      </c>
      <c r="E6572" s="4" t="s">
        <v>26907</v>
      </c>
      <c r="F6572" s="4">
        <v>2.03349351882935</v>
      </c>
      <c r="G6572" s="4" t="s">
        <v>26908</v>
      </c>
    </row>
    <row r="6573" spans="1:7">
      <c r="A6573" s="4" t="s">
        <v>26909</v>
      </c>
      <c r="B6573" s="4" t="s">
        <v>26910</v>
      </c>
      <c r="C6573" s="4" t="s">
        <v>464</v>
      </c>
      <c r="D6573" s="4">
        <v>46</v>
      </c>
      <c r="E6573" s="4" t="s">
        <v>26911</v>
      </c>
      <c r="F6573" s="4">
        <v>2.03294038772583</v>
      </c>
      <c r="G6573" s="4" t="s">
        <v>26912</v>
      </c>
    </row>
    <row r="6574" spans="1:7">
      <c r="A6574" s="4" t="s">
        <v>26913</v>
      </c>
      <c r="B6574" s="4" t="s">
        <v>26914</v>
      </c>
      <c r="C6574" s="4" t="s">
        <v>464</v>
      </c>
      <c r="D6574" s="4">
        <v>44</v>
      </c>
      <c r="E6574" s="4" t="s">
        <v>26915</v>
      </c>
      <c r="F6574" s="4">
        <v>2.03265810012817</v>
      </c>
      <c r="G6574" s="4" t="s">
        <v>26916</v>
      </c>
    </row>
    <row r="6575" spans="1:7">
      <c r="A6575" s="4" t="s">
        <v>26917</v>
      </c>
      <c r="B6575" s="4" t="s">
        <v>26918</v>
      </c>
      <c r="C6575" s="4" t="s">
        <v>464</v>
      </c>
      <c r="D6575" s="4">
        <v>36</v>
      </c>
      <c r="E6575" s="4" t="s">
        <v>26919</v>
      </c>
      <c r="F6575" s="4">
        <v>2.03261852264404</v>
      </c>
      <c r="G6575" s="4" t="s">
        <v>26920</v>
      </c>
    </row>
    <row r="6576" spans="1:7">
      <c r="A6576" s="4" t="s">
        <v>26921</v>
      </c>
      <c r="B6576" s="4" t="s">
        <v>26922</v>
      </c>
      <c r="C6576" s="4" t="s">
        <v>464</v>
      </c>
      <c r="D6576" s="4">
        <v>38</v>
      </c>
      <c r="E6576" s="4" t="s">
        <v>26923</v>
      </c>
      <c r="F6576" s="4">
        <v>2.03252482414246</v>
      </c>
      <c r="G6576" s="4" t="s">
        <v>26924</v>
      </c>
    </row>
    <row r="6577" spans="1:7">
      <c r="A6577" s="4" t="s">
        <v>26925</v>
      </c>
      <c r="B6577" s="4" t="s">
        <v>26926</v>
      </c>
      <c r="C6577" s="4" t="s">
        <v>464</v>
      </c>
      <c r="D6577" s="4">
        <v>42</v>
      </c>
      <c r="E6577" s="4" t="s">
        <v>26927</v>
      </c>
      <c r="F6577" s="4">
        <v>2.03219652175903</v>
      </c>
      <c r="G6577" s="4" t="s">
        <v>26928</v>
      </c>
    </row>
    <row r="6578" spans="1:7">
      <c r="A6578" s="4" t="s">
        <v>26929</v>
      </c>
      <c r="B6578" s="4" t="s">
        <v>26930</v>
      </c>
      <c r="C6578" s="4" t="s">
        <v>464</v>
      </c>
      <c r="D6578" s="4">
        <v>36</v>
      </c>
      <c r="E6578" s="4" t="s">
        <v>26931</v>
      </c>
      <c r="F6578" s="4">
        <v>2.03135132789612</v>
      </c>
      <c r="G6578" s="4" t="s">
        <v>26932</v>
      </c>
    </row>
    <row r="6579" spans="1:7">
      <c r="A6579" s="4" t="s">
        <v>26933</v>
      </c>
      <c r="B6579" s="4" t="s">
        <v>26934</v>
      </c>
      <c r="C6579" s="4" t="s">
        <v>464</v>
      </c>
      <c r="D6579" s="4">
        <v>40</v>
      </c>
      <c r="E6579" s="4" t="s">
        <v>26935</v>
      </c>
      <c r="F6579" s="4">
        <v>2.0311427116394</v>
      </c>
      <c r="G6579" s="4" t="s">
        <v>26936</v>
      </c>
    </row>
    <row r="6580" spans="1:7">
      <c r="A6580" s="4" t="s">
        <v>26937</v>
      </c>
      <c r="B6580" s="4" t="s">
        <v>26938</v>
      </c>
      <c r="C6580" s="4" t="s">
        <v>464</v>
      </c>
      <c r="D6580" s="4">
        <v>41</v>
      </c>
      <c r="E6580" s="4" t="s">
        <v>26939</v>
      </c>
      <c r="F6580" s="4">
        <v>2.03026628494263</v>
      </c>
      <c r="G6580" s="4" t="s">
        <v>26940</v>
      </c>
    </row>
    <row r="6581" spans="1:7">
      <c r="A6581" s="4" t="s">
        <v>26941</v>
      </c>
      <c r="B6581" s="4" t="s">
        <v>26942</v>
      </c>
      <c r="C6581" s="4" t="s">
        <v>464</v>
      </c>
      <c r="D6581" s="4">
        <v>37</v>
      </c>
      <c r="E6581" s="4" t="s">
        <v>26943</v>
      </c>
      <c r="F6581" s="4">
        <v>2.03015875816345</v>
      </c>
      <c r="G6581" s="4" t="s">
        <v>26944</v>
      </c>
    </row>
    <row r="6582" spans="1:7">
      <c r="A6582" s="4" t="s">
        <v>26945</v>
      </c>
      <c r="B6582" s="4" t="s">
        <v>26946</v>
      </c>
      <c r="C6582" s="4" t="s">
        <v>464</v>
      </c>
      <c r="D6582" s="4">
        <v>26</v>
      </c>
      <c r="E6582" s="4" t="s">
        <v>26947</v>
      </c>
      <c r="F6582" s="4">
        <v>2.03006553649902</v>
      </c>
      <c r="G6582" s="4" t="s">
        <v>26948</v>
      </c>
    </row>
    <row r="6583" spans="1:7">
      <c r="A6583" s="4" t="s">
        <v>26949</v>
      </c>
      <c r="B6583" s="4" t="s">
        <v>26950</v>
      </c>
      <c r="C6583" s="4" t="s">
        <v>464</v>
      </c>
      <c r="D6583" s="4">
        <v>30</v>
      </c>
      <c r="E6583" s="4" t="s">
        <v>26951</v>
      </c>
      <c r="F6583" s="4">
        <v>2.02943992614746</v>
      </c>
      <c r="G6583" s="4" t="s">
        <v>26952</v>
      </c>
    </row>
    <row r="6584" spans="1:7">
      <c r="A6584" s="4" t="s">
        <v>26953</v>
      </c>
      <c r="B6584" s="4" t="s">
        <v>26954</v>
      </c>
      <c r="C6584" s="4" t="s">
        <v>464</v>
      </c>
      <c r="D6584" s="4">
        <v>41</v>
      </c>
      <c r="E6584" s="4" t="s">
        <v>26955</v>
      </c>
      <c r="F6584" s="4">
        <v>2.02920484542847</v>
      </c>
      <c r="G6584" s="4" t="s">
        <v>26956</v>
      </c>
    </row>
    <row r="6585" spans="1:7">
      <c r="A6585" s="4" t="s">
        <v>26957</v>
      </c>
      <c r="B6585" s="4" t="s">
        <v>26958</v>
      </c>
      <c r="C6585" s="4" t="s">
        <v>464</v>
      </c>
      <c r="D6585" s="4">
        <v>41</v>
      </c>
      <c r="E6585" s="4" t="s">
        <v>26959</v>
      </c>
      <c r="F6585" s="4">
        <v>2.02858686447144</v>
      </c>
      <c r="G6585" s="4" t="s">
        <v>26960</v>
      </c>
    </row>
    <row r="6586" spans="1:7">
      <c r="A6586" s="4" t="s">
        <v>26961</v>
      </c>
      <c r="B6586" s="4" t="s">
        <v>26962</v>
      </c>
      <c r="C6586" s="4" t="s">
        <v>464</v>
      </c>
      <c r="D6586" s="4">
        <v>43</v>
      </c>
      <c r="E6586" s="4" t="s">
        <v>26963</v>
      </c>
      <c r="F6586" s="4">
        <v>2.02844905853271</v>
      </c>
      <c r="G6586" s="4" t="s">
        <v>26964</v>
      </c>
    </row>
    <row r="6587" spans="1:7">
      <c r="A6587" s="4" t="s">
        <v>26965</v>
      </c>
      <c r="B6587" s="4" t="s">
        <v>26966</v>
      </c>
      <c r="C6587" s="4" t="s">
        <v>464</v>
      </c>
      <c r="D6587" s="4">
        <v>42</v>
      </c>
      <c r="E6587" s="4" t="s">
        <v>26967</v>
      </c>
      <c r="F6587" s="4">
        <v>2.02832913398743</v>
      </c>
      <c r="G6587" s="4" t="s">
        <v>26968</v>
      </c>
    </row>
    <row r="6588" spans="1:7">
      <c r="A6588" s="4" t="s">
        <v>26969</v>
      </c>
      <c r="B6588" s="4" t="s">
        <v>26970</v>
      </c>
      <c r="C6588" s="4" t="s">
        <v>464</v>
      </c>
      <c r="D6588" s="4">
        <v>45</v>
      </c>
      <c r="E6588" s="4" t="s">
        <v>26971</v>
      </c>
      <c r="F6588" s="4">
        <v>2.02823114395142</v>
      </c>
      <c r="G6588" s="4" t="s">
        <v>26972</v>
      </c>
    </row>
    <row r="6589" spans="1:7">
      <c r="A6589" s="4" t="s">
        <v>26973</v>
      </c>
      <c r="B6589" s="4" t="s">
        <v>26974</v>
      </c>
      <c r="C6589" s="4" t="s">
        <v>464</v>
      </c>
      <c r="D6589" s="4">
        <v>38</v>
      </c>
      <c r="E6589" s="4" t="s">
        <v>26975</v>
      </c>
      <c r="F6589" s="4">
        <v>2.02447938919067</v>
      </c>
      <c r="G6589" s="4" t="s">
        <v>26976</v>
      </c>
    </row>
    <row r="6590" spans="1:7">
      <c r="A6590" s="4" t="s">
        <v>26977</v>
      </c>
      <c r="B6590" s="4" t="s">
        <v>26978</v>
      </c>
      <c r="C6590" s="4" t="s">
        <v>464</v>
      </c>
      <c r="D6590" s="4">
        <v>41</v>
      </c>
      <c r="E6590" s="4" t="s">
        <v>26979</v>
      </c>
      <c r="F6590" s="4">
        <v>2.02409410476685</v>
      </c>
      <c r="G6590" s="4" t="s">
        <v>26980</v>
      </c>
    </row>
    <row r="6591" spans="1:7">
      <c r="A6591" s="4" t="s">
        <v>26981</v>
      </c>
      <c r="B6591" s="4" t="s">
        <v>26982</v>
      </c>
      <c r="C6591" s="4" t="s">
        <v>464</v>
      </c>
      <c r="D6591" s="4">
        <v>37</v>
      </c>
      <c r="E6591" s="4" t="s">
        <v>26983</v>
      </c>
      <c r="F6591" s="4">
        <v>2.02394151687622</v>
      </c>
      <c r="G6591" s="4" t="s">
        <v>26984</v>
      </c>
    </row>
    <row r="6592" spans="1:7">
      <c r="A6592" s="4" t="s">
        <v>26985</v>
      </c>
      <c r="B6592" s="4" t="s">
        <v>26986</v>
      </c>
      <c r="C6592" s="4" t="s">
        <v>464</v>
      </c>
      <c r="D6592" s="4">
        <v>37</v>
      </c>
      <c r="E6592" s="4" t="s">
        <v>26987</v>
      </c>
      <c r="F6592" s="4">
        <v>2.02235150337219</v>
      </c>
      <c r="G6592" s="4" t="s">
        <v>26988</v>
      </c>
    </row>
    <row r="6593" spans="1:7">
      <c r="A6593" s="4" t="s">
        <v>26989</v>
      </c>
      <c r="B6593" s="4" t="s">
        <v>26990</v>
      </c>
      <c r="C6593" s="4" t="s">
        <v>464</v>
      </c>
      <c r="D6593" s="4">
        <v>37</v>
      </c>
      <c r="E6593" s="4" t="s">
        <v>26991</v>
      </c>
      <c r="F6593" s="4">
        <v>2.02229523658752</v>
      </c>
      <c r="G6593" s="4" t="s">
        <v>26992</v>
      </c>
    </row>
    <row r="6594" spans="1:7">
      <c r="A6594" s="4" t="s">
        <v>26993</v>
      </c>
      <c r="B6594" s="4" t="s">
        <v>26994</v>
      </c>
      <c r="C6594" s="4" t="s">
        <v>464</v>
      </c>
      <c r="D6594" s="4">
        <v>42</v>
      </c>
      <c r="E6594" s="4" t="s">
        <v>26995</v>
      </c>
      <c r="F6594" s="4">
        <v>2.0222225189209</v>
      </c>
      <c r="G6594" s="4" t="s">
        <v>26996</v>
      </c>
    </row>
    <row r="6595" spans="1:7">
      <c r="A6595" s="4" t="s">
        <v>26997</v>
      </c>
      <c r="B6595" s="4" t="s">
        <v>26998</v>
      </c>
      <c r="C6595" s="4" t="s">
        <v>464</v>
      </c>
      <c r="D6595" s="4">
        <v>41</v>
      </c>
      <c r="E6595" s="4" t="s">
        <v>26999</v>
      </c>
      <c r="F6595" s="4">
        <v>2.02219796180725</v>
      </c>
      <c r="G6595" s="4" t="s">
        <v>27000</v>
      </c>
    </row>
    <row r="6596" spans="1:7">
      <c r="A6596" s="4" t="s">
        <v>426</v>
      </c>
      <c r="B6596" s="4" t="s">
        <v>27001</v>
      </c>
      <c r="C6596" s="4" t="s">
        <v>464</v>
      </c>
      <c r="D6596" s="4">
        <v>46</v>
      </c>
      <c r="E6596" s="4" t="s">
        <v>27002</v>
      </c>
      <c r="F6596" s="4">
        <v>2.02165484428406</v>
      </c>
      <c r="G6596" s="4" t="s">
        <v>27003</v>
      </c>
    </row>
    <row r="6597" spans="1:7">
      <c r="A6597" s="4" t="s">
        <v>27004</v>
      </c>
      <c r="B6597" s="4" t="s">
        <v>27005</v>
      </c>
      <c r="C6597" s="4" t="s">
        <v>464</v>
      </c>
      <c r="D6597" s="4">
        <v>41</v>
      </c>
      <c r="E6597" s="4" t="s">
        <v>27006</v>
      </c>
      <c r="F6597" s="4">
        <v>2.02121639251709</v>
      </c>
      <c r="G6597" s="4" t="s">
        <v>27007</v>
      </c>
    </row>
    <row r="6598" spans="1:7">
      <c r="A6598" s="4" t="s">
        <v>27008</v>
      </c>
      <c r="B6598" s="4" t="s">
        <v>27009</v>
      </c>
      <c r="C6598" s="4" t="s">
        <v>464</v>
      </c>
      <c r="D6598" s="4">
        <v>42</v>
      </c>
      <c r="E6598" s="4" t="s">
        <v>27010</v>
      </c>
      <c r="F6598" s="4">
        <v>2.02102184295654</v>
      </c>
      <c r="G6598" s="4" t="s">
        <v>27011</v>
      </c>
    </row>
    <row r="6599" spans="1:7">
      <c r="A6599" s="4" t="s">
        <v>27012</v>
      </c>
      <c r="B6599" s="4" t="s">
        <v>27013</v>
      </c>
      <c r="C6599" s="4" t="s">
        <v>464</v>
      </c>
      <c r="D6599" s="4">
        <v>41</v>
      </c>
      <c r="E6599" s="4" t="s">
        <v>27014</v>
      </c>
      <c r="F6599" s="4">
        <v>2.02090787887573</v>
      </c>
      <c r="G6599" s="4" t="s">
        <v>27015</v>
      </c>
    </row>
    <row r="6600" spans="1:7">
      <c r="A6600" s="4" t="s">
        <v>27016</v>
      </c>
      <c r="B6600" s="4" t="s">
        <v>27017</v>
      </c>
      <c r="C6600" s="4" t="s">
        <v>464</v>
      </c>
      <c r="D6600" s="4">
        <v>30</v>
      </c>
      <c r="E6600" s="4" t="s">
        <v>27018</v>
      </c>
      <c r="F6600" s="4">
        <v>2.0197434425354</v>
      </c>
      <c r="G6600" s="4" t="s">
        <v>27019</v>
      </c>
    </row>
    <row r="6601" spans="1:7">
      <c r="A6601" s="4" t="s">
        <v>27020</v>
      </c>
      <c r="B6601" s="4" t="s">
        <v>27021</v>
      </c>
      <c r="C6601" s="4" t="s">
        <v>551</v>
      </c>
      <c r="D6601" s="4">
        <v>20</v>
      </c>
      <c r="E6601" s="4" t="s">
        <v>27022</v>
      </c>
      <c r="F6601" s="4">
        <v>2.01968169212341</v>
      </c>
      <c r="G6601" s="4" t="s">
        <v>27023</v>
      </c>
    </row>
    <row r="6602" spans="1:7">
      <c r="A6602" s="4" t="s">
        <v>27024</v>
      </c>
      <c r="B6602" s="4" t="s">
        <v>27025</v>
      </c>
      <c r="C6602" s="4" t="s">
        <v>464</v>
      </c>
      <c r="D6602" s="4">
        <v>26</v>
      </c>
      <c r="E6602" s="4" t="s">
        <v>27026</v>
      </c>
      <c r="F6602" s="4">
        <v>2.0189380645752</v>
      </c>
      <c r="G6602" s="4" t="s">
        <v>27027</v>
      </c>
    </row>
    <row r="6603" spans="1:7">
      <c r="A6603" s="4" t="s">
        <v>27028</v>
      </c>
      <c r="B6603" s="4" t="s">
        <v>27029</v>
      </c>
      <c r="C6603" s="4" t="s">
        <v>464</v>
      </c>
      <c r="D6603" s="4">
        <v>36</v>
      </c>
      <c r="E6603" s="4" t="s">
        <v>27030</v>
      </c>
      <c r="F6603" s="4">
        <v>2.01843214035034</v>
      </c>
      <c r="G6603" s="4" t="s">
        <v>27031</v>
      </c>
    </row>
    <row r="6604" spans="1:7">
      <c r="A6604" s="4" t="s">
        <v>27032</v>
      </c>
      <c r="B6604" s="4" t="s">
        <v>27033</v>
      </c>
      <c r="C6604" s="4" t="s">
        <v>464</v>
      </c>
      <c r="D6604" s="4">
        <v>36</v>
      </c>
      <c r="E6604" s="4" t="s">
        <v>27034</v>
      </c>
      <c r="F6604" s="4">
        <v>2.01835918426514</v>
      </c>
      <c r="G6604" s="4" t="s">
        <v>27035</v>
      </c>
    </row>
    <row r="6605" spans="1:7">
      <c r="A6605" s="4" t="s">
        <v>27036</v>
      </c>
      <c r="B6605" s="4" t="s">
        <v>27037</v>
      </c>
      <c r="C6605" s="4" t="s">
        <v>464</v>
      </c>
      <c r="D6605" s="4">
        <v>39</v>
      </c>
      <c r="E6605" s="4" t="s">
        <v>27038</v>
      </c>
      <c r="F6605" s="4">
        <v>2.01825475692749</v>
      </c>
      <c r="G6605" s="4" t="s">
        <v>27039</v>
      </c>
    </row>
    <row r="6606" spans="1:7">
      <c r="A6606" s="4" t="s">
        <v>27040</v>
      </c>
      <c r="B6606" s="4" t="s">
        <v>27041</v>
      </c>
      <c r="C6606" s="4" t="s">
        <v>551</v>
      </c>
      <c r="D6606" s="4">
        <v>21</v>
      </c>
      <c r="E6606" s="4" t="s">
        <v>27042</v>
      </c>
      <c r="F6606" s="4">
        <v>2.01734685897827</v>
      </c>
      <c r="G6606" s="4" t="s">
        <v>27043</v>
      </c>
    </row>
    <row r="6607" spans="1:7">
      <c r="A6607" s="4" t="s">
        <v>27044</v>
      </c>
      <c r="B6607" s="4" t="s">
        <v>27045</v>
      </c>
      <c r="C6607" s="4" t="s">
        <v>551</v>
      </c>
      <c r="D6607" s="4">
        <v>18</v>
      </c>
      <c r="E6607" s="4" t="s">
        <v>27046</v>
      </c>
      <c r="F6607" s="4">
        <v>2.01723575592041</v>
      </c>
      <c r="G6607" s="4" t="s">
        <v>27047</v>
      </c>
    </row>
    <row r="6608" spans="1:7">
      <c r="A6608" s="4" t="s">
        <v>27048</v>
      </c>
      <c r="B6608" s="4" t="s">
        <v>27049</v>
      </c>
      <c r="C6608" s="4" t="s">
        <v>3050</v>
      </c>
      <c r="D6608" s="4">
        <v>2</v>
      </c>
      <c r="E6608" s="4" t="s">
        <v>27050</v>
      </c>
      <c r="F6608" s="4">
        <v>2.01637363433838</v>
      </c>
      <c r="G6608" s="4" t="s">
        <v>27051</v>
      </c>
    </row>
    <row r="6609" spans="1:7">
      <c r="A6609" s="4" t="s">
        <v>27052</v>
      </c>
      <c r="B6609" s="4" t="s">
        <v>27053</v>
      </c>
      <c r="C6609" s="4" t="s">
        <v>464</v>
      </c>
      <c r="D6609" s="4">
        <v>35</v>
      </c>
      <c r="E6609" s="4" t="s">
        <v>27054</v>
      </c>
      <c r="F6609" s="4">
        <v>2.01579570770264</v>
      </c>
      <c r="G6609" s="4" t="s">
        <v>27055</v>
      </c>
    </row>
    <row r="6610" spans="1:7">
      <c r="A6610" s="4" t="s">
        <v>27056</v>
      </c>
      <c r="B6610" s="4" t="s">
        <v>27057</v>
      </c>
      <c r="C6610" s="4" t="s">
        <v>464</v>
      </c>
      <c r="D6610" s="4">
        <v>44</v>
      </c>
      <c r="E6610" s="4" t="s">
        <v>27058</v>
      </c>
      <c r="F6610" s="4">
        <v>2.01566171646118</v>
      </c>
      <c r="G6610" s="4" t="s">
        <v>27059</v>
      </c>
    </row>
    <row r="6611" spans="1:7">
      <c r="A6611" s="4" t="s">
        <v>27060</v>
      </c>
      <c r="B6611" s="4" t="s">
        <v>27061</v>
      </c>
      <c r="C6611" s="4" t="s">
        <v>464</v>
      </c>
      <c r="D6611" s="4">
        <v>43</v>
      </c>
      <c r="E6611" s="4" t="s">
        <v>27062</v>
      </c>
      <c r="F6611" s="4">
        <v>2.0153489112854</v>
      </c>
      <c r="G6611" s="4" t="s">
        <v>27063</v>
      </c>
    </row>
    <row r="6612" spans="1:7">
      <c r="A6612" s="4" t="s">
        <v>27064</v>
      </c>
      <c r="B6612" s="4" t="s">
        <v>27065</v>
      </c>
      <c r="C6612" s="4" t="s">
        <v>464</v>
      </c>
      <c r="D6612" s="4">
        <v>43</v>
      </c>
      <c r="E6612" s="4" t="s">
        <v>27066</v>
      </c>
      <c r="F6612" s="4">
        <v>2.01469349861145</v>
      </c>
      <c r="G6612" s="4" t="s">
        <v>27067</v>
      </c>
    </row>
    <row r="6613" spans="1:7">
      <c r="A6613" s="4" t="s">
        <v>27068</v>
      </c>
      <c r="B6613" s="4" t="s">
        <v>27069</v>
      </c>
      <c r="C6613" s="4" t="s">
        <v>464</v>
      </c>
      <c r="D6613" s="4">
        <v>33</v>
      </c>
      <c r="E6613" s="4" t="s">
        <v>27070</v>
      </c>
      <c r="F6613" s="4">
        <v>2.01412439346313</v>
      </c>
      <c r="G6613" s="4" t="s">
        <v>27071</v>
      </c>
    </row>
    <row r="6614" spans="1:7">
      <c r="A6614" s="4" t="s">
        <v>27072</v>
      </c>
      <c r="B6614" s="4" t="s">
        <v>27073</v>
      </c>
      <c r="C6614" s="4" t="s">
        <v>551</v>
      </c>
      <c r="D6614" s="4">
        <v>16</v>
      </c>
      <c r="E6614" s="4" t="s">
        <v>27074</v>
      </c>
      <c r="F6614" s="4">
        <v>2.01334762573242</v>
      </c>
      <c r="G6614" s="4" t="s">
        <v>27075</v>
      </c>
    </row>
    <row r="6615" spans="1:7">
      <c r="A6615" s="4" t="s">
        <v>27076</v>
      </c>
      <c r="B6615" s="4" t="s">
        <v>27077</v>
      </c>
      <c r="C6615" s="4" t="s">
        <v>464</v>
      </c>
      <c r="D6615" s="4">
        <v>36</v>
      </c>
      <c r="E6615" s="4" t="s">
        <v>27078</v>
      </c>
      <c r="F6615" s="4">
        <v>2.01306557655334</v>
      </c>
      <c r="G6615" s="4" t="s">
        <v>27079</v>
      </c>
    </row>
    <row r="6616" spans="1:7">
      <c r="A6616" s="4" t="s">
        <v>27080</v>
      </c>
      <c r="B6616" s="4" t="s">
        <v>27081</v>
      </c>
      <c r="C6616" s="4" t="s">
        <v>464</v>
      </c>
      <c r="D6616" s="4">
        <v>41</v>
      </c>
      <c r="E6616" s="4" t="s">
        <v>27082</v>
      </c>
      <c r="F6616" s="4">
        <v>2.01254820823669</v>
      </c>
      <c r="G6616" s="4" t="s">
        <v>27083</v>
      </c>
    </row>
    <row r="6617" spans="1:7">
      <c r="A6617" s="4" t="s">
        <v>27084</v>
      </c>
      <c r="B6617" s="4" t="s">
        <v>27085</v>
      </c>
      <c r="C6617" s="4" t="s">
        <v>551</v>
      </c>
      <c r="D6617" s="4">
        <v>16</v>
      </c>
      <c r="E6617" s="4" t="s">
        <v>27086</v>
      </c>
      <c r="F6617" s="4">
        <v>2.01239562034607</v>
      </c>
      <c r="G6617" s="4" t="s">
        <v>27087</v>
      </c>
    </row>
    <row r="6618" spans="1:7">
      <c r="A6618" s="4" t="s">
        <v>27088</v>
      </c>
      <c r="B6618" s="4" t="s">
        <v>27089</v>
      </c>
      <c r="C6618" s="4" t="s">
        <v>464</v>
      </c>
      <c r="D6618" s="4">
        <v>38</v>
      </c>
      <c r="E6618" s="4" t="s">
        <v>27090</v>
      </c>
      <c r="F6618" s="4">
        <v>2.01214551925659</v>
      </c>
      <c r="G6618" s="4" t="s">
        <v>27091</v>
      </c>
    </row>
    <row r="6619" spans="1:7">
      <c r="A6619" s="4" t="s">
        <v>27092</v>
      </c>
      <c r="B6619" s="4" t="s">
        <v>27093</v>
      </c>
      <c r="C6619" s="4" t="s">
        <v>464</v>
      </c>
      <c r="D6619" s="4">
        <v>40</v>
      </c>
      <c r="E6619" s="4" t="s">
        <v>27094</v>
      </c>
      <c r="F6619" s="4">
        <v>2.01159358024597</v>
      </c>
      <c r="G6619" s="4" t="s">
        <v>27095</v>
      </c>
    </row>
    <row r="6620" spans="1:7">
      <c r="A6620" s="4" t="s">
        <v>27096</v>
      </c>
      <c r="B6620" s="4" t="s">
        <v>27097</v>
      </c>
      <c r="C6620" s="4" t="s">
        <v>464</v>
      </c>
      <c r="D6620" s="4">
        <v>35</v>
      </c>
      <c r="E6620" s="4" t="s">
        <v>27098</v>
      </c>
      <c r="F6620" s="4">
        <v>2.01096892356873</v>
      </c>
      <c r="G6620" s="4" t="s">
        <v>27099</v>
      </c>
    </row>
    <row r="6621" spans="1:7">
      <c r="A6621" s="4" t="s">
        <v>27100</v>
      </c>
      <c r="B6621" s="4" t="s">
        <v>27101</v>
      </c>
      <c r="C6621" s="4" t="s">
        <v>464</v>
      </c>
      <c r="D6621" s="4">
        <v>42</v>
      </c>
      <c r="E6621" s="4" t="s">
        <v>27102</v>
      </c>
      <c r="F6621" s="4">
        <v>2.01062893867493</v>
      </c>
      <c r="G6621" s="4" t="s">
        <v>27103</v>
      </c>
    </row>
    <row r="6622" spans="1:7">
      <c r="A6622" s="4" t="s">
        <v>27104</v>
      </c>
      <c r="B6622" s="4" t="s">
        <v>27105</v>
      </c>
      <c r="C6622" s="4" t="s">
        <v>464</v>
      </c>
      <c r="D6622" s="4">
        <v>35</v>
      </c>
      <c r="E6622" s="4" t="s">
        <v>27106</v>
      </c>
      <c r="F6622" s="4">
        <v>2.00910425186157</v>
      </c>
      <c r="G6622" s="4" t="s">
        <v>27107</v>
      </c>
    </row>
    <row r="6623" spans="1:7">
      <c r="A6623" s="4" t="s">
        <v>27108</v>
      </c>
      <c r="B6623" s="4" t="s">
        <v>27109</v>
      </c>
      <c r="C6623" s="4" t="s">
        <v>464</v>
      </c>
      <c r="D6623" s="4">
        <v>37</v>
      </c>
      <c r="E6623" s="4" t="s">
        <v>27110</v>
      </c>
      <c r="F6623" s="4">
        <v>2.00908088684082</v>
      </c>
      <c r="G6623" s="4" t="s">
        <v>27111</v>
      </c>
    </row>
    <row r="6624" spans="1:7">
      <c r="A6624" s="4" t="s">
        <v>27112</v>
      </c>
      <c r="B6624" s="4" t="s">
        <v>27113</v>
      </c>
      <c r="C6624" s="4" t="s">
        <v>464</v>
      </c>
      <c r="D6624" s="4">
        <v>34</v>
      </c>
      <c r="E6624" s="4" t="s">
        <v>27114</v>
      </c>
      <c r="F6624" s="4">
        <v>2.00891828536987</v>
      </c>
      <c r="G6624" s="4" t="s">
        <v>27115</v>
      </c>
    </row>
    <row r="6625" spans="1:7">
      <c r="A6625" s="4" t="s">
        <v>27116</v>
      </c>
      <c r="B6625" s="4" t="s">
        <v>27117</v>
      </c>
      <c r="C6625" s="4" t="s">
        <v>464</v>
      </c>
      <c r="D6625" s="4">
        <v>39</v>
      </c>
      <c r="E6625" s="4" t="s">
        <v>27118</v>
      </c>
      <c r="F6625" s="4">
        <v>2.00876808166504</v>
      </c>
      <c r="G6625" s="4" t="s">
        <v>27119</v>
      </c>
    </row>
    <row r="6626" spans="1:7">
      <c r="A6626" s="4" t="s">
        <v>27120</v>
      </c>
      <c r="B6626" s="4" t="s">
        <v>27121</v>
      </c>
      <c r="C6626" s="4" t="s">
        <v>464</v>
      </c>
      <c r="D6626" s="4">
        <v>37</v>
      </c>
      <c r="E6626" s="4" t="s">
        <v>27122</v>
      </c>
      <c r="F6626" s="4">
        <v>2.00870823860168</v>
      </c>
      <c r="G6626" s="4" t="s">
        <v>27123</v>
      </c>
    </row>
    <row r="6627" spans="1:7">
      <c r="A6627" s="4" t="s">
        <v>27124</v>
      </c>
      <c r="B6627" s="4" t="s">
        <v>27125</v>
      </c>
      <c r="C6627" s="4" t="s">
        <v>464</v>
      </c>
      <c r="D6627" s="4">
        <v>38</v>
      </c>
      <c r="E6627" s="4" t="s">
        <v>27126</v>
      </c>
      <c r="F6627" s="4">
        <v>2.00773739814758</v>
      </c>
      <c r="G6627" s="4" t="s">
        <v>27127</v>
      </c>
    </row>
    <row r="6628" spans="1:7">
      <c r="A6628" s="4" t="s">
        <v>27128</v>
      </c>
      <c r="B6628" s="4" t="s">
        <v>27129</v>
      </c>
      <c r="C6628" s="4" t="s">
        <v>464</v>
      </c>
      <c r="D6628" s="4">
        <v>41</v>
      </c>
      <c r="E6628" s="4" t="s">
        <v>27130</v>
      </c>
      <c r="F6628" s="4">
        <v>2.00629806518555</v>
      </c>
      <c r="G6628" s="4" t="s">
        <v>27131</v>
      </c>
    </row>
    <row r="6629" spans="1:7">
      <c r="A6629" s="4" t="s">
        <v>27132</v>
      </c>
      <c r="B6629" s="4" t="s">
        <v>27133</v>
      </c>
      <c r="C6629" s="4" t="s">
        <v>464</v>
      </c>
      <c r="D6629" s="4">
        <v>33</v>
      </c>
      <c r="E6629" s="4" t="s">
        <v>27134</v>
      </c>
      <c r="F6629" s="4">
        <v>2.00595426559448</v>
      </c>
      <c r="G6629" s="4" t="s">
        <v>27135</v>
      </c>
    </row>
    <row r="6630" spans="1:7">
      <c r="A6630" s="4" t="s">
        <v>27136</v>
      </c>
      <c r="B6630" s="4" t="s">
        <v>27137</v>
      </c>
      <c r="C6630" s="4" t="s">
        <v>464</v>
      </c>
      <c r="D6630" s="4">
        <v>38</v>
      </c>
      <c r="E6630" s="4" t="s">
        <v>27138</v>
      </c>
      <c r="F6630" s="4">
        <v>2.00514006614685</v>
      </c>
      <c r="G6630" s="4" t="s">
        <v>27139</v>
      </c>
    </row>
    <row r="6631" spans="1:7">
      <c r="A6631" s="4" t="s">
        <v>27140</v>
      </c>
      <c r="B6631" s="4" t="s">
        <v>27141</v>
      </c>
      <c r="C6631" s="4" t="s">
        <v>464</v>
      </c>
      <c r="D6631" s="4">
        <v>35</v>
      </c>
      <c r="E6631" s="4" t="s">
        <v>27142</v>
      </c>
      <c r="F6631" s="4">
        <v>2.00427055358887</v>
      </c>
      <c r="G6631" s="4" t="s">
        <v>27143</v>
      </c>
    </row>
    <row r="6632" spans="1:7">
      <c r="A6632" s="4" t="s">
        <v>27144</v>
      </c>
      <c r="B6632" s="4" t="s">
        <v>27145</v>
      </c>
      <c r="C6632" s="4" t="s">
        <v>464</v>
      </c>
      <c r="D6632" s="4">
        <v>41</v>
      </c>
      <c r="E6632" s="4" t="s">
        <v>27146</v>
      </c>
      <c r="F6632" s="4">
        <v>2.00401163101196</v>
      </c>
      <c r="G6632" s="4" t="s">
        <v>27147</v>
      </c>
    </row>
    <row r="6633" spans="1:7">
      <c r="A6633" s="4" t="s">
        <v>27148</v>
      </c>
      <c r="B6633" s="4" t="s">
        <v>27149</v>
      </c>
      <c r="C6633" s="4" t="s">
        <v>464</v>
      </c>
      <c r="D6633" s="4">
        <v>41</v>
      </c>
      <c r="E6633" s="4" t="s">
        <v>27150</v>
      </c>
      <c r="F6633" s="4">
        <v>2.00278759002686</v>
      </c>
      <c r="G6633" s="4" t="s">
        <v>27151</v>
      </c>
    </row>
    <row r="6634" spans="1:7">
      <c r="A6634" s="4" t="s">
        <v>27152</v>
      </c>
      <c r="B6634" s="4" t="s">
        <v>27153</v>
      </c>
      <c r="C6634" s="4" t="s">
        <v>464</v>
      </c>
      <c r="D6634" s="4">
        <v>41</v>
      </c>
      <c r="E6634" s="4" t="s">
        <v>27154</v>
      </c>
      <c r="F6634" s="4">
        <v>2.00274586677551</v>
      </c>
      <c r="G6634" s="4" t="s">
        <v>27155</v>
      </c>
    </row>
    <row r="6635" spans="1:7">
      <c r="A6635" s="4" t="s">
        <v>27156</v>
      </c>
      <c r="B6635" s="4" t="s">
        <v>27157</v>
      </c>
      <c r="C6635" s="4" t="s">
        <v>464</v>
      </c>
      <c r="D6635" s="4">
        <v>42</v>
      </c>
      <c r="E6635" s="4" t="s">
        <v>27158</v>
      </c>
      <c r="F6635" s="4">
        <v>2.00225853919983</v>
      </c>
      <c r="G6635" s="4" t="s">
        <v>27159</v>
      </c>
    </row>
    <row r="6636" spans="1:7">
      <c r="A6636" s="4" t="s">
        <v>27160</v>
      </c>
      <c r="B6636" s="4" t="s">
        <v>27161</v>
      </c>
      <c r="C6636" s="4" t="s">
        <v>464</v>
      </c>
      <c r="D6636" s="4">
        <v>38</v>
      </c>
      <c r="E6636" s="4" t="s">
        <v>27162</v>
      </c>
      <c r="F6636" s="4">
        <v>2.00214862823486</v>
      </c>
      <c r="G6636" s="4" t="s">
        <v>27163</v>
      </c>
    </row>
    <row r="6637" spans="1:7">
      <c r="A6637" s="4" t="s">
        <v>27164</v>
      </c>
      <c r="B6637" s="4" t="s">
        <v>27165</v>
      </c>
      <c r="C6637" s="4" t="s">
        <v>464</v>
      </c>
      <c r="D6637" s="4">
        <v>41</v>
      </c>
      <c r="E6637" s="4" t="s">
        <v>27166</v>
      </c>
      <c r="F6637" s="4">
        <v>2.00170993804932</v>
      </c>
      <c r="G6637" s="4" t="s">
        <v>27167</v>
      </c>
    </row>
    <row r="6638" spans="1:7">
      <c r="A6638" s="4" t="s">
        <v>27168</v>
      </c>
      <c r="B6638" s="4" t="s">
        <v>27169</v>
      </c>
      <c r="C6638" s="4" t="s">
        <v>464</v>
      </c>
      <c r="D6638" s="4">
        <v>31</v>
      </c>
      <c r="E6638" s="4" t="s">
        <v>27170</v>
      </c>
      <c r="F6638" s="4">
        <v>2.00102686882019</v>
      </c>
      <c r="G6638" s="4" t="s">
        <v>27171</v>
      </c>
    </row>
    <row r="6639" spans="1:7">
      <c r="A6639" s="4" t="s">
        <v>27172</v>
      </c>
      <c r="B6639" s="4" t="s">
        <v>27173</v>
      </c>
      <c r="C6639" s="4" t="s">
        <v>464</v>
      </c>
      <c r="D6639" s="4">
        <v>41</v>
      </c>
      <c r="E6639" s="4" t="s">
        <v>27174</v>
      </c>
      <c r="F6639" s="4">
        <v>2.00100469589233</v>
      </c>
      <c r="G6639" s="4" t="s">
        <v>27175</v>
      </c>
    </row>
    <row r="6640" spans="1:7">
      <c r="A6640" s="4" t="s">
        <v>27176</v>
      </c>
      <c r="B6640" s="4" t="s">
        <v>27177</v>
      </c>
      <c r="C6640" s="4" t="s">
        <v>464</v>
      </c>
      <c r="D6640" s="4">
        <v>37</v>
      </c>
      <c r="E6640" s="4" t="s">
        <v>27178</v>
      </c>
      <c r="F6640" s="4">
        <v>2.0006206035614</v>
      </c>
      <c r="G6640" s="4" t="s">
        <v>27179</v>
      </c>
    </row>
    <row r="6641" spans="1:7">
      <c r="A6641" s="4" t="s">
        <v>27180</v>
      </c>
      <c r="B6641" s="4" t="s">
        <v>27181</v>
      </c>
      <c r="C6641" s="4" t="s">
        <v>551</v>
      </c>
      <c r="D6641" s="4">
        <v>12</v>
      </c>
      <c r="E6641" s="4" t="s">
        <v>27182</v>
      </c>
      <c r="F6641" s="4">
        <v>2.00048327445984</v>
      </c>
      <c r="G6641" s="4" t="s">
        <v>27183</v>
      </c>
    </row>
    <row r="6642" spans="1:7">
      <c r="A6642" s="4" t="s">
        <v>27184</v>
      </c>
      <c r="B6642" s="4" t="s">
        <v>27185</v>
      </c>
      <c r="C6642" s="4" t="s">
        <v>464</v>
      </c>
      <c r="D6642" s="4">
        <v>41</v>
      </c>
      <c r="E6642" s="4" t="s">
        <v>27186</v>
      </c>
      <c r="F6642" s="4">
        <v>2.00047540664673</v>
      </c>
      <c r="G6642" s="4" t="s">
        <v>27187</v>
      </c>
    </row>
    <row r="6643" spans="1:7">
      <c r="A6643" s="4" t="s">
        <v>27188</v>
      </c>
      <c r="B6643" s="4" t="s">
        <v>27189</v>
      </c>
      <c r="C6643" s="4" t="s">
        <v>551</v>
      </c>
      <c r="D6643" s="4">
        <v>17</v>
      </c>
      <c r="E6643" s="4" t="s">
        <v>27190</v>
      </c>
      <c r="F6643" s="4">
        <v>2.00039529800415</v>
      </c>
      <c r="G6643" s="4" t="s">
        <v>27191</v>
      </c>
    </row>
    <row r="6644" spans="1:7">
      <c r="A6644" s="4" t="s">
        <v>27192</v>
      </c>
      <c r="B6644" s="4" t="s">
        <v>27193</v>
      </c>
      <c r="C6644" s="4" t="s">
        <v>464</v>
      </c>
      <c r="D6644" s="4">
        <v>43</v>
      </c>
      <c r="E6644" s="4" t="s">
        <v>27194</v>
      </c>
      <c r="F6644" s="4">
        <v>1.99997925758362</v>
      </c>
      <c r="G6644" s="4" t="s">
        <v>27195</v>
      </c>
    </row>
    <row r="6645" spans="1:7">
      <c r="A6645" s="4" t="s">
        <v>27196</v>
      </c>
      <c r="B6645" s="4" t="s">
        <v>27197</v>
      </c>
      <c r="C6645" s="4" t="s">
        <v>464</v>
      </c>
      <c r="D6645" s="4">
        <v>39</v>
      </c>
      <c r="E6645" s="4" t="s">
        <v>27198</v>
      </c>
      <c r="F6645" s="4">
        <v>1.99912202358246</v>
      </c>
      <c r="G6645" s="4" t="s">
        <v>27199</v>
      </c>
    </row>
    <row r="6646" spans="1:7">
      <c r="A6646" s="4" t="s">
        <v>27200</v>
      </c>
      <c r="B6646" s="4" t="s">
        <v>27201</v>
      </c>
      <c r="C6646" s="4" t="s">
        <v>464</v>
      </c>
      <c r="D6646" s="4">
        <v>46</v>
      </c>
      <c r="E6646" s="4" t="s">
        <v>27202</v>
      </c>
      <c r="F6646" s="4">
        <v>1.9989960193634</v>
      </c>
      <c r="G6646" s="4" t="s">
        <v>27203</v>
      </c>
    </row>
    <row r="6647" spans="1:7">
      <c r="A6647" s="4" t="s">
        <v>27204</v>
      </c>
      <c r="B6647" s="4" t="s">
        <v>27205</v>
      </c>
      <c r="C6647" s="4" t="s">
        <v>464</v>
      </c>
      <c r="D6647" s="4">
        <v>45</v>
      </c>
      <c r="E6647" s="4" t="s">
        <v>27206</v>
      </c>
      <c r="F6647" s="4">
        <v>1.99855661392212</v>
      </c>
      <c r="G6647" s="4" t="s">
        <v>27207</v>
      </c>
    </row>
    <row r="6648" spans="1:7">
      <c r="A6648" s="4" t="s">
        <v>27208</v>
      </c>
      <c r="B6648" s="4" t="s">
        <v>27209</v>
      </c>
      <c r="C6648" s="4" t="s">
        <v>464</v>
      </c>
      <c r="D6648" s="4">
        <v>41</v>
      </c>
      <c r="E6648" s="4" t="s">
        <v>27210</v>
      </c>
      <c r="F6648" s="4">
        <v>1.99848818778992</v>
      </c>
      <c r="G6648" s="4" t="s">
        <v>27211</v>
      </c>
    </row>
    <row r="6649" spans="1:7">
      <c r="A6649" s="4" t="s">
        <v>27212</v>
      </c>
      <c r="B6649" s="4" t="s">
        <v>27213</v>
      </c>
      <c r="C6649" s="4" t="s">
        <v>464</v>
      </c>
      <c r="D6649" s="4">
        <v>33</v>
      </c>
      <c r="E6649" s="4" t="s">
        <v>27214</v>
      </c>
      <c r="F6649" s="4">
        <v>1.99824130535126</v>
      </c>
      <c r="G6649" s="4" t="s">
        <v>27215</v>
      </c>
    </row>
    <row r="6650" spans="1:7">
      <c r="A6650" s="4" t="s">
        <v>27216</v>
      </c>
      <c r="B6650" s="4" t="s">
        <v>27217</v>
      </c>
      <c r="C6650" s="4" t="s">
        <v>464</v>
      </c>
      <c r="D6650" s="4">
        <v>37</v>
      </c>
      <c r="E6650" s="4" t="s">
        <v>27218</v>
      </c>
      <c r="F6650" s="4">
        <v>1.99821603298187</v>
      </c>
      <c r="G6650" s="4" t="s">
        <v>27219</v>
      </c>
    </row>
    <row r="6651" spans="1:7">
      <c r="A6651" s="4" t="s">
        <v>27220</v>
      </c>
      <c r="B6651" s="4" t="s">
        <v>27221</v>
      </c>
      <c r="C6651" s="4" t="s">
        <v>464</v>
      </c>
      <c r="D6651" s="4">
        <v>43</v>
      </c>
      <c r="E6651" s="4" t="s">
        <v>27222</v>
      </c>
      <c r="F6651" s="4">
        <v>1.99808776378632</v>
      </c>
      <c r="G6651" s="4" t="s">
        <v>27223</v>
      </c>
    </row>
    <row r="6652" spans="1:7">
      <c r="A6652" s="4" t="s">
        <v>27224</v>
      </c>
      <c r="B6652" s="4" t="s">
        <v>27225</v>
      </c>
      <c r="C6652" s="4" t="s">
        <v>464</v>
      </c>
      <c r="D6652" s="4">
        <v>40</v>
      </c>
      <c r="E6652" s="4" t="s">
        <v>27226</v>
      </c>
      <c r="F6652" s="4">
        <v>1.99804973602295</v>
      </c>
      <c r="G6652" s="4" t="s">
        <v>27227</v>
      </c>
    </row>
    <row r="6653" spans="1:7">
      <c r="A6653" s="4" t="s">
        <v>27228</v>
      </c>
      <c r="B6653" s="4" t="s">
        <v>27229</v>
      </c>
      <c r="C6653" s="4" t="s">
        <v>464</v>
      </c>
      <c r="D6653" s="4">
        <v>41</v>
      </c>
      <c r="E6653" s="4" t="s">
        <v>27230</v>
      </c>
      <c r="F6653" s="4">
        <v>1.99771654605865</v>
      </c>
      <c r="G6653" s="4" t="s">
        <v>27231</v>
      </c>
    </row>
    <row r="6654" spans="1:7">
      <c r="A6654" s="4" t="s">
        <v>27232</v>
      </c>
      <c r="B6654" s="4" t="s">
        <v>27233</v>
      </c>
      <c r="C6654" s="4" t="s">
        <v>464</v>
      </c>
      <c r="D6654" s="4">
        <v>27</v>
      </c>
      <c r="E6654" s="4" t="s">
        <v>27234</v>
      </c>
      <c r="F6654" s="4">
        <v>1.99707698822021</v>
      </c>
      <c r="G6654" s="4" t="s">
        <v>27235</v>
      </c>
    </row>
    <row r="6655" spans="1:7">
      <c r="A6655" s="4" t="s">
        <v>27236</v>
      </c>
      <c r="B6655" s="4" t="s">
        <v>27237</v>
      </c>
      <c r="C6655" s="4" t="s">
        <v>464</v>
      </c>
      <c r="D6655" s="4">
        <v>33</v>
      </c>
      <c r="E6655" s="4" t="s">
        <v>27238</v>
      </c>
      <c r="F6655" s="4">
        <v>1.99683940410614</v>
      </c>
      <c r="G6655" s="4" t="s">
        <v>27239</v>
      </c>
    </row>
    <row r="6656" spans="1:7">
      <c r="A6656" s="4" t="s">
        <v>27240</v>
      </c>
      <c r="B6656" s="4" t="s">
        <v>27241</v>
      </c>
      <c r="C6656" s="4" t="s">
        <v>464</v>
      </c>
      <c r="D6656" s="4">
        <v>26</v>
      </c>
      <c r="E6656" s="4" t="s">
        <v>27242</v>
      </c>
      <c r="F6656" s="4">
        <v>1.99666047096252</v>
      </c>
      <c r="G6656" s="4" t="s">
        <v>27243</v>
      </c>
    </row>
    <row r="6657" spans="1:7">
      <c r="A6657" s="4" t="s">
        <v>27244</v>
      </c>
      <c r="B6657" s="4" t="s">
        <v>27245</v>
      </c>
      <c r="C6657" s="4" t="s">
        <v>464</v>
      </c>
      <c r="D6657" s="4">
        <v>40</v>
      </c>
      <c r="E6657" s="4" t="s">
        <v>27246</v>
      </c>
      <c r="F6657" s="4">
        <v>1.9962033033371</v>
      </c>
      <c r="G6657" s="4" t="s">
        <v>27247</v>
      </c>
    </row>
    <row r="6658" spans="1:7">
      <c r="A6658" s="4" t="s">
        <v>27248</v>
      </c>
      <c r="B6658" s="4" t="s">
        <v>27249</v>
      </c>
      <c r="C6658" s="4" t="s">
        <v>464</v>
      </c>
      <c r="D6658" s="4">
        <v>48</v>
      </c>
      <c r="E6658" s="4" t="s">
        <v>27250</v>
      </c>
      <c r="F6658" s="4">
        <v>1.9950578212738</v>
      </c>
      <c r="G6658" s="4" t="s">
        <v>27251</v>
      </c>
    </row>
    <row r="6659" spans="1:7">
      <c r="A6659" s="4" t="s">
        <v>27252</v>
      </c>
      <c r="B6659" s="4" t="s">
        <v>27253</v>
      </c>
      <c r="C6659" s="4" t="s">
        <v>464</v>
      </c>
      <c r="D6659" s="4">
        <v>39</v>
      </c>
      <c r="E6659" s="4" t="s">
        <v>27254</v>
      </c>
      <c r="F6659" s="4">
        <v>1.99502849578857</v>
      </c>
      <c r="G6659" s="4" t="s">
        <v>27255</v>
      </c>
    </row>
    <row r="6660" spans="1:7">
      <c r="A6660" s="4" t="s">
        <v>27256</v>
      </c>
      <c r="B6660" s="4" t="s">
        <v>27257</v>
      </c>
      <c r="C6660" s="4" t="s">
        <v>464</v>
      </c>
      <c r="D6660" s="4">
        <v>33</v>
      </c>
      <c r="E6660" s="4" t="s">
        <v>27258</v>
      </c>
      <c r="F6660" s="4">
        <v>1.99495553970337</v>
      </c>
      <c r="G6660" s="4" t="s">
        <v>27259</v>
      </c>
    </row>
    <row r="6661" spans="1:7">
      <c r="A6661" s="4" t="s">
        <v>27260</v>
      </c>
      <c r="B6661" s="4" t="s">
        <v>27261</v>
      </c>
      <c r="C6661" s="4" t="s">
        <v>464</v>
      </c>
      <c r="D6661" s="4">
        <v>40</v>
      </c>
      <c r="E6661" s="4" t="s">
        <v>27262</v>
      </c>
      <c r="F6661" s="4">
        <v>1.99245548248291</v>
      </c>
      <c r="G6661" s="4" t="s">
        <v>27263</v>
      </c>
    </row>
    <row r="6662" spans="1:7">
      <c r="A6662" s="4" t="s">
        <v>27264</v>
      </c>
      <c r="B6662" s="4" t="s">
        <v>27265</v>
      </c>
      <c r="C6662" s="4" t="s">
        <v>464</v>
      </c>
      <c r="D6662" s="4">
        <v>44</v>
      </c>
      <c r="E6662" s="4" t="s">
        <v>27266</v>
      </c>
      <c r="F6662" s="4">
        <v>1.99244260787964</v>
      </c>
      <c r="G6662" s="4" t="s">
        <v>27267</v>
      </c>
    </row>
    <row r="6663" spans="1:7">
      <c r="A6663" s="4" t="s">
        <v>27268</v>
      </c>
      <c r="B6663" s="4" t="s">
        <v>27269</v>
      </c>
      <c r="C6663" s="4" t="s">
        <v>464</v>
      </c>
      <c r="D6663" s="4">
        <v>44</v>
      </c>
      <c r="E6663" s="4" t="s">
        <v>27270</v>
      </c>
      <c r="F6663" s="4">
        <v>1.99128711223602</v>
      </c>
      <c r="G6663" s="4" t="s">
        <v>27271</v>
      </c>
    </row>
    <row r="6664" spans="1:7">
      <c r="A6664" s="4" t="s">
        <v>27272</v>
      </c>
      <c r="B6664" s="4" t="s">
        <v>27273</v>
      </c>
      <c r="C6664" s="4" t="s">
        <v>464</v>
      </c>
      <c r="D6664" s="4">
        <v>37</v>
      </c>
      <c r="E6664" s="4" t="s">
        <v>27274</v>
      </c>
      <c r="F6664" s="4">
        <v>1.99093174934387</v>
      </c>
      <c r="G6664" s="4" t="s">
        <v>27275</v>
      </c>
    </row>
    <row r="6665" spans="1:7">
      <c r="A6665" s="4" t="s">
        <v>27276</v>
      </c>
      <c r="B6665" s="4" t="s">
        <v>27277</v>
      </c>
      <c r="C6665" s="4" t="s">
        <v>551</v>
      </c>
      <c r="D6665" s="4">
        <v>17</v>
      </c>
      <c r="E6665" s="4" t="s">
        <v>27278</v>
      </c>
      <c r="F6665" s="4">
        <v>1.99069380760193</v>
      </c>
      <c r="G6665" s="4" t="s">
        <v>27279</v>
      </c>
    </row>
    <row r="6666" spans="1:7">
      <c r="A6666" s="4" t="s">
        <v>27280</v>
      </c>
      <c r="B6666" s="4" t="s">
        <v>27281</v>
      </c>
      <c r="C6666" s="4" t="s">
        <v>464</v>
      </c>
      <c r="D6666" s="4">
        <v>40</v>
      </c>
      <c r="E6666" s="4" t="s">
        <v>27282</v>
      </c>
      <c r="F6666" s="4">
        <v>1.99039280414581</v>
      </c>
      <c r="G6666" s="4" t="s">
        <v>27283</v>
      </c>
    </row>
    <row r="6667" spans="1:7">
      <c r="A6667" s="4" t="s">
        <v>27284</v>
      </c>
      <c r="B6667" s="4" t="s">
        <v>27285</v>
      </c>
      <c r="C6667" s="4" t="s">
        <v>464</v>
      </c>
      <c r="D6667" s="4">
        <v>38</v>
      </c>
      <c r="E6667" s="4" t="s">
        <v>27286</v>
      </c>
      <c r="F6667" s="4">
        <v>1.98951315879822</v>
      </c>
      <c r="G6667" s="4" t="s">
        <v>27287</v>
      </c>
    </row>
    <row r="6668" spans="1:7">
      <c r="A6668" s="4" t="s">
        <v>853</v>
      </c>
      <c r="B6668" s="4" t="s">
        <v>854</v>
      </c>
      <c r="C6668" s="4" t="s">
        <v>464</v>
      </c>
      <c r="D6668" s="4">
        <v>38</v>
      </c>
      <c r="E6668" s="4" t="s">
        <v>855</v>
      </c>
      <c r="F6668" s="4">
        <v>1.9892430305481</v>
      </c>
      <c r="G6668" s="4" t="s">
        <v>856</v>
      </c>
    </row>
    <row r="6669" spans="1:7">
      <c r="A6669" s="4" t="s">
        <v>27288</v>
      </c>
      <c r="B6669" s="4" t="s">
        <v>27289</v>
      </c>
      <c r="C6669" s="4" t="s">
        <v>464</v>
      </c>
      <c r="D6669" s="4">
        <v>44</v>
      </c>
      <c r="E6669" s="4" t="s">
        <v>27290</v>
      </c>
      <c r="F6669" s="4">
        <v>1.98896145820618</v>
      </c>
      <c r="G6669" s="4" t="s">
        <v>27291</v>
      </c>
    </row>
    <row r="6670" spans="1:7">
      <c r="A6670" s="4" t="s">
        <v>27292</v>
      </c>
      <c r="B6670" s="4" t="s">
        <v>27293</v>
      </c>
      <c r="C6670" s="4" t="s">
        <v>464</v>
      </c>
      <c r="D6670" s="4">
        <v>48</v>
      </c>
      <c r="E6670" s="4" t="s">
        <v>27294</v>
      </c>
      <c r="F6670" s="4">
        <v>1.9882755279541</v>
      </c>
      <c r="G6670" s="4" t="s">
        <v>27295</v>
      </c>
    </row>
    <row r="6671" spans="1:7">
      <c r="A6671" s="4" t="s">
        <v>27296</v>
      </c>
      <c r="B6671" s="4" t="s">
        <v>27297</v>
      </c>
      <c r="C6671" s="4" t="s">
        <v>4103</v>
      </c>
      <c r="D6671" s="4">
        <v>8</v>
      </c>
      <c r="E6671" s="4" t="s">
        <v>27298</v>
      </c>
      <c r="F6671" s="4">
        <v>1.98726844787598</v>
      </c>
      <c r="G6671" s="4" t="s">
        <v>27299</v>
      </c>
    </row>
    <row r="6672" spans="1:7">
      <c r="A6672" s="4" t="s">
        <v>27300</v>
      </c>
      <c r="B6672" s="4" t="s">
        <v>27301</v>
      </c>
      <c r="C6672" s="4" t="s">
        <v>464</v>
      </c>
      <c r="D6672" s="4">
        <v>41</v>
      </c>
      <c r="E6672" s="4" t="s">
        <v>27302</v>
      </c>
      <c r="F6672" s="4">
        <v>1.9872545003891</v>
      </c>
      <c r="G6672" s="4" t="s">
        <v>27303</v>
      </c>
    </row>
    <row r="6673" spans="1:7">
      <c r="A6673" s="4" t="s">
        <v>27304</v>
      </c>
      <c r="B6673" s="4" t="s">
        <v>27305</v>
      </c>
      <c r="C6673" s="4" t="s">
        <v>464</v>
      </c>
      <c r="D6673" s="4">
        <v>40</v>
      </c>
      <c r="E6673" s="4" t="s">
        <v>27306</v>
      </c>
      <c r="F6673" s="4">
        <v>1.98659932613373</v>
      </c>
      <c r="G6673" s="4" t="s">
        <v>27307</v>
      </c>
    </row>
    <row r="6674" spans="1:7">
      <c r="A6674" s="4" t="s">
        <v>27308</v>
      </c>
      <c r="B6674" s="4" t="s">
        <v>27309</v>
      </c>
      <c r="C6674" s="4" t="s">
        <v>464</v>
      </c>
      <c r="D6674" s="4">
        <v>40</v>
      </c>
      <c r="E6674" s="4" t="s">
        <v>27310</v>
      </c>
      <c r="F6674" s="4">
        <v>1.98558127880096</v>
      </c>
      <c r="G6674" s="4" t="s">
        <v>27311</v>
      </c>
    </row>
    <row r="6675" spans="1:7">
      <c r="A6675" s="4" t="s">
        <v>27312</v>
      </c>
      <c r="B6675" s="4" t="s">
        <v>27313</v>
      </c>
      <c r="C6675" s="4" t="s">
        <v>464</v>
      </c>
      <c r="D6675" s="4">
        <v>40</v>
      </c>
      <c r="E6675" s="4" t="s">
        <v>27314</v>
      </c>
      <c r="F6675" s="4">
        <v>1.98549151420593</v>
      </c>
      <c r="G6675" s="4" t="s">
        <v>27315</v>
      </c>
    </row>
    <row r="6676" spans="1:7">
      <c r="A6676" s="4" t="s">
        <v>27316</v>
      </c>
      <c r="B6676" s="4" t="s">
        <v>27317</v>
      </c>
      <c r="C6676" s="4" t="s">
        <v>1119</v>
      </c>
      <c r="D6676" s="4">
        <v>6</v>
      </c>
      <c r="E6676" s="4" t="s">
        <v>27318</v>
      </c>
      <c r="F6676" s="4">
        <v>1.9848461151123</v>
      </c>
      <c r="G6676" s="4" t="s">
        <v>27319</v>
      </c>
    </row>
    <row r="6677" spans="1:7">
      <c r="A6677" s="4" t="s">
        <v>27320</v>
      </c>
      <c r="B6677" s="4" t="s">
        <v>27321</v>
      </c>
      <c r="C6677" s="4" t="s">
        <v>464</v>
      </c>
      <c r="D6677" s="4">
        <v>36</v>
      </c>
      <c r="E6677" s="4" t="s">
        <v>27322</v>
      </c>
      <c r="F6677" s="4">
        <v>1.98466324806213</v>
      </c>
      <c r="G6677" s="4" t="s">
        <v>27323</v>
      </c>
    </row>
    <row r="6678" spans="1:7">
      <c r="A6678" s="4" t="s">
        <v>27324</v>
      </c>
      <c r="B6678" s="4" t="s">
        <v>27325</v>
      </c>
      <c r="C6678" s="4" t="s">
        <v>464</v>
      </c>
      <c r="D6678" s="4">
        <v>36</v>
      </c>
      <c r="E6678" s="4" t="s">
        <v>27326</v>
      </c>
      <c r="F6678" s="4">
        <v>1.98415470123291</v>
      </c>
      <c r="G6678" s="4" t="s">
        <v>27327</v>
      </c>
    </row>
    <row r="6679" spans="1:7">
      <c r="A6679" s="4" t="s">
        <v>27328</v>
      </c>
      <c r="B6679" s="4" t="s">
        <v>27329</v>
      </c>
      <c r="C6679" s="4" t="s">
        <v>464</v>
      </c>
      <c r="D6679" s="4">
        <v>37</v>
      </c>
      <c r="E6679" s="4" t="s">
        <v>27330</v>
      </c>
      <c r="F6679" s="4">
        <v>1.98405003547668</v>
      </c>
      <c r="G6679" s="4" t="s">
        <v>27331</v>
      </c>
    </row>
    <row r="6680" spans="1:7">
      <c r="A6680" s="4" t="s">
        <v>27332</v>
      </c>
      <c r="B6680" s="4" t="s">
        <v>27333</v>
      </c>
      <c r="C6680" s="4" t="s">
        <v>464</v>
      </c>
      <c r="D6680" s="4">
        <v>42</v>
      </c>
      <c r="E6680" s="4" t="s">
        <v>27334</v>
      </c>
      <c r="F6680" s="4">
        <v>1.98371827602386</v>
      </c>
      <c r="G6680" s="4" t="s">
        <v>27335</v>
      </c>
    </row>
    <row r="6681" spans="1:7">
      <c r="A6681" s="4" t="s">
        <v>27336</v>
      </c>
      <c r="B6681" s="4" t="s">
        <v>27337</v>
      </c>
      <c r="C6681" s="4" t="s">
        <v>551</v>
      </c>
      <c r="D6681" s="4">
        <v>14</v>
      </c>
      <c r="E6681" s="4" t="s">
        <v>27338</v>
      </c>
      <c r="F6681" s="4">
        <v>1.98308444023132</v>
      </c>
      <c r="G6681" s="4" t="s">
        <v>27339</v>
      </c>
    </row>
    <row r="6682" spans="1:7">
      <c r="A6682" s="4" t="s">
        <v>27340</v>
      </c>
      <c r="B6682" s="4" t="s">
        <v>27341</v>
      </c>
      <c r="C6682" s="4" t="s">
        <v>464</v>
      </c>
      <c r="D6682" s="4">
        <v>41</v>
      </c>
      <c r="E6682" s="4" t="s">
        <v>27342</v>
      </c>
      <c r="F6682" s="4">
        <v>1.98213303089142</v>
      </c>
      <c r="G6682" s="4" t="s">
        <v>27343</v>
      </c>
    </row>
    <row r="6683" spans="1:7">
      <c r="A6683" s="4" t="s">
        <v>27344</v>
      </c>
      <c r="B6683" s="4" t="s">
        <v>27345</v>
      </c>
      <c r="C6683" s="4" t="s">
        <v>464</v>
      </c>
      <c r="D6683" s="4">
        <v>37</v>
      </c>
      <c r="E6683" s="4" t="s">
        <v>27346</v>
      </c>
      <c r="F6683" s="4">
        <v>1.98148798942566</v>
      </c>
      <c r="G6683" s="4" t="s">
        <v>27347</v>
      </c>
    </row>
    <row r="6684" spans="1:7">
      <c r="A6684" s="4" t="s">
        <v>27348</v>
      </c>
      <c r="B6684" s="4" t="s">
        <v>27349</v>
      </c>
      <c r="C6684" s="4" t="s">
        <v>464</v>
      </c>
      <c r="D6684" s="4">
        <v>35</v>
      </c>
      <c r="E6684" s="4" t="s">
        <v>27350</v>
      </c>
      <c r="F6684" s="4">
        <v>1.98146462440491</v>
      </c>
      <c r="G6684" s="4" t="s">
        <v>27351</v>
      </c>
    </row>
    <row r="6685" spans="1:7">
      <c r="A6685" s="4" t="s">
        <v>27352</v>
      </c>
      <c r="B6685" s="4" t="s">
        <v>27353</v>
      </c>
      <c r="C6685" s="4" t="s">
        <v>464</v>
      </c>
      <c r="D6685" s="4">
        <v>34</v>
      </c>
      <c r="E6685" s="4" t="s">
        <v>27354</v>
      </c>
      <c r="F6685" s="4">
        <v>1.98060655593872</v>
      </c>
      <c r="G6685" s="4" t="s">
        <v>27355</v>
      </c>
    </row>
    <row r="6686" spans="1:7">
      <c r="A6686" s="4" t="s">
        <v>27356</v>
      </c>
      <c r="B6686" s="4" t="s">
        <v>27357</v>
      </c>
      <c r="C6686" s="4" t="s">
        <v>464</v>
      </c>
      <c r="D6686" s="4">
        <v>41</v>
      </c>
      <c r="E6686" s="4" t="s">
        <v>27358</v>
      </c>
      <c r="F6686" s="4">
        <v>1.97996294498444</v>
      </c>
      <c r="G6686" s="4" t="s">
        <v>27359</v>
      </c>
    </row>
    <row r="6687" spans="1:7">
      <c r="A6687" s="4" t="s">
        <v>27360</v>
      </c>
      <c r="B6687" s="4" t="s">
        <v>27361</v>
      </c>
      <c r="C6687" s="4" t="s">
        <v>464</v>
      </c>
      <c r="D6687" s="4">
        <v>38</v>
      </c>
      <c r="E6687" s="4" t="s">
        <v>27362</v>
      </c>
      <c r="F6687" s="4">
        <v>1.97959053516388</v>
      </c>
      <c r="G6687" s="4" t="s">
        <v>27363</v>
      </c>
    </row>
    <row r="6688" spans="1:7">
      <c r="A6688" s="4" t="s">
        <v>27364</v>
      </c>
      <c r="B6688" s="4" t="s">
        <v>27365</v>
      </c>
      <c r="C6688" s="4" t="s">
        <v>464</v>
      </c>
      <c r="D6688" s="4">
        <v>38</v>
      </c>
      <c r="E6688" s="4" t="s">
        <v>27366</v>
      </c>
      <c r="F6688" s="4">
        <v>1.97822535037994</v>
      </c>
      <c r="G6688" s="4" t="s">
        <v>27367</v>
      </c>
    </row>
    <row r="6689" spans="1:7">
      <c r="A6689" s="4" t="s">
        <v>27368</v>
      </c>
      <c r="B6689" s="4" t="s">
        <v>27369</v>
      </c>
      <c r="C6689" s="4" t="s">
        <v>464</v>
      </c>
      <c r="D6689" s="4">
        <v>41</v>
      </c>
      <c r="E6689" s="4" t="s">
        <v>27370</v>
      </c>
      <c r="F6689" s="4">
        <v>1.97803938388824</v>
      </c>
      <c r="G6689" s="4" t="s">
        <v>27371</v>
      </c>
    </row>
    <row r="6690" spans="1:7">
      <c r="A6690" s="4" t="s">
        <v>27372</v>
      </c>
      <c r="B6690" s="4" t="s">
        <v>27373</v>
      </c>
      <c r="C6690" s="4" t="s">
        <v>464</v>
      </c>
      <c r="D6690" s="4">
        <v>40</v>
      </c>
      <c r="E6690" s="4" t="s">
        <v>27374</v>
      </c>
      <c r="F6690" s="4">
        <v>1.9769332408905</v>
      </c>
      <c r="G6690" s="4" t="s">
        <v>27375</v>
      </c>
    </row>
    <row r="6691" spans="1:7">
      <c r="A6691" s="4" t="s">
        <v>27376</v>
      </c>
      <c r="B6691" s="4" t="s">
        <v>27377</v>
      </c>
      <c r="C6691" s="4" t="s">
        <v>464</v>
      </c>
      <c r="D6691" s="4">
        <v>37</v>
      </c>
      <c r="E6691" s="4" t="s">
        <v>27378</v>
      </c>
      <c r="F6691" s="4">
        <v>1.97633874416351</v>
      </c>
      <c r="G6691" s="4" t="s">
        <v>27379</v>
      </c>
    </row>
    <row r="6692" spans="1:7">
      <c r="A6692" s="4" t="s">
        <v>27380</v>
      </c>
      <c r="B6692" s="4" t="s">
        <v>27381</v>
      </c>
      <c r="C6692" s="4" t="s">
        <v>464</v>
      </c>
      <c r="D6692" s="4">
        <v>27</v>
      </c>
      <c r="E6692" s="4" t="s">
        <v>27382</v>
      </c>
      <c r="F6692" s="4">
        <v>1.97618699073792</v>
      </c>
      <c r="G6692" s="4" t="s">
        <v>27383</v>
      </c>
    </row>
    <row r="6693" spans="1:7">
      <c r="A6693" s="4" t="s">
        <v>27384</v>
      </c>
      <c r="B6693" s="4" t="s">
        <v>27385</v>
      </c>
      <c r="C6693" s="4" t="s">
        <v>464</v>
      </c>
      <c r="D6693" s="4">
        <v>36</v>
      </c>
      <c r="E6693" s="4" t="s">
        <v>27386</v>
      </c>
      <c r="F6693" s="4">
        <v>1.97582900524139</v>
      </c>
      <c r="G6693" s="4" t="s">
        <v>27387</v>
      </c>
    </row>
    <row r="6694" spans="1:7">
      <c r="A6694" s="4" t="s">
        <v>27388</v>
      </c>
      <c r="B6694" s="4" t="s">
        <v>27389</v>
      </c>
      <c r="C6694" s="4" t="s">
        <v>464</v>
      </c>
      <c r="D6694" s="4">
        <v>43</v>
      </c>
      <c r="E6694" s="4" t="s">
        <v>27390</v>
      </c>
      <c r="F6694" s="4">
        <v>1.97473859786987</v>
      </c>
      <c r="G6694" s="4" t="s">
        <v>27391</v>
      </c>
    </row>
    <row r="6695" spans="1:7">
      <c r="A6695" s="4" t="s">
        <v>27392</v>
      </c>
      <c r="B6695" s="4" t="s">
        <v>27393</v>
      </c>
      <c r="C6695" s="4" t="s">
        <v>464</v>
      </c>
      <c r="D6695" s="4">
        <v>36</v>
      </c>
      <c r="E6695" s="4" t="s">
        <v>27394</v>
      </c>
      <c r="F6695" s="4">
        <v>1.9741518497467</v>
      </c>
      <c r="G6695" s="4" t="s">
        <v>27395</v>
      </c>
    </row>
    <row r="6696" spans="1:7">
      <c r="A6696" s="4" t="s">
        <v>27396</v>
      </c>
      <c r="B6696" s="4" t="s">
        <v>27397</v>
      </c>
      <c r="C6696" s="4" t="s">
        <v>464</v>
      </c>
      <c r="D6696" s="4">
        <v>37</v>
      </c>
      <c r="E6696" s="4" t="s">
        <v>27398</v>
      </c>
      <c r="F6696" s="4">
        <v>1.97350347042084</v>
      </c>
      <c r="G6696" s="4" t="s">
        <v>27399</v>
      </c>
    </row>
    <row r="6697" spans="1:7">
      <c r="A6697" s="4" t="s">
        <v>27400</v>
      </c>
      <c r="B6697" s="4" t="s">
        <v>27401</v>
      </c>
      <c r="C6697" s="4" t="s">
        <v>464</v>
      </c>
      <c r="D6697" s="4">
        <v>41</v>
      </c>
      <c r="E6697" s="4" t="s">
        <v>27402</v>
      </c>
      <c r="F6697" s="4">
        <v>1.97252750396729</v>
      </c>
      <c r="G6697" s="4" t="s">
        <v>27403</v>
      </c>
    </row>
    <row r="6698" spans="1:7">
      <c r="A6698" s="4" t="s">
        <v>27404</v>
      </c>
      <c r="B6698" s="4" t="s">
        <v>27405</v>
      </c>
      <c r="C6698" s="4" t="s">
        <v>464</v>
      </c>
      <c r="D6698" s="4">
        <v>45</v>
      </c>
      <c r="E6698" s="4" t="s">
        <v>27406</v>
      </c>
      <c r="F6698" s="4">
        <v>1.97175467014313</v>
      </c>
      <c r="G6698" s="4" t="s">
        <v>27407</v>
      </c>
    </row>
    <row r="6699" spans="1:7">
      <c r="A6699" s="4" t="s">
        <v>27408</v>
      </c>
      <c r="B6699" s="4" t="s">
        <v>27409</v>
      </c>
      <c r="C6699" s="4" t="s">
        <v>464</v>
      </c>
      <c r="D6699" s="4">
        <v>43</v>
      </c>
      <c r="E6699" s="4" t="s">
        <v>27410</v>
      </c>
      <c r="F6699" s="4">
        <v>1.97169065475464</v>
      </c>
      <c r="G6699" s="4" t="s">
        <v>27411</v>
      </c>
    </row>
    <row r="6700" spans="1:7">
      <c r="A6700" s="4" t="s">
        <v>27412</v>
      </c>
      <c r="B6700" s="4" t="s">
        <v>27413</v>
      </c>
      <c r="C6700" s="4" t="s">
        <v>551</v>
      </c>
      <c r="D6700" s="4">
        <v>12</v>
      </c>
      <c r="E6700" s="4" t="s">
        <v>27414</v>
      </c>
      <c r="F6700" s="4">
        <v>1.97168028354645</v>
      </c>
      <c r="G6700" s="4" t="s">
        <v>27415</v>
      </c>
    </row>
    <row r="6701" spans="1:7">
      <c r="A6701" s="4" t="s">
        <v>27416</v>
      </c>
      <c r="B6701" s="4" t="s">
        <v>27417</v>
      </c>
      <c r="C6701" s="4" t="s">
        <v>464</v>
      </c>
      <c r="D6701" s="4">
        <v>44</v>
      </c>
      <c r="E6701" s="4" t="s">
        <v>27418</v>
      </c>
      <c r="F6701" s="4">
        <v>1.97028112411499</v>
      </c>
      <c r="G6701" s="4" t="s">
        <v>27419</v>
      </c>
    </row>
    <row r="6702" spans="1:7">
      <c r="A6702" s="4" t="s">
        <v>27420</v>
      </c>
      <c r="B6702" s="4" t="s">
        <v>27421</v>
      </c>
      <c r="C6702" s="4" t="s">
        <v>464</v>
      </c>
      <c r="D6702" s="4">
        <v>41</v>
      </c>
      <c r="E6702" s="4" t="s">
        <v>27422</v>
      </c>
      <c r="F6702" s="4">
        <v>1.97007501125336</v>
      </c>
      <c r="G6702" s="4" t="s">
        <v>27423</v>
      </c>
    </row>
    <row r="6703" spans="1:7">
      <c r="A6703" s="4" t="s">
        <v>27424</v>
      </c>
      <c r="B6703" s="4" t="s">
        <v>27425</v>
      </c>
      <c r="C6703" s="4" t="s">
        <v>464</v>
      </c>
      <c r="D6703" s="4">
        <v>24</v>
      </c>
      <c r="E6703" s="4" t="s">
        <v>27426</v>
      </c>
      <c r="F6703" s="4">
        <v>1.96931648254395</v>
      </c>
      <c r="G6703" s="4" t="s">
        <v>27427</v>
      </c>
    </row>
    <row r="6704" spans="1:7">
      <c r="A6704" s="4" t="s">
        <v>27428</v>
      </c>
      <c r="B6704" s="4" t="s">
        <v>27429</v>
      </c>
      <c r="C6704" s="4" t="s">
        <v>464</v>
      </c>
      <c r="D6704" s="4">
        <v>38</v>
      </c>
      <c r="E6704" s="4" t="s">
        <v>27430</v>
      </c>
      <c r="F6704" s="4">
        <v>1.96898937225342</v>
      </c>
      <c r="G6704" s="4" t="s">
        <v>27431</v>
      </c>
    </row>
    <row r="6705" spans="1:7">
      <c r="A6705" s="4" t="s">
        <v>27432</v>
      </c>
      <c r="B6705" s="4" t="s">
        <v>27433</v>
      </c>
      <c r="C6705" s="4" t="s">
        <v>464</v>
      </c>
      <c r="D6705" s="4">
        <v>33</v>
      </c>
      <c r="E6705" s="4" t="s">
        <v>27434</v>
      </c>
      <c r="F6705" s="4">
        <v>1.96895682811737</v>
      </c>
      <c r="G6705" s="4" t="s">
        <v>27435</v>
      </c>
    </row>
    <row r="6706" spans="1:7">
      <c r="A6706" s="4" t="s">
        <v>27436</v>
      </c>
      <c r="B6706" s="4" t="s">
        <v>27437</v>
      </c>
      <c r="C6706" s="4" t="s">
        <v>464</v>
      </c>
      <c r="D6706" s="4">
        <v>30</v>
      </c>
      <c r="E6706" s="4" t="s">
        <v>27438</v>
      </c>
      <c r="F6706" s="4">
        <v>1.96822357177734</v>
      </c>
      <c r="G6706" s="4" t="s">
        <v>27439</v>
      </c>
    </row>
    <row r="6707" spans="1:7">
      <c r="A6707" s="4" t="s">
        <v>27440</v>
      </c>
      <c r="B6707" s="4" t="s">
        <v>27441</v>
      </c>
      <c r="C6707" s="4" t="s">
        <v>464</v>
      </c>
      <c r="D6707" s="4">
        <v>42</v>
      </c>
      <c r="E6707" s="4" t="s">
        <v>27442</v>
      </c>
      <c r="F6707" s="4">
        <v>1.96728444099426</v>
      </c>
      <c r="G6707" s="4" t="s">
        <v>27443</v>
      </c>
    </row>
    <row r="6708" spans="1:7">
      <c r="A6708" s="4" t="s">
        <v>27444</v>
      </c>
      <c r="B6708" s="4" t="s">
        <v>27445</v>
      </c>
      <c r="C6708" s="4" t="s">
        <v>464</v>
      </c>
      <c r="D6708" s="4">
        <v>37</v>
      </c>
      <c r="E6708" s="4" t="s">
        <v>27446</v>
      </c>
      <c r="F6708" s="4">
        <v>1.96682715415955</v>
      </c>
      <c r="G6708" s="4" t="s">
        <v>27447</v>
      </c>
    </row>
    <row r="6709" spans="1:7">
      <c r="A6709" s="4" t="s">
        <v>27448</v>
      </c>
      <c r="B6709" s="4" t="s">
        <v>27449</v>
      </c>
      <c r="C6709" s="4" t="s">
        <v>464</v>
      </c>
      <c r="D6709" s="4">
        <v>33</v>
      </c>
      <c r="E6709" s="4" t="s">
        <v>27450</v>
      </c>
      <c r="F6709" s="4">
        <v>1.96649193763733</v>
      </c>
      <c r="G6709" s="4" t="s">
        <v>27451</v>
      </c>
    </row>
    <row r="6710" spans="1:7">
      <c r="A6710" s="4" t="s">
        <v>27452</v>
      </c>
      <c r="B6710" s="4" t="s">
        <v>27453</v>
      </c>
      <c r="C6710" s="4" t="s">
        <v>464</v>
      </c>
      <c r="D6710" s="4">
        <v>37</v>
      </c>
      <c r="E6710" s="4" t="s">
        <v>27454</v>
      </c>
      <c r="F6710" s="4">
        <v>1.96533703804016</v>
      </c>
      <c r="G6710" s="4" t="s">
        <v>27455</v>
      </c>
    </row>
    <row r="6711" spans="1:7">
      <c r="A6711" s="4" t="s">
        <v>27456</v>
      </c>
      <c r="B6711" s="4" t="s">
        <v>27457</v>
      </c>
      <c r="C6711" s="4" t="s">
        <v>464</v>
      </c>
      <c r="D6711" s="4">
        <v>39</v>
      </c>
      <c r="E6711" s="4" t="s">
        <v>27458</v>
      </c>
      <c r="F6711" s="4">
        <v>1.96474051475525</v>
      </c>
      <c r="G6711" s="4" t="s">
        <v>27459</v>
      </c>
    </row>
    <row r="6712" spans="1:7">
      <c r="A6712" s="4" t="s">
        <v>27460</v>
      </c>
      <c r="B6712" s="4" t="s">
        <v>27461</v>
      </c>
      <c r="C6712" s="4" t="s">
        <v>464</v>
      </c>
      <c r="D6712" s="4">
        <v>44</v>
      </c>
      <c r="E6712" s="4" t="s">
        <v>27462</v>
      </c>
      <c r="F6712" s="4">
        <v>1.96448051929474</v>
      </c>
      <c r="G6712" s="4" t="s">
        <v>27463</v>
      </c>
    </row>
    <row r="6713" spans="1:7">
      <c r="A6713" s="4" t="s">
        <v>27464</v>
      </c>
      <c r="B6713" s="4" t="s">
        <v>27465</v>
      </c>
      <c r="C6713" s="4" t="s">
        <v>464</v>
      </c>
      <c r="D6713" s="4">
        <v>40</v>
      </c>
      <c r="E6713" s="4" t="s">
        <v>27466</v>
      </c>
      <c r="F6713" s="4">
        <v>1.96350765228271</v>
      </c>
      <c r="G6713" s="4" t="s">
        <v>27467</v>
      </c>
    </row>
    <row r="6714" spans="1:7">
      <c r="A6714" s="4" t="s">
        <v>27468</v>
      </c>
      <c r="B6714" s="4" t="s">
        <v>27469</v>
      </c>
      <c r="C6714" s="4" t="s">
        <v>551</v>
      </c>
      <c r="D6714" s="4">
        <v>12</v>
      </c>
      <c r="E6714" s="4" t="s">
        <v>27470</v>
      </c>
      <c r="F6714" s="4">
        <v>1.96340095996857</v>
      </c>
      <c r="G6714" s="4" t="s">
        <v>27471</v>
      </c>
    </row>
    <row r="6715" spans="1:7">
      <c r="A6715" s="4" t="s">
        <v>27472</v>
      </c>
      <c r="B6715" s="4" t="s">
        <v>27473</v>
      </c>
      <c r="C6715" s="4" t="s">
        <v>464</v>
      </c>
      <c r="D6715" s="4">
        <v>31</v>
      </c>
      <c r="E6715" s="4" t="s">
        <v>27474</v>
      </c>
      <c r="F6715" s="4">
        <v>1.96326446533203</v>
      </c>
      <c r="G6715" s="4" t="s">
        <v>27475</v>
      </c>
    </row>
    <row r="6716" spans="1:7">
      <c r="A6716" s="4" t="s">
        <v>27476</v>
      </c>
      <c r="B6716" s="4" t="s">
        <v>27477</v>
      </c>
      <c r="C6716" s="4" t="s">
        <v>464</v>
      </c>
      <c r="D6716" s="4">
        <v>28</v>
      </c>
      <c r="E6716" s="4" t="s">
        <v>27478</v>
      </c>
      <c r="F6716" s="4">
        <v>1.96314549446106</v>
      </c>
      <c r="G6716" s="4" t="s">
        <v>27479</v>
      </c>
    </row>
    <row r="6717" spans="1:7">
      <c r="A6717" s="4" t="s">
        <v>27480</v>
      </c>
      <c r="B6717" s="4" t="s">
        <v>27481</v>
      </c>
      <c r="C6717" s="4" t="s">
        <v>464</v>
      </c>
      <c r="D6717" s="4">
        <v>41</v>
      </c>
      <c r="E6717" s="4" t="s">
        <v>27482</v>
      </c>
      <c r="F6717" s="4">
        <v>1.96274566650391</v>
      </c>
      <c r="G6717" s="4" t="s">
        <v>27483</v>
      </c>
    </row>
    <row r="6718" spans="1:7">
      <c r="A6718" s="4" t="s">
        <v>27484</v>
      </c>
      <c r="B6718" s="4" t="s">
        <v>27485</v>
      </c>
      <c r="C6718" s="4" t="s">
        <v>464</v>
      </c>
      <c r="D6718" s="4">
        <v>38</v>
      </c>
      <c r="E6718" s="4" t="s">
        <v>27486</v>
      </c>
      <c r="F6718" s="4">
        <v>1.962238073349</v>
      </c>
      <c r="G6718" s="4" t="s">
        <v>27487</v>
      </c>
    </row>
    <row r="6719" spans="1:7">
      <c r="A6719" s="4" t="s">
        <v>27488</v>
      </c>
      <c r="B6719" s="4" t="s">
        <v>27489</v>
      </c>
      <c r="C6719" s="4" t="s">
        <v>464</v>
      </c>
      <c r="D6719" s="4">
        <v>40</v>
      </c>
      <c r="E6719" s="4" t="s">
        <v>27490</v>
      </c>
      <c r="F6719" s="4">
        <v>1.96162462234497</v>
      </c>
      <c r="G6719" s="4" t="s">
        <v>27491</v>
      </c>
    </row>
    <row r="6720" spans="1:7">
      <c r="A6720" s="4" t="s">
        <v>27492</v>
      </c>
      <c r="B6720" s="4" t="s">
        <v>27493</v>
      </c>
      <c r="C6720" s="4" t="s">
        <v>464</v>
      </c>
      <c r="D6720" s="4">
        <v>26</v>
      </c>
      <c r="E6720" s="4" t="s">
        <v>27494</v>
      </c>
      <c r="F6720" s="4">
        <v>1.96051251888275</v>
      </c>
      <c r="G6720" s="4" t="s">
        <v>27495</v>
      </c>
    </row>
    <row r="6721" spans="1:7">
      <c r="A6721" s="4" t="s">
        <v>27496</v>
      </c>
      <c r="B6721" s="4" t="s">
        <v>27497</v>
      </c>
      <c r="C6721" s="4" t="s">
        <v>464</v>
      </c>
      <c r="D6721" s="4">
        <v>40</v>
      </c>
      <c r="E6721" s="4" t="s">
        <v>27498</v>
      </c>
      <c r="F6721" s="4">
        <v>1.95965623855591</v>
      </c>
      <c r="G6721" s="4" t="s">
        <v>27499</v>
      </c>
    </row>
    <row r="6722" spans="1:7">
      <c r="A6722" s="4" t="s">
        <v>27500</v>
      </c>
      <c r="B6722" s="4" t="s">
        <v>27501</v>
      </c>
      <c r="C6722" s="4" t="s">
        <v>464</v>
      </c>
      <c r="D6722" s="4">
        <v>35</v>
      </c>
      <c r="E6722" s="4" t="s">
        <v>27502</v>
      </c>
      <c r="F6722" s="4">
        <v>1.95960891246796</v>
      </c>
      <c r="G6722" s="4" t="s">
        <v>27503</v>
      </c>
    </row>
    <row r="6723" spans="1:7">
      <c r="A6723" s="4" t="s">
        <v>27504</v>
      </c>
      <c r="B6723" s="4" t="s">
        <v>27505</v>
      </c>
      <c r="C6723" s="4" t="s">
        <v>464</v>
      </c>
      <c r="D6723" s="4">
        <v>41</v>
      </c>
      <c r="E6723" s="4" t="s">
        <v>27506</v>
      </c>
      <c r="F6723" s="4">
        <v>1.95944321155548</v>
      </c>
      <c r="G6723" s="4" t="s">
        <v>27507</v>
      </c>
    </row>
    <row r="6724" spans="1:7">
      <c r="A6724" s="4" t="s">
        <v>27508</v>
      </c>
      <c r="B6724" s="4" t="s">
        <v>27509</v>
      </c>
      <c r="C6724" s="4" t="s">
        <v>464</v>
      </c>
      <c r="D6724" s="4">
        <v>41</v>
      </c>
      <c r="E6724" s="4" t="s">
        <v>27510</v>
      </c>
      <c r="F6724" s="4">
        <v>1.95941185951233</v>
      </c>
      <c r="G6724" s="4" t="s">
        <v>27511</v>
      </c>
    </row>
    <row r="6725" spans="1:7">
      <c r="A6725" s="4" t="s">
        <v>27512</v>
      </c>
      <c r="B6725" s="4" t="s">
        <v>27513</v>
      </c>
      <c r="C6725" s="4" t="s">
        <v>464</v>
      </c>
      <c r="D6725" s="4">
        <v>44</v>
      </c>
      <c r="E6725" s="4" t="s">
        <v>27514</v>
      </c>
      <c r="F6725" s="4">
        <v>1.95835709571838</v>
      </c>
      <c r="G6725" s="4" t="s">
        <v>27515</v>
      </c>
    </row>
    <row r="6726" spans="1:7">
      <c r="A6726" s="4" t="s">
        <v>27516</v>
      </c>
      <c r="B6726" s="4" t="s">
        <v>27517</v>
      </c>
      <c r="C6726" s="4" t="s">
        <v>464</v>
      </c>
      <c r="D6726" s="4">
        <v>40</v>
      </c>
      <c r="E6726" s="4" t="s">
        <v>27518</v>
      </c>
      <c r="F6726" s="4">
        <v>1.95791673660278</v>
      </c>
      <c r="G6726" s="4" t="s">
        <v>27519</v>
      </c>
    </row>
    <row r="6727" spans="1:7">
      <c r="A6727" s="4" t="s">
        <v>27520</v>
      </c>
      <c r="B6727" s="4" t="s">
        <v>27521</v>
      </c>
      <c r="C6727" s="4" t="s">
        <v>464</v>
      </c>
      <c r="D6727" s="4">
        <v>37</v>
      </c>
      <c r="E6727" s="4" t="s">
        <v>27522</v>
      </c>
      <c r="F6727" s="4">
        <v>1.95719361305237</v>
      </c>
      <c r="G6727" s="4" t="s">
        <v>27523</v>
      </c>
    </row>
    <row r="6728" spans="1:7">
      <c r="A6728" s="4" t="s">
        <v>27524</v>
      </c>
      <c r="B6728" s="4" t="s">
        <v>27525</v>
      </c>
      <c r="C6728" s="4" t="s">
        <v>464</v>
      </c>
      <c r="D6728" s="4">
        <v>37</v>
      </c>
      <c r="E6728" s="4" t="s">
        <v>27526</v>
      </c>
      <c r="F6728" s="4">
        <v>1.9569171667099</v>
      </c>
      <c r="G6728" s="4" t="s">
        <v>27527</v>
      </c>
    </row>
    <row r="6729" spans="1:7">
      <c r="A6729" s="4" t="s">
        <v>27528</v>
      </c>
      <c r="B6729" s="4" t="s">
        <v>27529</v>
      </c>
      <c r="C6729" s="4" t="s">
        <v>4103</v>
      </c>
      <c r="D6729" s="4">
        <v>5</v>
      </c>
      <c r="E6729" s="4" t="s">
        <v>27530</v>
      </c>
      <c r="F6729" s="4">
        <v>1.95651400089264</v>
      </c>
      <c r="G6729" s="4" t="s">
        <v>27531</v>
      </c>
    </row>
    <row r="6730" spans="1:7">
      <c r="A6730" s="4" t="s">
        <v>27532</v>
      </c>
      <c r="B6730" s="4" t="s">
        <v>27533</v>
      </c>
      <c r="C6730" s="4" t="s">
        <v>464</v>
      </c>
      <c r="D6730" s="4">
        <v>44</v>
      </c>
      <c r="E6730" s="4" t="s">
        <v>27534</v>
      </c>
      <c r="F6730" s="4">
        <v>1.95649194717407</v>
      </c>
      <c r="G6730" s="4" t="s">
        <v>27535</v>
      </c>
    </row>
    <row r="6731" spans="1:7">
      <c r="A6731" s="4" t="s">
        <v>27536</v>
      </c>
      <c r="B6731" s="4" t="s">
        <v>27537</v>
      </c>
      <c r="C6731" s="4" t="s">
        <v>464</v>
      </c>
      <c r="D6731" s="4">
        <v>42</v>
      </c>
      <c r="E6731" s="4" t="s">
        <v>27538</v>
      </c>
      <c r="F6731" s="4">
        <v>1.95607888698578</v>
      </c>
      <c r="G6731" s="4" t="s">
        <v>27539</v>
      </c>
    </row>
    <row r="6732" spans="1:7">
      <c r="A6732" s="4" t="s">
        <v>27540</v>
      </c>
      <c r="B6732" s="4" t="s">
        <v>27541</v>
      </c>
      <c r="C6732" s="4" t="s">
        <v>464</v>
      </c>
      <c r="D6732" s="4">
        <v>40</v>
      </c>
      <c r="E6732" s="4" t="s">
        <v>27542</v>
      </c>
      <c r="F6732" s="4">
        <v>1.95521569252014</v>
      </c>
      <c r="G6732" s="4" t="s">
        <v>27543</v>
      </c>
    </row>
    <row r="6733" spans="1:7">
      <c r="A6733" s="4" t="s">
        <v>27544</v>
      </c>
      <c r="B6733" s="4" t="s">
        <v>27545</v>
      </c>
      <c r="C6733" s="4" t="s">
        <v>464</v>
      </c>
      <c r="D6733" s="4">
        <v>42</v>
      </c>
      <c r="E6733" s="4" t="s">
        <v>27546</v>
      </c>
      <c r="F6733" s="4">
        <v>1.95498085021973</v>
      </c>
      <c r="G6733" s="4" t="s">
        <v>27547</v>
      </c>
    </row>
    <row r="6734" spans="1:7">
      <c r="A6734" s="4" t="s">
        <v>27548</v>
      </c>
      <c r="B6734" s="4" t="s">
        <v>27549</v>
      </c>
      <c r="C6734" s="4" t="s">
        <v>464</v>
      </c>
      <c r="D6734" s="4">
        <v>39</v>
      </c>
      <c r="E6734" s="4" t="s">
        <v>27550</v>
      </c>
      <c r="F6734" s="4">
        <v>1.95439779758453</v>
      </c>
      <c r="G6734" s="4" t="s">
        <v>27551</v>
      </c>
    </row>
    <row r="6735" spans="1:7">
      <c r="A6735" s="4" t="s">
        <v>27552</v>
      </c>
      <c r="B6735" s="4" t="s">
        <v>27553</v>
      </c>
      <c r="C6735" s="4" t="s">
        <v>464</v>
      </c>
      <c r="D6735" s="4">
        <v>41</v>
      </c>
      <c r="E6735" s="4" t="s">
        <v>27554</v>
      </c>
      <c r="F6735" s="4">
        <v>1.95438706874847</v>
      </c>
      <c r="G6735" s="4" t="s">
        <v>27555</v>
      </c>
    </row>
    <row r="6736" spans="1:7">
      <c r="A6736" s="4" t="s">
        <v>27556</v>
      </c>
      <c r="B6736" s="4" t="s">
        <v>27557</v>
      </c>
      <c r="C6736" s="4" t="s">
        <v>464</v>
      </c>
      <c r="D6736" s="4">
        <v>42</v>
      </c>
      <c r="E6736" s="4" t="s">
        <v>27558</v>
      </c>
      <c r="F6736" s="4">
        <v>1.95412635803223</v>
      </c>
      <c r="G6736" s="4" t="s">
        <v>27559</v>
      </c>
    </row>
    <row r="6737" spans="1:7">
      <c r="A6737" s="4" t="s">
        <v>27560</v>
      </c>
      <c r="B6737" s="4" t="s">
        <v>27561</v>
      </c>
      <c r="C6737" s="4" t="s">
        <v>464</v>
      </c>
      <c r="D6737" s="4">
        <v>36</v>
      </c>
      <c r="E6737" s="4" t="s">
        <v>27562</v>
      </c>
      <c r="F6737" s="4">
        <v>1.95333337783813</v>
      </c>
      <c r="G6737" s="4" t="s">
        <v>27563</v>
      </c>
    </row>
    <row r="6738" spans="1:7">
      <c r="A6738" s="4" t="s">
        <v>27564</v>
      </c>
      <c r="B6738" s="4" t="s">
        <v>27565</v>
      </c>
      <c r="C6738" s="4" t="s">
        <v>551</v>
      </c>
      <c r="D6738" s="4">
        <v>12</v>
      </c>
      <c r="E6738" s="4" t="s">
        <v>27566</v>
      </c>
      <c r="F6738" s="4">
        <v>1.95263385772705</v>
      </c>
      <c r="G6738" s="4" t="s">
        <v>27567</v>
      </c>
    </row>
    <row r="6739" spans="1:7">
      <c r="A6739" s="4" t="s">
        <v>27568</v>
      </c>
      <c r="B6739" s="4" t="s">
        <v>27569</v>
      </c>
      <c r="C6739" s="4" t="s">
        <v>464</v>
      </c>
      <c r="D6739" s="4">
        <v>42</v>
      </c>
      <c r="E6739" s="4" t="s">
        <v>27570</v>
      </c>
      <c r="F6739" s="4">
        <v>1.95261812210083</v>
      </c>
      <c r="G6739" s="4" t="s">
        <v>27571</v>
      </c>
    </row>
    <row r="6740" spans="1:7">
      <c r="A6740" s="4" t="s">
        <v>27572</v>
      </c>
      <c r="B6740" s="4" t="s">
        <v>27573</v>
      </c>
      <c r="C6740" s="4" t="s">
        <v>464</v>
      </c>
      <c r="D6740" s="4">
        <v>33</v>
      </c>
      <c r="E6740" s="4" t="s">
        <v>27574</v>
      </c>
      <c r="F6740" s="4">
        <v>1.95246374607086</v>
      </c>
      <c r="G6740" s="4" t="s">
        <v>27575</v>
      </c>
    </row>
    <row r="6741" spans="1:7">
      <c r="A6741" s="4" t="s">
        <v>27576</v>
      </c>
      <c r="B6741" s="4" t="s">
        <v>27577</v>
      </c>
      <c r="C6741" s="4" t="s">
        <v>464</v>
      </c>
      <c r="D6741" s="4">
        <v>36</v>
      </c>
      <c r="E6741" s="4" t="s">
        <v>27578</v>
      </c>
      <c r="F6741" s="4">
        <v>1.95224332809448</v>
      </c>
      <c r="G6741" s="4" t="s">
        <v>27579</v>
      </c>
    </row>
    <row r="6742" spans="1:7">
      <c r="A6742" s="4" t="s">
        <v>27580</v>
      </c>
      <c r="B6742" s="4" t="s">
        <v>27581</v>
      </c>
      <c r="C6742" s="4" t="s">
        <v>464</v>
      </c>
      <c r="D6742" s="4">
        <v>36</v>
      </c>
      <c r="E6742" s="4" t="s">
        <v>27582</v>
      </c>
      <c r="F6742" s="4">
        <v>1.95193588733673</v>
      </c>
      <c r="G6742" s="4" t="s">
        <v>27583</v>
      </c>
    </row>
    <row r="6743" spans="1:7">
      <c r="A6743" s="4" t="s">
        <v>27584</v>
      </c>
      <c r="B6743" s="4" t="s">
        <v>27585</v>
      </c>
      <c r="C6743" s="4" t="s">
        <v>464</v>
      </c>
      <c r="D6743" s="4">
        <v>42</v>
      </c>
      <c r="E6743" s="4" t="s">
        <v>27586</v>
      </c>
      <c r="F6743" s="4">
        <v>1.95189642906189</v>
      </c>
      <c r="G6743" s="4" t="s">
        <v>27587</v>
      </c>
    </row>
    <row r="6744" spans="1:7">
      <c r="A6744" s="4" t="s">
        <v>27588</v>
      </c>
      <c r="B6744" s="4" t="s">
        <v>27589</v>
      </c>
      <c r="C6744" s="4" t="s">
        <v>464</v>
      </c>
      <c r="D6744" s="4">
        <v>40</v>
      </c>
      <c r="E6744" s="4" t="s">
        <v>27590</v>
      </c>
      <c r="F6744" s="4">
        <v>1.95130372047424</v>
      </c>
      <c r="G6744" s="4" t="s">
        <v>27591</v>
      </c>
    </row>
    <row r="6745" spans="1:7">
      <c r="A6745" s="4" t="s">
        <v>27592</v>
      </c>
      <c r="B6745" s="4" t="s">
        <v>27593</v>
      </c>
      <c r="C6745" s="4" t="s">
        <v>464</v>
      </c>
      <c r="D6745" s="4">
        <v>42</v>
      </c>
      <c r="E6745" s="4" t="s">
        <v>27594</v>
      </c>
      <c r="F6745" s="4">
        <v>1.95065975189209</v>
      </c>
      <c r="G6745" s="4" t="s">
        <v>27595</v>
      </c>
    </row>
    <row r="6746" spans="1:7">
      <c r="A6746" s="4" t="s">
        <v>27596</v>
      </c>
      <c r="B6746" s="4" t="s">
        <v>27597</v>
      </c>
      <c r="C6746" s="4" t="s">
        <v>551</v>
      </c>
      <c r="D6746" s="4">
        <v>26</v>
      </c>
      <c r="E6746" s="4" t="s">
        <v>27598</v>
      </c>
      <c r="F6746" s="4">
        <v>1.9506413936615</v>
      </c>
      <c r="G6746" s="4" t="s">
        <v>27599</v>
      </c>
    </row>
    <row r="6747" spans="1:7">
      <c r="A6747" s="4" t="s">
        <v>27600</v>
      </c>
      <c r="B6747" s="4" t="s">
        <v>27601</v>
      </c>
      <c r="C6747" s="4" t="s">
        <v>464</v>
      </c>
      <c r="D6747" s="4">
        <v>44</v>
      </c>
      <c r="E6747" s="4" t="s">
        <v>27602</v>
      </c>
      <c r="F6747" s="4">
        <v>1.94994258880615</v>
      </c>
      <c r="G6747" s="4" t="s">
        <v>27603</v>
      </c>
    </row>
    <row r="6748" spans="1:7">
      <c r="A6748" s="4" t="s">
        <v>27604</v>
      </c>
      <c r="B6748" s="4" t="s">
        <v>27605</v>
      </c>
      <c r="C6748" s="4" t="s">
        <v>464</v>
      </c>
      <c r="D6748" s="4">
        <v>40</v>
      </c>
      <c r="E6748" s="4" t="s">
        <v>27606</v>
      </c>
      <c r="F6748" s="4">
        <v>1.94979166984558</v>
      </c>
      <c r="G6748" s="4" t="s">
        <v>27607</v>
      </c>
    </row>
    <row r="6749" spans="1:7">
      <c r="A6749" s="4" t="s">
        <v>27608</v>
      </c>
      <c r="B6749" s="4" t="s">
        <v>27609</v>
      </c>
      <c r="C6749" s="4" t="s">
        <v>464</v>
      </c>
      <c r="D6749" s="4">
        <v>40</v>
      </c>
      <c r="E6749" s="4" t="s">
        <v>27610</v>
      </c>
      <c r="F6749" s="4">
        <v>1.94937002658844</v>
      </c>
      <c r="G6749" s="4" t="s">
        <v>27611</v>
      </c>
    </row>
    <row r="6750" spans="1:7">
      <c r="A6750" s="4" t="s">
        <v>27612</v>
      </c>
      <c r="B6750" s="4" t="s">
        <v>27613</v>
      </c>
      <c r="C6750" s="4" t="s">
        <v>464</v>
      </c>
      <c r="D6750" s="4">
        <v>36</v>
      </c>
      <c r="E6750" s="4" t="s">
        <v>27614</v>
      </c>
      <c r="F6750" s="4">
        <v>1.9488685131073</v>
      </c>
      <c r="G6750" s="4" t="s">
        <v>27615</v>
      </c>
    </row>
    <row r="6751" spans="1:7">
      <c r="A6751" s="4" t="s">
        <v>27616</v>
      </c>
      <c r="B6751" s="4" t="s">
        <v>27617</v>
      </c>
      <c r="C6751" s="4" t="s">
        <v>551</v>
      </c>
      <c r="D6751" s="4">
        <v>16</v>
      </c>
      <c r="E6751" s="4" t="s">
        <v>27618</v>
      </c>
      <c r="F6751" s="4">
        <v>1.94841682910919</v>
      </c>
      <c r="G6751" s="4" t="s">
        <v>27619</v>
      </c>
    </row>
    <row r="6752" spans="1:7">
      <c r="A6752" s="4" t="s">
        <v>27620</v>
      </c>
      <c r="B6752" s="4" t="s">
        <v>27621</v>
      </c>
      <c r="C6752" s="4" t="s">
        <v>464</v>
      </c>
      <c r="D6752" s="4">
        <v>33</v>
      </c>
      <c r="E6752" s="4" t="s">
        <v>27622</v>
      </c>
      <c r="F6752" s="4">
        <v>1.94824028015137</v>
      </c>
      <c r="G6752" s="4" t="s">
        <v>27623</v>
      </c>
    </row>
    <row r="6753" spans="1:7">
      <c r="A6753" s="4" t="s">
        <v>27624</v>
      </c>
      <c r="B6753" s="4" t="s">
        <v>27625</v>
      </c>
      <c r="C6753" s="4" t="s">
        <v>464</v>
      </c>
      <c r="D6753" s="4">
        <v>41</v>
      </c>
      <c r="E6753" s="4" t="s">
        <v>27626</v>
      </c>
      <c r="F6753" s="4">
        <v>1.94822549819946</v>
      </c>
      <c r="G6753" s="4" t="s">
        <v>27627</v>
      </c>
    </row>
    <row r="6754" spans="1:7">
      <c r="A6754" s="4" t="s">
        <v>27628</v>
      </c>
      <c r="B6754" s="4" t="s">
        <v>27629</v>
      </c>
      <c r="C6754" s="4" t="s">
        <v>464</v>
      </c>
      <c r="D6754" s="4">
        <v>39</v>
      </c>
      <c r="E6754" s="4" t="s">
        <v>27630</v>
      </c>
      <c r="F6754" s="4">
        <v>1.94821834564209</v>
      </c>
      <c r="G6754" s="4" t="s">
        <v>27631</v>
      </c>
    </row>
    <row r="6755" spans="1:7">
      <c r="A6755" s="4" t="s">
        <v>27632</v>
      </c>
      <c r="B6755" s="4" t="s">
        <v>27633</v>
      </c>
      <c r="C6755" s="4" t="s">
        <v>464</v>
      </c>
      <c r="D6755" s="4">
        <v>44</v>
      </c>
      <c r="E6755" s="4" t="s">
        <v>27634</v>
      </c>
      <c r="F6755" s="4">
        <v>1.94806265830994</v>
      </c>
      <c r="G6755" s="4" t="s">
        <v>27635</v>
      </c>
    </row>
    <row r="6756" spans="1:7">
      <c r="A6756" s="4" t="s">
        <v>27636</v>
      </c>
      <c r="B6756" s="4" t="s">
        <v>27637</v>
      </c>
      <c r="C6756" s="4" t="s">
        <v>464</v>
      </c>
      <c r="D6756" s="4">
        <v>30</v>
      </c>
      <c r="E6756" s="4" t="s">
        <v>27638</v>
      </c>
      <c r="F6756" s="4">
        <v>1.94803595542908</v>
      </c>
      <c r="G6756" s="4" t="s">
        <v>27639</v>
      </c>
    </row>
    <row r="6757" spans="1:7">
      <c r="A6757" s="4" t="s">
        <v>27640</v>
      </c>
      <c r="B6757" s="4" t="s">
        <v>27641</v>
      </c>
      <c r="C6757" s="4" t="s">
        <v>464</v>
      </c>
      <c r="D6757" s="4">
        <v>37</v>
      </c>
      <c r="E6757" s="4" t="s">
        <v>27642</v>
      </c>
      <c r="F6757" s="4">
        <v>1.9469165802002</v>
      </c>
      <c r="G6757" s="4" t="s">
        <v>27643</v>
      </c>
    </row>
    <row r="6758" spans="1:7">
      <c r="A6758" s="4" t="s">
        <v>27644</v>
      </c>
      <c r="B6758" s="4" t="s">
        <v>27645</v>
      </c>
      <c r="C6758" s="4" t="s">
        <v>464</v>
      </c>
      <c r="D6758" s="4">
        <v>41</v>
      </c>
      <c r="E6758" s="4" t="s">
        <v>27646</v>
      </c>
      <c r="F6758" s="4">
        <v>1.94660544395447</v>
      </c>
      <c r="G6758" s="4" t="s">
        <v>27647</v>
      </c>
    </row>
    <row r="6759" spans="1:7">
      <c r="A6759" s="4" t="s">
        <v>27648</v>
      </c>
      <c r="B6759" s="4" t="s">
        <v>27649</v>
      </c>
      <c r="C6759" s="4" t="s">
        <v>464</v>
      </c>
      <c r="D6759" s="4">
        <v>37</v>
      </c>
      <c r="E6759" s="4" t="s">
        <v>27650</v>
      </c>
      <c r="F6759" s="4">
        <v>1.94641757011414</v>
      </c>
      <c r="G6759" s="4" t="s">
        <v>27651</v>
      </c>
    </row>
    <row r="6760" spans="1:7">
      <c r="A6760" s="4" t="s">
        <v>27652</v>
      </c>
      <c r="B6760" s="4" t="s">
        <v>27653</v>
      </c>
      <c r="C6760" s="4" t="s">
        <v>464</v>
      </c>
      <c r="D6760" s="4">
        <v>27</v>
      </c>
      <c r="E6760" s="4" t="s">
        <v>27654</v>
      </c>
      <c r="F6760" s="4">
        <v>1.94515347480774</v>
      </c>
      <c r="G6760" s="4" t="s">
        <v>27655</v>
      </c>
    </row>
    <row r="6761" spans="1:7">
      <c r="A6761" s="4" t="s">
        <v>27656</v>
      </c>
      <c r="B6761" s="4" t="s">
        <v>27657</v>
      </c>
      <c r="C6761" s="4" t="s">
        <v>464</v>
      </c>
      <c r="D6761" s="4">
        <v>42</v>
      </c>
      <c r="E6761" s="4" t="s">
        <v>27658</v>
      </c>
      <c r="F6761" s="4">
        <v>1.94429957866669</v>
      </c>
      <c r="G6761" s="4" t="s">
        <v>27659</v>
      </c>
    </row>
    <row r="6762" spans="1:7">
      <c r="A6762" s="4" t="s">
        <v>27660</v>
      </c>
      <c r="B6762" s="4" t="s">
        <v>27661</v>
      </c>
      <c r="C6762" s="4" t="s">
        <v>464</v>
      </c>
      <c r="D6762" s="4">
        <v>37</v>
      </c>
      <c r="E6762" s="4" t="s">
        <v>27662</v>
      </c>
      <c r="F6762" s="4">
        <v>1.94426190853119</v>
      </c>
      <c r="G6762" s="4" t="s">
        <v>27663</v>
      </c>
    </row>
    <row r="6763" spans="1:7">
      <c r="A6763" s="4" t="s">
        <v>27664</v>
      </c>
      <c r="B6763" s="4" t="s">
        <v>27665</v>
      </c>
      <c r="C6763" s="4" t="s">
        <v>464</v>
      </c>
      <c r="D6763" s="4">
        <v>42</v>
      </c>
      <c r="E6763" s="4" t="s">
        <v>27666</v>
      </c>
      <c r="F6763" s="4">
        <v>1.94407200813293</v>
      </c>
      <c r="G6763" s="4" t="s">
        <v>27667</v>
      </c>
    </row>
    <row r="6764" spans="1:7">
      <c r="A6764" s="4" t="s">
        <v>27668</v>
      </c>
      <c r="B6764" s="4" t="s">
        <v>27669</v>
      </c>
      <c r="C6764" s="4" t="s">
        <v>464</v>
      </c>
      <c r="D6764" s="4">
        <v>32</v>
      </c>
      <c r="E6764" s="4" t="s">
        <v>27670</v>
      </c>
      <c r="F6764" s="4">
        <v>1.94404375553131</v>
      </c>
      <c r="G6764" s="4" t="s">
        <v>27671</v>
      </c>
    </row>
    <row r="6765" spans="1:7">
      <c r="A6765" s="4" t="s">
        <v>27672</v>
      </c>
      <c r="B6765" s="4" t="s">
        <v>27673</v>
      </c>
      <c r="C6765" s="4" t="s">
        <v>464</v>
      </c>
      <c r="D6765" s="4">
        <v>42</v>
      </c>
      <c r="E6765" s="4" t="s">
        <v>27674</v>
      </c>
      <c r="F6765" s="4">
        <v>1.94395768642426</v>
      </c>
      <c r="G6765" s="4" t="s">
        <v>27675</v>
      </c>
    </row>
    <row r="6766" spans="1:7">
      <c r="A6766" s="4" t="s">
        <v>27676</v>
      </c>
      <c r="B6766" s="4" t="s">
        <v>27677</v>
      </c>
      <c r="C6766" s="4" t="s">
        <v>464</v>
      </c>
      <c r="D6766" s="4">
        <v>37</v>
      </c>
      <c r="E6766" s="4" t="s">
        <v>27678</v>
      </c>
      <c r="F6766" s="4">
        <v>1.94388508796692</v>
      </c>
      <c r="G6766" s="4" t="s">
        <v>27679</v>
      </c>
    </row>
    <row r="6767" spans="1:7">
      <c r="A6767" s="4" t="s">
        <v>27680</v>
      </c>
      <c r="B6767" s="4" t="s">
        <v>27681</v>
      </c>
      <c r="C6767" s="4" t="s">
        <v>464</v>
      </c>
      <c r="D6767" s="4">
        <v>42</v>
      </c>
      <c r="E6767" s="4" t="s">
        <v>27682</v>
      </c>
      <c r="F6767" s="4">
        <v>1.94348669052124</v>
      </c>
      <c r="G6767" s="4" t="s">
        <v>27683</v>
      </c>
    </row>
    <row r="6768" spans="1:7">
      <c r="A6768" s="4" t="s">
        <v>27684</v>
      </c>
      <c r="B6768" s="4" t="s">
        <v>27685</v>
      </c>
      <c r="C6768" s="4" t="s">
        <v>464</v>
      </c>
      <c r="D6768" s="4">
        <v>41</v>
      </c>
      <c r="E6768" s="4" t="s">
        <v>27686</v>
      </c>
      <c r="F6768" s="4">
        <v>1.94316256046295</v>
      </c>
      <c r="G6768" s="4" t="s">
        <v>27687</v>
      </c>
    </row>
    <row r="6769" spans="1:7">
      <c r="A6769" s="4" t="s">
        <v>27688</v>
      </c>
      <c r="B6769" s="4" t="s">
        <v>27689</v>
      </c>
      <c r="C6769" s="4" t="s">
        <v>464</v>
      </c>
      <c r="D6769" s="4">
        <v>38</v>
      </c>
      <c r="E6769" s="4" t="s">
        <v>27690</v>
      </c>
      <c r="F6769" s="4">
        <v>1.94301664829254</v>
      </c>
      <c r="G6769" s="4" t="s">
        <v>27691</v>
      </c>
    </row>
    <row r="6770" spans="1:7">
      <c r="A6770" s="4" t="s">
        <v>27692</v>
      </c>
      <c r="B6770" s="4" t="s">
        <v>27693</v>
      </c>
      <c r="C6770" s="4" t="s">
        <v>464</v>
      </c>
      <c r="D6770" s="4">
        <v>40</v>
      </c>
      <c r="E6770" s="4" t="s">
        <v>27694</v>
      </c>
      <c r="F6770" s="4">
        <v>1.94232320785522</v>
      </c>
      <c r="G6770" s="4" t="s">
        <v>27695</v>
      </c>
    </row>
    <row r="6771" spans="1:7">
      <c r="A6771" s="4" t="s">
        <v>27696</v>
      </c>
      <c r="B6771" s="4" t="s">
        <v>27697</v>
      </c>
      <c r="C6771" s="4" t="s">
        <v>464</v>
      </c>
      <c r="D6771" s="4">
        <v>37</v>
      </c>
      <c r="E6771" s="4" t="s">
        <v>27698</v>
      </c>
      <c r="F6771" s="4">
        <v>1.94231426715851</v>
      </c>
      <c r="G6771" s="4" t="s">
        <v>27699</v>
      </c>
    </row>
    <row r="6772" spans="1:7">
      <c r="A6772" s="4" t="s">
        <v>27700</v>
      </c>
      <c r="B6772" s="4" t="s">
        <v>27701</v>
      </c>
      <c r="C6772" s="4" t="s">
        <v>464</v>
      </c>
      <c r="D6772" s="4">
        <v>44</v>
      </c>
      <c r="E6772" s="4" t="s">
        <v>27702</v>
      </c>
      <c r="F6772" s="4">
        <v>1.94230794906616</v>
      </c>
      <c r="G6772" s="4" t="s">
        <v>27703</v>
      </c>
    </row>
    <row r="6773" spans="1:7">
      <c r="A6773" s="4" t="s">
        <v>27704</v>
      </c>
      <c r="B6773" s="4" t="s">
        <v>27705</v>
      </c>
      <c r="C6773" s="4" t="s">
        <v>464</v>
      </c>
      <c r="D6773" s="4">
        <v>42</v>
      </c>
      <c r="E6773" s="4" t="s">
        <v>27706</v>
      </c>
      <c r="F6773" s="4">
        <v>1.94208264350891</v>
      </c>
      <c r="G6773" s="4" t="s">
        <v>27707</v>
      </c>
    </row>
    <row r="6774" spans="1:7">
      <c r="A6774" s="4" t="s">
        <v>27708</v>
      </c>
      <c r="B6774" s="4" t="s">
        <v>27709</v>
      </c>
      <c r="C6774" s="4" t="s">
        <v>551</v>
      </c>
      <c r="D6774" s="4">
        <v>20</v>
      </c>
      <c r="E6774" s="4" t="s">
        <v>27710</v>
      </c>
      <c r="F6774" s="4">
        <v>1.94074296951294</v>
      </c>
      <c r="G6774" s="4" t="s">
        <v>27711</v>
      </c>
    </row>
    <row r="6775" spans="1:7">
      <c r="A6775" s="4" t="s">
        <v>27712</v>
      </c>
      <c r="B6775" s="4" t="s">
        <v>27713</v>
      </c>
      <c r="C6775" s="4" t="s">
        <v>551</v>
      </c>
      <c r="D6775" s="4">
        <v>6</v>
      </c>
      <c r="E6775" s="4" t="s">
        <v>27714</v>
      </c>
      <c r="F6775" s="4">
        <v>1.94069981575012</v>
      </c>
      <c r="G6775" s="4" t="s">
        <v>27715</v>
      </c>
    </row>
    <row r="6776" spans="1:7">
      <c r="A6776" s="4" t="s">
        <v>27716</v>
      </c>
      <c r="B6776" s="4" t="s">
        <v>27717</v>
      </c>
      <c r="C6776" s="4" t="s">
        <v>464</v>
      </c>
      <c r="D6776" s="4">
        <v>37</v>
      </c>
      <c r="E6776" s="4" t="s">
        <v>27718</v>
      </c>
      <c r="F6776" s="4">
        <v>1.94049787521362</v>
      </c>
      <c r="G6776" s="4" t="s">
        <v>27719</v>
      </c>
    </row>
    <row r="6777" spans="1:7">
      <c r="A6777" s="4" t="s">
        <v>27720</v>
      </c>
      <c r="B6777" s="4" t="s">
        <v>27721</v>
      </c>
      <c r="C6777" s="4" t="s">
        <v>464</v>
      </c>
      <c r="D6777" s="4">
        <v>32</v>
      </c>
      <c r="E6777" s="4" t="s">
        <v>27722</v>
      </c>
      <c r="F6777" s="4">
        <v>1.93941712379456</v>
      </c>
      <c r="G6777" s="4" t="s">
        <v>27723</v>
      </c>
    </row>
    <row r="6778" spans="1:7">
      <c r="A6778" s="4" t="s">
        <v>27724</v>
      </c>
      <c r="B6778" s="4" t="s">
        <v>27725</v>
      </c>
      <c r="C6778" s="4" t="s">
        <v>464</v>
      </c>
      <c r="D6778" s="4">
        <v>42</v>
      </c>
      <c r="E6778" s="4" t="s">
        <v>27726</v>
      </c>
      <c r="F6778" s="4">
        <v>1.93881940841675</v>
      </c>
      <c r="G6778" s="4" t="s">
        <v>27727</v>
      </c>
    </row>
    <row r="6779" spans="1:7">
      <c r="A6779" s="4" t="s">
        <v>27728</v>
      </c>
      <c r="B6779" s="4" t="s">
        <v>27729</v>
      </c>
      <c r="C6779" s="4" t="s">
        <v>464</v>
      </c>
      <c r="D6779" s="4">
        <v>40</v>
      </c>
      <c r="E6779" s="4" t="s">
        <v>27730</v>
      </c>
      <c r="F6779" s="4">
        <v>1.93798995018005</v>
      </c>
      <c r="G6779" s="4" t="s">
        <v>27731</v>
      </c>
    </row>
    <row r="6780" spans="1:7">
      <c r="A6780" s="4" t="s">
        <v>27732</v>
      </c>
      <c r="B6780" s="4" t="s">
        <v>27733</v>
      </c>
      <c r="C6780" s="4" t="s">
        <v>464</v>
      </c>
      <c r="D6780" s="4">
        <v>40</v>
      </c>
      <c r="E6780" s="4" t="s">
        <v>27734</v>
      </c>
      <c r="F6780" s="4">
        <v>1.93729400634766</v>
      </c>
      <c r="G6780" s="4" t="s">
        <v>27735</v>
      </c>
    </row>
    <row r="6781" spans="1:7">
      <c r="A6781" s="4" t="s">
        <v>27736</v>
      </c>
      <c r="B6781" s="4" t="s">
        <v>27737</v>
      </c>
      <c r="C6781" s="4" t="s">
        <v>464</v>
      </c>
      <c r="D6781" s="4">
        <v>41</v>
      </c>
      <c r="E6781" s="4" t="s">
        <v>27738</v>
      </c>
      <c r="F6781" s="4">
        <v>1.93715929985046</v>
      </c>
      <c r="G6781" s="4" t="s">
        <v>27739</v>
      </c>
    </row>
    <row r="6782" spans="1:7">
      <c r="A6782" s="4" t="s">
        <v>27740</v>
      </c>
      <c r="B6782" s="4" t="s">
        <v>27741</v>
      </c>
      <c r="C6782" s="4" t="s">
        <v>464</v>
      </c>
      <c r="D6782" s="4">
        <v>37</v>
      </c>
      <c r="E6782" s="4" t="s">
        <v>27742</v>
      </c>
      <c r="F6782" s="4">
        <v>1.93681955337524</v>
      </c>
      <c r="G6782" s="4" t="s">
        <v>27743</v>
      </c>
    </row>
    <row r="6783" spans="1:7">
      <c r="A6783" s="4" t="s">
        <v>27744</v>
      </c>
      <c r="B6783" s="4" t="s">
        <v>27745</v>
      </c>
      <c r="C6783" s="4" t="s">
        <v>464</v>
      </c>
      <c r="D6783" s="4">
        <v>39</v>
      </c>
      <c r="E6783" s="4" t="s">
        <v>27746</v>
      </c>
      <c r="F6783" s="4">
        <v>1.93657374382019</v>
      </c>
      <c r="G6783" s="4" t="s">
        <v>27747</v>
      </c>
    </row>
    <row r="6784" spans="1:7">
      <c r="A6784" s="4" t="s">
        <v>27748</v>
      </c>
      <c r="B6784" s="4" t="s">
        <v>27749</v>
      </c>
      <c r="C6784" s="4" t="s">
        <v>464</v>
      </c>
      <c r="D6784" s="4">
        <v>40</v>
      </c>
      <c r="E6784" s="4" t="s">
        <v>27750</v>
      </c>
      <c r="F6784" s="4">
        <v>1.93647146224976</v>
      </c>
      <c r="G6784" s="4" t="s">
        <v>27751</v>
      </c>
    </row>
    <row r="6785" spans="1:7">
      <c r="A6785" s="4" t="s">
        <v>27752</v>
      </c>
      <c r="B6785" s="4" t="s">
        <v>27753</v>
      </c>
      <c r="C6785" s="4" t="s">
        <v>464</v>
      </c>
      <c r="D6785" s="4">
        <v>37</v>
      </c>
      <c r="E6785" s="4" t="s">
        <v>27754</v>
      </c>
      <c r="F6785" s="4">
        <v>1.93620240688324</v>
      </c>
      <c r="G6785" s="4" t="s">
        <v>27755</v>
      </c>
    </row>
    <row r="6786" spans="1:7">
      <c r="A6786" s="4" t="s">
        <v>27756</v>
      </c>
      <c r="B6786" s="4" t="s">
        <v>27757</v>
      </c>
      <c r="C6786" s="4" t="s">
        <v>464</v>
      </c>
      <c r="D6786" s="4">
        <v>40</v>
      </c>
      <c r="E6786" s="4" t="s">
        <v>27758</v>
      </c>
      <c r="F6786" s="4">
        <v>1.93610417842865</v>
      </c>
      <c r="G6786" s="4" t="s">
        <v>27759</v>
      </c>
    </row>
    <row r="6787" spans="1:7">
      <c r="A6787" s="4" t="s">
        <v>27760</v>
      </c>
      <c r="B6787" s="4" t="s">
        <v>27761</v>
      </c>
      <c r="C6787" s="4" t="s">
        <v>464</v>
      </c>
      <c r="D6787" s="4">
        <v>38</v>
      </c>
      <c r="E6787" s="4" t="s">
        <v>27762</v>
      </c>
      <c r="F6787" s="4">
        <v>1.93597805500031</v>
      </c>
      <c r="G6787" s="4" t="s">
        <v>27763</v>
      </c>
    </row>
    <row r="6788" spans="1:7">
      <c r="A6788" s="4" t="s">
        <v>27764</v>
      </c>
      <c r="B6788" s="4" t="s">
        <v>27765</v>
      </c>
      <c r="C6788" s="4" t="s">
        <v>464</v>
      </c>
      <c r="D6788" s="4">
        <v>36</v>
      </c>
      <c r="E6788" s="4" t="s">
        <v>27766</v>
      </c>
      <c r="F6788" s="4">
        <v>1.93565022945404</v>
      </c>
      <c r="G6788" s="4" t="s">
        <v>27767</v>
      </c>
    </row>
    <row r="6789" spans="1:7">
      <c r="A6789" s="4" t="s">
        <v>27768</v>
      </c>
      <c r="B6789" s="4" t="s">
        <v>27769</v>
      </c>
      <c r="C6789" s="4" t="s">
        <v>464</v>
      </c>
      <c r="D6789" s="4">
        <v>43</v>
      </c>
      <c r="E6789" s="4" t="s">
        <v>27770</v>
      </c>
      <c r="F6789" s="4">
        <v>1.93530631065369</v>
      </c>
      <c r="G6789" s="4" t="s">
        <v>27771</v>
      </c>
    </row>
    <row r="6790" spans="1:7">
      <c r="A6790" s="4" t="s">
        <v>27772</v>
      </c>
      <c r="B6790" s="4" t="s">
        <v>27773</v>
      </c>
      <c r="C6790" s="4" t="s">
        <v>464</v>
      </c>
      <c r="D6790" s="4">
        <v>38</v>
      </c>
      <c r="E6790" s="4" t="s">
        <v>27774</v>
      </c>
      <c r="F6790" s="4">
        <v>1.93424999713898</v>
      </c>
      <c r="G6790" s="4" t="s">
        <v>27775</v>
      </c>
    </row>
    <row r="6791" spans="1:7">
      <c r="A6791" s="4" t="s">
        <v>27776</v>
      </c>
      <c r="B6791" s="4" t="s">
        <v>27777</v>
      </c>
      <c r="C6791" s="4" t="s">
        <v>464</v>
      </c>
      <c r="D6791" s="4">
        <v>38</v>
      </c>
      <c r="E6791" s="4" t="s">
        <v>27778</v>
      </c>
      <c r="F6791" s="4">
        <v>1.93360710144043</v>
      </c>
      <c r="G6791" s="4" t="s">
        <v>27779</v>
      </c>
    </row>
    <row r="6792" spans="1:7">
      <c r="A6792" s="4" t="s">
        <v>27780</v>
      </c>
      <c r="B6792" s="4" t="s">
        <v>27781</v>
      </c>
      <c r="C6792" s="4" t="s">
        <v>464</v>
      </c>
      <c r="D6792" s="4">
        <v>38</v>
      </c>
      <c r="E6792" s="4" t="s">
        <v>27782</v>
      </c>
      <c r="F6792" s="4">
        <v>1.93280923366547</v>
      </c>
      <c r="G6792" s="4" t="s">
        <v>27783</v>
      </c>
    </row>
    <row r="6793" spans="1:7">
      <c r="A6793" s="4" t="s">
        <v>27784</v>
      </c>
      <c r="B6793" s="4" t="s">
        <v>27785</v>
      </c>
      <c r="C6793" s="4" t="s">
        <v>464</v>
      </c>
      <c r="D6793" s="4">
        <v>36</v>
      </c>
      <c r="E6793" s="4" t="s">
        <v>27786</v>
      </c>
      <c r="F6793" s="4">
        <v>1.93186593055725</v>
      </c>
      <c r="G6793" s="4" t="s">
        <v>27787</v>
      </c>
    </row>
    <row r="6794" spans="1:7">
      <c r="A6794" s="4" t="s">
        <v>27788</v>
      </c>
      <c r="B6794" s="4" t="s">
        <v>27789</v>
      </c>
      <c r="C6794" s="4" t="s">
        <v>464</v>
      </c>
      <c r="D6794" s="4">
        <v>37</v>
      </c>
      <c r="E6794" s="4" t="s">
        <v>27790</v>
      </c>
      <c r="F6794" s="4">
        <v>1.9312356710434</v>
      </c>
      <c r="G6794" s="4" t="s">
        <v>27791</v>
      </c>
    </row>
    <row r="6795" spans="1:7">
      <c r="A6795" s="4" t="s">
        <v>27792</v>
      </c>
      <c r="B6795" s="4" t="s">
        <v>27793</v>
      </c>
      <c r="C6795" s="4" t="s">
        <v>464</v>
      </c>
      <c r="D6795" s="4">
        <v>38</v>
      </c>
      <c r="E6795" s="4" t="s">
        <v>27794</v>
      </c>
      <c r="F6795" s="4">
        <v>1.92983913421631</v>
      </c>
      <c r="G6795" s="4" t="s">
        <v>27795</v>
      </c>
    </row>
    <row r="6796" spans="1:7">
      <c r="A6796" s="4" t="s">
        <v>27796</v>
      </c>
      <c r="B6796" s="4" t="s">
        <v>27797</v>
      </c>
      <c r="C6796" s="4" t="s">
        <v>464</v>
      </c>
      <c r="D6796" s="4">
        <v>41</v>
      </c>
      <c r="E6796" s="4" t="s">
        <v>27798</v>
      </c>
      <c r="F6796" s="4">
        <v>1.92977344989777</v>
      </c>
      <c r="G6796" s="4" t="s">
        <v>27799</v>
      </c>
    </row>
    <row r="6797" spans="1:7">
      <c r="A6797" s="4" t="s">
        <v>27800</v>
      </c>
      <c r="B6797" s="4" t="s">
        <v>27801</v>
      </c>
      <c r="C6797" s="4" t="s">
        <v>464</v>
      </c>
      <c r="D6797" s="4">
        <v>38</v>
      </c>
      <c r="E6797" s="4" t="s">
        <v>27802</v>
      </c>
      <c r="F6797" s="4">
        <v>1.92959594726563</v>
      </c>
      <c r="G6797" s="4" t="s">
        <v>27803</v>
      </c>
    </row>
    <row r="6798" spans="1:7">
      <c r="A6798" s="4" t="s">
        <v>27804</v>
      </c>
      <c r="B6798" s="4" t="s">
        <v>27805</v>
      </c>
      <c r="C6798" s="4" t="s">
        <v>464</v>
      </c>
      <c r="D6798" s="4">
        <v>31</v>
      </c>
      <c r="E6798" s="4" t="s">
        <v>27806</v>
      </c>
      <c r="F6798" s="4">
        <v>1.92947852611542</v>
      </c>
      <c r="G6798" s="4" t="s">
        <v>27807</v>
      </c>
    </row>
    <row r="6799" spans="1:7">
      <c r="A6799" s="4" t="s">
        <v>27808</v>
      </c>
      <c r="B6799" s="4" t="s">
        <v>27809</v>
      </c>
      <c r="C6799" s="4" t="s">
        <v>464</v>
      </c>
      <c r="D6799" s="4">
        <v>36</v>
      </c>
      <c r="E6799" s="4" t="s">
        <v>27810</v>
      </c>
      <c r="F6799" s="4">
        <v>1.92943096160889</v>
      </c>
      <c r="G6799" s="4" t="s">
        <v>27811</v>
      </c>
    </row>
    <row r="6800" spans="1:7">
      <c r="A6800" s="4" t="s">
        <v>27812</v>
      </c>
      <c r="B6800" s="4" t="s">
        <v>27813</v>
      </c>
      <c r="C6800" s="4" t="s">
        <v>464</v>
      </c>
      <c r="D6800" s="4">
        <v>42</v>
      </c>
      <c r="E6800" s="4" t="s">
        <v>27814</v>
      </c>
      <c r="F6800" s="4">
        <v>1.92941164970398</v>
      </c>
      <c r="G6800" s="4" t="s">
        <v>27815</v>
      </c>
    </row>
    <row r="6801" spans="1:7">
      <c r="A6801" s="4" t="s">
        <v>27816</v>
      </c>
      <c r="B6801" s="4" t="s">
        <v>27817</v>
      </c>
      <c r="C6801" s="4" t="s">
        <v>464</v>
      </c>
      <c r="D6801" s="4">
        <v>45</v>
      </c>
      <c r="E6801" s="4" t="s">
        <v>27818</v>
      </c>
      <c r="F6801" s="4">
        <v>1.92863249778748</v>
      </c>
      <c r="G6801" s="4" t="s">
        <v>27819</v>
      </c>
    </row>
    <row r="6802" spans="1:7">
      <c r="A6802" s="4" t="s">
        <v>27820</v>
      </c>
      <c r="B6802" s="4" t="s">
        <v>27821</v>
      </c>
      <c r="C6802" s="4" t="s">
        <v>464</v>
      </c>
      <c r="D6802" s="4">
        <v>35</v>
      </c>
      <c r="E6802" s="4" t="s">
        <v>27822</v>
      </c>
      <c r="F6802" s="4">
        <v>1.92835021018982</v>
      </c>
      <c r="G6802" s="4" t="s">
        <v>27823</v>
      </c>
    </row>
    <row r="6803" spans="1:7">
      <c r="A6803" s="4" t="s">
        <v>27824</v>
      </c>
      <c r="B6803" s="4" t="s">
        <v>27825</v>
      </c>
      <c r="C6803" s="4" t="s">
        <v>464</v>
      </c>
      <c r="D6803" s="4">
        <v>35</v>
      </c>
      <c r="E6803" s="4" t="s">
        <v>27826</v>
      </c>
      <c r="F6803" s="4">
        <v>1.92812883853912</v>
      </c>
      <c r="G6803" s="4" t="s">
        <v>27827</v>
      </c>
    </row>
    <row r="6804" spans="1:7">
      <c r="A6804" s="4" t="s">
        <v>27828</v>
      </c>
      <c r="B6804" s="4" t="s">
        <v>27829</v>
      </c>
      <c r="C6804" s="4" t="s">
        <v>464</v>
      </c>
      <c r="D6804" s="4">
        <v>31</v>
      </c>
      <c r="E6804" s="4" t="s">
        <v>27830</v>
      </c>
      <c r="F6804" s="4">
        <v>1.92665314674377</v>
      </c>
      <c r="G6804" s="4" t="s">
        <v>27831</v>
      </c>
    </row>
    <row r="6805" spans="1:7">
      <c r="A6805" s="4" t="s">
        <v>27832</v>
      </c>
      <c r="B6805" s="4" t="s">
        <v>27833</v>
      </c>
      <c r="C6805" s="4" t="s">
        <v>464</v>
      </c>
      <c r="D6805" s="4">
        <v>38</v>
      </c>
      <c r="E6805" s="4" t="s">
        <v>27834</v>
      </c>
      <c r="F6805" s="4">
        <v>1.92652130126953</v>
      </c>
      <c r="G6805" s="4" t="s">
        <v>27835</v>
      </c>
    </row>
    <row r="6806" spans="1:7">
      <c r="A6806" s="4" t="s">
        <v>27836</v>
      </c>
      <c r="B6806" s="4" t="s">
        <v>27837</v>
      </c>
      <c r="C6806" s="4" t="s">
        <v>464</v>
      </c>
      <c r="D6806" s="4">
        <v>41</v>
      </c>
      <c r="E6806" s="4" t="s">
        <v>27838</v>
      </c>
      <c r="F6806" s="4">
        <v>1.92635095119476</v>
      </c>
      <c r="G6806" s="4" t="s">
        <v>27839</v>
      </c>
    </row>
    <row r="6807" spans="1:7">
      <c r="A6807" s="4" t="s">
        <v>27840</v>
      </c>
      <c r="B6807" s="4" t="s">
        <v>27841</v>
      </c>
      <c r="C6807" s="4" t="s">
        <v>464</v>
      </c>
      <c r="D6807" s="4">
        <v>32</v>
      </c>
      <c r="E6807" s="4" t="s">
        <v>27842</v>
      </c>
      <c r="F6807" s="4">
        <v>1.92534828186035</v>
      </c>
      <c r="G6807" s="4" t="s">
        <v>27843</v>
      </c>
    </row>
    <row r="6808" spans="1:7">
      <c r="A6808" s="4" t="s">
        <v>27844</v>
      </c>
      <c r="B6808" s="4" t="s">
        <v>27845</v>
      </c>
      <c r="C6808" s="4" t="s">
        <v>464</v>
      </c>
      <c r="D6808" s="4">
        <v>40</v>
      </c>
      <c r="E6808" s="4" t="s">
        <v>27846</v>
      </c>
      <c r="F6808" s="4">
        <v>1.92472302913666</v>
      </c>
      <c r="G6808" s="4" t="s">
        <v>27847</v>
      </c>
    </row>
    <row r="6809" spans="1:7">
      <c r="A6809" s="4" t="s">
        <v>27848</v>
      </c>
      <c r="B6809" s="4" t="s">
        <v>27849</v>
      </c>
      <c r="C6809" s="4" t="s">
        <v>464</v>
      </c>
      <c r="D6809" s="4">
        <v>38</v>
      </c>
      <c r="E6809" s="4" t="s">
        <v>27850</v>
      </c>
      <c r="F6809" s="4">
        <v>1.92456817626953</v>
      </c>
      <c r="G6809" s="4" t="s">
        <v>27851</v>
      </c>
    </row>
    <row r="6810" spans="1:7">
      <c r="A6810" s="4" t="s">
        <v>27852</v>
      </c>
      <c r="B6810" s="4" t="s">
        <v>27853</v>
      </c>
      <c r="C6810" s="4" t="s">
        <v>464</v>
      </c>
      <c r="D6810" s="4">
        <v>39</v>
      </c>
      <c r="E6810" s="4" t="s">
        <v>27854</v>
      </c>
      <c r="F6810" s="4">
        <v>1.92438542842865</v>
      </c>
      <c r="G6810" s="4" t="s">
        <v>27855</v>
      </c>
    </row>
    <row r="6811" spans="1:7">
      <c r="A6811" s="4" t="s">
        <v>27856</v>
      </c>
      <c r="B6811" s="4" t="s">
        <v>27857</v>
      </c>
      <c r="C6811" s="4" t="s">
        <v>464</v>
      </c>
      <c r="D6811" s="4">
        <v>36</v>
      </c>
      <c r="E6811" s="4" t="s">
        <v>27858</v>
      </c>
      <c r="F6811" s="4">
        <v>1.92426180839539</v>
      </c>
      <c r="G6811" s="4" t="s">
        <v>27859</v>
      </c>
    </row>
    <row r="6812" spans="1:7">
      <c r="A6812" s="4" t="s">
        <v>27860</v>
      </c>
      <c r="B6812" s="4" t="s">
        <v>27861</v>
      </c>
      <c r="C6812" s="4" t="s">
        <v>464</v>
      </c>
      <c r="D6812" s="4">
        <v>42</v>
      </c>
      <c r="E6812" s="4" t="s">
        <v>27862</v>
      </c>
      <c r="F6812" s="4">
        <v>1.92323112487793</v>
      </c>
      <c r="G6812" s="4" t="s">
        <v>27863</v>
      </c>
    </row>
    <row r="6813" spans="1:7">
      <c r="A6813" s="4" t="s">
        <v>27864</v>
      </c>
      <c r="B6813" s="4" t="s">
        <v>27865</v>
      </c>
      <c r="C6813" s="4" t="s">
        <v>464</v>
      </c>
      <c r="D6813" s="4">
        <v>42</v>
      </c>
      <c r="E6813" s="4" t="s">
        <v>27866</v>
      </c>
      <c r="F6813" s="4">
        <v>1.92285323143005</v>
      </c>
      <c r="G6813" s="4" t="s">
        <v>27867</v>
      </c>
    </row>
    <row r="6814" spans="1:7">
      <c r="A6814" s="4" t="s">
        <v>27868</v>
      </c>
      <c r="B6814" s="4" t="s">
        <v>27869</v>
      </c>
      <c r="C6814" s="4" t="s">
        <v>464</v>
      </c>
      <c r="D6814" s="4">
        <v>33</v>
      </c>
      <c r="E6814" s="4" t="s">
        <v>27870</v>
      </c>
      <c r="F6814" s="4">
        <v>1.9220050573349</v>
      </c>
      <c r="G6814" s="4" t="s">
        <v>27871</v>
      </c>
    </row>
    <row r="6815" spans="1:7">
      <c r="A6815" s="4" t="s">
        <v>27872</v>
      </c>
      <c r="B6815" s="4" t="s">
        <v>27873</v>
      </c>
      <c r="C6815" s="4" t="s">
        <v>464</v>
      </c>
      <c r="D6815" s="4">
        <v>40</v>
      </c>
      <c r="E6815" s="4" t="s">
        <v>27874</v>
      </c>
      <c r="F6815" s="4">
        <v>1.92192959785461</v>
      </c>
      <c r="G6815" s="4" t="s">
        <v>27875</v>
      </c>
    </row>
    <row r="6816" spans="1:7">
      <c r="A6816" s="4" t="s">
        <v>27876</v>
      </c>
      <c r="B6816" s="4" t="s">
        <v>27877</v>
      </c>
      <c r="C6816" s="4" t="s">
        <v>464</v>
      </c>
      <c r="D6816" s="4">
        <v>39</v>
      </c>
      <c r="E6816" s="4" t="s">
        <v>27878</v>
      </c>
      <c r="F6816" s="4">
        <v>1.92168474197388</v>
      </c>
      <c r="G6816" s="4" t="s">
        <v>27879</v>
      </c>
    </row>
    <row r="6817" spans="1:7">
      <c r="A6817" s="4" t="s">
        <v>27880</v>
      </c>
      <c r="B6817" s="4" t="s">
        <v>27881</v>
      </c>
      <c r="C6817" s="4" t="s">
        <v>4103</v>
      </c>
      <c r="D6817" s="4">
        <v>12</v>
      </c>
      <c r="E6817" s="4" t="s">
        <v>27882</v>
      </c>
      <c r="F6817" s="4">
        <v>1.92124056816101</v>
      </c>
      <c r="G6817" s="4" t="s">
        <v>27883</v>
      </c>
    </row>
    <row r="6818" spans="1:7">
      <c r="A6818" s="4" t="s">
        <v>27884</v>
      </c>
      <c r="B6818" s="4" t="s">
        <v>27885</v>
      </c>
      <c r="C6818" s="4" t="s">
        <v>464</v>
      </c>
      <c r="D6818" s="4">
        <v>35</v>
      </c>
      <c r="E6818" s="4" t="s">
        <v>27886</v>
      </c>
      <c r="F6818" s="4">
        <v>1.92065584659576</v>
      </c>
      <c r="G6818" s="4" t="s">
        <v>27887</v>
      </c>
    </row>
    <row r="6819" spans="1:7">
      <c r="A6819" s="4" t="s">
        <v>27888</v>
      </c>
      <c r="B6819" s="4" t="s">
        <v>27889</v>
      </c>
      <c r="C6819" s="4" t="s">
        <v>464</v>
      </c>
      <c r="D6819" s="4">
        <v>36</v>
      </c>
      <c r="E6819" s="4" t="s">
        <v>27890</v>
      </c>
      <c r="F6819" s="4">
        <v>1.92042982578278</v>
      </c>
      <c r="G6819" s="4" t="s">
        <v>27891</v>
      </c>
    </row>
    <row r="6820" spans="1:7">
      <c r="A6820" s="4" t="s">
        <v>27892</v>
      </c>
      <c r="B6820" s="4" t="s">
        <v>27893</v>
      </c>
      <c r="C6820" s="4" t="s">
        <v>464</v>
      </c>
      <c r="D6820" s="4">
        <v>39</v>
      </c>
      <c r="E6820" s="4" t="s">
        <v>27894</v>
      </c>
      <c r="F6820" s="4">
        <v>1.92017912864685</v>
      </c>
      <c r="G6820" s="4" t="s">
        <v>27895</v>
      </c>
    </row>
    <row r="6821" spans="1:7">
      <c r="A6821" s="4" t="s">
        <v>27896</v>
      </c>
      <c r="B6821" s="4" t="s">
        <v>27897</v>
      </c>
      <c r="C6821" s="4" t="s">
        <v>1124</v>
      </c>
      <c r="D6821" s="4">
        <v>2</v>
      </c>
      <c r="E6821" s="4" t="s">
        <v>27898</v>
      </c>
      <c r="F6821" s="4">
        <v>1.91976952552795</v>
      </c>
      <c r="G6821" s="4" t="s">
        <v>27899</v>
      </c>
    </row>
    <row r="6822" spans="1:7">
      <c r="A6822" s="4" t="s">
        <v>27900</v>
      </c>
      <c r="B6822" s="4" t="s">
        <v>27901</v>
      </c>
      <c r="C6822" s="4" t="s">
        <v>464</v>
      </c>
      <c r="D6822" s="4">
        <v>40</v>
      </c>
      <c r="E6822" s="4" t="s">
        <v>27902</v>
      </c>
      <c r="F6822" s="4">
        <v>1.91896724700928</v>
      </c>
      <c r="G6822" s="4" t="s">
        <v>27903</v>
      </c>
    </row>
    <row r="6823" spans="1:7">
      <c r="A6823" s="4" t="s">
        <v>27904</v>
      </c>
      <c r="B6823" s="4" t="s">
        <v>27905</v>
      </c>
      <c r="C6823" s="4" t="s">
        <v>464</v>
      </c>
      <c r="D6823" s="4">
        <v>38</v>
      </c>
      <c r="E6823" s="4" t="s">
        <v>27906</v>
      </c>
      <c r="F6823" s="4">
        <v>1.91864776611328</v>
      </c>
      <c r="G6823" s="4" t="s">
        <v>27907</v>
      </c>
    </row>
    <row r="6824" spans="1:7">
      <c r="A6824" s="4" t="s">
        <v>27908</v>
      </c>
      <c r="B6824" s="4" t="s">
        <v>27909</v>
      </c>
      <c r="C6824" s="4" t="s">
        <v>464</v>
      </c>
      <c r="D6824" s="4">
        <v>40</v>
      </c>
      <c r="E6824" s="4" t="s">
        <v>27910</v>
      </c>
      <c r="F6824" s="4">
        <v>1.91864550113678</v>
      </c>
      <c r="G6824" s="4" t="s">
        <v>27911</v>
      </c>
    </row>
    <row r="6825" spans="1:7">
      <c r="A6825" s="4" t="s">
        <v>27912</v>
      </c>
      <c r="B6825" s="4" t="s">
        <v>27913</v>
      </c>
      <c r="C6825" s="4" t="s">
        <v>551</v>
      </c>
      <c r="D6825" s="4">
        <v>20</v>
      </c>
      <c r="E6825" s="4" t="s">
        <v>27914</v>
      </c>
      <c r="F6825" s="4">
        <v>1.91785085201263</v>
      </c>
      <c r="G6825" s="4" t="s">
        <v>27915</v>
      </c>
    </row>
    <row r="6826" spans="1:7">
      <c r="A6826" s="4" t="s">
        <v>27916</v>
      </c>
      <c r="B6826" s="4" t="s">
        <v>27917</v>
      </c>
      <c r="C6826" s="4" t="s">
        <v>464</v>
      </c>
      <c r="D6826" s="4">
        <v>44</v>
      </c>
      <c r="E6826" s="4" t="s">
        <v>27918</v>
      </c>
      <c r="F6826" s="4">
        <v>1.91784167289734</v>
      </c>
      <c r="G6826" s="4" t="s">
        <v>27919</v>
      </c>
    </row>
    <row r="6827" spans="1:7">
      <c r="A6827" s="4" t="s">
        <v>27920</v>
      </c>
      <c r="B6827" s="4" t="s">
        <v>27921</v>
      </c>
      <c r="C6827" s="4" t="s">
        <v>464</v>
      </c>
      <c r="D6827" s="4">
        <v>34</v>
      </c>
      <c r="E6827" s="4" t="s">
        <v>27922</v>
      </c>
      <c r="F6827" s="4">
        <v>1.91782033443451</v>
      </c>
      <c r="G6827" s="4" t="s">
        <v>27923</v>
      </c>
    </row>
    <row r="6828" spans="1:7">
      <c r="A6828" s="4" t="s">
        <v>27924</v>
      </c>
      <c r="B6828" s="4" t="s">
        <v>27925</v>
      </c>
      <c r="C6828" s="4" t="s">
        <v>464</v>
      </c>
      <c r="D6828" s="4">
        <v>39</v>
      </c>
      <c r="E6828" s="4" t="s">
        <v>27926</v>
      </c>
      <c r="F6828" s="4">
        <v>1.91756665706635</v>
      </c>
      <c r="G6828" s="4" t="s">
        <v>27927</v>
      </c>
    </row>
    <row r="6829" spans="1:7">
      <c r="A6829" s="4" t="s">
        <v>27928</v>
      </c>
      <c r="B6829" s="4" t="s">
        <v>27929</v>
      </c>
      <c r="C6829" s="4" t="s">
        <v>464</v>
      </c>
      <c r="D6829" s="4">
        <v>45</v>
      </c>
      <c r="E6829" s="4" t="s">
        <v>27930</v>
      </c>
      <c r="F6829" s="4">
        <v>1.91747117042542</v>
      </c>
      <c r="G6829" s="4" t="s">
        <v>27931</v>
      </c>
    </row>
    <row r="6830" spans="1:7">
      <c r="A6830" s="4" t="s">
        <v>27932</v>
      </c>
      <c r="B6830" s="4" t="s">
        <v>27933</v>
      </c>
      <c r="C6830" s="4" t="s">
        <v>464</v>
      </c>
      <c r="D6830" s="4">
        <v>39</v>
      </c>
      <c r="E6830" s="4" t="s">
        <v>27934</v>
      </c>
      <c r="F6830" s="4">
        <v>1.91720795631409</v>
      </c>
      <c r="G6830" s="4" t="s">
        <v>27935</v>
      </c>
    </row>
    <row r="6831" spans="1:7">
      <c r="A6831" s="4" t="s">
        <v>27936</v>
      </c>
      <c r="B6831" s="4" t="s">
        <v>27937</v>
      </c>
      <c r="C6831" s="4" t="s">
        <v>1124</v>
      </c>
      <c r="D6831" s="4">
        <v>4</v>
      </c>
      <c r="E6831" s="4" t="s">
        <v>27938</v>
      </c>
      <c r="F6831" s="4">
        <v>1.91643607616425</v>
      </c>
      <c r="G6831" s="4" t="s">
        <v>27939</v>
      </c>
    </row>
    <row r="6832" spans="1:7">
      <c r="A6832" s="4" t="s">
        <v>27940</v>
      </c>
      <c r="B6832" s="4" t="s">
        <v>27941</v>
      </c>
      <c r="C6832" s="4" t="s">
        <v>1124</v>
      </c>
      <c r="D6832" s="4">
        <v>2</v>
      </c>
      <c r="E6832" s="4" t="s">
        <v>27942</v>
      </c>
      <c r="F6832" s="4">
        <v>1.91643607616425</v>
      </c>
      <c r="G6832" s="4" t="s">
        <v>27943</v>
      </c>
    </row>
    <row r="6833" spans="1:7">
      <c r="A6833" s="4" t="s">
        <v>27944</v>
      </c>
      <c r="B6833" s="4" t="s">
        <v>27945</v>
      </c>
      <c r="C6833" s="4" t="s">
        <v>1124</v>
      </c>
      <c r="D6833" s="4">
        <v>2</v>
      </c>
      <c r="E6833" s="4" t="s">
        <v>27946</v>
      </c>
      <c r="F6833" s="4">
        <v>1.91643607616425</v>
      </c>
      <c r="G6833" s="4" t="s">
        <v>27947</v>
      </c>
    </row>
    <row r="6834" spans="1:7">
      <c r="A6834" s="4" t="s">
        <v>27948</v>
      </c>
      <c r="B6834" s="4" t="s">
        <v>27949</v>
      </c>
      <c r="C6834" s="4" t="s">
        <v>1124</v>
      </c>
      <c r="D6834" s="4">
        <v>1</v>
      </c>
      <c r="E6834" s="4" t="s">
        <v>27950</v>
      </c>
      <c r="F6834" s="4">
        <v>1.91643607616425</v>
      </c>
      <c r="G6834" s="4" t="s">
        <v>27951</v>
      </c>
    </row>
    <row r="6835" spans="1:7">
      <c r="A6835" s="4" t="s">
        <v>27952</v>
      </c>
      <c r="B6835" s="4" t="s">
        <v>27953</v>
      </c>
      <c r="C6835" s="4" t="s">
        <v>464</v>
      </c>
      <c r="D6835" s="4">
        <v>42</v>
      </c>
      <c r="E6835" s="4" t="s">
        <v>27954</v>
      </c>
      <c r="F6835" s="4">
        <v>1.91608238220215</v>
      </c>
      <c r="G6835" s="4" t="s">
        <v>27955</v>
      </c>
    </row>
    <row r="6836" spans="1:7">
      <c r="A6836" s="4" t="s">
        <v>27956</v>
      </c>
      <c r="B6836" s="4" t="s">
        <v>27957</v>
      </c>
      <c r="C6836" s="4" t="s">
        <v>464</v>
      </c>
      <c r="D6836" s="4">
        <v>39</v>
      </c>
      <c r="E6836" s="4" t="s">
        <v>27958</v>
      </c>
      <c r="F6836" s="4">
        <v>1.91575884819031</v>
      </c>
      <c r="G6836" s="4" t="s">
        <v>27959</v>
      </c>
    </row>
    <row r="6837" spans="1:7">
      <c r="A6837" s="4" t="s">
        <v>27960</v>
      </c>
      <c r="B6837" s="4" t="s">
        <v>27961</v>
      </c>
      <c r="C6837" s="4" t="s">
        <v>464</v>
      </c>
      <c r="D6837" s="4">
        <v>37</v>
      </c>
      <c r="E6837" s="4" t="s">
        <v>27962</v>
      </c>
      <c r="F6837" s="4">
        <v>1.91438543796539</v>
      </c>
      <c r="G6837" s="4" t="s">
        <v>27963</v>
      </c>
    </row>
    <row r="6838" spans="1:7">
      <c r="A6838" s="4" t="s">
        <v>27964</v>
      </c>
      <c r="B6838" s="4" t="s">
        <v>27965</v>
      </c>
      <c r="C6838" s="4" t="s">
        <v>464</v>
      </c>
      <c r="D6838" s="4">
        <v>38</v>
      </c>
      <c r="E6838" s="4" t="s">
        <v>27966</v>
      </c>
      <c r="F6838" s="4">
        <v>1.91242980957031</v>
      </c>
      <c r="G6838" s="4" t="s">
        <v>27967</v>
      </c>
    </row>
    <row r="6839" spans="1:7">
      <c r="A6839" s="4" t="s">
        <v>27968</v>
      </c>
      <c r="B6839" s="4" t="s">
        <v>27969</v>
      </c>
      <c r="C6839" s="4" t="s">
        <v>464</v>
      </c>
      <c r="D6839" s="4">
        <v>34</v>
      </c>
      <c r="E6839" s="4" t="s">
        <v>27970</v>
      </c>
      <c r="F6839" s="4">
        <v>1.9115047454834</v>
      </c>
      <c r="G6839" s="4" t="s">
        <v>27971</v>
      </c>
    </row>
    <row r="6840" spans="1:7">
      <c r="A6840" s="4" t="s">
        <v>27972</v>
      </c>
      <c r="B6840" s="4" t="s">
        <v>27973</v>
      </c>
      <c r="C6840" s="4" t="s">
        <v>464</v>
      </c>
      <c r="D6840" s="4">
        <v>40</v>
      </c>
      <c r="E6840" s="4" t="s">
        <v>27974</v>
      </c>
      <c r="F6840" s="4">
        <v>1.9111989736557</v>
      </c>
      <c r="G6840" s="4" t="s">
        <v>27975</v>
      </c>
    </row>
    <row r="6841" spans="1:7">
      <c r="A6841" s="4" t="s">
        <v>27976</v>
      </c>
      <c r="B6841" s="4" t="s">
        <v>27977</v>
      </c>
      <c r="C6841" s="4" t="s">
        <v>464</v>
      </c>
      <c r="D6841" s="4">
        <v>41</v>
      </c>
      <c r="E6841" s="4" t="s">
        <v>27978</v>
      </c>
      <c r="F6841" s="4">
        <v>1.91073942184448</v>
      </c>
      <c r="G6841" s="4" t="s">
        <v>27979</v>
      </c>
    </row>
    <row r="6842" spans="1:7">
      <c r="A6842" s="4" t="s">
        <v>27980</v>
      </c>
      <c r="B6842" s="4" t="s">
        <v>27981</v>
      </c>
      <c r="C6842" s="4" t="s">
        <v>464</v>
      </c>
      <c r="D6842" s="4">
        <v>41</v>
      </c>
      <c r="E6842" s="4" t="s">
        <v>27982</v>
      </c>
      <c r="F6842" s="4">
        <v>1.91066920757294</v>
      </c>
      <c r="G6842" s="4" t="s">
        <v>27983</v>
      </c>
    </row>
    <row r="6843" spans="1:7">
      <c r="A6843" s="4" t="s">
        <v>27984</v>
      </c>
      <c r="B6843" s="4" t="s">
        <v>27985</v>
      </c>
      <c r="C6843" s="4" t="s">
        <v>464</v>
      </c>
      <c r="D6843" s="4">
        <v>38</v>
      </c>
      <c r="E6843" s="4" t="s">
        <v>27986</v>
      </c>
      <c r="F6843" s="4">
        <v>1.91051030158997</v>
      </c>
      <c r="G6843" s="4" t="s">
        <v>27987</v>
      </c>
    </row>
    <row r="6844" spans="1:7">
      <c r="A6844" s="4" t="s">
        <v>27988</v>
      </c>
      <c r="B6844" s="4" t="s">
        <v>27989</v>
      </c>
      <c r="C6844" s="4" t="s">
        <v>464</v>
      </c>
      <c r="D6844" s="4">
        <v>38</v>
      </c>
      <c r="E6844" s="4" t="s">
        <v>27990</v>
      </c>
      <c r="F6844" s="4">
        <v>1.91021704673767</v>
      </c>
      <c r="G6844" s="4" t="s">
        <v>27991</v>
      </c>
    </row>
    <row r="6845" spans="1:7">
      <c r="A6845" s="4" t="s">
        <v>27992</v>
      </c>
      <c r="B6845" s="4" t="s">
        <v>27993</v>
      </c>
      <c r="C6845" s="4" t="s">
        <v>464</v>
      </c>
      <c r="D6845" s="4">
        <v>37</v>
      </c>
      <c r="E6845" s="4" t="s">
        <v>27994</v>
      </c>
      <c r="F6845" s="4">
        <v>1.90958440303802</v>
      </c>
      <c r="G6845" s="4" t="s">
        <v>27995</v>
      </c>
    </row>
    <row r="6846" spans="1:7">
      <c r="A6846" s="4" t="s">
        <v>27996</v>
      </c>
      <c r="B6846" s="4" t="s">
        <v>27997</v>
      </c>
      <c r="C6846" s="4" t="s">
        <v>464</v>
      </c>
      <c r="D6846" s="4">
        <v>37</v>
      </c>
      <c r="E6846" s="4" t="s">
        <v>27998</v>
      </c>
      <c r="F6846" s="4">
        <v>1.90831339359283</v>
      </c>
      <c r="G6846" s="4" t="s">
        <v>27999</v>
      </c>
    </row>
    <row r="6847" spans="1:7">
      <c r="A6847" s="4" t="s">
        <v>28000</v>
      </c>
      <c r="B6847" s="4" t="s">
        <v>28001</v>
      </c>
      <c r="C6847" s="4" t="s">
        <v>464</v>
      </c>
      <c r="D6847" s="4">
        <v>36</v>
      </c>
      <c r="E6847" s="4" t="s">
        <v>28002</v>
      </c>
      <c r="F6847" s="4">
        <v>1.90801477432251</v>
      </c>
      <c r="G6847" s="4" t="s">
        <v>28003</v>
      </c>
    </row>
    <row r="6848" spans="1:7">
      <c r="A6848" s="4" t="s">
        <v>28004</v>
      </c>
      <c r="B6848" s="4" t="s">
        <v>28005</v>
      </c>
      <c r="C6848" s="4" t="s">
        <v>464</v>
      </c>
      <c r="D6848" s="4">
        <v>42</v>
      </c>
      <c r="E6848" s="4" t="s">
        <v>28006</v>
      </c>
      <c r="F6848" s="4">
        <v>1.90748238563538</v>
      </c>
      <c r="G6848" s="4" t="s">
        <v>28007</v>
      </c>
    </row>
    <row r="6849" spans="1:7">
      <c r="A6849" s="4" t="s">
        <v>28008</v>
      </c>
      <c r="B6849" s="4" t="s">
        <v>28009</v>
      </c>
      <c r="C6849" s="4" t="s">
        <v>464</v>
      </c>
      <c r="D6849" s="4">
        <v>40</v>
      </c>
      <c r="E6849" s="4" t="s">
        <v>28010</v>
      </c>
      <c r="F6849" s="4">
        <v>1.9070873260498</v>
      </c>
      <c r="G6849" s="4" t="s">
        <v>28011</v>
      </c>
    </row>
    <row r="6850" spans="1:7">
      <c r="A6850" s="4" t="s">
        <v>28012</v>
      </c>
      <c r="B6850" s="4" t="s">
        <v>28013</v>
      </c>
      <c r="C6850" s="4" t="s">
        <v>464</v>
      </c>
      <c r="D6850" s="4">
        <v>38</v>
      </c>
      <c r="E6850" s="4" t="s">
        <v>28014</v>
      </c>
      <c r="F6850" s="4">
        <v>1.90690386295319</v>
      </c>
      <c r="G6850" s="4" t="s">
        <v>28015</v>
      </c>
    </row>
    <row r="6851" spans="1:7">
      <c r="A6851" s="4" t="s">
        <v>28016</v>
      </c>
      <c r="B6851" s="4" t="s">
        <v>28017</v>
      </c>
      <c r="C6851" s="4" t="s">
        <v>464</v>
      </c>
      <c r="D6851" s="4">
        <v>44</v>
      </c>
      <c r="E6851" s="4" t="s">
        <v>28018</v>
      </c>
      <c r="F6851" s="4">
        <v>1.90677559375763</v>
      </c>
      <c r="G6851" s="4" t="s">
        <v>28019</v>
      </c>
    </row>
    <row r="6852" spans="1:7">
      <c r="A6852" s="4" t="s">
        <v>28020</v>
      </c>
      <c r="B6852" s="4" t="s">
        <v>28021</v>
      </c>
      <c r="C6852" s="4" t="s">
        <v>464</v>
      </c>
      <c r="D6852" s="4">
        <v>36</v>
      </c>
      <c r="E6852" s="4" t="s">
        <v>28022</v>
      </c>
      <c r="F6852" s="4">
        <v>1.90654015541077</v>
      </c>
      <c r="G6852" s="4" t="s">
        <v>28023</v>
      </c>
    </row>
    <row r="6853" spans="1:7">
      <c r="A6853" s="4" t="s">
        <v>28024</v>
      </c>
      <c r="B6853" s="4" t="s">
        <v>28025</v>
      </c>
      <c r="C6853" s="4" t="s">
        <v>464</v>
      </c>
      <c r="D6853" s="4">
        <v>34</v>
      </c>
      <c r="E6853" s="4" t="s">
        <v>28026</v>
      </c>
      <c r="F6853" s="4">
        <v>1.90653538703918</v>
      </c>
      <c r="G6853" s="4" t="s">
        <v>28027</v>
      </c>
    </row>
    <row r="6854" spans="1:7">
      <c r="A6854" s="4" t="s">
        <v>28028</v>
      </c>
      <c r="B6854" s="4" t="s">
        <v>28029</v>
      </c>
      <c r="C6854" s="4" t="s">
        <v>464</v>
      </c>
      <c r="D6854" s="4">
        <v>37</v>
      </c>
      <c r="E6854" s="4" t="s">
        <v>28030</v>
      </c>
      <c r="F6854" s="4">
        <v>1.90591716766357</v>
      </c>
      <c r="G6854" s="4" t="s">
        <v>28031</v>
      </c>
    </row>
    <row r="6855" spans="1:7">
      <c r="A6855" s="4" t="s">
        <v>28032</v>
      </c>
      <c r="B6855" s="4" t="s">
        <v>28033</v>
      </c>
      <c r="C6855" s="4" t="s">
        <v>464</v>
      </c>
      <c r="D6855" s="4">
        <v>44</v>
      </c>
      <c r="E6855" s="4" t="s">
        <v>28034</v>
      </c>
      <c r="F6855" s="4">
        <v>1.90426969528198</v>
      </c>
      <c r="G6855" s="4" t="s">
        <v>28035</v>
      </c>
    </row>
    <row r="6856" spans="1:7">
      <c r="A6856" s="4" t="s">
        <v>28036</v>
      </c>
      <c r="B6856" s="4" t="s">
        <v>28037</v>
      </c>
      <c r="C6856" s="4" t="s">
        <v>464</v>
      </c>
      <c r="D6856" s="4">
        <v>34</v>
      </c>
      <c r="E6856" s="4" t="s">
        <v>28038</v>
      </c>
      <c r="F6856" s="4">
        <v>1.90367674827576</v>
      </c>
      <c r="G6856" s="4" t="s">
        <v>28039</v>
      </c>
    </row>
    <row r="6857" spans="1:7">
      <c r="A6857" s="4" t="s">
        <v>28040</v>
      </c>
      <c r="B6857" s="4" t="s">
        <v>28041</v>
      </c>
      <c r="C6857" s="4" t="s">
        <v>464</v>
      </c>
      <c r="D6857" s="4">
        <v>42</v>
      </c>
      <c r="E6857" s="4" t="s">
        <v>28042</v>
      </c>
      <c r="F6857" s="4">
        <v>1.90312051773071</v>
      </c>
      <c r="G6857" s="4" t="s">
        <v>28043</v>
      </c>
    </row>
    <row r="6858" spans="1:7">
      <c r="A6858" s="4" t="s">
        <v>28044</v>
      </c>
      <c r="B6858" s="4" t="s">
        <v>28045</v>
      </c>
      <c r="C6858" s="4" t="s">
        <v>464</v>
      </c>
      <c r="D6858" s="4">
        <v>36</v>
      </c>
      <c r="E6858" s="4" t="s">
        <v>28046</v>
      </c>
      <c r="F6858" s="4">
        <v>1.90304780006409</v>
      </c>
      <c r="G6858" s="4" t="s">
        <v>28047</v>
      </c>
    </row>
    <row r="6859" spans="1:7">
      <c r="A6859" s="4" t="s">
        <v>28048</v>
      </c>
      <c r="B6859" s="4" t="s">
        <v>28049</v>
      </c>
      <c r="C6859" s="4" t="s">
        <v>464</v>
      </c>
      <c r="D6859" s="4">
        <v>36</v>
      </c>
      <c r="E6859" s="4" t="s">
        <v>28050</v>
      </c>
      <c r="F6859" s="4">
        <v>1.90302085876465</v>
      </c>
      <c r="G6859" s="4" t="s">
        <v>28051</v>
      </c>
    </row>
    <row r="6860" spans="1:7">
      <c r="A6860" s="4" t="s">
        <v>28052</v>
      </c>
      <c r="B6860" s="4" t="s">
        <v>28053</v>
      </c>
      <c r="C6860" s="4" t="s">
        <v>464</v>
      </c>
      <c r="D6860" s="4">
        <v>32</v>
      </c>
      <c r="E6860" s="4" t="s">
        <v>28054</v>
      </c>
      <c r="F6860" s="4">
        <v>1.90263688564301</v>
      </c>
      <c r="G6860" s="4" t="s">
        <v>28055</v>
      </c>
    </row>
    <row r="6861" spans="1:7">
      <c r="A6861" s="4" t="s">
        <v>28056</v>
      </c>
      <c r="B6861" s="4" t="s">
        <v>28057</v>
      </c>
      <c r="C6861" s="4" t="s">
        <v>464</v>
      </c>
      <c r="D6861" s="4">
        <v>43</v>
      </c>
      <c r="E6861" s="4" t="s">
        <v>28058</v>
      </c>
      <c r="F6861" s="4">
        <v>1.90261626243591</v>
      </c>
      <c r="G6861" s="4" t="s">
        <v>28059</v>
      </c>
    </row>
    <row r="6862" spans="1:7">
      <c r="A6862" s="4" t="s">
        <v>28060</v>
      </c>
      <c r="B6862" s="4" t="s">
        <v>28061</v>
      </c>
      <c r="C6862" s="4" t="s">
        <v>464</v>
      </c>
      <c r="D6862" s="4">
        <v>36</v>
      </c>
      <c r="E6862" s="4" t="s">
        <v>28062</v>
      </c>
      <c r="F6862" s="4">
        <v>1.90188503265381</v>
      </c>
      <c r="G6862" s="4" t="s">
        <v>28063</v>
      </c>
    </row>
    <row r="6863" spans="1:7">
      <c r="A6863" s="4" t="s">
        <v>28064</v>
      </c>
      <c r="B6863" s="4" t="s">
        <v>28065</v>
      </c>
      <c r="C6863" s="4" t="s">
        <v>464</v>
      </c>
      <c r="D6863" s="4">
        <v>40</v>
      </c>
      <c r="E6863" s="4" t="s">
        <v>28066</v>
      </c>
      <c r="F6863" s="4">
        <v>1.90047073364258</v>
      </c>
      <c r="G6863" s="4" t="s">
        <v>28067</v>
      </c>
    </row>
    <row r="6864" spans="1:7">
      <c r="A6864" s="4" t="s">
        <v>28068</v>
      </c>
      <c r="B6864" s="4" t="s">
        <v>28069</v>
      </c>
      <c r="C6864" s="4" t="s">
        <v>464</v>
      </c>
      <c r="D6864" s="4">
        <v>39</v>
      </c>
      <c r="E6864" s="4" t="s">
        <v>28070</v>
      </c>
      <c r="F6864" s="4">
        <v>1.8997118473053</v>
      </c>
      <c r="G6864" s="4" t="s">
        <v>28071</v>
      </c>
    </row>
    <row r="6865" spans="1:7">
      <c r="A6865" s="4" t="s">
        <v>28072</v>
      </c>
      <c r="B6865" s="4" t="s">
        <v>28073</v>
      </c>
      <c r="C6865" s="4" t="s">
        <v>464</v>
      </c>
      <c r="D6865" s="4">
        <v>44</v>
      </c>
      <c r="E6865" s="4" t="s">
        <v>28074</v>
      </c>
      <c r="F6865" s="4">
        <v>1.89970910549164</v>
      </c>
      <c r="G6865" s="4" t="s">
        <v>28075</v>
      </c>
    </row>
    <row r="6866" spans="1:7">
      <c r="A6866" s="4" t="s">
        <v>28076</v>
      </c>
      <c r="B6866" s="4" t="s">
        <v>28077</v>
      </c>
      <c r="C6866" s="4" t="s">
        <v>464</v>
      </c>
      <c r="D6866" s="4">
        <v>37</v>
      </c>
      <c r="E6866" s="4" t="s">
        <v>28078</v>
      </c>
      <c r="F6866" s="4">
        <v>1.89956700801849</v>
      </c>
      <c r="G6866" s="4" t="s">
        <v>28079</v>
      </c>
    </row>
    <row r="6867" spans="1:7">
      <c r="A6867" s="4" t="s">
        <v>28080</v>
      </c>
      <c r="B6867" s="4" t="s">
        <v>28081</v>
      </c>
      <c r="C6867" s="4" t="s">
        <v>464</v>
      </c>
      <c r="D6867" s="4">
        <v>36</v>
      </c>
      <c r="E6867" s="4" t="s">
        <v>28082</v>
      </c>
      <c r="F6867" s="4">
        <v>1.89952278137207</v>
      </c>
      <c r="G6867" s="4" t="s">
        <v>28083</v>
      </c>
    </row>
    <row r="6868" spans="1:7">
      <c r="A6868" s="4" t="s">
        <v>28084</v>
      </c>
      <c r="B6868" s="4" t="s">
        <v>28085</v>
      </c>
      <c r="C6868" s="4" t="s">
        <v>464</v>
      </c>
      <c r="D6868" s="4">
        <v>33</v>
      </c>
      <c r="E6868" s="4" t="s">
        <v>28086</v>
      </c>
      <c r="F6868" s="4">
        <v>1.89910209178925</v>
      </c>
      <c r="G6868" s="4" t="s">
        <v>28087</v>
      </c>
    </row>
    <row r="6869" spans="1:7">
      <c r="A6869" s="4" t="s">
        <v>28088</v>
      </c>
      <c r="B6869" s="4" t="s">
        <v>28089</v>
      </c>
      <c r="C6869" s="4" t="s">
        <v>464</v>
      </c>
      <c r="D6869" s="4">
        <v>36</v>
      </c>
      <c r="E6869" s="4" t="s">
        <v>28090</v>
      </c>
      <c r="F6869" s="4">
        <v>1.8984055519104</v>
      </c>
      <c r="G6869" s="4" t="s">
        <v>28091</v>
      </c>
    </row>
    <row r="6870" spans="1:7">
      <c r="A6870" s="4" t="s">
        <v>28092</v>
      </c>
      <c r="B6870" s="4" t="s">
        <v>28093</v>
      </c>
      <c r="C6870" s="4" t="s">
        <v>464</v>
      </c>
      <c r="D6870" s="4">
        <v>42</v>
      </c>
      <c r="E6870" s="4" t="s">
        <v>28094</v>
      </c>
      <c r="F6870" s="4">
        <v>1.89799332618713</v>
      </c>
      <c r="G6870" s="4" t="s">
        <v>28095</v>
      </c>
    </row>
    <row r="6871" spans="1:7">
      <c r="A6871" s="4" t="s">
        <v>28096</v>
      </c>
      <c r="B6871" s="4" t="s">
        <v>28097</v>
      </c>
      <c r="C6871" s="4" t="s">
        <v>464</v>
      </c>
      <c r="D6871" s="4">
        <v>31</v>
      </c>
      <c r="E6871" s="4" t="s">
        <v>28098</v>
      </c>
      <c r="F6871" s="4">
        <v>1.89737498760223</v>
      </c>
      <c r="G6871" s="4" t="s">
        <v>28099</v>
      </c>
    </row>
    <row r="6872" spans="1:7">
      <c r="A6872" s="4" t="s">
        <v>28100</v>
      </c>
      <c r="B6872" s="4" t="s">
        <v>28101</v>
      </c>
      <c r="C6872" s="4" t="s">
        <v>464</v>
      </c>
      <c r="D6872" s="4">
        <v>32</v>
      </c>
      <c r="E6872" s="4" t="s">
        <v>28102</v>
      </c>
      <c r="F6872" s="4">
        <v>1.89721775054932</v>
      </c>
      <c r="G6872" s="4" t="s">
        <v>28103</v>
      </c>
    </row>
    <row r="6873" spans="1:7">
      <c r="A6873" s="4" t="s">
        <v>28104</v>
      </c>
      <c r="B6873" s="4" t="s">
        <v>28105</v>
      </c>
      <c r="C6873" s="4" t="s">
        <v>464</v>
      </c>
      <c r="D6873" s="4">
        <v>32</v>
      </c>
      <c r="E6873" s="4" t="s">
        <v>28106</v>
      </c>
      <c r="F6873" s="4">
        <v>1.89709496498108</v>
      </c>
      <c r="G6873" s="4" t="s">
        <v>28107</v>
      </c>
    </row>
    <row r="6874" spans="1:7">
      <c r="A6874" s="4" t="s">
        <v>28108</v>
      </c>
      <c r="B6874" s="4" t="s">
        <v>28109</v>
      </c>
      <c r="C6874" s="4" t="s">
        <v>464</v>
      </c>
      <c r="D6874" s="4">
        <v>36</v>
      </c>
      <c r="E6874" s="4" t="s">
        <v>28110</v>
      </c>
      <c r="F6874" s="4">
        <v>1.89705395698547</v>
      </c>
      <c r="G6874" s="4" t="s">
        <v>28111</v>
      </c>
    </row>
    <row r="6875" spans="1:7">
      <c r="A6875" s="4" t="s">
        <v>28112</v>
      </c>
      <c r="B6875" s="4" t="s">
        <v>28113</v>
      </c>
      <c r="C6875" s="4" t="s">
        <v>464</v>
      </c>
      <c r="D6875" s="4">
        <v>47</v>
      </c>
      <c r="E6875" s="4" t="s">
        <v>28114</v>
      </c>
      <c r="F6875" s="4">
        <v>1.89641737937927</v>
      </c>
      <c r="G6875" s="4" t="s">
        <v>28115</v>
      </c>
    </row>
    <row r="6876" spans="1:7">
      <c r="A6876" s="4" t="s">
        <v>28116</v>
      </c>
      <c r="B6876" s="4" t="s">
        <v>28117</v>
      </c>
      <c r="C6876" s="4" t="s">
        <v>464</v>
      </c>
      <c r="D6876" s="4">
        <v>37</v>
      </c>
      <c r="E6876" s="4" t="s">
        <v>28118</v>
      </c>
      <c r="F6876" s="4">
        <v>1.89570069313049</v>
      </c>
      <c r="G6876" s="4" t="s">
        <v>28119</v>
      </c>
    </row>
    <row r="6877" spans="1:7">
      <c r="A6877" s="4" t="s">
        <v>28120</v>
      </c>
      <c r="B6877" s="4" t="s">
        <v>28121</v>
      </c>
      <c r="C6877" s="4" t="s">
        <v>551</v>
      </c>
      <c r="D6877" s="4">
        <v>18</v>
      </c>
      <c r="E6877" s="4" t="s">
        <v>28122</v>
      </c>
      <c r="F6877" s="4">
        <v>1.89526867866516</v>
      </c>
      <c r="G6877" s="4" t="s">
        <v>28123</v>
      </c>
    </row>
    <row r="6878" spans="1:7">
      <c r="A6878" s="4" t="s">
        <v>28124</v>
      </c>
      <c r="B6878" s="4" t="s">
        <v>28125</v>
      </c>
      <c r="C6878" s="4" t="s">
        <v>464</v>
      </c>
      <c r="D6878" s="4">
        <v>39</v>
      </c>
      <c r="E6878" s="4" t="s">
        <v>28126</v>
      </c>
      <c r="F6878" s="4">
        <v>1.89513754844666</v>
      </c>
      <c r="G6878" s="4" t="s">
        <v>28127</v>
      </c>
    </row>
    <row r="6879" spans="1:7">
      <c r="A6879" s="4" t="s">
        <v>28128</v>
      </c>
      <c r="B6879" s="4" t="s">
        <v>28129</v>
      </c>
      <c r="C6879" s="4" t="s">
        <v>464</v>
      </c>
      <c r="D6879" s="4">
        <v>39</v>
      </c>
      <c r="E6879" s="4" t="s">
        <v>28130</v>
      </c>
      <c r="F6879" s="4">
        <v>1.89507460594177</v>
      </c>
      <c r="G6879" s="4" t="s">
        <v>28131</v>
      </c>
    </row>
    <row r="6880" spans="1:7">
      <c r="A6880" s="4" t="s">
        <v>28132</v>
      </c>
      <c r="B6880" s="4" t="s">
        <v>28133</v>
      </c>
      <c r="C6880" s="4" t="s">
        <v>464</v>
      </c>
      <c r="D6880" s="4">
        <v>46</v>
      </c>
      <c r="E6880" s="4" t="s">
        <v>28134</v>
      </c>
      <c r="F6880" s="4">
        <v>1.89459824562073</v>
      </c>
      <c r="G6880" s="4" t="s">
        <v>28135</v>
      </c>
    </row>
    <row r="6881" spans="1:7">
      <c r="A6881" s="4" t="s">
        <v>28136</v>
      </c>
      <c r="B6881" s="4" t="s">
        <v>28137</v>
      </c>
      <c r="C6881" s="4" t="s">
        <v>464</v>
      </c>
      <c r="D6881" s="4">
        <v>43</v>
      </c>
      <c r="E6881" s="4" t="s">
        <v>28138</v>
      </c>
      <c r="F6881" s="4">
        <v>1.89389264583588</v>
      </c>
      <c r="G6881" s="4" t="s">
        <v>28139</v>
      </c>
    </row>
    <row r="6882" spans="1:7">
      <c r="A6882" s="4" t="s">
        <v>28140</v>
      </c>
      <c r="B6882" s="4" t="s">
        <v>28141</v>
      </c>
      <c r="C6882" s="4" t="s">
        <v>464</v>
      </c>
      <c r="D6882" s="4">
        <v>38</v>
      </c>
      <c r="E6882" s="4" t="s">
        <v>28142</v>
      </c>
      <c r="F6882" s="4">
        <v>1.89382350444794</v>
      </c>
      <c r="G6882" s="4" t="s">
        <v>28143</v>
      </c>
    </row>
    <row r="6883" spans="1:7">
      <c r="A6883" s="4" t="s">
        <v>28144</v>
      </c>
      <c r="B6883" s="4" t="s">
        <v>28145</v>
      </c>
      <c r="C6883" s="4" t="s">
        <v>464</v>
      </c>
      <c r="D6883" s="4">
        <v>40</v>
      </c>
      <c r="E6883" s="4" t="s">
        <v>28146</v>
      </c>
      <c r="F6883" s="4">
        <v>1.89369571208954</v>
      </c>
      <c r="G6883" s="4" t="s">
        <v>28147</v>
      </c>
    </row>
    <row r="6884" spans="1:7">
      <c r="A6884" s="4" t="s">
        <v>28148</v>
      </c>
      <c r="B6884" s="4" t="s">
        <v>28149</v>
      </c>
      <c r="C6884" s="4" t="s">
        <v>464</v>
      </c>
      <c r="D6884" s="4">
        <v>38</v>
      </c>
      <c r="E6884" s="4" t="s">
        <v>28150</v>
      </c>
      <c r="F6884" s="4">
        <v>1.89296555519104</v>
      </c>
      <c r="G6884" s="4" t="s">
        <v>28151</v>
      </c>
    </row>
    <row r="6885" spans="1:7">
      <c r="A6885" s="4" t="s">
        <v>28152</v>
      </c>
      <c r="B6885" s="4" t="s">
        <v>28153</v>
      </c>
      <c r="C6885" s="4" t="s">
        <v>4103</v>
      </c>
      <c r="D6885" s="4">
        <v>16</v>
      </c>
      <c r="E6885" s="4" t="s">
        <v>28154</v>
      </c>
      <c r="F6885" s="4">
        <v>1.89258015155792</v>
      </c>
      <c r="G6885" s="4" t="s">
        <v>28155</v>
      </c>
    </row>
    <row r="6886" spans="1:7">
      <c r="A6886" s="4" t="s">
        <v>28156</v>
      </c>
      <c r="B6886" s="4" t="s">
        <v>28157</v>
      </c>
      <c r="C6886" s="4" t="s">
        <v>464</v>
      </c>
      <c r="D6886" s="4">
        <v>46</v>
      </c>
      <c r="E6886" s="4" t="s">
        <v>28158</v>
      </c>
      <c r="F6886" s="4">
        <v>1.89241909980774</v>
      </c>
      <c r="G6886" s="4" t="s">
        <v>28159</v>
      </c>
    </row>
    <row r="6887" spans="1:7">
      <c r="A6887" s="4" t="s">
        <v>28160</v>
      </c>
      <c r="B6887" s="4" t="s">
        <v>28161</v>
      </c>
      <c r="C6887" s="4" t="s">
        <v>464</v>
      </c>
      <c r="D6887" s="4">
        <v>40</v>
      </c>
      <c r="E6887" s="4" t="s">
        <v>28162</v>
      </c>
      <c r="F6887" s="4">
        <v>1.8922370672226</v>
      </c>
      <c r="G6887" s="4" t="s">
        <v>28163</v>
      </c>
    </row>
    <row r="6888" spans="1:7">
      <c r="A6888" s="4" t="s">
        <v>28164</v>
      </c>
      <c r="B6888" s="4" t="s">
        <v>28165</v>
      </c>
      <c r="C6888" s="4" t="s">
        <v>464</v>
      </c>
      <c r="D6888" s="4">
        <v>37</v>
      </c>
      <c r="E6888" s="4" t="s">
        <v>28166</v>
      </c>
      <c r="F6888" s="4">
        <v>1.89189612865448</v>
      </c>
      <c r="G6888" s="4" t="s">
        <v>28167</v>
      </c>
    </row>
    <row r="6889" spans="1:7">
      <c r="A6889" s="4" t="s">
        <v>28168</v>
      </c>
      <c r="B6889" s="4" t="s">
        <v>28169</v>
      </c>
      <c r="C6889" s="4" t="s">
        <v>464</v>
      </c>
      <c r="D6889" s="4">
        <v>33</v>
      </c>
      <c r="E6889" s="4" t="s">
        <v>28170</v>
      </c>
      <c r="F6889" s="4">
        <v>1.89119052886963</v>
      </c>
      <c r="G6889" s="4" t="s">
        <v>28171</v>
      </c>
    </row>
    <row r="6890" spans="1:7">
      <c r="A6890" s="4" t="s">
        <v>28172</v>
      </c>
      <c r="B6890" s="4" t="s">
        <v>28173</v>
      </c>
      <c r="C6890" s="4" t="s">
        <v>464</v>
      </c>
      <c r="D6890" s="4">
        <v>42</v>
      </c>
      <c r="E6890" s="4" t="s">
        <v>28174</v>
      </c>
      <c r="F6890" s="4">
        <v>1.88974499702454</v>
      </c>
      <c r="G6890" s="4" t="s">
        <v>28175</v>
      </c>
    </row>
    <row r="6891" spans="1:7">
      <c r="A6891" s="4" t="s">
        <v>28176</v>
      </c>
      <c r="B6891" s="4" t="s">
        <v>28177</v>
      </c>
      <c r="C6891" s="4" t="s">
        <v>464</v>
      </c>
      <c r="D6891" s="4">
        <v>41</v>
      </c>
      <c r="E6891" s="4" t="s">
        <v>28178</v>
      </c>
      <c r="F6891" s="4">
        <v>1.88915741443634</v>
      </c>
      <c r="G6891" s="4" t="s">
        <v>28179</v>
      </c>
    </row>
    <row r="6892" spans="1:7">
      <c r="A6892" s="4" t="s">
        <v>28180</v>
      </c>
      <c r="B6892" s="4" t="s">
        <v>28181</v>
      </c>
      <c r="C6892" s="4" t="s">
        <v>464</v>
      </c>
      <c r="D6892" s="4">
        <v>34</v>
      </c>
      <c r="E6892" s="4" t="s">
        <v>28182</v>
      </c>
      <c r="F6892" s="4">
        <v>1.88902997970581</v>
      </c>
      <c r="G6892" s="4" t="s">
        <v>28183</v>
      </c>
    </row>
    <row r="6893" spans="1:7">
      <c r="A6893" s="4" t="s">
        <v>28184</v>
      </c>
      <c r="B6893" s="4" t="s">
        <v>28185</v>
      </c>
      <c r="C6893" s="4" t="s">
        <v>464</v>
      </c>
      <c r="D6893" s="4">
        <v>39</v>
      </c>
      <c r="E6893" s="4" t="s">
        <v>28186</v>
      </c>
      <c r="F6893" s="4">
        <v>1.88898777961731</v>
      </c>
      <c r="G6893" s="4" t="s">
        <v>28187</v>
      </c>
    </row>
    <row r="6894" spans="1:7">
      <c r="A6894" s="4" t="s">
        <v>28188</v>
      </c>
      <c r="B6894" s="4" t="s">
        <v>28189</v>
      </c>
      <c r="C6894" s="4" t="s">
        <v>464</v>
      </c>
      <c r="D6894" s="4">
        <v>40</v>
      </c>
      <c r="E6894" s="4" t="s">
        <v>28190</v>
      </c>
      <c r="F6894" s="4">
        <v>1.88888907432556</v>
      </c>
      <c r="G6894" s="4" t="s">
        <v>28191</v>
      </c>
    </row>
    <row r="6895" spans="1:7">
      <c r="A6895" s="4" t="s">
        <v>28192</v>
      </c>
      <c r="B6895" s="4" t="s">
        <v>28193</v>
      </c>
      <c r="C6895" s="4" t="s">
        <v>464</v>
      </c>
      <c r="D6895" s="4">
        <v>36</v>
      </c>
      <c r="E6895" s="4" t="s">
        <v>28194</v>
      </c>
      <c r="F6895" s="4">
        <v>1.88884961605072</v>
      </c>
      <c r="G6895" s="4" t="s">
        <v>28195</v>
      </c>
    </row>
    <row r="6896" spans="1:7">
      <c r="A6896" s="4" t="s">
        <v>28196</v>
      </c>
      <c r="B6896" s="4" t="s">
        <v>28197</v>
      </c>
      <c r="C6896" s="4" t="s">
        <v>464</v>
      </c>
      <c r="D6896" s="4">
        <v>40</v>
      </c>
      <c r="E6896" s="4" t="s">
        <v>28198</v>
      </c>
      <c r="F6896" s="4">
        <v>1.88872611522675</v>
      </c>
      <c r="G6896" s="4" t="s">
        <v>28199</v>
      </c>
    </row>
    <row r="6897" spans="1:7">
      <c r="A6897" s="4" t="s">
        <v>28200</v>
      </c>
      <c r="B6897" s="4" t="s">
        <v>28201</v>
      </c>
      <c r="C6897" s="4" t="s">
        <v>464</v>
      </c>
      <c r="D6897" s="4">
        <v>37</v>
      </c>
      <c r="E6897" s="4" t="s">
        <v>28202</v>
      </c>
      <c r="F6897" s="4">
        <v>1.8886913061142</v>
      </c>
      <c r="G6897" s="4" t="s">
        <v>28203</v>
      </c>
    </row>
    <row r="6898" spans="1:7">
      <c r="A6898" s="4" t="s">
        <v>28204</v>
      </c>
      <c r="B6898" s="4" t="s">
        <v>28205</v>
      </c>
      <c r="C6898" s="4" t="s">
        <v>464</v>
      </c>
      <c r="D6898" s="4">
        <v>37</v>
      </c>
      <c r="E6898" s="4" t="s">
        <v>28206</v>
      </c>
      <c r="F6898" s="4">
        <v>1.88865661621094</v>
      </c>
      <c r="G6898" s="4" t="s">
        <v>28207</v>
      </c>
    </row>
    <row r="6899" spans="1:7">
      <c r="A6899" s="4" t="s">
        <v>28208</v>
      </c>
      <c r="B6899" s="4" t="s">
        <v>28209</v>
      </c>
      <c r="C6899" s="4" t="s">
        <v>464</v>
      </c>
      <c r="D6899" s="4">
        <v>39</v>
      </c>
      <c r="E6899" s="4" t="s">
        <v>28210</v>
      </c>
      <c r="F6899" s="4">
        <v>1.88701641559601</v>
      </c>
      <c r="G6899" s="4" t="s">
        <v>28211</v>
      </c>
    </row>
    <row r="6900" spans="1:7">
      <c r="A6900" s="4" t="s">
        <v>28212</v>
      </c>
      <c r="B6900" s="4" t="s">
        <v>28213</v>
      </c>
      <c r="C6900" s="4" t="s">
        <v>464</v>
      </c>
      <c r="D6900" s="4">
        <v>36</v>
      </c>
      <c r="E6900" s="4" t="s">
        <v>28214</v>
      </c>
      <c r="F6900" s="4">
        <v>1.88610589504242</v>
      </c>
      <c r="G6900" s="4" t="s">
        <v>28215</v>
      </c>
    </row>
    <row r="6901" spans="1:7">
      <c r="A6901" s="4" t="s">
        <v>28216</v>
      </c>
      <c r="B6901" s="4" t="s">
        <v>28217</v>
      </c>
      <c r="C6901" s="4" t="s">
        <v>464</v>
      </c>
      <c r="D6901" s="4">
        <v>41</v>
      </c>
      <c r="E6901" s="4" t="s">
        <v>28218</v>
      </c>
      <c r="F6901" s="4">
        <v>1.88595056533813</v>
      </c>
      <c r="G6901" s="4" t="s">
        <v>28219</v>
      </c>
    </row>
    <row r="6902" spans="1:7">
      <c r="A6902" s="4" t="s">
        <v>28220</v>
      </c>
      <c r="B6902" s="4" t="s">
        <v>28221</v>
      </c>
      <c r="C6902" s="4" t="s">
        <v>464</v>
      </c>
      <c r="D6902" s="4">
        <v>42</v>
      </c>
      <c r="E6902" s="4" t="s">
        <v>28222</v>
      </c>
      <c r="F6902" s="4">
        <v>1.88571572303772</v>
      </c>
      <c r="G6902" s="4" t="s">
        <v>28223</v>
      </c>
    </row>
    <row r="6903" spans="1:7">
      <c r="A6903" s="4" t="s">
        <v>28224</v>
      </c>
      <c r="B6903" s="4" t="s">
        <v>28225</v>
      </c>
      <c r="C6903" s="4" t="s">
        <v>464</v>
      </c>
      <c r="D6903" s="4">
        <v>43</v>
      </c>
      <c r="E6903" s="4" t="s">
        <v>28226</v>
      </c>
      <c r="F6903" s="4">
        <v>1.88565266132355</v>
      </c>
      <c r="G6903" s="4" t="s">
        <v>28227</v>
      </c>
    </row>
    <row r="6904" spans="1:7">
      <c r="A6904" s="4" t="s">
        <v>28228</v>
      </c>
      <c r="B6904" s="4" t="s">
        <v>28229</v>
      </c>
      <c r="C6904" s="4" t="s">
        <v>464</v>
      </c>
      <c r="D6904" s="4">
        <v>44</v>
      </c>
      <c r="E6904" s="4" t="s">
        <v>28230</v>
      </c>
      <c r="F6904" s="4">
        <v>1.88537859916687</v>
      </c>
      <c r="G6904" s="4" t="s">
        <v>28231</v>
      </c>
    </row>
    <row r="6905" spans="1:7">
      <c r="A6905" s="4" t="s">
        <v>28232</v>
      </c>
      <c r="B6905" s="4" t="s">
        <v>28233</v>
      </c>
      <c r="C6905" s="4" t="s">
        <v>464</v>
      </c>
      <c r="D6905" s="4">
        <v>40</v>
      </c>
      <c r="E6905" s="4" t="s">
        <v>28234</v>
      </c>
      <c r="F6905" s="4">
        <v>1.8848785161972</v>
      </c>
      <c r="G6905" s="4" t="s">
        <v>28235</v>
      </c>
    </row>
    <row r="6906" spans="1:7">
      <c r="A6906" s="4" t="s">
        <v>28236</v>
      </c>
      <c r="B6906" s="4" t="s">
        <v>28237</v>
      </c>
      <c r="C6906" s="4" t="s">
        <v>464</v>
      </c>
      <c r="D6906" s="4">
        <v>35</v>
      </c>
      <c r="E6906" s="4" t="s">
        <v>28238</v>
      </c>
      <c r="F6906" s="4">
        <v>1.88432168960571</v>
      </c>
      <c r="G6906" s="4" t="s">
        <v>28239</v>
      </c>
    </row>
    <row r="6907" spans="1:7">
      <c r="A6907" s="4" t="s">
        <v>28240</v>
      </c>
      <c r="B6907" s="4" t="s">
        <v>28241</v>
      </c>
      <c r="C6907" s="4" t="s">
        <v>464</v>
      </c>
      <c r="D6907" s="4">
        <v>37</v>
      </c>
      <c r="E6907" s="4" t="s">
        <v>28242</v>
      </c>
      <c r="F6907" s="4">
        <v>1.88431525230408</v>
      </c>
      <c r="G6907" s="4" t="s">
        <v>28243</v>
      </c>
    </row>
    <row r="6908" spans="1:7">
      <c r="A6908" s="4" t="s">
        <v>28244</v>
      </c>
      <c r="B6908" s="4" t="s">
        <v>28245</v>
      </c>
      <c r="C6908" s="4" t="s">
        <v>464</v>
      </c>
      <c r="D6908" s="4">
        <v>42</v>
      </c>
      <c r="E6908" s="4" t="s">
        <v>28246</v>
      </c>
      <c r="F6908" s="4">
        <v>1.88407373428345</v>
      </c>
      <c r="G6908" s="4" t="s">
        <v>28247</v>
      </c>
    </row>
    <row r="6909" spans="1:7">
      <c r="A6909" s="4" t="s">
        <v>28248</v>
      </c>
      <c r="B6909" s="4" t="s">
        <v>28249</v>
      </c>
      <c r="C6909" s="4" t="s">
        <v>464</v>
      </c>
      <c r="D6909" s="4">
        <v>37</v>
      </c>
      <c r="E6909" s="4" t="s">
        <v>28250</v>
      </c>
      <c r="F6909" s="4">
        <v>1.88400650024414</v>
      </c>
      <c r="G6909" s="4" t="s">
        <v>28251</v>
      </c>
    </row>
    <row r="6910" spans="1:7">
      <c r="A6910" s="4" t="s">
        <v>28252</v>
      </c>
      <c r="B6910" s="4" t="s">
        <v>28253</v>
      </c>
      <c r="C6910" s="4" t="s">
        <v>4103</v>
      </c>
      <c r="D6910" s="4">
        <v>18</v>
      </c>
      <c r="E6910" s="4" t="s">
        <v>28254</v>
      </c>
      <c r="F6910" s="4">
        <v>1.88382375240326</v>
      </c>
      <c r="G6910" s="4" t="s">
        <v>28255</v>
      </c>
    </row>
    <row r="6911" spans="1:7">
      <c r="A6911" s="4" t="s">
        <v>28256</v>
      </c>
      <c r="B6911" s="4" t="s">
        <v>28257</v>
      </c>
      <c r="C6911" s="4" t="s">
        <v>464</v>
      </c>
      <c r="D6911" s="4">
        <v>41</v>
      </c>
      <c r="E6911" s="4" t="s">
        <v>28258</v>
      </c>
      <c r="F6911" s="4">
        <v>1.88358211517334</v>
      </c>
      <c r="G6911" s="4" t="s">
        <v>28259</v>
      </c>
    </row>
    <row r="6912" spans="1:7">
      <c r="A6912" s="4" t="s">
        <v>28260</v>
      </c>
      <c r="B6912" s="4" t="s">
        <v>28261</v>
      </c>
      <c r="C6912" s="4" t="s">
        <v>464</v>
      </c>
      <c r="D6912" s="4">
        <v>42</v>
      </c>
      <c r="E6912" s="4" t="s">
        <v>28262</v>
      </c>
      <c r="F6912" s="4">
        <v>1.88347244262695</v>
      </c>
      <c r="G6912" s="4" t="s">
        <v>28263</v>
      </c>
    </row>
    <row r="6913" spans="1:7">
      <c r="A6913" s="4" t="s">
        <v>28264</v>
      </c>
      <c r="B6913" s="4" t="s">
        <v>28265</v>
      </c>
      <c r="C6913" s="4" t="s">
        <v>464</v>
      </c>
      <c r="D6913" s="4">
        <v>41</v>
      </c>
      <c r="E6913" s="4" t="s">
        <v>28266</v>
      </c>
      <c r="F6913" s="4">
        <v>1.88336360454559</v>
      </c>
      <c r="G6913" s="4" t="s">
        <v>28267</v>
      </c>
    </row>
    <row r="6914" spans="1:7">
      <c r="A6914" s="4" t="s">
        <v>28268</v>
      </c>
      <c r="B6914" s="4" t="s">
        <v>28269</v>
      </c>
      <c r="C6914" s="4" t="s">
        <v>464</v>
      </c>
      <c r="D6914" s="4">
        <v>44</v>
      </c>
      <c r="E6914" s="4" t="s">
        <v>28270</v>
      </c>
      <c r="F6914" s="4">
        <v>1.88332366943359</v>
      </c>
      <c r="G6914" s="4" t="s">
        <v>28271</v>
      </c>
    </row>
    <row r="6915" spans="1:7">
      <c r="A6915" s="4" t="s">
        <v>28272</v>
      </c>
      <c r="B6915" s="4" t="s">
        <v>28273</v>
      </c>
      <c r="C6915" s="4" t="s">
        <v>464</v>
      </c>
      <c r="D6915" s="4">
        <v>38</v>
      </c>
      <c r="E6915" s="4" t="s">
        <v>28274</v>
      </c>
      <c r="F6915" s="4">
        <v>1.88274586200714</v>
      </c>
      <c r="G6915" s="4" t="s">
        <v>28275</v>
      </c>
    </row>
    <row r="6916" spans="1:7">
      <c r="A6916" s="4" t="s">
        <v>28276</v>
      </c>
      <c r="B6916" s="4" t="s">
        <v>28277</v>
      </c>
      <c r="C6916" s="4" t="s">
        <v>464</v>
      </c>
      <c r="D6916" s="4">
        <v>23</v>
      </c>
      <c r="E6916" s="4" t="s">
        <v>28278</v>
      </c>
      <c r="F6916" s="4">
        <v>1.88272511959076</v>
      </c>
      <c r="G6916" s="4" t="s">
        <v>28279</v>
      </c>
    </row>
    <row r="6917" spans="1:7">
      <c r="A6917" s="4" t="s">
        <v>28280</v>
      </c>
      <c r="B6917" s="4" t="s">
        <v>28281</v>
      </c>
      <c r="C6917" s="4" t="s">
        <v>464</v>
      </c>
      <c r="D6917" s="4">
        <v>38</v>
      </c>
      <c r="E6917" s="4" t="s">
        <v>28282</v>
      </c>
      <c r="F6917" s="4">
        <v>1.88262927532196</v>
      </c>
      <c r="G6917" s="4" t="s">
        <v>28283</v>
      </c>
    </row>
    <row r="6918" spans="1:7">
      <c r="A6918" s="4" t="s">
        <v>28284</v>
      </c>
      <c r="B6918" s="4" t="s">
        <v>28285</v>
      </c>
      <c r="C6918" s="4" t="s">
        <v>464</v>
      </c>
      <c r="D6918" s="4">
        <v>38</v>
      </c>
      <c r="E6918" s="4" t="s">
        <v>28286</v>
      </c>
      <c r="F6918" s="4">
        <v>1.88215065002441</v>
      </c>
      <c r="G6918" s="4" t="s">
        <v>28287</v>
      </c>
    </row>
    <row r="6919" spans="1:7">
      <c r="A6919" s="4" t="s">
        <v>28288</v>
      </c>
      <c r="B6919" s="4" t="s">
        <v>28289</v>
      </c>
      <c r="C6919" s="4" t="s">
        <v>464</v>
      </c>
      <c r="D6919" s="4">
        <v>40</v>
      </c>
      <c r="E6919" s="4" t="s">
        <v>28290</v>
      </c>
      <c r="F6919" s="4">
        <v>1.88162457942963</v>
      </c>
      <c r="G6919" s="4" t="s">
        <v>28291</v>
      </c>
    </row>
    <row r="6920" spans="1:7">
      <c r="A6920" s="4" t="s">
        <v>28292</v>
      </c>
      <c r="B6920" s="4" t="s">
        <v>28293</v>
      </c>
      <c r="C6920" s="4" t="s">
        <v>464</v>
      </c>
      <c r="D6920" s="4">
        <v>39</v>
      </c>
      <c r="E6920" s="4" t="s">
        <v>28294</v>
      </c>
      <c r="F6920" s="4">
        <v>1.88136458396912</v>
      </c>
      <c r="G6920" s="4" t="s">
        <v>28295</v>
      </c>
    </row>
    <row r="6921" spans="1:7">
      <c r="A6921" s="4" t="s">
        <v>28296</v>
      </c>
      <c r="B6921" s="4" t="s">
        <v>28297</v>
      </c>
      <c r="C6921" s="4" t="s">
        <v>464</v>
      </c>
      <c r="D6921" s="4">
        <v>37</v>
      </c>
      <c r="E6921" s="4" t="s">
        <v>28298</v>
      </c>
      <c r="F6921" s="4">
        <v>1.88111662864685</v>
      </c>
      <c r="G6921" s="4" t="s">
        <v>28299</v>
      </c>
    </row>
    <row r="6922" spans="1:7">
      <c r="A6922" s="4" t="s">
        <v>28300</v>
      </c>
      <c r="B6922" s="4" t="s">
        <v>28301</v>
      </c>
      <c r="C6922" s="4" t="s">
        <v>464</v>
      </c>
      <c r="D6922" s="4">
        <v>40</v>
      </c>
      <c r="E6922" s="4" t="s">
        <v>28302</v>
      </c>
      <c r="F6922" s="4">
        <v>1.88099360466003</v>
      </c>
      <c r="G6922" s="4" t="s">
        <v>28303</v>
      </c>
    </row>
    <row r="6923" spans="1:7">
      <c r="A6923" s="4" t="s">
        <v>28304</v>
      </c>
      <c r="B6923" s="4" t="s">
        <v>28305</v>
      </c>
      <c r="C6923" s="4" t="s">
        <v>551</v>
      </c>
      <c r="D6923" s="4">
        <v>24</v>
      </c>
      <c r="E6923" s="4" t="s">
        <v>28306</v>
      </c>
      <c r="F6923" s="4">
        <v>1.88068997859955</v>
      </c>
      <c r="G6923" s="4" t="s">
        <v>28307</v>
      </c>
    </row>
    <row r="6924" spans="1:7">
      <c r="A6924" s="4" t="s">
        <v>28308</v>
      </c>
      <c r="B6924" s="4" t="s">
        <v>28309</v>
      </c>
      <c r="C6924" s="4" t="s">
        <v>464</v>
      </c>
      <c r="D6924" s="4">
        <v>38</v>
      </c>
      <c r="E6924" s="4" t="s">
        <v>28310</v>
      </c>
      <c r="F6924" s="4">
        <v>1.88030934333801</v>
      </c>
      <c r="G6924" s="4" t="s">
        <v>28311</v>
      </c>
    </row>
    <row r="6925" spans="1:7">
      <c r="A6925" s="4" t="s">
        <v>28312</v>
      </c>
      <c r="B6925" s="4" t="s">
        <v>28313</v>
      </c>
      <c r="C6925" s="4" t="s">
        <v>551</v>
      </c>
      <c r="D6925" s="4">
        <v>20</v>
      </c>
      <c r="E6925" s="4" t="s">
        <v>28314</v>
      </c>
      <c r="F6925" s="4">
        <v>1.8801521062851</v>
      </c>
      <c r="G6925" s="4" t="s">
        <v>28315</v>
      </c>
    </row>
    <row r="6926" spans="1:7">
      <c r="A6926" s="4" t="s">
        <v>28316</v>
      </c>
      <c r="B6926" s="4" t="s">
        <v>28317</v>
      </c>
      <c r="C6926" s="4" t="s">
        <v>464</v>
      </c>
      <c r="D6926" s="4">
        <v>39</v>
      </c>
      <c r="E6926" s="4" t="s">
        <v>28318</v>
      </c>
      <c r="F6926" s="4">
        <v>1.87980437278748</v>
      </c>
      <c r="G6926" s="4" t="s">
        <v>28319</v>
      </c>
    </row>
    <row r="6927" spans="1:7">
      <c r="A6927" s="4" t="s">
        <v>28320</v>
      </c>
      <c r="B6927" s="4" t="s">
        <v>28321</v>
      </c>
      <c r="C6927" s="4" t="s">
        <v>464</v>
      </c>
      <c r="D6927" s="4">
        <v>40</v>
      </c>
      <c r="E6927" s="4" t="s">
        <v>28322</v>
      </c>
      <c r="F6927" s="4">
        <v>1.87851417064667</v>
      </c>
      <c r="G6927" s="4" t="s">
        <v>28323</v>
      </c>
    </row>
    <row r="6928" spans="1:7">
      <c r="A6928" s="4" t="s">
        <v>28324</v>
      </c>
      <c r="B6928" s="4" t="s">
        <v>28325</v>
      </c>
      <c r="C6928" s="4" t="s">
        <v>464</v>
      </c>
      <c r="D6928" s="4">
        <v>48</v>
      </c>
      <c r="E6928" s="4" t="s">
        <v>28326</v>
      </c>
      <c r="F6928" s="4">
        <v>1.87814009189606</v>
      </c>
      <c r="G6928" s="4" t="s">
        <v>28327</v>
      </c>
    </row>
    <row r="6929" spans="1:7">
      <c r="A6929" s="4" t="s">
        <v>28328</v>
      </c>
      <c r="B6929" s="4" t="s">
        <v>28329</v>
      </c>
      <c r="C6929" s="4" t="s">
        <v>464</v>
      </c>
      <c r="D6929" s="4">
        <v>43</v>
      </c>
      <c r="E6929" s="4" t="s">
        <v>28330</v>
      </c>
      <c r="F6929" s="4">
        <v>1.8775372505188</v>
      </c>
      <c r="G6929" s="4" t="s">
        <v>28331</v>
      </c>
    </row>
    <row r="6930" spans="1:7">
      <c r="A6930" s="4" t="s">
        <v>28332</v>
      </c>
      <c r="B6930" s="4" t="s">
        <v>28333</v>
      </c>
      <c r="C6930" s="4" t="s">
        <v>464</v>
      </c>
      <c r="D6930" s="4">
        <v>38</v>
      </c>
      <c r="E6930" s="4" t="s">
        <v>28334</v>
      </c>
      <c r="F6930" s="4">
        <v>1.87719821929932</v>
      </c>
      <c r="G6930" s="4" t="s">
        <v>28335</v>
      </c>
    </row>
    <row r="6931" spans="1:7">
      <c r="A6931" s="4" t="s">
        <v>28336</v>
      </c>
      <c r="B6931" s="4" t="s">
        <v>28337</v>
      </c>
      <c r="C6931" s="4" t="s">
        <v>464</v>
      </c>
      <c r="D6931" s="4">
        <v>29</v>
      </c>
      <c r="E6931" s="4" t="s">
        <v>28338</v>
      </c>
      <c r="F6931" s="4">
        <v>1.87696027755737</v>
      </c>
      <c r="G6931" s="4" t="s">
        <v>28339</v>
      </c>
    </row>
    <row r="6932" spans="1:7">
      <c r="A6932" s="4" t="s">
        <v>28340</v>
      </c>
      <c r="B6932" s="4" t="s">
        <v>28341</v>
      </c>
      <c r="C6932" s="4" t="s">
        <v>464</v>
      </c>
      <c r="D6932" s="4">
        <v>40</v>
      </c>
      <c r="E6932" s="4" t="s">
        <v>28342</v>
      </c>
      <c r="F6932" s="4">
        <v>1.87649512290955</v>
      </c>
      <c r="G6932" s="4" t="s">
        <v>28343</v>
      </c>
    </row>
    <row r="6933" spans="1:7">
      <c r="A6933" s="4" t="s">
        <v>28344</v>
      </c>
      <c r="B6933" s="4" t="s">
        <v>28345</v>
      </c>
      <c r="C6933" s="4" t="s">
        <v>464</v>
      </c>
      <c r="D6933" s="4">
        <v>42</v>
      </c>
      <c r="E6933" s="4" t="s">
        <v>28346</v>
      </c>
      <c r="F6933" s="4">
        <v>1.87637901306152</v>
      </c>
      <c r="G6933" s="4" t="s">
        <v>28347</v>
      </c>
    </row>
    <row r="6934" spans="1:7">
      <c r="A6934" s="4" t="s">
        <v>28348</v>
      </c>
      <c r="B6934" s="4" t="s">
        <v>28349</v>
      </c>
      <c r="C6934" s="4" t="s">
        <v>464</v>
      </c>
      <c r="D6934" s="4">
        <v>44</v>
      </c>
      <c r="E6934" s="4" t="s">
        <v>28350</v>
      </c>
      <c r="F6934" s="4">
        <v>1.8761157989502</v>
      </c>
      <c r="G6934" s="4" t="s">
        <v>28351</v>
      </c>
    </row>
    <row r="6935" spans="1:7">
      <c r="A6935" s="4" t="s">
        <v>28352</v>
      </c>
      <c r="B6935" s="4" t="s">
        <v>28353</v>
      </c>
      <c r="C6935" s="4" t="s">
        <v>464</v>
      </c>
      <c r="D6935" s="4">
        <v>25</v>
      </c>
      <c r="E6935" s="4" t="s">
        <v>28354</v>
      </c>
      <c r="F6935" s="4">
        <v>1.87589836120605</v>
      </c>
      <c r="G6935" s="4" t="s">
        <v>28355</v>
      </c>
    </row>
    <row r="6936" spans="1:7">
      <c r="A6936" s="4" t="s">
        <v>28356</v>
      </c>
      <c r="B6936" s="4" t="s">
        <v>28357</v>
      </c>
      <c r="C6936" s="4" t="s">
        <v>551</v>
      </c>
      <c r="D6936" s="4">
        <v>32</v>
      </c>
      <c r="E6936" s="4" t="s">
        <v>28358</v>
      </c>
      <c r="F6936" s="4">
        <v>1.87555503845215</v>
      </c>
      <c r="G6936" s="4" t="s">
        <v>28359</v>
      </c>
    </row>
    <row r="6937" spans="1:7">
      <c r="A6937" s="4" t="s">
        <v>28360</v>
      </c>
      <c r="B6937" s="4" t="s">
        <v>28361</v>
      </c>
      <c r="C6937" s="4" t="s">
        <v>464</v>
      </c>
      <c r="D6937" s="4">
        <v>37</v>
      </c>
      <c r="E6937" s="4" t="s">
        <v>28362</v>
      </c>
      <c r="F6937" s="4">
        <v>1.87524878978729</v>
      </c>
      <c r="G6937" s="4" t="s">
        <v>28363</v>
      </c>
    </row>
    <row r="6938" spans="1:7">
      <c r="A6938" s="4" t="s">
        <v>28364</v>
      </c>
      <c r="B6938" s="4" t="s">
        <v>28365</v>
      </c>
      <c r="C6938" s="4" t="s">
        <v>464</v>
      </c>
      <c r="D6938" s="4">
        <v>44</v>
      </c>
      <c r="E6938" s="4" t="s">
        <v>28366</v>
      </c>
      <c r="F6938" s="4">
        <v>1.87430310249329</v>
      </c>
      <c r="G6938" s="4" t="s">
        <v>28367</v>
      </c>
    </row>
    <row r="6939" spans="1:7">
      <c r="A6939" s="4" t="s">
        <v>28368</v>
      </c>
      <c r="B6939" s="4" t="s">
        <v>28369</v>
      </c>
      <c r="C6939" s="4" t="s">
        <v>464</v>
      </c>
      <c r="D6939" s="4">
        <v>43</v>
      </c>
      <c r="E6939" s="4" t="s">
        <v>28370</v>
      </c>
      <c r="F6939" s="4">
        <v>1.87403297424316</v>
      </c>
      <c r="G6939" s="4" t="s">
        <v>28371</v>
      </c>
    </row>
    <row r="6940" spans="1:7">
      <c r="A6940" s="4" t="s">
        <v>28372</v>
      </c>
      <c r="B6940" s="4" t="s">
        <v>28373</v>
      </c>
      <c r="C6940" s="4" t="s">
        <v>464</v>
      </c>
      <c r="D6940" s="4">
        <v>25</v>
      </c>
      <c r="E6940" s="4" t="s">
        <v>28374</v>
      </c>
      <c r="F6940" s="4">
        <v>1.87238478660583</v>
      </c>
      <c r="G6940" s="4" t="s">
        <v>28375</v>
      </c>
    </row>
    <row r="6941" spans="1:7">
      <c r="A6941" s="4" t="s">
        <v>28376</v>
      </c>
      <c r="B6941" s="4" t="s">
        <v>28377</v>
      </c>
      <c r="C6941" s="4" t="s">
        <v>464</v>
      </c>
      <c r="D6941" s="4">
        <v>32</v>
      </c>
      <c r="E6941" s="4" t="s">
        <v>28378</v>
      </c>
      <c r="F6941" s="4">
        <v>1.87223649024963</v>
      </c>
      <c r="G6941" s="4" t="s">
        <v>28379</v>
      </c>
    </row>
    <row r="6942" spans="1:7">
      <c r="A6942" s="4" t="s">
        <v>28380</v>
      </c>
      <c r="B6942" s="4" t="s">
        <v>28381</v>
      </c>
      <c r="C6942" s="4" t="s">
        <v>464</v>
      </c>
      <c r="D6942" s="4">
        <v>35</v>
      </c>
      <c r="E6942" s="4" t="s">
        <v>28382</v>
      </c>
      <c r="F6942" s="4">
        <v>1.87212347984314</v>
      </c>
      <c r="G6942" s="4" t="s">
        <v>28383</v>
      </c>
    </row>
    <row r="6943" spans="1:7">
      <c r="A6943" s="4" t="s">
        <v>28384</v>
      </c>
      <c r="B6943" s="4" t="s">
        <v>28385</v>
      </c>
      <c r="C6943" s="4" t="s">
        <v>464</v>
      </c>
      <c r="D6943" s="4">
        <v>29</v>
      </c>
      <c r="E6943" s="4" t="s">
        <v>28386</v>
      </c>
      <c r="F6943" s="4">
        <v>1.8710606098175</v>
      </c>
      <c r="G6943" s="4" t="s">
        <v>28387</v>
      </c>
    </row>
    <row r="6944" spans="1:7">
      <c r="A6944" s="4" t="s">
        <v>28388</v>
      </c>
      <c r="B6944" s="4" t="s">
        <v>28389</v>
      </c>
      <c r="C6944" s="4" t="s">
        <v>464</v>
      </c>
      <c r="D6944" s="4">
        <v>44</v>
      </c>
      <c r="E6944" s="4" t="s">
        <v>28390</v>
      </c>
      <c r="F6944" s="4">
        <v>1.87083470821381</v>
      </c>
      <c r="G6944" s="4" t="s">
        <v>28391</v>
      </c>
    </row>
    <row r="6945" spans="1:7">
      <c r="A6945" s="4" t="s">
        <v>28392</v>
      </c>
      <c r="B6945" s="4" t="s">
        <v>28393</v>
      </c>
      <c r="C6945" s="4" t="s">
        <v>464</v>
      </c>
      <c r="D6945" s="4">
        <v>36</v>
      </c>
      <c r="E6945" s="4" t="s">
        <v>28394</v>
      </c>
      <c r="F6945" s="4">
        <v>1.87082171440125</v>
      </c>
      <c r="G6945" s="4" t="s">
        <v>28395</v>
      </c>
    </row>
    <row r="6946" spans="1:7">
      <c r="A6946" s="4" t="s">
        <v>28396</v>
      </c>
      <c r="B6946" s="4" t="s">
        <v>28397</v>
      </c>
      <c r="C6946" s="4" t="s">
        <v>464</v>
      </c>
      <c r="D6946" s="4">
        <v>38</v>
      </c>
      <c r="E6946" s="4" t="s">
        <v>28398</v>
      </c>
      <c r="F6946" s="4">
        <v>1.86987888813019</v>
      </c>
      <c r="G6946" s="4" t="s">
        <v>28399</v>
      </c>
    </row>
    <row r="6947" spans="1:7">
      <c r="A6947" s="4" t="s">
        <v>28400</v>
      </c>
      <c r="B6947" s="4" t="s">
        <v>28401</v>
      </c>
      <c r="C6947" s="4" t="s">
        <v>464</v>
      </c>
      <c r="D6947" s="4">
        <v>41</v>
      </c>
      <c r="E6947" s="4" t="s">
        <v>28402</v>
      </c>
      <c r="F6947" s="4">
        <v>1.86928796768188</v>
      </c>
      <c r="G6947" s="4" t="s">
        <v>28403</v>
      </c>
    </row>
    <row r="6948" spans="1:7">
      <c r="A6948" s="4" t="s">
        <v>28404</v>
      </c>
      <c r="B6948" s="4" t="s">
        <v>28405</v>
      </c>
      <c r="C6948" s="4" t="s">
        <v>464</v>
      </c>
      <c r="D6948" s="4">
        <v>42</v>
      </c>
      <c r="E6948" s="4" t="s">
        <v>28406</v>
      </c>
      <c r="F6948" s="4">
        <v>1.8689706325531</v>
      </c>
      <c r="G6948" s="4" t="s">
        <v>28407</v>
      </c>
    </row>
    <row r="6949" spans="1:7">
      <c r="A6949" s="4" t="s">
        <v>28408</v>
      </c>
      <c r="B6949" s="4" t="s">
        <v>28409</v>
      </c>
      <c r="C6949" s="4" t="s">
        <v>464</v>
      </c>
      <c r="D6949" s="4">
        <v>38</v>
      </c>
      <c r="E6949" s="4" t="s">
        <v>28410</v>
      </c>
      <c r="F6949" s="4">
        <v>1.86855030059814</v>
      </c>
      <c r="G6949" s="4" t="s">
        <v>28411</v>
      </c>
    </row>
    <row r="6950" spans="1:7">
      <c r="A6950" s="4" t="s">
        <v>28412</v>
      </c>
      <c r="B6950" s="4" t="s">
        <v>28413</v>
      </c>
      <c r="C6950" s="4" t="s">
        <v>4103</v>
      </c>
      <c r="D6950" s="4">
        <v>19</v>
      </c>
      <c r="E6950" s="4" t="s">
        <v>28414</v>
      </c>
      <c r="F6950" s="4">
        <v>1.86754882335663</v>
      </c>
      <c r="G6950" s="4" t="s">
        <v>28415</v>
      </c>
    </row>
    <row r="6951" spans="1:7">
      <c r="A6951" s="4" t="s">
        <v>28416</v>
      </c>
      <c r="B6951" s="4" t="s">
        <v>28417</v>
      </c>
      <c r="C6951" s="4" t="s">
        <v>464</v>
      </c>
      <c r="D6951" s="4">
        <v>42</v>
      </c>
      <c r="E6951" s="4" t="s">
        <v>28418</v>
      </c>
      <c r="F6951" s="4">
        <v>1.86717188358307</v>
      </c>
      <c r="G6951" s="4" t="s">
        <v>28419</v>
      </c>
    </row>
    <row r="6952" spans="1:7">
      <c r="A6952" s="4" t="s">
        <v>28420</v>
      </c>
      <c r="B6952" s="4" t="s">
        <v>28421</v>
      </c>
      <c r="C6952" s="4" t="s">
        <v>464</v>
      </c>
      <c r="D6952" s="4">
        <v>44</v>
      </c>
      <c r="E6952" s="4" t="s">
        <v>28422</v>
      </c>
      <c r="F6952" s="4">
        <v>1.86696124076843</v>
      </c>
      <c r="G6952" s="4" t="s">
        <v>28423</v>
      </c>
    </row>
    <row r="6953" spans="1:7">
      <c r="A6953" s="4" t="s">
        <v>28424</v>
      </c>
      <c r="B6953" s="4" t="s">
        <v>28425</v>
      </c>
      <c r="C6953" s="4" t="s">
        <v>464</v>
      </c>
      <c r="D6953" s="4">
        <v>40</v>
      </c>
      <c r="E6953" s="4" t="s">
        <v>28426</v>
      </c>
      <c r="F6953" s="4">
        <v>1.86641490459442</v>
      </c>
      <c r="G6953" s="4" t="s">
        <v>28427</v>
      </c>
    </row>
    <row r="6954" spans="1:7">
      <c r="A6954" s="4" t="s">
        <v>28428</v>
      </c>
      <c r="B6954" s="4" t="s">
        <v>28429</v>
      </c>
      <c r="C6954" s="4" t="s">
        <v>464</v>
      </c>
      <c r="D6954" s="4">
        <v>42</v>
      </c>
      <c r="E6954" s="4" t="s">
        <v>28430</v>
      </c>
      <c r="F6954" s="4">
        <v>1.86571252346039</v>
      </c>
      <c r="G6954" s="4" t="s">
        <v>28431</v>
      </c>
    </row>
    <row r="6955" spans="1:7">
      <c r="A6955" s="4" t="s">
        <v>28432</v>
      </c>
      <c r="B6955" s="4" t="s">
        <v>28433</v>
      </c>
      <c r="C6955" s="4" t="s">
        <v>464</v>
      </c>
      <c r="D6955" s="4">
        <v>34</v>
      </c>
      <c r="E6955" s="4" t="s">
        <v>28434</v>
      </c>
      <c r="F6955" s="4">
        <v>1.86478281021118</v>
      </c>
      <c r="G6955" s="4" t="s">
        <v>28435</v>
      </c>
    </row>
    <row r="6956" spans="1:7">
      <c r="A6956" s="4" t="s">
        <v>28436</v>
      </c>
      <c r="B6956" s="4" t="s">
        <v>28437</v>
      </c>
      <c r="C6956" s="4" t="s">
        <v>464</v>
      </c>
      <c r="D6956" s="4">
        <v>36</v>
      </c>
      <c r="E6956" s="4" t="s">
        <v>28438</v>
      </c>
      <c r="F6956" s="4">
        <v>1.86470627784729</v>
      </c>
      <c r="G6956" s="4" t="s">
        <v>28439</v>
      </c>
    </row>
    <row r="6957" spans="1:7">
      <c r="A6957" s="4" t="s">
        <v>28440</v>
      </c>
      <c r="B6957" s="4" t="s">
        <v>28441</v>
      </c>
      <c r="C6957" s="4" t="s">
        <v>464</v>
      </c>
      <c r="D6957" s="4">
        <v>32</v>
      </c>
      <c r="E6957" s="4" t="s">
        <v>28442</v>
      </c>
      <c r="F6957" s="4">
        <v>1.86440765857697</v>
      </c>
      <c r="G6957" s="4" t="s">
        <v>28443</v>
      </c>
    </row>
    <row r="6958" spans="1:7">
      <c r="A6958" s="4" t="s">
        <v>28444</v>
      </c>
      <c r="B6958" s="4" t="s">
        <v>28445</v>
      </c>
      <c r="C6958" s="4" t="s">
        <v>464</v>
      </c>
      <c r="D6958" s="4">
        <v>37</v>
      </c>
      <c r="E6958" s="4" t="s">
        <v>28446</v>
      </c>
      <c r="F6958" s="4">
        <v>1.86434233188629</v>
      </c>
      <c r="G6958" s="4" t="s">
        <v>28447</v>
      </c>
    </row>
    <row r="6959" spans="1:7">
      <c r="A6959" s="4" t="s">
        <v>28448</v>
      </c>
      <c r="B6959" s="4" t="s">
        <v>28449</v>
      </c>
      <c r="C6959" s="4" t="s">
        <v>464</v>
      </c>
      <c r="D6959" s="4">
        <v>30</v>
      </c>
      <c r="E6959" s="4" t="s">
        <v>28450</v>
      </c>
      <c r="F6959" s="4">
        <v>1.86420691013336</v>
      </c>
      <c r="G6959" s="4" t="s">
        <v>28451</v>
      </c>
    </row>
    <row r="6960" spans="1:7">
      <c r="A6960" s="4" t="s">
        <v>28452</v>
      </c>
      <c r="B6960" s="4" t="s">
        <v>28453</v>
      </c>
      <c r="C6960" s="4" t="s">
        <v>464</v>
      </c>
      <c r="D6960" s="4">
        <v>36</v>
      </c>
      <c r="E6960" s="4" t="s">
        <v>28454</v>
      </c>
      <c r="F6960" s="4">
        <v>1.86419546604156</v>
      </c>
      <c r="G6960" s="4" t="s">
        <v>28455</v>
      </c>
    </row>
    <row r="6961" spans="1:7">
      <c r="A6961" s="4" t="s">
        <v>28456</v>
      </c>
      <c r="B6961" s="4" t="s">
        <v>28457</v>
      </c>
      <c r="C6961" s="4" t="s">
        <v>464</v>
      </c>
      <c r="D6961" s="4">
        <v>36</v>
      </c>
      <c r="E6961" s="4" t="s">
        <v>28458</v>
      </c>
      <c r="F6961" s="4">
        <v>1.86359941959381</v>
      </c>
      <c r="G6961" s="4" t="s">
        <v>28459</v>
      </c>
    </row>
    <row r="6962" spans="1:7">
      <c r="A6962" s="4" t="s">
        <v>28460</v>
      </c>
      <c r="B6962" s="4" t="s">
        <v>28461</v>
      </c>
      <c r="C6962" s="4" t="s">
        <v>464</v>
      </c>
      <c r="D6962" s="4">
        <v>34</v>
      </c>
      <c r="E6962" s="4" t="s">
        <v>28462</v>
      </c>
      <c r="F6962" s="4">
        <v>1.863410115242</v>
      </c>
      <c r="G6962" s="4" t="s">
        <v>28463</v>
      </c>
    </row>
    <row r="6963" spans="1:7">
      <c r="A6963" s="4" t="s">
        <v>28464</v>
      </c>
      <c r="B6963" s="4" t="s">
        <v>28465</v>
      </c>
      <c r="C6963" s="4" t="s">
        <v>464</v>
      </c>
      <c r="D6963" s="4">
        <v>46</v>
      </c>
      <c r="E6963" s="4" t="s">
        <v>28466</v>
      </c>
      <c r="F6963" s="4">
        <v>1.86327791213989</v>
      </c>
      <c r="G6963" s="4" t="s">
        <v>28467</v>
      </c>
    </row>
    <row r="6964" spans="1:7">
      <c r="A6964" s="4" t="s">
        <v>28468</v>
      </c>
      <c r="B6964" s="4" t="s">
        <v>28469</v>
      </c>
      <c r="C6964" s="4" t="s">
        <v>464</v>
      </c>
      <c r="D6964" s="4">
        <v>38</v>
      </c>
      <c r="E6964" s="4" t="s">
        <v>28470</v>
      </c>
      <c r="F6964" s="4">
        <v>1.86253821849823</v>
      </c>
      <c r="G6964" s="4" t="s">
        <v>28471</v>
      </c>
    </row>
    <row r="6965" spans="1:7">
      <c r="A6965" s="4" t="s">
        <v>28472</v>
      </c>
      <c r="B6965" s="4" t="s">
        <v>28473</v>
      </c>
      <c r="C6965" s="4" t="s">
        <v>464</v>
      </c>
      <c r="D6965" s="4">
        <v>41</v>
      </c>
      <c r="E6965" s="4" t="s">
        <v>28474</v>
      </c>
      <c r="F6965" s="4">
        <v>1.86178600788116</v>
      </c>
      <c r="G6965" s="4" t="s">
        <v>28475</v>
      </c>
    </row>
    <row r="6966" spans="1:7">
      <c r="A6966" s="4" t="s">
        <v>28476</v>
      </c>
      <c r="B6966" s="4" t="s">
        <v>28477</v>
      </c>
      <c r="C6966" s="4" t="s">
        <v>464</v>
      </c>
      <c r="D6966" s="4">
        <v>40</v>
      </c>
      <c r="E6966" s="4" t="s">
        <v>28478</v>
      </c>
      <c r="F6966" s="4">
        <v>1.86071300506592</v>
      </c>
      <c r="G6966" s="4" t="s">
        <v>28479</v>
      </c>
    </row>
    <row r="6967" spans="1:7">
      <c r="A6967" s="4" t="s">
        <v>28480</v>
      </c>
      <c r="B6967" s="4" t="s">
        <v>28481</v>
      </c>
      <c r="C6967" s="4" t="s">
        <v>464</v>
      </c>
      <c r="D6967" s="4">
        <v>38</v>
      </c>
      <c r="E6967" s="4" t="s">
        <v>28482</v>
      </c>
      <c r="F6967" s="4">
        <v>1.86032176017761</v>
      </c>
      <c r="G6967" s="4" t="s">
        <v>28483</v>
      </c>
    </row>
    <row r="6968" spans="1:7">
      <c r="A6968" s="4" t="s">
        <v>28484</v>
      </c>
      <c r="B6968" s="4" t="s">
        <v>28485</v>
      </c>
      <c r="C6968" s="4" t="s">
        <v>464</v>
      </c>
      <c r="D6968" s="4">
        <v>35</v>
      </c>
      <c r="E6968" s="4" t="s">
        <v>28486</v>
      </c>
      <c r="F6968" s="4">
        <v>1.85971868038177</v>
      </c>
      <c r="G6968" s="4" t="s">
        <v>28487</v>
      </c>
    </row>
    <row r="6969" spans="1:7">
      <c r="A6969" s="4" t="s">
        <v>28488</v>
      </c>
      <c r="B6969" s="4" t="s">
        <v>28489</v>
      </c>
      <c r="C6969" s="4" t="s">
        <v>464</v>
      </c>
      <c r="D6969" s="4">
        <v>40</v>
      </c>
      <c r="E6969" s="4" t="s">
        <v>28490</v>
      </c>
      <c r="F6969" s="4">
        <v>1.85958909988403</v>
      </c>
      <c r="G6969" s="4" t="s">
        <v>28491</v>
      </c>
    </row>
    <row r="6970" spans="1:7">
      <c r="A6970" s="4" t="s">
        <v>28492</v>
      </c>
      <c r="B6970" s="4" t="s">
        <v>28493</v>
      </c>
      <c r="C6970" s="4" t="s">
        <v>464</v>
      </c>
      <c r="D6970" s="4">
        <v>43</v>
      </c>
      <c r="E6970" s="4" t="s">
        <v>28494</v>
      </c>
      <c r="F6970" s="4">
        <v>1.85884547233582</v>
      </c>
      <c r="G6970" s="4" t="s">
        <v>28495</v>
      </c>
    </row>
    <row r="6971" spans="1:7">
      <c r="A6971" s="4" t="s">
        <v>28496</v>
      </c>
      <c r="B6971" s="4" t="s">
        <v>28497</v>
      </c>
      <c r="C6971" s="4" t="s">
        <v>464</v>
      </c>
      <c r="D6971" s="4">
        <v>42</v>
      </c>
      <c r="E6971" s="4" t="s">
        <v>28498</v>
      </c>
      <c r="F6971" s="4">
        <v>1.85788369178772</v>
      </c>
      <c r="G6971" s="4" t="s">
        <v>28499</v>
      </c>
    </row>
    <row r="6972" spans="1:7">
      <c r="A6972" s="4" t="s">
        <v>28500</v>
      </c>
      <c r="B6972" s="4" t="s">
        <v>28501</v>
      </c>
      <c r="C6972" s="4" t="s">
        <v>464</v>
      </c>
      <c r="D6972" s="4">
        <v>35</v>
      </c>
      <c r="E6972" s="4" t="s">
        <v>28502</v>
      </c>
      <c r="F6972" s="4">
        <v>1.85759055614471</v>
      </c>
      <c r="G6972" s="4" t="s">
        <v>28503</v>
      </c>
    </row>
    <row r="6973" spans="1:7">
      <c r="A6973" s="4" t="s">
        <v>28504</v>
      </c>
      <c r="B6973" s="4" t="s">
        <v>28505</v>
      </c>
      <c r="C6973" s="4" t="s">
        <v>464</v>
      </c>
      <c r="D6973" s="4">
        <v>41</v>
      </c>
      <c r="E6973" s="4" t="s">
        <v>28506</v>
      </c>
      <c r="F6973" s="4">
        <v>1.85726237297058</v>
      </c>
      <c r="G6973" s="4" t="s">
        <v>28507</v>
      </c>
    </row>
    <row r="6974" spans="1:7">
      <c r="A6974" s="4" t="s">
        <v>28508</v>
      </c>
      <c r="B6974" s="4" t="s">
        <v>28509</v>
      </c>
      <c r="C6974" s="4" t="s">
        <v>4103</v>
      </c>
      <c r="D6974" s="4">
        <v>22</v>
      </c>
      <c r="E6974" s="4" t="s">
        <v>28510</v>
      </c>
      <c r="F6974" s="4">
        <v>1.85607409477234</v>
      </c>
      <c r="G6974" s="4" t="s">
        <v>28511</v>
      </c>
    </row>
    <row r="6975" spans="1:7">
      <c r="A6975" s="4" t="s">
        <v>28512</v>
      </c>
      <c r="B6975" s="4" t="s">
        <v>28513</v>
      </c>
      <c r="C6975" s="4" t="s">
        <v>464</v>
      </c>
      <c r="D6975" s="4">
        <v>38</v>
      </c>
      <c r="E6975" s="4" t="s">
        <v>28514</v>
      </c>
      <c r="F6975" s="4">
        <v>1.85545754432678</v>
      </c>
      <c r="G6975" s="4" t="s">
        <v>28515</v>
      </c>
    </row>
    <row r="6976" spans="1:7">
      <c r="A6976" s="4" t="s">
        <v>28516</v>
      </c>
      <c r="B6976" s="4" t="s">
        <v>28517</v>
      </c>
      <c r="C6976" s="4" t="s">
        <v>464</v>
      </c>
      <c r="D6976" s="4">
        <v>41</v>
      </c>
      <c r="E6976" s="4" t="s">
        <v>28518</v>
      </c>
      <c r="F6976" s="4">
        <v>1.85492014884949</v>
      </c>
      <c r="G6976" s="4" t="s">
        <v>28519</v>
      </c>
    </row>
    <row r="6977" spans="1:7">
      <c r="A6977" s="4" t="s">
        <v>28520</v>
      </c>
      <c r="B6977" s="4" t="s">
        <v>28521</v>
      </c>
      <c r="C6977" s="4" t="s">
        <v>464</v>
      </c>
      <c r="D6977" s="4">
        <v>34</v>
      </c>
      <c r="E6977" s="4" t="s">
        <v>28522</v>
      </c>
      <c r="F6977" s="4">
        <v>1.8545253276825</v>
      </c>
      <c r="G6977" s="4" t="s">
        <v>28523</v>
      </c>
    </row>
    <row r="6978" spans="1:7">
      <c r="A6978" s="4" t="s">
        <v>28524</v>
      </c>
      <c r="B6978" s="4" t="s">
        <v>28525</v>
      </c>
      <c r="C6978" s="4" t="s">
        <v>464</v>
      </c>
      <c r="D6978" s="4">
        <v>40</v>
      </c>
      <c r="E6978" s="4" t="s">
        <v>28526</v>
      </c>
      <c r="F6978" s="4">
        <v>1.854287981987</v>
      </c>
      <c r="G6978" s="4" t="s">
        <v>28527</v>
      </c>
    </row>
    <row r="6979" spans="1:7">
      <c r="A6979" s="4" t="s">
        <v>28528</v>
      </c>
      <c r="B6979" s="4" t="s">
        <v>28529</v>
      </c>
      <c r="C6979" s="4" t="s">
        <v>464</v>
      </c>
      <c r="D6979" s="4">
        <v>38</v>
      </c>
      <c r="E6979" s="4" t="s">
        <v>28530</v>
      </c>
      <c r="F6979" s="4">
        <v>1.85390281677246</v>
      </c>
      <c r="G6979" s="4" t="s">
        <v>28531</v>
      </c>
    </row>
    <row r="6980" spans="1:7">
      <c r="A6980" s="4" t="s">
        <v>28532</v>
      </c>
      <c r="B6980" s="4" t="s">
        <v>28533</v>
      </c>
      <c r="C6980" s="4" t="s">
        <v>551</v>
      </c>
      <c r="D6980" s="4">
        <v>15</v>
      </c>
      <c r="E6980" s="4" t="s">
        <v>28534</v>
      </c>
      <c r="F6980" s="4">
        <v>1.85372936725616</v>
      </c>
      <c r="G6980" s="4" t="s">
        <v>28535</v>
      </c>
    </row>
    <row r="6981" spans="1:7">
      <c r="A6981" s="4" t="s">
        <v>28536</v>
      </c>
      <c r="B6981" s="4" t="s">
        <v>28537</v>
      </c>
      <c r="C6981" s="4" t="s">
        <v>464</v>
      </c>
      <c r="D6981" s="4">
        <v>42</v>
      </c>
      <c r="E6981" s="4" t="s">
        <v>28538</v>
      </c>
      <c r="F6981" s="4">
        <v>1.85353255271912</v>
      </c>
      <c r="G6981" s="4" t="s">
        <v>28539</v>
      </c>
    </row>
    <row r="6982" spans="1:7">
      <c r="A6982" s="4" t="s">
        <v>28540</v>
      </c>
      <c r="B6982" s="4" t="s">
        <v>28541</v>
      </c>
      <c r="C6982" s="4" t="s">
        <v>464</v>
      </c>
      <c r="D6982" s="4">
        <v>36</v>
      </c>
      <c r="E6982" s="4" t="s">
        <v>28542</v>
      </c>
      <c r="F6982" s="4">
        <v>1.85344266891479</v>
      </c>
      <c r="G6982" s="4" t="s">
        <v>28543</v>
      </c>
    </row>
    <row r="6983" spans="1:7">
      <c r="A6983" s="4" t="s">
        <v>28544</v>
      </c>
      <c r="B6983" s="4" t="s">
        <v>28545</v>
      </c>
      <c r="C6983" s="4" t="s">
        <v>464</v>
      </c>
      <c r="D6983" s="4">
        <v>37</v>
      </c>
      <c r="E6983" s="4" t="s">
        <v>28546</v>
      </c>
      <c r="F6983" s="4">
        <v>1.85294556617737</v>
      </c>
      <c r="G6983" s="4" t="s">
        <v>28547</v>
      </c>
    </row>
    <row r="6984" spans="1:7">
      <c r="A6984" s="4" t="s">
        <v>28548</v>
      </c>
      <c r="B6984" s="4" t="s">
        <v>28549</v>
      </c>
      <c r="C6984" s="4" t="s">
        <v>464</v>
      </c>
      <c r="D6984" s="4">
        <v>42</v>
      </c>
      <c r="E6984" s="4" t="s">
        <v>28550</v>
      </c>
      <c r="F6984" s="4">
        <v>1.85269296169281</v>
      </c>
      <c r="G6984" s="4" t="s">
        <v>28551</v>
      </c>
    </row>
    <row r="6985" spans="1:7">
      <c r="A6985" s="4" t="s">
        <v>28552</v>
      </c>
      <c r="B6985" s="4" t="s">
        <v>28553</v>
      </c>
      <c r="C6985" s="4" t="s">
        <v>464</v>
      </c>
      <c r="D6985" s="4">
        <v>40</v>
      </c>
      <c r="E6985" s="4" t="s">
        <v>28554</v>
      </c>
      <c r="F6985" s="4">
        <v>1.85262799263</v>
      </c>
      <c r="G6985" s="4" t="s">
        <v>28555</v>
      </c>
    </row>
    <row r="6986" spans="1:7">
      <c r="A6986" s="4" t="s">
        <v>28556</v>
      </c>
      <c r="B6986" s="4" t="s">
        <v>28557</v>
      </c>
      <c r="C6986" s="4" t="s">
        <v>464</v>
      </c>
      <c r="D6986" s="4">
        <v>39</v>
      </c>
      <c r="E6986" s="4" t="s">
        <v>28558</v>
      </c>
      <c r="F6986" s="4">
        <v>1.85193228721619</v>
      </c>
      <c r="G6986" s="4" t="s">
        <v>28559</v>
      </c>
    </row>
    <row r="6987" spans="1:7">
      <c r="A6987" s="4" t="s">
        <v>28560</v>
      </c>
      <c r="B6987" s="4" t="s">
        <v>28561</v>
      </c>
      <c r="C6987" s="4" t="s">
        <v>464</v>
      </c>
      <c r="D6987" s="4">
        <v>36</v>
      </c>
      <c r="E6987" s="4" t="s">
        <v>28562</v>
      </c>
      <c r="F6987" s="4">
        <v>1.85192632675171</v>
      </c>
      <c r="G6987" s="4" t="s">
        <v>28563</v>
      </c>
    </row>
    <row r="6988" spans="1:7">
      <c r="A6988" s="4" t="s">
        <v>28564</v>
      </c>
      <c r="B6988" s="4" t="s">
        <v>28565</v>
      </c>
      <c r="C6988" s="4" t="s">
        <v>464</v>
      </c>
      <c r="D6988" s="4">
        <v>34</v>
      </c>
      <c r="E6988" s="4" t="s">
        <v>28566</v>
      </c>
      <c r="F6988" s="4">
        <v>1.85153865814209</v>
      </c>
      <c r="G6988" s="4" t="s">
        <v>28567</v>
      </c>
    </row>
    <row r="6989" spans="1:7">
      <c r="A6989" s="4" t="s">
        <v>28568</v>
      </c>
      <c r="B6989" s="4" t="s">
        <v>28569</v>
      </c>
      <c r="C6989" s="4" t="s">
        <v>464</v>
      </c>
      <c r="D6989" s="4">
        <v>41</v>
      </c>
      <c r="E6989" s="4" t="s">
        <v>28570</v>
      </c>
      <c r="F6989" s="4">
        <v>1.8514838218689</v>
      </c>
      <c r="G6989" s="4" t="s">
        <v>28571</v>
      </c>
    </row>
    <row r="6990" spans="1:7">
      <c r="A6990" s="4" t="s">
        <v>28572</v>
      </c>
      <c r="B6990" s="4" t="s">
        <v>28573</v>
      </c>
      <c r="C6990" s="4" t="s">
        <v>464</v>
      </c>
      <c r="D6990" s="4">
        <v>39</v>
      </c>
      <c r="E6990" s="4" t="s">
        <v>28574</v>
      </c>
      <c r="F6990" s="4">
        <v>1.85090804100037</v>
      </c>
      <c r="G6990" s="4" t="s">
        <v>28575</v>
      </c>
    </row>
    <row r="6991" spans="1:7">
      <c r="A6991" s="4" t="s">
        <v>28576</v>
      </c>
      <c r="B6991" s="4" t="s">
        <v>28577</v>
      </c>
      <c r="C6991" s="4" t="s">
        <v>464</v>
      </c>
      <c r="D6991" s="4">
        <v>35</v>
      </c>
      <c r="E6991" s="4" t="s">
        <v>28578</v>
      </c>
      <c r="F6991" s="4">
        <v>1.85028445720673</v>
      </c>
      <c r="G6991" s="4" t="s">
        <v>28579</v>
      </c>
    </row>
    <row r="6992" spans="1:7">
      <c r="A6992" s="4" t="s">
        <v>28580</v>
      </c>
      <c r="B6992" s="4" t="s">
        <v>28581</v>
      </c>
      <c r="C6992" s="4" t="s">
        <v>464</v>
      </c>
      <c r="D6992" s="4">
        <v>41</v>
      </c>
      <c r="E6992" s="4" t="s">
        <v>28582</v>
      </c>
      <c r="F6992" s="4">
        <v>1.84973514080048</v>
      </c>
      <c r="G6992" s="4" t="s">
        <v>28583</v>
      </c>
    </row>
    <row r="6993" spans="1:7">
      <c r="A6993" s="4" t="s">
        <v>28584</v>
      </c>
      <c r="B6993" s="4" t="s">
        <v>28585</v>
      </c>
      <c r="C6993" s="4" t="s">
        <v>464</v>
      </c>
      <c r="D6993" s="4">
        <v>39</v>
      </c>
      <c r="E6993" s="4" t="s">
        <v>28586</v>
      </c>
      <c r="F6993" s="4">
        <v>1.84895598888397</v>
      </c>
      <c r="G6993" s="4" t="s">
        <v>28587</v>
      </c>
    </row>
    <row r="6994" spans="1:7">
      <c r="A6994" s="4" t="s">
        <v>28588</v>
      </c>
      <c r="B6994" s="4" t="s">
        <v>28589</v>
      </c>
      <c r="C6994" s="4" t="s">
        <v>464</v>
      </c>
      <c r="D6994" s="4">
        <v>38</v>
      </c>
      <c r="E6994" s="4" t="s">
        <v>28590</v>
      </c>
      <c r="F6994" s="4">
        <v>1.84892737865448</v>
      </c>
      <c r="G6994" s="4" t="s">
        <v>28591</v>
      </c>
    </row>
    <row r="6995" spans="1:7">
      <c r="A6995" s="4" t="s">
        <v>28592</v>
      </c>
      <c r="B6995" s="4" t="s">
        <v>28593</v>
      </c>
      <c r="C6995" s="4" t="s">
        <v>464</v>
      </c>
      <c r="D6995" s="4">
        <v>36</v>
      </c>
      <c r="E6995" s="4" t="s">
        <v>28594</v>
      </c>
      <c r="F6995" s="4">
        <v>1.84891271591187</v>
      </c>
      <c r="G6995" s="4" t="s">
        <v>28595</v>
      </c>
    </row>
    <row r="6996" spans="1:7">
      <c r="A6996" s="4" t="s">
        <v>28596</v>
      </c>
      <c r="B6996" s="4" t="s">
        <v>28597</v>
      </c>
      <c r="C6996" s="4" t="s">
        <v>464</v>
      </c>
      <c r="D6996" s="4">
        <v>36</v>
      </c>
      <c r="E6996" s="4" t="s">
        <v>28598</v>
      </c>
      <c r="F6996" s="4">
        <v>1.84836852550507</v>
      </c>
      <c r="G6996" s="4" t="s">
        <v>28599</v>
      </c>
    </row>
    <row r="6997" spans="1:7">
      <c r="A6997" s="4" t="s">
        <v>28600</v>
      </c>
      <c r="B6997" s="4" t="s">
        <v>28601</v>
      </c>
      <c r="C6997" s="4" t="s">
        <v>464</v>
      </c>
      <c r="D6997" s="4">
        <v>44</v>
      </c>
      <c r="E6997" s="4" t="s">
        <v>28602</v>
      </c>
      <c r="F6997" s="4">
        <v>1.84817636013031</v>
      </c>
      <c r="G6997" s="4" t="s">
        <v>28603</v>
      </c>
    </row>
    <row r="6998" spans="1:7">
      <c r="A6998" s="4" t="s">
        <v>28604</v>
      </c>
      <c r="B6998" s="4" t="s">
        <v>28605</v>
      </c>
      <c r="C6998" s="4" t="s">
        <v>464</v>
      </c>
      <c r="D6998" s="4">
        <v>37</v>
      </c>
      <c r="E6998" s="4" t="s">
        <v>28606</v>
      </c>
      <c r="F6998" s="4">
        <v>1.84813618659973</v>
      </c>
      <c r="G6998" s="4" t="s">
        <v>28607</v>
      </c>
    </row>
    <row r="6999" spans="1:7">
      <c r="A6999" s="4" t="s">
        <v>28608</v>
      </c>
      <c r="B6999" s="4" t="s">
        <v>28609</v>
      </c>
      <c r="C6999" s="4" t="s">
        <v>464</v>
      </c>
      <c r="D6999" s="4">
        <v>30</v>
      </c>
      <c r="E6999" s="4" t="s">
        <v>28610</v>
      </c>
      <c r="F6999" s="4">
        <v>1.8480122089386</v>
      </c>
      <c r="G6999" s="4" t="s">
        <v>28611</v>
      </c>
    </row>
    <row r="7000" spans="1:7">
      <c r="A7000" s="4" t="s">
        <v>28612</v>
      </c>
      <c r="B7000" s="4" t="s">
        <v>28613</v>
      </c>
      <c r="C7000" s="4" t="s">
        <v>464</v>
      </c>
      <c r="D7000" s="4">
        <v>40</v>
      </c>
      <c r="E7000" s="4" t="s">
        <v>28614</v>
      </c>
      <c r="F7000" s="4">
        <v>1.84799075126648</v>
      </c>
      <c r="G7000" s="4" t="s">
        <v>28615</v>
      </c>
    </row>
    <row r="7001" spans="1:7">
      <c r="A7001" s="4" t="s">
        <v>28616</v>
      </c>
      <c r="B7001" s="4" t="s">
        <v>28617</v>
      </c>
      <c r="C7001" s="4" t="s">
        <v>464</v>
      </c>
      <c r="D7001" s="4">
        <v>33</v>
      </c>
      <c r="E7001" s="4" t="s">
        <v>28618</v>
      </c>
      <c r="F7001" s="4">
        <v>1.84776568412781</v>
      </c>
      <c r="G7001" s="4" t="s">
        <v>28619</v>
      </c>
    </row>
    <row r="7002" spans="1:7">
      <c r="A7002" s="4" t="s">
        <v>28620</v>
      </c>
      <c r="B7002" s="4" t="s">
        <v>28621</v>
      </c>
      <c r="C7002" s="4" t="s">
        <v>464</v>
      </c>
      <c r="D7002" s="4">
        <v>40</v>
      </c>
      <c r="E7002" s="4" t="s">
        <v>28622</v>
      </c>
      <c r="F7002" s="4">
        <v>1.84703278541565</v>
      </c>
      <c r="G7002" s="4" t="s">
        <v>28623</v>
      </c>
    </row>
    <row r="7003" spans="1:7">
      <c r="A7003" s="4" t="s">
        <v>28624</v>
      </c>
      <c r="B7003" s="4" t="s">
        <v>28625</v>
      </c>
      <c r="C7003" s="4" t="s">
        <v>464</v>
      </c>
      <c r="D7003" s="4">
        <v>37</v>
      </c>
      <c r="E7003" s="4" t="s">
        <v>28626</v>
      </c>
      <c r="F7003" s="4">
        <v>1.84622371196747</v>
      </c>
      <c r="G7003" s="4" t="s">
        <v>28627</v>
      </c>
    </row>
    <row r="7004" spans="1:7">
      <c r="A7004" s="4" t="s">
        <v>28628</v>
      </c>
      <c r="B7004" s="4" t="s">
        <v>28629</v>
      </c>
      <c r="C7004" s="4" t="s">
        <v>464</v>
      </c>
      <c r="D7004" s="4">
        <v>32</v>
      </c>
      <c r="E7004" s="4" t="s">
        <v>28630</v>
      </c>
      <c r="F7004" s="4">
        <v>1.84491586685181</v>
      </c>
      <c r="G7004" s="4" t="s">
        <v>28631</v>
      </c>
    </row>
    <row r="7005" spans="1:7">
      <c r="A7005" s="4" t="s">
        <v>28632</v>
      </c>
      <c r="B7005" s="4" t="s">
        <v>28633</v>
      </c>
      <c r="C7005" s="4" t="s">
        <v>464</v>
      </c>
      <c r="D7005" s="4">
        <v>35</v>
      </c>
      <c r="E7005" s="4" t="s">
        <v>28634</v>
      </c>
      <c r="F7005" s="4">
        <v>1.84490811824799</v>
      </c>
      <c r="G7005" s="4" t="s">
        <v>28635</v>
      </c>
    </row>
    <row r="7006" spans="1:7">
      <c r="A7006" s="4" t="s">
        <v>28636</v>
      </c>
      <c r="B7006" s="4" t="s">
        <v>28637</v>
      </c>
      <c r="C7006" s="4" t="s">
        <v>464</v>
      </c>
      <c r="D7006" s="4">
        <v>42</v>
      </c>
      <c r="E7006" s="4" t="s">
        <v>28638</v>
      </c>
      <c r="F7006" s="4">
        <v>1.8447790145874</v>
      </c>
      <c r="G7006" s="4" t="s">
        <v>28639</v>
      </c>
    </row>
    <row r="7007" spans="1:7">
      <c r="A7007" s="4" t="s">
        <v>28640</v>
      </c>
      <c r="B7007" s="4" t="s">
        <v>28641</v>
      </c>
      <c r="C7007" s="4" t="s">
        <v>464</v>
      </c>
      <c r="D7007" s="4">
        <v>33</v>
      </c>
      <c r="E7007" s="4" t="s">
        <v>28642</v>
      </c>
      <c r="F7007" s="4">
        <v>1.84440493583679</v>
      </c>
      <c r="G7007" s="4" t="s">
        <v>28643</v>
      </c>
    </row>
    <row r="7008" spans="1:7">
      <c r="A7008" s="4" t="s">
        <v>28644</v>
      </c>
      <c r="B7008" s="4" t="s">
        <v>28645</v>
      </c>
      <c r="C7008" s="4" t="s">
        <v>464</v>
      </c>
      <c r="D7008" s="4">
        <v>37</v>
      </c>
      <c r="E7008" s="4" t="s">
        <v>28646</v>
      </c>
      <c r="F7008" s="4">
        <v>1.84397840499878</v>
      </c>
      <c r="G7008" s="4" t="s">
        <v>28647</v>
      </c>
    </row>
    <row r="7009" spans="1:7">
      <c r="A7009" s="4" t="s">
        <v>28648</v>
      </c>
      <c r="B7009" s="4" t="s">
        <v>28649</v>
      </c>
      <c r="C7009" s="4" t="s">
        <v>464</v>
      </c>
      <c r="D7009" s="4">
        <v>34</v>
      </c>
      <c r="E7009" s="4" t="s">
        <v>28650</v>
      </c>
      <c r="F7009" s="4">
        <v>1.84290838241577</v>
      </c>
      <c r="G7009" s="4" t="s">
        <v>28651</v>
      </c>
    </row>
    <row r="7010" spans="1:7">
      <c r="A7010" s="4" t="s">
        <v>28652</v>
      </c>
      <c r="B7010" s="4" t="s">
        <v>28653</v>
      </c>
      <c r="C7010" s="4" t="s">
        <v>551</v>
      </c>
      <c r="D7010" s="4">
        <v>17</v>
      </c>
      <c r="E7010" s="4" t="s">
        <v>28654</v>
      </c>
      <c r="F7010" s="4">
        <v>1.84290838241577</v>
      </c>
      <c r="G7010" s="4" t="s">
        <v>28655</v>
      </c>
    </row>
    <row r="7011" spans="1:7">
      <c r="A7011" s="4" t="s">
        <v>28656</v>
      </c>
      <c r="B7011" s="4" t="s">
        <v>28657</v>
      </c>
      <c r="C7011" s="4" t="s">
        <v>1124</v>
      </c>
      <c r="D7011" s="4">
        <v>1</v>
      </c>
      <c r="E7011" s="4" t="s">
        <v>28658</v>
      </c>
      <c r="F7011" s="4">
        <v>1.84290838241577</v>
      </c>
      <c r="G7011" s="4" t="s">
        <v>28659</v>
      </c>
    </row>
    <row r="7012" spans="1:7">
      <c r="A7012" s="4" t="s">
        <v>28660</v>
      </c>
      <c r="B7012" s="4" t="s">
        <v>28661</v>
      </c>
      <c r="C7012" s="4" t="s">
        <v>464</v>
      </c>
      <c r="D7012" s="4">
        <v>40</v>
      </c>
      <c r="E7012" s="4" t="s">
        <v>28662</v>
      </c>
      <c r="F7012" s="4">
        <v>1.84267234802246</v>
      </c>
      <c r="G7012" s="4" t="s">
        <v>28663</v>
      </c>
    </row>
    <row r="7013" spans="1:7">
      <c r="A7013" s="4" t="s">
        <v>28664</v>
      </c>
      <c r="B7013" s="4" t="s">
        <v>28665</v>
      </c>
      <c r="C7013" s="4" t="s">
        <v>464</v>
      </c>
      <c r="D7013" s="4">
        <v>37</v>
      </c>
      <c r="E7013" s="4" t="s">
        <v>28666</v>
      </c>
      <c r="F7013" s="4">
        <v>1.84254062175751</v>
      </c>
      <c r="G7013" s="4" t="s">
        <v>28667</v>
      </c>
    </row>
    <row r="7014" spans="1:7">
      <c r="A7014" s="4" t="s">
        <v>28668</v>
      </c>
      <c r="B7014" s="4" t="s">
        <v>28669</v>
      </c>
      <c r="C7014" s="4" t="s">
        <v>464</v>
      </c>
      <c r="D7014" s="4">
        <v>34</v>
      </c>
      <c r="E7014" s="4" t="s">
        <v>28670</v>
      </c>
      <c r="F7014" s="4">
        <v>1.84230268001556</v>
      </c>
      <c r="G7014" s="4" t="s">
        <v>28671</v>
      </c>
    </row>
    <row r="7015" spans="1:7">
      <c r="A7015" s="4" t="s">
        <v>28672</v>
      </c>
      <c r="B7015" s="4" t="s">
        <v>28673</v>
      </c>
      <c r="C7015" s="4" t="s">
        <v>464</v>
      </c>
      <c r="D7015" s="4">
        <v>27</v>
      </c>
      <c r="E7015" s="4" t="s">
        <v>28674</v>
      </c>
      <c r="F7015" s="4">
        <v>1.84230268001556</v>
      </c>
      <c r="G7015" s="4" t="s">
        <v>28675</v>
      </c>
    </row>
    <row r="7016" spans="1:7">
      <c r="A7016" s="4" t="s">
        <v>28676</v>
      </c>
      <c r="B7016" s="4" t="s">
        <v>28677</v>
      </c>
      <c r="C7016" s="4" t="s">
        <v>464</v>
      </c>
      <c r="D7016" s="4">
        <v>40</v>
      </c>
      <c r="E7016" s="4" t="s">
        <v>28678</v>
      </c>
      <c r="F7016" s="4">
        <v>1.84213101863861</v>
      </c>
      <c r="G7016" s="4" t="s">
        <v>28679</v>
      </c>
    </row>
    <row r="7017" spans="1:7">
      <c r="A7017" s="4" t="s">
        <v>28680</v>
      </c>
      <c r="B7017" s="4" t="s">
        <v>28681</v>
      </c>
      <c r="C7017" s="4" t="s">
        <v>464</v>
      </c>
      <c r="D7017" s="4">
        <v>29</v>
      </c>
      <c r="E7017" s="4" t="s">
        <v>28682</v>
      </c>
      <c r="F7017" s="4">
        <v>1.84191918373108</v>
      </c>
      <c r="G7017" s="4" t="s">
        <v>28683</v>
      </c>
    </row>
    <row r="7018" spans="1:7">
      <c r="A7018" s="4" t="s">
        <v>28684</v>
      </c>
      <c r="B7018" s="4" t="s">
        <v>28685</v>
      </c>
      <c r="C7018" s="4" t="s">
        <v>1119</v>
      </c>
      <c r="D7018" s="4">
        <v>8</v>
      </c>
      <c r="E7018" s="4" t="s">
        <v>28686</v>
      </c>
      <c r="F7018" s="4">
        <v>1.84175074100494</v>
      </c>
      <c r="G7018" s="4" t="s">
        <v>28687</v>
      </c>
    </row>
    <row r="7019" spans="1:7">
      <c r="A7019" s="4" t="s">
        <v>28688</v>
      </c>
      <c r="B7019" s="4" t="s">
        <v>28689</v>
      </c>
      <c r="C7019" s="4" t="s">
        <v>464</v>
      </c>
      <c r="D7019" s="4">
        <v>42</v>
      </c>
      <c r="E7019" s="4" t="s">
        <v>28690</v>
      </c>
      <c r="F7019" s="4">
        <v>1.84173107147217</v>
      </c>
      <c r="G7019" s="4" t="s">
        <v>28691</v>
      </c>
    </row>
    <row r="7020" spans="1:7">
      <c r="A7020" s="4" t="s">
        <v>28692</v>
      </c>
      <c r="B7020" s="4" t="s">
        <v>28693</v>
      </c>
      <c r="C7020" s="4" t="s">
        <v>464</v>
      </c>
      <c r="D7020" s="4">
        <v>39</v>
      </c>
      <c r="E7020" s="4" t="s">
        <v>28694</v>
      </c>
      <c r="F7020" s="4">
        <v>1.84145069122314</v>
      </c>
      <c r="G7020" s="4" t="s">
        <v>28695</v>
      </c>
    </row>
    <row r="7021" spans="1:7">
      <c r="A7021" s="4" t="s">
        <v>28696</v>
      </c>
      <c r="B7021" s="4" t="s">
        <v>28697</v>
      </c>
      <c r="C7021" s="4" t="s">
        <v>551</v>
      </c>
      <c r="D7021" s="4">
        <v>14</v>
      </c>
      <c r="E7021" s="4" t="s">
        <v>28698</v>
      </c>
      <c r="F7021" s="4">
        <v>1.8413417339325</v>
      </c>
      <c r="G7021" s="4" t="s">
        <v>28699</v>
      </c>
    </row>
    <row r="7022" spans="1:7">
      <c r="A7022" s="4" t="s">
        <v>28700</v>
      </c>
      <c r="B7022" s="4" t="s">
        <v>28701</v>
      </c>
      <c r="C7022" s="4" t="s">
        <v>464</v>
      </c>
      <c r="D7022" s="4">
        <v>42</v>
      </c>
      <c r="E7022" s="4" t="s">
        <v>28702</v>
      </c>
      <c r="F7022" s="4">
        <v>1.83927798271179</v>
      </c>
      <c r="G7022" s="4" t="s">
        <v>28703</v>
      </c>
    </row>
    <row r="7023" spans="1:7">
      <c r="A7023" s="4" t="s">
        <v>28704</v>
      </c>
      <c r="B7023" s="4" t="s">
        <v>28705</v>
      </c>
      <c r="C7023" s="4" t="s">
        <v>464</v>
      </c>
      <c r="D7023" s="4">
        <v>33</v>
      </c>
      <c r="E7023" s="4" t="s">
        <v>28706</v>
      </c>
      <c r="F7023" s="4">
        <v>1.83878993988037</v>
      </c>
      <c r="G7023" s="4" t="s">
        <v>28707</v>
      </c>
    </row>
    <row r="7024" spans="1:7">
      <c r="A7024" s="4" t="s">
        <v>28708</v>
      </c>
      <c r="B7024" s="4" t="s">
        <v>28709</v>
      </c>
      <c r="C7024" s="4" t="s">
        <v>464</v>
      </c>
      <c r="D7024" s="4">
        <v>42</v>
      </c>
      <c r="E7024" s="4" t="s">
        <v>28710</v>
      </c>
      <c r="F7024" s="4">
        <v>1.83871710300446</v>
      </c>
      <c r="G7024" s="4" t="s">
        <v>28711</v>
      </c>
    </row>
    <row r="7025" spans="1:7">
      <c r="A7025" s="4" t="s">
        <v>28712</v>
      </c>
      <c r="B7025" s="4" t="s">
        <v>28713</v>
      </c>
      <c r="C7025" s="4" t="s">
        <v>464</v>
      </c>
      <c r="D7025" s="4">
        <v>35</v>
      </c>
      <c r="E7025" s="4" t="s">
        <v>28714</v>
      </c>
      <c r="F7025" s="4">
        <v>1.83844363689423</v>
      </c>
      <c r="G7025" s="4" t="s">
        <v>28715</v>
      </c>
    </row>
    <row r="7026" spans="1:7">
      <c r="A7026" s="4" t="s">
        <v>28716</v>
      </c>
      <c r="B7026" s="4" t="s">
        <v>28717</v>
      </c>
      <c r="C7026" s="4" t="s">
        <v>464</v>
      </c>
      <c r="D7026" s="4">
        <v>38</v>
      </c>
      <c r="E7026" s="4" t="s">
        <v>28718</v>
      </c>
      <c r="F7026" s="4">
        <v>1.83738827705383</v>
      </c>
      <c r="G7026" s="4" t="s">
        <v>28719</v>
      </c>
    </row>
    <row r="7027" spans="1:7">
      <c r="A7027" s="4" t="s">
        <v>28720</v>
      </c>
      <c r="B7027" s="4" t="s">
        <v>28721</v>
      </c>
      <c r="C7027" s="4" t="s">
        <v>464</v>
      </c>
      <c r="D7027" s="4">
        <v>43</v>
      </c>
      <c r="E7027" s="4" t="s">
        <v>28722</v>
      </c>
      <c r="F7027" s="4">
        <v>1.83712828159332</v>
      </c>
      <c r="G7027" s="4" t="s">
        <v>28723</v>
      </c>
    </row>
    <row r="7028" spans="1:7">
      <c r="A7028" s="4" t="s">
        <v>28724</v>
      </c>
      <c r="B7028" s="4" t="s">
        <v>28725</v>
      </c>
      <c r="C7028" s="4" t="s">
        <v>551</v>
      </c>
      <c r="D7028" s="4">
        <v>15</v>
      </c>
      <c r="E7028" s="4" t="s">
        <v>28726</v>
      </c>
      <c r="F7028" s="4">
        <v>1.83700799942017</v>
      </c>
      <c r="G7028" s="4" t="s">
        <v>28727</v>
      </c>
    </row>
    <row r="7029" spans="1:7">
      <c r="A7029" s="4" t="s">
        <v>28728</v>
      </c>
      <c r="B7029" s="4" t="s">
        <v>28729</v>
      </c>
      <c r="C7029" s="4" t="s">
        <v>464</v>
      </c>
      <c r="D7029" s="4">
        <v>37</v>
      </c>
      <c r="E7029" s="4" t="s">
        <v>28730</v>
      </c>
      <c r="F7029" s="4">
        <v>1.83673214912415</v>
      </c>
      <c r="G7029" s="4" t="s">
        <v>28731</v>
      </c>
    </row>
    <row r="7030" spans="1:7">
      <c r="A7030" s="4" t="s">
        <v>28732</v>
      </c>
      <c r="B7030" s="4" t="s">
        <v>28733</v>
      </c>
      <c r="C7030" s="4" t="s">
        <v>551</v>
      </c>
      <c r="D7030" s="4">
        <v>10</v>
      </c>
      <c r="E7030" s="4" t="s">
        <v>28734</v>
      </c>
      <c r="F7030" s="4">
        <v>1.83573484420776</v>
      </c>
      <c r="G7030" s="4" t="s">
        <v>28735</v>
      </c>
    </row>
    <row r="7031" spans="1:7">
      <c r="A7031" s="4" t="s">
        <v>28736</v>
      </c>
      <c r="B7031" s="4" t="s">
        <v>28737</v>
      </c>
      <c r="C7031" s="4" t="s">
        <v>551</v>
      </c>
      <c r="D7031" s="4">
        <v>10</v>
      </c>
      <c r="E7031" s="4" t="s">
        <v>28738</v>
      </c>
      <c r="F7031" s="4">
        <v>1.83573484420776</v>
      </c>
      <c r="G7031" s="4" t="s">
        <v>28739</v>
      </c>
    </row>
    <row r="7032" spans="1:7">
      <c r="A7032" s="4" t="s">
        <v>28740</v>
      </c>
      <c r="B7032" s="4" t="s">
        <v>28741</v>
      </c>
      <c r="C7032" s="4" t="s">
        <v>464</v>
      </c>
      <c r="D7032" s="4">
        <v>39</v>
      </c>
      <c r="E7032" s="4" t="s">
        <v>28742</v>
      </c>
      <c r="F7032" s="4">
        <v>1.83570075035095</v>
      </c>
      <c r="G7032" s="4" t="s">
        <v>28743</v>
      </c>
    </row>
    <row r="7033" spans="1:7">
      <c r="A7033" s="4" t="s">
        <v>28744</v>
      </c>
      <c r="B7033" s="4" t="s">
        <v>28745</v>
      </c>
      <c r="C7033" s="4" t="s">
        <v>464</v>
      </c>
      <c r="D7033" s="4">
        <v>34</v>
      </c>
      <c r="E7033" s="4" t="s">
        <v>28746</v>
      </c>
      <c r="F7033" s="4">
        <v>1.83537340164185</v>
      </c>
      <c r="G7033" s="4" t="s">
        <v>28747</v>
      </c>
    </row>
    <row r="7034" spans="1:7">
      <c r="A7034" s="4" t="s">
        <v>28748</v>
      </c>
      <c r="B7034" s="4" t="s">
        <v>28749</v>
      </c>
      <c r="C7034" s="4" t="s">
        <v>551</v>
      </c>
      <c r="D7034" s="4">
        <v>20</v>
      </c>
      <c r="E7034" s="4" t="s">
        <v>28750</v>
      </c>
      <c r="F7034" s="4">
        <v>1.83531391620636</v>
      </c>
      <c r="G7034" s="4" t="s">
        <v>28751</v>
      </c>
    </row>
    <row r="7035" spans="1:7">
      <c r="A7035" s="4" t="s">
        <v>28752</v>
      </c>
      <c r="B7035" s="4" t="s">
        <v>28753</v>
      </c>
      <c r="C7035" s="4" t="s">
        <v>464</v>
      </c>
      <c r="D7035" s="4">
        <v>36</v>
      </c>
      <c r="E7035" s="4" t="s">
        <v>28754</v>
      </c>
      <c r="F7035" s="4">
        <v>1.8349689245224</v>
      </c>
      <c r="G7035" s="4" t="s">
        <v>28755</v>
      </c>
    </row>
    <row r="7036" spans="1:7">
      <c r="A7036" s="4" t="s">
        <v>28756</v>
      </c>
      <c r="B7036" s="4" t="s">
        <v>28757</v>
      </c>
      <c r="C7036" s="4" t="s">
        <v>464</v>
      </c>
      <c r="D7036" s="4">
        <v>43</v>
      </c>
      <c r="E7036" s="4" t="s">
        <v>28758</v>
      </c>
      <c r="F7036" s="4">
        <v>1.83372867107391</v>
      </c>
      <c r="G7036" s="4" t="s">
        <v>28759</v>
      </c>
    </row>
    <row r="7037" spans="1:7">
      <c r="A7037" s="4" t="s">
        <v>28760</v>
      </c>
      <c r="B7037" s="4" t="s">
        <v>28761</v>
      </c>
      <c r="C7037" s="4" t="s">
        <v>464</v>
      </c>
      <c r="D7037" s="4">
        <v>39</v>
      </c>
      <c r="E7037" s="4" t="s">
        <v>28762</v>
      </c>
      <c r="F7037" s="4">
        <v>1.83369278907776</v>
      </c>
      <c r="G7037" s="4" t="s">
        <v>28763</v>
      </c>
    </row>
    <row r="7038" spans="1:7">
      <c r="A7038" s="4" t="s">
        <v>28764</v>
      </c>
      <c r="B7038" s="4" t="s">
        <v>28765</v>
      </c>
      <c r="C7038" s="4" t="s">
        <v>551</v>
      </c>
      <c r="D7038" s="4">
        <v>16</v>
      </c>
      <c r="E7038" s="4" t="s">
        <v>28766</v>
      </c>
      <c r="F7038" s="4">
        <v>1.8330625295639</v>
      </c>
      <c r="G7038" s="4" t="s">
        <v>28767</v>
      </c>
    </row>
    <row r="7039" spans="1:7">
      <c r="A7039" s="4" t="s">
        <v>28768</v>
      </c>
      <c r="B7039" s="4" t="s">
        <v>28769</v>
      </c>
      <c r="C7039" s="4" t="s">
        <v>464</v>
      </c>
      <c r="D7039" s="4">
        <v>39</v>
      </c>
      <c r="E7039" s="4" t="s">
        <v>28770</v>
      </c>
      <c r="F7039" s="4">
        <v>1.83279228210449</v>
      </c>
      <c r="G7039" s="4" t="s">
        <v>28771</v>
      </c>
    </row>
    <row r="7040" spans="1:7">
      <c r="A7040" s="4" t="s">
        <v>28772</v>
      </c>
      <c r="B7040" s="4" t="s">
        <v>28773</v>
      </c>
      <c r="C7040" s="4" t="s">
        <v>464</v>
      </c>
      <c r="D7040" s="4">
        <v>39</v>
      </c>
      <c r="E7040" s="4" t="s">
        <v>28774</v>
      </c>
      <c r="F7040" s="4">
        <v>1.83232569694519</v>
      </c>
      <c r="G7040" s="4" t="s">
        <v>28775</v>
      </c>
    </row>
    <row r="7041" spans="1:7">
      <c r="A7041" s="4" t="s">
        <v>28776</v>
      </c>
      <c r="B7041" s="4" t="s">
        <v>28777</v>
      </c>
      <c r="C7041" s="4" t="s">
        <v>464</v>
      </c>
      <c r="D7041" s="4">
        <v>42</v>
      </c>
      <c r="E7041" s="4" t="s">
        <v>28778</v>
      </c>
      <c r="F7041" s="4">
        <v>1.83137798309326</v>
      </c>
      <c r="G7041" s="4" t="s">
        <v>28779</v>
      </c>
    </row>
    <row r="7042" spans="1:7">
      <c r="A7042" s="4" t="s">
        <v>28780</v>
      </c>
      <c r="B7042" s="4" t="s">
        <v>28781</v>
      </c>
      <c r="C7042" s="4" t="s">
        <v>464</v>
      </c>
      <c r="D7042" s="4">
        <v>26</v>
      </c>
      <c r="E7042" s="4" t="s">
        <v>28782</v>
      </c>
      <c r="F7042" s="4">
        <v>1.83071541786194</v>
      </c>
      <c r="G7042" s="4" t="s">
        <v>28783</v>
      </c>
    </row>
    <row r="7043" spans="1:7">
      <c r="A7043" s="4" t="s">
        <v>28784</v>
      </c>
      <c r="B7043" s="4" t="s">
        <v>28785</v>
      </c>
      <c r="C7043" s="4" t="s">
        <v>464</v>
      </c>
      <c r="D7043" s="4">
        <v>43</v>
      </c>
      <c r="E7043" s="4" t="s">
        <v>28786</v>
      </c>
      <c r="F7043" s="4">
        <v>1.82928991317749</v>
      </c>
      <c r="G7043" s="4" t="s">
        <v>28787</v>
      </c>
    </row>
    <row r="7044" spans="1:7">
      <c r="A7044" s="4" t="s">
        <v>28788</v>
      </c>
      <c r="B7044" s="4" t="s">
        <v>28789</v>
      </c>
      <c r="C7044" s="4" t="s">
        <v>464</v>
      </c>
      <c r="D7044" s="4">
        <v>44</v>
      </c>
      <c r="E7044" s="4" t="s">
        <v>28790</v>
      </c>
      <c r="F7044" s="4">
        <v>1.82912015914917</v>
      </c>
      <c r="G7044" s="4" t="s">
        <v>28791</v>
      </c>
    </row>
    <row r="7045" spans="1:7">
      <c r="A7045" s="4" t="s">
        <v>28792</v>
      </c>
      <c r="B7045" s="4" t="s">
        <v>28793</v>
      </c>
      <c r="C7045" s="4" t="s">
        <v>464</v>
      </c>
      <c r="D7045" s="4">
        <v>41</v>
      </c>
      <c r="E7045" s="4" t="s">
        <v>28794</v>
      </c>
      <c r="F7045" s="4">
        <v>1.82910394668579</v>
      </c>
      <c r="G7045" s="4" t="s">
        <v>28795</v>
      </c>
    </row>
    <row r="7046" spans="1:7">
      <c r="A7046" s="4" t="s">
        <v>28796</v>
      </c>
      <c r="B7046" s="4" t="s">
        <v>28797</v>
      </c>
      <c r="C7046" s="4" t="s">
        <v>551</v>
      </c>
      <c r="D7046" s="4">
        <v>20</v>
      </c>
      <c r="E7046" s="4" t="s">
        <v>28798</v>
      </c>
      <c r="F7046" s="4">
        <v>1.82908809185028</v>
      </c>
      <c r="G7046" s="4" t="s">
        <v>28799</v>
      </c>
    </row>
    <row r="7047" spans="1:7">
      <c r="A7047" s="4" t="s">
        <v>28800</v>
      </c>
      <c r="B7047" s="4" t="s">
        <v>28801</v>
      </c>
      <c r="C7047" s="4" t="s">
        <v>551</v>
      </c>
      <c r="D7047" s="4">
        <v>21</v>
      </c>
      <c r="E7047" s="4" t="s">
        <v>28802</v>
      </c>
      <c r="F7047" s="4">
        <v>1.82785034179688</v>
      </c>
      <c r="G7047" s="4" t="s">
        <v>28803</v>
      </c>
    </row>
    <row r="7048" spans="1:7">
      <c r="A7048" s="4" t="s">
        <v>28804</v>
      </c>
      <c r="B7048" s="4" t="s">
        <v>28805</v>
      </c>
      <c r="C7048" s="4" t="s">
        <v>464</v>
      </c>
      <c r="D7048" s="4">
        <v>36</v>
      </c>
      <c r="E7048" s="4" t="s">
        <v>28806</v>
      </c>
      <c r="F7048" s="4">
        <v>1.82782793045044</v>
      </c>
      <c r="G7048" s="4" t="s">
        <v>28807</v>
      </c>
    </row>
    <row r="7049" spans="1:7">
      <c r="A7049" s="4" t="s">
        <v>28808</v>
      </c>
      <c r="B7049" s="4" t="s">
        <v>28809</v>
      </c>
      <c r="C7049" s="4" t="s">
        <v>464</v>
      </c>
      <c r="D7049" s="4">
        <v>40</v>
      </c>
      <c r="E7049" s="4" t="s">
        <v>28810</v>
      </c>
      <c r="F7049" s="4">
        <v>1.82717072963715</v>
      </c>
      <c r="G7049" s="4" t="s">
        <v>28811</v>
      </c>
    </row>
    <row r="7050" spans="1:7">
      <c r="A7050" s="4" t="s">
        <v>28812</v>
      </c>
      <c r="B7050" s="4" t="s">
        <v>28813</v>
      </c>
      <c r="C7050" s="4" t="s">
        <v>464</v>
      </c>
      <c r="D7050" s="4">
        <v>39</v>
      </c>
      <c r="E7050" s="4" t="s">
        <v>28814</v>
      </c>
      <c r="F7050" s="4">
        <v>1.82603085041046</v>
      </c>
      <c r="G7050" s="4" t="s">
        <v>28815</v>
      </c>
    </row>
    <row r="7051" spans="1:7">
      <c r="A7051" s="4" t="s">
        <v>28816</v>
      </c>
      <c r="B7051" s="4" t="s">
        <v>28817</v>
      </c>
      <c r="C7051" s="4" t="s">
        <v>464</v>
      </c>
      <c r="D7051" s="4">
        <v>44</v>
      </c>
      <c r="E7051" s="4" t="s">
        <v>28818</v>
      </c>
      <c r="F7051" s="4">
        <v>1.82566750049591</v>
      </c>
      <c r="G7051" s="4" t="s">
        <v>28819</v>
      </c>
    </row>
    <row r="7052" spans="1:7">
      <c r="A7052" s="4" t="s">
        <v>28820</v>
      </c>
      <c r="B7052" s="4" t="s">
        <v>28821</v>
      </c>
      <c r="C7052" s="4" t="s">
        <v>464</v>
      </c>
      <c r="D7052" s="4">
        <v>44</v>
      </c>
      <c r="E7052" s="4" t="s">
        <v>28822</v>
      </c>
      <c r="F7052" s="4">
        <v>1.82524609565735</v>
      </c>
      <c r="G7052" s="4" t="s">
        <v>28823</v>
      </c>
    </row>
    <row r="7053" spans="1:7">
      <c r="A7053" s="4" t="s">
        <v>28824</v>
      </c>
      <c r="B7053" s="4" t="s">
        <v>28825</v>
      </c>
      <c r="C7053" s="4" t="s">
        <v>464</v>
      </c>
      <c r="D7053" s="4">
        <v>38</v>
      </c>
      <c r="E7053" s="4" t="s">
        <v>28826</v>
      </c>
      <c r="F7053" s="4">
        <v>1.82475817203522</v>
      </c>
      <c r="G7053" s="4" t="s">
        <v>28827</v>
      </c>
    </row>
    <row r="7054" spans="1:7">
      <c r="A7054" s="4" t="s">
        <v>28828</v>
      </c>
      <c r="B7054" s="4" t="s">
        <v>28829</v>
      </c>
      <c r="C7054" s="4" t="s">
        <v>464</v>
      </c>
      <c r="D7054" s="4">
        <v>21</v>
      </c>
      <c r="E7054" s="4" t="s">
        <v>28830</v>
      </c>
      <c r="F7054" s="4">
        <v>1.82443034648895</v>
      </c>
      <c r="G7054" s="4" t="s">
        <v>28831</v>
      </c>
    </row>
    <row r="7055" spans="1:7">
      <c r="A7055" s="4" t="s">
        <v>28832</v>
      </c>
      <c r="B7055" s="4" t="s">
        <v>28833</v>
      </c>
      <c r="C7055" s="4" t="s">
        <v>464</v>
      </c>
      <c r="D7055" s="4">
        <v>41</v>
      </c>
      <c r="E7055" s="4" t="s">
        <v>28834</v>
      </c>
      <c r="F7055" s="4">
        <v>1.82423496246338</v>
      </c>
      <c r="G7055" s="4" t="s">
        <v>28835</v>
      </c>
    </row>
    <row r="7056" spans="1:7">
      <c r="A7056" s="4" t="s">
        <v>28836</v>
      </c>
      <c r="B7056" s="4" t="s">
        <v>28837</v>
      </c>
      <c r="C7056" s="4" t="s">
        <v>464</v>
      </c>
      <c r="D7056" s="4">
        <v>37</v>
      </c>
      <c r="E7056" s="4" t="s">
        <v>28838</v>
      </c>
      <c r="F7056" s="4">
        <v>1.82350277900696</v>
      </c>
      <c r="G7056" s="4" t="s">
        <v>28839</v>
      </c>
    </row>
    <row r="7057" spans="1:7">
      <c r="A7057" s="4" t="s">
        <v>28840</v>
      </c>
      <c r="B7057" s="4" t="s">
        <v>28841</v>
      </c>
      <c r="C7057" s="4" t="s">
        <v>464</v>
      </c>
      <c r="D7057" s="4">
        <v>39</v>
      </c>
      <c r="E7057" s="4" t="s">
        <v>28842</v>
      </c>
      <c r="F7057" s="4">
        <v>1.82330656051636</v>
      </c>
      <c r="G7057" s="4" t="s">
        <v>28843</v>
      </c>
    </row>
    <row r="7058" spans="1:7">
      <c r="A7058" s="4" t="s">
        <v>28844</v>
      </c>
      <c r="B7058" s="4" t="s">
        <v>28845</v>
      </c>
      <c r="C7058" s="4" t="s">
        <v>464</v>
      </c>
      <c r="D7058" s="4">
        <v>34</v>
      </c>
      <c r="E7058" s="4" t="s">
        <v>28846</v>
      </c>
      <c r="F7058" s="4">
        <v>1.82274127006531</v>
      </c>
      <c r="G7058" s="4" t="s">
        <v>28847</v>
      </c>
    </row>
    <row r="7059" spans="1:7">
      <c r="A7059" s="4" t="s">
        <v>28848</v>
      </c>
      <c r="B7059" s="4" t="s">
        <v>28849</v>
      </c>
      <c r="C7059" s="4" t="s">
        <v>464</v>
      </c>
      <c r="D7059" s="4">
        <v>35</v>
      </c>
      <c r="E7059" s="4" t="s">
        <v>28850</v>
      </c>
      <c r="F7059" s="4">
        <v>1.82259404659271</v>
      </c>
      <c r="G7059" s="4" t="s">
        <v>28851</v>
      </c>
    </row>
    <row r="7060" spans="1:7">
      <c r="A7060" s="4" t="s">
        <v>28852</v>
      </c>
      <c r="B7060" s="4" t="s">
        <v>28853</v>
      </c>
      <c r="C7060" s="4" t="s">
        <v>551</v>
      </c>
      <c r="D7060" s="4">
        <v>14</v>
      </c>
      <c r="E7060" s="4" t="s">
        <v>28854</v>
      </c>
      <c r="F7060" s="4">
        <v>1.82218742370605</v>
      </c>
      <c r="G7060" s="4" t="s">
        <v>28855</v>
      </c>
    </row>
    <row r="7061" spans="1:7">
      <c r="A7061" s="4" t="s">
        <v>28856</v>
      </c>
      <c r="B7061" s="4" t="s">
        <v>28857</v>
      </c>
      <c r="C7061" s="4" t="s">
        <v>464</v>
      </c>
      <c r="D7061" s="4">
        <v>37</v>
      </c>
      <c r="E7061" s="4" t="s">
        <v>28858</v>
      </c>
      <c r="F7061" s="4">
        <v>1.82216453552246</v>
      </c>
      <c r="G7061" s="4" t="s">
        <v>28859</v>
      </c>
    </row>
    <row r="7062" spans="1:7">
      <c r="A7062" s="4" t="s">
        <v>28860</v>
      </c>
      <c r="B7062" s="4" t="s">
        <v>28861</v>
      </c>
      <c r="C7062" s="4" t="s">
        <v>464</v>
      </c>
      <c r="D7062" s="4">
        <v>38</v>
      </c>
      <c r="E7062" s="4" t="s">
        <v>28862</v>
      </c>
      <c r="F7062" s="4">
        <v>1.82124042510986</v>
      </c>
      <c r="G7062" s="4" t="s">
        <v>28863</v>
      </c>
    </row>
    <row r="7063" spans="1:7">
      <c r="A7063" s="4" t="s">
        <v>28864</v>
      </c>
      <c r="B7063" s="4" t="s">
        <v>28865</v>
      </c>
      <c r="C7063" s="4" t="s">
        <v>464</v>
      </c>
      <c r="D7063" s="4">
        <v>44</v>
      </c>
      <c r="E7063" s="4" t="s">
        <v>28866</v>
      </c>
      <c r="F7063" s="4">
        <v>1.82116913795471</v>
      </c>
      <c r="G7063" s="4" t="s">
        <v>28867</v>
      </c>
    </row>
    <row r="7064" spans="1:7">
      <c r="A7064" s="4" t="s">
        <v>28868</v>
      </c>
      <c r="B7064" s="4" t="s">
        <v>28869</v>
      </c>
      <c r="C7064" s="4" t="s">
        <v>464</v>
      </c>
      <c r="D7064" s="4">
        <v>37</v>
      </c>
      <c r="E7064" s="4" t="s">
        <v>28870</v>
      </c>
      <c r="F7064" s="4">
        <v>1.82114136219025</v>
      </c>
      <c r="G7064" s="4" t="s">
        <v>28871</v>
      </c>
    </row>
    <row r="7065" spans="1:7">
      <c r="A7065" s="4" t="s">
        <v>28872</v>
      </c>
      <c r="B7065" s="4" t="s">
        <v>28873</v>
      </c>
      <c r="C7065" s="4" t="s">
        <v>464</v>
      </c>
      <c r="D7065" s="4">
        <v>36</v>
      </c>
      <c r="E7065" s="4" t="s">
        <v>28874</v>
      </c>
      <c r="F7065" s="4">
        <v>1.82078623771667</v>
      </c>
      <c r="G7065" s="4" t="s">
        <v>28875</v>
      </c>
    </row>
    <row r="7066" spans="1:7">
      <c r="A7066" s="4" t="s">
        <v>28876</v>
      </c>
      <c r="B7066" s="4" t="s">
        <v>28877</v>
      </c>
      <c r="C7066" s="4" t="s">
        <v>464</v>
      </c>
      <c r="D7066" s="4">
        <v>40</v>
      </c>
      <c r="E7066" s="4" t="s">
        <v>28878</v>
      </c>
      <c r="F7066" s="4">
        <v>1.82073569297791</v>
      </c>
      <c r="G7066" s="4" t="s">
        <v>28879</v>
      </c>
    </row>
    <row r="7067" spans="1:7">
      <c r="A7067" s="4" t="s">
        <v>28880</v>
      </c>
      <c r="B7067" s="4" t="s">
        <v>28881</v>
      </c>
      <c r="C7067" s="4" t="s">
        <v>464</v>
      </c>
      <c r="D7067" s="4">
        <v>46</v>
      </c>
      <c r="E7067" s="4" t="s">
        <v>28882</v>
      </c>
      <c r="F7067" s="4">
        <v>1.82036447525024</v>
      </c>
      <c r="G7067" s="4" t="s">
        <v>28883</v>
      </c>
    </row>
    <row r="7068" spans="1:7">
      <c r="A7068" s="4" t="s">
        <v>28884</v>
      </c>
      <c r="B7068" s="4" t="s">
        <v>28885</v>
      </c>
      <c r="C7068" s="4" t="s">
        <v>464</v>
      </c>
      <c r="D7068" s="4">
        <v>19</v>
      </c>
      <c r="E7068" s="4" t="s">
        <v>28886</v>
      </c>
      <c r="F7068" s="4">
        <v>1.82016146183014</v>
      </c>
      <c r="G7068" s="4" t="s">
        <v>28887</v>
      </c>
    </row>
    <row r="7069" spans="1:7">
      <c r="A7069" s="4" t="s">
        <v>28888</v>
      </c>
      <c r="B7069" s="4" t="s">
        <v>28889</v>
      </c>
      <c r="C7069" s="4" t="s">
        <v>464</v>
      </c>
      <c r="D7069" s="4">
        <v>35</v>
      </c>
      <c r="E7069" s="4" t="s">
        <v>28890</v>
      </c>
      <c r="F7069" s="4">
        <v>1.8201596736908</v>
      </c>
      <c r="G7069" s="4" t="s">
        <v>28891</v>
      </c>
    </row>
    <row r="7070" spans="1:7">
      <c r="A7070" s="4" t="s">
        <v>28892</v>
      </c>
      <c r="B7070" s="4" t="s">
        <v>28893</v>
      </c>
      <c r="C7070" s="4" t="s">
        <v>464</v>
      </c>
      <c r="D7070" s="4">
        <v>34</v>
      </c>
      <c r="E7070" s="4" t="s">
        <v>28894</v>
      </c>
      <c r="F7070" s="4">
        <v>1.81958293914795</v>
      </c>
      <c r="G7070" s="4" t="s">
        <v>28895</v>
      </c>
    </row>
    <row r="7071" spans="1:7">
      <c r="A7071" s="4" t="s">
        <v>28896</v>
      </c>
      <c r="B7071" s="4" t="s">
        <v>28897</v>
      </c>
      <c r="C7071" s="4" t="s">
        <v>551</v>
      </c>
      <c r="D7071" s="4">
        <v>10</v>
      </c>
      <c r="E7071" s="4" t="s">
        <v>28898</v>
      </c>
      <c r="F7071" s="4">
        <v>1.81955599784851</v>
      </c>
      <c r="G7071" s="4" t="s">
        <v>28899</v>
      </c>
    </row>
    <row r="7072" spans="1:7">
      <c r="A7072" s="4" t="s">
        <v>28900</v>
      </c>
      <c r="B7072" s="4" t="s">
        <v>28901</v>
      </c>
      <c r="C7072" s="4" t="s">
        <v>551</v>
      </c>
      <c r="D7072" s="4">
        <v>19</v>
      </c>
      <c r="E7072" s="4" t="s">
        <v>28902</v>
      </c>
      <c r="F7072" s="4">
        <v>1.818883061409</v>
      </c>
      <c r="G7072" s="4" t="s">
        <v>28903</v>
      </c>
    </row>
    <row r="7073" spans="1:7">
      <c r="A7073" s="4" t="s">
        <v>28904</v>
      </c>
      <c r="B7073" s="4" t="s">
        <v>28905</v>
      </c>
      <c r="C7073" s="4" t="s">
        <v>464</v>
      </c>
      <c r="D7073" s="4">
        <v>41</v>
      </c>
      <c r="E7073" s="4" t="s">
        <v>28906</v>
      </c>
      <c r="F7073" s="4">
        <v>1.81768143177032</v>
      </c>
      <c r="G7073" s="4" t="s">
        <v>28907</v>
      </c>
    </row>
    <row r="7074" spans="1:7">
      <c r="A7074" s="4" t="s">
        <v>28908</v>
      </c>
      <c r="B7074" s="4" t="s">
        <v>28909</v>
      </c>
      <c r="C7074" s="4" t="s">
        <v>464</v>
      </c>
      <c r="D7074" s="4">
        <v>38</v>
      </c>
      <c r="E7074" s="4" t="s">
        <v>28910</v>
      </c>
      <c r="F7074" s="4">
        <v>1.81750118732452</v>
      </c>
      <c r="G7074" s="4" t="s">
        <v>28911</v>
      </c>
    </row>
    <row r="7075" spans="1:7">
      <c r="A7075" s="4" t="s">
        <v>28912</v>
      </c>
      <c r="B7075" s="4" t="s">
        <v>28913</v>
      </c>
      <c r="C7075" s="4" t="s">
        <v>464</v>
      </c>
      <c r="D7075" s="4">
        <v>38</v>
      </c>
      <c r="E7075" s="4" t="s">
        <v>28914</v>
      </c>
      <c r="F7075" s="4">
        <v>1.81720304489136</v>
      </c>
      <c r="G7075" s="4" t="s">
        <v>28915</v>
      </c>
    </row>
    <row r="7076" spans="1:7">
      <c r="A7076" s="4" t="s">
        <v>28916</v>
      </c>
      <c r="B7076" s="4" t="s">
        <v>28917</v>
      </c>
      <c r="C7076" s="4" t="s">
        <v>464</v>
      </c>
      <c r="D7076" s="4">
        <v>45</v>
      </c>
      <c r="E7076" s="4" t="s">
        <v>28918</v>
      </c>
      <c r="F7076" s="4">
        <v>1.81719934940338</v>
      </c>
      <c r="G7076" s="4" t="s">
        <v>28919</v>
      </c>
    </row>
    <row r="7077" spans="1:7">
      <c r="A7077" s="4" t="s">
        <v>28920</v>
      </c>
      <c r="B7077" s="4" t="s">
        <v>28921</v>
      </c>
      <c r="C7077" s="4" t="s">
        <v>464</v>
      </c>
      <c r="D7077" s="4">
        <v>32</v>
      </c>
      <c r="E7077" s="4" t="s">
        <v>28922</v>
      </c>
      <c r="F7077" s="4">
        <v>1.81656622886658</v>
      </c>
      <c r="G7077" s="4" t="s">
        <v>28923</v>
      </c>
    </row>
    <row r="7078" spans="1:7">
      <c r="A7078" s="4" t="s">
        <v>28924</v>
      </c>
      <c r="B7078" s="4" t="s">
        <v>28925</v>
      </c>
      <c r="C7078" s="4" t="s">
        <v>464</v>
      </c>
      <c r="D7078" s="4">
        <v>37</v>
      </c>
      <c r="E7078" s="4" t="s">
        <v>28926</v>
      </c>
      <c r="F7078" s="4">
        <v>1.81611776351929</v>
      </c>
      <c r="G7078" s="4" t="s">
        <v>28927</v>
      </c>
    </row>
    <row r="7079" spans="1:7">
      <c r="A7079" s="4" t="s">
        <v>28928</v>
      </c>
      <c r="B7079" s="4" t="s">
        <v>28929</v>
      </c>
      <c r="C7079" s="4" t="s">
        <v>464</v>
      </c>
      <c r="D7079" s="4">
        <v>26</v>
      </c>
      <c r="E7079" s="4" t="s">
        <v>28930</v>
      </c>
      <c r="F7079" s="4">
        <v>1.81532466411591</v>
      </c>
      <c r="G7079" s="4" t="s">
        <v>28931</v>
      </c>
    </row>
    <row r="7080" spans="1:7">
      <c r="A7080" s="4" t="s">
        <v>28932</v>
      </c>
      <c r="B7080" s="4" t="s">
        <v>28933</v>
      </c>
      <c r="C7080" s="4" t="s">
        <v>464</v>
      </c>
      <c r="D7080" s="4">
        <v>35</v>
      </c>
      <c r="E7080" s="4" t="s">
        <v>28934</v>
      </c>
      <c r="F7080" s="4">
        <v>1.81474030017853</v>
      </c>
      <c r="G7080" s="4" t="s">
        <v>28935</v>
      </c>
    </row>
    <row r="7081" spans="1:7">
      <c r="A7081" s="4" t="s">
        <v>28936</v>
      </c>
      <c r="B7081" s="4" t="s">
        <v>28937</v>
      </c>
      <c r="C7081" s="4" t="s">
        <v>4103</v>
      </c>
      <c r="D7081" s="4">
        <v>19</v>
      </c>
      <c r="E7081" s="4" t="s">
        <v>28938</v>
      </c>
      <c r="F7081" s="4">
        <v>1.81460726261139</v>
      </c>
      <c r="G7081" s="4" t="s">
        <v>28939</v>
      </c>
    </row>
    <row r="7082" spans="1:7">
      <c r="A7082" s="4" t="s">
        <v>28940</v>
      </c>
      <c r="B7082" s="4" t="s">
        <v>28941</v>
      </c>
      <c r="C7082" s="4" t="s">
        <v>464</v>
      </c>
      <c r="D7082" s="4">
        <v>32</v>
      </c>
      <c r="E7082" s="4" t="s">
        <v>28942</v>
      </c>
      <c r="F7082" s="4">
        <v>1.81448268890381</v>
      </c>
      <c r="G7082" s="4" t="s">
        <v>28943</v>
      </c>
    </row>
    <row r="7083" spans="1:7">
      <c r="A7083" s="4" t="s">
        <v>28944</v>
      </c>
      <c r="B7083" s="4" t="s">
        <v>28945</v>
      </c>
      <c r="C7083" s="4" t="s">
        <v>464</v>
      </c>
      <c r="D7083" s="4">
        <v>34</v>
      </c>
      <c r="E7083" s="4" t="s">
        <v>28946</v>
      </c>
      <c r="F7083" s="4">
        <v>1.81434988975525</v>
      </c>
      <c r="G7083" s="4" t="s">
        <v>28947</v>
      </c>
    </row>
    <row r="7084" spans="1:7">
      <c r="A7084" s="4" t="s">
        <v>28948</v>
      </c>
      <c r="B7084" s="4" t="s">
        <v>28949</v>
      </c>
      <c r="C7084" s="4" t="s">
        <v>4103</v>
      </c>
      <c r="D7084" s="4">
        <v>8</v>
      </c>
      <c r="E7084" s="4" t="s">
        <v>28950</v>
      </c>
      <c r="F7084" s="4">
        <v>1.81370401382446</v>
      </c>
      <c r="G7084" s="4" t="s">
        <v>28951</v>
      </c>
    </row>
    <row r="7085" spans="1:7">
      <c r="A7085" s="4" t="s">
        <v>28952</v>
      </c>
      <c r="B7085" s="4" t="s">
        <v>28953</v>
      </c>
      <c r="C7085" s="4" t="s">
        <v>464</v>
      </c>
      <c r="D7085" s="4">
        <v>40</v>
      </c>
      <c r="E7085" s="4" t="s">
        <v>28954</v>
      </c>
      <c r="F7085" s="4">
        <v>1.81347751617432</v>
      </c>
      <c r="G7085" s="4" t="s">
        <v>28955</v>
      </c>
    </row>
    <row r="7086" spans="1:7">
      <c r="A7086" s="4" t="s">
        <v>28956</v>
      </c>
      <c r="B7086" s="4" t="s">
        <v>28957</v>
      </c>
      <c r="C7086" s="4" t="s">
        <v>464</v>
      </c>
      <c r="D7086" s="4">
        <v>33</v>
      </c>
      <c r="E7086" s="4" t="s">
        <v>28958</v>
      </c>
      <c r="F7086" s="4">
        <v>1.81327450275421</v>
      </c>
      <c r="G7086" s="4" t="s">
        <v>28959</v>
      </c>
    </row>
    <row r="7087" spans="1:7">
      <c r="A7087" s="4" t="s">
        <v>28960</v>
      </c>
      <c r="B7087" s="4" t="s">
        <v>28961</v>
      </c>
      <c r="C7087" s="4" t="s">
        <v>464</v>
      </c>
      <c r="D7087" s="4">
        <v>40</v>
      </c>
      <c r="E7087" s="4" t="s">
        <v>28962</v>
      </c>
      <c r="F7087" s="4">
        <v>1.81302607059479</v>
      </c>
      <c r="G7087" s="4" t="s">
        <v>28963</v>
      </c>
    </row>
    <row r="7088" spans="1:7">
      <c r="A7088" s="4" t="s">
        <v>28964</v>
      </c>
      <c r="B7088" s="4" t="s">
        <v>28965</v>
      </c>
      <c r="C7088" s="4" t="s">
        <v>464</v>
      </c>
      <c r="D7088" s="4">
        <v>41</v>
      </c>
      <c r="E7088" s="4" t="s">
        <v>28966</v>
      </c>
      <c r="F7088" s="4">
        <v>1.81295609474182</v>
      </c>
      <c r="G7088" s="4" t="s">
        <v>28967</v>
      </c>
    </row>
    <row r="7089" spans="1:7">
      <c r="A7089" s="4" t="s">
        <v>28968</v>
      </c>
      <c r="B7089" s="4" t="s">
        <v>28969</v>
      </c>
      <c r="C7089" s="4" t="s">
        <v>464</v>
      </c>
      <c r="D7089" s="4">
        <v>38</v>
      </c>
      <c r="E7089" s="4" t="s">
        <v>28970</v>
      </c>
      <c r="F7089" s="4">
        <v>1.81265187263489</v>
      </c>
      <c r="G7089" s="4" t="s">
        <v>28971</v>
      </c>
    </row>
    <row r="7090" spans="1:7">
      <c r="A7090" s="4" t="s">
        <v>28972</v>
      </c>
      <c r="B7090" s="4" t="s">
        <v>28973</v>
      </c>
      <c r="C7090" s="4" t="s">
        <v>464</v>
      </c>
      <c r="D7090" s="4">
        <v>33</v>
      </c>
      <c r="E7090" s="4" t="s">
        <v>28974</v>
      </c>
      <c r="F7090" s="4">
        <v>1.81260776519775</v>
      </c>
      <c r="G7090" s="4" t="s">
        <v>28975</v>
      </c>
    </row>
    <row r="7091" spans="1:7">
      <c r="A7091" s="4" t="s">
        <v>28976</v>
      </c>
      <c r="B7091" s="4" t="s">
        <v>28977</v>
      </c>
      <c r="C7091" s="4" t="s">
        <v>464</v>
      </c>
      <c r="D7091" s="4">
        <v>38</v>
      </c>
      <c r="E7091" s="4" t="s">
        <v>28978</v>
      </c>
      <c r="F7091" s="4">
        <v>1.81205654144287</v>
      </c>
      <c r="G7091" s="4" t="s">
        <v>28979</v>
      </c>
    </row>
    <row r="7092" spans="1:7">
      <c r="A7092" s="4" t="s">
        <v>28980</v>
      </c>
      <c r="B7092" s="4" t="s">
        <v>28981</v>
      </c>
      <c r="C7092" s="4" t="s">
        <v>464</v>
      </c>
      <c r="D7092" s="4">
        <v>42</v>
      </c>
      <c r="E7092" s="4" t="s">
        <v>28982</v>
      </c>
      <c r="F7092" s="4">
        <v>1.8105685710907</v>
      </c>
      <c r="G7092" s="4" t="s">
        <v>28983</v>
      </c>
    </row>
    <row r="7093" spans="1:7">
      <c r="A7093" s="4" t="s">
        <v>28984</v>
      </c>
      <c r="B7093" s="4" t="s">
        <v>28985</v>
      </c>
      <c r="C7093" s="4" t="s">
        <v>464</v>
      </c>
      <c r="D7093" s="4">
        <v>46</v>
      </c>
      <c r="E7093" s="4" t="s">
        <v>28986</v>
      </c>
      <c r="F7093" s="4">
        <v>1.80973637104034</v>
      </c>
      <c r="G7093" s="4" t="s">
        <v>28987</v>
      </c>
    </row>
    <row r="7094" spans="1:7">
      <c r="A7094" s="4" t="s">
        <v>28988</v>
      </c>
      <c r="B7094" s="4" t="s">
        <v>28989</v>
      </c>
      <c r="C7094" s="4" t="s">
        <v>464</v>
      </c>
      <c r="D7094" s="4">
        <v>41</v>
      </c>
      <c r="E7094" s="4" t="s">
        <v>28990</v>
      </c>
      <c r="F7094" s="4">
        <v>1.80963551998138</v>
      </c>
      <c r="G7094" s="4" t="s">
        <v>28991</v>
      </c>
    </row>
    <row r="7095" spans="1:7">
      <c r="A7095" s="4" t="s">
        <v>28992</v>
      </c>
      <c r="B7095" s="4" t="s">
        <v>28993</v>
      </c>
      <c r="C7095" s="4" t="s">
        <v>464</v>
      </c>
      <c r="D7095" s="4">
        <v>29</v>
      </c>
      <c r="E7095" s="4" t="s">
        <v>28994</v>
      </c>
      <c r="F7095" s="4">
        <v>1.80958878993988</v>
      </c>
      <c r="G7095" s="4" t="s">
        <v>28995</v>
      </c>
    </row>
    <row r="7096" spans="1:7">
      <c r="A7096" s="4" t="s">
        <v>28996</v>
      </c>
      <c r="B7096" s="4" t="s">
        <v>28997</v>
      </c>
      <c r="C7096" s="4" t="s">
        <v>464</v>
      </c>
      <c r="D7096" s="4">
        <v>30</v>
      </c>
      <c r="E7096" s="4" t="s">
        <v>28998</v>
      </c>
      <c r="F7096" s="4">
        <v>1.8095326423645</v>
      </c>
      <c r="G7096" s="4" t="s">
        <v>28999</v>
      </c>
    </row>
    <row r="7097" spans="1:7">
      <c r="A7097" s="4" t="s">
        <v>29000</v>
      </c>
      <c r="B7097" s="4" t="s">
        <v>29001</v>
      </c>
      <c r="C7097" s="4" t="s">
        <v>551</v>
      </c>
      <c r="D7097" s="4">
        <v>15</v>
      </c>
      <c r="E7097" s="4" t="s">
        <v>29002</v>
      </c>
      <c r="F7097" s="4">
        <v>1.8095326423645</v>
      </c>
      <c r="G7097" s="4" t="s">
        <v>29003</v>
      </c>
    </row>
    <row r="7098" spans="1:7">
      <c r="A7098" s="4" t="s">
        <v>29004</v>
      </c>
      <c r="B7098" s="4" t="s">
        <v>29005</v>
      </c>
      <c r="C7098" s="4" t="s">
        <v>464</v>
      </c>
      <c r="D7098" s="4">
        <v>48</v>
      </c>
      <c r="E7098" s="4" t="s">
        <v>29006</v>
      </c>
      <c r="F7098" s="4">
        <v>1.80920696258545</v>
      </c>
      <c r="G7098" s="4" t="s">
        <v>29007</v>
      </c>
    </row>
    <row r="7099" spans="1:7">
      <c r="A7099" s="4" t="s">
        <v>29008</v>
      </c>
      <c r="B7099" s="4" t="s">
        <v>29009</v>
      </c>
      <c r="C7099" s="4" t="s">
        <v>464</v>
      </c>
      <c r="D7099" s="4">
        <v>37</v>
      </c>
      <c r="E7099" s="4" t="s">
        <v>29010</v>
      </c>
      <c r="F7099" s="4">
        <v>1.80873239040375</v>
      </c>
      <c r="G7099" s="4" t="s">
        <v>29011</v>
      </c>
    </row>
    <row r="7100" spans="1:7">
      <c r="A7100" s="4" t="s">
        <v>29012</v>
      </c>
      <c r="B7100" s="4" t="s">
        <v>29013</v>
      </c>
      <c r="C7100" s="4" t="s">
        <v>464</v>
      </c>
      <c r="D7100" s="4">
        <v>36</v>
      </c>
      <c r="E7100" s="4" t="s">
        <v>29014</v>
      </c>
      <c r="F7100" s="4">
        <v>1.80863678455353</v>
      </c>
      <c r="G7100" s="4" t="s">
        <v>29015</v>
      </c>
    </row>
    <row r="7101" spans="1:7">
      <c r="A7101" s="4" t="s">
        <v>29016</v>
      </c>
      <c r="B7101" s="4" t="s">
        <v>29017</v>
      </c>
      <c r="C7101" s="4" t="s">
        <v>464</v>
      </c>
      <c r="D7101" s="4">
        <v>32</v>
      </c>
      <c r="E7101" s="4" t="s">
        <v>29018</v>
      </c>
      <c r="F7101" s="4">
        <v>1.8080552816391</v>
      </c>
      <c r="G7101" s="4" t="s">
        <v>29019</v>
      </c>
    </row>
    <row r="7102" spans="1:7">
      <c r="A7102" s="4" t="s">
        <v>29020</v>
      </c>
      <c r="B7102" s="4" t="s">
        <v>29021</v>
      </c>
      <c r="C7102" s="4" t="s">
        <v>464</v>
      </c>
      <c r="D7102" s="4">
        <v>36</v>
      </c>
      <c r="E7102" s="4" t="s">
        <v>29022</v>
      </c>
      <c r="F7102" s="4">
        <v>1.80787968635559</v>
      </c>
      <c r="G7102" s="4" t="s">
        <v>29023</v>
      </c>
    </row>
    <row r="7103" spans="1:7">
      <c r="A7103" s="4" t="s">
        <v>29024</v>
      </c>
      <c r="B7103" s="4" t="s">
        <v>29025</v>
      </c>
      <c r="C7103" s="4" t="s">
        <v>464</v>
      </c>
      <c r="D7103" s="4">
        <v>37</v>
      </c>
      <c r="E7103" s="4" t="s">
        <v>29026</v>
      </c>
      <c r="F7103" s="4">
        <v>1.80768585205078</v>
      </c>
      <c r="G7103" s="4" t="s">
        <v>29027</v>
      </c>
    </row>
    <row r="7104" spans="1:7">
      <c r="A7104" s="4" t="s">
        <v>29028</v>
      </c>
      <c r="B7104" s="4" t="s">
        <v>29029</v>
      </c>
      <c r="C7104" s="4" t="s">
        <v>464</v>
      </c>
      <c r="D7104" s="4">
        <v>45</v>
      </c>
      <c r="E7104" s="4" t="s">
        <v>29030</v>
      </c>
      <c r="F7104" s="4">
        <v>1.80752301216125</v>
      </c>
      <c r="G7104" s="4" t="s">
        <v>29031</v>
      </c>
    </row>
    <row r="7105" spans="1:7">
      <c r="A7105" s="4" t="s">
        <v>29032</v>
      </c>
      <c r="B7105" s="4" t="s">
        <v>29033</v>
      </c>
      <c r="C7105" s="4" t="s">
        <v>464</v>
      </c>
      <c r="D7105" s="4">
        <v>39</v>
      </c>
      <c r="E7105" s="4" t="s">
        <v>29034</v>
      </c>
      <c r="F7105" s="4">
        <v>1.80735111236572</v>
      </c>
      <c r="G7105" s="4" t="s">
        <v>29035</v>
      </c>
    </row>
    <row r="7106" spans="1:7">
      <c r="A7106" s="4" t="s">
        <v>29036</v>
      </c>
      <c r="B7106" s="4" t="s">
        <v>29037</v>
      </c>
      <c r="C7106" s="4" t="s">
        <v>464</v>
      </c>
      <c r="D7106" s="4">
        <v>36</v>
      </c>
      <c r="E7106" s="4" t="s">
        <v>29038</v>
      </c>
      <c r="F7106" s="4">
        <v>1.8071266412735</v>
      </c>
      <c r="G7106" s="4" t="s">
        <v>29039</v>
      </c>
    </row>
    <row r="7107" spans="1:7">
      <c r="A7107" s="4" t="s">
        <v>29040</v>
      </c>
      <c r="B7107" s="4" t="s">
        <v>29041</v>
      </c>
      <c r="C7107" s="4" t="s">
        <v>464</v>
      </c>
      <c r="D7107" s="4">
        <v>42</v>
      </c>
      <c r="E7107" s="4" t="s">
        <v>29042</v>
      </c>
      <c r="F7107" s="4">
        <v>1.80689489841461</v>
      </c>
      <c r="G7107" s="4" t="s">
        <v>29043</v>
      </c>
    </row>
    <row r="7108" spans="1:7">
      <c r="A7108" s="4" t="s">
        <v>29044</v>
      </c>
      <c r="B7108" s="4" t="s">
        <v>29045</v>
      </c>
      <c r="C7108" s="4" t="s">
        <v>464</v>
      </c>
      <c r="D7108" s="4">
        <v>33</v>
      </c>
      <c r="E7108" s="4" t="s">
        <v>29046</v>
      </c>
      <c r="F7108" s="4">
        <v>1.80672705173492</v>
      </c>
      <c r="G7108" s="4" t="s">
        <v>29047</v>
      </c>
    </row>
    <row r="7109" spans="1:7">
      <c r="A7109" s="4" t="s">
        <v>29048</v>
      </c>
      <c r="B7109" s="4" t="s">
        <v>29049</v>
      </c>
      <c r="C7109" s="4" t="s">
        <v>464</v>
      </c>
      <c r="D7109" s="4">
        <v>45</v>
      </c>
      <c r="E7109" s="4" t="s">
        <v>29050</v>
      </c>
      <c r="F7109" s="4">
        <v>1.80448091030121</v>
      </c>
      <c r="G7109" s="4" t="s">
        <v>29051</v>
      </c>
    </row>
    <row r="7110" spans="1:7">
      <c r="A7110" s="4" t="s">
        <v>29052</v>
      </c>
      <c r="B7110" s="4" t="s">
        <v>29053</v>
      </c>
      <c r="C7110" s="4" t="s">
        <v>464</v>
      </c>
      <c r="D7110" s="4">
        <v>37</v>
      </c>
      <c r="E7110" s="4" t="s">
        <v>29054</v>
      </c>
      <c r="F7110" s="4">
        <v>1.80389583110809</v>
      </c>
      <c r="G7110" s="4" t="s">
        <v>29055</v>
      </c>
    </row>
    <row r="7111" spans="1:7">
      <c r="A7111" s="4" t="s">
        <v>29056</v>
      </c>
      <c r="B7111" s="4" t="s">
        <v>29057</v>
      </c>
      <c r="C7111" s="4" t="s">
        <v>464</v>
      </c>
      <c r="D7111" s="4">
        <v>39</v>
      </c>
      <c r="E7111" s="4" t="s">
        <v>29058</v>
      </c>
      <c r="F7111" s="4">
        <v>1.80387473106384</v>
      </c>
      <c r="G7111" s="4" t="s">
        <v>29059</v>
      </c>
    </row>
    <row r="7112" spans="1:7">
      <c r="A7112" s="4" t="s">
        <v>29060</v>
      </c>
      <c r="B7112" s="4" t="s">
        <v>29061</v>
      </c>
      <c r="C7112" s="4" t="s">
        <v>464</v>
      </c>
      <c r="D7112" s="4">
        <v>37</v>
      </c>
      <c r="E7112" s="4" t="s">
        <v>29062</v>
      </c>
      <c r="F7112" s="4">
        <v>1.80375337600708</v>
      </c>
      <c r="G7112" s="4" t="s">
        <v>29063</v>
      </c>
    </row>
    <row r="7113" spans="1:7">
      <c r="A7113" s="4" t="s">
        <v>29064</v>
      </c>
      <c r="B7113" s="4" t="s">
        <v>29065</v>
      </c>
      <c r="C7113" s="4" t="s">
        <v>464</v>
      </c>
      <c r="D7113" s="4">
        <v>40</v>
      </c>
      <c r="E7113" s="4" t="s">
        <v>29066</v>
      </c>
      <c r="F7113" s="4">
        <v>1.80342817306519</v>
      </c>
      <c r="G7113" s="4" t="s">
        <v>29067</v>
      </c>
    </row>
    <row r="7114" spans="1:7">
      <c r="A7114" s="4" t="s">
        <v>29068</v>
      </c>
      <c r="B7114" s="4" t="s">
        <v>29069</v>
      </c>
      <c r="C7114" s="4" t="s">
        <v>464</v>
      </c>
      <c r="D7114" s="4">
        <v>38</v>
      </c>
      <c r="E7114" s="4" t="s">
        <v>29070</v>
      </c>
      <c r="F7114" s="4">
        <v>1.80301570892334</v>
      </c>
      <c r="G7114" s="4" t="s">
        <v>29071</v>
      </c>
    </row>
    <row r="7115" spans="1:7">
      <c r="A7115" s="4" t="s">
        <v>29072</v>
      </c>
      <c r="B7115" s="4" t="s">
        <v>29073</v>
      </c>
      <c r="C7115" s="4" t="s">
        <v>464</v>
      </c>
      <c r="D7115" s="4">
        <v>33</v>
      </c>
      <c r="E7115" s="4" t="s">
        <v>29074</v>
      </c>
      <c r="F7115" s="4">
        <v>1.8024286031723</v>
      </c>
      <c r="G7115" s="4" t="s">
        <v>29075</v>
      </c>
    </row>
    <row r="7116" spans="1:7">
      <c r="A7116" s="4" t="s">
        <v>29076</v>
      </c>
      <c r="B7116" s="4" t="s">
        <v>29077</v>
      </c>
      <c r="C7116" s="4" t="s">
        <v>464</v>
      </c>
      <c r="D7116" s="4">
        <v>34</v>
      </c>
      <c r="E7116" s="4" t="s">
        <v>29078</v>
      </c>
      <c r="F7116" s="4">
        <v>1.80208396911621</v>
      </c>
      <c r="G7116" s="4" t="s">
        <v>29079</v>
      </c>
    </row>
    <row r="7117" spans="1:7">
      <c r="A7117" s="4" t="s">
        <v>29080</v>
      </c>
      <c r="B7117" s="4" t="s">
        <v>29081</v>
      </c>
      <c r="C7117" s="4" t="s">
        <v>464</v>
      </c>
      <c r="D7117" s="4">
        <v>38</v>
      </c>
      <c r="E7117" s="4" t="s">
        <v>29082</v>
      </c>
      <c r="F7117" s="4">
        <v>1.80163216590881</v>
      </c>
      <c r="G7117" s="4" t="s">
        <v>29083</v>
      </c>
    </row>
    <row r="7118" spans="1:7">
      <c r="A7118" s="4" t="s">
        <v>29084</v>
      </c>
      <c r="B7118" s="4" t="s">
        <v>29085</v>
      </c>
      <c r="C7118" s="4" t="s">
        <v>464</v>
      </c>
      <c r="D7118" s="4">
        <v>38</v>
      </c>
      <c r="E7118" s="4" t="s">
        <v>29086</v>
      </c>
      <c r="F7118" s="4">
        <v>1.80134963989258</v>
      </c>
      <c r="G7118" s="4" t="s">
        <v>29087</v>
      </c>
    </row>
    <row r="7119" spans="1:7">
      <c r="A7119" s="4" t="s">
        <v>29088</v>
      </c>
      <c r="B7119" s="4" t="s">
        <v>29089</v>
      </c>
      <c r="C7119" s="4" t="s">
        <v>551</v>
      </c>
      <c r="D7119" s="4">
        <v>28</v>
      </c>
      <c r="E7119" s="4" t="s">
        <v>29090</v>
      </c>
      <c r="F7119" s="4">
        <v>1.80096924304962</v>
      </c>
      <c r="G7119" s="4" t="s">
        <v>29091</v>
      </c>
    </row>
    <row r="7120" spans="1:7">
      <c r="A7120" s="4" t="s">
        <v>29092</v>
      </c>
      <c r="B7120" s="4" t="s">
        <v>29093</v>
      </c>
      <c r="C7120" s="4" t="s">
        <v>464</v>
      </c>
      <c r="D7120" s="4">
        <v>40</v>
      </c>
      <c r="E7120" s="4" t="s">
        <v>29094</v>
      </c>
      <c r="F7120" s="4">
        <v>1.80078792572021</v>
      </c>
      <c r="G7120" s="4" t="s">
        <v>29095</v>
      </c>
    </row>
    <row r="7121" spans="1:7">
      <c r="A7121" s="4" t="s">
        <v>29096</v>
      </c>
      <c r="B7121" s="4" t="s">
        <v>29097</v>
      </c>
      <c r="C7121" s="4" t="s">
        <v>464</v>
      </c>
      <c r="D7121" s="4">
        <v>37</v>
      </c>
      <c r="E7121" s="4" t="s">
        <v>29098</v>
      </c>
      <c r="F7121" s="4">
        <v>1.79971361160278</v>
      </c>
      <c r="G7121" s="4" t="s">
        <v>29099</v>
      </c>
    </row>
    <row r="7122" spans="1:7">
      <c r="A7122" s="4" t="s">
        <v>29100</v>
      </c>
      <c r="B7122" s="4" t="s">
        <v>29101</v>
      </c>
      <c r="C7122" s="4" t="s">
        <v>464</v>
      </c>
      <c r="D7122" s="4">
        <v>39</v>
      </c>
      <c r="E7122" s="4" t="s">
        <v>29102</v>
      </c>
      <c r="F7122" s="4">
        <v>1.7992467880249</v>
      </c>
      <c r="G7122" s="4" t="s">
        <v>29103</v>
      </c>
    </row>
    <row r="7123" spans="1:7">
      <c r="A7123" s="4" t="s">
        <v>29104</v>
      </c>
      <c r="B7123" s="4" t="s">
        <v>29105</v>
      </c>
      <c r="C7123" s="4" t="s">
        <v>464</v>
      </c>
      <c r="D7123" s="4">
        <v>40</v>
      </c>
      <c r="E7123" s="4" t="s">
        <v>29106</v>
      </c>
      <c r="F7123" s="4">
        <v>1.79867005348206</v>
      </c>
      <c r="G7123" s="4" t="s">
        <v>29107</v>
      </c>
    </row>
    <row r="7124" spans="1:7">
      <c r="A7124" s="4" t="s">
        <v>29108</v>
      </c>
      <c r="B7124" s="4" t="s">
        <v>29109</v>
      </c>
      <c r="C7124" s="4" t="s">
        <v>464</v>
      </c>
      <c r="D7124" s="4">
        <v>41</v>
      </c>
      <c r="E7124" s="4" t="s">
        <v>29110</v>
      </c>
      <c r="F7124" s="4">
        <v>1.79788899421692</v>
      </c>
      <c r="G7124" s="4" t="s">
        <v>29111</v>
      </c>
    </row>
    <row r="7125" spans="1:7">
      <c r="A7125" s="4" t="s">
        <v>29112</v>
      </c>
      <c r="B7125" s="4" t="s">
        <v>29113</v>
      </c>
      <c r="C7125" s="4" t="s">
        <v>464</v>
      </c>
      <c r="D7125" s="4">
        <v>41</v>
      </c>
      <c r="E7125" s="4" t="s">
        <v>29114</v>
      </c>
      <c r="F7125" s="4">
        <v>1.79782509803772</v>
      </c>
      <c r="G7125" s="4" t="s">
        <v>29115</v>
      </c>
    </row>
    <row r="7126" spans="1:7">
      <c r="A7126" s="4" t="s">
        <v>29116</v>
      </c>
      <c r="B7126" s="4" t="s">
        <v>29117</v>
      </c>
      <c r="C7126" s="4" t="s">
        <v>464</v>
      </c>
      <c r="D7126" s="4">
        <v>42</v>
      </c>
      <c r="E7126" s="4" t="s">
        <v>29118</v>
      </c>
      <c r="F7126" s="4">
        <v>1.79767251014709</v>
      </c>
      <c r="G7126" s="4" t="s">
        <v>29119</v>
      </c>
    </row>
    <row r="7127" spans="1:7">
      <c r="A7127" s="4" t="s">
        <v>29120</v>
      </c>
      <c r="B7127" s="4" t="s">
        <v>29121</v>
      </c>
      <c r="C7127" s="4" t="s">
        <v>464</v>
      </c>
      <c r="D7127" s="4">
        <v>38</v>
      </c>
      <c r="E7127" s="4" t="s">
        <v>29122</v>
      </c>
      <c r="F7127" s="4">
        <v>1.79756212234497</v>
      </c>
      <c r="G7127" s="4" t="s">
        <v>29123</v>
      </c>
    </row>
    <row r="7128" spans="1:7">
      <c r="A7128" s="4" t="s">
        <v>29124</v>
      </c>
      <c r="B7128" s="4" t="s">
        <v>29125</v>
      </c>
      <c r="C7128" s="4" t="s">
        <v>464</v>
      </c>
      <c r="D7128" s="4">
        <v>46</v>
      </c>
      <c r="E7128" s="4" t="s">
        <v>29126</v>
      </c>
      <c r="F7128" s="4">
        <v>1.79664587974548</v>
      </c>
      <c r="G7128" s="4" t="s">
        <v>29127</v>
      </c>
    </row>
    <row r="7129" spans="1:7">
      <c r="A7129" s="4" t="s">
        <v>29128</v>
      </c>
      <c r="B7129" s="4" t="s">
        <v>29129</v>
      </c>
      <c r="C7129" s="4" t="s">
        <v>464</v>
      </c>
      <c r="D7129" s="4">
        <v>42</v>
      </c>
      <c r="E7129" s="4" t="s">
        <v>29130</v>
      </c>
      <c r="F7129" s="4">
        <v>1.79649472236633</v>
      </c>
      <c r="G7129" s="4" t="s">
        <v>29131</v>
      </c>
    </row>
    <row r="7130" spans="1:7">
      <c r="A7130" s="4" t="s">
        <v>29132</v>
      </c>
      <c r="B7130" s="4" t="s">
        <v>29133</v>
      </c>
      <c r="C7130" s="4" t="s">
        <v>464</v>
      </c>
      <c r="D7130" s="4">
        <v>40</v>
      </c>
      <c r="E7130" s="4" t="s">
        <v>29134</v>
      </c>
      <c r="F7130" s="4">
        <v>1.79623055458069</v>
      </c>
      <c r="G7130" s="4" t="s">
        <v>29135</v>
      </c>
    </row>
    <row r="7131" spans="1:7">
      <c r="A7131" s="4" t="s">
        <v>29136</v>
      </c>
      <c r="B7131" s="4" t="s">
        <v>29137</v>
      </c>
      <c r="C7131" s="4" t="s">
        <v>464</v>
      </c>
      <c r="D7131" s="4">
        <v>42</v>
      </c>
      <c r="E7131" s="4" t="s">
        <v>29138</v>
      </c>
      <c r="F7131" s="4">
        <v>1.79564762115479</v>
      </c>
      <c r="G7131" s="4" t="s">
        <v>29139</v>
      </c>
    </row>
    <row r="7132" spans="1:7">
      <c r="A7132" s="4" t="s">
        <v>29140</v>
      </c>
      <c r="B7132" s="4" t="s">
        <v>29141</v>
      </c>
      <c r="C7132" s="4" t="s">
        <v>464</v>
      </c>
      <c r="D7132" s="4">
        <v>38</v>
      </c>
      <c r="E7132" s="4" t="s">
        <v>29142</v>
      </c>
      <c r="F7132" s="4">
        <v>1.79555583000183</v>
      </c>
      <c r="G7132" s="4" t="s">
        <v>29143</v>
      </c>
    </row>
    <row r="7133" spans="1:7">
      <c r="A7133" s="4" t="s">
        <v>29144</v>
      </c>
      <c r="B7133" s="4" t="s">
        <v>29145</v>
      </c>
      <c r="C7133" s="4" t="s">
        <v>464</v>
      </c>
      <c r="D7133" s="4">
        <v>42</v>
      </c>
      <c r="E7133" s="4" t="s">
        <v>29146</v>
      </c>
      <c r="F7133" s="4">
        <v>1.79498338699341</v>
      </c>
      <c r="G7133" s="4" t="s">
        <v>29147</v>
      </c>
    </row>
    <row r="7134" spans="1:7">
      <c r="A7134" s="4" t="s">
        <v>29148</v>
      </c>
      <c r="B7134" s="4" t="s">
        <v>29149</v>
      </c>
      <c r="C7134" s="4" t="s">
        <v>464</v>
      </c>
      <c r="D7134" s="4">
        <v>45</v>
      </c>
      <c r="E7134" s="4" t="s">
        <v>29150</v>
      </c>
      <c r="F7134" s="4">
        <v>1.79404056072235</v>
      </c>
      <c r="G7134" s="4" t="s">
        <v>29151</v>
      </c>
    </row>
    <row r="7135" spans="1:7">
      <c r="A7135" s="4" t="s">
        <v>29152</v>
      </c>
      <c r="B7135" s="4" t="s">
        <v>29153</v>
      </c>
      <c r="C7135" s="4" t="s">
        <v>464</v>
      </c>
      <c r="D7135" s="4">
        <v>36</v>
      </c>
      <c r="E7135" s="4" t="s">
        <v>29154</v>
      </c>
      <c r="F7135" s="4">
        <v>1.7936794757843</v>
      </c>
      <c r="G7135" s="4" t="s">
        <v>29155</v>
      </c>
    </row>
    <row r="7136" spans="1:7">
      <c r="A7136" s="4" t="s">
        <v>29156</v>
      </c>
      <c r="B7136" s="4" t="s">
        <v>29157</v>
      </c>
      <c r="C7136" s="4" t="s">
        <v>464</v>
      </c>
      <c r="D7136" s="4">
        <v>37</v>
      </c>
      <c r="E7136" s="4" t="s">
        <v>29158</v>
      </c>
      <c r="F7136" s="4">
        <v>1.79320180416107</v>
      </c>
      <c r="G7136" s="4" t="s">
        <v>29159</v>
      </c>
    </row>
    <row r="7137" spans="1:7">
      <c r="A7137" s="4" t="s">
        <v>29160</v>
      </c>
      <c r="B7137" s="4" t="s">
        <v>29161</v>
      </c>
      <c r="C7137" s="4" t="s">
        <v>464</v>
      </c>
      <c r="D7137" s="4">
        <v>40</v>
      </c>
      <c r="E7137" s="4" t="s">
        <v>29162</v>
      </c>
      <c r="F7137" s="4">
        <v>1.79274225234985</v>
      </c>
      <c r="G7137" s="4" t="s">
        <v>29163</v>
      </c>
    </row>
    <row r="7138" spans="1:7">
      <c r="A7138" s="4" t="s">
        <v>29164</v>
      </c>
      <c r="B7138" s="4" t="s">
        <v>29165</v>
      </c>
      <c r="C7138" s="4" t="s">
        <v>464</v>
      </c>
      <c r="D7138" s="4">
        <v>39</v>
      </c>
      <c r="E7138" s="4" t="s">
        <v>29166</v>
      </c>
      <c r="F7138" s="4">
        <v>1.79242718219757</v>
      </c>
      <c r="G7138" s="4" t="s">
        <v>29167</v>
      </c>
    </row>
    <row r="7139" spans="1:7">
      <c r="A7139" s="4" t="s">
        <v>29168</v>
      </c>
      <c r="B7139" s="4" t="s">
        <v>29169</v>
      </c>
      <c r="C7139" s="4" t="s">
        <v>464</v>
      </c>
      <c r="D7139" s="4">
        <v>34</v>
      </c>
      <c r="E7139" s="4" t="s">
        <v>29170</v>
      </c>
      <c r="F7139" s="4">
        <v>1.79163134098053</v>
      </c>
      <c r="G7139" s="4" t="s">
        <v>29171</v>
      </c>
    </row>
    <row r="7140" spans="1:7">
      <c r="A7140" s="4" t="s">
        <v>29172</v>
      </c>
      <c r="B7140" s="4" t="s">
        <v>29173</v>
      </c>
      <c r="C7140" s="4" t="s">
        <v>464</v>
      </c>
      <c r="D7140" s="4">
        <v>36</v>
      </c>
      <c r="E7140" s="4" t="s">
        <v>29174</v>
      </c>
      <c r="F7140" s="4">
        <v>1.79148197174072</v>
      </c>
      <c r="G7140" s="4" t="s">
        <v>29175</v>
      </c>
    </row>
    <row r="7141" spans="1:7">
      <c r="A7141" s="4" t="s">
        <v>29176</v>
      </c>
      <c r="B7141" s="4" t="s">
        <v>29177</v>
      </c>
      <c r="C7141" s="4" t="s">
        <v>464</v>
      </c>
      <c r="D7141" s="4">
        <v>37</v>
      </c>
      <c r="E7141" s="4" t="s">
        <v>29178</v>
      </c>
      <c r="F7141" s="4">
        <v>1.79105579853058</v>
      </c>
      <c r="G7141" s="4" t="s">
        <v>29179</v>
      </c>
    </row>
    <row r="7142" spans="1:7">
      <c r="A7142" s="4" t="s">
        <v>29180</v>
      </c>
      <c r="B7142" s="4" t="s">
        <v>29181</v>
      </c>
      <c r="C7142" s="4" t="s">
        <v>551</v>
      </c>
      <c r="D7142" s="4">
        <v>19</v>
      </c>
      <c r="E7142" s="4" t="s">
        <v>29182</v>
      </c>
      <c r="F7142" s="4">
        <v>1.79092526435852</v>
      </c>
      <c r="G7142" s="4" t="s">
        <v>29183</v>
      </c>
    </row>
    <row r="7143" spans="1:7">
      <c r="A7143" s="4" t="s">
        <v>29184</v>
      </c>
      <c r="B7143" s="4" t="s">
        <v>29185</v>
      </c>
      <c r="C7143" s="4" t="s">
        <v>464</v>
      </c>
      <c r="D7143" s="4">
        <v>41</v>
      </c>
      <c r="E7143" s="4" t="s">
        <v>29186</v>
      </c>
      <c r="F7143" s="4">
        <v>1.79066562652588</v>
      </c>
      <c r="G7143" s="4" t="s">
        <v>29187</v>
      </c>
    </row>
    <row r="7144" spans="1:7">
      <c r="A7144" s="4" t="s">
        <v>29188</v>
      </c>
      <c r="B7144" s="4" t="s">
        <v>29189</v>
      </c>
      <c r="C7144" s="4" t="s">
        <v>464</v>
      </c>
      <c r="D7144" s="4">
        <v>37</v>
      </c>
      <c r="E7144" s="4" t="s">
        <v>29190</v>
      </c>
      <c r="F7144" s="4">
        <v>1.79058647155762</v>
      </c>
      <c r="G7144" s="4" t="s">
        <v>29191</v>
      </c>
    </row>
    <row r="7145" spans="1:7">
      <c r="A7145" s="4" t="s">
        <v>29192</v>
      </c>
      <c r="B7145" s="4" t="s">
        <v>29193</v>
      </c>
      <c r="C7145" s="4" t="s">
        <v>464</v>
      </c>
      <c r="D7145" s="4">
        <v>32</v>
      </c>
      <c r="E7145" s="4" t="s">
        <v>29194</v>
      </c>
      <c r="F7145" s="4">
        <v>1.79057621955872</v>
      </c>
      <c r="G7145" s="4" t="s">
        <v>29195</v>
      </c>
    </row>
    <row r="7146" spans="1:7">
      <c r="A7146" s="4" t="s">
        <v>29196</v>
      </c>
      <c r="B7146" s="4" t="s">
        <v>29197</v>
      </c>
      <c r="C7146" s="4" t="s">
        <v>464</v>
      </c>
      <c r="D7146" s="4">
        <v>34</v>
      </c>
      <c r="E7146" s="4" t="s">
        <v>29198</v>
      </c>
      <c r="F7146" s="4">
        <v>1.79031002521515</v>
      </c>
      <c r="G7146" s="4" t="s">
        <v>29199</v>
      </c>
    </row>
    <row r="7147" spans="1:7">
      <c r="A7147" s="4" t="s">
        <v>29200</v>
      </c>
      <c r="B7147" s="4" t="s">
        <v>29201</v>
      </c>
      <c r="C7147" s="4" t="s">
        <v>464</v>
      </c>
      <c r="D7147" s="4">
        <v>36</v>
      </c>
      <c r="E7147" s="4" t="s">
        <v>29202</v>
      </c>
      <c r="F7147" s="4">
        <v>1.78931975364685</v>
      </c>
      <c r="G7147" s="4" t="s">
        <v>29203</v>
      </c>
    </row>
    <row r="7148" spans="1:7">
      <c r="A7148" s="4" t="s">
        <v>29204</v>
      </c>
      <c r="B7148" s="4" t="s">
        <v>29205</v>
      </c>
      <c r="C7148" s="4" t="s">
        <v>464</v>
      </c>
      <c r="D7148" s="4">
        <v>32</v>
      </c>
      <c r="E7148" s="4" t="s">
        <v>29206</v>
      </c>
      <c r="F7148" s="4">
        <v>1.78867888450623</v>
      </c>
      <c r="G7148" s="4" t="s">
        <v>29207</v>
      </c>
    </row>
    <row r="7149" spans="1:7">
      <c r="A7149" s="4" t="s">
        <v>29208</v>
      </c>
      <c r="B7149" s="4" t="s">
        <v>29209</v>
      </c>
      <c r="C7149" s="4" t="s">
        <v>464</v>
      </c>
      <c r="D7149" s="4">
        <v>43</v>
      </c>
      <c r="E7149" s="4" t="s">
        <v>29210</v>
      </c>
      <c r="F7149" s="4">
        <v>1.78842425346375</v>
      </c>
      <c r="G7149" s="4" t="s">
        <v>29211</v>
      </c>
    </row>
    <row r="7150" spans="1:7">
      <c r="A7150" s="4" t="s">
        <v>29212</v>
      </c>
      <c r="B7150" s="4" t="s">
        <v>29213</v>
      </c>
      <c r="C7150" s="4" t="s">
        <v>464</v>
      </c>
      <c r="D7150" s="4">
        <v>37</v>
      </c>
      <c r="E7150" s="4" t="s">
        <v>29214</v>
      </c>
      <c r="F7150" s="4">
        <v>1.78831458091736</v>
      </c>
      <c r="G7150" s="4" t="s">
        <v>29215</v>
      </c>
    </row>
    <row r="7151" spans="1:7">
      <c r="A7151" s="4" t="s">
        <v>29216</v>
      </c>
      <c r="B7151" s="4" t="s">
        <v>29217</v>
      </c>
      <c r="C7151" s="4" t="s">
        <v>464</v>
      </c>
      <c r="D7151" s="4">
        <v>38</v>
      </c>
      <c r="E7151" s="4" t="s">
        <v>29218</v>
      </c>
      <c r="F7151" s="4">
        <v>1.78801035881042</v>
      </c>
      <c r="G7151" s="4" t="s">
        <v>29219</v>
      </c>
    </row>
    <row r="7152" spans="1:7">
      <c r="A7152" s="4" t="s">
        <v>29220</v>
      </c>
      <c r="B7152" s="4" t="s">
        <v>29221</v>
      </c>
      <c r="C7152" s="4" t="s">
        <v>464</v>
      </c>
      <c r="D7152" s="4">
        <v>37</v>
      </c>
      <c r="E7152" s="4" t="s">
        <v>29222</v>
      </c>
      <c r="F7152" s="4">
        <v>1.78735709190369</v>
      </c>
      <c r="G7152" s="4" t="s">
        <v>29223</v>
      </c>
    </row>
    <row r="7153" spans="1:7">
      <c r="A7153" s="4" t="s">
        <v>29224</v>
      </c>
      <c r="B7153" s="4" t="s">
        <v>29225</v>
      </c>
      <c r="C7153" s="4" t="s">
        <v>464</v>
      </c>
      <c r="D7153" s="4">
        <v>34</v>
      </c>
      <c r="E7153" s="4" t="s">
        <v>29226</v>
      </c>
      <c r="F7153" s="4">
        <v>1.78701257705688</v>
      </c>
      <c r="G7153" s="4" t="s">
        <v>29227</v>
      </c>
    </row>
    <row r="7154" spans="1:7">
      <c r="A7154" s="4" t="s">
        <v>29228</v>
      </c>
      <c r="B7154" s="4" t="s">
        <v>29229</v>
      </c>
      <c r="C7154" s="4" t="s">
        <v>464</v>
      </c>
      <c r="D7154" s="4">
        <v>42</v>
      </c>
      <c r="E7154" s="4" t="s">
        <v>29230</v>
      </c>
      <c r="F7154" s="4">
        <v>1.78685545921326</v>
      </c>
      <c r="G7154" s="4" t="s">
        <v>29231</v>
      </c>
    </row>
    <row r="7155" spans="1:7">
      <c r="A7155" s="4" t="s">
        <v>29232</v>
      </c>
      <c r="B7155" s="4" t="s">
        <v>29233</v>
      </c>
      <c r="C7155" s="4" t="s">
        <v>464</v>
      </c>
      <c r="D7155" s="4">
        <v>33</v>
      </c>
      <c r="E7155" s="4" t="s">
        <v>29234</v>
      </c>
      <c r="F7155" s="4">
        <v>1.7861545085907</v>
      </c>
      <c r="G7155" s="4" t="s">
        <v>29235</v>
      </c>
    </row>
    <row r="7156" spans="1:7">
      <c r="A7156" s="4" t="s">
        <v>29236</v>
      </c>
      <c r="B7156" s="4" t="s">
        <v>29237</v>
      </c>
      <c r="C7156" s="4" t="s">
        <v>464</v>
      </c>
      <c r="D7156" s="4">
        <v>45</v>
      </c>
      <c r="E7156" s="4" t="s">
        <v>29238</v>
      </c>
      <c r="F7156" s="4">
        <v>1.7856388092041</v>
      </c>
      <c r="G7156" s="4" t="s">
        <v>29239</v>
      </c>
    </row>
    <row r="7157" spans="1:7">
      <c r="A7157" s="4" t="s">
        <v>29240</v>
      </c>
      <c r="B7157" s="4" t="s">
        <v>29241</v>
      </c>
      <c r="C7157" s="4" t="s">
        <v>464</v>
      </c>
      <c r="D7157" s="4">
        <v>42</v>
      </c>
      <c r="E7157" s="4" t="s">
        <v>29242</v>
      </c>
      <c r="F7157" s="4">
        <v>1.78560900688171</v>
      </c>
      <c r="G7157" s="4" t="s">
        <v>29243</v>
      </c>
    </row>
    <row r="7158" spans="1:7">
      <c r="A7158" s="4" t="s">
        <v>29244</v>
      </c>
      <c r="B7158" s="4" t="s">
        <v>29245</v>
      </c>
      <c r="C7158" s="4" t="s">
        <v>464</v>
      </c>
      <c r="D7158" s="4">
        <v>40</v>
      </c>
      <c r="E7158" s="4" t="s">
        <v>29246</v>
      </c>
      <c r="F7158" s="4">
        <v>1.78549027442932</v>
      </c>
      <c r="G7158" s="4" t="s">
        <v>29247</v>
      </c>
    </row>
    <row r="7159" spans="1:7">
      <c r="A7159" s="4" t="s">
        <v>29248</v>
      </c>
      <c r="B7159" s="4" t="s">
        <v>29249</v>
      </c>
      <c r="C7159" s="4" t="s">
        <v>464</v>
      </c>
      <c r="D7159" s="4">
        <v>41</v>
      </c>
      <c r="E7159" s="4" t="s">
        <v>29250</v>
      </c>
      <c r="F7159" s="4">
        <v>1.78547954559326</v>
      </c>
      <c r="G7159" s="4" t="s">
        <v>29251</v>
      </c>
    </row>
    <row r="7160" spans="1:7">
      <c r="A7160" s="4" t="s">
        <v>29252</v>
      </c>
      <c r="B7160" s="4" t="s">
        <v>29253</v>
      </c>
      <c r="C7160" s="4" t="s">
        <v>464</v>
      </c>
      <c r="D7160" s="4">
        <v>34</v>
      </c>
      <c r="E7160" s="4" t="s">
        <v>29254</v>
      </c>
      <c r="F7160" s="4">
        <v>1.78523254394531</v>
      </c>
      <c r="G7160" s="4" t="s">
        <v>29255</v>
      </c>
    </row>
    <row r="7161" spans="1:7">
      <c r="A7161" s="4" t="s">
        <v>29256</v>
      </c>
      <c r="B7161" s="4" t="s">
        <v>29257</v>
      </c>
      <c r="C7161" s="4" t="s">
        <v>464</v>
      </c>
      <c r="D7161" s="4">
        <v>42</v>
      </c>
      <c r="E7161" s="4" t="s">
        <v>29258</v>
      </c>
      <c r="F7161" s="4">
        <v>1.78476536273956</v>
      </c>
      <c r="G7161" s="4" t="s">
        <v>29259</v>
      </c>
    </row>
    <row r="7162" spans="1:7">
      <c r="A7162" s="4" t="s">
        <v>29260</v>
      </c>
      <c r="B7162" s="4" t="s">
        <v>29261</v>
      </c>
      <c r="C7162" s="4" t="s">
        <v>464</v>
      </c>
      <c r="D7162" s="4">
        <v>36</v>
      </c>
      <c r="E7162" s="4" t="s">
        <v>29262</v>
      </c>
      <c r="F7162" s="4">
        <v>1.7846691608429</v>
      </c>
      <c r="G7162" s="4" t="s">
        <v>29263</v>
      </c>
    </row>
    <row r="7163" spans="1:7">
      <c r="A7163" s="4" t="s">
        <v>29264</v>
      </c>
      <c r="B7163" s="4" t="s">
        <v>29265</v>
      </c>
      <c r="C7163" s="4" t="s">
        <v>464</v>
      </c>
      <c r="D7163" s="4">
        <v>26</v>
      </c>
      <c r="E7163" s="4" t="s">
        <v>29266</v>
      </c>
      <c r="F7163" s="4">
        <v>1.78456211090088</v>
      </c>
      <c r="G7163" s="4" t="s">
        <v>29267</v>
      </c>
    </row>
    <row r="7164" spans="1:7">
      <c r="A7164" s="4" t="s">
        <v>29268</v>
      </c>
      <c r="B7164" s="4" t="s">
        <v>29269</v>
      </c>
      <c r="C7164" s="4" t="s">
        <v>464</v>
      </c>
      <c r="D7164" s="4">
        <v>38</v>
      </c>
      <c r="E7164" s="4" t="s">
        <v>29270</v>
      </c>
      <c r="F7164" s="4">
        <v>1.78391420841217</v>
      </c>
      <c r="G7164" s="4" t="s">
        <v>29271</v>
      </c>
    </row>
    <row r="7165" spans="1:7">
      <c r="A7165" s="4" t="s">
        <v>29272</v>
      </c>
      <c r="B7165" s="4" t="s">
        <v>29273</v>
      </c>
      <c r="C7165" s="4" t="s">
        <v>551</v>
      </c>
      <c r="D7165" s="4">
        <v>17</v>
      </c>
      <c r="E7165" s="4" t="s">
        <v>29274</v>
      </c>
      <c r="F7165" s="4">
        <v>1.78359651565552</v>
      </c>
      <c r="G7165" s="4" t="s">
        <v>29275</v>
      </c>
    </row>
    <row r="7166" spans="1:7">
      <c r="A7166" s="4" t="s">
        <v>29276</v>
      </c>
      <c r="B7166" s="4" t="s">
        <v>29277</v>
      </c>
      <c r="C7166" s="4" t="s">
        <v>464</v>
      </c>
      <c r="D7166" s="4">
        <v>41</v>
      </c>
      <c r="E7166" s="4" t="s">
        <v>29278</v>
      </c>
      <c r="F7166" s="4">
        <v>1.78311204910278</v>
      </c>
      <c r="G7166" s="4" t="s">
        <v>29279</v>
      </c>
    </row>
    <row r="7167" spans="1:7">
      <c r="A7167" s="4" t="s">
        <v>29280</v>
      </c>
      <c r="B7167" s="4" t="s">
        <v>29281</v>
      </c>
      <c r="C7167" s="4" t="s">
        <v>464</v>
      </c>
      <c r="D7167" s="4">
        <v>34</v>
      </c>
      <c r="E7167" s="4" t="s">
        <v>29282</v>
      </c>
      <c r="F7167" s="4">
        <v>1.78304481506348</v>
      </c>
      <c r="G7167" s="4" t="s">
        <v>29283</v>
      </c>
    </row>
    <row r="7168" spans="1:7">
      <c r="A7168" s="4" t="s">
        <v>437</v>
      </c>
      <c r="B7168" s="4" t="s">
        <v>29284</v>
      </c>
      <c r="C7168" s="4" t="s">
        <v>464</v>
      </c>
      <c r="D7168" s="4">
        <v>45</v>
      </c>
      <c r="E7168" s="4" t="s">
        <v>29285</v>
      </c>
      <c r="F7168" s="4">
        <v>1.78300535678864</v>
      </c>
      <c r="G7168" s="4" t="s">
        <v>29286</v>
      </c>
    </row>
    <row r="7169" spans="1:7">
      <c r="A7169" s="4" t="s">
        <v>29287</v>
      </c>
      <c r="B7169" s="4" t="s">
        <v>29288</v>
      </c>
      <c r="C7169" s="4" t="s">
        <v>551</v>
      </c>
      <c r="D7169" s="4">
        <v>21</v>
      </c>
      <c r="E7169" s="4" t="s">
        <v>29289</v>
      </c>
      <c r="F7169" s="4">
        <v>1.78255712985992</v>
      </c>
      <c r="G7169" s="4" t="s">
        <v>29290</v>
      </c>
    </row>
    <row r="7170" spans="1:7">
      <c r="A7170" s="4" t="s">
        <v>29291</v>
      </c>
      <c r="B7170" s="4" t="s">
        <v>29292</v>
      </c>
      <c r="C7170" s="4" t="s">
        <v>464</v>
      </c>
      <c r="D7170" s="4">
        <v>42</v>
      </c>
      <c r="E7170" s="4" t="s">
        <v>29293</v>
      </c>
      <c r="F7170" s="4">
        <v>1.78251302242279</v>
      </c>
      <c r="G7170" s="4" t="s">
        <v>29294</v>
      </c>
    </row>
    <row r="7171" spans="1:7">
      <c r="A7171" s="4" t="s">
        <v>29295</v>
      </c>
      <c r="B7171" s="4" t="s">
        <v>29296</v>
      </c>
      <c r="C7171" s="4" t="s">
        <v>464</v>
      </c>
      <c r="D7171" s="4">
        <v>44</v>
      </c>
      <c r="E7171" s="4" t="s">
        <v>29297</v>
      </c>
      <c r="F7171" s="4">
        <v>1.78237175941467</v>
      </c>
      <c r="G7171" s="4" t="s">
        <v>29298</v>
      </c>
    </row>
    <row r="7172" spans="1:7">
      <c r="A7172" s="4" t="s">
        <v>29299</v>
      </c>
      <c r="B7172" s="4" t="s">
        <v>29300</v>
      </c>
      <c r="C7172" s="4" t="s">
        <v>464</v>
      </c>
      <c r="D7172" s="4">
        <v>34</v>
      </c>
      <c r="E7172" s="4" t="s">
        <v>29301</v>
      </c>
      <c r="F7172" s="4">
        <v>1.78230392932892</v>
      </c>
      <c r="G7172" s="4" t="s">
        <v>29302</v>
      </c>
    </row>
    <row r="7173" spans="1:7">
      <c r="A7173" s="4" t="s">
        <v>29303</v>
      </c>
      <c r="B7173" s="4" t="s">
        <v>29304</v>
      </c>
      <c r="C7173" s="4" t="s">
        <v>464</v>
      </c>
      <c r="D7173" s="4">
        <v>38</v>
      </c>
      <c r="E7173" s="4" t="s">
        <v>29305</v>
      </c>
      <c r="F7173" s="4">
        <v>1.78198873996735</v>
      </c>
      <c r="G7173" s="4" t="s">
        <v>29306</v>
      </c>
    </row>
    <row r="7174" spans="1:7">
      <c r="A7174" s="4" t="s">
        <v>29307</v>
      </c>
      <c r="B7174" s="4" t="s">
        <v>29308</v>
      </c>
      <c r="C7174" s="4" t="s">
        <v>464</v>
      </c>
      <c r="D7174" s="4">
        <v>36</v>
      </c>
      <c r="E7174" s="4" t="s">
        <v>29309</v>
      </c>
      <c r="F7174" s="4">
        <v>1.78140234947205</v>
      </c>
      <c r="G7174" s="4" t="s">
        <v>29310</v>
      </c>
    </row>
    <row r="7175" spans="1:7">
      <c r="A7175" s="4" t="s">
        <v>29311</v>
      </c>
      <c r="B7175" s="4" t="s">
        <v>29312</v>
      </c>
      <c r="C7175" s="4" t="s">
        <v>464</v>
      </c>
      <c r="D7175" s="4">
        <v>33</v>
      </c>
      <c r="E7175" s="4" t="s">
        <v>29313</v>
      </c>
      <c r="F7175" s="4">
        <v>1.7807708978653</v>
      </c>
      <c r="G7175" s="4" t="s">
        <v>29314</v>
      </c>
    </row>
    <row r="7176" spans="1:7">
      <c r="A7176" s="4" t="s">
        <v>29315</v>
      </c>
      <c r="B7176" s="4" t="s">
        <v>29316</v>
      </c>
      <c r="C7176" s="4" t="s">
        <v>464</v>
      </c>
      <c r="D7176" s="4">
        <v>43</v>
      </c>
      <c r="E7176" s="4" t="s">
        <v>29317</v>
      </c>
      <c r="F7176" s="4">
        <v>1.78056859970093</v>
      </c>
      <c r="G7176" s="4" t="s">
        <v>29318</v>
      </c>
    </row>
    <row r="7177" spans="1:7">
      <c r="A7177" s="4" t="s">
        <v>29319</v>
      </c>
      <c r="B7177" s="4" t="s">
        <v>29320</v>
      </c>
      <c r="C7177" s="4" t="s">
        <v>464</v>
      </c>
      <c r="D7177" s="4">
        <v>37</v>
      </c>
      <c r="E7177" s="4" t="s">
        <v>29321</v>
      </c>
      <c r="F7177" s="4">
        <v>1.78023624420166</v>
      </c>
      <c r="G7177" s="4" t="s">
        <v>29322</v>
      </c>
    </row>
    <row r="7178" spans="1:7">
      <c r="A7178" s="4" t="s">
        <v>29323</v>
      </c>
      <c r="B7178" s="4" t="s">
        <v>29324</v>
      </c>
      <c r="C7178" s="4" t="s">
        <v>464</v>
      </c>
      <c r="D7178" s="4">
        <v>29</v>
      </c>
      <c r="E7178" s="4" t="s">
        <v>29325</v>
      </c>
      <c r="F7178" s="4">
        <v>1.7798969745636</v>
      </c>
      <c r="G7178" s="4" t="s">
        <v>29326</v>
      </c>
    </row>
    <row r="7179" spans="1:7">
      <c r="A7179" s="4" t="s">
        <v>29327</v>
      </c>
      <c r="B7179" s="4" t="s">
        <v>29328</v>
      </c>
      <c r="C7179" s="4" t="s">
        <v>464</v>
      </c>
      <c r="D7179" s="4">
        <v>35</v>
      </c>
      <c r="E7179" s="4" t="s">
        <v>29329</v>
      </c>
      <c r="F7179" s="4">
        <v>1.77932918071747</v>
      </c>
      <c r="G7179" s="4" t="s">
        <v>29330</v>
      </c>
    </row>
    <row r="7180" spans="1:7">
      <c r="A7180" s="4" t="s">
        <v>29331</v>
      </c>
      <c r="B7180" s="4" t="s">
        <v>29332</v>
      </c>
      <c r="C7180" s="4" t="s">
        <v>551</v>
      </c>
      <c r="D7180" s="4">
        <v>20</v>
      </c>
      <c r="E7180" s="4" t="s">
        <v>29333</v>
      </c>
      <c r="F7180" s="4">
        <v>1.7793003320694</v>
      </c>
      <c r="G7180" s="4" t="s">
        <v>29334</v>
      </c>
    </row>
    <row r="7181" spans="1:7">
      <c r="A7181" s="4" t="s">
        <v>29335</v>
      </c>
      <c r="B7181" s="4" t="s">
        <v>29336</v>
      </c>
      <c r="C7181" s="4" t="s">
        <v>464</v>
      </c>
      <c r="D7181" s="4">
        <v>40</v>
      </c>
      <c r="E7181" s="4" t="s">
        <v>29337</v>
      </c>
      <c r="F7181" s="4">
        <v>1.77851438522339</v>
      </c>
      <c r="G7181" s="4" t="s">
        <v>29338</v>
      </c>
    </row>
    <row r="7182" spans="1:7">
      <c r="A7182" s="4" t="s">
        <v>29339</v>
      </c>
      <c r="B7182" s="4" t="s">
        <v>29340</v>
      </c>
      <c r="C7182" s="4" t="s">
        <v>464</v>
      </c>
      <c r="D7182" s="4">
        <v>24</v>
      </c>
      <c r="E7182" s="4" t="s">
        <v>29341</v>
      </c>
      <c r="F7182" s="4">
        <v>1.77817976474762</v>
      </c>
      <c r="G7182" s="4" t="s">
        <v>29342</v>
      </c>
    </row>
    <row r="7183" spans="1:7">
      <c r="A7183" s="4" t="s">
        <v>29343</v>
      </c>
      <c r="B7183" s="4" t="s">
        <v>29344</v>
      </c>
      <c r="C7183" s="4" t="s">
        <v>464</v>
      </c>
      <c r="D7183" s="4">
        <v>44</v>
      </c>
      <c r="E7183" s="4" t="s">
        <v>29345</v>
      </c>
      <c r="F7183" s="4">
        <v>1.77784895896912</v>
      </c>
      <c r="G7183" s="4" t="s">
        <v>29346</v>
      </c>
    </row>
    <row r="7184" spans="1:7">
      <c r="A7184" s="4" t="s">
        <v>29347</v>
      </c>
      <c r="B7184" s="4" t="s">
        <v>29348</v>
      </c>
      <c r="C7184" s="4" t="s">
        <v>464</v>
      </c>
      <c r="D7184" s="4">
        <v>43</v>
      </c>
      <c r="E7184" s="4" t="s">
        <v>29349</v>
      </c>
      <c r="F7184" s="4">
        <v>1.77752649784088</v>
      </c>
      <c r="G7184" s="4" t="s">
        <v>29350</v>
      </c>
    </row>
    <row r="7185" spans="1:7">
      <c r="A7185" s="4" t="s">
        <v>29351</v>
      </c>
      <c r="B7185" s="4" t="s">
        <v>29352</v>
      </c>
      <c r="C7185" s="4" t="s">
        <v>464</v>
      </c>
      <c r="D7185" s="4">
        <v>37</v>
      </c>
      <c r="E7185" s="4" t="s">
        <v>29353</v>
      </c>
      <c r="F7185" s="4">
        <v>1.77694177627563</v>
      </c>
      <c r="G7185" s="4" t="s">
        <v>29354</v>
      </c>
    </row>
    <row r="7186" spans="1:7">
      <c r="A7186" s="4" t="s">
        <v>29355</v>
      </c>
      <c r="B7186" s="4" t="s">
        <v>29356</v>
      </c>
      <c r="C7186" s="4" t="s">
        <v>464</v>
      </c>
      <c r="D7186" s="4">
        <v>34</v>
      </c>
      <c r="E7186" s="4" t="s">
        <v>29357</v>
      </c>
      <c r="F7186" s="4">
        <v>1.77679491043091</v>
      </c>
      <c r="G7186" s="4" t="s">
        <v>29358</v>
      </c>
    </row>
    <row r="7187" spans="1:7">
      <c r="A7187" s="4" t="s">
        <v>29359</v>
      </c>
      <c r="B7187" s="4" t="s">
        <v>29360</v>
      </c>
      <c r="C7187" s="4" t="s">
        <v>464</v>
      </c>
      <c r="D7187" s="4">
        <v>38</v>
      </c>
      <c r="E7187" s="4" t="s">
        <v>29361</v>
      </c>
      <c r="F7187" s="4">
        <v>1.7763946056366</v>
      </c>
      <c r="G7187" s="4" t="s">
        <v>29362</v>
      </c>
    </row>
    <row r="7188" spans="1:7">
      <c r="A7188" s="4" t="s">
        <v>29363</v>
      </c>
      <c r="B7188" s="4" t="s">
        <v>29364</v>
      </c>
      <c r="C7188" s="4" t="s">
        <v>464</v>
      </c>
      <c r="D7188" s="4">
        <v>36</v>
      </c>
      <c r="E7188" s="4" t="s">
        <v>29365</v>
      </c>
      <c r="F7188" s="4">
        <v>1.7760910987854</v>
      </c>
      <c r="G7188" s="4" t="s">
        <v>29366</v>
      </c>
    </row>
    <row r="7189" spans="1:7">
      <c r="A7189" s="4" t="s">
        <v>29367</v>
      </c>
      <c r="B7189" s="4" t="s">
        <v>29368</v>
      </c>
      <c r="C7189" s="4" t="s">
        <v>464</v>
      </c>
      <c r="D7189" s="4">
        <v>36</v>
      </c>
      <c r="E7189" s="4" t="s">
        <v>29369</v>
      </c>
      <c r="F7189" s="4">
        <v>1.77590656280518</v>
      </c>
      <c r="G7189" s="4" t="s">
        <v>29370</v>
      </c>
    </row>
    <row r="7190" spans="1:7">
      <c r="A7190" s="4" t="s">
        <v>29371</v>
      </c>
      <c r="B7190" s="4" t="s">
        <v>29372</v>
      </c>
      <c r="C7190" s="4" t="s">
        <v>464</v>
      </c>
      <c r="D7190" s="4">
        <v>37</v>
      </c>
      <c r="E7190" s="4" t="s">
        <v>29373</v>
      </c>
      <c r="F7190" s="4">
        <v>1.77578711509705</v>
      </c>
      <c r="G7190" s="4" t="s">
        <v>29374</v>
      </c>
    </row>
    <row r="7191" spans="1:7">
      <c r="A7191" s="4" t="s">
        <v>29375</v>
      </c>
      <c r="B7191" s="4" t="s">
        <v>29376</v>
      </c>
      <c r="C7191" s="4" t="s">
        <v>551</v>
      </c>
      <c r="D7191" s="4">
        <v>21</v>
      </c>
      <c r="E7191" s="4" t="s">
        <v>29377</v>
      </c>
      <c r="F7191" s="4">
        <v>1.77551770210266</v>
      </c>
      <c r="G7191" s="4" t="s">
        <v>29378</v>
      </c>
    </row>
    <row r="7192" spans="1:7">
      <c r="A7192" s="4" t="s">
        <v>29379</v>
      </c>
      <c r="B7192" s="4" t="s">
        <v>29380</v>
      </c>
      <c r="C7192" s="4" t="s">
        <v>464</v>
      </c>
      <c r="D7192" s="4">
        <v>33</v>
      </c>
      <c r="E7192" s="4" t="s">
        <v>29381</v>
      </c>
      <c r="F7192" s="4">
        <v>1.77540063858032</v>
      </c>
      <c r="G7192" s="4" t="s">
        <v>29382</v>
      </c>
    </row>
    <row r="7193" spans="1:7">
      <c r="A7193" s="4" t="s">
        <v>29383</v>
      </c>
      <c r="B7193" s="4" t="s">
        <v>29384</v>
      </c>
      <c r="C7193" s="4" t="s">
        <v>464</v>
      </c>
      <c r="D7193" s="4">
        <v>40</v>
      </c>
      <c r="E7193" s="4" t="s">
        <v>29385</v>
      </c>
      <c r="F7193" s="4">
        <v>1.77517318725586</v>
      </c>
      <c r="G7193" s="4" t="s">
        <v>29386</v>
      </c>
    </row>
    <row r="7194" spans="1:7">
      <c r="A7194" s="4" t="s">
        <v>29387</v>
      </c>
      <c r="B7194" s="4" t="s">
        <v>29388</v>
      </c>
      <c r="C7194" s="4" t="s">
        <v>464</v>
      </c>
      <c r="D7194" s="4">
        <v>40</v>
      </c>
      <c r="E7194" s="4" t="s">
        <v>29389</v>
      </c>
      <c r="F7194" s="4">
        <v>1.77503395080566</v>
      </c>
      <c r="G7194" s="4" t="s">
        <v>29390</v>
      </c>
    </row>
    <row r="7195" spans="1:7">
      <c r="A7195" s="4" t="s">
        <v>29391</v>
      </c>
      <c r="B7195" s="4" t="s">
        <v>29392</v>
      </c>
      <c r="C7195" s="4" t="s">
        <v>551</v>
      </c>
      <c r="D7195" s="4">
        <v>17</v>
      </c>
      <c r="E7195" s="4" t="s">
        <v>29393</v>
      </c>
      <c r="F7195" s="4">
        <v>1.77464056015015</v>
      </c>
      <c r="G7195" s="4" t="s">
        <v>29394</v>
      </c>
    </row>
    <row r="7196" spans="1:7">
      <c r="A7196" s="4" t="s">
        <v>29395</v>
      </c>
      <c r="B7196" s="4" t="s">
        <v>29396</v>
      </c>
      <c r="C7196" s="4" t="s">
        <v>464</v>
      </c>
      <c r="D7196" s="4">
        <v>42</v>
      </c>
      <c r="E7196" s="4" t="s">
        <v>29397</v>
      </c>
      <c r="F7196" s="4">
        <v>1.77283310890198</v>
      </c>
      <c r="G7196" s="4" t="s">
        <v>29398</v>
      </c>
    </row>
    <row r="7197" spans="1:7">
      <c r="A7197" s="4" t="s">
        <v>29399</v>
      </c>
      <c r="B7197" s="4" t="s">
        <v>29400</v>
      </c>
      <c r="C7197" s="4" t="s">
        <v>464</v>
      </c>
      <c r="D7197" s="4">
        <v>36</v>
      </c>
      <c r="E7197" s="4" t="s">
        <v>29401</v>
      </c>
      <c r="F7197" s="4">
        <v>1.77229154109955</v>
      </c>
      <c r="G7197" s="4" t="s">
        <v>29402</v>
      </c>
    </row>
    <row r="7198" spans="1:7">
      <c r="A7198" s="4" t="s">
        <v>29403</v>
      </c>
      <c r="B7198" s="4" t="s">
        <v>29404</v>
      </c>
      <c r="C7198" s="4" t="s">
        <v>464</v>
      </c>
      <c r="D7198" s="4">
        <v>35</v>
      </c>
      <c r="E7198" s="4" t="s">
        <v>29405</v>
      </c>
      <c r="F7198" s="4">
        <v>1.77205371856689</v>
      </c>
      <c r="G7198" s="4" t="s">
        <v>29406</v>
      </c>
    </row>
    <row r="7199" spans="1:7">
      <c r="A7199" s="4" t="s">
        <v>29407</v>
      </c>
      <c r="B7199" s="4" t="s">
        <v>29408</v>
      </c>
      <c r="C7199" s="4" t="s">
        <v>464</v>
      </c>
      <c r="D7199" s="4">
        <v>33</v>
      </c>
      <c r="E7199" s="4" t="s">
        <v>29409</v>
      </c>
      <c r="F7199" s="4">
        <v>1.77165865898132</v>
      </c>
      <c r="G7199" s="4" t="s">
        <v>29410</v>
      </c>
    </row>
    <row r="7200" spans="1:7">
      <c r="A7200" s="4" t="s">
        <v>29411</v>
      </c>
      <c r="B7200" s="4" t="s">
        <v>29412</v>
      </c>
      <c r="C7200" s="4" t="s">
        <v>464</v>
      </c>
      <c r="D7200" s="4">
        <v>31</v>
      </c>
      <c r="E7200" s="4" t="s">
        <v>29413</v>
      </c>
      <c r="F7200" s="4">
        <v>1.77131688594818</v>
      </c>
      <c r="G7200" s="4" t="s">
        <v>29414</v>
      </c>
    </row>
    <row r="7201" spans="1:7">
      <c r="A7201" s="4" t="s">
        <v>29415</v>
      </c>
      <c r="B7201" s="4" t="s">
        <v>29416</v>
      </c>
      <c r="C7201" s="4" t="s">
        <v>464</v>
      </c>
      <c r="D7201" s="4">
        <v>37</v>
      </c>
      <c r="E7201" s="4" t="s">
        <v>29417</v>
      </c>
      <c r="F7201" s="4">
        <v>1.77118170261383</v>
      </c>
      <c r="G7201" s="4" t="s">
        <v>29418</v>
      </c>
    </row>
    <row r="7202" spans="1:7">
      <c r="A7202" s="4" t="s">
        <v>29419</v>
      </c>
      <c r="B7202" s="4" t="s">
        <v>29420</v>
      </c>
      <c r="C7202" s="4" t="s">
        <v>464</v>
      </c>
      <c r="D7202" s="4">
        <v>35</v>
      </c>
      <c r="E7202" s="4" t="s">
        <v>29421</v>
      </c>
      <c r="F7202" s="4">
        <v>1.77108407020569</v>
      </c>
      <c r="G7202" s="4" t="s">
        <v>29422</v>
      </c>
    </row>
    <row r="7203" spans="1:7">
      <c r="A7203" s="4" t="s">
        <v>29423</v>
      </c>
      <c r="B7203" s="4" t="s">
        <v>29424</v>
      </c>
      <c r="C7203" s="4" t="s">
        <v>464</v>
      </c>
      <c r="D7203" s="4">
        <v>24</v>
      </c>
      <c r="E7203" s="4" t="s">
        <v>29425</v>
      </c>
      <c r="F7203" s="4">
        <v>1.77055323123932</v>
      </c>
      <c r="G7203" s="4" t="s">
        <v>29426</v>
      </c>
    </row>
    <row r="7204" spans="1:7">
      <c r="A7204" s="4" t="s">
        <v>29427</v>
      </c>
      <c r="B7204" s="4" t="s">
        <v>29428</v>
      </c>
      <c r="C7204" s="4" t="s">
        <v>464</v>
      </c>
      <c r="D7204" s="4">
        <v>37</v>
      </c>
      <c r="E7204" s="4" t="s">
        <v>29429</v>
      </c>
      <c r="F7204" s="4">
        <v>1.76989245414734</v>
      </c>
      <c r="G7204" s="4" t="s">
        <v>29430</v>
      </c>
    </row>
    <row r="7205" spans="1:7">
      <c r="A7205" s="4" t="s">
        <v>29431</v>
      </c>
      <c r="B7205" s="4" t="s">
        <v>29432</v>
      </c>
      <c r="C7205" s="4" t="s">
        <v>464</v>
      </c>
      <c r="D7205" s="4">
        <v>43</v>
      </c>
      <c r="E7205" s="4" t="s">
        <v>29433</v>
      </c>
      <c r="F7205" s="4">
        <v>1.76978135108948</v>
      </c>
      <c r="G7205" s="4" t="s">
        <v>29434</v>
      </c>
    </row>
    <row r="7206" spans="1:7">
      <c r="A7206" s="4" t="s">
        <v>29435</v>
      </c>
      <c r="B7206" s="4" t="s">
        <v>29436</v>
      </c>
      <c r="C7206" s="4" t="s">
        <v>464</v>
      </c>
      <c r="D7206" s="4">
        <v>38</v>
      </c>
      <c r="E7206" s="4" t="s">
        <v>29437</v>
      </c>
      <c r="F7206" s="4">
        <v>1.7692928314209</v>
      </c>
      <c r="G7206" s="4" t="s">
        <v>29438</v>
      </c>
    </row>
    <row r="7207" spans="1:7">
      <c r="A7207" s="4" t="s">
        <v>29439</v>
      </c>
      <c r="B7207" s="4" t="s">
        <v>29440</v>
      </c>
      <c r="C7207" s="4" t="s">
        <v>464</v>
      </c>
      <c r="D7207" s="4">
        <v>30</v>
      </c>
      <c r="E7207" s="4" t="s">
        <v>29441</v>
      </c>
      <c r="F7207" s="4">
        <v>1.76866722106934</v>
      </c>
      <c r="G7207" s="4" t="s">
        <v>29442</v>
      </c>
    </row>
    <row r="7208" spans="1:7">
      <c r="A7208" s="4" t="s">
        <v>1005</v>
      </c>
      <c r="B7208" s="4" t="s">
        <v>1006</v>
      </c>
      <c r="C7208" s="4" t="s">
        <v>464</v>
      </c>
      <c r="D7208" s="4">
        <v>35</v>
      </c>
      <c r="E7208" s="4" t="s">
        <v>1007</v>
      </c>
      <c r="F7208" s="4">
        <v>1.76865613460541</v>
      </c>
      <c r="G7208" s="4" t="s">
        <v>1008</v>
      </c>
    </row>
    <row r="7209" spans="1:7">
      <c r="A7209" s="4" t="s">
        <v>29443</v>
      </c>
      <c r="B7209" s="4" t="s">
        <v>29444</v>
      </c>
      <c r="C7209" s="4" t="s">
        <v>464</v>
      </c>
      <c r="D7209" s="4">
        <v>42</v>
      </c>
      <c r="E7209" s="4" t="s">
        <v>29445</v>
      </c>
      <c r="F7209" s="4">
        <v>1.7678554058075</v>
      </c>
      <c r="G7209" s="4" t="s">
        <v>29446</v>
      </c>
    </row>
    <row r="7210" spans="1:7">
      <c r="A7210" s="4" t="s">
        <v>29447</v>
      </c>
      <c r="B7210" s="4" t="s">
        <v>29448</v>
      </c>
      <c r="C7210" s="4" t="s">
        <v>464</v>
      </c>
      <c r="D7210" s="4">
        <v>36</v>
      </c>
      <c r="E7210" s="4" t="s">
        <v>29449</v>
      </c>
      <c r="F7210" s="4">
        <v>1.76689028739929</v>
      </c>
      <c r="G7210" s="4" t="s">
        <v>29450</v>
      </c>
    </row>
    <row r="7211" spans="1:7">
      <c r="A7211" s="4" t="s">
        <v>29451</v>
      </c>
      <c r="B7211" s="4" t="s">
        <v>29452</v>
      </c>
      <c r="C7211" s="4" t="s">
        <v>464</v>
      </c>
      <c r="D7211" s="4">
        <v>42</v>
      </c>
      <c r="E7211" s="4" t="s">
        <v>29453</v>
      </c>
      <c r="F7211" s="4">
        <v>1.76638865470886</v>
      </c>
      <c r="G7211" s="4" t="s">
        <v>29454</v>
      </c>
    </row>
    <row r="7212" spans="1:7">
      <c r="A7212" s="4" t="s">
        <v>29455</v>
      </c>
      <c r="B7212" s="4" t="s">
        <v>29456</v>
      </c>
      <c r="C7212" s="4" t="s">
        <v>464</v>
      </c>
      <c r="D7212" s="4">
        <v>40</v>
      </c>
      <c r="E7212" s="4" t="s">
        <v>29457</v>
      </c>
      <c r="F7212" s="4">
        <v>1.76584339141846</v>
      </c>
      <c r="G7212" s="4" t="s">
        <v>29458</v>
      </c>
    </row>
    <row r="7213" spans="1:7">
      <c r="A7213" s="4" t="s">
        <v>29459</v>
      </c>
      <c r="B7213" s="4" t="s">
        <v>29460</v>
      </c>
      <c r="C7213" s="4" t="s">
        <v>464</v>
      </c>
      <c r="D7213" s="4">
        <v>37</v>
      </c>
      <c r="E7213" s="4" t="s">
        <v>29461</v>
      </c>
      <c r="F7213" s="4">
        <v>1.7657458782196</v>
      </c>
      <c r="G7213" s="4" t="s">
        <v>29462</v>
      </c>
    </row>
    <row r="7214" spans="1:7">
      <c r="A7214" s="4" t="s">
        <v>29463</v>
      </c>
      <c r="B7214" s="4" t="s">
        <v>29464</v>
      </c>
      <c r="C7214" s="4" t="s">
        <v>464</v>
      </c>
      <c r="D7214" s="4">
        <v>39</v>
      </c>
      <c r="E7214" s="4" t="s">
        <v>29465</v>
      </c>
      <c r="F7214" s="4">
        <v>1.76530885696411</v>
      </c>
      <c r="G7214" s="4" t="s">
        <v>29466</v>
      </c>
    </row>
    <row r="7215" spans="1:7">
      <c r="A7215" s="4" t="s">
        <v>29467</v>
      </c>
      <c r="B7215" s="4" t="s">
        <v>29468</v>
      </c>
      <c r="C7215" s="4" t="s">
        <v>464</v>
      </c>
      <c r="D7215" s="4">
        <v>39</v>
      </c>
      <c r="E7215" s="4" t="s">
        <v>29469</v>
      </c>
      <c r="F7215" s="4">
        <v>1.76524901390076</v>
      </c>
      <c r="G7215" s="4" t="s">
        <v>29470</v>
      </c>
    </row>
    <row r="7216" spans="1:7">
      <c r="A7216" s="4" t="s">
        <v>933</v>
      </c>
      <c r="B7216" s="4" t="s">
        <v>934</v>
      </c>
      <c r="C7216" s="4" t="s">
        <v>464</v>
      </c>
      <c r="D7216" s="4">
        <v>37</v>
      </c>
      <c r="E7216" s="4" t="s">
        <v>935</v>
      </c>
      <c r="F7216" s="4">
        <v>1.76519250869751</v>
      </c>
      <c r="G7216" s="4" t="s">
        <v>936</v>
      </c>
    </row>
    <row r="7217" spans="1:7">
      <c r="A7217" s="4" t="s">
        <v>29471</v>
      </c>
      <c r="B7217" s="4" t="s">
        <v>29472</v>
      </c>
      <c r="C7217" s="4" t="s">
        <v>464</v>
      </c>
      <c r="D7217" s="4">
        <v>41</v>
      </c>
      <c r="E7217" s="4" t="s">
        <v>29473</v>
      </c>
      <c r="F7217" s="4">
        <v>1.76492726802826</v>
      </c>
      <c r="G7217" s="4" t="s">
        <v>29474</v>
      </c>
    </row>
    <row r="7218" spans="1:7">
      <c r="A7218" s="4" t="s">
        <v>29475</v>
      </c>
      <c r="B7218" s="4" t="s">
        <v>29476</v>
      </c>
      <c r="C7218" s="4" t="s">
        <v>464</v>
      </c>
      <c r="D7218" s="4">
        <v>33</v>
      </c>
      <c r="E7218" s="4" t="s">
        <v>29477</v>
      </c>
      <c r="F7218" s="4">
        <v>1.76488828659058</v>
      </c>
      <c r="G7218" s="4" t="s">
        <v>29478</v>
      </c>
    </row>
    <row r="7219" spans="1:7">
      <c r="A7219" s="4" t="s">
        <v>29479</v>
      </c>
      <c r="B7219" s="4" t="s">
        <v>29480</v>
      </c>
      <c r="C7219" s="4" t="s">
        <v>464</v>
      </c>
      <c r="D7219" s="4">
        <v>40</v>
      </c>
      <c r="E7219" s="4" t="s">
        <v>29481</v>
      </c>
      <c r="F7219" s="4">
        <v>1.76387977600098</v>
      </c>
      <c r="G7219" s="4" t="s">
        <v>29482</v>
      </c>
    </row>
    <row r="7220" spans="1:7">
      <c r="A7220" s="4" t="s">
        <v>29483</v>
      </c>
      <c r="B7220" s="4" t="s">
        <v>29484</v>
      </c>
      <c r="C7220" s="4" t="s">
        <v>3050</v>
      </c>
      <c r="D7220" s="4">
        <v>3</v>
      </c>
      <c r="E7220" s="4" t="s">
        <v>29485</v>
      </c>
      <c r="F7220" s="4">
        <v>1.76254391670227</v>
      </c>
      <c r="G7220" s="4" t="s">
        <v>29486</v>
      </c>
    </row>
    <row r="7221" spans="1:7">
      <c r="A7221" s="4" t="s">
        <v>29487</v>
      </c>
      <c r="B7221" s="4" t="s">
        <v>29488</v>
      </c>
      <c r="C7221" s="4" t="s">
        <v>464</v>
      </c>
      <c r="D7221" s="4">
        <v>40</v>
      </c>
      <c r="E7221" s="4" t="s">
        <v>29489</v>
      </c>
      <c r="F7221" s="4">
        <v>1.76251935958862</v>
      </c>
      <c r="G7221" s="4" t="s">
        <v>29490</v>
      </c>
    </row>
    <row r="7222" spans="1:7">
      <c r="A7222" s="4" t="s">
        <v>29491</v>
      </c>
      <c r="B7222" s="4" t="s">
        <v>29492</v>
      </c>
      <c r="C7222" s="4" t="s">
        <v>464</v>
      </c>
      <c r="D7222" s="4">
        <v>46</v>
      </c>
      <c r="E7222" s="4" t="s">
        <v>29493</v>
      </c>
      <c r="F7222" s="4">
        <v>1.76242756843567</v>
      </c>
      <c r="G7222" s="4" t="s">
        <v>29494</v>
      </c>
    </row>
    <row r="7223" spans="1:7">
      <c r="A7223" s="4" t="s">
        <v>29495</v>
      </c>
      <c r="B7223" s="4" t="s">
        <v>29496</v>
      </c>
      <c r="C7223" s="4" t="s">
        <v>464</v>
      </c>
      <c r="D7223" s="4">
        <v>41</v>
      </c>
      <c r="E7223" s="4" t="s">
        <v>29497</v>
      </c>
      <c r="F7223" s="4">
        <v>1.76240074634552</v>
      </c>
      <c r="G7223" s="4" t="s">
        <v>29498</v>
      </c>
    </row>
    <row r="7224" spans="1:7">
      <c r="A7224" s="4" t="s">
        <v>29499</v>
      </c>
      <c r="B7224" s="4" t="s">
        <v>29500</v>
      </c>
      <c r="C7224" s="4" t="s">
        <v>464</v>
      </c>
      <c r="D7224" s="4">
        <v>34</v>
      </c>
      <c r="E7224" s="4" t="s">
        <v>29501</v>
      </c>
      <c r="F7224" s="4">
        <v>1.76144623756409</v>
      </c>
      <c r="G7224" s="4" t="s">
        <v>29502</v>
      </c>
    </row>
    <row r="7225" spans="1:7">
      <c r="A7225" s="4" t="s">
        <v>29503</v>
      </c>
      <c r="B7225" s="4" t="s">
        <v>29504</v>
      </c>
      <c r="C7225" s="4" t="s">
        <v>464</v>
      </c>
      <c r="D7225" s="4">
        <v>37</v>
      </c>
      <c r="E7225" s="4" t="s">
        <v>29505</v>
      </c>
      <c r="F7225" s="4">
        <v>1.76125109195709</v>
      </c>
      <c r="G7225" s="4" t="s">
        <v>29506</v>
      </c>
    </row>
    <row r="7226" spans="1:7">
      <c r="A7226" s="4" t="s">
        <v>29507</v>
      </c>
      <c r="B7226" s="4" t="s">
        <v>29508</v>
      </c>
      <c r="C7226" s="4" t="s">
        <v>464</v>
      </c>
      <c r="D7226" s="4">
        <v>38</v>
      </c>
      <c r="E7226" s="4" t="s">
        <v>29509</v>
      </c>
      <c r="F7226" s="4">
        <v>1.76065158843994</v>
      </c>
      <c r="G7226" s="4" t="s">
        <v>29510</v>
      </c>
    </row>
    <row r="7227" spans="1:7">
      <c r="A7227" s="4" t="s">
        <v>29511</v>
      </c>
      <c r="B7227" s="4" t="s">
        <v>29512</v>
      </c>
      <c r="C7227" s="4" t="s">
        <v>464</v>
      </c>
      <c r="D7227" s="4">
        <v>36</v>
      </c>
      <c r="E7227" s="4" t="s">
        <v>29513</v>
      </c>
      <c r="F7227" s="4">
        <v>1.76065158843994</v>
      </c>
      <c r="G7227" s="4" t="s">
        <v>29514</v>
      </c>
    </row>
    <row r="7228" spans="1:7">
      <c r="A7228" s="4" t="s">
        <v>29515</v>
      </c>
      <c r="B7228" s="4" t="s">
        <v>29516</v>
      </c>
      <c r="C7228" s="4" t="s">
        <v>464</v>
      </c>
      <c r="D7228" s="4">
        <v>36</v>
      </c>
      <c r="E7228" s="4" t="s">
        <v>29517</v>
      </c>
      <c r="F7228" s="4">
        <v>1.75962579250336</v>
      </c>
      <c r="G7228" s="4" t="s">
        <v>29518</v>
      </c>
    </row>
    <row r="7229" spans="1:7">
      <c r="A7229" s="4" t="s">
        <v>29519</v>
      </c>
      <c r="B7229" s="4" t="s">
        <v>29520</v>
      </c>
      <c r="C7229" s="4" t="s">
        <v>464</v>
      </c>
      <c r="D7229" s="4">
        <v>33</v>
      </c>
      <c r="E7229" s="4" t="s">
        <v>29521</v>
      </c>
      <c r="F7229" s="4">
        <v>1.75910830497742</v>
      </c>
      <c r="G7229" s="4" t="s">
        <v>29522</v>
      </c>
    </row>
    <row r="7230" spans="1:7">
      <c r="A7230" s="4" t="s">
        <v>29523</v>
      </c>
      <c r="B7230" s="4" t="s">
        <v>29524</v>
      </c>
      <c r="C7230" s="4" t="s">
        <v>464</v>
      </c>
      <c r="D7230" s="4">
        <v>31</v>
      </c>
      <c r="E7230" s="4" t="s">
        <v>29525</v>
      </c>
      <c r="F7230" s="4">
        <v>1.75899744033813</v>
      </c>
      <c r="G7230" s="4" t="s">
        <v>29526</v>
      </c>
    </row>
    <row r="7231" spans="1:7">
      <c r="A7231" s="4" t="s">
        <v>29527</v>
      </c>
      <c r="B7231" s="4" t="s">
        <v>29528</v>
      </c>
      <c r="C7231" s="4" t="s">
        <v>464</v>
      </c>
      <c r="D7231" s="4">
        <v>37</v>
      </c>
      <c r="E7231" s="4" t="s">
        <v>29529</v>
      </c>
      <c r="F7231" s="4">
        <v>1.75891399383545</v>
      </c>
      <c r="G7231" s="4" t="s">
        <v>29530</v>
      </c>
    </row>
    <row r="7232" spans="1:7">
      <c r="A7232" s="4" t="s">
        <v>29531</v>
      </c>
      <c r="B7232" s="4" t="s">
        <v>29532</v>
      </c>
      <c r="C7232" s="4" t="s">
        <v>464</v>
      </c>
      <c r="D7232" s="4">
        <v>41</v>
      </c>
      <c r="E7232" s="4" t="s">
        <v>29533</v>
      </c>
      <c r="F7232" s="4">
        <v>1.75849628448486</v>
      </c>
      <c r="G7232" s="4" t="s">
        <v>29534</v>
      </c>
    </row>
    <row r="7233" spans="1:7">
      <c r="A7233" s="4" t="s">
        <v>29535</v>
      </c>
      <c r="B7233" s="4" t="s">
        <v>29536</v>
      </c>
      <c r="C7233" s="4" t="s">
        <v>464</v>
      </c>
      <c r="D7233" s="4">
        <v>36</v>
      </c>
      <c r="E7233" s="4" t="s">
        <v>29537</v>
      </c>
      <c r="F7233" s="4">
        <v>1.75828206539154</v>
      </c>
      <c r="G7233" s="4" t="s">
        <v>29538</v>
      </c>
    </row>
    <row r="7234" spans="1:7">
      <c r="A7234" s="4" t="s">
        <v>29539</v>
      </c>
      <c r="B7234" s="4" t="s">
        <v>29540</v>
      </c>
      <c r="C7234" s="4" t="s">
        <v>464</v>
      </c>
      <c r="D7234" s="4">
        <v>38</v>
      </c>
      <c r="E7234" s="4" t="s">
        <v>29541</v>
      </c>
      <c r="F7234" s="4">
        <v>1.7582380771637</v>
      </c>
      <c r="G7234" s="4" t="s">
        <v>29542</v>
      </c>
    </row>
    <row r="7235" spans="1:7">
      <c r="A7235" s="4" t="s">
        <v>29543</v>
      </c>
      <c r="B7235" s="4" t="s">
        <v>29544</v>
      </c>
      <c r="C7235" s="4" t="s">
        <v>464</v>
      </c>
      <c r="D7235" s="4">
        <v>33</v>
      </c>
      <c r="E7235" s="4" t="s">
        <v>29545</v>
      </c>
      <c r="F7235" s="4">
        <v>1.75817787647247</v>
      </c>
      <c r="G7235" s="4" t="s">
        <v>29546</v>
      </c>
    </row>
    <row r="7236" spans="1:7">
      <c r="A7236" s="4" t="s">
        <v>29547</v>
      </c>
      <c r="B7236" s="4" t="s">
        <v>29548</v>
      </c>
      <c r="C7236" s="4" t="s">
        <v>464</v>
      </c>
      <c r="D7236" s="4">
        <v>42</v>
      </c>
      <c r="E7236" s="4" t="s">
        <v>29549</v>
      </c>
      <c r="F7236" s="4">
        <v>1.75793552398682</v>
      </c>
      <c r="G7236" s="4" t="s">
        <v>29550</v>
      </c>
    </row>
    <row r="7237" spans="1:7">
      <c r="A7237" s="4" t="s">
        <v>29551</v>
      </c>
      <c r="B7237" s="4" t="s">
        <v>29552</v>
      </c>
      <c r="C7237" s="4" t="s">
        <v>464</v>
      </c>
      <c r="D7237" s="4">
        <v>40</v>
      </c>
      <c r="E7237" s="4" t="s">
        <v>29553</v>
      </c>
      <c r="F7237" s="4">
        <v>1.75747096538544</v>
      </c>
      <c r="G7237" s="4" t="s">
        <v>29554</v>
      </c>
    </row>
    <row r="7238" spans="1:7">
      <c r="A7238" s="4" t="s">
        <v>29555</v>
      </c>
      <c r="B7238" s="4" t="s">
        <v>29556</v>
      </c>
      <c r="C7238" s="4" t="s">
        <v>464</v>
      </c>
      <c r="D7238" s="4">
        <v>35</v>
      </c>
      <c r="E7238" s="4" t="s">
        <v>29557</v>
      </c>
      <c r="F7238" s="4">
        <v>1.75692903995514</v>
      </c>
      <c r="G7238" s="4" t="s">
        <v>29558</v>
      </c>
    </row>
    <row r="7239" spans="1:7">
      <c r="A7239" s="4" t="s">
        <v>29559</v>
      </c>
      <c r="B7239" s="4" t="s">
        <v>29560</v>
      </c>
      <c r="C7239" s="4" t="s">
        <v>464</v>
      </c>
      <c r="D7239" s="4">
        <v>37</v>
      </c>
      <c r="E7239" s="4" t="s">
        <v>29561</v>
      </c>
      <c r="F7239" s="4">
        <v>1.7568895816803</v>
      </c>
      <c r="G7239" s="4" t="s">
        <v>29562</v>
      </c>
    </row>
    <row r="7240" spans="1:7">
      <c r="A7240" s="4" t="s">
        <v>455</v>
      </c>
      <c r="B7240" s="4" t="s">
        <v>29563</v>
      </c>
      <c r="C7240" s="4" t="s">
        <v>464</v>
      </c>
      <c r="D7240" s="4">
        <v>39</v>
      </c>
      <c r="E7240" s="4" t="s">
        <v>29564</v>
      </c>
      <c r="F7240" s="4">
        <v>1.75502228736877</v>
      </c>
      <c r="G7240" s="4" t="s">
        <v>29565</v>
      </c>
    </row>
    <row r="7241" spans="1:7">
      <c r="A7241" s="4" t="s">
        <v>29566</v>
      </c>
      <c r="B7241" s="4" t="s">
        <v>29567</v>
      </c>
      <c r="C7241" s="4" t="s">
        <v>464</v>
      </c>
      <c r="D7241" s="4">
        <v>42</v>
      </c>
      <c r="E7241" s="4" t="s">
        <v>29568</v>
      </c>
      <c r="F7241" s="4">
        <v>1.75362145900726</v>
      </c>
      <c r="G7241" s="4" t="s">
        <v>29569</v>
      </c>
    </row>
    <row r="7242" spans="1:7">
      <c r="A7242" s="4" t="s">
        <v>29570</v>
      </c>
      <c r="B7242" s="4" t="s">
        <v>29571</v>
      </c>
      <c r="C7242" s="4" t="s">
        <v>464</v>
      </c>
      <c r="D7242" s="4">
        <v>45</v>
      </c>
      <c r="E7242" s="4" t="s">
        <v>29572</v>
      </c>
      <c r="F7242" s="4">
        <v>1.75304639339447</v>
      </c>
      <c r="G7242" s="4" t="s">
        <v>29573</v>
      </c>
    </row>
    <row r="7243" spans="1:7">
      <c r="A7243" s="4" t="s">
        <v>29574</v>
      </c>
      <c r="B7243" s="4" t="s">
        <v>29575</v>
      </c>
      <c r="C7243" s="4" t="s">
        <v>464</v>
      </c>
      <c r="D7243" s="4">
        <v>36</v>
      </c>
      <c r="E7243" s="4" t="s">
        <v>29576</v>
      </c>
      <c r="F7243" s="4">
        <v>1.75245797634125</v>
      </c>
      <c r="G7243" s="4" t="s">
        <v>29577</v>
      </c>
    </row>
    <row r="7244" spans="1:7">
      <c r="A7244" s="4" t="s">
        <v>29578</v>
      </c>
      <c r="B7244" s="4" t="s">
        <v>29579</v>
      </c>
      <c r="C7244" s="4" t="s">
        <v>464</v>
      </c>
      <c r="D7244" s="4">
        <v>41</v>
      </c>
      <c r="E7244" s="4" t="s">
        <v>29580</v>
      </c>
      <c r="F7244" s="4">
        <v>1.75234150886536</v>
      </c>
      <c r="G7244" s="4" t="s">
        <v>29581</v>
      </c>
    </row>
    <row r="7245" spans="1:7">
      <c r="A7245" s="4" t="s">
        <v>29582</v>
      </c>
      <c r="B7245" s="4" t="s">
        <v>29583</v>
      </c>
      <c r="C7245" s="4" t="s">
        <v>464</v>
      </c>
      <c r="D7245" s="4">
        <v>41</v>
      </c>
      <c r="E7245" s="4" t="s">
        <v>29584</v>
      </c>
      <c r="F7245" s="4">
        <v>1.7522999048233</v>
      </c>
      <c r="G7245" s="4" t="s">
        <v>29585</v>
      </c>
    </row>
    <row r="7246" spans="1:7">
      <c r="A7246" s="4" t="s">
        <v>29586</v>
      </c>
      <c r="B7246" s="4" t="s">
        <v>29587</v>
      </c>
      <c r="C7246" s="4" t="s">
        <v>464</v>
      </c>
      <c r="D7246" s="4">
        <v>36</v>
      </c>
      <c r="E7246" s="4" t="s">
        <v>29588</v>
      </c>
      <c r="F7246" s="4">
        <v>1.75222957134247</v>
      </c>
      <c r="G7246" s="4" t="s">
        <v>29589</v>
      </c>
    </row>
    <row r="7247" spans="1:7">
      <c r="A7247" s="4" t="s">
        <v>29590</v>
      </c>
      <c r="B7247" s="4" t="s">
        <v>29591</v>
      </c>
      <c r="C7247" s="4" t="s">
        <v>464</v>
      </c>
      <c r="D7247" s="4">
        <v>38</v>
      </c>
      <c r="E7247" s="4" t="s">
        <v>29592</v>
      </c>
      <c r="F7247" s="4">
        <v>1.75158905982971</v>
      </c>
      <c r="G7247" s="4" t="s">
        <v>29593</v>
      </c>
    </row>
    <row r="7248" spans="1:7">
      <c r="A7248" s="4" t="s">
        <v>29594</v>
      </c>
      <c r="B7248" s="4" t="s">
        <v>29595</v>
      </c>
      <c r="C7248" s="4" t="s">
        <v>464</v>
      </c>
      <c r="D7248" s="4">
        <v>40</v>
      </c>
      <c r="E7248" s="4" t="s">
        <v>29596</v>
      </c>
      <c r="F7248" s="4">
        <v>1.75142455101013</v>
      </c>
      <c r="G7248" s="4" t="s">
        <v>29597</v>
      </c>
    </row>
    <row r="7249" spans="1:7">
      <c r="A7249" s="4" t="s">
        <v>29598</v>
      </c>
      <c r="B7249" s="4" t="s">
        <v>29599</v>
      </c>
      <c r="C7249" s="4" t="s">
        <v>464</v>
      </c>
      <c r="D7249" s="4">
        <v>39</v>
      </c>
      <c r="E7249" s="4" t="s">
        <v>29600</v>
      </c>
      <c r="F7249" s="4">
        <v>1.75129747390747</v>
      </c>
      <c r="G7249" s="4" t="s">
        <v>29601</v>
      </c>
    </row>
    <row r="7250" spans="1:7">
      <c r="A7250" s="4" t="s">
        <v>29602</v>
      </c>
      <c r="B7250" s="4" t="s">
        <v>29603</v>
      </c>
      <c r="C7250" s="4" t="s">
        <v>464</v>
      </c>
      <c r="D7250" s="4">
        <v>43</v>
      </c>
      <c r="E7250" s="4" t="s">
        <v>29604</v>
      </c>
      <c r="F7250" s="4">
        <v>1.75107669830322</v>
      </c>
      <c r="G7250" s="4" t="s">
        <v>29605</v>
      </c>
    </row>
    <row r="7251" spans="1:7">
      <c r="A7251" s="4" t="s">
        <v>29606</v>
      </c>
      <c r="B7251" s="4" t="s">
        <v>29607</v>
      </c>
      <c r="C7251" s="4" t="s">
        <v>464</v>
      </c>
      <c r="D7251" s="4">
        <v>45</v>
      </c>
      <c r="E7251" s="4" t="s">
        <v>29608</v>
      </c>
      <c r="F7251" s="4">
        <v>1.75095105171204</v>
      </c>
      <c r="G7251" s="4" t="s">
        <v>29609</v>
      </c>
    </row>
    <row r="7252" spans="1:7">
      <c r="A7252" s="4" t="s">
        <v>29610</v>
      </c>
      <c r="B7252" s="4" t="s">
        <v>29611</v>
      </c>
      <c r="C7252" s="4" t="s">
        <v>464</v>
      </c>
      <c r="D7252" s="4">
        <v>31</v>
      </c>
      <c r="E7252" s="4" t="s">
        <v>29612</v>
      </c>
      <c r="F7252" s="4">
        <v>1.75067853927612</v>
      </c>
      <c r="G7252" s="4" t="s">
        <v>29613</v>
      </c>
    </row>
    <row r="7253" spans="1:7">
      <c r="A7253" s="4" t="s">
        <v>29614</v>
      </c>
      <c r="B7253" s="4" t="s">
        <v>29615</v>
      </c>
      <c r="C7253" s="4" t="s">
        <v>551</v>
      </c>
      <c r="D7253" s="4">
        <v>14</v>
      </c>
      <c r="E7253" s="4" t="s">
        <v>29616</v>
      </c>
      <c r="F7253" s="4">
        <v>1.75064384937286</v>
      </c>
      <c r="G7253" s="4" t="s">
        <v>29617</v>
      </c>
    </row>
    <row r="7254" spans="1:7">
      <c r="A7254" s="4" t="s">
        <v>29618</v>
      </c>
      <c r="B7254" s="4" t="s">
        <v>29619</v>
      </c>
      <c r="C7254" s="4" t="s">
        <v>464</v>
      </c>
      <c r="D7254" s="4">
        <v>37</v>
      </c>
      <c r="E7254" s="4" t="s">
        <v>29620</v>
      </c>
      <c r="F7254" s="4">
        <v>1.75029039382935</v>
      </c>
      <c r="G7254" s="4" t="s">
        <v>29621</v>
      </c>
    </row>
    <row r="7255" spans="1:7">
      <c r="A7255" s="4" t="s">
        <v>29622</v>
      </c>
      <c r="B7255" s="4" t="s">
        <v>29623</v>
      </c>
      <c r="C7255" s="4" t="s">
        <v>464</v>
      </c>
      <c r="D7255" s="4">
        <v>37</v>
      </c>
      <c r="E7255" s="4" t="s">
        <v>29624</v>
      </c>
      <c r="F7255" s="4">
        <v>1.74949669837952</v>
      </c>
      <c r="G7255" s="4" t="s">
        <v>29625</v>
      </c>
    </row>
    <row r="7256" spans="1:7">
      <c r="A7256" s="4" t="s">
        <v>29626</v>
      </c>
      <c r="B7256" s="4" t="s">
        <v>29627</v>
      </c>
      <c r="C7256" s="4" t="s">
        <v>464</v>
      </c>
      <c r="D7256" s="4">
        <v>41</v>
      </c>
      <c r="E7256" s="4" t="s">
        <v>29628</v>
      </c>
      <c r="F7256" s="4">
        <v>1.74918985366821</v>
      </c>
      <c r="G7256" s="4" t="s">
        <v>29629</v>
      </c>
    </row>
    <row r="7257" spans="1:7">
      <c r="A7257" s="4" t="s">
        <v>29630</v>
      </c>
      <c r="B7257" s="4" t="s">
        <v>29631</v>
      </c>
      <c r="C7257" s="4" t="s">
        <v>464</v>
      </c>
      <c r="D7257" s="4">
        <v>44</v>
      </c>
      <c r="E7257" s="4" t="s">
        <v>29632</v>
      </c>
      <c r="F7257" s="4">
        <v>1.74849128723145</v>
      </c>
      <c r="G7257" s="4" t="s">
        <v>29633</v>
      </c>
    </row>
    <row r="7258" spans="1:7">
      <c r="A7258" s="4" t="s">
        <v>29634</v>
      </c>
      <c r="B7258" s="4" t="s">
        <v>29635</v>
      </c>
      <c r="C7258" s="4" t="s">
        <v>464</v>
      </c>
      <c r="D7258" s="4">
        <v>45</v>
      </c>
      <c r="E7258" s="4" t="s">
        <v>29636</v>
      </c>
      <c r="F7258" s="4">
        <v>1.74837696552277</v>
      </c>
      <c r="G7258" s="4" t="s">
        <v>29637</v>
      </c>
    </row>
    <row r="7259" spans="1:7">
      <c r="A7259" s="4" t="s">
        <v>29638</v>
      </c>
      <c r="B7259" s="4" t="s">
        <v>29639</v>
      </c>
      <c r="C7259" s="4" t="s">
        <v>464</v>
      </c>
      <c r="D7259" s="4">
        <v>40</v>
      </c>
      <c r="E7259" s="4" t="s">
        <v>29640</v>
      </c>
      <c r="F7259" s="4">
        <v>1.74786388874054</v>
      </c>
      <c r="G7259" s="4" t="s">
        <v>29641</v>
      </c>
    </row>
    <row r="7260" spans="1:7">
      <c r="A7260" s="4" t="s">
        <v>29642</v>
      </c>
      <c r="B7260" s="4" t="s">
        <v>29643</v>
      </c>
      <c r="C7260" s="4" t="s">
        <v>464</v>
      </c>
      <c r="D7260" s="4">
        <v>35</v>
      </c>
      <c r="E7260" s="4" t="s">
        <v>29644</v>
      </c>
      <c r="F7260" s="4">
        <v>1.7476361989975</v>
      </c>
      <c r="G7260" s="4" t="s">
        <v>29645</v>
      </c>
    </row>
    <row r="7261" spans="1:7">
      <c r="A7261" s="4" t="s">
        <v>29646</v>
      </c>
      <c r="B7261" s="4" t="s">
        <v>29647</v>
      </c>
      <c r="C7261" s="4" t="s">
        <v>464</v>
      </c>
      <c r="D7261" s="4">
        <v>37</v>
      </c>
      <c r="E7261" s="4" t="s">
        <v>29648</v>
      </c>
      <c r="F7261" s="4">
        <v>1.74745571613312</v>
      </c>
      <c r="G7261" s="4" t="s">
        <v>29649</v>
      </c>
    </row>
    <row r="7262" spans="1:7">
      <c r="A7262" s="4" t="s">
        <v>29650</v>
      </c>
      <c r="B7262" s="4" t="s">
        <v>29651</v>
      </c>
      <c r="C7262" s="4" t="s">
        <v>551</v>
      </c>
      <c r="D7262" s="4">
        <v>13</v>
      </c>
      <c r="E7262" s="4" t="s">
        <v>29652</v>
      </c>
      <c r="F7262" s="4">
        <v>1.74597895145416</v>
      </c>
      <c r="G7262" s="4" t="s">
        <v>29653</v>
      </c>
    </row>
    <row r="7263" spans="1:7">
      <c r="A7263" s="4" t="s">
        <v>29654</v>
      </c>
      <c r="B7263" s="4" t="s">
        <v>29655</v>
      </c>
      <c r="C7263" s="4" t="s">
        <v>464</v>
      </c>
      <c r="D7263" s="4">
        <v>40</v>
      </c>
      <c r="E7263" s="4" t="s">
        <v>29656</v>
      </c>
      <c r="F7263" s="4">
        <v>1.74595141410828</v>
      </c>
      <c r="G7263" s="4" t="s">
        <v>29657</v>
      </c>
    </row>
    <row r="7264" spans="1:7">
      <c r="A7264" s="4" t="s">
        <v>29658</v>
      </c>
      <c r="B7264" s="4" t="s">
        <v>29659</v>
      </c>
      <c r="C7264" s="4" t="s">
        <v>464</v>
      </c>
      <c r="D7264" s="4">
        <v>35</v>
      </c>
      <c r="E7264" s="4" t="s">
        <v>29660</v>
      </c>
      <c r="F7264" s="4">
        <v>1.74574279785156</v>
      </c>
      <c r="G7264" s="4" t="s">
        <v>29661</v>
      </c>
    </row>
    <row r="7265" spans="1:7">
      <c r="A7265" s="4" t="s">
        <v>29662</v>
      </c>
      <c r="B7265" s="4" t="s">
        <v>29663</v>
      </c>
      <c r="C7265" s="4" t="s">
        <v>464</v>
      </c>
      <c r="D7265" s="4">
        <v>41</v>
      </c>
      <c r="E7265" s="4" t="s">
        <v>29664</v>
      </c>
      <c r="F7265" s="4">
        <v>1.74531149864197</v>
      </c>
      <c r="G7265" s="4" t="s">
        <v>29665</v>
      </c>
    </row>
    <row r="7266" spans="1:7">
      <c r="A7266" s="4" t="s">
        <v>29666</v>
      </c>
      <c r="B7266" s="4" t="s">
        <v>29667</v>
      </c>
      <c r="C7266" s="4" t="s">
        <v>464</v>
      </c>
      <c r="D7266" s="4">
        <v>40</v>
      </c>
      <c r="E7266" s="4" t="s">
        <v>29668</v>
      </c>
      <c r="F7266" s="4">
        <v>1.74440157413483</v>
      </c>
      <c r="G7266" s="4" t="s">
        <v>29669</v>
      </c>
    </row>
    <row r="7267" spans="1:7">
      <c r="A7267" s="4" t="s">
        <v>29670</v>
      </c>
      <c r="B7267" s="4" t="s">
        <v>29671</v>
      </c>
      <c r="C7267" s="4" t="s">
        <v>464</v>
      </c>
      <c r="D7267" s="4">
        <v>37</v>
      </c>
      <c r="E7267" s="4" t="s">
        <v>29672</v>
      </c>
      <c r="F7267" s="4">
        <v>1.74437975883484</v>
      </c>
      <c r="G7267" s="4" t="s">
        <v>29673</v>
      </c>
    </row>
    <row r="7268" spans="1:7">
      <c r="A7268" s="4" t="s">
        <v>29674</v>
      </c>
      <c r="B7268" s="4" t="s">
        <v>29675</v>
      </c>
      <c r="C7268" s="4" t="s">
        <v>464</v>
      </c>
      <c r="D7268" s="4">
        <v>41</v>
      </c>
      <c r="E7268" s="4" t="s">
        <v>29676</v>
      </c>
      <c r="F7268" s="4">
        <v>1.74425709247589</v>
      </c>
      <c r="G7268" s="4" t="s">
        <v>29677</v>
      </c>
    </row>
    <row r="7269" spans="1:7">
      <c r="A7269" s="4" t="s">
        <v>29678</v>
      </c>
      <c r="B7269" s="4" t="s">
        <v>29679</v>
      </c>
      <c r="C7269" s="4" t="s">
        <v>464</v>
      </c>
      <c r="D7269" s="4">
        <v>40</v>
      </c>
      <c r="E7269" s="4" t="s">
        <v>29680</v>
      </c>
      <c r="F7269" s="4">
        <v>1.74423861503601</v>
      </c>
      <c r="G7269" s="4" t="s">
        <v>29681</v>
      </c>
    </row>
    <row r="7270" spans="1:7">
      <c r="A7270" s="4" t="s">
        <v>29682</v>
      </c>
      <c r="B7270" s="4" t="s">
        <v>29683</v>
      </c>
      <c r="C7270" s="4" t="s">
        <v>464</v>
      </c>
      <c r="D7270" s="4">
        <v>35</v>
      </c>
      <c r="E7270" s="4" t="s">
        <v>29684</v>
      </c>
      <c r="F7270" s="4">
        <v>1.74410283565521</v>
      </c>
      <c r="G7270" s="4" t="s">
        <v>29685</v>
      </c>
    </row>
    <row r="7271" spans="1:7">
      <c r="A7271" s="4" t="s">
        <v>29686</v>
      </c>
      <c r="B7271" s="4" t="s">
        <v>29687</v>
      </c>
      <c r="C7271" s="4" t="s">
        <v>464</v>
      </c>
      <c r="D7271" s="4">
        <v>40</v>
      </c>
      <c r="E7271" s="4" t="s">
        <v>29688</v>
      </c>
      <c r="F7271" s="4">
        <v>1.74359798431396</v>
      </c>
      <c r="G7271" s="4" t="s">
        <v>29689</v>
      </c>
    </row>
    <row r="7272" spans="1:7">
      <c r="A7272" s="4" t="s">
        <v>29690</v>
      </c>
      <c r="B7272" s="4" t="s">
        <v>29691</v>
      </c>
      <c r="C7272" s="4" t="s">
        <v>464</v>
      </c>
      <c r="D7272" s="4">
        <v>40</v>
      </c>
      <c r="E7272" s="4" t="s">
        <v>29692</v>
      </c>
      <c r="F7272" s="4">
        <v>1.74256277084351</v>
      </c>
      <c r="G7272" s="4" t="s">
        <v>29693</v>
      </c>
    </row>
    <row r="7273" spans="1:7">
      <c r="A7273" s="4" t="s">
        <v>29694</v>
      </c>
      <c r="B7273" s="4" t="s">
        <v>29695</v>
      </c>
      <c r="C7273" s="4" t="s">
        <v>464</v>
      </c>
      <c r="D7273" s="4">
        <v>37</v>
      </c>
      <c r="E7273" s="4" t="s">
        <v>29696</v>
      </c>
      <c r="F7273" s="4">
        <v>1.74209177494049</v>
      </c>
      <c r="G7273" s="4" t="s">
        <v>29697</v>
      </c>
    </row>
    <row r="7274" spans="1:7">
      <c r="A7274" s="4" t="s">
        <v>29698</v>
      </c>
      <c r="B7274" s="4" t="s">
        <v>29699</v>
      </c>
      <c r="C7274" s="4" t="s">
        <v>464</v>
      </c>
      <c r="D7274" s="4">
        <v>44</v>
      </c>
      <c r="E7274" s="4" t="s">
        <v>29700</v>
      </c>
      <c r="F7274" s="4">
        <v>1.74188661575317</v>
      </c>
      <c r="G7274" s="4" t="s">
        <v>29701</v>
      </c>
    </row>
    <row r="7275" spans="1:7">
      <c r="A7275" s="4" t="s">
        <v>29702</v>
      </c>
      <c r="B7275" s="4" t="s">
        <v>29703</v>
      </c>
      <c r="C7275" s="4" t="s">
        <v>464</v>
      </c>
      <c r="D7275" s="4">
        <v>38</v>
      </c>
      <c r="E7275" s="4" t="s">
        <v>29704</v>
      </c>
      <c r="F7275" s="4">
        <v>1.74176204204559</v>
      </c>
      <c r="G7275" s="4" t="s">
        <v>29705</v>
      </c>
    </row>
    <row r="7276" spans="1:7">
      <c r="A7276" s="4" t="s">
        <v>29706</v>
      </c>
      <c r="B7276" s="4" t="s">
        <v>29707</v>
      </c>
      <c r="C7276" s="4" t="s">
        <v>464</v>
      </c>
      <c r="D7276" s="4">
        <v>33</v>
      </c>
      <c r="E7276" s="4" t="s">
        <v>29708</v>
      </c>
      <c r="F7276" s="4">
        <v>1.74142074584961</v>
      </c>
      <c r="G7276" s="4" t="s">
        <v>29709</v>
      </c>
    </row>
    <row r="7277" spans="1:7">
      <c r="A7277" s="4" t="s">
        <v>29710</v>
      </c>
      <c r="B7277" s="4" t="s">
        <v>29711</v>
      </c>
      <c r="C7277" s="4" t="s">
        <v>464</v>
      </c>
      <c r="D7277" s="4">
        <v>36</v>
      </c>
      <c r="E7277" s="4" t="s">
        <v>29712</v>
      </c>
      <c r="F7277" s="4">
        <v>1.74035573005676</v>
      </c>
      <c r="G7277" s="4" t="s">
        <v>29713</v>
      </c>
    </row>
    <row r="7278" spans="1:7">
      <c r="A7278" s="4" t="s">
        <v>29714</v>
      </c>
      <c r="B7278" s="4" t="s">
        <v>29715</v>
      </c>
      <c r="C7278" s="4" t="s">
        <v>464</v>
      </c>
      <c r="D7278" s="4">
        <v>44</v>
      </c>
      <c r="E7278" s="4" t="s">
        <v>29716</v>
      </c>
      <c r="F7278" s="4">
        <v>1.74003887176514</v>
      </c>
      <c r="G7278" s="4" t="s">
        <v>29717</v>
      </c>
    </row>
    <row r="7279" spans="1:7">
      <c r="A7279" s="4" t="s">
        <v>29718</v>
      </c>
      <c r="B7279" s="4" t="s">
        <v>29719</v>
      </c>
      <c r="C7279" s="4" t="s">
        <v>464</v>
      </c>
      <c r="D7279" s="4">
        <v>41</v>
      </c>
      <c r="E7279" s="4" t="s">
        <v>29720</v>
      </c>
      <c r="F7279" s="4">
        <v>1.7395144701004</v>
      </c>
      <c r="G7279" s="4" t="s">
        <v>29721</v>
      </c>
    </row>
    <row r="7280" spans="1:7">
      <c r="A7280" s="4" t="s">
        <v>29722</v>
      </c>
      <c r="B7280" s="4" t="s">
        <v>29723</v>
      </c>
      <c r="C7280" s="4" t="s">
        <v>464</v>
      </c>
      <c r="D7280" s="4">
        <v>35</v>
      </c>
      <c r="E7280" s="4" t="s">
        <v>29724</v>
      </c>
      <c r="F7280" s="4">
        <v>1.73931550979614</v>
      </c>
      <c r="G7280" s="4" t="s">
        <v>29725</v>
      </c>
    </row>
    <row r="7281" spans="1:7">
      <c r="A7281" s="4" t="s">
        <v>29726</v>
      </c>
      <c r="B7281" s="4" t="s">
        <v>29727</v>
      </c>
      <c r="C7281" s="4" t="s">
        <v>464</v>
      </c>
      <c r="D7281" s="4">
        <v>36</v>
      </c>
      <c r="E7281" s="4" t="s">
        <v>29728</v>
      </c>
      <c r="F7281" s="4">
        <v>1.73897552490234</v>
      </c>
      <c r="G7281" s="4" t="s">
        <v>29729</v>
      </c>
    </row>
    <row r="7282" spans="1:7">
      <c r="A7282" s="4" t="s">
        <v>29730</v>
      </c>
      <c r="B7282" s="4" t="s">
        <v>29731</v>
      </c>
      <c r="C7282" s="4" t="s">
        <v>464</v>
      </c>
      <c r="D7282" s="4">
        <v>37</v>
      </c>
      <c r="E7282" s="4" t="s">
        <v>29732</v>
      </c>
      <c r="F7282" s="4">
        <v>1.73849761486053</v>
      </c>
      <c r="G7282" s="4" t="s">
        <v>29733</v>
      </c>
    </row>
    <row r="7283" spans="1:7">
      <c r="A7283" s="4" t="s">
        <v>29734</v>
      </c>
      <c r="B7283" s="4" t="s">
        <v>29735</v>
      </c>
      <c r="C7283" s="4" t="s">
        <v>464</v>
      </c>
      <c r="D7283" s="4">
        <v>38</v>
      </c>
      <c r="E7283" s="4" t="s">
        <v>29736</v>
      </c>
      <c r="F7283" s="4">
        <v>1.73720669746399</v>
      </c>
      <c r="G7283" s="4" t="s">
        <v>29737</v>
      </c>
    </row>
    <row r="7284" spans="1:7">
      <c r="A7284" s="4" t="s">
        <v>29738</v>
      </c>
      <c r="B7284" s="4" t="s">
        <v>29739</v>
      </c>
      <c r="C7284" s="4" t="s">
        <v>464</v>
      </c>
      <c r="D7284" s="4">
        <v>43</v>
      </c>
      <c r="E7284" s="4" t="s">
        <v>29740</v>
      </c>
      <c r="F7284" s="4">
        <v>1.73720562458038</v>
      </c>
      <c r="G7284" s="4" t="s">
        <v>29741</v>
      </c>
    </row>
    <row r="7285" spans="1:7">
      <c r="A7285" s="4" t="s">
        <v>29742</v>
      </c>
      <c r="B7285" s="4" t="s">
        <v>29743</v>
      </c>
      <c r="C7285" s="4" t="s">
        <v>3050</v>
      </c>
      <c r="D7285" s="4">
        <v>2</v>
      </c>
      <c r="E7285" s="4" t="s">
        <v>29744</v>
      </c>
      <c r="F7285" s="4">
        <v>1.73699307441711</v>
      </c>
      <c r="G7285" s="4" t="s">
        <v>29745</v>
      </c>
    </row>
    <row r="7286" spans="1:7">
      <c r="A7286" s="4" t="s">
        <v>29746</v>
      </c>
      <c r="B7286" s="4" t="s">
        <v>29747</v>
      </c>
      <c r="C7286" s="4" t="s">
        <v>464</v>
      </c>
      <c r="D7286" s="4">
        <v>41</v>
      </c>
      <c r="E7286" s="4" t="s">
        <v>29748</v>
      </c>
      <c r="F7286" s="4">
        <v>1.73640382289886</v>
      </c>
      <c r="G7286" s="4" t="s">
        <v>29749</v>
      </c>
    </row>
    <row r="7287" spans="1:7">
      <c r="A7287" s="4" t="s">
        <v>29750</v>
      </c>
      <c r="B7287" s="4" t="s">
        <v>29751</v>
      </c>
      <c r="C7287" s="4" t="s">
        <v>464</v>
      </c>
      <c r="D7287" s="4">
        <v>43</v>
      </c>
      <c r="E7287" s="4" t="s">
        <v>29752</v>
      </c>
      <c r="F7287" s="4">
        <v>1.73623478412628</v>
      </c>
      <c r="G7287" s="4" t="s">
        <v>29753</v>
      </c>
    </row>
    <row r="7288" spans="1:7">
      <c r="A7288" s="4" t="s">
        <v>29754</v>
      </c>
      <c r="B7288" s="4" t="s">
        <v>29755</v>
      </c>
      <c r="C7288" s="4" t="s">
        <v>464</v>
      </c>
      <c r="D7288" s="4">
        <v>37</v>
      </c>
      <c r="E7288" s="4" t="s">
        <v>29756</v>
      </c>
      <c r="F7288" s="4">
        <v>1.73613059520721</v>
      </c>
      <c r="G7288" s="4" t="s">
        <v>29757</v>
      </c>
    </row>
    <row r="7289" spans="1:7">
      <c r="A7289" s="4" t="s">
        <v>29758</v>
      </c>
      <c r="B7289" s="4" t="s">
        <v>29759</v>
      </c>
      <c r="C7289" s="4" t="s">
        <v>464</v>
      </c>
      <c r="D7289" s="4">
        <v>36</v>
      </c>
      <c r="E7289" s="4" t="s">
        <v>29760</v>
      </c>
      <c r="F7289" s="4">
        <v>1.7353287935257</v>
      </c>
      <c r="G7289" s="4" t="s">
        <v>29761</v>
      </c>
    </row>
    <row r="7290" spans="1:7">
      <c r="A7290" s="4" t="s">
        <v>29762</v>
      </c>
      <c r="B7290" s="4" t="s">
        <v>29763</v>
      </c>
      <c r="C7290" s="4" t="s">
        <v>464</v>
      </c>
      <c r="D7290" s="4">
        <v>36</v>
      </c>
      <c r="E7290" s="4" t="s">
        <v>29764</v>
      </c>
      <c r="F7290" s="4">
        <v>1.73491883277893</v>
      </c>
      <c r="G7290" s="4" t="s">
        <v>29765</v>
      </c>
    </row>
    <row r="7291" spans="1:7">
      <c r="A7291" s="4" t="s">
        <v>29766</v>
      </c>
      <c r="B7291" s="4" t="s">
        <v>29767</v>
      </c>
      <c r="C7291" s="4" t="s">
        <v>464</v>
      </c>
      <c r="D7291" s="4">
        <v>36</v>
      </c>
      <c r="E7291" s="4" t="s">
        <v>29768</v>
      </c>
      <c r="F7291" s="4">
        <v>1.73387765884399</v>
      </c>
      <c r="G7291" s="4" t="s">
        <v>29769</v>
      </c>
    </row>
    <row r="7292" spans="1:7">
      <c r="A7292" s="4" t="s">
        <v>29770</v>
      </c>
      <c r="B7292" s="4" t="s">
        <v>29771</v>
      </c>
      <c r="C7292" s="4" t="s">
        <v>464</v>
      </c>
      <c r="D7292" s="4">
        <v>34</v>
      </c>
      <c r="E7292" s="4" t="s">
        <v>29772</v>
      </c>
      <c r="F7292" s="4">
        <v>1.73384809494019</v>
      </c>
      <c r="G7292" s="4" t="s">
        <v>29773</v>
      </c>
    </row>
    <row r="7293" spans="1:7">
      <c r="A7293" s="4" t="s">
        <v>29774</v>
      </c>
      <c r="B7293" s="4" t="s">
        <v>29775</v>
      </c>
      <c r="C7293" s="4" t="s">
        <v>464</v>
      </c>
      <c r="D7293" s="4">
        <v>27</v>
      </c>
      <c r="E7293" s="4" t="s">
        <v>29776</v>
      </c>
      <c r="F7293" s="4">
        <v>1.73229479789734</v>
      </c>
      <c r="G7293" s="4" t="s">
        <v>29777</v>
      </c>
    </row>
    <row r="7294" spans="1:7">
      <c r="A7294" s="4" t="s">
        <v>29778</v>
      </c>
      <c r="B7294" s="4" t="s">
        <v>29779</v>
      </c>
      <c r="C7294" s="4" t="s">
        <v>464</v>
      </c>
      <c r="D7294" s="4">
        <v>37</v>
      </c>
      <c r="E7294" s="4" t="s">
        <v>29780</v>
      </c>
      <c r="F7294" s="4">
        <v>1.73175454139709</v>
      </c>
      <c r="G7294" s="4" t="s">
        <v>29781</v>
      </c>
    </row>
    <row r="7295" spans="1:7">
      <c r="A7295" s="4" t="s">
        <v>29782</v>
      </c>
      <c r="B7295" s="4" t="s">
        <v>29783</v>
      </c>
      <c r="C7295" s="4" t="s">
        <v>464</v>
      </c>
      <c r="D7295" s="4">
        <v>37</v>
      </c>
      <c r="E7295" s="4" t="s">
        <v>29784</v>
      </c>
      <c r="F7295" s="4">
        <v>1.73157584667206</v>
      </c>
      <c r="G7295" s="4" t="s">
        <v>29785</v>
      </c>
    </row>
    <row r="7296" spans="1:7">
      <c r="A7296" s="4" t="s">
        <v>29786</v>
      </c>
      <c r="B7296" s="4" t="s">
        <v>29787</v>
      </c>
      <c r="C7296" s="4" t="s">
        <v>464</v>
      </c>
      <c r="D7296" s="4">
        <v>38</v>
      </c>
      <c r="E7296" s="4" t="s">
        <v>29788</v>
      </c>
      <c r="F7296" s="4">
        <v>1.73071002960205</v>
      </c>
      <c r="G7296" s="4" t="s">
        <v>29789</v>
      </c>
    </row>
    <row r="7297" spans="1:7">
      <c r="A7297" s="4" t="s">
        <v>29790</v>
      </c>
      <c r="B7297" s="4" t="s">
        <v>29791</v>
      </c>
      <c r="C7297" s="4" t="s">
        <v>464</v>
      </c>
      <c r="D7297" s="4">
        <v>39</v>
      </c>
      <c r="E7297" s="4" t="s">
        <v>29792</v>
      </c>
      <c r="F7297" s="4">
        <v>1.73019981384277</v>
      </c>
      <c r="G7297" s="4" t="s">
        <v>29793</v>
      </c>
    </row>
    <row r="7298" spans="1:7">
      <c r="A7298" s="4" t="s">
        <v>29794</v>
      </c>
      <c r="B7298" s="4" t="s">
        <v>29795</v>
      </c>
      <c r="C7298" s="4" t="s">
        <v>551</v>
      </c>
      <c r="D7298" s="4">
        <v>20</v>
      </c>
      <c r="E7298" s="4" t="s">
        <v>29796</v>
      </c>
      <c r="F7298" s="4">
        <v>1.72999489307404</v>
      </c>
      <c r="G7298" s="4" t="s">
        <v>29797</v>
      </c>
    </row>
    <row r="7299" spans="1:7">
      <c r="A7299" s="4" t="s">
        <v>29798</v>
      </c>
      <c r="B7299" s="4" t="s">
        <v>29799</v>
      </c>
      <c r="C7299" s="4" t="s">
        <v>464</v>
      </c>
      <c r="D7299" s="4">
        <v>38</v>
      </c>
      <c r="E7299" s="4" t="s">
        <v>29800</v>
      </c>
      <c r="F7299" s="4">
        <v>1.7295777797699</v>
      </c>
      <c r="G7299" s="4" t="s">
        <v>29801</v>
      </c>
    </row>
    <row r="7300" spans="1:7">
      <c r="A7300" s="4" t="s">
        <v>29802</v>
      </c>
      <c r="B7300" s="4" t="s">
        <v>29803</v>
      </c>
      <c r="C7300" s="4" t="s">
        <v>464</v>
      </c>
      <c r="D7300" s="4">
        <v>41</v>
      </c>
      <c r="E7300" s="4" t="s">
        <v>29804</v>
      </c>
      <c r="F7300" s="4">
        <v>1.72859358787537</v>
      </c>
      <c r="G7300" s="4" t="s">
        <v>29805</v>
      </c>
    </row>
    <row r="7301" spans="1:7">
      <c r="A7301" s="4" t="s">
        <v>29806</v>
      </c>
      <c r="B7301" s="4" t="s">
        <v>29807</v>
      </c>
      <c r="C7301" s="4" t="s">
        <v>464</v>
      </c>
      <c r="D7301" s="4">
        <v>36</v>
      </c>
      <c r="E7301" s="4" t="s">
        <v>29808</v>
      </c>
      <c r="F7301" s="4">
        <v>1.72845351696014</v>
      </c>
      <c r="G7301" s="4" t="s">
        <v>29809</v>
      </c>
    </row>
    <row r="7302" spans="1:7">
      <c r="A7302" s="4" t="s">
        <v>29810</v>
      </c>
      <c r="B7302" s="4" t="s">
        <v>29811</v>
      </c>
      <c r="C7302" s="4" t="s">
        <v>464</v>
      </c>
      <c r="D7302" s="4">
        <v>31</v>
      </c>
      <c r="E7302" s="4" t="s">
        <v>29812</v>
      </c>
      <c r="F7302" s="4">
        <v>1.72764754295349</v>
      </c>
      <c r="G7302" s="4" t="s">
        <v>29813</v>
      </c>
    </row>
    <row r="7303" spans="1:7">
      <c r="A7303" s="4" t="s">
        <v>29814</v>
      </c>
      <c r="B7303" s="4" t="s">
        <v>29815</v>
      </c>
      <c r="C7303" s="4" t="s">
        <v>464</v>
      </c>
      <c r="D7303" s="4">
        <v>34</v>
      </c>
      <c r="E7303" s="4" t="s">
        <v>29816</v>
      </c>
      <c r="F7303" s="4">
        <v>1.72758328914642</v>
      </c>
      <c r="G7303" s="4" t="s">
        <v>29817</v>
      </c>
    </row>
    <row r="7304" spans="1:7">
      <c r="A7304" s="4" t="s">
        <v>29818</v>
      </c>
      <c r="B7304" s="4" t="s">
        <v>29819</v>
      </c>
      <c r="C7304" s="4" t="s">
        <v>464</v>
      </c>
      <c r="D7304" s="4">
        <v>37</v>
      </c>
      <c r="E7304" s="4" t="s">
        <v>29820</v>
      </c>
      <c r="F7304" s="4">
        <v>1.72723579406738</v>
      </c>
      <c r="G7304" s="4" t="s">
        <v>29821</v>
      </c>
    </row>
    <row r="7305" spans="1:7">
      <c r="A7305" s="4" t="s">
        <v>29822</v>
      </c>
      <c r="B7305" s="4" t="s">
        <v>29823</v>
      </c>
      <c r="C7305" s="4" t="s">
        <v>464</v>
      </c>
      <c r="D7305" s="4">
        <v>39</v>
      </c>
      <c r="E7305" s="4" t="s">
        <v>29824</v>
      </c>
      <c r="F7305" s="4">
        <v>1.7266960144043</v>
      </c>
      <c r="G7305" s="4" t="s">
        <v>29825</v>
      </c>
    </row>
    <row r="7306" spans="1:7">
      <c r="A7306" s="4" t="s">
        <v>29826</v>
      </c>
      <c r="B7306" s="4" t="s">
        <v>29827</v>
      </c>
      <c r="C7306" s="4" t="s">
        <v>1124</v>
      </c>
      <c r="D7306" s="4">
        <v>2</v>
      </c>
      <c r="E7306" s="4" t="s">
        <v>29828</v>
      </c>
      <c r="F7306" s="4">
        <v>1.72651958465576</v>
      </c>
      <c r="G7306" s="4" t="s">
        <v>29829</v>
      </c>
    </row>
    <row r="7307" spans="1:7">
      <c r="A7307" s="4" t="s">
        <v>29830</v>
      </c>
      <c r="B7307" s="4" t="s">
        <v>29831</v>
      </c>
      <c r="C7307" s="4" t="s">
        <v>1124</v>
      </c>
      <c r="D7307" s="4">
        <v>2</v>
      </c>
      <c r="E7307" s="4" t="s">
        <v>29832</v>
      </c>
      <c r="F7307" s="4">
        <v>1.72651958465576</v>
      </c>
      <c r="G7307" s="4" t="s">
        <v>29833</v>
      </c>
    </row>
    <row r="7308" spans="1:7">
      <c r="A7308" s="4" t="s">
        <v>29834</v>
      </c>
      <c r="B7308" s="4" t="s">
        <v>29835</v>
      </c>
      <c r="C7308" s="4" t="s">
        <v>1124</v>
      </c>
      <c r="D7308" s="4">
        <v>1</v>
      </c>
      <c r="E7308" s="4" t="s">
        <v>29836</v>
      </c>
      <c r="F7308" s="4">
        <v>1.72651958465576</v>
      </c>
      <c r="G7308" s="4" t="s">
        <v>29837</v>
      </c>
    </row>
    <row r="7309" spans="1:7">
      <c r="A7309" s="4" t="s">
        <v>29838</v>
      </c>
      <c r="B7309" s="4" t="s">
        <v>29839</v>
      </c>
      <c r="C7309" s="4" t="s">
        <v>1124</v>
      </c>
      <c r="D7309" s="4">
        <v>1</v>
      </c>
      <c r="E7309" s="4" t="s">
        <v>29840</v>
      </c>
      <c r="F7309" s="4">
        <v>1.72651958465576</v>
      </c>
      <c r="G7309" s="4" t="s">
        <v>29841</v>
      </c>
    </row>
    <row r="7310" spans="1:7">
      <c r="A7310" s="4" t="s">
        <v>29842</v>
      </c>
      <c r="B7310" s="4" t="s">
        <v>29843</v>
      </c>
      <c r="C7310" s="4" t="s">
        <v>1124</v>
      </c>
      <c r="D7310" s="4">
        <v>1</v>
      </c>
      <c r="E7310" s="4" t="s">
        <v>29844</v>
      </c>
      <c r="F7310" s="4">
        <v>1.72651958465576</v>
      </c>
      <c r="G7310" s="4" t="s">
        <v>29845</v>
      </c>
    </row>
    <row r="7311" spans="1:7">
      <c r="A7311" s="4" t="s">
        <v>29846</v>
      </c>
      <c r="B7311" s="4" t="s">
        <v>29847</v>
      </c>
      <c r="C7311" s="4" t="s">
        <v>1124</v>
      </c>
      <c r="D7311" s="4">
        <v>1</v>
      </c>
      <c r="E7311" s="4" t="s">
        <v>29848</v>
      </c>
      <c r="F7311" s="4">
        <v>1.72651958465576</v>
      </c>
      <c r="G7311" s="4" t="s">
        <v>29849</v>
      </c>
    </row>
    <row r="7312" spans="1:7">
      <c r="A7312" s="4" t="s">
        <v>29850</v>
      </c>
      <c r="B7312" s="4" t="s">
        <v>29851</v>
      </c>
      <c r="C7312" s="4" t="s">
        <v>1124</v>
      </c>
      <c r="D7312" s="4">
        <v>1</v>
      </c>
      <c r="E7312" s="4" t="s">
        <v>29852</v>
      </c>
      <c r="F7312" s="4">
        <v>1.72651958465576</v>
      </c>
      <c r="G7312" s="4" t="s">
        <v>29853</v>
      </c>
    </row>
    <row r="7313" spans="1:7">
      <c r="A7313" s="4" t="s">
        <v>29854</v>
      </c>
      <c r="B7313" s="4" t="s">
        <v>29855</v>
      </c>
      <c r="C7313" s="4" t="s">
        <v>1124</v>
      </c>
      <c r="D7313" s="4">
        <v>1</v>
      </c>
      <c r="E7313" s="4" t="s">
        <v>29856</v>
      </c>
      <c r="F7313" s="4">
        <v>1.72651958465576</v>
      </c>
      <c r="G7313" s="4" t="s">
        <v>29857</v>
      </c>
    </row>
    <row r="7314" spans="1:7">
      <c r="A7314" s="4" t="s">
        <v>29858</v>
      </c>
      <c r="B7314" s="4" t="s">
        <v>29859</v>
      </c>
      <c r="C7314" s="4" t="s">
        <v>1124</v>
      </c>
      <c r="D7314" s="4">
        <v>1</v>
      </c>
      <c r="E7314" s="4" t="s">
        <v>29860</v>
      </c>
      <c r="F7314" s="4">
        <v>1.72651958465576</v>
      </c>
      <c r="G7314" s="4" t="s">
        <v>29861</v>
      </c>
    </row>
    <row r="7315" spans="1:7">
      <c r="A7315" s="4" t="s">
        <v>29862</v>
      </c>
      <c r="B7315" s="4" t="s">
        <v>29863</v>
      </c>
      <c r="C7315" s="4" t="s">
        <v>1124</v>
      </c>
      <c r="D7315" s="4">
        <v>1</v>
      </c>
      <c r="E7315" s="4" t="s">
        <v>29864</v>
      </c>
      <c r="F7315" s="4">
        <v>1.72651958465576</v>
      </c>
      <c r="G7315" s="4" t="s">
        <v>29865</v>
      </c>
    </row>
    <row r="7316" spans="1:7">
      <c r="A7316" s="4" t="s">
        <v>29866</v>
      </c>
      <c r="B7316" s="4" t="s">
        <v>29867</v>
      </c>
      <c r="C7316" s="4" t="s">
        <v>1124</v>
      </c>
      <c r="D7316" s="4">
        <v>1</v>
      </c>
      <c r="E7316" s="4" t="s">
        <v>29868</v>
      </c>
      <c r="F7316" s="4">
        <v>1.72651958465576</v>
      </c>
      <c r="G7316" s="4" t="s">
        <v>29869</v>
      </c>
    </row>
    <row r="7317" spans="1:7">
      <c r="A7317" s="4" t="s">
        <v>29870</v>
      </c>
      <c r="B7317" s="4" t="s">
        <v>29871</v>
      </c>
      <c r="C7317" s="4" t="s">
        <v>464</v>
      </c>
      <c r="D7317" s="4">
        <v>42</v>
      </c>
      <c r="E7317" s="4" t="s">
        <v>29872</v>
      </c>
      <c r="F7317" s="4">
        <v>1.72633957862854</v>
      </c>
      <c r="G7317" s="4" t="s">
        <v>29873</v>
      </c>
    </row>
    <row r="7318" spans="1:7">
      <c r="A7318" s="4" t="s">
        <v>29874</v>
      </c>
      <c r="B7318" s="4" t="s">
        <v>29875</v>
      </c>
      <c r="C7318" s="4" t="s">
        <v>464</v>
      </c>
      <c r="D7318" s="4">
        <v>35</v>
      </c>
      <c r="E7318" s="4" t="s">
        <v>29876</v>
      </c>
      <c r="F7318" s="4">
        <v>1.7261209487915</v>
      </c>
      <c r="G7318" s="4" t="s">
        <v>29877</v>
      </c>
    </row>
    <row r="7319" spans="1:7">
      <c r="A7319" s="4" t="s">
        <v>29878</v>
      </c>
      <c r="B7319" s="4" t="s">
        <v>29879</v>
      </c>
      <c r="C7319" s="4" t="s">
        <v>464</v>
      </c>
      <c r="D7319" s="4">
        <v>36</v>
      </c>
      <c r="E7319" s="4" t="s">
        <v>29880</v>
      </c>
      <c r="F7319" s="4">
        <v>1.72526443004608</v>
      </c>
      <c r="G7319" s="4" t="s">
        <v>29881</v>
      </c>
    </row>
    <row r="7320" spans="1:7">
      <c r="A7320" s="4" t="s">
        <v>29882</v>
      </c>
      <c r="B7320" s="4" t="s">
        <v>29883</v>
      </c>
      <c r="C7320" s="4" t="s">
        <v>464</v>
      </c>
      <c r="D7320" s="4">
        <v>41</v>
      </c>
      <c r="E7320" s="4" t="s">
        <v>29884</v>
      </c>
      <c r="F7320" s="4">
        <v>1.72492051124573</v>
      </c>
      <c r="G7320" s="4" t="s">
        <v>29885</v>
      </c>
    </row>
    <row r="7321" spans="1:7">
      <c r="A7321" s="4" t="s">
        <v>29886</v>
      </c>
      <c r="B7321" s="4" t="s">
        <v>29887</v>
      </c>
      <c r="C7321" s="4" t="s">
        <v>464</v>
      </c>
      <c r="D7321" s="4">
        <v>36</v>
      </c>
      <c r="E7321" s="4" t="s">
        <v>29888</v>
      </c>
      <c r="F7321" s="4">
        <v>1.72421860694885</v>
      </c>
      <c r="G7321" s="4" t="s">
        <v>29889</v>
      </c>
    </row>
    <row r="7322" spans="1:7">
      <c r="A7322" s="4" t="s">
        <v>29890</v>
      </c>
      <c r="B7322" s="4" t="s">
        <v>29891</v>
      </c>
      <c r="C7322" s="4" t="s">
        <v>464</v>
      </c>
      <c r="D7322" s="4">
        <v>36</v>
      </c>
      <c r="E7322" s="4" t="s">
        <v>29892</v>
      </c>
      <c r="F7322" s="4">
        <v>1.72356700897217</v>
      </c>
      <c r="G7322" s="4" t="s">
        <v>29893</v>
      </c>
    </row>
    <row r="7323" spans="1:7">
      <c r="A7323" s="4" t="s">
        <v>29894</v>
      </c>
      <c r="B7323" s="4" t="s">
        <v>29895</v>
      </c>
      <c r="C7323" s="4" t="s">
        <v>464</v>
      </c>
      <c r="D7323" s="4">
        <v>44</v>
      </c>
      <c r="E7323" s="4" t="s">
        <v>29896</v>
      </c>
      <c r="F7323" s="4">
        <v>1.72338151931763</v>
      </c>
      <c r="G7323" s="4" t="s">
        <v>29897</v>
      </c>
    </row>
    <row r="7324" spans="1:7">
      <c r="A7324" s="4" t="s">
        <v>29898</v>
      </c>
      <c r="B7324" s="4" t="s">
        <v>29899</v>
      </c>
      <c r="C7324" s="4" t="s">
        <v>464</v>
      </c>
      <c r="D7324" s="4">
        <v>38</v>
      </c>
      <c r="E7324" s="4" t="s">
        <v>29900</v>
      </c>
      <c r="F7324" s="4">
        <v>1.72336399555206</v>
      </c>
      <c r="G7324" s="4" t="s">
        <v>29901</v>
      </c>
    </row>
    <row r="7325" spans="1:7">
      <c r="A7325" s="4" t="s">
        <v>29902</v>
      </c>
      <c r="B7325" s="4" t="s">
        <v>29903</v>
      </c>
      <c r="C7325" s="4" t="s">
        <v>464</v>
      </c>
      <c r="D7325" s="4">
        <v>34</v>
      </c>
      <c r="E7325" s="4" t="s">
        <v>29904</v>
      </c>
      <c r="F7325" s="4">
        <v>1.72308731079102</v>
      </c>
      <c r="G7325" s="4" t="s">
        <v>29905</v>
      </c>
    </row>
    <row r="7326" spans="1:7">
      <c r="A7326" s="4" t="s">
        <v>29906</v>
      </c>
      <c r="B7326" s="4" t="s">
        <v>29907</v>
      </c>
      <c r="C7326" s="4" t="s">
        <v>464</v>
      </c>
      <c r="D7326" s="4">
        <v>39</v>
      </c>
      <c r="E7326" s="4" t="s">
        <v>29908</v>
      </c>
      <c r="F7326" s="4">
        <v>1.7228479385376</v>
      </c>
      <c r="G7326" s="4" t="s">
        <v>29909</v>
      </c>
    </row>
    <row r="7327" spans="1:7">
      <c r="A7327" s="4" t="s">
        <v>29910</v>
      </c>
      <c r="B7327" s="4" t="s">
        <v>29911</v>
      </c>
      <c r="C7327" s="4" t="s">
        <v>464</v>
      </c>
      <c r="D7327" s="4">
        <v>36</v>
      </c>
      <c r="E7327" s="4" t="s">
        <v>29912</v>
      </c>
      <c r="F7327" s="4">
        <v>1.72128999233246</v>
      </c>
      <c r="G7327" s="4" t="s">
        <v>29913</v>
      </c>
    </row>
    <row r="7328" spans="1:7">
      <c r="A7328" s="4" t="s">
        <v>29914</v>
      </c>
      <c r="B7328" s="4" t="s">
        <v>29915</v>
      </c>
      <c r="C7328" s="4" t="s">
        <v>464</v>
      </c>
      <c r="D7328" s="4">
        <v>31</v>
      </c>
      <c r="E7328" s="4" t="s">
        <v>29916</v>
      </c>
      <c r="F7328" s="4">
        <v>1.72040200233459</v>
      </c>
      <c r="G7328" s="4" t="s">
        <v>29917</v>
      </c>
    </row>
    <row r="7329" spans="1:7">
      <c r="A7329" s="4" t="s">
        <v>29918</v>
      </c>
      <c r="B7329" s="4" t="s">
        <v>29919</v>
      </c>
      <c r="C7329" s="4" t="s">
        <v>464</v>
      </c>
      <c r="D7329" s="4">
        <v>40</v>
      </c>
      <c r="E7329" s="4" t="s">
        <v>29920</v>
      </c>
      <c r="F7329" s="4">
        <v>1.72030544281006</v>
      </c>
      <c r="G7329" s="4" t="s">
        <v>29921</v>
      </c>
    </row>
    <row r="7330" spans="1:7">
      <c r="A7330" s="4" t="s">
        <v>29922</v>
      </c>
      <c r="B7330" s="4" t="s">
        <v>29923</v>
      </c>
      <c r="C7330" s="4" t="s">
        <v>464</v>
      </c>
      <c r="D7330" s="4">
        <v>42</v>
      </c>
      <c r="E7330" s="4" t="s">
        <v>29924</v>
      </c>
      <c r="F7330" s="4">
        <v>1.72027397155762</v>
      </c>
      <c r="G7330" s="4" t="s">
        <v>29925</v>
      </c>
    </row>
    <row r="7331" spans="1:7">
      <c r="A7331" s="4" t="s">
        <v>29926</v>
      </c>
      <c r="B7331" s="4" t="s">
        <v>29927</v>
      </c>
      <c r="C7331" s="4" t="s">
        <v>464</v>
      </c>
      <c r="D7331" s="4">
        <v>38</v>
      </c>
      <c r="E7331" s="4" t="s">
        <v>29928</v>
      </c>
      <c r="F7331" s="4">
        <v>1.72025382518768</v>
      </c>
      <c r="G7331" s="4" t="s">
        <v>29929</v>
      </c>
    </row>
    <row r="7332" spans="1:7">
      <c r="A7332" s="4" t="s">
        <v>29930</v>
      </c>
      <c r="B7332" s="4" t="s">
        <v>29931</v>
      </c>
      <c r="C7332" s="4" t="s">
        <v>464</v>
      </c>
      <c r="D7332" s="4">
        <v>40</v>
      </c>
      <c r="E7332" s="4" t="s">
        <v>29932</v>
      </c>
      <c r="F7332" s="4">
        <v>1.71982944011688</v>
      </c>
      <c r="G7332" s="4" t="s">
        <v>29933</v>
      </c>
    </row>
    <row r="7333" spans="1:7">
      <c r="A7333" s="4" t="s">
        <v>29934</v>
      </c>
      <c r="B7333" s="4" t="s">
        <v>29935</v>
      </c>
      <c r="C7333" s="4" t="s">
        <v>464</v>
      </c>
      <c r="D7333" s="4">
        <v>37</v>
      </c>
      <c r="E7333" s="4" t="s">
        <v>29936</v>
      </c>
      <c r="F7333" s="4">
        <v>1.71925711631775</v>
      </c>
      <c r="G7333" s="4" t="s">
        <v>29937</v>
      </c>
    </row>
    <row r="7334" spans="1:7">
      <c r="A7334" s="4" t="s">
        <v>29938</v>
      </c>
      <c r="B7334" s="4" t="s">
        <v>29939</v>
      </c>
      <c r="C7334" s="4" t="s">
        <v>464</v>
      </c>
      <c r="D7334" s="4">
        <v>35</v>
      </c>
      <c r="E7334" s="4" t="s">
        <v>29940</v>
      </c>
      <c r="F7334" s="4">
        <v>1.71909236907959</v>
      </c>
      <c r="G7334" s="4" t="s">
        <v>29941</v>
      </c>
    </row>
    <row r="7335" spans="1:7">
      <c r="A7335" s="4" t="s">
        <v>29942</v>
      </c>
      <c r="B7335" s="4" t="s">
        <v>29943</v>
      </c>
      <c r="C7335" s="4" t="s">
        <v>464</v>
      </c>
      <c r="D7335" s="4">
        <v>42</v>
      </c>
      <c r="E7335" s="4" t="s">
        <v>29944</v>
      </c>
      <c r="F7335" s="4">
        <v>1.71893227100372</v>
      </c>
      <c r="G7335" s="4" t="s">
        <v>29945</v>
      </c>
    </row>
    <row r="7336" spans="1:7">
      <c r="A7336" s="4" t="s">
        <v>29946</v>
      </c>
      <c r="B7336" s="4" t="s">
        <v>29947</v>
      </c>
      <c r="C7336" s="4" t="s">
        <v>464</v>
      </c>
      <c r="D7336" s="4">
        <v>44</v>
      </c>
      <c r="E7336" s="4" t="s">
        <v>29948</v>
      </c>
      <c r="F7336" s="4">
        <v>1.71880507469177</v>
      </c>
      <c r="G7336" s="4" t="s">
        <v>29949</v>
      </c>
    </row>
    <row r="7337" spans="1:7">
      <c r="A7337" s="4" t="s">
        <v>29950</v>
      </c>
      <c r="B7337" s="4" t="s">
        <v>29951</v>
      </c>
      <c r="C7337" s="4" t="s">
        <v>464</v>
      </c>
      <c r="D7337" s="4">
        <v>35</v>
      </c>
      <c r="E7337" s="4" t="s">
        <v>29952</v>
      </c>
      <c r="F7337" s="4">
        <v>1.71874058246613</v>
      </c>
      <c r="G7337" s="4" t="s">
        <v>29953</v>
      </c>
    </row>
    <row r="7338" spans="1:7">
      <c r="A7338" s="4" t="s">
        <v>29954</v>
      </c>
      <c r="B7338" s="4" t="s">
        <v>29955</v>
      </c>
      <c r="C7338" s="4" t="s">
        <v>464</v>
      </c>
      <c r="D7338" s="4">
        <v>39</v>
      </c>
      <c r="E7338" s="4" t="s">
        <v>29956</v>
      </c>
      <c r="F7338" s="4">
        <v>1.71825969219208</v>
      </c>
      <c r="G7338" s="4" t="s">
        <v>29957</v>
      </c>
    </row>
    <row r="7339" spans="1:7">
      <c r="A7339" s="4" t="s">
        <v>29958</v>
      </c>
      <c r="B7339" s="4" t="s">
        <v>29959</v>
      </c>
      <c r="C7339" s="4" t="s">
        <v>464</v>
      </c>
      <c r="D7339" s="4">
        <v>42</v>
      </c>
      <c r="E7339" s="4" t="s">
        <v>29960</v>
      </c>
      <c r="F7339" s="4">
        <v>1.71813082695007</v>
      </c>
      <c r="G7339" s="4" t="s">
        <v>29961</v>
      </c>
    </row>
    <row r="7340" spans="1:7">
      <c r="A7340" s="4" t="s">
        <v>29962</v>
      </c>
      <c r="B7340" s="4" t="s">
        <v>29963</v>
      </c>
      <c r="C7340" s="4" t="s">
        <v>464</v>
      </c>
      <c r="D7340" s="4">
        <v>38</v>
      </c>
      <c r="E7340" s="4" t="s">
        <v>29964</v>
      </c>
      <c r="F7340" s="4">
        <v>1.71705603599548</v>
      </c>
      <c r="G7340" s="4" t="s">
        <v>29965</v>
      </c>
    </row>
    <row r="7341" spans="1:7">
      <c r="A7341" s="4" t="s">
        <v>29966</v>
      </c>
      <c r="B7341" s="4" t="s">
        <v>29967</v>
      </c>
      <c r="C7341" s="4" t="s">
        <v>464</v>
      </c>
      <c r="D7341" s="4">
        <v>41</v>
      </c>
      <c r="E7341" s="4" t="s">
        <v>29968</v>
      </c>
      <c r="F7341" s="4">
        <v>1.71654796600342</v>
      </c>
      <c r="G7341" s="4" t="s">
        <v>29969</v>
      </c>
    </row>
    <row r="7342" spans="1:7">
      <c r="A7342" s="4" t="s">
        <v>29970</v>
      </c>
      <c r="B7342" s="4" t="s">
        <v>29971</v>
      </c>
      <c r="C7342" s="4" t="s">
        <v>464</v>
      </c>
      <c r="D7342" s="4">
        <v>36</v>
      </c>
      <c r="E7342" s="4" t="s">
        <v>29972</v>
      </c>
      <c r="F7342" s="4">
        <v>1.71611285209656</v>
      </c>
      <c r="G7342" s="4" t="s">
        <v>29973</v>
      </c>
    </row>
    <row r="7343" spans="1:7">
      <c r="A7343" s="4" t="s">
        <v>29974</v>
      </c>
      <c r="B7343" s="4" t="s">
        <v>29975</v>
      </c>
      <c r="C7343" s="4" t="s">
        <v>464</v>
      </c>
      <c r="D7343" s="4">
        <v>37</v>
      </c>
      <c r="E7343" s="4" t="s">
        <v>29976</v>
      </c>
      <c r="F7343" s="4">
        <v>1.71581125259399</v>
      </c>
      <c r="G7343" s="4" t="s">
        <v>29977</v>
      </c>
    </row>
    <row r="7344" spans="1:7">
      <c r="A7344" s="4" t="s">
        <v>29978</v>
      </c>
      <c r="B7344" s="4" t="s">
        <v>29979</v>
      </c>
      <c r="C7344" s="4" t="s">
        <v>464</v>
      </c>
      <c r="D7344" s="4">
        <v>38</v>
      </c>
      <c r="E7344" s="4" t="s">
        <v>29980</v>
      </c>
      <c r="F7344" s="4">
        <v>1.71533346176147</v>
      </c>
      <c r="G7344" s="4" t="s">
        <v>29981</v>
      </c>
    </row>
    <row r="7345" spans="1:7">
      <c r="A7345" s="4" t="s">
        <v>29982</v>
      </c>
      <c r="B7345" s="4" t="s">
        <v>29983</v>
      </c>
      <c r="C7345" s="4" t="s">
        <v>464</v>
      </c>
      <c r="D7345" s="4">
        <v>36</v>
      </c>
      <c r="E7345" s="4" t="s">
        <v>29984</v>
      </c>
      <c r="F7345" s="4">
        <v>1.71524834632874</v>
      </c>
      <c r="G7345" s="4" t="s">
        <v>29985</v>
      </c>
    </row>
    <row r="7346" spans="1:7">
      <c r="A7346" s="4" t="s">
        <v>29986</v>
      </c>
      <c r="B7346" s="4" t="s">
        <v>29987</v>
      </c>
      <c r="C7346" s="4" t="s">
        <v>464</v>
      </c>
      <c r="D7346" s="4">
        <v>38</v>
      </c>
      <c r="E7346" s="4" t="s">
        <v>29988</v>
      </c>
      <c r="F7346" s="4">
        <v>1.71524024009705</v>
      </c>
      <c r="G7346" s="4" t="s">
        <v>29989</v>
      </c>
    </row>
    <row r="7347" spans="1:7">
      <c r="A7347" s="4" t="s">
        <v>29990</v>
      </c>
      <c r="B7347" s="4" t="s">
        <v>29991</v>
      </c>
      <c r="C7347" s="4" t="s">
        <v>464</v>
      </c>
      <c r="D7347" s="4">
        <v>36</v>
      </c>
      <c r="E7347" s="4" t="s">
        <v>29992</v>
      </c>
      <c r="F7347" s="4">
        <v>1.71504306793213</v>
      </c>
      <c r="G7347" s="4" t="s">
        <v>29993</v>
      </c>
    </row>
    <row r="7348" spans="1:7">
      <c r="A7348" s="4" t="s">
        <v>29994</v>
      </c>
      <c r="B7348" s="4" t="s">
        <v>29995</v>
      </c>
      <c r="C7348" s="4" t="s">
        <v>464</v>
      </c>
      <c r="D7348" s="4">
        <v>36</v>
      </c>
      <c r="E7348" s="4" t="s">
        <v>29996</v>
      </c>
      <c r="F7348" s="4">
        <v>1.71501326560974</v>
      </c>
      <c r="G7348" s="4" t="s">
        <v>29997</v>
      </c>
    </row>
    <row r="7349" spans="1:7">
      <c r="A7349" s="4" t="s">
        <v>29998</v>
      </c>
      <c r="B7349" s="4" t="s">
        <v>29999</v>
      </c>
      <c r="C7349" s="4" t="s">
        <v>464</v>
      </c>
      <c r="D7349" s="4">
        <v>40</v>
      </c>
      <c r="E7349" s="4" t="s">
        <v>30000</v>
      </c>
      <c r="F7349" s="4">
        <v>1.71473693847656</v>
      </c>
      <c r="G7349" s="4" t="s">
        <v>30001</v>
      </c>
    </row>
    <row r="7350" spans="1:7">
      <c r="A7350" s="4" t="s">
        <v>30002</v>
      </c>
      <c r="B7350" s="4" t="s">
        <v>30003</v>
      </c>
      <c r="C7350" s="4" t="s">
        <v>464</v>
      </c>
      <c r="D7350" s="4">
        <v>40</v>
      </c>
      <c r="E7350" s="4" t="s">
        <v>30004</v>
      </c>
      <c r="F7350" s="4">
        <v>1.71421146392822</v>
      </c>
      <c r="G7350" s="4" t="s">
        <v>30005</v>
      </c>
    </row>
    <row r="7351" spans="1:7">
      <c r="A7351" s="4" t="s">
        <v>30006</v>
      </c>
      <c r="B7351" s="4" t="s">
        <v>30007</v>
      </c>
      <c r="C7351" s="4" t="s">
        <v>464</v>
      </c>
      <c r="D7351" s="4">
        <v>35</v>
      </c>
      <c r="E7351" s="4" t="s">
        <v>30008</v>
      </c>
      <c r="F7351" s="4">
        <v>1.71384119987488</v>
      </c>
      <c r="G7351" s="4" t="s">
        <v>30009</v>
      </c>
    </row>
    <row r="7352" spans="1:7">
      <c r="A7352" s="4" t="s">
        <v>30010</v>
      </c>
      <c r="B7352" s="4" t="s">
        <v>30011</v>
      </c>
      <c r="C7352" s="4" t="s">
        <v>464</v>
      </c>
      <c r="D7352" s="4">
        <v>37</v>
      </c>
      <c r="E7352" s="4" t="s">
        <v>30012</v>
      </c>
      <c r="F7352" s="4">
        <v>1.71265816688538</v>
      </c>
      <c r="G7352" s="4" t="s">
        <v>30013</v>
      </c>
    </row>
    <row r="7353" spans="1:7">
      <c r="A7353" s="4" t="s">
        <v>1045</v>
      </c>
      <c r="B7353" s="4" t="s">
        <v>1046</v>
      </c>
      <c r="C7353" s="4" t="s">
        <v>464</v>
      </c>
      <c r="D7353" s="4">
        <v>34</v>
      </c>
      <c r="E7353" s="4" t="s">
        <v>1047</v>
      </c>
      <c r="F7353" s="4">
        <v>1.71181857585907</v>
      </c>
      <c r="G7353" s="4" t="s">
        <v>1048</v>
      </c>
    </row>
    <row r="7354" spans="1:7">
      <c r="A7354" s="4" t="s">
        <v>30014</v>
      </c>
      <c r="B7354" s="4" t="s">
        <v>30015</v>
      </c>
      <c r="C7354" s="4" t="s">
        <v>464</v>
      </c>
      <c r="D7354" s="4">
        <v>38</v>
      </c>
      <c r="E7354" s="4" t="s">
        <v>30016</v>
      </c>
      <c r="F7354" s="4">
        <v>1.71161603927612</v>
      </c>
      <c r="G7354" s="4" t="s">
        <v>30017</v>
      </c>
    </row>
    <row r="7355" spans="1:7">
      <c r="A7355" s="4" t="s">
        <v>30018</v>
      </c>
      <c r="B7355" s="4" t="s">
        <v>30019</v>
      </c>
      <c r="C7355" s="4" t="s">
        <v>464</v>
      </c>
      <c r="D7355" s="4">
        <v>39</v>
      </c>
      <c r="E7355" s="4" t="s">
        <v>30020</v>
      </c>
      <c r="F7355" s="4">
        <v>1.71134257316589</v>
      </c>
      <c r="G7355" s="4" t="s">
        <v>30021</v>
      </c>
    </row>
    <row r="7356" spans="1:7">
      <c r="A7356" s="4" t="s">
        <v>30022</v>
      </c>
      <c r="B7356" s="4" t="s">
        <v>30023</v>
      </c>
      <c r="C7356" s="4" t="s">
        <v>464</v>
      </c>
      <c r="D7356" s="4">
        <v>29</v>
      </c>
      <c r="E7356" s="4" t="s">
        <v>30024</v>
      </c>
      <c r="F7356" s="4">
        <v>1.71125257015228</v>
      </c>
      <c r="G7356" s="4" t="s">
        <v>30025</v>
      </c>
    </row>
    <row r="7357" spans="1:7">
      <c r="A7357" s="4" t="s">
        <v>30026</v>
      </c>
      <c r="B7357" s="4" t="s">
        <v>30027</v>
      </c>
      <c r="C7357" s="4" t="s">
        <v>464</v>
      </c>
      <c r="D7357" s="4">
        <v>38</v>
      </c>
      <c r="E7357" s="4" t="s">
        <v>30028</v>
      </c>
      <c r="F7357" s="4">
        <v>1.71083211898804</v>
      </c>
      <c r="G7357" s="4" t="s">
        <v>30029</v>
      </c>
    </row>
    <row r="7358" spans="1:7">
      <c r="A7358" s="4" t="s">
        <v>30030</v>
      </c>
      <c r="B7358" s="4" t="s">
        <v>30031</v>
      </c>
      <c r="C7358" s="4" t="s">
        <v>464</v>
      </c>
      <c r="D7358" s="4">
        <v>30</v>
      </c>
      <c r="E7358" s="4" t="s">
        <v>30032</v>
      </c>
      <c r="F7358" s="4">
        <v>1.71075737476349</v>
      </c>
      <c r="G7358" s="4" t="s">
        <v>30033</v>
      </c>
    </row>
    <row r="7359" spans="1:7">
      <c r="A7359" s="4" t="s">
        <v>30034</v>
      </c>
      <c r="B7359" s="4" t="s">
        <v>30035</v>
      </c>
      <c r="C7359" s="4" t="s">
        <v>464</v>
      </c>
      <c r="D7359" s="4">
        <v>38</v>
      </c>
      <c r="E7359" s="4" t="s">
        <v>30036</v>
      </c>
      <c r="F7359" s="4">
        <v>1.71072125434875</v>
      </c>
      <c r="G7359" s="4" t="s">
        <v>30037</v>
      </c>
    </row>
    <row r="7360" spans="1:7">
      <c r="A7360" s="4" t="s">
        <v>30038</v>
      </c>
      <c r="B7360" s="4" t="s">
        <v>30039</v>
      </c>
      <c r="C7360" s="4" t="s">
        <v>464</v>
      </c>
      <c r="D7360" s="4">
        <v>31</v>
      </c>
      <c r="E7360" s="4" t="s">
        <v>30040</v>
      </c>
      <c r="F7360" s="4">
        <v>1.71039414405823</v>
      </c>
      <c r="G7360" s="4" t="s">
        <v>30041</v>
      </c>
    </row>
    <row r="7361" spans="1:7">
      <c r="A7361" s="4" t="s">
        <v>30042</v>
      </c>
      <c r="B7361" s="4" t="s">
        <v>30043</v>
      </c>
      <c r="C7361" s="4" t="s">
        <v>551</v>
      </c>
      <c r="D7361" s="4">
        <v>8</v>
      </c>
      <c r="E7361" s="4" t="s">
        <v>30044</v>
      </c>
      <c r="F7361" s="4">
        <v>1.71036410331726</v>
      </c>
      <c r="G7361" s="4" t="s">
        <v>30045</v>
      </c>
    </row>
    <row r="7362" spans="1:7">
      <c r="A7362" s="4" t="s">
        <v>30046</v>
      </c>
      <c r="B7362" s="4" t="s">
        <v>30047</v>
      </c>
      <c r="C7362" s="4" t="s">
        <v>464</v>
      </c>
      <c r="D7362" s="4">
        <v>38</v>
      </c>
      <c r="E7362" s="4" t="s">
        <v>30048</v>
      </c>
      <c r="F7362" s="4">
        <v>1.70844948291779</v>
      </c>
      <c r="G7362" s="4" t="s">
        <v>30049</v>
      </c>
    </row>
    <row r="7363" spans="1:7">
      <c r="A7363" s="4" t="s">
        <v>30050</v>
      </c>
      <c r="B7363" s="4" t="s">
        <v>30051</v>
      </c>
      <c r="C7363" s="4" t="s">
        <v>464</v>
      </c>
      <c r="D7363" s="4">
        <v>38</v>
      </c>
      <c r="E7363" s="4" t="s">
        <v>30052</v>
      </c>
      <c r="F7363" s="4">
        <v>1.70820641517639</v>
      </c>
      <c r="G7363" s="4" t="s">
        <v>30053</v>
      </c>
    </row>
    <row r="7364" spans="1:7">
      <c r="A7364" s="4" t="s">
        <v>30054</v>
      </c>
      <c r="B7364" s="4" t="s">
        <v>30055</v>
      </c>
      <c r="C7364" s="4" t="s">
        <v>464</v>
      </c>
      <c r="D7364" s="4">
        <v>35</v>
      </c>
      <c r="E7364" s="4" t="s">
        <v>30056</v>
      </c>
      <c r="F7364" s="4">
        <v>1.70752048492432</v>
      </c>
      <c r="G7364" s="4" t="s">
        <v>30057</v>
      </c>
    </row>
    <row r="7365" spans="1:7">
      <c r="A7365" s="4" t="s">
        <v>30058</v>
      </c>
      <c r="B7365" s="4" t="s">
        <v>30059</v>
      </c>
      <c r="C7365" s="4" t="s">
        <v>464</v>
      </c>
      <c r="D7365" s="4">
        <v>40</v>
      </c>
      <c r="E7365" s="4" t="s">
        <v>30060</v>
      </c>
      <c r="F7365" s="4">
        <v>1.70543253421783</v>
      </c>
      <c r="G7365" s="4" t="s">
        <v>30061</v>
      </c>
    </row>
    <row r="7366" spans="1:7">
      <c r="A7366" s="4" t="s">
        <v>30062</v>
      </c>
      <c r="B7366" s="4" t="s">
        <v>30063</v>
      </c>
      <c r="C7366" s="4" t="s">
        <v>464</v>
      </c>
      <c r="D7366" s="4">
        <v>41</v>
      </c>
      <c r="E7366" s="4" t="s">
        <v>30064</v>
      </c>
      <c r="F7366" s="4">
        <v>1.70514619350433</v>
      </c>
      <c r="G7366" s="4" t="s">
        <v>30065</v>
      </c>
    </row>
    <row r="7367" spans="1:7">
      <c r="A7367" s="4" t="s">
        <v>30066</v>
      </c>
      <c r="B7367" s="4" t="s">
        <v>30067</v>
      </c>
      <c r="C7367" s="4" t="s">
        <v>464</v>
      </c>
      <c r="D7367" s="4">
        <v>41</v>
      </c>
      <c r="E7367" s="4" t="s">
        <v>30068</v>
      </c>
      <c r="F7367" s="4">
        <v>1.70463621616364</v>
      </c>
      <c r="G7367" s="4" t="s">
        <v>30069</v>
      </c>
    </row>
    <row r="7368" spans="1:7">
      <c r="A7368" s="4" t="s">
        <v>30070</v>
      </c>
      <c r="B7368" s="4" t="s">
        <v>30071</v>
      </c>
      <c r="C7368" s="4" t="s">
        <v>464</v>
      </c>
      <c r="D7368" s="4">
        <v>42</v>
      </c>
      <c r="E7368" s="4" t="s">
        <v>30072</v>
      </c>
      <c r="F7368" s="4">
        <v>1.70463073253632</v>
      </c>
      <c r="G7368" s="4" t="s">
        <v>30073</v>
      </c>
    </row>
    <row r="7369" spans="1:7">
      <c r="A7369" s="4" t="s">
        <v>30074</v>
      </c>
      <c r="B7369" s="4" t="s">
        <v>30075</v>
      </c>
      <c r="C7369" s="4" t="s">
        <v>1124</v>
      </c>
      <c r="D7369" s="4">
        <v>2</v>
      </c>
      <c r="E7369" s="4" t="s">
        <v>30076</v>
      </c>
      <c r="F7369" s="4">
        <v>1.70398759841919</v>
      </c>
      <c r="G7369" s="4" t="s">
        <v>30077</v>
      </c>
    </row>
    <row r="7370" spans="1:7">
      <c r="A7370" s="4" t="s">
        <v>30078</v>
      </c>
      <c r="B7370" s="4" t="s">
        <v>30079</v>
      </c>
      <c r="C7370" s="4" t="s">
        <v>464</v>
      </c>
      <c r="D7370" s="4">
        <v>33</v>
      </c>
      <c r="E7370" s="4" t="s">
        <v>30080</v>
      </c>
      <c r="F7370" s="4">
        <v>1.70353126525879</v>
      </c>
      <c r="G7370" s="4" t="s">
        <v>30081</v>
      </c>
    </row>
    <row r="7371" spans="1:7">
      <c r="A7371" s="4" t="s">
        <v>30082</v>
      </c>
      <c r="B7371" s="4" t="s">
        <v>30083</v>
      </c>
      <c r="C7371" s="4" t="s">
        <v>464</v>
      </c>
      <c r="D7371" s="4">
        <v>37</v>
      </c>
      <c r="E7371" s="4" t="s">
        <v>30084</v>
      </c>
      <c r="F7371" s="4">
        <v>1.70306670665741</v>
      </c>
      <c r="G7371" s="4" t="s">
        <v>30085</v>
      </c>
    </row>
    <row r="7372" spans="1:7">
      <c r="A7372" s="4" t="s">
        <v>30086</v>
      </c>
      <c r="B7372" s="4" t="s">
        <v>30087</v>
      </c>
      <c r="C7372" s="4" t="s">
        <v>464</v>
      </c>
      <c r="D7372" s="4">
        <v>38</v>
      </c>
      <c r="E7372" s="4" t="s">
        <v>30088</v>
      </c>
      <c r="F7372" s="4">
        <v>1.7025249004364</v>
      </c>
      <c r="G7372" s="4" t="s">
        <v>30089</v>
      </c>
    </row>
    <row r="7373" spans="1:7">
      <c r="A7373" s="4" t="s">
        <v>30090</v>
      </c>
      <c r="B7373" s="4" t="s">
        <v>30091</v>
      </c>
      <c r="C7373" s="4" t="s">
        <v>464</v>
      </c>
      <c r="D7373" s="4">
        <v>32</v>
      </c>
      <c r="E7373" s="4" t="s">
        <v>30092</v>
      </c>
      <c r="F7373" s="4">
        <v>1.70242714881897</v>
      </c>
      <c r="G7373" s="4" t="s">
        <v>30093</v>
      </c>
    </row>
    <row r="7374" spans="1:7">
      <c r="A7374" s="4" t="s">
        <v>30094</v>
      </c>
      <c r="B7374" s="4" t="s">
        <v>30095</v>
      </c>
      <c r="C7374" s="4" t="s">
        <v>464</v>
      </c>
      <c r="D7374" s="4">
        <v>33</v>
      </c>
      <c r="E7374" s="4" t="s">
        <v>30096</v>
      </c>
      <c r="F7374" s="4">
        <v>1.70232665538788</v>
      </c>
      <c r="G7374" s="4" t="s">
        <v>30097</v>
      </c>
    </row>
    <row r="7375" spans="1:7">
      <c r="A7375" s="4" t="s">
        <v>30098</v>
      </c>
      <c r="B7375" s="4" t="s">
        <v>30099</v>
      </c>
      <c r="C7375" s="4" t="s">
        <v>464</v>
      </c>
      <c r="D7375" s="4">
        <v>40</v>
      </c>
      <c r="E7375" s="4" t="s">
        <v>30100</v>
      </c>
      <c r="F7375" s="4">
        <v>1.70195508003235</v>
      </c>
      <c r="G7375" s="4" t="s">
        <v>30101</v>
      </c>
    </row>
    <row r="7376" spans="1:7">
      <c r="A7376" s="4" t="s">
        <v>30102</v>
      </c>
      <c r="B7376" s="4" t="s">
        <v>30103</v>
      </c>
      <c r="C7376" s="4" t="s">
        <v>464</v>
      </c>
      <c r="D7376" s="4">
        <v>36</v>
      </c>
      <c r="E7376" s="4" t="s">
        <v>30104</v>
      </c>
      <c r="F7376" s="4">
        <v>1.70166969299316</v>
      </c>
      <c r="G7376" s="4" t="s">
        <v>30105</v>
      </c>
    </row>
    <row r="7377" spans="1:7">
      <c r="A7377" s="4" t="s">
        <v>30106</v>
      </c>
      <c r="B7377" s="4" t="s">
        <v>30107</v>
      </c>
      <c r="C7377" s="4" t="s">
        <v>464</v>
      </c>
      <c r="D7377" s="4">
        <v>41</v>
      </c>
      <c r="E7377" s="4" t="s">
        <v>30108</v>
      </c>
      <c r="F7377" s="4">
        <v>1.70077407360077</v>
      </c>
      <c r="G7377" s="4" t="s">
        <v>30109</v>
      </c>
    </row>
    <row r="7378" spans="1:7">
      <c r="A7378" s="4" t="s">
        <v>30110</v>
      </c>
      <c r="B7378" s="4" t="s">
        <v>30111</v>
      </c>
      <c r="C7378" s="4" t="s">
        <v>464</v>
      </c>
      <c r="D7378" s="4">
        <v>41</v>
      </c>
      <c r="E7378" s="4" t="s">
        <v>30112</v>
      </c>
      <c r="F7378" s="4">
        <v>1.70060098171234</v>
      </c>
      <c r="G7378" s="4" t="s">
        <v>30113</v>
      </c>
    </row>
    <row r="7379" spans="1:7">
      <c r="A7379" s="4" t="s">
        <v>30114</v>
      </c>
      <c r="B7379" s="4" t="s">
        <v>30115</v>
      </c>
      <c r="C7379" s="4" t="s">
        <v>464</v>
      </c>
      <c r="D7379" s="4">
        <v>43</v>
      </c>
      <c r="E7379" s="4" t="s">
        <v>30116</v>
      </c>
      <c r="F7379" s="4">
        <v>1.70019602775574</v>
      </c>
      <c r="G7379" s="4" t="s">
        <v>30117</v>
      </c>
    </row>
    <row r="7380" spans="1:7">
      <c r="A7380" s="4" t="s">
        <v>30118</v>
      </c>
      <c r="B7380" s="4" t="s">
        <v>30119</v>
      </c>
      <c r="C7380" s="4" t="s">
        <v>464</v>
      </c>
      <c r="D7380" s="4">
        <v>43</v>
      </c>
      <c r="E7380" s="4" t="s">
        <v>30120</v>
      </c>
      <c r="F7380" s="4">
        <v>1.69905614852905</v>
      </c>
      <c r="G7380" s="4" t="s">
        <v>30121</v>
      </c>
    </row>
    <row r="7381" spans="1:7">
      <c r="A7381" s="4" t="s">
        <v>30122</v>
      </c>
      <c r="B7381" s="4" t="s">
        <v>30123</v>
      </c>
      <c r="C7381" s="4" t="s">
        <v>464</v>
      </c>
      <c r="D7381" s="4">
        <v>40</v>
      </c>
      <c r="E7381" s="4" t="s">
        <v>30124</v>
      </c>
      <c r="F7381" s="4">
        <v>1.69898843765259</v>
      </c>
      <c r="G7381" s="4" t="s">
        <v>30125</v>
      </c>
    </row>
    <row r="7382" spans="1:7">
      <c r="A7382" s="4" t="s">
        <v>30126</v>
      </c>
      <c r="B7382" s="4" t="s">
        <v>30127</v>
      </c>
      <c r="C7382" s="4" t="s">
        <v>464</v>
      </c>
      <c r="D7382" s="4">
        <v>41</v>
      </c>
      <c r="E7382" s="4" t="s">
        <v>30128</v>
      </c>
      <c r="F7382" s="4">
        <v>1.6989107131958</v>
      </c>
      <c r="G7382" s="4" t="s">
        <v>30129</v>
      </c>
    </row>
    <row r="7383" spans="1:7">
      <c r="A7383" s="4" t="s">
        <v>30130</v>
      </c>
      <c r="B7383" s="4" t="s">
        <v>30131</v>
      </c>
      <c r="C7383" s="4" t="s">
        <v>464</v>
      </c>
      <c r="D7383" s="4">
        <v>37</v>
      </c>
      <c r="E7383" s="4" t="s">
        <v>30132</v>
      </c>
      <c r="F7383" s="4">
        <v>1.69887661933899</v>
      </c>
      <c r="G7383" s="4" t="s">
        <v>30133</v>
      </c>
    </row>
    <row r="7384" spans="1:7">
      <c r="A7384" s="4" t="s">
        <v>30134</v>
      </c>
      <c r="B7384" s="4" t="s">
        <v>30135</v>
      </c>
      <c r="C7384" s="4" t="s">
        <v>464</v>
      </c>
      <c r="D7384" s="4">
        <v>43</v>
      </c>
      <c r="E7384" s="4" t="s">
        <v>30136</v>
      </c>
      <c r="F7384" s="4">
        <v>1.69861030578613</v>
      </c>
      <c r="G7384" s="4" t="s">
        <v>30137</v>
      </c>
    </row>
    <row r="7385" spans="1:7">
      <c r="A7385" s="4" t="s">
        <v>30138</v>
      </c>
      <c r="B7385" s="4" t="s">
        <v>30139</v>
      </c>
      <c r="C7385" s="4" t="s">
        <v>464</v>
      </c>
      <c r="D7385" s="4">
        <v>40</v>
      </c>
      <c r="E7385" s="4" t="s">
        <v>30140</v>
      </c>
      <c r="F7385" s="4">
        <v>1.69848453998566</v>
      </c>
      <c r="G7385" s="4" t="s">
        <v>30141</v>
      </c>
    </row>
    <row r="7386" spans="1:7">
      <c r="A7386" s="4" t="s">
        <v>30142</v>
      </c>
      <c r="B7386" s="4" t="s">
        <v>30143</v>
      </c>
      <c r="C7386" s="4" t="s">
        <v>464</v>
      </c>
      <c r="D7386" s="4">
        <v>37</v>
      </c>
      <c r="E7386" s="4" t="s">
        <v>30144</v>
      </c>
      <c r="F7386" s="4">
        <v>1.69832348823547</v>
      </c>
      <c r="G7386" s="4" t="s">
        <v>30145</v>
      </c>
    </row>
    <row r="7387" spans="1:7">
      <c r="A7387" s="4" t="s">
        <v>30146</v>
      </c>
      <c r="B7387" s="4" t="s">
        <v>30147</v>
      </c>
      <c r="C7387" s="4" t="s">
        <v>464</v>
      </c>
      <c r="D7387" s="4">
        <v>32</v>
      </c>
      <c r="E7387" s="4" t="s">
        <v>30148</v>
      </c>
      <c r="F7387" s="4">
        <v>1.6977653503418</v>
      </c>
      <c r="G7387" s="4" t="s">
        <v>30149</v>
      </c>
    </row>
    <row r="7388" spans="1:7">
      <c r="A7388" s="4" t="s">
        <v>30150</v>
      </c>
      <c r="B7388" s="4" t="s">
        <v>30151</v>
      </c>
      <c r="C7388" s="4" t="s">
        <v>464</v>
      </c>
      <c r="D7388" s="4">
        <v>43</v>
      </c>
      <c r="E7388" s="4" t="s">
        <v>30152</v>
      </c>
      <c r="F7388" s="4">
        <v>1.69755125045776</v>
      </c>
      <c r="G7388" s="4" t="s">
        <v>30153</v>
      </c>
    </row>
    <row r="7389" spans="1:7">
      <c r="A7389" s="4" t="s">
        <v>30154</v>
      </c>
      <c r="B7389" s="4" t="s">
        <v>30155</v>
      </c>
      <c r="C7389" s="4" t="s">
        <v>464</v>
      </c>
      <c r="D7389" s="4">
        <v>34</v>
      </c>
      <c r="E7389" s="4" t="s">
        <v>30156</v>
      </c>
      <c r="F7389" s="4">
        <v>1.69754040241241</v>
      </c>
      <c r="G7389" s="4" t="s">
        <v>30157</v>
      </c>
    </row>
    <row r="7390" spans="1:7">
      <c r="A7390" s="4" t="s">
        <v>30158</v>
      </c>
      <c r="B7390" s="4" t="s">
        <v>30159</v>
      </c>
      <c r="C7390" s="4" t="s">
        <v>464</v>
      </c>
      <c r="D7390" s="4">
        <v>42</v>
      </c>
      <c r="E7390" s="4" t="s">
        <v>30160</v>
      </c>
      <c r="F7390" s="4">
        <v>1.69696617126465</v>
      </c>
      <c r="G7390" s="4" t="s">
        <v>30161</v>
      </c>
    </row>
    <row r="7391" spans="1:7">
      <c r="A7391" s="4" t="s">
        <v>30162</v>
      </c>
      <c r="B7391" s="4" t="s">
        <v>30163</v>
      </c>
      <c r="C7391" s="4" t="s">
        <v>464</v>
      </c>
      <c r="D7391" s="4">
        <v>35</v>
      </c>
      <c r="E7391" s="4" t="s">
        <v>30164</v>
      </c>
      <c r="F7391" s="4">
        <v>1.69682610034943</v>
      </c>
      <c r="G7391" s="4" t="s">
        <v>30165</v>
      </c>
    </row>
    <row r="7392" spans="1:7">
      <c r="A7392" s="4" t="s">
        <v>30166</v>
      </c>
      <c r="B7392" s="4" t="s">
        <v>30167</v>
      </c>
      <c r="C7392" s="4" t="s">
        <v>464</v>
      </c>
      <c r="D7392" s="4">
        <v>37</v>
      </c>
      <c r="E7392" s="4" t="s">
        <v>30168</v>
      </c>
      <c r="F7392" s="4">
        <v>1.69671106338501</v>
      </c>
      <c r="G7392" s="4" t="s">
        <v>30169</v>
      </c>
    </row>
    <row r="7393" spans="1:7">
      <c r="A7393" s="4" t="s">
        <v>30170</v>
      </c>
      <c r="B7393" s="4" t="s">
        <v>30171</v>
      </c>
      <c r="C7393" s="4" t="s">
        <v>464</v>
      </c>
      <c r="D7393" s="4">
        <v>40</v>
      </c>
      <c r="E7393" s="4" t="s">
        <v>30172</v>
      </c>
      <c r="F7393" s="4">
        <v>1.69614887237549</v>
      </c>
      <c r="G7393" s="4" t="s">
        <v>30173</v>
      </c>
    </row>
    <row r="7394" spans="1:7">
      <c r="A7394" s="4" t="s">
        <v>30174</v>
      </c>
      <c r="B7394" s="4" t="s">
        <v>30175</v>
      </c>
      <c r="C7394" s="4" t="s">
        <v>464</v>
      </c>
      <c r="D7394" s="4">
        <v>36</v>
      </c>
      <c r="E7394" s="4" t="s">
        <v>30176</v>
      </c>
      <c r="F7394" s="4">
        <v>1.69601130485535</v>
      </c>
      <c r="G7394" s="4" t="s">
        <v>30177</v>
      </c>
    </row>
    <row r="7395" spans="1:7">
      <c r="A7395" s="4" t="s">
        <v>30178</v>
      </c>
      <c r="B7395" s="4" t="s">
        <v>30179</v>
      </c>
      <c r="C7395" s="4" t="s">
        <v>464</v>
      </c>
      <c r="D7395" s="4">
        <v>41</v>
      </c>
      <c r="E7395" s="4" t="s">
        <v>30180</v>
      </c>
      <c r="F7395" s="4">
        <v>1.69598722457886</v>
      </c>
      <c r="G7395" s="4" t="s">
        <v>30181</v>
      </c>
    </row>
    <row r="7396" spans="1:7">
      <c r="A7396" s="4" t="s">
        <v>30182</v>
      </c>
      <c r="B7396" s="4" t="s">
        <v>30183</v>
      </c>
      <c r="C7396" s="4" t="s">
        <v>464</v>
      </c>
      <c r="D7396" s="4">
        <v>31</v>
      </c>
      <c r="E7396" s="4" t="s">
        <v>30184</v>
      </c>
      <c r="F7396" s="4">
        <v>1.69563388824463</v>
      </c>
      <c r="G7396" s="4" t="s">
        <v>30185</v>
      </c>
    </row>
    <row r="7397" spans="1:7">
      <c r="A7397" s="4" t="s">
        <v>30186</v>
      </c>
      <c r="B7397" s="4" t="s">
        <v>30187</v>
      </c>
      <c r="C7397" s="4" t="s">
        <v>464</v>
      </c>
      <c r="D7397" s="4">
        <v>33</v>
      </c>
      <c r="E7397" s="4" t="s">
        <v>30188</v>
      </c>
      <c r="F7397" s="4">
        <v>1.69515717029572</v>
      </c>
      <c r="G7397" s="4" t="s">
        <v>30189</v>
      </c>
    </row>
    <row r="7398" spans="1:7">
      <c r="A7398" s="4" t="s">
        <v>30190</v>
      </c>
      <c r="B7398" s="4" t="s">
        <v>30191</v>
      </c>
      <c r="C7398" s="4" t="s">
        <v>464</v>
      </c>
      <c r="D7398" s="4">
        <v>45</v>
      </c>
      <c r="E7398" s="4" t="s">
        <v>30192</v>
      </c>
      <c r="F7398" s="4">
        <v>1.69512259960175</v>
      </c>
      <c r="G7398" s="4" t="s">
        <v>30193</v>
      </c>
    </row>
    <row r="7399" spans="1:7">
      <c r="A7399" s="4" t="s">
        <v>30194</v>
      </c>
      <c r="B7399" s="4" t="s">
        <v>30195</v>
      </c>
      <c r="C7399" s="4" t="s">
        <v>464</v>
      </c>
      <c r="D7399" s="4">
        <v>37</v>
      </c>
      <c r="E7399" s="4" t="s">
        <v>30196</v>
      </c>
      <c r="F7399" s="4">
        <v>1.69493544101715</v>
      </c>
      <c r="G7399" s="4" t="s">
        <v>30197</v>
      </c>
    </row>
    <row r="7400" spans="1:7">
      <c r="A7400" s="4" t="s">
        <v>30198</v>
      </c>
      <c r="B7400" s="4" t="s">
        <v>30199</v>
      </c>
      <c r="C7400" s="4" t="s">
        <v>464</v>
      </c>
      <c r="D7400" s="4">
        <v>42</v>
      </c>
      <c r="E7400" s="4" t="s">
        <v>30200</v>
      </c>
      <c r="F7400" s="4">
        <v>1.69487452507019</v>
      </c>
      <c r="G7400" s="4" t="s">
        <v>30201</v>
      </c>
    </row>
    <row r="7401" spans="1:7">
      <c r="A7401" s="4" t="s">
        <v>30202</v>
      </c>
      <c r="B7401" s="4" t="s">
        <v>30203</v>
      </c>
      <c r="C7401" s="4" t="s">
        <v>464</v>
      </c>
      <c r="D7401" s="4">
        <v>44</v>
      </c>
      <c r="E7401" s="4" t="s">
        <v>30204</v>
      </c>
      <c r="F7401" s="4">
        <v>1.69479501247406</v>
      </c>
      <c r="G7401" s="4" t="s">
        <v>30205</v>
      </c>
    </row>
    <row r="7402" spans="1:7">
      <c r="A7402" s="4" t="s">
        <v>30206</v>
      </c>
      <c r="B7402" s="4" t="s">
        <v>30207</v>
      </c>
      <c r="C7402" s="4" t="s">
        <v>464</v>
      </c>
      <c r="D7402" s="4">
        <v>37</v>
      </c>
      <c r="E7402" s="4" t="s">
        <v>30208</v>
      </c>
      <c r="F7402" s="4">
        <v>1.69427514076233</v>
      </c>
      <c r="G7402" s="4" t="s">
        <v>30209</v>
      </c>
    </row>
    <row r="7403" spans="1:7">
      <c r="A7403" s="4" t="s">
        <v>30210</v>
      </c>
      <c r="B7403" s="4" t="s">
        <v>30211</v>
      </c>
      <c r="C7403" s="4" t="s">
        <v>464</v>
      </c>
      <c r="D7403" s="4">
        <v>26</v>
      </c>
      <c r="E7403" s="4" t="s">
        <v>30212</v>
      </c>
      <c r="F7403" s="4">
        <v>1.69356727600098</v>
      </c>
      <c r="G7403" s="4" t="s">
        <v>30213</v>
      </c>
    </row>
    <row r="7404" spans="1:7">
      <c r="A7404" s="4" t="s">
        <v>30214</v>
      </c>
      <c r="B7404" s="4" t="s">
        <v>30215</v>
      </c>
      <c r="C7404" s="4" t="s">
        <v>464</v>
      </c>
      <c r="D7404" s="4">
        <v>34</v>
      </c>
      <c r="E7404" s="4" t="s">
        <v>30216</v>
      </c>
      <c r="F7404" s="4">
        <v>1.6930627822876</v>
      </c>
      <c r="G7404" s="4" t="s">
        <v>30217</v>
      </c>
    </row>
    <row r="7405" spans="1:7">
      <c r="A7405" s="4" t="s">
        <v>30218</v>
      </c>
      <c r="B7405" s="4" t="s">
        <v>30219</v>
      </c>
      <c r="C7405" s="4" t="s">
        <v>464</v>
      </c>
      <c r="D7405" s="4">
        <v>40</v>
      </c>
      <c r="E7405" s="4" t="s">
        <v>30220</v>
      </c>
      <c r="F7405" s="4">
        <v>1.69269108772278</v>
      </c>
      <c r="G7405" s="4" t="s">
        <v>30221</v>
      </c>
    </row>
    <row r="7406" spans="1:7">
      <c r="A7406" s="4" t="s">
        <v>30222</v>
      </c>
      <c r="B7406" s="4" t="s">
        <v>30223</v>
      </c>
      <c r="C7406" s="4" t="s">
        <v>464</v>
      </c>
      <c r="D7406" s="4">
        <v>42</v>
      </c>
      <c r="E7406" s="4" t="s">
        <v>30224</v>
      </c>
      <c r="F7406" s="4">
        <v>1.69248914718628</v>
      </c>
      <c r="G7406" s="4" t="s">
        <v>30225</v>
      </c>
    </row>
    <row r="7407" spans="1:7">
      <c r="A7407" s="4" t="s">
        <v>30226</v>
      </c>
      <c r="B7407" s="4" t="s">
        <v>30227</v>
      </c>
      <c r="C7407" s="4" t="s">
        <v>464</v>
      </c>
      <c r="D7407" s="4">
        <v>36</v>
      </c>
      <c r="E7407" s="4" t="s">
        <v>30228</v>
      </c>
      <c r="F7407" s="4">
        <v>1.69245219230652</v>
      </c>
      <c r="G7407" s="4" t="s">
        <v>30229</v>
      </c>
    </row>
    <row r="7408" spans="1:7">
      <c r="A7408" s="4" t="s">
        <v>30230</v>
      </c>
      <c r="B7408" s="4" t="s">
        <v>30231</v>
      </c>
      <c r="C7408" s="4" t="s">
        <v>464</v>
      </c>
      <c r="D7408" s="4">
        <v>30</v>
      </c>
      <c r="E7408" s="4" t="s">
        <v>30232</v>
      </c>
      <c r="F7408" s="4">
        <v>1.69227170944214</v>
      </c>
      <c r="G7408" s="4" t="s">
        <v>30233</v>
      </c>
    </row>
    <row r="7409" spans="1:7">
      <c r="A7409" s="4" t="s">
        <v>30234</v>
      </c>
      <c r="B7409" s="4" t="s">
        <v>30235</v>
      </c>
      <c r="C7409" s="4" t="s">
        <v>464</v>
      </c>
      <c r="D7409" s="4">
        <v>44</v>
      </c>
      <c r="E7409" s="4" t="s">
        <v>30236</v>
      </c>
      <c r="F7409" s="4">
        <v>1.69218468666077</v>
      </c>
      <c r="G7409" s="4" t="s">
        <v>30237</v>
      </c>
    </row>
    <row r="7410" spans="1:7">
      <c r="A7410" s="4" t="s">
        <v>30238</v>
      </c>
      <c r="B7410" s="4" t="s">
        <v>30239</v>
      </c>
      <c r="C7410" s="4" t="s">
        <v>464</v>
      </c>
      <c r="D7410" s="4">
        <v>42</v>
      </c>
      <c r="E7410" s="4" t="s">
        <v>30240</v>
      </c>
      <c r="F7410" s="4">
        <v>1.69187700748444</v>
      </c>
      <c r="G7410" s="4" t="s">
        <v>30241</v>
      </c>
    </row>
    <row r="7411" spans="1:7">
      <c r="A7411" s="4" t="s">
        <v>30242</v>
      </c>
      <c r="B7411" s="4" t="s">
        <v>30243</v>
      </c>
      <c r="C7411" s="4" t="s">
        <v>464</v>
      </c>
      <c r="D7411" s="4">
        <v>36</v>
      </c>
      <c r="E7411" s="4" t="s">
        <v>30244</v>
      </c>
      <c r="F7411" s="4">
        <v>1.69169473648071</v>
      </c>
      <c r="G7411" s="4" t="s">
        <v>30245</v>
      </c>
    </row>
    <row r="7412" spans="1:7">
      <c r="A7412" s="4" t="s">
        <v>30246</v>
      </c>
      <c r="B7412" s="4" t="s">
        <v>30247</v>
      </c>
      <c r="C7412" s="4" t="s">
        <v>464</v>
      </c>
      <c r="D7412" s="4">
        <v>37</v>
      </c>
      <c r="E7412" s="4" t="s">
        <v>30248</v>
      </c>
      <c r="F7412" s="4">
        <v>1.69125628471375</v>
      </c>
      <c r="G7412" s="4" t="s">
        <v>30249</v>
      </c>
    </row>
    <row r="7413" spans="1:7">
      <c r="A7413" s="4" t="s">
        <v>30250</v>
      </c>
      <c r="B7413" s="4" t="s">
        <v>30251</v>
      </c>
      <c r="C7413" s="4" t="s">
        <v>464</v>
      </c>
      <c r="D7413" s="4">
        <v>42</v>
      </c>
      <c r="E7413" s="4" t="s">
        <v>30252</v>
      </c>
      <c r="F7413" s="4">
        <v>1.69066977500916</v>
      </c>
      <c r="G7413" s="4" t="s">
        <v>30253</v>
      </c>
    </row>
    <row r="7414" spans="1:7">
      <c r="A7414" s="4" t="s">
        <v>30254</v>
      </c>
      <c r="B7414" s="4" t="s">
        <v>30255</v>
      </c>
      <c r="C7414" s="4" t="s">
        <v>464</v>
      </c>
      <c r="D7414" s="4">
        <v>37</v>
      </c>
      <c r="E7414" s="4" t="s">
        <v>30256</v>
      </c>
      <c r="F7414" s="4">
        <v>1.69065713882446</v>
      </c>
      <c r="G7414" s="4" t="s">
        <v>30257</v>
      </c>
    </row>
    <row r="7415" spans="1:7">
      <c r="A7415" s="4" t="s">
        <v>30258</v>
      </c>
      <c r="B7415" s="4" t="s">
        <v>30259</v>
      </c>
      <c r="C7415" s="4" t="s">
        <v>464</v>
      </c>
      <c r="D7415" s="4">
        <v>44</v>
      </c>
      <c r="E7415" s="4" t="s">
        <v>30260</v>
      </c>
      <c r="F7415" s="4">
        <v>1.6894736289978</v>
      </c>
      <c r="G7415" s="4" t="s">
        <v>30261</v>
      </c>
    </row>
    <row r="7416" spans="1:7">
      <c r="A7416" s="4" t="s">
        <v>30262</v>
      </c>
      <c r="B7416" s="4" t="s">
        <v>30263</v>
      </c>
      <c r="C7416" s="4" t="s">
        <v>464</v>
      </c>
      <c r="D7416" s="4">
        <v>37</v>
      </c>
      <c r="E7416" s="4" t="s">
        <v>30264</v>
      </c>
      <c r="F7416" s="4">
        <v>1.6890013217926</v>
      </c>
      <c r="G7416" s="4" t="s">
        <v>30265</v>
      </c>
    </row>
    <row r="7417" spans="1:7">
      <c r="A7417" s="4" t="s">
        <v>30266</v>
      </c>
      <c r="B7417" s="4" t="s">
        <v>30267</v>
      </c>
      <c r="C7417" s="4" t="s">
        <v>464</v>
      </c>
      <c r="D7417" s="4">
        <v>38</v>
      </c>
      <c r="E7417" s="4" t="s">
        <v>30268</v>
      </c>
      <c r="F7417" s="4">
        <v>1.68875992298126</v>
      </c>
      <c r="G7417" s="4" t="s">
        <v>30269</v>
      </c>
    </row>
    <row r="7418" spans="1:7">
      <c r="A7418" s="4" t="s">
        <v>30270</v>
      </c>
      <c r="B7418" s="4" t="s">
        <v>30271</v>
      </c>
      <c r="C7418" s="4" t="s">
        <v>464</v>
      </c>
      <c r="D7418" s="4">
        <v>41</v>
      </c>
      <c r="E7418" s="4" t="s">
        <v>30272</v>
      </c>
      <c r="F7418" s="4">
        <v>1.68867552280426</v>
      </c>
      <c r="G7418" s="4" t="s">
        <v>30273</v>
      </c>
    </row>
    <row r="7419" spans="1:7">
      <c r="A7419" s="4" t="s">
        <v>30274</v>
      </c>
      <c r="B7419" s="4" t="s">
        <v>30275</v>
      </c>
      <c r="C7419" s="4" t="s">
        <v>464</v>
      </c>
      <c r="D7419" s="4">
        <v>36</v>
      </c>
      <c r="E7419" s="4" t="s">
        <v>30276</v>
      </c>
      <c r="F7419" s="4">
        <v>1.68810153007507</v>
      </c>
      <c r="G7419" s="4" t="s">
        <v>30277</v>
      </c>
    </row>
    <row r="7420" spans="1:7">
      <c r="A7420" s="4" t="s">
        <v>30278</v>
      </c>
      <c r="B7420" s="4" t="s">
        <v>30279</v>
      </c>
      <c r="C7420" s="4" t="s">
        <v>464</v>
      </c>
      <c r="D7420" s="4">
        <v>41</v>
      </c>
      <c r="E7420" s="4" t="s">
        <v>30280</v>
      </c>
      <c r="F7420" s="4">
        <v>1.68800866603851</v>
      </c>
      <c r="G7420" s="4" t="s">
        <v>30281</v>
      </c>
    </row>
    <row r="7421" spans="1:7">
      <c r="A7421" s="4" t="s">
        <v>30282</v>
      </c>
      <c r="B7421" s="4" t="s">
        <v>30283</v>
      </c>
      <c r="C7421" s="4" t="s">
        <v>464</v>
      </c>
      <c r="D7421" s="4">
        <v>36</v>
      </c>
      <c r="E7421" s="4" t="s">
        <v>30284</v>
      </c>
      <c r="F7421" s="4">
        <v>1.68737363815308</v>
      </c>
      <c r="G7421" s="4" t="s">
        <v>30285</v>
      </c>
    </row>
    <row r="7422" spans="1:7">
      <c r="A7422" s="4" t="s">
        <v>30286</v>
      </c>
      <c r="B7422" s="4" t="s">
        <v>30287</v>
      </c>
      <c r="C7422" s="4" t="s">
        <v>464</v>
      </c>
      <c r="D7422" s="4">
        <v>30</v>
      </c>
      <c r="E7422" s="4" t="s">
        <v>30288</v>
      </c>
      <c r="F7422" s="4">
        <v>1.68705439567566</v>
      </c>
      <c r="G7422" s="4" t="s">
        <v>30289</v>
      </c>
    </row>
    <row r="7423" spans="1:7">
      <c r="A7423" s="4" t="s">
        <v>30290</v>
      </c>
      <c r="B7423" s="4" t="s">
        <v>30291</v>
      </c>
      <c r="C7423" s="4" t="s">
        <v>464</v>
      </c>
      <c r="D7423" s="4">
        <v>39</v>
      </c>
      <c r="E7423" s="4" t="s">
        <v>30292</v>
      </c>
      <c r="F7423" s="4">
        <v>1.68704462051392</v>
      </c>
      <c r="G7423" s="4" t="s">
        <v>30293</v>
      </c>
    </row>
    <row r="7424" spans="1:7">
      <c r="A7424" s="4" t="s">
        <v>30294</v>
      </c>
      <c r="B7424" s="4" t="s">
        <v>30295</v>
      </c>
      <c r="C7424" s="4" t="s">
        <v>464</v>
      </c>
      <c r="D7424" s="4">
        <v>30</v>
      </c>
      <c r="E7424" s="4" t="s">
        <v>30296</v>
      </c>
      <c r="F7424" s="4">
        <v>1.68655335903168</v>
      </c>
      <c r="G7424" s="4" t="s">
        <v>30297</v>
      </c>
    </row>
    <row r="7425" spans="1:7">
      <c r="A7425" s="4" t="s">
        <v>30298</v>
      </c>
      <c r="B7425" s="4" t="s">
        <v>30299</v>
      </c>
      <c r="C7425" s="4" t="s">
        <v>464</v>
      </c>
      <c r="D7425" s="4">
        <v>34</v>
      </c>
      <c r="E7425" s="4" t="s">
        <v>30300</v>
      </c>
      <c r="F7425" s="4">
        <v>1.68647933006287</v>
      </c>
      <c r="G7425" s="4" t="s">
        <v>30301</v>
      </c>
    </row>
    <row r="7426" spans="1:7">
      <c r="A7426" s="4" t="s">
        <v>30302</v>
      </c>
      <c r="B7426" s="4" t="s">
        <v>30303</v>
      </c>
      <c r="C7426" s="4" t="s">
        <v>464</v>
      </c>
      <c r="D7426" s="4">
        <v>39</v>
      </c>
      <c r="E7426" s="4" t="s">
        <v>30304</v>
      </c>
      <c r="F7426" s="4">
        <v>1.68630242347717</v>
      </c>
      <c r="G7426" s="4" t="s">
        <v>30305</v>
      </c>
    </row>
    <row r="7427" spans="1:7">
      <c r="A7427" s="4" t="s">
        <v>30306</v>
      </c>
      <c r="B7427" s="4" t="s">
        <v>30307</v>
      </c>
      <c r="C7427" s="4" t="s">
        <v>464</v>
      </c>
      <c r="D7427" s="4">
        <v>41</v>
      </c>
      <c r="E7427" s="4" t="s">
        <v>30308</v>
      </c>
      <c r="F7427" s="4">
        <v>1.68607878684998</v>
      </c>
      <c r="G7427" s="4" t="s">
        <v>30309</v>
      </c>
    </row>
    <row r="7428" spans="1:7">
      <c r="A7428" s="4" t="s">
        <v>30310</v>
      </c>
      <c r="B7428" s="4" t="s">
        <v>30311</v>
      </c>
      <c r="C7428" s="4" t="s">
        <v>464</v>
      </c>
      <c r="D7428" s="4">
        <v>38</v>
      </c>
      <c r="E7428" s="4" t="s">
        <v>30312</v>
      </c>
      <c r="F7428" s="4">
        <v>1.68580865859985</v>
      </c>
      <c r="G7428" s="4" t="s">
        <v>30313</v>
      </c>
    </row>
    <row r="7429" spans="1:7">
      <c r="A7429" s="4" t="s">
        <v>30314</v>
      </c>
      <c r="B7429" s="4" t="s">
        <v>30315</v>
      </c>
      <c r="C7429" s="4" t="s">
        <v>464</v>
      </c>
      <c r="D7429" s="4">
        <v>39</v>
      </c>
      <c r="E7429" s="4" t="s">
        <v>30316</v>
      </c>
      <c r="F7429" s="4">
        <v>1.68550324440002</v>
      </c>
      <c r="G7429" s="4" t="s">
        <v>30317</v>
      </c>
    </row>
    <row r="7430" spans="1:7">
      <c r="A7430" s="4" t="s">
        <v>30318</v>
      </c>
      <c r="B7430" s="4" t="s">
        <v>30319</v>
      </c>
      <c r="C7430" s="4" t="s">
        <v>464</v>
      </c>
      <c r="D7430" s="4">
        <v>38</v>
      </c>
      <c r="E7430" s="4" t="s">
        <v>30320</v>
      </c>
      <c r="F7430" s="4">
        <v>1.68520951271057</v>
      </c>
      <c r="G7430" s="4" t="s">
        <v>30321</v>
      </c>
    </row>
    <row r="7431" spans="1:7">
      <c r="A7431" s="4" t="s">
        <v>30322</v>
      </c>
      <c r="B7431" s="4" t="s">
        <v>30323</v>
      </c>
      <c r="C7431" s="4" t="s">
        <v>464</v>
      </c>
      <c r="D7431" s="4">
        <v>35</v>
      </c>
      <c r="E7431" s="4" t="s">
        <v>30324</v>
      </c>
      <c r="F7431" s="4">
        <v>1.68486225605011</v>
      </c>
      <c r="G7431" s="4" t="s">
        <v>30325</v>
      </c>
    </row>
    <row r="7432" spans="1:7">
      <c r="A7432" s="4" t="s">
        <v>30326</v>
      </c>
      <c r="B7432" s="4" t="s">
        <v>30327</v>
      </c>
      <c r="C7432" s="4" t="s">
        <v>464</v>
      </c>
      <c r="D7432" s="4">
        <v>36</v>
      </c>
      <c r="E7432" s="4" t="s">
        <v>30328</v>
      </c>
      <c r="F7432" s="4">
        <v>1.68428516387939</v>
      </c>
      <c r="G7432" s="4" t="s">
        <v>30329</v>
      </c>
    </row>
    <row r="7433" spans="1:7">
      <c r="A7433" s="4" t="s">
        <v>30330</v>
      </c>
      <c r="B7433" s="4" t="s">
        <v>30331</v>
      </c>
      <c r="C7433" s="4" t="s">
        <v>464</v>
      </c>
      <c r="D7433" s="4">
        <v>33</v>
      </c>
      <c r="E7433" s="4" t="s">
        <v>30332</v>
      </c>
      <c r="F7433" s="4">
        <v>1.6838743686676</v>
      </c>
      <c r="G7433" s="4" t="s">
        <v>30333</v>
      </c>
    </row>
    <row r="7434" spans="1:7">
      <c r="A7434" s="4" t="s">
        <v>30334</v>
      </c>
      <c r="B7434" s="4" t="s">
        <v>30335</v>
      </c>
      <c r="C7434" s="4" t="s">
        <v>551</v>
      </c>
      <c r="D7434" s="4">
        <v>18</v>
      </c>
      <c r="E7434" s="4" t="s">
        <v>30336</v>
      </c>
      <c r="F7434" s="4">
        <v>1.68380343914032</v>
      </c>
      <c r="G7434" s="4" t="s">
        <v>30337</v>
      </c>
    </row>
    <row r="7435" spans="1:7">
      <c r="A7435" s="4" t="s">
        <v>30338</v>
      </c>
      <c r="B7435" s="4" t="s">
        <v>30339</v>
      </c>
      <c r="C7435" s="4" t="s">
        <v>464</v>
      </c>
      <c r="D7435" s="4">
        <v>39</v>
      </c>
      <c r="E7435" s="4" t="s">
        <v>30340</v>
      </c>
      <c r="F7435" s="4">
        <v>1.6837112903595</v>
      </c>
      <c r="G7435" s="4" t="s">
        <v>30341</v>
      </c>
    </row>
    <row r="7436" spans="1:7">
      <c r="A7436" s="4" t="s">
        <v>30342</v>
      </c>
      <c r="B7436" s="4" t="s">
        <v>30343</v>
      </c>
      <c r="C7436" s="4" t="s">
        <v>464</v>
      </c>
      <c r="D7436" s="4">
        <v>45</v>
      </c>
      <c r="E7436" s="4" t="s">
        <v>30344</v>
      </c>
      <c r="F7436" s="4">
        <v>1.68306791782379</v>
      </c>
      <c r="G7436" s="4" t="s">
        <v>30345</v>
      </c>
    </row>
    <row r="7437" spans="1:7">
      <c r="A7437" s="4" t="s">
        <v>30346</v>
      </c>
      <c r="B7437" s="4" t="s">
        <v>30347</v>
      </c>
      <c r="C7437" s="4" t="s">
        <v>464</v>
      </c>
      <c r="D7437" s="4">
        <v>39</v>
      </c>
      <c r="E7437" s="4" t="s">
        <v>30348</v>
      </c>
      <c r="F7437" s="4">
        <v>1.68297672271729</v>
      </c>
      <c r="G7437" s="4" t="s">
        <v>30349</v>
      </c>
    </row>
    <row r="7438" spans="1:7">
      <c r="A7438" s="4" t="s">
        <v>30350</v>
      </c>
      <c r="B7438" s="4" t="s">
        <v>30351</v>
      </c>
      <c r="C7438" s="4" t="s">
        <v>464</v>
      </c>
      <c r="D7438" s="4">
        <v>41</v>
      </c>
      <c r="E7438" s="4" t="s">
        <v>30352</v>
      </c>
      <c r="F7438" s="4">
        <v>1.68223142623901</v>
      </c>
      <c r="G7438" s="4" t="s">
        <v>30353</v>
      </c>
    </row>
    <row r="7439" spans="1:7">
      <c r="A7439" s="4" t="s">
        <v>30354</v>
      </c>
      <c r="B7439" s="4" t="s">
        <v>30355</v>
      </c>
      <c r="C7439" s="4" t="s">
        <v>464</v>
      </c>
      <c r="D7439" s="4">
        <v>41</v>
      </c>
      <c r="E7439" s="4" t="s">
        <v>30356</v>
      </c>
      <c r="F7439" s="4">
        <v>1.68158137798309</v>
      </c>
      <c r="G7439" s="4" t="s">
        <v>30357</v>
      </c>
    </row>
    <row r="7440" spans="1:7">
      <c r="A7440" s="4" t="s">
        <v>30358</v>
      </c>
      <c r="B7440" s="4" t="s">
        <v>30359</v>
      </c>
      <c r="C7440" s="4" t="s">
        <v>464</v>
      </c>
      <c r="D7440" s="4">
        <v>40</v>
      </c>
      <c r="E7440" s="4" t="s">
        <v>30360</v>
      </c>
      <c r="F7440" s="4">
        <v>1.68151676654816</v>
      </c>
      <c r="G7440" s="4" t="s">
        <v>30361</v>
      </c>
    </row>
    <row r="7441" spans="1:7">
      <c r="A7441" s="4" t="s">
        <v>30362</v>
      </c>
      <c r="B7441" s="4" t="s">
        <v>30363</v>
      </c>
      <c r="C7441" s="4" t="s">
        <v>464</v>
      </c>
      <c r="D7441" s="4">
        <v>36</v>
      </c>
      <c r="E7441" s="4" t="s">
        <v>30364</v>
      </c>
      <c r="F7441" s="4">
        <v>1.68103456497192</v>
      </c>
      <c r="G7441" s="4" t="s">
        <v>30365</v>
      </c>
    </row>
    <row r="7442" spans="1:7">
      <c r="A7442" s="4" t="s">
        <v>30366</v>
      </c>
      <c r="B7442" s="4" t="s">
        <v>30367</v>
      </c>
      <c r="C7442" s="4" t="s">
        <v>464</v>
      </c>
      <c r="D7442" s="4">
        <v>43</v>
      </c>
      <c r="E7442" s="4" t="s">
        <v>30368</v>
      </c>
      <c r="F7442" s="4">
        <v>1.68091309070587</v>
      </c>
      <c r="G7442" s="4" t="s">
        <v>30369</v>
      </c>
    </row>
    <row r="7443" spans="1:7">
      <c r="A7443" s="4" t="s">
        <v>30370</v>
      </c>
      <c r="B7443" s="4" t="s">
        <v>30371</v>
      </c>
      <c r="C7443" s="4" t="s">
        <v>464</v>
      </c>
      <c r="D7443" s="4">
        <v>41</v>
      </c>
      <c r="E7443" s="4" t="s">
        <v>30372</v>
      </c>
      <c r="F7443" s="4">
        <v>1.68063998222351</v>
      </c>
      <c r="G7443" s="4" t="s">
        <v>30373</v>
      </c>
    </row>
    <row r="7444" spans="1:7">
      <c r="A7444" s="4" t="s">
        <v>30374</v>
      </c>
      <c r="B7444" s="4" t="s">
        <v>30375</v>
      </c>
      <c r="C7444" s="4" t="s">
        <v>464</v>
      </c>
      <c r="D7444" s="4">
        <v>35</v>
      </c>
      <c r="E7444" s="4" t="s">
        <v>30376</v>
      </c>
      <c r="F7444" s="4">
        <v>1.67958068847656</v>
      </c>
      <c r="G7444" s="4" t="s">
        <v>30377</v>
      </c>
    </row>
    <row r="7445" spans="1:7">
      <c r="A7445" s="4" t="s">
        <v>30378</v>
      </c>
      <c r="B7445" s="4" t="s">
        <v>30379</v>
      </c>
      <c r="C7445" s="4" t="s">
        <v>3050</v>
      </c>
      <c r="D7445" s="4">
        <v>2</v>
      </c>
      <c r="E7445" s="4" t="s">
        <v>30380</v>
      </c>
      <c r="F7445" s="4">
        <v>1.67855906486511</v>
      </c>
      <c r="G7445" s="4" t="s">
        <v>30381</v>
      </c>
    </row>
    <row r="7446" spans="1:7">
      <c r="A7446" s="4" t="s">
        <v>30382</v>
      </c>
      <c r="B7446" s="4" t="s">
        <v>30383</v>
      </c>
      <c r="C7446" s="4" t="s">
        <v>464</v>
      </c>
      <c r="D7446" s="4">
        <v>36</v>
      </c>
      <c r="E7446" s="4" t="s">
        <v>30384</v>
      </c>
      <c r="F7446" s="4">
        <v>1.67835092544556</v>
      </c>
      <c r="G7446" s="4" t="s">
        <v>30385</v>
      </c>
    </row>
    <row r="7447" spans="1:7">
      <c r="A7447" s="4" t="s">
        <v>30386</v>
      </c>
      <c r="B7447" s="4" t="s">
        <v>30387</v>
      </c>
      <c r="C7447" s="4" t="s">
        <v>464</v>
      </c>
      <c r="D7447" s="4">
        <v>39</v>
      </c>
      <c r="E7447" s="4" t="s">
        <v>30388</v>
      </c>
      <c r="F7447" s="4">
        <v>1.67814064025879</v>
      </c>
      <c r="G7447" s="4" t="s">
        <v>30389</v>
      </c>
    </row>
    <row r="7448" spans="1:7">
      <c r="A7448" s="4" t="s">
        <v>30390</v>
      </c>
      <c r="B7448" s="4" t="s">
        <v>30391</v>
      </c>
      <c r="C7448" s="4" t="s">
        <v>464</v>
      </c>
      <c r="D7448" s="4">
        <v>38</v>
      </c>
      <c r="E7448" s="4" t="s">
        <v>30392</v>
      </c>
      <c r="F7448" s="4">
        <v>1.67695701122284</v>
      </c>
      <c r="G7448" s="4" t="s">
        <v>30393</v>
      </c>
    </row>
    <row r="7449" spans="1:7">
      <c r="A7449" s="4" t="s">
        <v>30394</v>
      </c>
      <c r="B7449" s="4" t="s">
        <v>30395</v>
      </c>
      <c r="C7449" s="4" t="s">
        <v>464</v>
      </c>
      <c r="D7449" s="4">
        <v>40</v>
      </c>
      <c r="E7449" s="4" t="s">
        <v>30396</v>
      </c>
      <c r="F7449" s="4">
        <v>1.67629671096802</v>
      </c>
      <c r="G7449" s="4" t="s">
        <v>30397</v>
      </c>
    </row>
    <row r="7450" spans="1:7">
      <c r="A7450" s="4" t="s">
        <v>30398</v>
      </c>
      <c r="B7450" s="4" t="s">
        <v>30399</v>
      </c>
      <c r="C7450" s="4" t="s">
        <v>464</v>
      </c>
      <c r="D7450" s="4">
        <v>44</v>
      </c>
      <c r="E7450" s="4" t="s">
        <v>30400</v>
      </c>
      <c r="F7450" s="4">
        <v>1.67612993717194</v>
      </c>
      <c r="G7450" s="4" t="s">
        <v>30401</v>
      </c>
    </row>
    <row r="7451" spans="1:7">
      <c r="A7451" s="4" t="s">
        <v>30402</v>
      </c>
      <c r="B7451" s="4" t="s">
        <v>30403</v>
      </c>
      <c r="C7451" s="4" t="s">
        <v>464</v>
      </c>
      <c r="D7451" s="4">
        <v>37</v>
      </c>
      <c r="E7451" s="4" t="s">
        <v>30404</v>
      </c>
      <c r="F7451" s="4">
        <v>1.67503535747528</v>
      </c>
      <c r="G7451" s="4" t="s">
        <v>30405</v>
      </c>
    </row>
    <row r="7452" spans="1:7">
      <c r="A7452" s="4" t="s">
        <v>30406</v>
      </c>
      <c r="B7452" s="4" t="s">
        <v>30407</v>
      </c>
      <c r="C7452" s="4" t="s">
        <v>464</v>
      </c>
      <c r="D7452" s="4">
        <v>45</v>
      </c>
      <c r="E7452" s="4" t="s">
        <v>30408</v>
      </c>
      <c r="F7452" s="4">
        <v>1.67453551292419</v>
      </c>
      <c r="G7452" s="4" t="s">
        <v>30409</v>
      </c>
    </row>
    <row r="7453" spans="1:7">
      <c r="A7453" s="4" t="s">
        <v>30410</v>
      </c>
      <c r="B7453" s="4" t="s">
        <v>30411</v>
      </c>
      <c r="C7453" s="4" t="s">
        <v>464</v>
      </c>
      <c r="D7453" s="4">
        <v>36</v>
      </c>
      <c r="E7453" s="4" t="s">
        <v>30412</v>
      </c>
      <c r="F7453" s="4">
        <v>1.67449116706848</v>
      </c>
      <c r="G7453" s="4" t="s">
        <v>30413</v>
      </c>
    </row>
    <row r="7454" spans="1:7">
      <c r="A7454" s="4" t="s">
        <v>30414</v>
      </c>
      <c r="B7454" s="4" t="s">
        <v>30415</v>
      </c>
      <c r="C7454" s="4" t="s">
        <v>464</v>
      </c>
      <c r="D7454" s="4">
        <v>47</v>
      </c>
      <c r="E7454" s="4" t="s">
        <v>30416</v>
      </c>
      <c r="F7454" s="4">
        <v>1.67336416244507</v>
      </c>
      <c r="G7454" s="4" t="s">
        <v>30417</v>
      </c>
    </row>
    <row r="7455" spans="1:7">
      <c r="A7455" s="4" t="s">
        <v>30418</v>
      </c>
      <c r="B7455" s="4" t="s">
        <v>30419</v>
      </c>
      <c r="C7455" s="4" t="s">
        <v>464</v>
      </c>
      <c r="D7455" s="4">
        <v>33</v>
      </c>
      <c r="E7455" s="4" t="s">
        <v>30420</v>
      </c>
      <c r="F7455" s="4">
        <v>1.67288589477539</v>
      </c>
      <c r="G7455" s="4" t="s">
        <v>30421</v>
      </c>
    </row>
    <row r="7456" spans="1:7">
      <c r="A7456" s="4" t="s">
        <v>30422</v>
      </c>
      <c r="B7456" s="4" t="s">
        <v>30423</v>
      </c>
      <c r="C7456" s="4" t="s">
        <v>464</v>
      </c>
      <c r="D7456" s="4">
        <v>39</v>
      </c>
      <c r="E7456" s="4" t="s">
        <v>30424</v>
      </c>
      <c r="F7456" s="4">
        <v>1.67205393314362</v>
      </c>
      <c r="G7456" s="4" t="s">
        <v>30425</v>
      </c>
    </row>
    <row r="7457" spans="1:7">
      <c r="A7457" s="4" t="s">
        <v>30426</v>
      </c>
      <c r="B7457" s="4" t="s">
        <v>30427</v>
      </c>
      <c r="C7457" s="4" t="s">
        <v>464</v>
      </c>
      <c r="D7457" s="4">
        <v>36</v>
      </c>
      <c r="E7457" s="4" t="s">
        <v>30428</v>
      </c>
      <c r="F7457" s="4">
        <v>1.67127299308777</v>
      </c>
      <c r="G7457" s="4" t="s">
        <v>30429</v>
      </c>
    </row>
    <row r="7458" spans="1:7">
      <c r="A7458" s="4" t="s">
        <v>30430</v>
      </c>
      <c r="B7458" s="4" t="s">
        <v>30431</v>
      </c>
      <c r="C7458" s="4" t="s">
        <v>464</v>
      </c>
      <c r="D7458" s="4">
        <v>29</v>
      </c>
      <c r="E7458" s="4" t="s">
        <v>30432</v>
      </c>
      <c r="F7458" s="4">
        <v>1.67066466808319</v>
      </c>
      <c r="G7458" s="4" t="s">
        <v>30433</v>
      </c>
    </row>
    <row r="7459" spans="1:7">
      <c r="A7459" s="4" t="s">
        <v>30434</v>
      </c>
      <c r="B7459" s="4" t="s">
        <v>30435</v>
      </c>
      <c r="C7459" s="4" t="s">
        <v>464</v>
      </c>
      <c r="D7459" s="4">
        <v>39</v>
      </c>
      <c r="E7459" s="4" t="s">
        <v>30436</v>
      </c>
      <c r="F7459" s="4">
        <v>1.67060661315918</v>
      </c>
      <c r="G7459" s="4" t="s">
        <v>30437</v>
      </c>
    </row>
    <row r="7460" spans="1:7">
      <c r="A7460" s="4" t="s">
        <v>30438</v>
      </c>
      <c r="B7460" s="4" t="s">
        <v>30439</v>
      </c>
      <c r="C7460" s="4" t="s">
        <v>464</v>
      </c>
      <c r="D7460" s="4">
        <v>44</v>
      </c>
      <c r="E7460" s="4" t="s">
        <v>30440</v>
      </c>
      <c r="F7460" s="4">
        <v>1.66981267929077</v>
      </c>
      <c r="G7460" s="4" t="s">
        <v>30441</v>
      </c>
    </row>
    <row r="7461" spans="1:7">
      <c r="A7461" s="4" t="s">
        <v>30442</v>
      </c>
      <c r="B7461" s="4" t="s">
        <v>30443</v>
      </c>
      <c r="C7461" s="4" t="s">
        <v>551</v>
      </c>
      <c r="D7461" s="4">
        <v>16</v>
      </c>
      <c r="E7461" s="4" t="s">
        <v>30444</v>
      </c>
      <c r="F7461" s="4">
        <v>1.66891551017761</v>
      </c>
      <c r="G7461" s="4" t="s">
        <v>30445</v>
      </c>
    </row>
    <row r="7462" spans="1:7">
      <c r="A7462" s="4" t="s">
        <v>30446</v>
      </c>
      <c r="B7462" s="4" t="s">
        <v>30447</v>
      </c>
      <c r="C7462" s="4" t="s">
        <v>464</v>
      </c>
      <c r="D7462" s="4">
        <v>38</v>
      </c>
      <c r="E7462" s="4" t="s">
        <v>30448</v>
      </c>
      <c r="F7462" s="4">
        <v>1.66856551170349</v>
      </c>
      <c r="G7462" s="4" t="s">
        <v>30449</v>
      </c>
    </row>
    <row r="7463" spans="1:7">
      <c r="A7463" s="4" t="s">
        <v>30450</v>
      </c>
      <c r="B7463" s="4" t="s">
        <v>30451</v>
      </c>
      <c r="C7463" s="4" t="s">
        <v>464</v>
      </c>
      <c r="D7463" s="4">
        <v>40</v>
      </c>
      <c r="E7463" s="4" t="s">
        <v>30452</v>
      </c>
      <c r="F7463" s="4">
        <v>1.66807186603546</v>
      </c>
      <c r="G7463" s="4" t="s">
        <v>30453</v>
      </c>
    </row>
    <row r="7464" spans="1:7">
      <c r="A7464" s="4" t="s">
        <v>30454</v>
      </c>
      <c r="B7464" s="4" t="s">
        <v>30455</v>
      </c>
      <c r="C7464" s="4" t="s">
        <v>464</v>
      </c>
      <c r="D7464" s="4">
        <v>38</v>
      </c>
      <c r="E7464" s="4" t="s">
        <v>30456</v>
      </c>
      <c r="F7464" s="4">
        <v>1.6670697927475</v>
      </c>
      <c r="G7464" s="4" t="s">
        <v>30457</v>
      </c>
    </row>
    <row r="7465" spans="1:7">
      <c r="A7465" s="4" t="s">
        <v>30458</v>
      </c>
      <c r="B7465" s="4" t="s">
        <v>30459</v>
      </c>
      <c r="C7465" s="4" t="s">
        <v>464</v>
      </c>
      <c r="D7465" s="4">
        <v>41</v>
      </c>
      <c r="E7465" s="4" t="s">
        <v>30460</v>
      </c>
      <c r="F7465" s="4">
        <v>1.66645526885986</v>
      </c>
      <c r="G7465" s="4" t="s">
        <v>30461</v>
      </c>
    </row>
    <row r="7466" spans="1:7">
      <c r="A7466" s="4" t="s">
        <v>30462</v>
      </c>
      <c r="B7466" s="4" t="s">
        <v>30463</v>
      </c>
      <c r="C7466" s="4" t="s">
        <v>464</v>
      </c>
      <c r="D7466" s="4">
        <v>42</v>
      </c>
      <c r="E7466" s="4" t="s">
        <v>30464</v>
      </c>
      <c r="F7466" s="4">
        <v>1.66626536846161</v>
      </c>
      <c r="G7466" s="4" t="s">
        <v>30465</v>
      </c>
    </row>
    <row r="7467" spans="1:7">
      <c r="A7467" s="4" t="s">
        <v>30466</v>
      </c>
      <c r="B7467" s="4" t="s">
        <v>30467</v>
      </c>
      <c r="C7467" s="4" t="s">
        <v>464</v>
      </c>
      <c r="D7467" s="4">
        <v>41</v>
      </c>
      <c r="E7467" s="4" t="s">
        <v>30468</v>
      </c>
      <c r="F7467" s="4">
        <v>1.66567623615265</v>
      </c>
      <c r="G7467" s="4" t="s">
        <v>30469</v>
      </c>
    </row>
    <row r="7468" spans="1:7">
      <c r="A7468" s="4" t="s">
        <v>30470</v>
      </c>
      <c r="B7468" s="4" t="s">
        <v>30471</v>
      </c>
      <c r="C7468" s="4" t="s">
        <v>464</v>
      </c>
      <c r="D7468" s="4">
        <v>39</v>
      </c>
      <c r="E7468" s="4" t="s">
        <v>30472</v>
      </c>
      <c r="F7468" s="4">
        <v>1.6652512550354</v>
      </c>
      <c r="G7468" s="4" t="s">
        <v>30473</v>
      </c>
    </row>
    <row r="7469" spans="1:7">
      <c r="A7469" s="4" t="s">
        <v>30474</v>
      </c>
      <c r="B7469" s="4" t="s">
        <v>30475</v>
      </c>
      <c r="C7469" s="4" t="s">
        <v>464</v>
      </c>
      <c r="D7469" s="4">
        <v>38</v>
      </c>
      <c r="E7469" s="4" t="s">
        <v>30476</v>
      </c>
      <c r="F7469" s="4">
        <v>1.66472446918488</v>
      </c>
      <c r="G7469" s="4" t="s">
        <v>30477</v>
      </c>
    </row>
    <row r="7470" spans="1:7">
      <c r="A7470" s="4" t="s">
        <v>30478</v>
      </c>
      <c r="B7470" s="4" t="s">
        <v>30479</v>
      </c>
      <c r="C7470" s="4" t="s">
        <v>464</v>
      </c>
      <c r="D7470" s="4">
        <v>30</v>
      </c>
      <c r="E7470" s="4" t="s">
        <v>30480</v>
      </c>
      <c r="F7470" s="4">
        <v>1.66468548774719</v>
      </c>
      <c r="G7470" s="4" t="s">
        <v>30481</v>
      </c>
    </row>
    <row r="7471" spans="1:7">
      <c r="A7471" s="4" t="s">
        <v>30482</v>
      </c>
      <c r="B7471" s="4" t="s">
        <v>30483</v>
      </c>
      <c r="C7471" s="4" t="s">
        <v>464</v>
      </c>
      <c r="D7471" s="4">
        <v>36</v>
      </c>
      <c r="E7471" s="4" t="s">
        <v>30484</v>
      </c>
      <c r="F7471" s="4">
        <v>1.66414391994476</v>
      </c>
      <c r="G7471" s="4" t="s">
        <v>30485</v>
      </c>
    </row>
    <row r="7472" spans="1:7">
      <c r="A7472" s="4" t="s">
        <v>30486</v>
      </c>
      <c r="B7472" s="4" t="s">
        <v>30487</v>
      </c>
      <c r="C7472" s="4" t="s">
        <v>464</v>
      </c>
      <c r="D7472" s="4">
        <v>38</v>
      </c>
      <c r="E7472" s="4" t="s">
        <v>30488</v>
      </c>
      <c r="F7472" s="4">
        <v>1.66412496566772</v>
      </c>
      <c r="G7472" s="4" t="s">
        <v>30489</v>
      </c>
    </row>
    <row r="7473" spans="1:7">
      <c r="A7473" s="4" t="s">
        <v>30490</v>
      </c>
      <c r="B7473" s="4" t="s">
        <v>30491</v>
      </c>
      <c r="C7473" s="4" t="s">
        <v>464</v>
      </c>
      <c r="D7473" s="4">
        <v>34</v>
      </c>
      <c r="E7473" s="4" t="s">
        <v>30492</v>
      </c>
      <c r="F7473" s="4">
        <v>1.6629421710968</v>
      </c>
      <c r="G7473" s="4" t="s">
        <v>30493</v>
      </c>
    </row>
    <row r="7474" spans="1:7">
      <c r="A7474" s="4" t="s">
        <v>30494</v>
      </c>
      <c r="B7474" s="4" t="s">
        <v>30495</v>
      </c>
      <c r="C7474" s="4" t="s">
        <v>464</v>
      </c>
      <c r="D7474" s="4">
        <v>33</v>
      </c>
      <c r="E7474" s="4" t="s">
        <v>30496</v>
      </c>
      <c r="F7474" s="4">
        <v>1.66193294525146</v>
      </c>
      <c r="G7474" s="4" t="s">
        <v>30497</v>
      </c>
    </row>
    <row r="7475" spans="1:7">
      <c r="A7475" s="4" t="s">
        <v>30498</v>
      </c>
      <c r="B7475" s="4" t="s">
        <v>30499</v>
      </c>
      <c r="C7475" s="4" t="s">
        <v>464</v>
      </c>
      <c r="D7475" s="4">
        <v>37</v>
      </c>
      <c r="E7475" s="4" t="s">
        <v>30500</v>
      </c>
      <c r="F7475" s="4">
        <v>1.66164028644562</v>
      </c>
      <c r="G7475" s="4" t="s">
        <v>30501</v>
      </c>
    </row>
    <row r="7476" spans="1:7">
      <c r="A7476" s="4" t="s">
        <v>30502</v>
      </c>
      <c r="B7476" s="4" t="s">
        <v>30503</v>
      </c>
      <c r="C7476" s="4" t="s">
        <v>464</v>
      </c>
      <c r="D7476" s="4">
        <v>34</v>
      </c>
      <c r="E7476" s="4" t="s">
        <v>30504</v>
      </c>
      <c r="F7476" s="4">
        <v>1.66132867336273</v>
      </c>
      <c r="G7476" s="4" t="s">
        <v>30505</v>
      </c>
    </row>
    <row r="7477" spans="1:7">
      <c r="A7477" s="4" t="s">
        <v>30506</v>
      </c>
      <c r="B7477" s="4" t="s">
        <v>30507</v>
      </c>
      <c r="C7477" s="4" t="s">
        <v>464</v>
      </c>
      <c r="D7477" s="4">
        <v>37</v>
      </c>
      <c r="E7477" s="4" t="s">
        <v>30508</v>
      </c>
      <c r="F7477" s="4">
        <v>1.66132378578186</v>
      </c>
      <c r="G7477" s="4" t="s">
        <v>30509</v>
      </c>
    </row>
    <row r="7478" spans="1:7">
      <c r="A7478" s="4" t="s">
        <v>30510</v>
      </c>
      <c r="B7478" s="4" t="s">
        <v>30511</v>
      </c>
      <c r="C7478" s="4" t="s">
        <v>464</v>
      </c>
      <c r="D7478" s="4">
        <v>37</v>
      </c>
      <c r="E7478" s="4" t="s">
        <v>30512</v>
      </c>
      <c r="F7478" s="4">
        <v>1.66113138198853</v>
      </c>
      <c r="G7478" s="4" t="s">
        <v>30513</v>
      </c>
    </row>
    <row r="7479" spans="1:7">
      <c r="A7479" s="4" t="s">
        <v>30514</v>
      </c>
      <c r="B7479" s="4" t="s">
        <v>30515</v>
      </c>
      <c r="C7479" s="4" t="s">
        <v>464</v>
      </c>
      <c r="D7479" s="4">
        <v>39</v>
      </c>
      <c r="E7479" s="4" t="s">
        <v>30516</v>
      </c>
      <c r="F7479" s="4">
        <v>1.66088354587555</v>
      </c>
      <c r="G7479" s="4" t="s">
        <v>30517</v>
      </c>
    </row>
    <row r="7480" spans="1:7">
      <c r="A7480" s="4" t="s">
        <v>30518</v>
      </c>
      <c r="B7480" s="4" t="s">
        <v>30519</v>
      </c>
      <c r="C7480" s="4" t="s">
        <v>464</v>
      </c>
      <c r="D7480" s="4">
        <v>29</v>
      </c>
      <c r="E7480" s="4" t="s">
        <v>30520</v>
      </c>
      <c r="F7480" s="4">
        <v>1.6605966091156</v>
      </c>
      <c r="G7480" s="4" t="s">
        <v>30521</v>
      </c>
    </row>
    <row r="7481" spans="1:7">
      <c r="A7481" s="4" t="s">
        <v>30522</v>
      </c>
      <c r="B7481" s="4" t="s">
        <v>30523</v>
      </c>
      <c r="C7481" s="4" t="s">
        <v>464</v>
      </c>
      <c r="D7481" s="4">
        <v>38</v>
      </c>
      <c r="E7481" s="4" t="s">
        <v>30524</v>
      </c>
      <c r="F7481" s="4">
        <v>1.66042041778564</v>
      </c>
      <c r="G7481" s="4" t="s">
        <v>30525</v>
      </c>
    </row>
    <row r="7482" spans="1:7">
      <c r="A7482" s="4" t="s">
        <v>30526</v>
      </c>
      <c r="B7482" s="4" t="s">
        <v>30527</v>
      </c>
      <c r="C7482" s="4" t="s">
        <v>464</v>
      </c>
      <c r="D7482" s="4">
        <v>35</v>
      </c>
      <c r="E7482" s="4" t="s">
        <v>30528</v>
      </c>
      <c r="F7482" s="4">
        <v>1.65994012355804</v>
      </c>
      <c r="G7482" s="4" t="s">
        <v>30529</v>
      </c>
    </row>
    <row r="7483" spans="1:7">
      <c r="A7483" s="4" t="s">
        <v>30530</v>
      </c>
      <c r="B7483" s="4" t="s">
        <v>30531</v>
      </c>
      <c r="C7483" s="4" t="s">
        <v>464</v>
      </c>
      <c r="D7483" s="4">
        <v>36</v>
      </c>
      <c r="E7483" s="4" t="s">
        <v>30532</v>
      </c>
      <c r="F7483" s="4">
        <v>1.65966057777405</v>
      </c>
      <c r="G7483" s="4" t="s">
        <v>30533</v>
      </c>
    </row>
    <row r="7484" spans="1:7">
      <c r="A7484" s="4" t="s">
        <v>30534</v>
      </c>
      <c r="B7484" s="4" t="s">
        <v>30535</v>
      </c>
      <c r="C7484" s="4" t="s">
        <v>464</v>
      </c>
      <c r="D7484" s="4">
        <v>40</v>
      </c>
      <c r="E7484" s="4" t="s">
        <v>30536</v>
      </c>
      <c r="F7484" s="4">
        <v>1.65960729122162</v>
      </c>
      <c r="G7484" s="4" t="s">
        <v>30537</v>
      </c>
    </row>
    <row r="7485" spans="1:7">
      <c r="A7485" s="4" t="s">
        <v>30538</v>
      </c>
      <c r="B7485" s="4" t="s">
        <v>30539</v>
      </c>
      <c r="C7485" s="4" t="s">
        <v>464</v>
      </c>
      <c r="D7485" s="4">
        <v>40</v>
      </c>
      <c r="E7485" s="4" t="s">
        <v>30540</v>
      </c>
      <c r="F7485" s="4">
        <v>1.65919208526611</v>
      </c>
      <c r="G7485" s="4" t="s">
        <v>30541</v>
      </c>
    </row>
    <row r="7486" spans="1:7">
      <c r="A7486" s="4" t="s">
        <v>30542</v>
      </c>
      <c r="B7486" s="4" t="s">
        <v>30543</v>
      </c>
      <c r="C7486" s="4" t="s">
        <v>464</v>
      </c>
      <c r="D7486" s="4">
        <v>38</v>
      </c>
      <c r="E7486" s="4" t="s">
        <v>30544</v>
      </c>
      <c r="F7486" s="4">
        <v>1.65815556049347</v>
      </c>
      <c r="G7486" s="4" t="s">
        <v>30545</v>
      </c>
    </row>
    <row r="7487" spans="1:7">
      <c r="A7487" s="4" t="s">
        <v>30546</v>
      </c>
      <c r="B7487" s="4" t="s">
        <v>30547</v>
      </c>
      <c r="C7487" s="4" t="s">
        <v>464</v>
      </c>
      <c r="D7487" s="4">
        <v>38</v>
      </c>
      <c r="E7487" s="4" t="s">
        <v>30548</v>
      </c>
      <c r="F7487" s="4">
        <v>1.65792715549469</v>
      </c>
      <c r="G7487" s="4" t="s">
        <v>30549</v>
      </c>
    </row>
    <row r="7488" spans="1:7">
      <c r="A7488" s="4" t="s">
        <v>30550</v>
      </c>
      <c r="B7488" s="4" t="s">
        <v>30551</v>
      </c>
      <c r="C7488" s="4" t="s">
        <v>464</v>
      </c>
      <c r="D7488" s="4">
        <v>36</v>
      </c>
      <c r="E7488" s="4" t="s">
        <v>30552</v>
      </c>
      <c r="F7488" s="4">
        <v>1.65730547904968</v>
      </c>
      <c r="G7488" s="4" t="s">
        <v>30553</v>
      </c>
    </row>
    <row r="7489" spans="1:7">
      <c r="A7489" s="4" t="s">
        <v>30554</v>
      </c>
      <c r="B7489" s="4" t="s">
        <v>30555</v>
      </c>
      <c r="C7489" s="4" t="s">
        <v>464</v>
      </c>
      <c r="D7489" s="4">
        <v>39</v>
      </c>
      <c r="E7489" s="4" t="s">
        <v>30556</v>
      </c>
      <c r="F7489" s="4">
        <v>1.65648639202118</v>
      </c>
      <c r="G7489" s="4" t="s">
        <v>30557</v>
      </c>
    </row>
    <row r="7490" spans="1:7">
      <c r="A7490" s="4" t="s">
        <v>30558</v>
      </c>
      <c r="B7490" s="4" t="s">
        <v>30559</v>
      </c>
      <c r="C7490" s="4" t="s">
        <v>464</v>
      </c>
      <c r="D7490" s="4">
        <v>34</v>
      </c>
      <c r="E7490" s="4" t="s">
        <v>30560</v>
      </c>
      <c r="F7490" s="4">
        <v>1.65580129623413</v>
      </c>
      <c r="G7490" s="4" t="s">
        <v>30561</v>
      </c>
    </row>
    <row r="7491" spans="1:7">
      <c r="A7491" s="4" t="s">
        <v>30562</v>
      </c>
      <c r="B7491" s="4" t="s">
        <v>30563</v>
      </c>
      <c r="C7491" s="4" t="s">
        <v>464</v>
      </c>
      <c r="D7491" s="4">
        <v>38</v>
      </c>
      <c r="E7491" s="4" t="s">
        <v>30564</v>
      </c>
      <c r="F7491" s="4">
        <v>1.65574419498444</v>
      </c>
      <c r="G7491" s="4" t="s">
        <v>30565</v>
      </c>
    </row>
    <row r="7492" spans="1:7">
      <c r="A7492" s="4" t="s">
        <v>30566</v>
      </c>
      <c r="B7492" s="4" t="s">
        <v>30567</v>
      </c>
      <c r="C7492" s="4" t="s">
        <v>464</v>
      </c>
      <c r="D7492" s="4">
        <v>37</v>
      </c>
      <c r="E7492" s="4" t="s">
        <v>30568</v>
      </c>
      <c r="F7492" s="4">
        <v>1.65568196773529</v>
      </c>
      <c r="G7492" s="4" t="s">
        <v>30569</v>
      </c>
    </row>
    <row r="7493" spans="1:7">
      <c r="A7493" s="4" t="s">
        <v>30570</v>
      </c>
      <c r="B7493" s="4" t="s">
        <v>30571</v>
      </c>
      <c r="C7493" s="4" t="s">
        <v>464</v>
      </c>
      <c r="D7493" s="4">
        <v>40</v>
      </c>
      <c r="E7493" s="4" t="s">
        <v>30572</v>
      </c>
      <c r="F7493" s="4">
        <v>1.65540671348572</v>
      </c>
      <c r="G7493" s="4" t="s">
        <v>30573</v>
      </c>
    </row>
    <row r="7494" spans="1:7">
      <c r="A7494" s="4" t="s">
        <v>30574</v>
      </c>
      <c r="B7494" s="4" t="s">
        <v>30575</v>
      </c>
      <c r="C7494" s="4" t="s">
        <v>464</v>
      </c>
      <c r="D7494" s="4">
        <v>33</v>
      </c>
      <c r="E7494" s="4" t="s">
        <v>30576</v>
      </c>
      <c r="F7494" s="4">
        <v>1.6549528837204</v>
      </c>
      <c r="G7494" s="4" t="s">
        <v>30577</v>
      </c>
    </row>
    <row r="7495" spans="1:7">
      <c r="A7495" s="4" t="s">
        <v>30578</v>
      </c>
      <c r="B7495" s="4" t="s">
        <v>30579</v>
      </c>
      <c r="C7495" s="4" t="s">
        <v>464</v>
      </c>
      <c r="D7495" s="4">
        <v>40</v>
      </c>
      <c r="E7495" s="4" t="s">
        <v>30580</v>
      </c>
      <c r="F7495" s="4">
        <v>1.65491914749146</v>
      </c>
      <c r="G7495" s="4" t="s">
        <v>30581</v>
      </c>
    </row>
    <row r="7496" spans="1:7">
      <c r="A7496" s="4" t="s">
        <v>30582</v>
      </c>
      <c r="B7496" s="4" t="s">
        <v>30583</v>
      </c>
      <c r="C7496" s="4" t="s">
        <v>464</v>
      </c>
      <c r="D7496" s="4">
        <v>36</v>
      </c>
      <c r="E7496" s="4" t="s">
        <v>30584</v>
      </c>
      <c r="F7496" s="4">
        <v>1.6544326543808</v>
      </c>
      <c r="G7496" s="4" t="s">
        <v>30585</v>
      </c>
    </row>
    <row r="7497" spans="1:7">
      <c r="A7497" s="4" t="s">
        <v>30586</v>
      </c>
      <c r="B7497" s="4" t="s">
        <v>30587</v>
      </c>
      <c r="C7497" s="4" t="s">
        <v>464</v>
      </c>
      <c r="D7497" s="4">
        <v>40</v>
      </c>
      <c r="E7497" s="4" t="s">
        <v>30588</v>
      </c>
      <c r="F7497" s="4">
        <v>1.65380871295929</v>
      </c>
      <c r="G7497" s="4" t="s">
        <v>30589</v>
      </c>
    </row>
    <row r="7498" spans="1:7">
      <c r="A7498" s="4" t="s">
        <v>30590</v>
      </c>
      <c r="B7498" s="4" t="s">
        <v>30591</v>
      </c>
      <c r="C7498" s="4" t="s">
        <v>464</v>
      </c>
      <c r="D7498" s="4">
        <v>32</v>
      </c>
      <c r="E7498" s="4" t="s">
        <v>30592</v>
      </c>
      <c r="F7498" s="4">
        <v>1.65372335910797</v>
      </c>
      <c r="G7498" s="4" t="s">
        <v>30593</v>
      </c>
    </row>
    <row r="7499" spans="1:7">
      <c r="A7499" s="4" t="s">
        <v>30594</v>
      </c>
      <c r="B7499" s="4" t="s">
        <v>30595</v>
      </c>
      <c r="C7499" s="4" t="s">
        <v>464</v>
      </c>
      <c r="D7499" s="4">
        <v>35</v>
      </c>
      <c r="E7499" s="4" t="s">
        <v>30596</v>
      </c>
      <c r="F7499" s="4">
        <v>1.65282917022705</v>
      </c>
      <c r="G7499" s="4" t="s">
        <v>30597</v>
      </c>
    </row>
    <row r="7500" spans="1:7">
      <c r="A7500" s="4" t="s">
        <v>30598</v>
      </c>
      <c r="B7500" s="4" t="s">
        <v>30599</v>
      </c>
      <c r="C7500" s="4" t="s">
        <v>464</v>
      </c>
      <c r="D7500" s="4">
        <v>42</v>
      </c>
      <c r="E7500" s="4" t="s">
        <v>30600</v>
      </c>
      <c r="F7500" s="4">
        <v>1.65260529518127</v>
      </c>
      <c r="G7500" s="4" t="s">
        <v>30601</v>
      </c>
    </row>
    <row r="7501" spans="1:7">
      <c r="A7501" s="4" t="s">
        <v>30602</v>
      </c>
      <c r="B7501" s="4" t="s">
        <v>30603</v>
      </c>
      <c r="C7501" s="4" t="s">
        <v>464</v>
      </c>
      <c r="D7501" s="4">
        <v>37</v>
      </c>
      <c r="E7501" s="4" t="s">
        <v>30604</v>
      </c>
      <c r="F7501" s="4">
        <v>1.65174412727356</v>
      </c>
      <c r="G7501" s="4" t="s">
        <v>30605</v>
      </c>
    </row>
    <row r="7502" spans="1:7">
      <c r="A7502" s="4" t="s">
        <v>30606</v>
      </c>
      <c r="B7502" s="4" t="s">
        <v>30607</v>
      </c>
      <c r="C7502" s="4" t="s">
        <v>464</v>
      </c>
      <c r="D7502" s="4">
        <v>39</v>
      </c>
      <c r="E7502" s="4" t="s">
        <v>30608</v>
      </c>
      <c r="F7502" s="4">
        <v>1.65160322189331</v>
      </c>
      <c r="G7502" s="4" t="s">
        <v>30609</v>
      </c>
    </row>
    <row r="7503" spans="1:7">
      <c r="A7503" s="4" t="s">
        <v>30610</v>
      </c>
      <c r="B7503" s="4" t="s">
        <v>30611</v>
      </c>
      <c r="C7503" s="4" t="s">
        <v>464</v>
      </c>
      <c r="D7503" s="4">
        <v>36</v>
      </c>
      <c r="E7503" s="4" t="s">
        <v>30612</v>
      </c>
      <c r="F7503" s="4">
        <v>1.65143513679504</v>
      </c>
      <c r="G7503" s="4" t="s">
        <v>30613</v>
      </c>
    </row>
    <row r="7504" spans="1:7">
      <c r="A7504" s="4" t="s">
        <v>30614</v>
      </c>
      <c r="B7504" s="4" t="s">
        <v>30615</v>
      </c>
      <c r="C7504" s="4" t="s">
        <v>464</v>
      </c>
      <c r="D7504" s="4">
        <v>38</v>
      </c>
      <c r="E7504" s="4" t="s">
        <v>30616</v>
      </c>
      <c r="F7504" s="4">
        <v>1.65130543708801</v>
      </c>
      <c r="G7504" s="4" t="s">
        <v>30617</v>
      </c>
    </row>
    <row r="7505" spans="1:7">
      <c r="A7505" s="4" t="s">
        <v>30618</v>
      </c>
      <c r="B7505" s="4" t="s">
        <v>30619</v>
      </c>
      <c r="C7505" s="4" t="s">
        <v>464</v>
      </c>
      <c r="D7505" s="4">
        <v>42</v>
      </c>
      <c r="E7505" s="4" t="s">
        <v>30620</v>
      </c>
      <c r="F7505" s="4">
        <v>1.65128779411316</v>
      </c>
      <c r="G7505" s="4" t="s">
        <v>30621</v>
      </c>
    </row>
    <row r="7506" spans="1:7">
      <c r="A7506" s="4" t="s">
        <v>30622</v>
      </c>
      <c r="B7506" s="4" t="s">
        <v>30623</v>
      </c>
      <c r="C7506" s="4" t="s">
        <v>551</v>
      </c>
      <c r="D7506" s="4">
        <v>20</v>
      </c>
      <c r="E7506" s="4" t="s">
        <v>30624</v>
      </c>
      <c r="F7506" s="4">
        <v>1.65105497837067</v>
      </c>
      <c r="G7506" s="4" t="s">
        <v>30625</v>
      </c>
    </row>
    <row r="7507" spans="1:7">
      <c r="A7507" s="4" t="s">
        <v>30626</v>
      </c>
      <c r="B7507" s="4" t="s">
        <v>30627</v>
      </c>
      <c r="C7507" s="4" t="s">
        <v>464</v>
      </c>
      <c r="D7507" s="4">
        <v>41</v>
      </c>
      <c r="E7507" s="4" t="s">
        <v>30628</v>
      </c>
      <c r="F7507" s="4">
        <v>1.65045762062073</v>
      </c>
      <c r="G7507" s="4" t="s">
        <v>30629</v>
      </c>
    </row>
    <row r="7508" spans="1:7">
      <c r="A7508" s="4" t="s">
        <v>30630</v>
      </c>
      <c r="B7508" s="4" t="s">
        <v>30631</v>
      </c>
      <c r="C7508" s="4" t="s">
        <v>464</v>
      </c>
      <c r="D7508" s="4">
        <v>38</v>
      </c>
      <c r="E7508" s="4" t="s">
        <v>30632</v>
      </c>
      <c r="F7508" s="4">
        <v>1.65039467811584</v>
      </c>
      <c r="G7508" s="4" t="s">
        <v>30633</v>
      </c>
    </row>
    <row r="7509" spans="1:7">
      <c r="A7509" s="4" t="s">
        <v>30634</v>
      </c>
      <c r="B7509" s="4" t="s">
        <v>30635</v>
      </c>
      <c r="C7509" s="4" t="s">
        <v>464</v>
      </c>
      <c r="D7509" s="4">
        <v>29</v>
      </c>
      <c r="E7509" s="4" t="s">
        <v>30636</v>
      </c>
      <c r="F7509" s="4">
        <v>1.65030002593994</v>
      </c>
      <c r="G7509" s="4" t="s">
        <v>30637</v>
      </c>
    </row>
    <row r="7510" spans="1:7">
      <c r="A7510" s="4" t="s">
        <v>30638</v>
      </c>
      <c r="B7510" s="4" t="s">
        <v>30639</v>
      </c>
      <c r="C7510" s="4" t="s">
        <v>464</v>
      </c>
      <c r="D7510" s="4">
        <v>41</v>
      </c>
      <c r="E7510" s="4" t="s">
        <v>30640</v>
      </c>
      <c r="F7510" s="4">
        <v>1.65022337436676</v>
      </c>
      <c r="G7510" s="4" t="s">
        <v>30641</v>
      </c>
    </row>
    <row r="7511" spans="1:7">
      <c r="A7511" s="4" t="s">
        <v>30642</v>
      </c>
      <c r="B7511" s="4" t="s">
        <v>30643</v>
      </c>
      <c r="C7511" s="4" t="s">
        <v>464</v>
      </c>
      <c r="D7511" s="4">
        <v>45</v>
      </c>
      <c r="E7511" s="4" t="s">
        <v>30644</v>
      </c>
      <c r="F7511" s="4">
        <v>1.64994716644287</v>
      </c>
      <c r="G7511" s="4" t="s">
        <v>30645</v>
      </c>
    </row>
    <row r="7512" spans="1:7">
      <c r="A7512" s="4" t="s">
        <v>30646</v>
      </c>
      <c r="B7512" s="4" t="s">
        <v>30647</v>
      </c>
      <c r="C7512" s="4" t="s">
        <v>464</v>
      </c>
      <c r="D7512" s="4">
        <v>33</v>
      </c>
      <c r="E7512" s="4" t="s">
        <v>30648</v>
      </c>
      <c r="F7512" s="4">
        <v>1.6483941078186</v>
      </c>
      <c r="G7512" s="4" t="s">
        <v>30649</v>
      </c>
    </row>
    <row r="7513" spans="1:7">
      <c r="A7513" s="4" t="s">
        <v>30650</v>
      </c>
      <c r="B7513" s="4" t="s">
        <v>30651</v>
      </c>
      <c r="C7513" s="4" t="s">
        <v>464</v>
      </c>
      <c r="D7513" s="4">
        <v>36</v>
      </c>
      <c r="E7513" s="4" t="s">
        <v>30652</v>
      </c>
      <c r="F7513" s="4">
        <v>1.64826941490173</v>
      </c>
      <c r="G7513" s="4" t="s">
        <v>30653</v>
      </c>
    </row>
    <row r="7514" spans="1:7">
      <c r="A7514" s="4" t="s">
        <v>30654</v>
      </c>
      <c r="B7514" s="4" t="s">
        <v>30655</v>
      </c>
      <c r="C7514" s="4" t="s">
        <v>464</v>
      </c>
      <c r="D7514" s="4">
        <v>38</v>
      </c>
      <c r="E7514" s="4" t="s">
        <v>30656</v>
      </c>
      <c r="F7514" s="4">
        <v>1.64658176898956</v>
      </c>
      <c r="G7514" s="4" t="s">
        <v>30657</v>
      </c>
    </row>
    <row r="7515" spans="1:7">
      <c r="A7515" s="4" t="s">
        <v>30658</v>
      </c>
      <c r="B7515" s="4" t="s">
        <v>30659</v>
      </c>
      <c r="C7515" s="4" t="s">
        <v>464</v>
      </c>
      <c r="D7515" s="4">
        <v>37</v>
      </c>
      <c r="E7515" s="4" t="s">
        <v>30660</v>
      </c>
      <c r="F7515" s="4">
        <v>1.64654970169067</v>
      </c>
      <c r="G7515" s="4" t="s">
        <v>30661</v>
      </c>
    </row>
    <row r="7516" spans="1:7">
      <c r="A7516" s="4" t="s">
        <v>30662</v>
      </c>
      <c r="B7516" s="4" t="s">
        <v>30663</v>
      </c>
      <c r="C7516" s="4" t="s">
        <v>464</v>
      </c>
      <c r="D7516" s="4">
        <v>38</v>
      </c>
      <c r="E7516" s="4" t="s">
        <v>30664</v>
      </c>
      <c r="F7516" s="4">
        <v>1.64634811878204</v>
      </c>
      <c r="G7516" s="4" t="s">
        <v>30665</v>
      </c>
    </row>
    <row r="7517" spans="1:7">
      <c r="A7517" s="4" t="s">
        <v>30666</v>
      </c>
      <c r="B7517" s="4" t="s">
        <v>30667</v>
      </c>
      <c r="C7517" s="4" t="s">
        <v>464</v>
      </c>
      <c r="D7517" s="4">
        <v>35</v>
      </c>
      <c r="E7517" s="4" t="s">
        <v>30668</v>
      </c>
      <c r="F7517" s="4">
        <v>1.64631247520447</v>
      </c>
      <c r="G7517" s="4" t="s">
        <v>30669</v>
      </c>
    </row>
    <row r="7518" spans="1:7">
      <c r="A7518" s="4" t="s">
        <v>30670</v>
      </c>
      <c r="B7518" s="4" t="s">
        <v>30671</v>
      </c>
      <c r="C7518" s="4" t="s">
        <v>551</v>
      </c>
      <c r="D7518" s="4">
        <v>20</v>
      </c>
      <c r="E7518" s="4" t="s">
        <v>30672</v>
      </c>
      <c r="F7518" s="4">
        <v>1.64630341529846</v>
      </c>
      <c r="G7518" s="4" t="s">
        <v>30673</v>
      </c>
    </row>
    <row r="7519" spans="1:7">
      <c r="A7519" s="4" t="s">
        <v>30674</v>
      </c>
      <c r="B7519" s="4" t="s">
        <v>30675</v>
      </c>
      <c r="C7519" s="4" t="s">
        <v>464</v>
      </c>
      <c r="D7519" s="4">
        <v>33</v>
      </c>
      <c r="E7519" s="4" t="s">
        <v>30676</v>
      </c>
      <c r="F7519" s="4">
        <v>1.6454451084137</v>
      </c>
      <c r="G7519" s="4" t="s">
        <v>30677</v>
      </c>
    </row>
    <row r="7520" spans="1:7">
      <c r="A7520" s="4" t="s">
        <v>30678</v>
      </c>
      <c r="B7520" s="4" t="s">
        <v>30679</v>
      </c>
      <c r="C7520" s="4" t="s">
        <v>464</v>
      </c>
      <c r="D7520" s="4">
        <v>33</v>
      </c>
      <c r="E7520" s="4" t="s">
        <v>30680</v>
      </c>
      <c r="F7520" s="4">
        <v>1.64533138275146</v>
      </c>
      <c r="G7520" s="4" t="s">
        <v>30681</v>
      </c>
    </row>
    <row r="7521" spans="1:7">
      <c r="A7521" s="4" t="s">
        <v>30682</v>
      </c>
      <c r="B7521" s="4" t="s">
        <v>30683</v>
      </c>
      <c r="C7521" s="4" t="s">
        <v>464</v>
      </c>
      <c r="D7521" s="4">
        <v>35</v>
      </c>
      <c r="E7521" s="4" t="s">
        <v>30684</v>
      </c>
      <c r="F7521" s="4">
        <v>1.64528143405914</v>
      </c>
      <c r="G7521" s="4" t="s">
        <v>30685</v>
      </c>
    </row>
    <row r="7522" spans="1:7">
      <c r="A7522" s="4" t="s">
        <v>30686</v>
      </c>
      <c r="B7522" s="4" t="s">
        <v>30687</v>
      </c>
      <c r="C7522" s="4" t="s">
        <v>464</v>
      </c>
      <c r="D7522" s="4">
        <v>37</v>
      </c>
      <c r="E7522" s="4" t="s">
        <v>30688</v>
      </c>
      <c r="F7522" s="4">
        <v>1.64523839950562</v>
      </c>
      <c r="G7522" s="4" t="s">
        <v>30689</v>
      </c>
    </row>
    <row r="7523" spans="1:7">
      <c r="A7523" s="4" t="s">
        <v>30690</v>
      </c>
      <c r="B7523" s="4" t="s">
        <v>30691</v>
      </c>
      <c r="C7523" s="4" t="s">
        <v>464</v>
      </c>
      <c r="D7523" s="4">
        <v>40</v>
      </c>
      <c r="E7523" s="4" t="s">
        <v>30692</v>
      </c>
      <c r="F7523" s="4">
        <v>1.64485847949982</v>
      </c>
      <c r="G7523" s="4" t="s">
        <v>30693</v>
      </c>
    </row>
    <row r="7524" spans="1:7">
      <c r="A7524" s="4" t="s">
        <v>30694</v>
      </c>
      <c r="B7524" s="4" t="s">
        <v>30695</v>
      </c>
      <c r="C7524" s="4" t="s">
        <v>464</v>
      </c>
      <c r="D7524" s="4">
        <v>30</v>
      </c>
      <c r="E7524" s="4" t="s">
        <v>30696</v>
      </c>
      <c r="F7524" s="4">
        <v>1.64446187019348</v>
      </c>
      <c r="G7524" s="4" t="s">
        <v>30697</v>
      </c>
    </row>
    <row r="7525" spans="1:7">
      <c r="A7525" s="4" t="s">
        <v>30698</v>
      </c>
      <c r="B7525" s="4" t="s">
        <v>30699</v>
      </c>
      <c r="C7525" s="4" t="s">
        <v>464</v>
      </c>
      <c r="D7525" s="4">
        <v>35</v>
      </c>
      <c r="E7525" s="4" t="s">
        <v>30700</v>
      </c>
      <c r="F7525" s="4">
        <v>1.64406263828278</v>
      </c>
      <c r="G7525" s="4" t="s">
        <v>30701</v>
      </c>
    </row>
    <row r="7526" spans="1:7">
      <c r="A7526" s="4" t="s">
        <v>30702</v>
      </c>
      <c r="B7526" s="4" t="s">
        <v>30703</v>
      </c>
      <c r="C7526" s="4" t="s">
        <v>464</v>
      </c>
      <c r="D7526" s="4">
        <v>34</v>
      </c>
      <c r="E7526" s="4" t="s">
        <v>30704</v>
      </c>
      <c r="F7526" s="4">
        <v>1.64391148090363</v>
      </c>
      <c r="G7526" s="4" t="s">
        <v>30705</v>
      </c>
    </row>
    <row r="7527" spans="1:7">
      <c r="A7527" s="4" t="s">
        <v>30706</v>
      </c>
      <c r="B7527" s="4" t="s">
        <v>30707</v>
      </c>
      <c r="C7527" s="4" t="s">
        <v>464</v>
      </c>
      <c r="D7527" s="4">
        <v>43</v>
      </c>
      <c r="E7527" s="4" t="s">
        <v>30708</v>
      </c>
      <c r="F7527" s="4">
        <v>1.64348125457764</v>
      </c>
      <c r="G7527" s="4" t="s">
        <v>30709</v>
      </c>
    </row>
    <row r="7528" spans="1:7">
      <c r="A7528" s="4" t="s">
        <v>433</v>
      </c>
      <c r="B7528" s="4" t="s">
        <v>30710</v>
      </c>
      <c r="C7528" s="4" t="s">
        <v>464</v>
      </c>
      <c r="D7528" s="4">
        <v>45</v>
      </c>
      <c r="E7528" s="4" t="s">
        <v>30711</v>
      </c>
      <c r="F7528" s="4">
        <v>1.64327216148376</v>
      </c>
      <c r="G7528" s="4" t="s">
        <v>30712</v>
      </c>
    </row>
    <row r="7529" spans="1:7">
      <c r="A7529" s="4" t="s">
        <v>30713</v>
      </c>
      <c r="B7529" s="4" t="s">
        <v>30714</v>
      </c>
      <c r="C7529" s="4" t="s">
        <v>464</v>
      </c>
      <c r="D7529" s="4">
        <v>22</v>
      </c>
      <c r="E7529" s="4" t="s">
        <v>30715</v>
      </c>
      <c r="F7529" s="4">
        <v>1.64295959472656</v>
      </c>
      <c r="G7529" s="4" t="s">
        <v>30716</v>
      </c>
    </row>
    <row r="7530" spans="1:7">
      <c r="A7530" s="4" t="s">
        <v>30717</v>
      </c>
      <c r="B7530" s="4" t="s">
        <v>30718</v>
      </c>
      <c r="C7530" s="4" t="s">
        <v>464</v>
      </c>
      <c r="D7530" s="4">
        <v>35</v>
      </c>
      <c r="E7530" s="4" t="s">
        <v>30719</v>
      </c>
      <c r="F7530" s="4">
        <v>1.64281833171844</v>
      </c>
      <c r="G7530" s="4" t="s">
        <v>30720</v>
      </c>
    </row>
    <row r="7531" spans="1:7">
      <c r="A7531" s="4" t="s">
        <v>30721</v>
      </c>
      <c r="B7531" s="4" t="s">
        <v>30722</v>
      </c>
      <c r="C7531" s="4" t="s">
        <v>464</v>
      </c>
      <c r="D7531" s="4">
        <v>37</v>
      </c>
      <c r="E7531" s="4" t="s">
        <v>30723</v>
      </c>
      <c r="F7531" s="4">
        <v>1.64273869991302</v>
      </c>
      <c r="G7531" s="4" t="s">
        <v>30724</v>
      </c>
    </row>
    <row r="7532" spans="1:7">
      <c r="A7532" s="4" t="s">
        <v>30725</v>
      </c>
      <c r="B7532" s="4" t="s">
        <v>30726</v>
      </c>
      <c r="C7532" s="4" t="s">
        <v>551</v>
      </c>
      <c r="D7532" s="4">
        <v>17</v>
      </c>
      <c r="E7532" s="4" t="s">
        <v>30727</v>
      </c>
      <c r="F7532" s="4">
        <v>1.64268100261688</v>
      </c>
      <c r="G7532" s="4" t="s">
        <v>30728</v>
      </c>
    </row>
    <row r="7533" spans="1:7">
      <c r="A7533" s="4" t="s">
        <v>30729</v>
      </c>
      <c r="B7533" s="4" t="s">
        <v>30730</v>
      </c>
      <c r="C7533" s="4" t="s">
        <v>464</v>
      </c>
      <c r="D7533" s="4">
        <v>36</v>
      </c>
      <c r="E7533" s="4" t="s">
        <v>30731</v>
      </c>
      <c r="F7533" s="4">
        <v>1.6421217918396</v>
      </c>
      <c r="G7533" s="4" t="s">
        <v>30732</v>
      </c>
    </row>
    <row r="7534" spans="1:7">
      <c r="A7534" s="4" t="s">
        <v>30733</v>
      </c>
      <c r="B7534" s="4" t="s">
        <v>30734</v>
      </c>
      <c r="C7534" s="4" t="s">
        <v>464</v>
      </c>
      <c r="D7534" s="4">
        <v>40</v>
      </c>
      <c r="E7534" s="4" t="s">
        <v>30735</v>
      </c>
      <c r="F7534" s="4">
        <v>1.64211440086365</v>
      </c>
      <c r="G7534" s="4" t="s">
        <v>30736</v>
      </c>
    </row>
    <row r="7535" spans="1:7">
      <c r="A7535" s="4" t="s">
        <v>30737</v>
      </c>
      <c r="B7535" s="4" t="s">
        <v>30738</v>
      </c>
      <c r="C7535" s="4" t="s">
        <v>464</v>
      </c>
      <c r="D7535" s="4">
        <v>43</v>
      </c>
      <c r="E7535" s="4" t="s">
        <v>30739</v>
      </c>
      <c r="F7535" s="4">
        <v>1.64210271835327</v>
      </c>
      <c r="G7535" s="4" t="s">
        <v>30740</v>
      </c>
    </row>
    <row r="7536" spans="1:7">
      <c r="A7536" s="4" t="s">
        <v>30741</v>
      </c>
      <c r="B7536" s="4" t="s">
        <v>30742</v>
      </c>
      <c r="C7536" s="4" t="s">
        <v>464</v>
      </c>
      <c r="D7536" s="4">
        <v>32</v>
      </c>
      <c r="E7536" s="4" t="s">
        <v>30743</v>
      </c>
      <c r="F7536" s="4">
        <v>1.64206111431122</v>
      </c>
      <c r="G7536" s="4" t="s">
        <v>30744</v>
      </c>
    </row>
    <row r="7537" spans="1:7">
      <c r="A7537" s="4" t="s">
        <v>30745</v>
      </c>
      <c r="B7537" s="4" t="s">
        <v>30746</v>
      </c>
      <c r="C7537" s="4" t="s">
        <v>464</v>
      </c>
      <c r="D7537" s="4">
        <v>37</v>
      </c>
      <c r="E7537" s="4" t="s">
        <v>30747</v>
      </c>
      <c r="F7537" s="4">
        <v>1.64113879203796</v>
      </c>
      <c r="G7537" s="4" t="s">
        <v>30748</v>
      </c>
    </row>
    <row r="7538" spans="1:7">
      <c r="A7538" s="4" t="s">
        <v>30749</v>
      </c>
      <c r="B7538" s="4" t="s">
        <v>30750</v>
      </c>
      <c r="C7538" s="4" t="s">
        <v>464</v>
      </c>
      <c r="D7538" s="4">
        <v>42</v>
      </c>
      <c r="E7538" s="4" t="s">
        <v>30751</v>
      </c>
      <c r="F7538" s="4">
        <v>1.64000833034515</v>
      </c>
      <c r="G7538" s="4" t="s">
        <v>30752</v>
      </c>
    </row>
    <row r="7539" spans="1:7">
      <c r="A7539" s="4" t="s">
        <v>30753</v>
      </c>
      <c r="B7539" s="4" t="s">
        <v>30754</v>
      </c>
      <c r="C7539" s="4" t="s">
        <v>464</v>
      </c>
      <c r="D7539" s="4">
        <v>39</v>
      </c>
      <c r="E7539" s="4" t="s">
        <v>30755</v>
      </c>
      <c r="F7539" s="4">
        <v>1.63981783390045</v>
      </c>
      <c r="G7539" s="4" t="s">
        <v>30756</v>
      </c>
    </row>
    <row r="7540" spans="1:7">
      <c r="A7540" s="4" t="s">
        <v>30757</v>
      </c>
      <c r="B7540" s="4" t="s">
        <v>30758</v>
      </c>
      <c r="C7540" s="4" t="s">
        <v>464</v>
      </c>
      <c r="D7540" s="4">
        <v>40</v>
      </c>
      <c r="E7540" s="4" t="s">
        <v>30759</v>
      </c>
      <c r="F7540" s="4">
        <v>1.63978886604309</v>
      </c>
      <c r="G7540" s="4" t="s">
        <v>30760</v>
      </c>
    </row>
    <row r="7541" spans="1:7">
      <c r="A7541" s="4" t="s">
        <v>30761</v>
      </c>
      <c r="B7541" s="4" t="s">
        <v>30762</v>
      </c>
      <c r="C7541" s="4" t="s">
        <v>464</v>
      </c>
      <c r="D7541" s="4">
        <v>33</v>
      </c>
      <c r="E7541" s="4" t="s">
        <v>30763</v>
      </c>
      <c r="F7541" s="4">
        <v>1.63971674442291</v>
      </c>
      <c r="G7541" s="4" t="s">
        <v>30764</v>
      </c>
    </row>
    <row r="7542" spans="1:7">
      <c r="A7542" s="4" t="s">
        <v>30765</v>
      </c>
      <c r="B7542" s="4" t="s">
        <v>30766</v>
      </c>
      <c r="C7542" s="4" t="s">
        <v>464</v>
      </c>
      <c r="D7542" s="4">
        <v>41</v>
      </c>
      <c r="E7542" s="4" t="s">
        <v>30767</v>
      </c>
      <c r="F7542" s="4">
        <v>1.63926553726196</v>
      </c>
      <c r="G7542" s="4" t="s">
        <v>30768</v>
      </c>
    </row>
    <row r="7543" spans="1:7">
      <c r="A7543" s="4" t="s">
        <v>30769</v>
      </c>
      <c r="B7543" s="4" t="s">
        <v>30770</v>
      </c>
      <c r="C7543" s="4" t="s">
        <v>464</v>
      </c>
      <c r="D7543" s="4">
        <v>37</v>
      </c>
      <c r="E7543" s="4" t="s">
        <v>30771</v>
      </c>
      <c r="F7543" s="4">
        <v>1.6392365694046</v>
      </c>
      <c r="G7543" s="4" t="s">
        <v>30772</v>
      </c>
    </row>
    <row r="7544" spans="1:7">
      <c r="A7544" s="4" t="s">
        <v>30773</v>
      </c>
      <c r="B7544" s="4" t="s">
        <v>30774</v>
      </c>
      <c r="C7544" s="4" t="s">
        <v>464</v>
      </c>
      <c r="D7544" s="4">
        <v>39</v>
      </c>
      <c r="E7544" s="4" t="s">
        <v>30775</v>
      </c>
      <c r="F7544" s="4">
        <v>1.63885939121246</v>
      </c>
      <c r="G7544" s="4" t="s">
        <v>30776</v>
      </c>
    </row>
    <row r="7545" spans="1:7">
      <c r="A7545" s="4" t="s">
        <v>30777</v>
      </c>
      <c r="B7545" s="4" t="s">
        <v>30778</v>
      </c>
      <c r="C7545" s="4" t="s">
        <v>464</v>
      </c>
      <c r="D7545" s="4">
        <v>29</v>
      </c>
      <c r="E7545" s="4" t="s">
        <v>30779</v>
      </c>
      <c r="F7545" s="4">
        <v>1.63885807991028</v>
      </c>
      <c r="G7545" s="4" t="s">
        <v>30780</v>
      </c>
    </row>
    <row r="7546" spans="1:7">
      <c r="A7546" s="4" t="s">
        <v>30781</v>
      </c>
      <c r="B7546" s="4" t="s">
        <v>30782</v>
      </c>
      <c r="C7546" s="4" t="s">
        <v>464</v>
      </c>
      <c r="D7546" s="4">
        <v>38</v>
      </c>
      <c r="E7546" s="4" t="s">
        <v>30783</v>
      </c>
      <c r="F7546" s="4">
        <v>1.63863801956177</v>
      </c>
      <c r="G7546" s="4" t="s">
        <v>30784</v>
      </c>
    </row>
    <row r="7547" spans="1:7">
      <c r="A7547" s="4" t="s">
        <v>30785</v>
      </c>
      <c r="B7547" s="4" t="s">
        <v>30786</v>
      </c>
      <c r="C7547" s="4" t="s">
        <v>464</v>
      </c>
      <c r="D7547" s="4">
        <v>29</v>
      </c>
      <c r="E7547" s="4" t="s">
        <v>30787</v>
      </c>
      <c r="F7547" s="4">
        <v>1.63848984241486</v>
      </c>
      <c r="G7547" s="4" t="s">
        <v>30788</v>
      </c>
    </row>
    <row r="7548" spans="1:7">
      <c r="A7548" s="4" t="s">
        <v>30789</v>
      </c>
      <c r="B7548" s="4" t="s">
        <v>30790</v>
      </c>
      <c r="C7548" s="4" t="s">
        <v>464</v>
      </c>
      <c r="D7548" s="4">
        <v>40</v>
      </c>
      <c r="E7548" s="4" t="s">
        <v>30791</v>
      </c>
      <c r="F7548" s="4">
        <v>1.63833332061768</v>
      </c>
      <c r="G7548" s="4" t="s">
        <v>30792</v>
      </c>
    </row>
    <row r="7549" spans="1:7">
      <c r="A7549" s="4" t="s">
        <v>30793</v>
      </c>
      <c r="B7549" s="4" t="s">
        <v>30794</v>
      </c>
      <c r="C7549" s="4" t="s">
        <v>464</v>
      </c>
      <c r="D7549" s="4">
        <v>36</v>
      </c>
      <c r="E7549" s="4" t="s">
        <v>30795</v>
      </c>
      <c r="F7549" s="4">
        <v>1.63824582099915</v>
      </c>
      <c r="G7549" s="4" t="s">
        <v>30796</v>
      </c>
    </row>
    <row r="7550" spans="1:7">
      <c r="A7550" s="4" t="s">
        <v>30797</v>
      </c>
      <c r="B7550" s="4" t="s">
        <v>30798</v>
      </c>
      <c r="C7550" s="4" t="s">
        <v>464</v>
      </c>
      <c r="D7550" s="4">
        <v>42</v>
      </c>
      <c r="E7550" s="4" t="s">
        <v>30799</v>
      </c>
      <c r="F7550" s="4">
        <v>1.63783466815948</v>
      </c>
      <c r="G7550" s="4" t="s">
        <v>30800</v>
      </c>
    </row>
    <row r="7551" spans="1:7">
      <c r="A7551" s="4" t="s">
        <v>30801</v>
      </c>
      <c r="B7551" s="4" t="s">
        <v>30802</v>
      </c>
      <c r="C7551" s="4" t="s">
        <v>464</v>
      </c>
      <c r="D7551" s="4">
        <v>45</v>
      </c>
      <c r="E7551" s="4" t="s">
        <v>30803</v>
      </c>
      <c r="F7551" s="4">
        <v>1.63626778125763</v>
      </c>
      <c r="G7551" s="4" t="s">
        <v>30804</v>
      </c>
    </row>
    <row r="7552" spans="1:7">
      <c r="A7552" s="4" t="s">
        <v>30805</v>
      </c>
      <c r="B7552" s="4" t="s">
        <v>30806</v>
      </c>
      <c r="C7552" s="4" t="s">
        <v>464</v>
      </c>
      <c r="D7552" s="4">
        <v>32</v>
      </c>
      <c r="E7552" s="4" t="s">
        <v>30807</v>
      </c>
      <c r="F7552" s="4">
        <v>1.63616466522217</v>
      </c>
      <c r="G7552" s="4" t="s">
        <v>30808</v>
      </c>
    </row>
    <row r="7553" spans="1:7">
      <c r="A7553" s="4" t="s">
        <v>30809</v>
      </c>
      <c r="B7553" s="4" t="s">
        <v>30810</v>
      </c>
      <c r="C7553" s="4" t="s">
        <v>464</v>
      </c>
      <c r="D7553" s="4">
        <v>40</v>
      </c>
      <c r="E7553" s="4" t="s">
        <v>30811</v>
      </c>
      <c r="F7553" s="4">
        <v>1.6359875202179</v>
      </c>
      <c r="G7553" s="4" t="s">
        <v>30812</v>
      </c>
    </row>
    <row r="7554" spans="1:7">
      <c r="A7554" s="4" t="s">
        <v>30813</v>
      </c>
      <c r="B7554" s="4" t="s">
        <v>30814</v>
      </c>
      <c r="C7554" s="4" t="s">
        <v>464</v>
      </c>
      <c r="D7554" s="4">
        <v>38</v>
      </c>
      <c r="E7554" s="4" t="s">
        <v>30815</v>
      </c>
      <c r="F7554" s="4">
        <v>1.63561761379242</v>
      </c>
      <c r="G7554" s="4" t="s">
        <v>30816</v>
      </c>
    </row>
    <row r="7555" spans="1:7">
      <c r="A7555" s="4" t="s">
        <v>30817</v>
      </c>
      <c r="B7555" s="4" t="s">
        <v>30818</v>
      </c>
      <c r="C7555" s="4" t="s">
        <v>464</v>
      </c>
      <c r="D7555" s="4">
        <v>45</v>
      </c>
      <c r="E7555" s="4" t="s">
        <v>30819</v>
      </c>
      <c r="F7555" s="4">
        <v>1.63559722900391</v>
      </c>
      <c r="G7555" s="4" t="s">
        <v>30820</v>
      </c>
    </row>
    <row r="7556" spans="1:7">
      <c r="A7556" s="4" t="s">
        <v>30821</v>
      </c>
      <c r="B7556" s="4" t="s">
        <v>30822</v>
      </c>
      <c r="C7556" s="4" t="s">
        <v>464</v>
      </c>
      <c r="D7556" s="4">
        <v>43</v>
      </c>
      <c r="E7556" s="4" t="s">
        <v>30823</v>
      </c>
      <c r="F7556" s="4">
        <v>1.63528656959534</v>
      </c>
      <c r="G7556" s="4" t="s">
        <v>30824</v>
      </c>
    </row>
    <row r="7557" spans="1:7">
      <c r="A7557" s="4" t="s">
        <v>30825</v>
      </c>
      <c r="B7557" s="4" t="s">
        <v>30826</v>
      </c>
      <c r="C7557" s="4" t="s">
        <v>464</v>
      </c>
      <c r="D7557" s="4">
        <v>44</v>
      </c>
      <c r="E7557" s="4" t="s">
        <v>30827</v>
      </c>
      <c r="F7557" s="4">
        <v>1.63525831699371</v>
      </c>
      <c r="G7557" s="4" t="s">
        <v>30828</v>
      </c>
    </row>
    <row r="7558" spans="1:7">
      <c r="A7558" s="4" t="s">
        <v>30829</v>
      </c>
      <c r="B7558" s="4" t="s">
        <v>30830</v>
      </c>
      <c r="C7558" s="4" t="s">
        <v>464</v>
      </c>
      <c r="D7558" s="4">
        <v>42</v>
      </c>
      <c r="E7558" s="4" t="s">
        <v>30831</v>
      </c>
      <c r="F7558" s="4">
        <v>1.63462376594543</v>
      </c>
      <c r="G7558" s="4" t="s">
        <v>30832</v>
      </c>
    </row>
    <row r="7559" spans="1:7">
      <c r="A7559" s="4" t="s">
        <v>30833</v>
      </c>
      <c r="B7559" s="4" t="s">
        <v>30834</v>
      </c>
      <c r="C7559" s="4" t="s">
        <v>464</v>
      </c>
      <c r="D7559" s="4">
        <v>38</v>
      </c>
      <c r="E7559" s="4" t="s">
        <v>30835</v>
      </c>
      <c r="F7559" s="4">
        <v>1.63452327251434</v>
      </c>
      <c r="G7559" s="4" t="s">
        <v>30836</v>
      </c>
    </row>
    <row r="7560" spans="1:7">
      <c r="A7560" s="4" t="s">
        <v>30837</v>
      </c>
      <c r="B7560" s="4" t="s">
        <v>30838</v>
      </c>
      <c r="C7560" s="4" t="s">
        <v>464</v>
      </c>
      <c r="D7560" s="4">
        <v>28</v>
      </c>
      <c r="E7560" s="4" t="s">
        <v>30839</v>
      </c>
      <c r="F7560" s="4">
        <v>1.63416862487793</v>
      </c>
      <c r="G7560" s="4" t="s">
        <v>30840</v>
      </c>
    </row>
    <row r="7561" spans="1:7">
      <c r="A7561" s="4" t="s">
        <v>30841</v>
      </c>
      <c r="B7561" s="4" t="s">
        <v>30842</v>
      </c>
      <c r="C7561" s="4" t="s">
        <v>464</v>
      </c>
      <c r="D7561" s="4">
        <v>42</v>
      </c>
      <c r="E7561" s="4" t="s">
        <v>30843</v>
      </c>
      <c r="F7561" s="4">
        <v>1.63410615921021</v>
      </c>
      <c r="G7561" s="4" t="s">
        <v>30844</v>
      </c>
    </row>
    <row r="7562" spans="1:7">
      <c r="A7562" s="4" t="s">
        <v>30845</v>
      </c>
      <c r="B7562" s="4" t="s">
        <v>30846</v>
      </c>
      <c r="C7562" s="4" t="s">
        <v>464</v>
      </c>
      <c r="D7562" s="4">
        <v>28</v>
      </c>
      <c r="E7562" s="4" t="s">
        <v>30847</v>
      </c>
      <c r="F7562" s="4">
        <v>1.63404250144958</v>
      </c>
      <c r="G7562" s="4" t="s">
        <v>30848</v>
      </c>
    </row>
    <row r="7563" spans="1:7">
      <c r="A7563" s="4" t="s">
        <v>30849</v>
      </c>
      <c r="B7563" s="4" t="s">
        <v>30850</v>
      </c>
      <c r="C7563" s="4" t="s">
        <v>464</v>
      </c>
      <c r="D7563" s="4">
        <v>41</v>
      </c>
      <c r="E7563" s="4" t="s">
        <v>30851</v>
      </c>
      <c r="F7563" s="4">
        <v>1.6340126991272</v>
      </c>
      <c r="G7563" s="4" t="s">
        <v>30852</v>
      </c>
    </row>
    <row r="7564" spans="1:7">
      <c r="A7564" s="4" t="s">
        <v>30853</v>
      </c>
      <c r="B7564" s="4" t="s">
        <v>30854</v>
      </c>
      <c r="C7564" s="4" t="s">
        <v>464</v>
      </c>
      <c r="D7564" s="4">
        <v>38</v>
      </c>
      <c r="E7564" s="4" t="s">
        <v>30855</v>
      </c>
      <c r="F7564" s="4">
        <v>1.63381171226501</v>
      </c>
      <c r="G7564" s="4" t="s">
        <v>30856</v>
      </c>
    </row>
    <row r="7565" spans="1:7">
      <c r="A7565" s="4" t="s">
        <v>30857</v>
      </c>
      <c r="B7565" s="4" t="s">
        <v>30858</v>
      </c>
      <c r="C7565" s="4" t="s">
        <v>464</v>
      </c>
      <c r="D7565" s="4">
        <v>39</v>
      </c>
      <c r="E7565" s="4" t="s">
        <v>30859</v>
      </c>
      <c r="F7565" s="4">
        <v>1.63379263877869</v>
      </c>
      <c r="G7565" s="4" t="s">
        <v>30860</v>
      </c>
    </row>
    <row r="7566" spans="1:7">
      <c r="A7566" s="4" t="s">
        <v>30861</v>
      </c>
      <c r="B7566" s="4" t="s">
        <v>30862</v>
      </c>
      <c r="C7566" s="4" t="s">
        <v>464</v>
      </c>
      <c r="D7566" s="4">
        <v>41</v>
      </c>
      <c r="E7566" s="4" t="s">
        <v>30863</v>
      </c>
      <c r="F7566" s="4">
        <v>1.63363397121429</v>
      </c>
      <c r="G7566" s="4" t="s">
        <v>30864</v>
      </c>
    </row>
    <row r="7567" spans="1:7">
      <c r="A7567" s="4" t="s">
        <v>30865</v>
      </c>
      <c r="B7567" s="4" t="s">
        <v>30866</v>
      </c>
      <c r="C7567" s="4" t="s">
        <v>464</v>
      </c>
      <c r="D7567" s="4">
        <v>36</v>
      </c>
      <c r="E7567" s="4" t="s">
        <v>30867</v>
      </c>
      <c r="F7567" s="4">
        <v>1.63348710536957</v>
      </c>
      <c r="G7567" s="4" t="s">
        <v>30868</v>
      </c>
    </row>
    <row r="7568" spans="1:7">
      <c r="A7568" s="4" t="s">
        <v>30869</v>
      </c>
      <c r="B7568" s="4" t="s">
        <v>30870</v>
      </c>
      <c r="C7568" s="4" t="s">
        <v>464</v>
      </c>
      <c r="D7568" s="4">
        <v>42</v>
      </c>
      <c r="E7568" s="4" t="s">
        <v>30871</v>
      </c>
      <c r="F7568" s="4">
        <v>1.63314926624298</v>
      </c>
      <c r="G7568" s="4" t="s">
        <v>30872</v>
      </c>
    </row>
    <row r="7569" spans="1:7">
      <c r="A7569" s="4" t="s">
        <v>30873</v>
      </c>
      <c r="B7569" s="4" t="s">
        <v>30874</v>
      </c>
      <c r="C7569" s="4" t="s">
        <v>464</v>
      </c>
      <c r="D7569" s="4">
        <v>39</v>
      </c>
      <c r="E7569" s="4" t="s">
        <v>30875</v>
      </c>
      <c r="F7569" s="4">
        <v>1.63214111328125</v>
      </c>
      <c r="G7569" s="4" t="s">
        <v>30876</v>
      </c>
    </row>
    <row r="7570" spans="1:7">
      <c r="A7570" s="4" t="s">
        <v>30877</v>
      </c>
      <c r="B7570" s="4" t="s">
        <v>30878</v>
      </c>
      <c r="C7570" s="4" t="s">
        <v>464</v>
      </c>
      <c r="D7570" s="4">
        <v>40</v>
      </c>
      <c r="E7570" s="4" t="s">
        <v>30879</v>
      </c>
      <c r="F7570" s="4">
        <v>1.63112103939056</v>
      </c>
      <c r="G7570" s="4" t="s">
        <v>30880</v>
      </c>
    </row>
    <row r="7571" spans="1:7">
      <c r="A7571" s="4" t="s">
        <v>30881</v>
      </c>
      <c r="B7571" s="4" t="s">
        <v>30882</v>
      </c>
      <c r="C7571" s="4" t="s">
        <v>464</v>
      </c>
      <c r="D7571" s="4">
        <v>40</v>
      </c>
      <c r="E7571" s="4" t="s">
        <v>30883</v>
      </c>
      <c r="F7571" s="4">
        <v>1.63105463981628</v>
      </c>
      <c r="G7571" s="4" t="s">
        <v>30884</v>
      </c>
    </row>
    <row r="7572" spans="1:7">
      <c r="A7572" s="4" t="s">
        <v>30885</v>
      </c>
      <c r="B7572" s="4" t="s">
        <v>30886</v>
      </c>
      <c r="C7572" s="4" t="s">
        <v>464</v>
      </c>
      <c r="D7572" s="4">
        <v>38</v>
      </c>
      <c r="E7572" s="4" t="s">
        <v>30887</v>
      </c>
      <c r="F7572" s="4">
        <v>1.63046610355377</v>
      </c>
      <c r="G7572" s="4" t="s">
        <v>30888</v>
      </c>
    </row>
    <row r="7573" spans="1:7">
      <c r="A7573" s="4" t="s">
        <v>30889</v>
      </c>
      <c r="B7573" s="4" t="s">
        <v>30890</v>
      </c>
      <c r="C7573" s="4" t="s">
        <v>464</v>
      </c>
      <c r="D7573" s="4">
        <v>38</v>
      </c>
      <c r="E7573" s="4" t="s">
        <v>30891</v>
      </c>
      <c r="F7573" s="4">
        <v>1.63040745258331</v>
      </c>
      <c r="G7573" s="4" t="s">
        <v>30892</v>
      </c>
    </row>
    <row r="7574" spans="1:7">
      <c r="A7574" s="4" t="s">
        <v>30893</v>
      </c>
      <c r="B7574" s="4" t="s">
        <v>30894</v>
      </c>
      <c r="C7574" s="4" t="s">
        <v>464</v>
      </c>
      <c r="D7574" s="4">
        <v>40</v>
      </c>
      <c r="E7574" s="4" t="s">
        <v>30895</v>
      </c>
      <c r="F7574" s="4">
        <v>1.62981724739075</v>
      </c>
      <c r="G7574" s="4" t="s">
        <v>30896</v>
      </c>
    </row>
    <row r="7575" spans="1:7">
      <c r="A7575" s="4" t="s">
        <v>30897</v>
      </c>
      <c r="B7575" s="4" t="s">
        <v>30898</v>
      </c>
      <c r="C7575" s="4" t="s">
        <v>464</v>
      </c>
      <c r="D7575" s="4">
        <v>26</v>
      </c>
      <c r="E7575" s="4" t="s">
        <v>30899</v>
      </c>
      <c r="F7575" s="4">
        <v>1.62957370281219</v>
      </c>
      <c r="G7575" s="4" t="s">
        <v>30900</v>
      </c>
    </row>
    <row r="7576" spans="1:7">
      <c r="A7576" s="4" t="s">
        <v>30901</v>
      </c>
      <c r="B7576" s="4" t="s">
        <v>30902</v>
      </c>
      <c r="C7576" s="4" t="s">
        <v>464</v>
      </c>
      <c r="D7576" s="4">
        <v>36</v>
      </c>
      <c r="E7576" s="4" t="s">
        <v>30903</v>
      </c>
      <c r="F7576" s="4">
        <v>1.62907767295837</v>
      </c>
      <c r="G7576" s="4" t="s">
        <v>30904</v>
      </c>
    </row>
    <row r="7577" spans="1:7">
      <c r="A7577" s="4" t="s">
        <v>30905</v>
      </c>
      <c r="B7577" s="4" t="s">
        <v>30906</v>
      </c>
      <c r="C7577" s="4" t="s">
        <v>464</v>
      </c>
      <c r="D7577" s="4">
        <v>37</v>
      </c>
      <c r="E7577" s="4" t="s">
        <v>30907</v>
      </c>
      <c r="F7577" s="4">
        <v>1.62857973575592</v>
      </c>
      <c r="G7577" s="4" t="s">
        <v>30908</v>
      </c>
    </row>
    <row r="7578" spans="1:7">
      <c r="A7578" s="4" t="s">
        <v>30909</v>
      </c>
      <c r="B7578" s="4" t="s">
        <v>30910</v>
      </c>
      <c r="C7578" s="4" t="s">
        <v>464</v>
      </c>
      <c r="D7578" s="4">
        <v>37</v>
      </c>
      <c r="E7578" s="4" t="s">
        <v>30911</v>
      </c>
      <c r="F7578" s="4">
        <v>1.6278874874115</v>
      </c>
      <c r="G7578" s="4" t="s">
        <v>30912</v>
      </c>
    </row>
    <row r="7579" spans="1:7">
      <c r="A7579" s="4" t="s">
        <v>30913</v>
      </c>
      <c r="B7579" s="4" t="s">
        <v>30914</v>
      </c>
      <c r="C7579" s="4" t="s">
        <v>464</v>
      </c>
      <c r="D7579" s="4">
        <v>28</v>
      </c>
      <c r="E7579" s="4" t="s">
        <v>30915</v>
      </c>
      <c r="F7579" s="4">
        <v>1.62781965732574</v>
      </c>
      <c r="G7579" s="4" t="s">
        <v>30916</v>
      </c>
    </row>
    <row r="7580" spans="1:7">
      <c r="A7580" s="4" t="s">
        <v>30917</v>
      </c>
      <c r="B7580" s="4" t="s">
        <v>30918</v>
      </c>
      <c r="C7580" s="4" t="s">
        <v>464</v>
      </c>
      <c r="D7580" s="4">
        <v>33</v>
      </c>
      <c r="E7580" s="4" t="s">
        <v>30919</v>
      </c>
      <c r="F7580" s="4">
        <v>1.62778699398041</v>
      </c>
      <c r="G7580" s="4" t="s">
        <v>30920</v>
      </c>
    </row>
    <row r="7581" spans="1:7">
      <c r="A7581" s="4" t="s">
        <v>30921</v>
      </c>
      <c r="B7581" s="4" t="s">
        <v>30922</v>
      </c>
      <c r="C7581" s="4" t="s">
        <v>464</v>
      </c>
      <c r="D7581" s="4">
        <v>37</v>
      </c>
      <c r="E7581" s="4" t="s">
        <v>30923</v>
      </c>
      <c r="F7581" s="4">
        <v>1.62770915031433</v>
      </c>
      <c r="G7581" s="4" t="s">
        <v>30924</v>
      </c>
    </row>
    <row r="7582" spans="1:7">
      <c r="A7582" s="4" t="s">
        <v>30925</v>
      </c>
      <c r="B7582" s="4" t="s">
        <v>30926</v>
      </c>
      <c r="C7582" s="4" t="s">
        <v>464</v>
      </c>
      <c r="D7582" s="4">
        <v>42</v>
      </c>
      <c r="E7582" s="4" t="s">
        <v>30927</v>
      </c>
      <c r="F7582" s="4">
        <v>1.62761628627777</v>
      </c>
      <c r="G7582" s="4" t="s">
        <v>30928</v>
      </c>
    </row>
    <row r="7583" spans="1:7">
      <c r="A7583" s="4" t="s">
        <v>30929</v>
      </c>
      <c r="B7583" s="4" t="s">
        <v>30930</v>
      </c>
      <c r="C7583" s="4" t="s">
        <v>464</v>
      </c>
      <c r="D7583" s="4">
        <v>34</v>
      </c>
      <c r="E7583" s="4" t="s">
        <v>30931</v>
      </c>
      <c r="F7583" s="4">
        <v>1.62690997123718</v>
      </c>
      <c r="G7583" s="4" t="s">
        <v>30932</v>
      </c>
    </row>
    <row r="7584" spans="1:7">
      <c r="A7584" s="4" t="s">
        <v>30933</v>
      </c>
      <c r="B7584" s="4" t="s">
        <v>30934</v>
      </c>
      <c r="C7584" s="4" t="s">
        <v>464</v>
      </c>
      <c r="D7584" s="4">
        <v>34</v>
      </c>
      <c r="E7584" s="4" t="s">
        <v>30935</v>
      </c>
      <c r="F7584" s="4">
        <v>1.62464797496796</v>
      </c>
      <c r="G7584" s="4" t="s">
        <v>30936</v>
      </c>
    </row>
    <row r="7585" spans="1:7">
      <c r="A7585" s="4" t="s">
        <v>432</v>
      </c>
      <c r="B7585" s="4" t="s">
        <v>30937</v>
      </c>
      <c r="C7585" s="4" t="s">
        <v>464</v>
      </c>
      <c r="D7585" s="4">
        <v>45</v>
      </c>
      <c r="E7585" s="4" t="s">
        <v>30938</v>
      </c>
      <c r="F7585" s="4">
        <v>1.62401509284973</v>
      </c>
      <c r="G7585" s="4" t="s">
        <v>30939</v>
      </c>
    </row>
    <row r="7586" spans="1:7">
      <c r="A7586" s="4" t="s">
        <v>30940</v>
      </c>
      <c r="B7586" s="4" t="s">
        <v>30941</v>
      </c>
      <c r="C7586" s="4" t="s">
        <v>464</v>
      </c>
      <c r="D7586" s="4">
        <v>40</v>
      </c>
      <c r="E7586" s="4" t="s">
        <v>30942</v>
      </c>
      <c r="F7586" s="4">
        <v>1.6237313747406</v>
      </c>
      <c r="G7586" s="4" t="s">
        <v>30943</v>
      </c>
    </row>
    <row r="7587" spans="1:7">
      <c r="A7587" s="4" t="s">
        <v>30944</v>
      </c>
      <c r="B7587" s="4" t="s">
        <v>30945</v>
      </c>
      <c r="C7587" s="4" t="s">
        <v>464</v>
      </c>
      <c r="D7587" s="4">
        <v>41</v>
      </c>
      <c r="E7587" s="4" t="s">
        <v>30946</v>
      </c>
      <c r="F7587" s="4">
        <v>1.62302887439728</v>
      </c>
      <c r="G7587" s="4" t="s">
        <v>30947</v>
      </c>
    </row>
    <row r="7588" spans="1:7">
      <c r="A7588" s="4" t="s">
        <v>30948</v>
      </c>
      <c r="B7588" s="4" t="s">
        <v>30949</v>
      </c>
      <c r="C7588" s="4" t="s">
        <v>464</v>
      </c>
      <c r="D7588" s="4">
        <v>31</v>
      </c>
      <c r="E7588" s="4" t="s">
        <v>30950</v>
      </c>
      <c r="F7588" s="4">
        <v>1.62278640270233</v>
      </c>
      <c r="G7588" s="4" t="s">
        <v>30951</v>
      </c>
    </row>
    <row r="7589" spans="1:7">
      <c r="A7589" s="4" t="s">
        <v>30952</v>
      </c>
      <c r="B7589" s="4" t="s">
        <v>30953</v>
      </c>
      <c r="C7589" s="4" t="s">
        <v>464</v>
      </c>
      <c r="D7589" s="4">
        <v>41</v>
      </c>
      <c r="E7589" s="4" t="s">
        <v>30954</v>
      </c>
      <c r="F7589" s="4">
        <v>1.6219277381897</v>
      </c>
      <c r="G7589" s="4" t="s">
        <v>30955</v>
      </c>
    </row>
    <row r="7590" spans="1:7">
      <c r="A7590" s="4" t="s">
        <v>30956</v>
      </c>
      <c r="B7590" s="4" t="s">
        <v>30957</v>
      </c>
      <c r="C7590" s="4" t="s">
        <v>464</v>
      </c>
      <c r="D7590" s="4">
        <v>42</v>
      </c>
      <c r="E7590" s="4" t="s">
        <v>30958</v>
      </c>
      <c r="F7590" s="4">
        <v>1.6217896938324</v>
      </c>
      <c r="G7590" s="4" t="s">
        <v>30959</v>
      </c>
    </row>
    <row r="7591" spans="1:7">
      <c r="A7591" s="4" t="s">
        <v>30960</v>
      </c>
      <c r="B7591" s="4" t="s">
        <v>30961</v>
      </c>
      <c r="C7591" s="4" t="s">
        <v>464</v>
      </c>
      <c r="D7591" s="4">
        <v>36</v>
      </c>
      <c r="E7591" s="4" t="s">
        <v>30962</v>
      </c>
      <c r="F7591" s="4">
        <v>1.62156057357788</v>
      </c>
      <c r="G7591" s="4" t="s">
        <v>30963</v>
      </c>
    </row>
    <row r="7592" spans="1:7">
      <c r="A7592" s="4" t="s">
        <v>30964</v>
      </c>
      <c r="B7592" s="4" t="s">
        <v>30965</v>
      </c>
      <c r="C7592" s="4" t="s">
        <v>464</v>
      </c>
      <c r="D7592" s="4">
        <v>37</v>
      </c>
      <c r="E7592" s="4" t="s">
        <v>30966</v>
      </c>
      <c r="F7592" s="4">
        <v>1.6214736700058</v>
      </c>
      <c r="G7592" s="4" t="s">
        <v>30967</v>
      </c>
    </row>
    <row r="7593" spans="1:7">
      <c r="A7593" s="4" t="s">
        <v>30968</v>
      </c>
      <c r="B7593" s="4" t="s">
        <v>30969</v>
      </c>
      <c r="C7593" s="4" t="s">
        <v>464</v>
      </c>
      <c r="D7593" s="4">
        <v>40</v>
      </c>
      <c r="E7593" s="4" t="s">
        <v>30970</v>
      </c>
      <c r="F7593" s="4">
        <v>1.62147331237793</v>
      </c>
      <c r="G7593" s="4" t="s">
        <v>30971</v>
      </c>
    </row>
    <row r="7594" spans="1:7">
      <c r="A7594" s="4" t="s">
        <v>30972</v>
      </c>
      <c r="B7594" s="4" t="s">
        <v>30973</v>
      </c>
      <c r="C7594" s="4" t="s">
        <v>464</v>
      </c>
      <c r="D7594" s="4">
        <v>35</v>
      </c>
      <c r="E7594" s="4" t="s">
        <v>30974</v>
      </c>
      <c r="F7594" s="4">
        <v>1.62124335765839</v>
      </c>
      <c r="G7594" s="4" t="s">
        <v>30975</v>
      </c>
    </row>
    <row r="7595" spans="1:7">
      <c r="A7595" s="4" t="s">
        <v>30976</v>
      </c>
      <c r="B7595" s="4" t="s">
        <v>30977</v>
      </c>
      <c r="C7595" s="4" t="s">
        <v>551</v>
      </c>
      <c r="D7595" s="4">
        <v>18</v>
      </c>
      <c r="E7595" s="4" t="s">
        <v>30978</v>
      </c>
      <c r="F7595" s="4">
        <v>1.62124001979828</v>
      </c>
      <c r="G7595" s="4" t="s">
        <v>30979</v>
      </c>
    </row>
    <row r="7596" spans="1:7">
      <c r="A7596" s="4" t="s">
        <v>30980</v>
      </c>
      <c r="B7596" s="4" t="s">
        <v>30981</v>
      </c>
      <c r="C7596" s="4" t="s">
        <v>1119</v>
      </c>
      <c r="D7596" s="4">
        <v>6</v>
      </c>
      <c r="E7596" s="4" t="s">
        <v>30982</v>
      </c>
      <c r="F7596" s="4">
        <v>1.62117540836334</v>
      </c>
      <c r="G7596" s="4" t="s">
        <v>30983</v>
      </c>
    </row>
    <row r="7597" spans="1:7">
      <c r="A7597" s="4" t="s">
        <v>30984</v>
      </c>
      <c r="B7597" s="4" t="s">
        <v>30985</v>
      </c>
      <c r="C7597" s="4" t="s">
        <v>464</v>
      </c>
      <c r="D7597" s="4">
        <v>38</v>
      </c>
      <c r="E7597" s="4" t="s">
        <v>30986</v>
      </c>
      <c r="F7597" s="4">
        <v>1.62064528465271</v>
      </c>
      <c r="G7597" s="4" t="s">
        <v>30987</v>
      </c>
    </row>
    <row r="7598" spans="1:7">
      <c r="A7598" s="4" t="s">
        <v>30988</v>
      </c>
      <c r="B7598" s="4" t="s">
        <v>30989</v>
      </c>
      <c r="C7598" s="4" t="s">
        <v>464</v>
      </c>
      <c r="D7598" s="4">
        <v>38</v>
      </c>
      <c r="E7598" s="4" t="s">
        <v>30990</v>
      </c>
      <c r="F7598" s="4">
        <v>1.62039709091187</v>
      </c>
      <c r="G7598" s="4" t="s">
        <v>30991</v>
      </c>
    </row>
    <row r="7599" spans="1:7">
      <c r="A7599" s="4" t="s">
        <v>30992</v>
      </c>
      <c r="B7599" s="4" t="s">
        <v>30993</v>
      </c>
      <c r="C7599" s="4" t="s">
        <v>464</v>
      </c>
      <c r="D7599" s="4">
        <v>47</v>
      </c>
      <c r="E7599" s="4" t="s">
        <v>30994</v>
      </c>
      <c r="F7599" s="4">
        <v>1.61981248855591</v>
      </c>
      <c r="G7599" s="4" t="s">
        <v>30995</v>
      </c>
    </row>
    <row r="7600" spans="1:7">
      <c r="A7600" s="4" t="s">
        <v>30996</v>
      </c>
      <c r="B7600" s="4" t="s">
        <v>30997</v>
      </c>
      <c r="C7600" s="4" t="s">
        <v>464</v>
      </c>
      <c r="D7600" s="4">
        <v>40</v>
      </c>
      <c r="E7600" s="4" t="s">
        <v>30998</v>
      </c>
      <c r="F7600" s="4">
        <v>1.61974394321442</v>
      </c>
      <c r="G7600" s="4" t="s">
        <v>30999</v>
      </c>
    </row>
    <row r="7601" spans="1:7">
      <c r="A7601" s="4" t="s">
        <v>31000</v>
      </c>
      <c r="B7601" s="4" t="s">
        <v>31001</v>
      </c>
      <c r="C7601" s="4" t="s">
        <v>464</v>
      </c>
      <c r="D7601" s="4">
        <v>32</v>
      </c>
      <c r="E7601" s="4" t="s">
        <v>31002</v>
      </c>
      <c r="F7601" s="4">
        <v>1.61953234672546</v>
      </c>
      <c r="G7601" s="4" t="s">
        <v>31003</v>
      </c>
    </row>
    <row r="7602" spans="1:7">
      <c r="A7602" s="4" t="s">
        <v>31004</v>
      </c>
      <c r="B7602" s="4" t="s">
        <v>31005</v>
      </c>
      <c r="C7602" s="4" t="s">
        <v>464</v>
      </c>
      <c r="D7602" s="4">
        <v>39</v>
      </c>
      <c r="E7602" s="4" t="s">
        <v>31006</v>
      </c>
      <c r="F7602" s="4">
        <v>1.61896920204163</v>
      </c>
      <c r="G7602" s="4" t="s">
        <v>31007</v>
      </c>
    </row>
    <row r="7603" spans="1:7">
      <c r="A7603" s="4" t="s">
        <v>31008</v>
      </c>
      <c r="B7603" s="4" t="s">
        <v>31009</v>
      </c>
      <c r="C7603" s="4" t="s">
        <v>464</v>
      </c>
      <c r="D7603" s="4">
        <v>36</v>
      </c>
      <c r="E7603" s="4" t="s">
        <v>31010</v>
      </c>
      <c r="F7603" s="4">
        <v>1.61870443820953</v>
      </c>
      <c r="G7603" s="4" t="s">
        <v>31011</v>
      </c>
    </row>
    <row r="7604" spans="1:7">
      <c r="A7604" s="4" t="s">
        <v>31012</v>
      </c>
      <c r="B7604" s="4" t="s">
        <v>31013</v>
      </c>
      <c r="C7604" s="4" t="s">
        <v>464</v>
      </c>
      <c r="D7604" s="4">
        <v>40</v>
      </c>
      <c r="E7604" s="4" t="s">
        <v>31014</v>
      </c>
      <c r="F7604" s="4">
        <v>1.61824560165405</v>
      </c>
      <c r="G7604" s="4" t="s">
        <v>31015</v>
      </c>
    </row>
    <row r="7605" spans="1:7">
      <c r="A7605" s="4" t="s">
        <v>31016</v>
      </c>
      <c r="B7605" s="4" t="s">
        <v>31017</v>
      </c>
      <c r="C7605" s="4" t="s">
        <v>464</v>
      </c>
      <c r="D7605" s="4">
        <v>41</v>
      </c>
      <c r="E7605" s="4" t="s">
        <v>31018</v>
      </c>
      <c r="F7605" s="4">
        <v>1.61761128902435</v>
      </c>
      <c r="G7605" s="4" t="s">
        <v>31019</v>
      </c>
    </row>
    <row r="7606" spans="1:7">
      <c r="A7606" s="4" t="s">
        <v>31020</v>
      </c>
      <c r="B7606" s="4" t="s">
        <v>31021</v>
      </c>
      <c r="C7606" s="4" t="s">
        <v>464</v>
      </c>
      <c r="D7606" s="4">
        <v>34</v>
      </c>
      <c r="E7606" s="4" t="s">
        <v>31022</v>
      </c>
      <c r="F7606" s="4">
        <v>1.6174750328064</v>
      </c>
      <c r="G7606" s="4" t="s">
        <v>31023</v>
      </c>
    </row>
    <row r="7607" spans="1:7">
      <c r="A7607" s="4" t="s">
        <v>31024</v>
      </c>
      <c r="B7607" s="4" t="s">
        <v>31025</v>
      </c>
      <c r="C7607" s="4" t="s">
        <v>464</v>
      </c>
      <c r="D7607" s="4">
        <v>44</v>
      </c>
      <c r="E7607" s="4" t="s">
        <v>31026</v>
      </c>
      <c r="F7607" s="4">
        <v>1.61711359024048</v>
      </c>
      <c r="G7607" s="4" t="s">
        <v>31027</v>
      </c>
    </row>
    <row r="7608" spans="1:7">
      <c r="A7608" s="4" t="s">
        <v>869</v>
      </c>
      <c r="B7608" s="4" t="s">
        <v>870</v>
      </c>
      <c r="C7608" s="4" t="s">
        <v>464</v>
      </c>
      <c r="D7608" s="4">
        <v>38</v>
      </c>
      <c r="E7608" s="4" t="s">
        <v>871</v>
      </c>
      <c r="F7608" s="4">
        <v>1.61695110797882</v>
      </c>
      <c r="G7608" s="4" t="s">
        <v>872</v>
      </c>
    </row>
    <row r="7609" spans="1:7">
      <c r="A7609" s="4" t="s">
        <v>31028</v>
      </c>
      <c r="B7609" s="4" t="s">
        <v>31029</v>
      </c>
      <c r="C7609" s="4" t="s">
        <v>464</v>
      </c>
      <c r="D7609" s="4">
        <v>40</v>
      </c>
      <c r="E7609" s="4" t="s">
        <v>31030</v>
      </c>
      <c r="F7609" s="4">
        <v>1.61683833599091</v>
      </c>
      <c r="G7609" s="4" t="s">
        <v>31031</v>
      </c>
    </row>
    <row r="7610" spans="1:7">
      <c r="A7610" s="4" t="s">
        <v>31032</v>
      </c>
      <c r="B7610" s="4" t="s">
        <v>31033</v>
      </c>
      <c r="C7610" s="4" t="s">
        <v>464</v>
      </c>
      <c r="D7610" s="4">
        <v>37</v>
      </c>
      <c r="E7610" s="4" t="s">
        <v>31034</v>
      </c>
      <c r="F7610" s="4">
        <v>1.61643600463867</v>
      </c>
      <c r="G7610" s="4" t="s">
        <v>31035</v>
      </c>
    </row>
    <row r="7611" spans="1:7">
      <c r="A7611" s="4" t="s">
        <v>31036</v>
      </c>
      <c r="B7611" s="4" t="s">
        <v>31037</v>
      </c>
      <c r="C7611" s="4" t="s">
        <v>464</v>
      </c>
      <c r="D7611" s="4">
        <v>44</v>
      </c>
      <c r="E7611" s="4" t="s">
        <v>31038</v>
      </c>
      <c r="F7611" s="4">
        <v>1.61636912822723</v>
      </c>
      <c r="G7611" s="4" t="s">
        <v>31039</v>
      </c>
    </row>
    <row r="7612" spans="1:7">
      <c r="A7612" s="4" t="s">
        <v>31040</v>
      </c>
      <c r="B7612" s="4" t="s">
        <v>31041</v>
      </c>
      <c r="C7612" s="4" t="s">
        <v>464</v>
      </c>
      <c r="D7612" s="4">
        <v>38</v>
      </c>
      <c r="E7612" s="4" t="s">
        <v>31042</v>
      </c>
      <c r="F7612" s="4">
        <v>1.61618530750275</v>
      </c>
      <c r="G7612" s="4" t="s">
        <v>31043</v>
      </c>
    </row>
    <row r="7613" spans="1:7">
      <c r="A7613" s="4" t="s">
        <v>31044</v>
      </c>
      <c r="B7613" s="4" t="s">
        <v>31045</v>
      </c>
      <c r="C7613" s="4" t="s">
        <v>464</v>
      </c>
      <c r="D7613" s="4">
        <v>40</v>
      </c>
      <c r="E7613" s="4" t="s">
        <v>31046</v>
      </c>
      <c r="F7613" s="4">
        <v>1.61594831943512</v>
      </c>
      <c r="G7613" s="4" t="s">
        <v>31047</v>
      </c>
    </row>
    <row r="7614" spans="1:7">
      <c r="A7614" s="4" t="s">
        <v>31048</v>
      </c>
      <c r="B7614" s="4" t="s">
        <v>31049</v>
      </c>
      <c r="C7614" s="4" t="s">
        <v>464</v>
      </c>
      <c r="D7614" s="4">
        <v>35</v>
      </c>
      <c r="E7614" s="4" t="s">
        <v>31050</v>
      </c>
      <c r="F7614" s="4">
        <v>1.61586141586304</v>
      </c>
      <c r="G7614" s="4" t="s">
        <v>31051</v>
      </c>
    </row>
    <row r="7615" spans="1:7">
      <c r="A7615" s="4" t="s">
        <v>31052</v>
      </c>
      <c r="B7615" s="4" t="s">
        <v>31053</v>
      </c>
      <c r="C7615" s="4" t="s">
        <v>464</v>
      </c>
      <c r="D7615" s="4">
        <v>35</v>
      </c>
      <c r="E7615" s="4" t="s">
        <v>31054</v>
      </c>
      <c r="F7615" s="4">
        <v>1.61459279060364</v>
      </c>
      <c r="G7615" s="4" t="s">
        <v>31055</v>
      </c>
    </row>
    <row r="7616" spans="1:7">
      <c r="A7616" s="4" t="s">
        <v>31056</v>
      </c>
      <c r="B7616" s="4" t="s">
        <v>31057</v>
      </c>
      <c r="C7616" s="4" t="s">
        <v>464</v>
      </c>
      <c r="D7616" s="4">
        <v>40</v>
      </c>
      <c r="E7616" s="4" t="s">
        <v>31058</v>
      </c>
      <c r="F7616" s="4">
        <v>1.61423373222351</v>
      </c>
      <c r="G7616" s="4" t="s">
        <v>31059</v>
      </c>
    </row>
    <row r="7617" spans="1:7">
      <c r="A7617" s="4" t="s">
        <v>31060</v>
      </c>
      <c r="B7617" s="4" t="s">
        <v>31061</v>
      </c>
      <c r="C7617" s="4" t="s">
        <v>464</v>
      </c>
      <c r="D7617" s="4">
        <v>41</v>
      </c>
      <c r="E7617" s="4" t="s">
        <v>31062</v>
      </c>
      <c r="F7617" s="4">
        <v>1.61363339424133</v>
      </c>
      <c r="G7617" s="4" t="s">
        <v>31063</v>
      </c>
    </row>
    <row r="7618" spans="1:7">
      <c r="A7618" s="4" t="s">
        <v>31064</v>
      </c>
      <c r="B7618" s="4" t="s">
        <v>31065</v>
      </c>
      <c r="C7618" s="4" t="s">
        <v>464</v>
      </c>
      <c r="D7618" s="4">
        <v>37</v>
      </c>
      <c r="E7618" s="4" t="s">
        <v>31066</v>
      </c>
      <c r="F7618" s="4">
        <v>1.61362147331238</v>
      </c>
      <c r="G7618" s="4" t="s">
        <v>31067</v>
      </c>
    </row>
    <row r="7619" spans="1:7">
      <c r="A7619" s="4" t="s">
        <v>31068</v>
      </c>
      <c r="B7619" s="4" t="s">
        <v>31069</v>
      </c>
      <c r="C7619" s="4" t="s">
        <v>464</v>
      </c>
      <c r="D7619" s="4">
        <v>42</v>
      </c>
      <c r="E7619" s="4" t="s">
        <v>31070</v>
      </c>
      <c r="F7619" s="4">
        <v>1.6135835647583</v>
      </c>
      <c r="G7619" s="4" t="s">
        <v>31071</v>
      </c>
    </row>
    <row r="7620" spans="1:7">
      <c r="A7620" s="4" t="s">
        <v>31072</v>
      </c>
      <c r="B7620" s="4" t="s">
        <v>31073</v>
      </c>
      <c r="C7620" s="4" t="s">
        <v>464</v>
      </c>
      <c r="D7620" s="4">
        <v>40</v>
      </c>
      <c r="E7620" s="4" t="s">
        <v>31074</v>
      </c>
      <c r="F7620" s="4">
        <v>1.61339271068573</v>
      </c>
      <c r="G7620" s="4" t="s">
        <v>31075</v>
      </c>
    </row>
    <row r="7621" spans="1:7">
      <c r="A7621" s="4" t="s">
        <v>31076</v>
      </c>
      <c r="B7621" s="4" t="s">
        <v>31077</v>
      </c>
      <c r="C7621" s="4" t="s">
        <v>464</v>
      </c>
      <c r="D7621" s="4">
        <v>38</v>
      </c>
      <c r="E7621" s="4" t="s">
        <v>31078</v>
      </c>
      <c r="F7621" s="4">
        <v>1.61236977577209</v>
      </c>
      <c r="G7621" s="4" t="s">
        <v>31079</v>
      </c>
    </row>
    <row r="7622" spans="1:7">
      <c r="A7622" s="4" t="s">
        <v>31080</v>
      </c>
      <c r="B7622" s="4" t="s">
        <v>31081</v>
      </c>
      <c r="C7622" s="4" t="s">
        <v>464</v>
      </c>
      <c r="D7622" s="4">
        <v>41</v>
      </c>
      <c r="E7622" s="4" t="s">
        <v>31082</v>
      </c>
      <c r="F7622" s="4">
        <v>1.61226511001587</v>
      </c>
      <c r="G7622" s="4" t="s">
        <v>31083</v>
      </c>
    </row>
    <row r="7623" spans="1:7">
      <c r="A7623" s="4" t="s">
        <v>31084</v>
      </c>
      <c r="B7623" s="4" t="s">
        <v>31085</v>
      </c>
      <c r="C7623" s="4" t="s">
        <v>464</v>
      </c>
      <c r="D7623" s="4">
        <v>30</v>
      </c>
      <c r="E7623" s="4" t="s">
        <v>31086</v>
      </c>
      <c r="F7623" s="4">
        <v>1.61208367347717</v>
      </c>
      <c r="G7623" s="4" t="s">
        <v>31087</v>
      </c>
    </row>
    <row r="7624" spans="1:7">
      <c r="A7624" s="4" t="s">
        <v>31088</v>
      </c>
      <c r="B7624" s="4" t="s">
        <v>31089</v>
      </c>
      <c r="C7624" s="4" t="s">
        <v>551</v>
      </c>
      <c r="D7624" s="4">
        <v>10</v>
      </c>
      <c r="E7624" s="4" t="s">
        <v>31090</v>
      </c>
      <c r="F7624" s="4">
        <v>1.61204552650452</v>
      </c>
      <c r="G7624" s="4" t="s">
        <v>31091</v>
      </c>
    </row>
    <row r="7625" spans="1:7">
      <c r="A7625" s="4" t="s">
        <v>31092</v>
      </c>
      <c r="B7625" s="4" t="s">
        <v>31093</v>
      </c>
      <c r="C7625" s="4" t="s">
        <v>464</v>
      </c>
      <c r="D7625" s="4">
        <v>37</v>
      </c>
      <c r="E7625" s="4" t="s">
        <v>31094</v>
      </c>
      <c r="F7625" s="4">
        <v>1.61135840415955</v>
      </c>
      <c r="G7625" s="4" t="s">
        <v>31095</v>
      </c>
    </row>
    <row r="7626" spans="1:7">
      <c r="A7626" s="4" t="s">
        <v>31096</v>
      </c>
      <c r="B7626" s="4" t="s">
        <v>31097</v>
      </c>
      <c r="C7626" s="4" t="s">
        <v>464</v>
      </c>
      <c r="D7626" s="4">
        <v>38</v>
      </c>
      <c r="E7626" s="4" t="s">
        <v>31098</v>
      </c>
      <c r="F7626" s="4">
        <v>1.61103439331055</v>
      </c>
      <c r="G7626" s="4" t="s">
        <v>31099</v>
      </c>
    </row>
    <row r="7627" spans="1:7">
      <c r="A7627" s="4" t="s">
        <v>31100</v>
      </c>
      <c r="B7627" s="4" t="s">
        <v>31101</v>
      </c>
      <c r="C7627" s="4" t="s">
        <v>464</v>
      </c>
      <c r="D7627" s="4">
        <v>33</v>
      </c>
      <c r="E7627" s="4" t="s">
        <v>31102</v>
      </c>
      <c r="F7627" s="4">
        <v>1.61086821556091</v>
      </c>
      <c r="G7627" s="4" t="s">
        <v>31103</v>
      </c>
    </row>
    <row r="7628" spans="1:7">
      <c r="A7628" s="4" t="s">
        <v>31104</v>
      </c>
      <c r="B7628" s="4" t="s">
        <v>31105</v>
      </c>
      <c r="C7628" s="4" t="s">
        <v>464</v>
      </c>
      <c r="D7628" s="4">
        <v>33</v>
      </c>
      <c r="E7628" s="4" t="s">
        <v>31106</v>
      </c>
      <c r="F7628" s="4">
        <v>1.61051869392395</v>
      </c>
      <c r="G7628" s="4" t="s">
        <v>31107</v>
      </c>
    </row>
    <row r="7629" spans="1:7">
      <c r="A7629" s="4" t="s">
        <v>31108</v>
      </c>
      <c r="B7629" s="4" t="s">
        <v>31109</v>
      </c>
      <c r="C7629" s="4" t="s">
        <v>464</v>
      </c>
      <c r="D7629" s="4">
        <v>46</v>
      </c>
      <c r="E7629" s="4" t="s">
        <v>31110</v>
      </c>
      <c r="F7629" s="4">
        <v>1.6104691028595</v>
      </c>
      <c r="G7629" s="4" t="s">
        <v>31111</v>
      </c>
    </row>
    <row r="7630" spans="1:7">
      <c r="A7630" s="4" t="s">
        <v>31112</v>
      </c>
      <c r="B7630" s="4" t="s">
        <v>31113</v>
      </c>
      <c r="C7630" s="4" t="s">
        <v>464</v>
      </c>
      <c r="D7630" s="4">
        <v>44</v>
      </c>
      <c r="E7630" s="4" t="s">
        <v>31114</v>
      </c>
      <c r="F7630" s="4">
        <v>1.60953545570374</v>
      </c>
      <c r="G7630" s="4" t="s">
        <v>31115</v>
      </c>
    </row>
    <row r="7631" spans="1:7">
      <c r="A7631" s="4" t="s">
        <v>31116</v>
      </c>
      <c r="B7631" s="4" t="s">
        <v>31117</v>
      </c>
      <c r="C7631" s="4" t="s">
        <v>464</v>
      </c>
      <c r="D7631" s="4">
        <v>44</v>
      </c>
      <c r="E7631" s="4" t="s">
        <v>31118</v>
      </c>
      <c r="F7631" s="4">
        <v>1.60857033729553</v>
      </c>
      <c r="G7631" s="4" t="s">
        <v>31119</v>
      </c>
    </row>
    <row r="7632" spans="1:7">
      <c r="A7632" s="4" t="s">
        <v>31120</v>
      </c>
      <c r="B7632" s="4" t="s">
        <v>31121</v>
      </c>
      <c r="C7632" s="4" t="s">
        <v>551</v>
      </c>
      <c r="D7632" s="4">
        <v>17</v>
      </c>
      <c r="E7632" s="4" t="s">
        <v>31122</v>
      </c>
      <c r="F7632" s="4">
        <v>1.60855901241302</v>
      </c>
      <c r="G7632" s="4" t="s">
        <v>31123</v>
      </c>
    </row>
    <row r="7633" spans="1:7">
      <c r="A7633" s="4" t="s">
        <v>31124</v>
      </c>
      <c r="B7633" s="4" t="s">
        <v>31125</v>
      </c>
      <c r="C7633" s="4" t="s">
        <v>464</v>
      </c>
      <c r="D7633" s="4">
        <v>38</v>
      </c>
      <c r="E7633" s="4" t="s">
        <v>31126</v>
      </c>
      <c r="F7633" s="4">
        <v>1.60838460922241</v>
      </c>
      <c r="G7633" s="4" t="s">
        <v>31127</v>
      </c>
    </row>
    <row r="7634" spans="1:7">
      <c r="A7634" s="4" t="s">
        <v>31128</v>
      </c>
      <c r="B7634" s="4" t="s">
        <v>31129</v>
      </c>
      <c r="C7634" s="4" t="s">
        <v>464</v>
      </c>
      <c r="D7634" s="4">
        <v>39</v>
      </c>
      <c r="E7634" s="4" t="s">
        <v>31130</v>
      </c>
      <c r="F7634" s="4">
        <v>1.60748100280762</v>
      </c>
      <c r="G7634" s="4" t="s">
        <v>31131</v>
      </c>
    </row>
    <row r="7635" spans="1:7">
      <c r="A7635" s="4" t="s">
        <v>31132</v>
      </c>
      <c r="B7635" s="4" t="s">
        <v>31133</v>
      </c>
      <c r="C7635" s="4" t="s">
        <v>464</v>
      </c>
      <c r="D7635" s="4">
        <v>38</v>
      </c>
      <c r="E7635" s="4" t="s">
        <v>31134</v>
      </c>
      <c r="F7635" s="4">
        <v>1.60648155212402</v>
      </c>
      <c r="G7635" s="4" t="s">
        <v>31135</v>
      </c>
    </row>
    <row r="7636" spans="1:7">
      <c r="A7636" s="4" t="s">
        <v>31136</v>
      </c>
      <c r="B7636" s="4" t="s">
        <v>31137</v>
      </c>
      <c r="C7636" s="4" t="s">
        <v>464</v>
      </c>
      <c r="D7636" s="4">
        <v>36</v>
      </c>
      <c r="E7636" s="4" t="s">
        <v>31138</v>
      </c>
      <c r="F7636" s="4">
        <v>1.60644817352295</v>
      </c>
      <c r="G7636" s="4" t="s">
        <v>31139</v>
      </c>
    </row>
    <row r="7637" spans="1:7">
      <c r="A7637" s="4" t="s">
        <v>31140</v>
      </c>
      <c r="B7637" s="4" t="s">
        <v>31141</v>
      </c>
      <c r="C7637" s="4" t="s">
        <v>464</v>
      </c>
      <c r="D7637" s="4">
        <v>43</v>
      </c>
      <c r="E7637" s="4" t="s">
        <v>31142</v>
      </c>
      <c r="F7637" s="4">
        <v>1.60556387901306</v>
      </c>
      <c r="G7637" s="4" t="s">
        <v>31143</v>
      </c>
    </row>
    <row r="7638" spans="1:7">
      <c r="A7638" s="4" t="s">
        <v>31144</v>
      </c>
      <c r="B7638" s="4" t="s">
        <v>31145</v>
      </c>
      <c r="C7638" s="4" t="s">
        <v>464</v>
      </c>
      <c r="D7638" s="4">
        <v>37</v>
      </c>
      <c r="E7638" s="4" t="s">
        <v>31146</v>
      </c>
      <c r="F7638" s="4">
        <v>1.60544466972351</v>
      </c>
      <c r="G7638" s="4" t="s">
        <v>31147</v>
      </c>
    </row>
    <row r="7639" spans="1:7">
      <c r="A7639" s="4" t="s">
        <v>31148</v>
      </c>
      <c r="B7639" s="4" t="s">
        <v>31149</v>
      </c>
      <c r="C7639" s="4" t="s">
        <v>464</v>
      </c>
      <c r="D7639" s="4">
        <v>38</v>
      </c>
      <c r="E7639" s="4" t="s">
        <v>31150</v>
      </c>
      <c r="F7639" s="4">
        <v>1.60542476177216</v>
      </c>
      <c r="G7639" s="4" t="s">
        <v>31151</v>
      </c>
    </row>
    <row r="7640" spans="1:7">
      <c r="A7640" s="4" t="s">
        <v>31152</v>
      </c>
      <c r="B7640" s="4" t="s">
        <v>31153</v>
      </c>
      <c r="C7640" s="4" t="s">
        <v>464</v>
      </c>
      <c r="D7640" s="4">
        <v>31</v>
      </c>
      <c r="E7640" s="4" t="s">
        <v>31154</v>
      </c>
      <c r="F7640" s="4">
        <v>1.6041853427887</v>
      </c>
      <c r="G7640" s="4" t="s">
        <v>31155</v>
      </c>
    </row>
    <row r="7641" spans="1:7">
      <c r="A7641" s="4" t="s">
        <v>31156</v>
      </c>
      <c r="B7641" s="4" t="s">
        <v>31157</v>
      </c>
      <c r="C7641" s="4" t="s">
        <v>464</v>
      </c>
      <c r="D7641" s="4">
        <v>34</v>
      </c>
      <c r="E7641" s="4" t="s">
        <v>31158</v>
      </c>
      <c r="F7641" s="4">
        <v>1.60410535335541</v>
      </c>
      <c r="G7641" s="4" t="s">
        <v>31159</v>
      </c>
    </row>
    <row r="7642" spans="1:7">
      <c r="A7642" s="4" t="s">
        <v>31160</v>
      </c>
      <c r="B7642" s="4" t="s">
        <v>31161</v>
      </c>
      <c r="C7642" s="4" t="s">
        <v>464</v>
      </c>
      <c r="D7642" s="4">
        <v>41</v>
      </c>
      <c r="E7642" s="4" t="s">
        <v>31162</v>
      </c>
      <c r="F7642" s="4">
        <v>1.60360956192017</v>
      </c>
      <c r="G7642" s="4" t="s">
        <v>31163</v>
      </c>
    </row>
    <row r="7643" spans="1:7">
      <c r="A7643" s="4" t="s">
        <v>31164</v>
      </c>
      <c r="B7643" s="4" t="s">
        <v>31165</v>
      </c>
      <c r="C7643" s="4" t="s">
        <v>551</v>
      </c>
      <c r="D7643" s="4">
        <v>22</v>
      </c>
      <c r="E7643" s="4" t="s">
        <v>31166</v>
      </c>
      <c r="F7643" s="4">
        <v>1.60292434692383</v>
      </c>
      <c r="G7643" s="4" t="s">
        <v>31167</v>
      </c>
    </row>
    <row r="7644" spans="1:7">
      <c r="A7644" s="4" t="s">
        <v>31168</v>
      </c>
      <c r="B7644" s="4" t="s">
        <v>31169</v>
      </c>
      <c r="C7644" s="4" t="s">
        <v>464</v>
      </c>
      <c r="D7644" s="4">
        <v>41</v>
      </c>
      <c r="E7644" s="4" t="s">
        <v>31170</v>
      </c>
      <c r="F7644" s="4">
        <v>1.60276854038239</v>
      </c>
      <c r="G7644" s="4" t="s">
        <v>31171</v>
      </c>
    </row>
    <row r="7645" spans="1:7">
      <c r="A7645" s="4" t="s">
        <v>31172</v>
      </c>
      <c r="B7645" s="4" t="s">
        <v>31173</v>
      </c>
      <c r="C7645" s="4" t="s">
        <v>464</v>
      </c>
      <c r="D7645" s="4">
        <v>25</v>
      </c>
      <c r="E7645" s="4" t="s">
        <v>31174</v>
      </c>
      <c r="F7645" s="4">
        <v>1.6027352809906</v>
      </c>
      <c r="G7645" s="4" t="s">
        <v>31175</v>
      </c>
    </row>
    <row r="7646" spans="1:7">
      <c r="A7646" s="4" t="s">
        <v>31176</v>
      </c>
      <c r="B7646" s="4" t="s">
        <v>31177</v>
      </c>
      <c r="C7646" s="4" t="s">
        <v>464</v>
      </c>
      <c r="D7646" s="4">
        <v>42</v>
      </c>
      <c r="E7646" s="4" t="s">
        <v>31178</v>
      </c>
      <c r="F7646" s="4">
        <v>1.60272264480591</v>
      </c>
      <c r="G7646" s="4" t="s">
        <v>31179</v>
      </c>
    </row>
    <row r="7647" spans="1:7">
      <c r="A7647" s="4" t="s">
        <v>31180</v>
      </c>
      <c r="B7647" s="4" t="s">
        <v>31181</v>
      </c>
      <c r="C7647" s="4" t="s">
        <v>464</v>
      </c>
      <c r="D7647" s="4">
        <v>36</v>
      </c>
      <c r="E7647" s="4" t="s">
        <v>31182</v>
      </c>
      <c r="F7647" s="4">
        <v>1.60251080989838</v>
      </c>
      <c r="G7647" s="4" t="s">
        <v>31183</v>
      </c>
    </row>
    <row r="7648" spans="1:7">
      <c r="A7648" s="4" t="s">
        <v>31184</v>
      </c>
      <c r="B7648" s="4" t="s">
        <v>31185</v>
      </c>
      <c r="C7648" s="4" t="s">
        <v>464</v>
      </c>
      <c r="D7648" s="4">
        <v>40</v>
      </c>
      <c r="E7648" s="4" t="s">
        <v>31186</v>
      </c>
      <c r="F7648" s="4">
        <v>1.60241377353668</v>
      </c>
      <c r="G7648" s="4" t="s">
        <v>31187</v>
      </c>
    </row>
    <row r="7649" spans="1:7">
      <c r="A7649" s="4" t="s">
        <v>31188</v>
      </c>
      <c r="B7649" s="4" t="s">
        <v>31189</v>
      </c>
      <c r="C7649" s="4" t="s">
        <v>551</v>
      </c>
      <c r="D7649" s="4">
        <v>17</v>
      </c>
      <c r="E7649" s="4" t="s">
        <v>31190</v>
      </c>
      <c r="F7649" s="4">
        <v>1.60235822200775</v>
      </c>
      <c r="G7649" s="4" t="s">
        <v>31191</v>
      </c>
    </row>
    <row r="7650" spans="1:7">
      <c r="A7650" s="4" t="s">
        <v>917</v>
      </c>
      <c r="B7650" s="4" t="s">
        <v>918</v>
      </c>
      <c r="C7650" s="4" t="s">
        <v>464</v>
      </c>
      <c r="D7650" s="4">
        <v>37</v>
      </c>
      <c r="E7650" s="4" t="s">
        <v>919</v>
      </c>
      <c r="F7650" s="4">
        <v>1.60219216346741</v>
      </c>
      <c r="G7650" s="4" t="s">
        <v>920</v>
      </c>
    </row>
    <row r="7651" spans="1:7">
      <c r="A7651" s="4" t="s">
        <v>31192</v>
      </c>
      <c r="B7651" s="4" t="s">
        <v>31193</v>
      </c>
      <c r="C7651" s="4" t="s">
        <v>464</v>
      </c>
      <c r="D7651" s="4">
        <v>40</v>
      </c>
      <c r="E7651" s="4" t="s">
        <v>31194</v>
      </c>
      <c r="F7651" s="4">
        <v>1.60177564620972</v>
      </c>
      <c r="G7651" s="4" t="s">
        <v>31195</v>
      </c>
    </row>
    <row r="7652" spans="1:7">
      <c r="A7652" s="4" t="s">
        <v>31196</v>
      </c>
      <c r="B7652" s="4" t="s">
        <v>31197</v>
      </c>
      <c r="C7652" s="4" t="s">
        <v>464</v>
      </c>
      <c r="D7652" s="4">
        <v>38</v>
      </c>
      <c r="E7652" s="4" t="s">
        <v>31198</v>
      </c>
      <c r="F7652" s="4">
        <v>1.60113406181335</v>
      </c>
      <c r="G7652" s="4" t="s">
        <v>31199</v>
      </c>
    </row>
    <row r="7653" spans="1:7">
      <c r="A7653" s="4" t="s">
        <v>31200</v>
      </c>
      <c r="B7653" s="4" t="s">
        <v>31201</v>
      </c>
      <c r="C7653" s="4" t="s">
        <v>464</v>
      </c>
      <c r="D7653" s="4">
        <v>40</v>
      </c>
      <c r="E7653" s="4" t="s">
        <v>31202</v>
      </c>
      <c r="F7653" s="4">
        <v>1.60102117061615</v>
      </c>
      <c r="G7653" s="4" t="s">
        <v>31203</v>
      </c>
    </row>
    <row r="7654" spans="1:7">
      <c r="A7654" s="4" t="s">
        <v>31204</v>
      </c>
      <c r="B7654" s="4" t="s">
        <v>31205</v>
      </c>
      <c r="C7654" s="4" t="s">
        <v>464</v>
      </c>
      <c r="D7654" s="4">
        <v>41</v>
      </c>
      <c r="E7654" s="4" t="s">
        <v>31206</v>
      </c>
      <c r="F7654" s="4">
        <v>1.60067367553711</v>
      </c>
      <c r="G7654" s="4" t="s">
        <v>31207</v>
      </c>
    </row>
    <row r="7655" spans="1:7">
      <c r="A7655" s="4" t="s">
        <v>31208</v>
      </c>
      <c r="B7655" s="4" t="s">
        <v>31209</v>
      </c>
      <c r="C7655" s="4" t="s">
        <v>464</v>
      </c>
      <c r="D7655" s="4">
        <v>40</v>
      </c>
      <c r="E7655" s="4" t="s">
        <v>31210</v>
      </c>
      <c r="F7655" s="4">
        <v>1.60058498382568</v>
      </c>
      <c r="G7655" s="4" t="s">
        <v>31211</v>
      </c>
    </row>
    <row r="7656" spans="1:7">
      <c r="A7656" s="4" t="s">
        <v>31212</v>
      </c>
      <c r="B7656" s="4" t="s">
        <v>31213</v>
      </c>
      <c r="C7656" s="4" t="s">
        <v>464</v>
      </c>
      <c r="D7656" s="4">
        <v>37</v>
      </c>
      <c r="E7656" s="4" t="s">
        <v>31214</v>
      </c>
      <c r="F7656" s="4">
        <v>1.60045456886292</v>
      </c>
      <c r="G7656" s="4" t="s">
        <v>31215</v>
      </c>
    </row>
    <row r="7657" spans="1:7">
      <c r="A7657" s="4" t="s">
        <v>31216</v>
      </c>
      <c r="B7657" s="4" t="s">
        <v>31217</v>
      </c>
      <c r="C7657" s="4" t="s">
        <v>464</v>
      </c>
      <c r="D7657" s="4">
        <v>33</v>
      </c>
      <c r="E7657" s="4" t="s">
        <v>31218</v>
      </c>
      <c r="F7657" s="4">
        <v>1.60037267208099</v>
      </c>
      <c r="G7657" s="4" t="s">
        <v>31219</v>
      </c>
    </row>
    <row r="7658" spans="1:7">
      <c r="A7658" s="4" t="s">
        <v>31220</v>
      </c>
      <c r="B7658" s="4" t="s">
        <v>31221</v>
      </c>
      <c r="C7658" s="4" t="s">
        <v>464</v>
      </c>
      <c r="D7658" s="4">
        <v>41</v>
      </c>
      <c r="E7658" s="4" t="s">
        <v>31222</v>
      </c>
      <c r="F7658" s="4">
        <v>1.60029733181</v>
      </c>
      <c r="G7658" s="4" t="s">
        <v>31223</v>
      </c>
    </row>
    <row r="7659" spans="1:7">
      <c r="A7659" s="4" t="s">
        <v>31224</v>
      </c>
      <c r="B7659" s="4" t="s">
        <v>31225</v>
      </c>
      <c r="C7659" s="4" t="s">
        <v>464</v>
      </c>
      <c r="D7659" s="4">
        <v>41</v>
      </c>
      <c r="E7659" s="4" t="s">
        <v>31226</v>
      </c>
      <c r="F7659" s="4">
        <v>1.59983587265015</v>
      </c>
      <c r="G7659" s="4" t="s">
        <v>31227</v>
      </c>
    </row>
    <row r="7660" spans="1:7">
      <c r="A7660" s="4" t="s">
        <v>31228</v>
      </c>
      <c r="B7660" s="4" t="s">
        <v>31229</v>
      </c>
      <c r="C7660" s="4" t="s">
        <v>464</v>
      </c>
      <c r="D7660" s="4">
        <v>35</v>
      </c>
      <c r="E7660" s="4" t="s">
        <v>31230</v>
      </c>
      <c r="F7660" s="4">
        <v>1.59834778308868</v>
      </c>
      <c r="G7660" s="4" t="s">
        <v>31231</v>
      </c>
    </row>
    <row r="7661" spans="1:7">
      <c r="A7661" s="4" t="s">
        <v>31232</v>
      </c>
      <c r="B7661" s="4" t="s">
        <v>31233</v>
      </c>
      <c r="C7661" s="4" t="s">
        <v>464</v>
      </c>
      <c r="D7661" s="4">
        <v>37</v>
      </c>
      <c r="E7661" s="4" t="s">
        <v>31234</v>
      </c>
      <c r="F7661" s="4">
        <v>1.59782576560974</v>
      </c>
      <c r="G7661" s="4" t="s">
        <v>31235</v>
      </c>
    </row>
    <row r="7662" spans="1:7">
      <c r="A7662" s="4" t="s">
        <v>31236</v>
      </c>
      <c r="B7662" s="4" t="s">
        <v>31237</v>
      </c>
      <c r="C7662" s="4" t="s">
        <v>464</v>
      </c>
      <c r="D7662" s="4">
        <v>33</v>
      </c>
      <c r="E7662" s="4" t="s">
        <v>31238</v>
      </c>
      <c r="F7662" s="4">
        <v>1.59751403331757</v>
      </c>
      <c r="G7662" s="4" t="s">
        <v>31239</v>
      </c>
    </row>
    <row r="7663" spans="1:7">
      <c r="A7663" s="4" t="s">
        <v>31240</v>
      </c>
      <c r="B7663" s="4" t="s">
        <v>31241</v>
      </c>
      <c r="C7663" s="4" t="s">
        <v>464</v>
      </c>
      <c r="D7663" s="4">
        <v>36</v>
      </c>
      <c r="E7663" s="4" t="s">
        <v>31242</v>
      </c>
      <c r="F7663" s="4">
        <v>1.59749960899353</v>
      </c>
      <c r="G7663" s="4" t="s">
        <v>31243</v>
      </c>
    </row>
    <row r="7664" spans="1:7">
      <c r="A7664" s="4" t="s">
        <v>31244</v>
      </c>
      <c r="B7664" s="4" t="s">
        <v>31245</v>
      </c>
      <c r="C7664" s="4" t="s">
        <v>464</v>
      </c>
      <c r="D7664" s="4">
        <v>37</v>
      </c>
      <c r="E7664" s="4" t="s">
        <v>31246</v>
      </c>
      <c r="F7664" s="4">
        <v>1.5970606803894</v>
      </c>
      <c r="G7664" s="4" t="s">
        <v>31247</v>
      </c>
    </row>
    <row r="7665" spans="1:7">
      <c r="A7665" s="4" t="s">
        <v>31248</v>
      </c>
      <c r="B7665" s="4" t="s">
        <v>31249</v>
      </c>
      <c r="C7665" s="4" t="s">
        <v>464</v>
      </c>
      <c r="D7665" s="4">
        <v>38</v>
      </c>
      <c r="E7665" s="4" t="s">
        <v>31250</v>
      </c>
      <c r="F7665" s="4">
        <v>1.59659624099731</v>
      </c>
      <c r="G7665" s="4" t="s">
        <v>31251</v>
      </c>
    </row>
    <row r="7666" spans="1:7">
      <c r="A7666" s="4" t="s">
        <v>31252</v>
      </c>
      <c r="B7666" s="4" t="s">
        <v>31253</v>
      </c>
      <c r="C7666" s="4" t="s">
        <v>464</v>
      </c>
      <c r="D7666" s="4">
        <v>38</v>
      </c>
      <c r="E7666" s="4" t="s">
        <v>31254</v>
      </c>
      <c r="F7666" s="4">
        <v>1.59630525112152</v>
      </c>
      <c r="G7666" s="4" t="s">
        <v>31255</v>
      </c>
    </row>
    <row r="7667" spans="1:7">
      <c r="A7667" s="4" t="s">
        <v>31256</v>
      </c>
      <c r="B7667" s="4" t="s">
        <v>31257</v>
      </c>
      <c r="C7667" s="4" t="s">
        <v>464</v>
      </c>
      <c r="D7667" s="4">
        <v>41</v>
      </c>
      <c r="E7667" s="4" t="s">
        <v>31258</v>
      </c>
      <c r="F7667" s="4">
        <v>1.59622526168823</v>
      </c>
      <c r="G7667" s="4" t="s">
        <v>31259</v>
      </c>
    </row>
    <row r="7668" spans="1:7">
      <c r="A7668" s="4" t="s">
        <v>31260</v>
      </c>
      <c r="B7668" s="4" t="s">
        <v>31261</v>
      </c>
      <c r="C7668" s="4" t="s">
        <v>464</v>
      </c>
      <c r="D7668" s="4">
        <v>32</v>
      </c>
      <c r="E7668" s="4" t="s">
        <v>31262</v>
      </c>
      <c r="F7668" s="4">
        <v>1.59548759460449</v>
      </c>
      <c r="G7668" s="4" t="s">
        <v>31263</v>
      </c>
    </row>
    <row r="7669" spans="1:7">
      <c r="A7669" s="4" t="s">
        <v>31264</v>
      </c>
      <c r="B7669" s="4" t="s">
        <v>31265</v>
      </c>
      <c r="C7669" s="4" t="s">
        <v>464</v>
      </c>
      <c r="D7669" s="4">
        <v>38</v>
      </c>
      <c r="E7669" s="4" t="s">
        <v>31266</v>
      </c>
      <c r="F7669" s="4">
        <v>1.59530651569366</v>
      </c>
      <c r="G7669" s="4" t="s">
        <v>31267</v>
      </c>
    </row>
    <row r="7670" spans="1:7">
      <c r="A7670" s="4" t="s">
        <v>31268</v>
      </c>
      <c r="B7670" s="4" t="s">
        <v>31269</v>
      </c>
      <c r="C7670" s="4" t="s">
        <v>464</v>
      </c>
      <c r="D7670" s="4">
        <v>38</v>
      </c>
      <c r="E7670" s="4" t="s">
        <v>31270</v>
      </c>
      <c r="F7670" s="4">
        <v>1.5948451757431</v>
      </c>
      <c r="G7670" s="4" t="s">
        <v>31271</v>
      </c>
    </row>
    <row r="7671" spans="1:7">
      <c r="A7671" s="4" t="s">
        <v>31272</v>
      </c>
      <c r="B7671" s="4" t="s">
        <v>31273</v>
      </c>
      <c r="C7671" s="4" t="s">
        <v>464</v>
      </c>
      <c r="D7671" s="4">
        <v>40</v>
      </c>
      <c r="E7671" s="4" t="s">
        <v>31274</v>
      </c>
      <c r="F7671" s="4">
        <v>1.59407949447632</v>
      </c>
      <c r="G7671" s="4" t="s">
        <v>31275</v>
      </c>
    </row>
    <row r="7672" spans="1:7">
      <c r="A7672" s="4" t="s">
        <v>31276</v>
      </c>
      <c r="B7672" s="4" t="s">
        <v>31277</v>
      </c>
      <c r="C7672" s="4" t="s">
        <v>464</v>
      </c>
      <c r="D7672" s="4">
        <v>37</v>
      </c>
      <c r="E7672" s="4" t="s">
        <v>31278</v>
      </c>
      <c r="F7672" s="4">
        <v>1.59393835067749</v>
      </c>
      <c r="G7672" s="4" t="s">
        <v>31279</v>
      </c>
    </row>
    <row r="7673" spans="1:7">
      <c r="A7673" s="4" t="s">
        <v>31280</v>
      </c>
      <c r="B7673" s="4" t="s">
        <v>31281</v>
      </c>
      <c r="C7673" s="4" t="s">
        <v>464</v>
      </c>
      <c r="D7673" s="4">
        <v>38</v>
      </c>
      <c r="E7673" s="4" t="s">
        <v>31282</v>
      </c>
      <c r="F7673" s="4">
        <v>1.59392404556274</v>
      </c>
      <c r="G7673" s="4" t="s">
        <v>31283</v>
      </c>
    </row>
    <row r="7674" spans="1:7">
      <c r="A7674" s="4" t="s">
        <v>31284</v>
      </c>
      <c r="B7674" s="4" t="s">
        <v>31285</v>
      </c>
      <c r="C7674" s="4" t="s">
        <v>464</v>
      </c>
      <c r="D7674" s="4">
        <v>38</v>
      </c>
      <c r="E7674" s="4" t="s">
        <v>31286</v>
      </c>
      <c r="F7674" s="4">
        <v>1.59389114379883</v>
      </c>
      <c r="G7674" s="4" t="s">
        <v>31287</v>
      </c>
    </row>
    <row r="7675" spans="1:7">
      <c r="A7675" s="4" t="s">
        <v>31288</v>
      </c>
      <c r="B7675" s="4" t="s">
        <v>31289</v>
      </c>
      <c r="C7675" s="4" t="s">
        <v>464</v>
      </c>
      <c r="D7675" s="4">
        <v>33</v>
      </c>
      <c r="E7675" s="4" t="s">
        <v>31290</v>
      </c>
      <c r="F7675" s="4">
        <v>1.59365808963776</v>
      </c>
      <c r="G7675" s="4" t="s">
        <v>31291</v>
      </c>
    </row>
    <row r="7676" spans="1:7">
      <c r="A7676" s="4" t="s">
        <v>31292</v>
      </c>
      <c r="B7676" s="4" t="s">
        <v>31293</v>
      </c>
      <c r="C7676" s="4" t="s">
        <v>464</v>
      </c>
      <c r="D7676" s="4">
        <v>32</v>
      </c>
      <c r="E7676" s="4" t="s">
        <v>31294</v>
      </c>
      <c r="F7676" s="4">
        <v>1.59335970878601</v>
      </c>
      <c r="G7676" s="4" t="s">
        <v>31295</v>
      </c>
    </row>
    <row r="7677" spans="1:7">
      <c r="A7677" s="4" t="s">
        <v>31296</v>
      </c>
      <c r="B7677" s="4" t="s">
        <v>31297</v>
      </c>
      <c r="C7677" s="4" t="s">
        <v>464</v>
      </c>
      <c r="D7677" s="4">
        <v>42</v>
      </c>
      <c r="E7677" s="4" t="s">
        <v>31298</v>
      </c>
      <c r="F7677" s="4">
        <v>1.59272539615631</v>
      </c>
      <c r="G7677" s="4" t="s">
        <v>31299</v>
      </c>
    </row>
    <row r="7678" spans="1:7">
      <c r="A7678" s="4" t="s">
        <v>31300</v>
      </c>
      <c r="B7678" s="4" t="s">
        <v>31301</v>
      </c>
      <c r="C7678" s="4" t="s">
        <v>464</v>
      </c>
      <c r="D7678" s="4">
        <v>28</v>
      </c>
      <c r="E7678" s="4" t="s">
        <v>31302</v>
      </c>
      <c r="F7678" s="4">
        <v>1.59192967414856</v>
      </c>
      <c r="G7678" s="4" t="s">
        <v>31303</v>
      </c>
    </row>
    <row r="7679" spans="1:7">
      <c r="A7679" s="4" t="s">
        <v>31304</v>
      </c>
      <c r="B7679" s="4" t="s">
        <v>31305</v>
      </c>
      <c r="C7679" s="4" t="s">
        <v>464</v>
      </c>
      <c r="D7679" s="4">
        <v>43</v>
      </c>
      <c r="E7679" s="4" t="s">
        <v>31306</v>
      </c>
      <c r="F7679" s="4">
        <v>1.59189057350159</v>
      </c>
      <c r="G7679" s="4" t="s">
        <v>31307</v>
      </c>
    </row>
    <row r="7680" spans="1:7">
      <c r="A7680" s="4" t="s">
        <v>31308</v>
      </c>
      <c r="B7680" s="4" t="s">
        <v>31309</v>
      </c>
      <c r="C7680" s="4" t="s">
        <v>464</v>
      </c>
      <c r="D7680" s="4">
        <v>39</v>
      </c>
      <c r="E7680" s="4" t="s">
        <v>31310</v>
      </c>
      <c r="F7680" s="4">
        <v>1.59128046035767</v>
      </c>
      <c r="G7680" s="4" t="s">
        <v>31311</v>
      </c>
    </row>
    <row r="7681" spans="1:7">
      <c r="A7681" s="4" t="s">
        <v>31312</v>
      </c>
      <c r="B7681" s="4" t="s">
        <v>31313</v>
      </c>
      <c r="C7681" s="4" t="s">
        <v>464</v>
      </c>
      <c r="D7681" s="4">
        <v>41</v>
      </c>
      <c r="E7681" s="4" t="s">
        <v>31314</v>
      </c>
      <c r="F7681" s="4">
        <v>1.5911910533905</v>
      </c>
      <c r="G7681" s="4" t="s">
        <v>31315</v>
      </c>
    </row>
    <row r="7682" spans="1:7">
      <c r="A7682" s="4" t="s">
        <v>31316</v>
      </c>
      <c r="B7682" s="4" t="s">
        <v>31317</v>
      </c>
      <c r="C7682" s="4" t="s">
        <v>464</v>
      </c>
      <c r="D7682" s="4">
        <v>42</v>
      </c>
      <c r="E7682" s="4" t="s">
        <v>31318</v>
      </c>
      <c r="F7682" s="4">
        <v>1.59074652194977</v>
      </c>
      <c r="G7682" s="4" t="s">
        <v>31319</v>
      </c>
    </row>
    <row r="7683" spans="1:7">
      <c r="A7683" s="4" t="s">
        <v>31320</v>
      </c>
      <c r="B7683" s="4" t="s">
        <v>31321</v>
      </c>
      <c r="C7683" s="4" t="s">
        <v>464</v>
      </c>
      <c r="D7683" s="4">
        <v>34</v>
      </c>
      <c r="E7683" s="4" t="s">
        <v>31322</v>
      </c>
      <c r="F7683" s="4">
        <v>1.59008741378784</v>
      </c>
      <c r="G7683" s="4" t="s">
        <v>31323</v>
      </c>
    </row>
    <row r="7684" spans="1:7">
      <c r="A7684" s="4" t="s">
        <v>31324</v>
      </c>
      <c r="B7684" s="4" t="s">
        <v>31325</v>
      </c>
      <c r="C7684" s="4" t="s">
        <v>464</v>
      </c>
      <c r="D7684" s="4">
        <v>39</v>
      </c>
      <c r="E7684" s="4" t="s">
        <v>31326</v>
      </c>
      <c r="F7684" s="4">
        <v>1.58999419212341</v>
      </c>
      <c r="G7684" s="4" t="s">
        <v>31327</v>
      </c>
    </row>
    <row r="7685" spans="1:7">
      <c r="A7685" s="4" t="s">
        <v>31328</v>
      </c>
      <c r="B7685" s="4" t="s">
        <v>31329</v>
      </c>
      <c r="C7685" s="4" t="s">
        <v>464</v>
      </c>
      <c r="D7685" s="4">
        <v>36</v>
      </c>
      <c r="E7685" s="4" t="s">
        <v>31330</v>
      </c>
      <c r="F7685" s="4">
        <v>1.58999085426331</v>
      </c>
      <c r="G7685" s="4" t="s">
        <v>31331</v>
      </c>
    </row>
    <row r="7686" spans="1:7">
      <c r="A7686" s="4" t="s">
        <v>31332</v>
      </c>
      <c r="B7686" s="4" t="s">
        <v>31333</v>
      </c>
      <c r="C7686" s="4" t="s">
        <v>464</v>
      </c>
      <c r="D7686" s="4">
        <v>39</v>
      </c>
      <c r="E7686" s="4" t="s">
        <v>31334</v>
      </c>
      <c r="F7686" s="4">
        <v>1.58982157707214</v>
      </c>
      <c r="G7686" s="4" t="s">
        <v>31335</v>
      </c>
    </row>
    <row r="7687" spans="1:7">
      <c r="A7687" s="4" t="s">
        <v>31336</v>
      </c>
      <c r="B7687" s="4" t="s">
        <v>31337</v>
      </c>
      <c r="C7687" s="4" t="s">
        <v>464</v>
      </c>
      <c r="D7687" s="4">
        <v>42</v>
      </c>
      <c r="E7687" s="4" t="s">
        <v>31338</v>
      </c>
      <c r="F7687" s="4">
        <v>1.58919882774353</v>
      </c>
      <c r="G7687" s="4" t="s">
        <v>31339</v>
      </c>
    </row>
    <row r="7688" spans="1:7">
      <c r="A7688" s="4" t="s">
        <v>31340</v>
      </c>
      <c r="B7688" s="4" t="s">
        <v>31341</v>
      </c>
      <c r="C7688" s="4" t="s">
        <v>464</v>
      </c>
      <c r="D7688" s="4">
        <v>38</v>
      </c>
      <c r="E7688" s="4" t="s">
        <v>31342</v>
      </c>
      <c r="F7688" s="4">
        <v>1.58824706077576</v>
      </c>
      <c r="G7688" s="4" t="s">
        <v>31343</v>
      </c>
    </row>
    <row r="7689" spans="1:7">
      <c r="A7689" s="4" t="s">
        <v>31344</v>
      </c>
      <c r="B7689" s="4" t="s">
        <v>31345</v>
      </c>
      <c r="C7689" s="4" t="s">
        <v>464</v>
      </c>
      <c r="D7689" s="4">
        <v>37</v>
      </c>
      <c r="E7689" s="4" t="s">
        <v>31346</v>
      </c>
      <c r="F7689" s="4">
        <v>1.58769536018372</v>
      </c>
      <c r="G7689" s="4" t="s">
        <v>31347</v>
      </c>
    </row>
    <row r="7690" spans="1:7">
      <c r="A7690" s="4" t="s">
        <v>31348</v>
      </c>
      <c r="B7690" s="4" t="s">
        <v>31349</v>
      </c>
      <c r="C7690" s="4" t="s">
        <v>464</v>
      </c>
      <c r="D7690" s="4">
        <v>38</v>
      </c>
      <c r="E7690" s="4" t="s">
        <v>31350</v>
      </c>
      <c r="F7690" s="4">
        <v>1.58753871917725</v>
      </c>
      <c r="G7690" s="4" t="s">
        <v>31351</v>
      </c>
    </row>
    <row r="7691" spans="1:7">
      <c r="A7691" s="4" t="s">
        <v>31352</v>
      </c>
      <c r="B7691" s="4" t="s">
        <v>31353</v>
      </c>
      <c r="C7691" s="4" t="s">
        <v>464</v>
      </c>
      <c r="D7691" s="4">
        <v>40</v>
      </c>
      <c r="E7691" s="4" t="s">
        <v>31354</v>
      </c>
      <c r="F7691" s="4">
        <v>1.58729767799377</v>
      </c>
      <c r="G7691" s="4" t="s">
        <v>31355</v>
      </c>
    </row>
    <row r="7692" spans="1:7">
      <c r="A7692" s="4" t="s">
        <v>31356</v>
      </c>
      <c r="B7692" s="4" t="s">
        <v>31357</v>
      </c>
      <c r="C7692" s="4" t="s">
        <v>464</v>
      </c>
      <c r="D7692" s="4">
        <v>35</v>
      </c>
      <c r="E7692" s="4" t="s">
        <v>31358</v>
      </c>
      <c r="F7692" s="4">
        <v>1.58677518367767</v>
      </c>
      <c r="G7692" s="4" t="s">
        <v>31359</v>
      </c>
    </row>
    <row r="7693" spans="1:7">
      <c r="A7693" s="4" t="s">
        <v>31360</v>
      </c>
      <c r="B7693" s="4" t="s">
        <v>31361</v>
      </c>
      <c r="C7693" s="4" t="s">
        <v>464</v>
      </c>
      <c r="D7693" s="4">
        <v>39</v>
      </c>
      <c r="E7693" s="4" t="s">
        <v>31362</v>
      </c>
      <c r="F7693" s="4">
        <v>1.58571195602417</v>
      </c>
      <c r="G7693" s="4" t="s">
        <v>31363</v>
      </c>
    </row>
    <row r="7694" spans="1:7">
      <c r="A7694" s="4" t="s">
        <v>31364</v>
      </c>
      <c r="B7694" s="4" t="s">
        <v>31365</v>
      </c>
      <c r="C7694" s="4" t="s">
        <v>464</v>
      </c>
      <c r="D7694" s="4">
        <v>40</v>
      </c>
      <c r="E7694" s="4" t="s">
        <v>31366</v>
      </c>
      <c r="F7694" s="4">
        <v>1.58547949790955</v>
      </c>
      <c r="G7694" s="4" t="s">
        <v>31367</v>
      </c>
    </row>
    <row r="7695" spans="1:7">
      <c r="A7695" s="4" t="s">
        <v>31368</v>
      </c>
      <c r="B7695" s="4" t="s">
        <v>31369</v>
      </c>
      <c r="C7695" s="4" t="s">
        <v>464</v>
      </c>
      <c r="D7695" s="4">
        <v>38</v>
      </c>
      <c r="E7695" s="4" t="s">
        <v>31370</v>
      </c>
      <c r="F7695" s="4">
        <v>1.58545744419098</v>
      </c>
      <c r="G7695" s="4" t="s">
        <v>31371</v>
      </c>
    </row>
    <row r="7696" spans="1:7">
      <c r="A7696" s="4" t="s">
        <v>31372</v>
      </c>
      <c r="B7696" s="4" t="s">
        <v>31373</v>
      </c>
      <c r="C7696" s="4" t="s">
        <v>464</v>
      </c>
      <c r="D7696" s="4">
        <v>45</v>
      </c>
      <c r="E7696" s="4" t="s">
        <v>31374</v>
      </c>
      <c r="F7696" s="4">
        <v>1.58498847484589</v>
      </c>
      <c r="G7696" s="4" t="s">
        <v>31375</v>
      </c>
    </row>
    <row r="7697" spans="1:7">
      <c r="A7697" s="4" t="s">
        <v>31376</v>
      </c>
      <c r="B7697" s="4" t="s">
        <v>31377</v>
      </c>
      <c r="C7697" s="4" t="s">
        <v>464</v>
      </c>
      <c r="D7697" s="4">
        <v>34</v>
      </c>
      <c r="E7697" s="4" t="s">
        <v>31378</v>
      </c>
      <c r="F7697" s="4">
        <v>1.5835235118866</v>
      </c>
      <c r="G7697" s="4" t="s">
        <v>31379</v>
      </c>
    </row>
    <row r="7698" spans="1:7">
      <c r="A7698" s="4" t="s">
        <v>31380</v>
      </c>
      <c r="B7698" s="4" t="s">
        <v>31381</v>
      </c>
      <c r="C7698" s="4" t="s">
        <v>464</v>
      </c>
      <c r="D7698" s="4">
        <v>40</v>
      </c>
      <c r="E7698" s="4" t="s">
        <v>31382</v>
      </c>
      <c r="F7698" s="4">
        <v>1.5833466053009</v>
      </c>
      <c r="G7698" s="4" t="s">
        <v>31383</v>
      </c>
    </row>
    <row r="7699" spans="1:7">
      <c r="A7699" s="4" t="s">
        <v>31384</v>
      </c>
      <c r="B7699" s="4" t="s">
        <v>31385</v>
      </c>
      <c r="C7699" s="4" t="s">
        <v>464</v>
      </c>
      <c r="D7699" s="4">
        <v>39</v>
      </c>
      <c r="E7699" s="4" t="s">
        <v>31386</v>
      </c>
      <c r="F7699" s="4">
        <v>1.58324182033539</v>
      </c>
      <c r="G7699" s="4" t="s">
        <v>31387</v>
      </c>
    </row>
    <row r="7700" spans="1:7">
      <c r="A7700" s="4" t="s">
        <v>31388</v>
      </c>
      <c r="B7700" s="4" t="s">
        <v>31389</v>
      </c>
      <c r="C7700" s="4" t="s">
        <v>464</v>
      </c>
      <c r="D7700" s="4">
        <v>39</v>
      </c>
      <c r="E7700" s="4" t="s">
        <v>31390</v>
      </c>
      <c r="F7700" s="4">
        <v>1.58308887481689</v>
      </c>
      <c r="G7700" s="4" t="s">
        <v>31391</v>
      </c>
    </row>
    <row r="7701" spans="1:7">
      <c r="A7701" s="4" t="s">
        <v>31392</v>
      </c>
      <c r="B7701" s="4" t="s">
        <v>31393</v>
      </c>
      <c r="C7701" s="4" t="s">
        <v>464</v>
      </c>
      <c r="D7701" s="4">
        <v>26</v>
      </c>
      <c r="E7701" s="4" t="s">
        <v>31394</v>
      </c>
      <c r="F7701" s="4">
        <v>1.58229446411133</v>
      </c>
      <c r="G7701" s="4" t="s">
        <v>31395</v>
      </c>
    </row>
    <row r="7702" spans="1:7">
      <c r="A7702" s="4" t="s">
        <v>31396</v>
      </c>
      <c r="B7702" s="4" t="s">
        <v>31397</v>
      </c>
      <c r="C7702" s="4" t="s">
        <v>464</v>
      </c>
      <c r="D7702" s="4">
        <v>36</v>
      </c>
      <c r="E7702" s="4" t="s">
        <v>31398</v>
      </c>
      <c r="F7702" s="4">
        <v>1.58225119113922</v>
      </c>
      <c r="G7702" s="4" t="s">
        <v>31399</v>
      </c>
    </row>
    <row r="7703" spans="1:7">
      <c r="A7703" s="4" t="s">
        <v>31400</v>
      </c>
      <c r="B7703" s="4" t="s">
        <v>31401</v>
      </c>
      <c r="C7703" s="4" t="s">
        <v>464</v>
      </c>
      <c r="D7703" s="4">
        <v>33</v>
      </c>
      <c r="E7703" s="4" t="s">
        <v>31402</v>
      </c>
      <c r="F7703" s="4">
        <v>1.5822331905365</v>
      </c>
      <c r="G7703" s="4" t="s">
        <v>31403</v>
      </c>
    </row>
    <row r="7704" spans="1:7">
      <c r="A7704" s="4" t="s">
        <v>31404</v>
      </c>
      <c r="B7704" s="4" t="s">
        <v>31405</v>
      </c>
      <c r="C7704" s="4" t="s">
        <v>464</v>
      </c>
      <c r="D7704" s="4">
        <v>40</v>
      </c>
      <c r="E7704" s="4" t="s">
        <v>31406</v>
      </c>
      <c r="F7704" s="4">
        <v>1.58074581623077</v>
      </c>
      <c r="G7704" s="4" t="s">
        <v>31407</v>
      </c>
    </row>
    <row r="7705" spans="1:7">
      <c r="A7705" s="4" t="s">
        <v>31408</v>
      </c>
      <c r="B7705" s="4" t="s">
        <v>31409</v>
      </c>
      <c r="C7705" s="4" t="s">
        <v>464</v>
      </c>
      <c r="D7705" s="4">
        <v>36</v>
      </c>
      <c r="E7705" s="4" t="s">
        <v>31410</v>
      </c>
      <c r="F7705" s="4">
        <v>1.58024203777313</v>
      </c>
      <c r="G7705" s="4" t="s">
        <v>31411</v>
      </c>
    </row>
    <row r="7706" spans="1:7">
      <c r="A7706" s="4" t="s">
        <v>31412</v>
      </c>
      <c r="B7706" s="4" t="s">
        <v>31413</v>
      </c>
      <c r="C7706" s="4" t="s">
        <v>464</v>
      </c>
      <c r="D7706" s="4">
        <v>36</v>
      </c>
      <c r="E7706" s="4" t="s">
        <v>31414</v>
      </c>
      <c r="F7706" s="4">
        <v>1.58014893531799</v>
      </c>
      <c r="G7706" s="4" t="s">
        <v>31415</v>
      </c>
    </row>
    <row r="7707" spans="1:7">
      <c r="A7707" s="4" t="s">
        <v>31416</v>
      </c>
      <c r="B7707" s="4" t="s">
        <v>31417</v>
      </c>
      <c r="C7707" s="4" t="s">
        <v>464</v>
      </c>
      <c r="D7707" s="4">
        <v>38</v>
      </c>
      <c r="E7707" s="4" t="s">
        <v>31418</v>
      </c>
      <c r="F7707" s="4">
        <v>1.58013224601746</v>
      </c>
      <c r="G7707" s="4" t="s">
        <v>31419</v>
      </c>
    </row>
    <row r="7708" spans="1:7">
      <c r="A7708" s="4" t="s">
        <v>31420</v>
      </c>
      <c r="B7708" s="4" t="s">
        <v>31421</v>
      </c>
      <c r="C7708" s="4" t="s">
        <v>464</v>
      </c>
      <c r="D7708" s="4">
        <v>40</v>
      </c>
      <c r="E7708" s="4" t="s">
        <v>31422</v>
      </c>
      <c r="F7708" s="4">
        <v>1.57994914054871</v>
      </c>
      <c r="G7708" s="4" t="s">
        <v>31423</v>
      </c>
    </row>
    <row r="7709" spans="1:7">
      <c r="A7709" s="4" t="s">
        <v>31424</v>
      </c>
      <c r="B7709" s="4" t="s">
        <v>31425</v>
      </c>
      <c r="C7709" s="4" t="s">
        <v>464</v>
      </c>
      <c r="D7709" s="4">
        <v>36</v>
      </c>
      <c r="E7709" s="4" t="s">
        <v>31426</v>
      </c>
      <c r="F7709" s="4">
        <v>1.57953751087189</v>
      </c>
      <c r="G7709" s="4" t="s">
        <v>31427</v>
      </c>
    </row>
    <row r="7710" spans="1:7">
      <c r="A7710" s="4" t="s">
        <v>31428</v>
      </c>
      <c r="B7710" s="4" t="s">
        <v>31429</v>
      </c>
      <c r="C7710" s="4" t="s">
        <v>464</v>
      </c>
      <c r="D7710" s="4">
        <v>45</v>
      </c>
      <c r="E7710" s="4" t="s">
        <v>31430</v>
      </c>
      <c r="F7710" s="4">
        <v>1.57944071292877</v>
      </c>
      <c r="G7710" s="4" t="s">
        <v>31431</v>
      </c>
    </row>
    <row r="7711" spans="1:7">
      <c r="A7711" s="4" t="s">
        <v>31432</v>
      </c>
      <c r="B7711" s="4" t="s">
        <v>31433</v>
      </c>
      <c r="C7711" s="4" t="s">
        <v>464</v>
      </c>
      <c r="D7711" s="4">
        <v>39</v>
      </c>
      <c r="E7711" s="4" t="s">
        <v>31434</v>
      </c>
      <c r="F7711" s="4">
        <v>1.57941436767578</v>
      </c>
      <c r="G7711" s="4" t="s">
        <v>31435</v>
      </c>
    </row>
    <row r="7712" spans="1:7">
      <c r="A7712" s="4" t="s">
        <v>31436</v>
      </c>
      <c r="B7712" s="4" t="s">
        <v>31437</v>
      </c>
      <c r="C7712" s="4" t="s">
        <v>464</v>
      </c>
      <c r="D7712" s="4">
        <v>41</v>
      </c>
      <c r="E7712" s="4" t="s">
        <v>31438</v>
      </c>
      <c r="F7712" s="4">
        <v>1.57933020591736</v>
      </c>
      <c r="G7712" s="4" t="s">
        <v>31439</v>
      </c>
    </row>
    <row r="7713" spans="1:7">
      <c r="A7713" s="4" t="s">
        <v>31440</v>
      </c>
      <c r="B7713" s="4" t="s">
        <v>31441</v>
      </c>
      <c r="C7713" s="4" t="s">
        <v>464</v>
      </c>
      <c r="D7713" s="4">
        <v>29</v>
      </c>
      <c r="E7713" s="4" t="s">
        <v>31442</v>
      </c>
      <c r="F7713" s="4">
        <v>1.57924437522888</v>
      </c>
      <c r="G7713" s="4" t="s">
        <v>31443</v>
      </c>
    </row>
    <row r="7714" spans="1:7">
      <c r="A7714" s="4" t="s">
        <v>31444</v>
      </c>
      <c r="B7714" s="4" t="s">
        <v>31445</v>
      </c>
      <c r="C7714" s="4" t="s">
        <v>464</v>
      </c>
      <c r="D7714" s="4">
        <v>38</v>
      </c>
      <c r="E7714" s="4" t="s">
        <v>31446</v>
      </c>
      <c r="F7714" s="4">
        <v>1.57904362678528</v>
      </c>
      <c r="G7714" s="4" t="s">
        <v>31447</v>
      </c>
    </row>
    <row r="7715" spans="1:7">
      <c r="A7715" s="4" t="s">
        <v>31448</v>
      </c>
      <c r="B7715" s="4" t="s">
        <v>31449</v>
      </c>
      <c r="C7715" s="4" t="s">
        <v>464</v>
      </c>
      <c r="D7715" s="4">
        <v>40</v>
      </c>
      <c r="E7715" s="4" t="s">
        <v>31450</v>
      </c>
      <c r="F7715" s="4">
        <v>1.57890319824219</v>
      </c>
      <c r="G7715" s="4" t="s">
        <v>31451</v>
      </c>
    </row>
    <row r="7716" spans="1:7">
      <c r="A7716" s="4" t="s">
        <v>31452</v>
      </c>
      <c r="B7716" s="4" t="s">
        <v>31453</v>
      </c>
      <c r="C7716" s="4" t="s">
        <v>551</v>
      </c>
      <c r="D7716" s="4">
        <v>12</v>
      </c>
      <c r="E7716" s="4" t="s">
        <v>31454</v>
      </c>
      <c r="F7716" s="4">
        <v>1.57848167419434</v>
      </c>
      <c r="G7716" s="4" t="s">
        <v>31455</v>
      </c>
    </row>
    <row r="7717" spans="1:7">
      <c r="A7717" s="4" t="s">
        <v>31456</v>
      </c>
      <c r="B7717" s="4" t="s">
        <v>31457</v>
      </c>
      <c r="C7717" s="4" t="s">
        <v>464</v>
      </c>
      <c r="D7717" s="4">
        <v>38</v>
      </c>
      <c r="E7717" s="4" t="s">
        <v>31458</v>
      </c>
      <c r="F7717" s="4">
        <v>1.57829940319061</v>
      </c>
      <c r="G7717" s="4" t="s">
        <v>31459</v>
      </c>
    </row>
    <row r="7718" spans="1:7">
      <c r="A7718" s="4" t="s">
        <v>31460</v>
      </c>
      <c r="B7718" s="4" t="s">
        <v>31461</v>
      </c>
      <c r="C7718" s="4" t="s">
        <v>464</v>
      </c>
      <c r="D7718" s="4">
        <v>34</v>
      </c>
      <c r="E7718" s="4" t="s">
        <v>31462</v>
      </c>
      <c r="F7718" s="4">
        <v>1.57808220386505</v>
      </c>
      <c r="G7718" s="4" t="s">
        <v>31463</v>
      </c>
    </row>
    <row r="7719" spans="1:7">
      <c r="A7719" s="4" t="s">
        <v>31464</v>
      </c>
      <c r="B7719" s="4" t="s">
        <v>31465</v>
      </c>
      <c r="C7719" s="4" t="s">
        <v>464</v>
      </c>
      <c r="D7719" s="4">
        <v>45</v>
      </c>
      <c r="E7719" s="4" t="s">
        <v>31466</v>
      </c>
      <c r="F7719" s="4">
        <v>1.57755947113037</v>
      </c>
      <c r="G7719" s="4" t="s">
        <v>31467</v>
      </c>
    </row>
    <row r="7720" spans="1:7">
      <c r="A7720" s="4" t="s">
        <v>31468</v>
      </c>
      <c r="B7720" s="4" t="s">
        <v>31469</v>
      </c>
      <c r="C7720" s="4" t="s">
        <v>464</v>
      </c>
      <c r="D7720" s="4">
        <v>34</v>
      </c>
      <c r="E7720" s="4" t="s">
        <v>31470</v>
      </c>
      <c r="F7720" s="4">
        <v>1.57722580432892</v>
      </c>
      <c r="G7720" s="4" t="s">
        <v>31471</v>
      </c>
    </row>
    <row r="7721" spans="1:7">
      <c r="A7721" s="4" t="s">
        <v>31472</v>
      </c>
      <c r="B7721" s="4" t="s">
        <v>31473</v>
      </c>
      <c r="C7721" s="4" t="s">
        <v>464</v>
      </c>
      <c r="D7721" s="4">
        <v>35</v>
      </c>
      <c r="E7721" s="4" t="s">
        <v>31474</v>
      </c>
      <c r="F7721" s="4">
        <v>1.57682240009308</v>
      </c>
      <c r="G7721" s="4" t="s">
        <v>31475</v>
      </c>
    </row>
    <row r="7722" spans="1:7">
      <c r="A7722" s="4" t="s">
        <v>31476</v>
      </c>
      <c r="B7722" s="4" t="s">
        <v>31477</v>
      </c>
      <c r="C7722" s="4" t="s">
        <v>464</v>
      </c>
      <c r="D7722" s="4">
        <v>40</v>
      </c>
      <c r="E7722" s="4" t="s">
        <v>31478</v>
      </c>
      <c r="F7722" s="4">
        <v>1.57658994197845</v>
      </c>
      <c r="G7722" s="4" t="s">
        <v>31479</v>
      </c>
    </row>
    <row r="7723" spans="1:7">
      <c r="A7723" s="4" t="s">
        <v>31480</v>
      </c>
      <c r="B7723" s="4" t="s">
        <v>31481</v>
      </c>
      <c r="C7723" s="4" t="s">
        <v>464</v>
      </c>
      <c r="D7723" s="4">
        <v>34</v>
      </c>
      <c r="E7723" s="4" t="s">
        <v>31482</v>
      </c>
      <c r="F7723" s="4">
        <v>1.57639420032501</v>
      </c>
      <c r="G7723" s="4" t="s">
        <v>31483</v>
      </c>
    </row>
    <row r="7724" spans="1:7">
      <c r="A7724" s="4" t="s">
        <v>31484</v>
      </c>
      <c r="B7724" s="4" t="s">
        <v>31485</v>
      </c>
      <c r="C7724" s="4" t="s">
        <v>464</v>
      </c>
      <c r="D7724" s="4">
        <v>32</v>
      </c>
      <c r="E7724" s="4" t="s">
        <v>31486</v>
      </c>
      <c r="F7724" s="4">
        <v>1.57637977600098</v>
      </c>
      <c r="G7724" s="4" t="s">
        <v>31487</v>
      </c>
    </row>
    <row r="7725" spans="1:7">
      <c r="A7725" s="4" t="s">
        <v>31488</v>
      </c>
      <c r="B7725" s="4" t="s">
        <v>31489</v>
      </c>
      <c r="C7725" s="4" t="s">
        <v>464</v>
      </c>
      <c r="D7725" s="4">
        <v>37</v>
      </c>
      <c r="E7725" s="4" t="s">
        <v>31490</v>
      </c>
      <c r="F7725" s="4">
        <v>1.57607936859131</v>
      </c>
      <c r="G7725" s="4" t="s">
        <v>31491</v>
      </c>
    </row>
    <row r="7726" spans="1:7">
      <c r="A7726" s="4" t="s">
        <v>31492</v>
      </c>
      <c r="B7726" s="4" t="s">
        <v>31493</v>
      </c>
      <c r="C7726" s="4" t="s">
        <v>464</v>
      </c>
      <c r="D7726" s="4">
        <v>42</v>
      </c>
      <c r="E7726" s="4" t="s">
        <v>31494</v>
      </c>
      <c r="F7726" s="4">
        <v>1.57606267929077</v>
      </c>
      <c r="G7726" s="4" t="s">
        <v>31495</v>
      </c>
    </row>
    <row r="7727" spans="1:7">
      <c r="A7727" s="4" t="s">
        <v>31496</v>
      </c>
      <c r="B7727" s="4" t="s">
        <v>31497</v>
      </c>
      <c r="C7727" s="4" t="s">
        <v>464</v>
      </c>
      <c r="D7727" s="4">
        <v>32</v>
      </c>
      <c r="E7727" s="4" t="s">
        <v>31498</v>
      </c>
      <c r="F7727" s="4">
        <v>1.5753767490387</v>
      </c>
      <c r="G7727" s="4" t="s">
        <v>31499</v>
      </c>
    </row>
    <row r="7728" spans="1:7">
      <c r="A7728" s="4" t="s">
        <v>31500</v>
      </c>
      <c r="B7728" s="4" t="s">
        <v>31501</v>
      </c>
      <c r="C7728" s="4" t="s">
        <v>464</v>
      </c>
      <c r="D7728" s="4">
        <v>39</v>
      </c>
      <c r="E7728" s="4" t="s">
        <v>31502</v>
      </c>
      <c r="F7728" s="4">
        <v>1.57521820068359</v>
      </c>
      <c r="G7728" s="4" t="s">
        <v>31503</v>
      </c>
    </row>
    <row r="7729" spans="1:7">
      <c r="A7729" s="4" t="s">
        <v>31504</v>
      </c>
      <c r="B7729" s="4" t="s">
        <v>31505</v>
      </c>
      <c r="C7729" s="4" t="s">
        <v>464</v>
      </c>
      <c r="D7729" s="4">
        <v>40</v>
      </c>
      <c r="E7729" s="4" t="s">
        <v>31506</v>
      </c>
      <c r="F7729" s="4">
        <v>1.57508730888367</v>
      </c>
      <c r="G7729" s="4" t="s">
        <v>31507</v>
      </c>
    </row>
    <row r="7730" spans="1:7">
      <c r="A7730" s="4" t="s">
        <v>31508</v>
      </c>
      <c r="B7730" s="4" t="s">
        <v>31509</v>
      </c>
      <c r="C7730" s="4" t="s">
        <v>464</v>
      </c>
      <c r="D7730" s="4">
        <v>36</v>
      </c>
      <c r="E7730" s="4" t="s">
        <v>31510</v>
      </c>
      <c r="F7730" s="4">
        <v>1.5749773979187</v>
      </c>
      <c r="G7730" s="4" t="s">
        <v>31511</v>
      </c>
    </row>
    <row r="7731" spans="1:7">
      <c r="A7731" s="4" t="s">
        <v>31512</v>
      </c>
      <c r="B7731" s="4" t="s">
        <v>31513</v>
      </c>
      <c r="C7731" s="4" t="s">
        <v>464</v>
      </c>
      <c r="D7731" s="4">
        <v>37</v>
      </c>
      <c r="E7731" s="4" t="s">
        <v>31514</v>
      </c>
      <c r="F7731" s="4">
        <v>1.57463407516479</v>
      </c>
      <c r="G7731" s="4" t="s">
        <v>31515</v>
      </c>
    </row>
    <row r="7732" spans="1:7">
      <c r="A7732" s="4" t="s">
        <v>31516</v>
      </c>
      <c r="B7732" s="4" t="s">
        <v>31517</v>
      </c>
      <c r="C7732" s="4" t="s">
        <v>464</v>
      </c>
      <c r="D7732" s="4">
        <v>37</v>
      </c>
      <c r="E7732" s="4" t="s">
        <v>31518</v>
      </c>
      <c r="F7732" s="4">
        <v>1.57304036617279</v>
      </c>
      <c r="G7732" s="4" t="s">
        <v>31519</v>
      </c>
    </row>
    <row r="7733" spans="1:7">
      <c r="A7733" s="4" t="s">
        <v>31520</v>
      </c>
      <c r="B7733" s="4" t="s">
        <v>31521</v>
      </c>
      <c r="C7733" s="4" t="s">
        <v>464</v>
      </c>
      <c r="D7733" s="4">
        <v>33</v>
      </c>
      <c r="E7733" s="4" t="s">
        <v>31522</v>
      </c>
      <c r="F7733" s="4">
        <v>1.57295656204224</v>
      </c>
      <c r="G7733" s="4" t="s">
        <v>31523</v>
      </c>
    </row>
    <row r="7734" spans="1:7">
      <c r="A7734" s="4" t="s">
        <v>31524</v>
      </c>
      <c r="B7734" s="4" t="s">
        <v>31525</v>
      </c>
      <c r="C7734" s="4" t="s">
        <v>464</v>
      </c>
      <c r="D7734" s="4">
        <v>34</v>
      </c>
      <c r="E7734" s="4" t="s">
        <v>31526</v>
      </c>
      <c r="F7734" s="4">
        <v>1.57278227806091</v>
      </c>
      <c r="G7734" s="4" t="s">
        <v>31527</v>
      </c>
    </row>
    <row r="7735" spans="1:7">
      <c r="A7735" s="4" t="s">
        <v>31528</v>
      </c>
      <c r="B7735" s="4" t="s">
        <v>31529</v>
      </c>
      <c r="C7735" s="4" t="s">
        <v>464</v>
      </c>
      <c r="D7735" s="4">
        <v>37</v>
      </c>
      <c r="E7735" s="4" t="s">
        <v>31530</v>
      </c>
      <c r="F7735" s="4">
        <v>1.57209730148315</v>
      </c>
      <c r="G7735" s="4" t="s">
        <v>31531</v>
      </c>
    </row>
    <row r="7736" spans="1:7">
      <c r="A7736" s="4" t="s">
        <v>31532</v>
      </c>
      <c r="B7736" s="4" t="s">
        <v>31533</v>
      </c>
      <c r="C7736" s="4" t="s">
        <v>464</v>
      </c>
      <c r="D7736" s="4">
        <v>36</v>
      </c>
      <c r="E7736" s="4" t="s">
        <v>31534</v>
      </c>
      <c r="F7736" s="4">
        <v>1.57184481620789</v>
      </c>
      <c r="G7736" s="4" t="s">
        <v>31535</v>
      </c>
    </row>
    <row r="7737" spans="1:7">
      <c r="A7737" s="4" t="s">
        <v>31536</v>
      </c>
      <c r="B7737" s="4" t="s">
        <v>31537</v>
      </c>
      <c r="C7737" s="4" t="s">
        <v>464</v>
      </c>
      <c r="D7737" s="4">
        <v>39</v>
      </c>
      <c r="E7737" s="4" t="s">
        <v>31538</v>
      </c>
      <c r="F7737" s="4">
        <v>1.57143557071686</v>
      </c>
      <c r="G7737" s="4" t="s">
        <v>31539</v>
      </c>
    </row>
    <row r="7738" spans="1:7">
      <c r="A7738" s="4" t="s">
        <v>31540</v>
      </c>
      <c r="B7738" s="4" t="s">
        <v>31541</v>
      </c>
      <c r="C7738" s="4" t="s">
        <v>464</v>
      </c>
      <c r="D7738" s="4">
        <v>38</v>
      </c>
      <c r="E7738" s="4" t="s">
        <v>31542</v>
      </c>
      <c r="F7738" s="4">
        <v>1.57138705253601</v>
      </c>
      <c r="G7738" s="4" t="s">
        <v>31543</v>
      </c>
    </row>
    <row r="7739" spans="1:7">
      <c r="A7739" s="4" t="s">
        <v>31544</v>
      </c>
      <c r="B7739" s="4" t="s">
        <v>31545</v>
      </c>
      <c r="C7739" s="4" t="s">
        <v>464</v>
      </c>
      <c r="D7739" s="4">
        <v>41</v>
      </c>
      <c r="E7739" s="4" t="s">
        <v>31546</v>
      </c>
      <c r="F7739" s="4">
        <v>1.5707585811615</v>
      </c>
      <c r="G7739" s="4" t="s">
        <v>31547</v>
      </c>
    </row>
    <row r="7740" spans="1:7">
      <c r="A7740" s="4" t="s">
        <v>31548</v>
      </c>
      <c r="B7740" s="4" t="s">
        <v>31549</v>
      </c>
      <c r="C7740" s="4" t="s">
        <v>464</v>
      </c>
      <c r="D7740" s="4">
        <v>37</v>
      </c>
      <c r="E7740" s="4" t="s">
        <v>31550</v>
      </c>
      <c r="F7740" s="4">
        <v>1.57022845745087</v>
      </c>
      <c r="G7740" s="4" t="s">
        <v>31551</v>
      </c>
    </row>
    <row r="7741" spans="1:7">
      <c r="A7741" s="4" t="s">
        <v>31552</v>
      </c>
      <c r="B7741" s="4" t="s">
        <v>31553</v>
      </c>
      <c r="C7741" s="4" t="s">
        <v>464</v>
      </c>
      <c r="D7741" s="4">
        <v>42</v>
      </c>
      <c r="E7741" s="4" t="s">
        <v>31554</v>
      </c>
      <c r="F7741" s="4">
        <v>1.56962370872498</v>
      </c>
      <c r="G7741" s="4" t="s">
        <v>31555</v>
      </c>
    </row>
    <row r="7742" spans="1:7">
      <c r="A7742" s="4" t="s">
        <v>31556</v>
      </c>
      <c r="B7742" s="4" t="s">
        <v>31557</v>
      </c>
      <c r="C7742" s="4" t="s">
        <v>464</v>
      </c>
      <c r="D7742" s="4">
        <v>43</v>
      </c>
      <c r="E7742" s="4" t="s">
        <v>31558</v>
      </c>
      <c r="F7742" s="4">
        <v>1.56925511360168</v>
      </c>
      <c r="G7742" s="4" t="s">
        <v>31559</v>
      </c>
    </row>
    <row r="7743" spans="1:7">
      <c r="A7743" s="4" t="s">
        <v>31560</v>
      </c>
      <c r="B7743" s="4" t="s">
        <v>31561</v>
      </c>
      <c r="C7743" s="4" t="s">
        <v>464</v>
      </c>
      <c r="D7743" s="4">
        <v>37</v>
      </c>
      <c r="E7743" s="4" t="s">
        <v>31562</v>
      </c>
      <c r="F7743" s="4">
        <v>1.56879878044128</v>
      </c>
      <c r="G7743" s="4" t="s">
        <v>31563</v>
      </c>
    </row>
    <row r="7744" spans="1:7">
      <c r="A7744" s="4" t="s">
        <v>31564</v>
      </c>
      <c r="B7744" s="4" t="s">
        <v>31565</v>
      </c>
      <c r="C7744" s="4" t="s">
        <v>464</v>
      </c>
      <c r="D7744" s="4">
        <v>41</v>
      </c>
      <c r="E7744" s="4" t="s">
        <v>31566</v>
      </c>
      <c r="F7744" s="4">
        <v>1.56876957416534</v>
      </c>
      <c r="G7744" s="4" t="s">
        <v>31567</v>
      </c>
    </row>
    <row r="7745" spans="1:7">
      <c r="A7745" s="4" t="s">
        <v>31568</v>
      </c>
      <c r="B7745" s="4" t="s">
        <v>31569</v>
      </c>
      <c r="C7745" s="4" t="s">
        <v>464</v>
      </c>
      <c r="D7745" s="4">
        <v>38</v>
      </c>
      <c r="E7745" s="4" t="s">
        <v>31570</v>
      </c>
      <c r="F7745" s="4">
        <v>1.56863451004028</v>
      </c>
      <c r="G7745" s="4" t="s">
        <v>31571</v>
      </c>
    </row>
    <row r="7746" spans="1:7">
      <c r="A7746" s="4" t="s">
        <v>31572</v>
      </c>
      <c r="B7746" s="4" t="s">
        <v>31573</v>
      </c>
      <c r="C7746" s="4" t="s">
        <v>464</v>
      </c>
      <c r="D7746" s="4">
        <v>40</v>
      </c>
      <c r="E7746" s="4" t="s">
        <v>31574</v>
      </c>
      <c r="F7746" s="4">
        <v>1.56832146644592</v>
      </c>
      <c r="G7746" s="4" t="s">
        <v>31575</v>
      </c>
    </row>
    <row r="7747" spans="1:7">
      <c r="A7747" s="4" t="s">
        <v>31576</v>
      </c>
      <c r="B7747" s="4" t="s">
        <v>31577</v>
      </c>
      <c r="C7747" s="4" t="s">
        <v>464</v>
      </c>
      <c r="D7747" s="4">
        <v>42</v>
      </c>
      <c r="E7747" s="4" t="s">
        <v>31578</v>
      </c>
      <c r="F7747" s="4">
        <v>1.56801474094391</v>
      </c>
      <c r="G7747" s="4" t="s">
        <v>31579</v>
      </c>
    </row>
    <row r="7748" spans="1:7">
      <c r="A7748" s="4" t="s">
        <v>31580</v>
      </c>
      <c r="B7748" s="4" t="s">
        <v>31581</v>
      </c>
      <c r="C7748" s="4" t="s">
        <v>464</v>
      </c>
      <c r="D7748" s="4">
        <v>38</v>
      </c>
      <c r="E7748" s="4" t="s">
        <v>31582</v>
      </c>
      <c r="F7748" s="4">
        <v>1.56723976135254</v>
      </c>
      <c r="G7748" s="4" t="s">
        <v>31583</v>
      </c>
    </row>
    <row r="7749" spans="1:7">
      <c r="A7749" s="4" t="s">
        <v>31584</v>
      </c>
      <c r="B7749" s="4" t="s">
        <v>31585</v>
      </c>
      <c r="C7749" s="4" t="s">
        <v>464</v>
      </c>
      <c r="D7749" s="4">
        <v>37</v>
      </c>
      <c r="E7749" s="4" t="s">
        <v>31586</v>
      </c>
      <c r="F7749" s="4">
        <v>1.56643009185791</v>
      </c>
      <c r="G7749" s="4" t="s">
        <v>31587</v>
      </c>
    </row>
    <row r="7750" spans="1:7">
      <c r="A7750" s="4" t="s">
        <v>31588</v>
      </c>
      <c r="B7750" s="4" t="s">
        <v>31589</v>
      </c>
      <c r="C7750" s="4" t="s">
        <v>464</v>
      </c>
      <c r="D7750" s="4">
        <v>40</v>
      </c>
      <c r="E7750" s="4" t="s">
        <v>31590</v>
      </c>
      <c r="F7750" s="4">
        <v>1.56596803665161</v>
      </c>
      <c r="G7750" s="4" t="s">
        <v>31591</v>
      </c>
    </row>
    <row r="7751" spans="1:7">
      <c r="A7751" s="4" t="s">
        <v>31592</v>
      </c>
      <c r="B7751" s="4" t="s">
        <v>31593</v>
      </c>
      <c r="C7751" s="4" t="s">
        <v>464</v>
      </c>
      <c r="D7751" s="4">
        <v>39</v>
      </c>
      <c r="E7751" s="4" t="s">
        <v>31594</v>
      </c>
      <c r="F7751" s="4">
        <v>1.56561684608459</v>
      </c>
      <c r="G7751" s="4" t="s">
        <v>31595</v>
      </c>
    </row>
    <row r="7752" spans="1:7">
      <c r="A7752" s="4" t="s">
        <v>31596</v>
      </c>
      <c r="B7752" s="4" t="s">
        <v>31597</v>
      </c>
      <c r="C7752" s="4" t="s">
        <v>464</v>
      </c>
      <c r="D7752" s="4">
        <v>34</v>
      </c>
      <c r="E7752" s="4" t="s">
        <v>31598</v>
      </c>
      <c r="F7752" s="4">
        <v>1.56492209434509</v>
      </c>
      <c r="G7752" s="4" t="s">
        <v>31599</v>
      </c>
    </row>
    <row r="7753" spans="1:7">
      <c r="A7753" s="4" t="s">
        <v>31600</v>
      </c>
      <c r="B7753" s="4" t="s">
        <v>31601</v>
      </c>
      <c r="C7753" s="4" t="s">
        <v>551</v>
      </c>
      <c r="D7753" s="4">
        <v>21</v>
      </c>
      <c r="E7753" s="4" t="s">
        <v>31602</v>
      </c>
      <c r="F7753" s="4">
        <v>1.56471359729767</v>
      </c>
      <c r="G7753" s="4" t="s">
        <v>31603</v>
      </c>
    </row>
    <row r="7754" spans="1:7">
      <c r="A7754" s="4" t="s">
        <v>31604</v>
      </c>
      <c r="B7754" s="4" t="s">
        <v>31605</v>
      </c>
      <c r="C7754" s="4" t="s">
        <v>464</v>
      </c>
      <c r="D7754" s="4">
        <v>40</v>
      </c>
      <c r="E7754" s="4" t="s">
        <v>31606</v>
      </c>
      <c r="F7754" s="4">
        <v>1.56463646888733</v>
      </c>
      <c r="G7754" s="4" t="s">
        <v>31607</v>
      </c>
    </row>
    <row r="7755" spans="1:7">
      <c r="A7755" s="4" t="s">
        <v>31608</v>
      </c>
      <c r="B7755" s="4" t="s">
        <v>31609</v>
      </c>
      <c r="C7755" s="4" t="s">
        <v>464</v>
      </c>
      <c r="D7755" s="4">
        <v>30</v>
      </c>
      <c r="E7755" s="4" t="s">
        <v>31610</v>
      </c>
      <c r="F7755" s="4">
        <v>1.56435751914978</v>
      </c>
      <c r="G7755" s="4" t="s">
        <v>31611</v>
      </c>
    </row>
    <row r="7756" spans="1:7">
      <c r="A7756" s="4" t="s">
        <v>31612</v>
      </c>
      <c r="B7756" s="4" t="s">
        <v>31613</v>
      </c>
      <c r="C7756" s="4" t="s">
        <v>464</v>
      </c>
      <c r="D7756" s="4">
        <v>38</v>
      </c>
      <c r="E7756" s="4" t="s">
        <v>31614</v>
      </c>
      <c r="F7756" s="4">
        <v>1.5642421245575</v>
      </c>
      <c r="G7756" s="4" t="s">
        <v>31615</v>
      </c>
    </row>
    <row r="7757" spans="1:7">
      <c r="A7757" s="4" t="s">
        <v>31616</v>
      </c>
      <c r="B7757" s="4" t="s">
        <v>31617</v>
      </c>
      <c r="C7757" s="4" t="s">
        <v>464</v>
      </c>
      <c r="D7757" s="4">
        <v>26</v>
      </c>
      <c r="E7757" s="4" t="s">
        <v>31618</v>
      </c>
      <c r="F7757" s="4">
        <v>1.56408882141113</v>
      </c>
      <c r="G7757" s="4" t="s">
        <v>31619</v>
      </c>
    </row>
    <row r="7758" spans="1:7">
      <c r="A7758" s="4" t="s">
        <v>31620</v>
      </c>
      <c r="B7758" s="4" t="s">
        <v>31621</v>
      </c>
      <c r="C7758" s="4" t="s">
        <v>464</v>
      </c>
      <c r="D7758" s="4">
        <v>40</v>
      </c>
      <c r="E7758" s="4" t="s">
        <v>31622</v>
      </c>
      <c r="F7758" s="4">
        <v>1.56370329856873</v>
      </c>
      <c r="G7758" s="4" t="s">
        <v>31623</v>
      </c>
    </row>
    <row r="7759" spans="1:7">
      <c r="A7759" s="4" t="s">
        <v>31624</v>
      </c>
      <c r="B7759" s="4" t="s">
        <v>31625</v>
      </c>
      <c r="C7759" s="4" t="s">
        <v>464</v>
      </c>
      <c r="D7759" s="4">
        <v>40</v>
      </c>
      <c r="E7759" s="4" t="s">
        <v>31626</v>
      </c>
      <c r="F7759" s="4">
        <v>1.56293487548828</v>
      </c>
      <c r="G7759" s="4" t="s">
        <v>31627</v>
      </c>
    </row>
    <row r="7760" spans="1:7">
      <c r="A7760" s="4" t="s">
        <v>31628</v>
      </c>
      <c r="B7760" s="4" t="s">
        <v>31629</v>
      </c>
      <c r="C7760" s="4" t="s">
        <v>464</v>
      </c>
      <c r="D7760" s="4">
        <v>41</v>
      </c>
      <c r="E7760" s="4" t="s">
        <v>31630</v>
      </c>
      <c r="F7760" s="4">
        <v>1.56230711936951</v>
      </c>
      <c r="G7760" s="4" t="s">
        <v>31631</v>
      </c>
    </row>
    <row r="7761" spans="1:7">
      <c r="A7761" s="4" t="s">
        <v>31632</v>
      </c>
      <c r="B7761" s="4" t="s">
        <v>31633</v>
      </c>
      <c r="C7761" s="4" t="s">
        <v>464</v>
      </c>
      <c r="D7761" s="4">
        <v>38</v>
      </c>
      <c r="E7761" s="4" t="s">
        <v>31634</v>
      </c>
      <c r="F7761" s="4">
        <v>1.56170153617859</v>
      </c>
      <c r="G7761" s="4" t="s">
        <v>31635</v>
      </c>
    </row>
    <row r="7762" spans="1:7">
      <c r="A7762" s="4" t="s">
        <v>31636</v>
      </c>
      <c r="B7762" s="4" t="s">
        <v>31637</v>
      </c>
      <c r="C7762" s="4" t="s">
        <v>464</v>
      </c>
      <c r="D7762" s="4">
        <v>40</v>
      </c>
      <c r="E7762" s="4" t="s">
        <v>31638</v>
      </c>
      <c r="F7762" s="4">
        <v>1.56155097484589</v>
      </c>
      <c r="G7762" s="4" t="s">
        <v>31639</v>
      </c>
    </row>
    <row r="7763" spans="1:7">
      <c r="A7763" s="4" t="s">
        <v>31640</v>
      </c>
      <c r="B7763" s="4" t="s">
        <v>31641</v>
      </c>
      <c r="C7763" s="4" t="s">
        <v>464</v>
      </c>
      <c r="D7763" s="4">
        <v>35</v>
      </c>
      <c r="E7763" s="4" t="s">
        <v>31642</v>
      </c>
      <c r="F7763" s="4">
        <v>1.56138682365417</v>
      </c>
      <c r="G7763" s="4" t="s">
        <v>31643</v>
      </c>
    </row>
    <row r="7764" spans="1:7">
      <c r="A7764" s="4" t="s">
        <v>31644</v>
      </c>
      <c r="B7764" s="4" t="s">
        <v>31645</v>
      </c>
      <c r="C7764" s="4" t="s">
        <v>464</v>
      </c>
      <c r="D7764" s="4">
        <v>38</v>
      </c>
      <c r="E7764" s="4" t="s">
        <v>31646</v>
      </c>
      <c r="F7764" s="4">
        <v>1.56116008758545</v>
      </c>
      <c r="G7764" s="4" t="s">
        <v>31647</v>
      </c>
    </row>
    <row r="7765" spans="1:7">
      <c r="A7765" s="4" t="s">
        <v>31648</v>
      </c>
      <c r="B7765" s="4" t="s">
        <v>31649</v>
      </c>
      <c r="C7765" s="4" t="s">
        <v>464</v>
      </c>
      <c r="D7765" s="4">
        <v>40</v>
      </c>
      <c r="E7765" s="4" t="s">
        <v>31650</v>
      </c>
      <c r="F7765" s="4">
        <v>1.56112134456635</v>
      </c>
      <c r="G7765" s="4" t="s">
        <v>31651</v>
      </c>
    </row>
    <row r="7766" spans="1:7">
      <c r="A7766" s="4" t="s">
        <v>31652</v>
      </c>
      <c r="B7766" s="4" t="s">
        <v>31653</v>
      </c>
      <c r="C7766" s="4" t="s">
        <v>551</v>
      </c>
      <c r="D7766" s="4">
        <v>19</v>
      </c>
      <c r="E7766" s="4" t="s">
        <v>31654</v>
      </c>
      <c r="F7766" s="4">
        <v>1.56089246273041</v>
      </c>
      <c r="G7766" s="4" t="s">
        <v>31655</v>
      </c>
    </row>
    <row r="7767" spans="1:7">
      <c r="A7767" s="4" t="s">
        <v>31656</v>
      </c>
      <c r="B7767" s="4" t="s">
        <v>31657</v>
      </c>
      <c r="C7767" s="4" t="s">
        <v>464</v>
      </c>
      <c r="D7767" s="4">
        <v>39</v>
      </c>
      <c r="E7767" s="4" t="s">
        <v>31658</v>
      </c>
      <c r="F7767" s="4">
        <v>1.5596182346344</v>
      </c>
      <c r="G7767" s="4" t="s">
        <v>31659</v>
      </c>
    </row>
    <row r="7768" spans="1:7">
      <c r="A7768" s="4" t="s">
        <v>31660</v>
      </c>
      <c r="B7768" s="4" t="s">
        <v>31661</v>
      </c>
      <c r="C7768" s="4" t="s">
        <v>464</v>
      </c>
      <c r="D7768" s="4">
        <v>40</v>
      </c>
      <c r="E7768" s="4" t="s">
        <v>31662</v>
      </c>
      <c r="F7768" s="4">
        <v>1.55934798717499</v>
      </c>
      <c r="G7768" s="4" t="s">
        <v>31663</v>
      </c>
    </row>
    <row r="7769" spans="1:7">
      <c r="A7769" s="4" t="s">
        <v>31664</v>
      </c>
      <c r="B7769" s="4" t="s">
        <v>31665</v>
      </c>
      <c r="C7769" s="4" t="s">
        <v>464</v>
      </c>
      <c r="D7769" s="4">
        <v>40</v>
      </c>
      <c r="E7769" s="4" t="s">
        <v>31666</v>
      </c>
      <c r="F7769" s="4">
        <v>1.55871510505676</v>
      </c>
      <c r="G7769" s="4" t="s">
        <v>31667</v>
      </c>
    </row>
    <row r="7770" spans="1:7">
      <c r="A7770" s="4" t="s">
        <v>31668</v>
      </c>
      <c r="B7770" s="4" t="s">
        <v>31669</v>
      </c>
      <c r="C7770" s="4" t="s">
        <v>464</v>
      </c>
      <c r="D7770" s="4">
        <v>30</v>
      </c>
      <c r="E7770" s="4" t="s">
        <v>31670</v>
      </c>
      <c r="F7770" s="4">
        <v>1.55837202072144</v>
      </c>
      <c r="G7770" s="4" t="s">
        <v>31671</v>
      </c>
    </row>
    <row r="7771" spans="1:7">
      <c r="A7771" s="4" t="s">
        <v>31672</v>
      </c>
      <c r="B7771" s="4" t="s">
        <v>31673</v>
      </c>
      <c r="C7771" s="4" t="s">
        <v>464</v>
      </c>
      <c r="D7771" s="4">
        <v>34</v>
      </c>
      <c r="E7771" s="4" t="s">
        <v>31674</v>
      </c>
      <c r="F7771" s="4">
        <v>1.55814516544342</v>
      </c>
      <c r="G7771" s="4" t="s">
        <v>31675</v>
      </c>
    </row>
    <row r="7772" spans="1:7">
      <c r="A7772" s="4" t="s">
        <v>31676</v>
      </c>
      <c r="B7772" s="4" t="s">
        <v>31677</v>
      </c>
      <c r="C7772" s="4" t="s">
        <v>464</v>
      </c>
      <c r="D7772" s="4">
        <v>34</v>
      </c>
      <c r="E7772" s="4" t="s">
        <v>31678</v>
      </c>
      <c r="F7772" s="4">
        <v>1.55734217166901</v>
      </c>
      <c r="G7772" s="4" t="s">
        <v>31679</v>
      </c>
    </row>
    <row r="7773" spans="1:7">
      <c r="A7773" s="4" t="s">
        <v>31680</v>
      </c>
      <c r="B7773" s="4" t="s">
        <v>31681</v>
      </c>
      <c r="C7773" s="4" t="s">
        <v>464</v>
      </c>
      <c r="D7773" s="4">
        <v>42</v>
      </c>
      <c r="E7773" s="4" t="s">
        <v>31682</v>
      </c>
      <c r="F7773" s="4">
        <v>1.55676662921906</v>
      </c>
      <c r="G7773" s="4" t="s">
        <v>31683</v>
      </c>
    </row>
    <row r="7774" spans="1:7">
      <c r="A7774" s="4" t="s">
        <v>31684</v>
      </c>
      <c r="B7774" s="4" t="s">
        <v>31685</v>
      </c>
      <c r="C7774" s="4" t="s">
        <v>464</v>
      </c>
      <c r="D7774" s="4">
        <v>35</v>
      </c>
      <c r="E7774" s="4" t="s">
        <v>31686</v>
      </c>
      <c r="F7774" s="4">
        <v>1.55652177333832</v>
      </c>
      <c r="G7774" s="4" t="s">
        <v>31687</v>
      </c>
    </row>
    <row r="7775" spans="1:7">
      <c r="A7775" s="4" t="s">
        <v>31688</v>
      </c>
      <c r="B7775" s="4" t="s">
        <v>31689</v>
      </c>
      <c r="C7775" s="4" t="s">
        <v>464</v>
      </c>
      <c r="D7775" s="4">
        <v>43</v>
      </c>
      <c r="E7775" s="4" t="s">
        <v>31690</v>
      </c>
      <c r="F7775" s="4">
        <v>1.55622577667236</v>
      </c>
      <c r="G7775" s="4" t="s">
        <v>31691</v>
      </c>
    </row>
    <row r="7776" spans="1:7">
      <c r="A7776" s="4" t="s">
        <v>698</v>
      </c>
      <c r="B7776" s="4" t="s">
        <v>699</v>
      </c>
      <c r="C7776" s="4" t="s">
        <v>464</v>
      </c>
      <c r="D7776" s="4">
        <v>44</v>
      </c>
      <c r="E7776" s="4" t="s">
        <v>700</v>
      </c>
      <c r="F7776" s="4">
        <v>1.55466568470001</v>
      </c>
      <c r="G7776" s="4" t="s">
        <v>701</v>
      </c>
    </row>
    <row r="7777" spans="1:7">
      <c r="A7777" s="4" t="s">
        <v>31692</v>
      </c>
      <c r="B7777" s="4" t="s">
        <v>31693</v>
      </c>
      <c r="C7777" s="4" t="s">
        <v>551</v>
      </c>
      <c r="D7777" s="4">
        <v>19</v>
      </c>
      <c r="E7777" s="4" t="s">
        <v>31694</v>
      </c>
      <c r="F7777" s="4">
        <v>1.55465793609619</v>
      </c>
      <c r="G7777" s="4" t="s">
        <v>31695</v>
      </c>
    </row>
    <row r="7778" spans="1:7">
      <c r="A7778" s="4" t="s">
        <v>31696</v>
      </c>
      <c r="B7778" s="4" t="s">
        <v>31697</v>
      </c>
      <c r="C7778" s="4" t="s">
        <v>464</v>
      </c>
      <c r="D7778" s="4">
        <v>46</v>
      </c>
      <c r="E7778" s="4" t="s">
        <v>31698</v>
      </c>
      <c r="F7778" s="4">
        <v>1.55461144447327</v>
      </c>
      <c r="G7778" s="4" t="s">
        <v>31699</v>
      </c>
    </row>
    <row r="7779" spans="1:7">
      <c r="A7779" s="4" t="s">
        <v>31700</v>
      </c>
      <c r="B7779" s="4" t="s">
        <v>31701</v>
      </c>
      <c r="C7779" s="4" t="s">
        <v>464</v>
      </c>
      <c r="D7779" s="4">
        <v>41</v>
      </c>
      <c r="E7779" s="4" t="s">
        <v>31702</v>
      </c>
      <c r="F7779" s="4">
        <v>1.5545346736908</v>
      </c>
      <c r="G7779" s="4" t="s">
        <v>31703</v>
      </c>
    </row>
    <row r="7780" spans="1:7">
      <c r="A7780" s="4" t="s">
        <v>31704</v>
      </c>
      <c r="B7780" s="4" t="s">
        <v>31705</v>
      </c>
      <c r="C7780" s="4" t="s">
        <v>464</v>
      </c>
      <c r="D7780" s="4">
        <v>42</v>
      </c>
      <c r="E7780" s="4" t="s">
        <v>31706</v>
      </c>
      <c r="F7780" s="4">
        <v>1.55432307720184</v>
      </c>
      <c r="G7780" s="4" t="s">
        <v>31707</v>
      </c>
    </row>
    <row r="7781" spans="1:7">
      <c r="A7781" s="4" t="s">
        <v>31708</v>
      </c>
      <c r="B7781" s="4" t="s">
        <v>31709</v>
      </c>
      <c r="C7781" s="4" t="s">
        <v>464</v>
      </c>
      <c r="D7781" s="4">
        <v>43</v>
      </c>
      <c r="E7781" s="4" t="s">
        <v>31710</v>
      </c>
      <c r="F7781" s="4">
        <v>1.55431890487671</v>
      </c>
      <c r="G7781" s="4" t="s">
        <v>31711</v>
      </c>
    </row>
    <row r="7782" spans="1:7">
      <c r="A7782" s="4" t="s">
        <v>31712</v>
      </c>
      <c r="B7782" s="4" t="s">
        <v>31713</v>
      </c>
      <c r="C7782" s="4" t="s">
        <v>464</v>
      </c>
      <c r="D7782" s="4">
        <v>42</v>
      </c>
      <c r="E7782" s="4" t="s">
        <v>31714</v>
      </c>
      <c r="F7782" s="4">
        <v>1.55422842502594</v>
      </c>
      <c r="G7782" s="4" t="s">
        <v>31715</v>
      </c>
    </row>
    <row r="7783" spans="1:7">
      <c r="A7783" s="4" t="s">
        <v>31716</v>
      </c>
      <c r="B7783" s="4" t="s">
        <v>31717</v>
      </c>
      <c r="C7783" s="4" t="s">
        <v>464</v>
      </c>
      <c r="D7783" s="4">
        <v>41</v>
      </c>
      <c r="E7783" s="4" t="s">
        <v>31718</v>
      </c>
      <c r="F7783" s="4">
        <v>1.55350041389465</v>
      </c>
      <c r="G7783" s="4" t="s">
        <v>31719</v>
      </c>
    </row>
    <row r="7784" spans="1:7">
      <c r="A7784" s="4" t="s">
        <v>31720</v>
      </c>
      <c r="B7784" s="4" t="s">
        <v>31721</v>
      </c>
      <c r="C7784" s="4" t="s">
        <v>464</v>
      </c>
      <c r="D7784" s="4">
        <v>36</v>
      </c>
      <c r="E7784" s="4" t="s">
        <v>31722</v>
      </c>
      <c r="F7784" s="4">
        <v>1.55326676368713</v>
      </c>
      <c r="G7784" s="4" t="s">
        <v>31723</v>
      </c>
    </row>
    <row r="7785" spans="1:7">
      <c r="A7785" s="4" t="s">
        <v>31724</v>
      </c>
      <c r="B7785" s="4" t="s">
        <v>31725</v>
      </c>
      <c r="C7785" s="4" t="s">
        <v>464</v>
      </c>
      <c r="D7785" s="4">
        <v>42</v>
      </c>
      <c r="E7785" s="4" t="s">
        <v>31726</v>
      </c>
      <c r="F7785" s="4">
        <v>1.55298292636871</v>
      </c>
      <c r="G7785" s="4" t="s">
        <v>31727</v>
      </c>
    </row>
    <row r="7786" spans="1:7">
      <c r="A7786" s="4" t="s">
        <v>31728</v>
      </c>
      <c r="B7786" s="4" t="s">
        <v>31729</v>
      </c>
      <c r="C7786" s="4" t="s">
        <v>464</v>
      </c>
      <c r="D7786" s="4">
        <v>33</v>
      </c>
      <c r="E7786" s="4" t="s">
        <v>31730</v>
      </c>
      <c r="F7786" s="4">
        <v>1.55258131027222</v>
      </c>
      <c r="G7786" s="4" t="s">
        <v>31731</v>
      </c>
    </row>
    <row r="7787" spans="1:7">
      <c r="A7787" s="4" t="s">
        <v>31732</v>
      </c>
      <c r="B7787" s="4" t="s">
        <v>31733</v>
      </c>
      <c r="C7787" s="4" t="s">
        <v>464</v>
      </c>
      <c r="D7787" s="4">
        <v>26</v>
      </c>
      <c r="E7787" s="4" t="s">
        <v>31734</v>
      </c>
      <c r="F7787" s="4">
        <v>1.5519050359726</v>
      </c>
      <c r="G7787" s="4" t="s">
        <v>31735</v>
      </c>
    </row>
    <row r="7788" spans="1:7">
      <c r="A7788" s="4" t="s">
        <v>31736</v>
      </c>
      <c r="B7788" s="4" t="s">
        <v>31737</v>
      </c>
      <c r="C7788" s="4" t="s">
        <v>464</v>
      </c>
      <c r="D7788" s="4">
        <v>38</v>
      </c>
      <c r="E7788" s="4" t="s">
        <v>31738</v>
      </c>
      <c r="F7788" s="4">
        <v>1.55163764953613</v>
      </c>
      <c r="G7788" s="4" t="s">
        <v>31739</v>
      </c>
    </row>
    <row r="7789" spans="1:7">
      <c r="A7789" s="4" t="s">
        <v>31740</v>
      </c>
      <c r="B7789" s="4" t="s">
        <v>31741</v>
      </c>
      <c r="C7789" s="4" t="s">
        <v>464</v>
      </c>
      <c r="D7789" s="4">
        <v>33</v>
      </c>
      <c r="E7789" s="4" t="s">
        <v>31742</v>
      </c>
      <c r="F7789" s="4">
        <v>1.55135500431061</v>
      </c>
      <c r="G7789" s="4" t="s">
        <v>31743</v>
      </c>
    </row>
    <row r="7790" spans="1:7">
      <c r="A7790" s="4" t="s">
        <v>31744</v>
      </c>
      <c r="B7790" s="4" t="s">
        <v>31745</v>
      </c>
      <c r="C7790" s="4" t="s">
        <v>551</v>
      </c>
      <c r="D7790" s="4">
        <v>18</v>
      </c>
      <c r="E7790" s="4" t="s">
        <v>31746</v>
      </c>
      <c r="F7790" s="4">
        <v>1.55121779441833</v>
      </c>
      <c r="G7790" s="4" t="s">
        <v>31747</v>
      </c>
    </row>
    <row r="7791" spans="1:7">
      <c r="A7791" s="4" t="s">
        <v>31748</v>
      </c>
      <c r="B7791" s="4" t="s">
        <v>31749</v>
      </c>
      <c r="C7791" s="4" t="s">
        <v>464</v>
      </c>
      <c r="D7791" s="4">
        <v>36</v>
      </c>
      <c r="E7791" s="4" t="s">
        <v>31750</v>
      </c>
      <c r="F7791" s="4">
        <v>1.55093765258789</v>
      </c>
      <c r="G7791" s="4" t="s">
        <v>31751</v>
      </c>
    </row>
    <row r="7792" spans="1:7">
      <c r="A7792" s="4" t="s">
        <v>31752</v>
      </c>
      <c r="B7792" s="4" t="s">
        <v>31753</v>
      </c>
      <c r="C7792" s="4" t="s">
        <v>464</v>
      </c>
      <c r="D7792" s="4">
        <v>29</v>
      </c>
      <c r="E7792" s="4" t="s">
        <v>31754</v>
      </c>
      <c r="F7792" s="4">
        <v>1.5506432056427</v>
      </c>
      <c r="G7792" s="4" t="s">
        <v>31755</v>
      </c>
    </row>
    <row r="7793" spans="1:7">
      <c r="A7793" s="4" t="s">
        <v>31756</v>
      </c>
      <c r="B7793" s="4" t="s">
        <v>31757</v>
      </c>
      <c r="C7793" s="4" t="s">
        <v>464</v>
      </c>
      <c r="D7793" s="4">
        <v>38</v>
      </c>
      <c r="E7793" s="4" t="s">
        <v>31758</v>
      </c>
      <c r="F7793" s="4">
        <v>1.55046486854553</v>
      </c>
      <c r="G7793" s="4" t="s">
        <v>31759</v>
      </c>
    </row>
    <row r="7794" spans="1:7">
      <c r="A7794" s="4" t="s">
        <v>31760</v>
      </c>
      <c r="B7794" s="4" t="s">
        <v>31761</v>
      </c>
      <c r="C7794" s="4" t="s">
        <v>4103</v>
      </c>
      <c r="D7794" s="4">
        <v>28</v>
      </c>
      <c r="E7794" s="4" t="s">
        <v>31762</v>
      </c>
      <c r="F7794" s="4">
        <v>1.55025637149811</v>
      </c>
      <c r="G7794" s="4" t="s">
        <v>31763</v>
      </c>
    </row>
    <row r="7795" spans="1:7">
      <c r="A7795" s="4" t="s">
        <v>31764</v>
      </c>
      <c r="B7795" s="4" t="s">
        <v>31765</v>
      </c>
      <c r="C7795" s="4" t="s">
        <v>464</v>
      </c>
      <c r="D7795" s="4">
        <v>38</v>
      </c>
      <c r="E7795" s="4" t="s">
        <v>31766</v>
      </c>
      <c r="F7795" s="4">
        <v>1.54987192153931</v>
      </c>
      <c r="G7795" s="4" t="s">
        <v>31767</v>
      </c>
    </row>
    <row r="7796" spans="1:7">
      <c r="A7796" s="4" t="s">
        <v>31768</v>
      </c>
      <c r="B7796" s="4" t="s">
        <v>31769</v>
      </c>
      <c r="C7796" s="4" t="s">
        <v>464</v>
      </c>
      <c r="D7796" s="4">
        <v>33</v>
      </c>
      <c r="E7796" s="4" t="s">
        <v>31770</v>
      </c>
      <c r="F7796" s="4">
        <v>1.54972970485687</v>
      </c>
      <c r="G7796" s="4" t="s">
        <v>31771</v>
      </c>
    </row>
    <row r="7797" spans="1:7">
      <c r="A7797" s="4" t="s">
        <v>31772</v>
      </c>
      <c r="B7797" s="4" t="s">
        <v>31773</v>
      </c>
      <c r="C7797" s="4" t="s">
        <v>464</v>
      </c>
      <c r="D7797" s="4">
        <v>35</v>
      </c>
      <c r="E7797" s="4" t="s">
        <v>31774</v>
      </c>
      <c r="F7797" s="4">
        <v>1.54924619197845</v>
      </c>
      <c r="G7797" s="4" t="s">
        <v>31775</v>
      </c>
    </row>
    <row r="7798" spans="1:7">
      <c r="A7798" s="4" t="s">
        <v>31776</v>
      </c>
      <c r="B7798" s="4" t="s">
        <v>31777</v>
      </c>
      <c r="C7798" s="4" t="s">
        <v>464</v>
      </c>
      <c r="D7798" s="4">
        <v>37</v>
      </c>
      <c r="E7798" s="4" t="s">
        <v>31778</v>
      </c>
      <c r="F7798" s="4">
        <v>1.54891180992126</v>
      </c>
      <c r="G7798" s="4" t="s">
        <v>31779</v>
      </c>
    </row>
    <row r="7799" spans="1:7">
      <c r="A7799" s="4" t="s">
        <v>31780</v>
      </c>
      <c r="B7799" s="4" t="s">
        <v>31781</v>
      </c>
      <c r="C7799" s="4" t="s">
        <v>464</v>
      </c>
      <c r="D7799" s="4">
        <v>38</v>
      </c>
      <c r="E7799" s="4" t="s">
        <v>31782</v>
      </c>
      <c r="F7799" s="4">
        <v>1.54888272285461</v>
      </c>
      <c r="G7799" s="4" t="s">
        <v>31783</v>
      </c>
    </row>
    <row r="7800" spans="1:7">
      <c r="A7800" s="4" t="s">
        <v>31784</v>
      </c>
      <c r="B7800" s="4" t="s">
        <v>31785</v>
      </c>
      <c r="C7800" s="4" t="s">
        <v>464</v>
      </c>
      <c r="D7800" s="4">
        <v>35</v>
      </c>
      <c r="E7800" s="4" t="s">
        <v>31786</v>
      </c>
      <c r="F7800" s="4">
        <v>1.54858219623566</v>
      </c>
      <c r="G7800" s="4" t="s">
        <v>31787</v>
      </c>
    </row>
    <row r="7801" spans="1:7">
      <c r="A7801" s="4" t="s">
        <v>31788</v>
      </c>
      <c r="B7801" s="4" t="s">
        <v>31789</v>
      </c>
      <c r="C7801" s="4" t="s">
        <v>464</v>
      </c>
      <c r="D7801" s="4">
        <v>38</v>
      </c>
      <c r="E7801" s="4" t="s">
        <v>31790</v>
      </c>
      <c r="F7801" s="4">
        <v>1.54840326309204</v>
      </c>
      <c r="G7801" s="4" t="s">
        <v>31791</v>
      </c>
    </row>
    <row r="7802" spans="1:7">
      <c r="A7802" s="4" t="s">
        <v>31792</v>
      </c>
      <c r="B7802" s="4" t="s">
        <v>31793</v>
      </c>
      <c r="C7802" s="4" t="s">
        <v>464</v>
      </c>
      <c r="D7802" s="4">
        <v>38</v>
      </c>
      <c r="E7802" s="4" t="s">
        <v>31794</v>
      </c>
      <c r="F7802" s="4">
        <v>1.54837024211884</v>
      </c>
      <c r="G7802" s="4" t="s">
        <v>31795</v>
      </c>
    </row>
    <row r="7803" spans="1:7">
      <c r="A7803" s="4" t="s">
        <v>31796</v>
      </c>
      <c r="B7803" s="4" t="s">
        <v>31797</v>
      </c>
      <c r="C7803" s="4" t="s">
        <v>464</v>
      </c>
      <c r="D7803" s="4">
        <v>40</v>
      </c>
      <c r="E7803" s="4" t="s">
        <v>31798</v>
      </c>
      <c r="F7803" s="4">
        <v>1.54824924468994</v>
      </c>
      <c r="G7803" s="4" t="s">
        <v>31799</v>
      </c>
    </row>
    <row r="7804" spans="1:7">
      <c r="A7804" s="4" t="s">
        <v>31800</v>
      </c>
      <c r="B7804" s="4" t="s">
        <v>31801</v>
      </c>
      <c r="C7804" s="4" t="s">
        <v>464</v>
      </c>
      <c r="D7804" s="4">
        <v>37</v>
      </c>
      <c r="E7804" s="4" t="s">
        <v>31802</v>
      </c>
      <c r="F7804" s="4">
        <v>1.54816341400146</v>
      </c>
      <c r="G7804" s="4" t="s">
        <v>31803</v>
      </c>
    </row>
    <row r="7805" spans="1:7">
      <c r="A7805" s="4" t="s">
        <v>31804</v>
      </c>
      <c r="B7805" s="4" t="s">
        <v>31805</v>
      </c>
      <c r="C7805" s="4" t="s">
        <v>551</v>
      </c>
      <c r="D7805" s="4">
        <v>17</v>
      </c>
      <c r="E7805" s="4" t="s">
        <v>31806</v>
      </c>
      <c r="F7805" s="4">
        <v>1.54711401462555</v>
      </c>
      <c r="G7805" s="4" t="s">
        <v>31807</v>
      </c>
    </row>
    <row r="7806" spans="1:7">
      <c r="A7806" s="4" t="s">
        <v>31808</v>
      </c>
      <c r="B7806" s="4" t="s">
        <v>31809</v>
      </c>
      <c r="C7806" s="4" t="s">
        <v>551</v>
      </c>
      <c r="D7806" s="4">
        <v>17</v>
      </c>
      <c r="E7806" s="4" t="s">
        <v>31810</v>
      </c>
      <c r="F7806" s="4">
        <v>1.54711401462555</v>
      </c>
      <c r="G7806" s="4" t="s">
        <v>31811</v>
      </c>
    </row>
    <row r="7807" spans="1:7">
      <c r="A7807" s="4" t="s">
        <v>31812</v>
      </c>
      <c r="B7807" s="4" t="s">
        <v>31813</v>
      </c>
      <c r="C7807" s="4" t="s">
        <v>551</v>
      </c>
      <c r="D7807" s="4">
        <v>14</v>
      </c>
      <c r="E7807" s="4" t="s">
        <v>31814</v>
      </c>
      <c r="F7807" s="4">
        <v>1.54711401462555</v>
      </c>
      <c r="G7807" s="4" t="s">
        <v>31815</v>
      </c>
    </row>
    <row r="7808" spans="1:7">
      <c r="A7808" s="4" t="s">
        <v>31816</v>
      </c>
      <c r="B7808" s="4" t="s">
        <v>31817</v>
      </c>
      <c r="C7808" s="4" t="s">
        <v>464</v>
      </c>
      <c r="D7808" s="4">
        <v>42</v>
      </c>
      <c r="E7808" s="4" t="s">
        <v>31818</v>
      </c>
      <c r="F7808" s="4">
        <v>1.54670000076294</v>
      </c>
      <c r="G7808" s="4" t="s">
        <v>31819</v>
      </c>
    </row>
    <row r="7809" spans="1:7">
      <c r="A7809" s="4" t="s">
        <v>31820</v>
      </c>
      <c r="B7809" s="4" t="s">
        <v>31821</v>
      </c>
      <c r="C7809" s="4" t="s">
        <v>464</v>
      </c>
      <c r="D7809" s="4">
        <v>43</v>
      </c>
      <c r="E7809" s="4" t="s">
        <v>31822</v>
      </c>
      <c r="F7809" s="4">
        <v>1.54666996002197</v>
      </c>
      <c r="G7809" s="4" t="s">
        <v>31823</v>
      </c>
    </row>
    <row r="7810" spans="1:7">
      <c r="A7810" s="4" t="s">
        <v>31824</v>
      </c>
      <c r="B7810" s="4" t="s">
        <v>31825</v>
      </c>
      <c r="C7810" s="4" t="s">
        <v>464</v>
      </c>
      <c r="D7810" s="4">
        <v>39</v>
      </c>
      <c r="E7810" s="4" t="s">
        <v>31826</v>
      </c>
      <c r="F7810" s="4">
        <v>1.54654943943024</v>
      </c>
      <c r="G7810" s="4" t="s">
        <v>31827</v>
      </c>
    </row>
    <row r="7811" spans="1:7">
      <c r="A7811" s="4" t="s">
        <v>31828</v>
      </c>
      <c r="B7811" s="4" t="s">
        <v>31829</v>
      </c>
      <c r="C7811" s="4" t="s">
        <v>464</v>
      </c>
      <c r="D7811" s="4">
        <v>34</v>
      </c>
      <c r="E7811" s="4" t="s">
        <v>31830</v>
      </c>
      <c r="F7811" s="4">
        <v>1.54627645015717</v>
      </c>
      <c r="G7811" s="4" t="s">
        <v>31831</v>
      </c>
    </row>
    <row r="7812" spans="1:7">
      <c r="A7812" s="4" t="s">
        <v>31832</v>
      </c>
      <c r="B7812" s="4" t="s">
        <v>31833</v>
      </c>
      <c r="C7812" s="4" t="s">
        <v>464</v>
      </c>
      <c r="D7812" s="4">
        <v>38</v>
      </c>
      <c r="E7812" s="4" t="s">
        <v>31834</v>
      </c>
      <c r="F7812" s="4">
        <v>1.5460878610611</v>
      </c>
      <c r="G7812" s="4" t="s">
        <v>31835</v>
      </c>
    </row>
    <row r="7813" spans="1:7">
      <c r="A7813" s="4" t="s">
        <v>31836</v>
      </c>
      <c r="B7813" s="4" t="s">
        <v>31837</v>
      </c>
      <c r="C7813" s="4" t="s">
        <v>464</v>
      </c>
      <c r="D7813" s="4">
        <v>39</v>
      </c>
      <c r="E7813" s="4" t="s">
        <v>31838</v>
      </c>
      <c r="F7813" s="4">
        <v>1.54579997062683</v>
      </c>
      <c r="G7813" s="4" t="s">
        <v>31839</v>
      </c>
    </row>
    <row r="7814" spans="1:7">
      <c r="A7814" s="4" t="s">
        <v>31840</v>
      </c>
      <c r="B7814" s="4" t="s">
        <v>31841</v>
      </c>
      <c r="C7814" s="4" t="s">
        <v>464</v>
      </c>
      <c r="D7814" s="4">
        <v>38</v>
      </c>
      <c r="E7814" s="4" t="s">
        <v>31842</v>
      </c>
      <c r="F7814" s="4">
        <v>1.54561126232147</v>
      </c>
      <c r="G7814" s="4" t="s">
        <v>31843</v>
      </c>
    </row>
    <row r="7815" spans="1:7">
      <c r="A7815" s="4" t="s">
        <v>31844</v>
      </c>
      <c r="B7815" s="4" t="s">
        <v>31845</v>
      </c>
      <c r="C7815" s="4" t="s">
        <v>464</v>
      </c>
      <c r="D7815" s="4">
        <v>36</v>
      </c>
      <c r="E7815" s="4" t="s">
        <v>31846</v>
      </c>
      <c r="F7815" s="4">
        <v>1.54557108879089</v>
      </c>
      <c r="G7815" s="4" t="s">
        <v>31847</v>
      </c>
    </row>
    <row r="7816" spans="1:7">
      <c r="A7816" s="4" t="s">
        <v>31848</v>
      </c>
      <c r="B7816" s="4" t="s">
        <v>31849</v>
      </c>
      <c r="C7816" s="4" t="s">
        <v>464</v>
      </c>
      <c r="D7816" s="4">
        <v>37</v>
      </c>
      <c r="E7816" s="4" t="s">
        <v>31850</v>
      </c>
      <c r="F7816" s="4">
        <v>1.54506456851959</v>
      </c>
      <c r="G7816" s="4" t="s">
        <v>31851</v>
      </c>
    </row>
    <row r="7817" spans="1:7">
      <c r="A7817" s="4" t="s">
        <v>31852</v>
      </c>
      <c r="B7817" s="4" t="s">
        <v>31853</v>
      </c>
      <c r="C7817" s="4" t="s">
        <v>464</v>
      </c>
      <c r="D7817" s="4">
        <v>35</v>
      </c>
      <c r="E7817" s="4" t="s">
        <v>31854</v>
      </c>
      <c r="F7817" s="4">
        <v>1.54489898681641</v>
      </c>
      <c r="G7817" s="4" t="s">
        <v>31855</v>
      </c>
    </row>
    <row r="7818" spans="1:7">
      <c r="A7818" s="4" t="s">
        <v>31856</v>
      </c>
      <c r="B7818" s="4" t="s">
        <v>31857</v>
      </c>
      <c r="C7818" s="4" t="s">
        <v>464</v>
      </c>
      <c r="D7818" s="4">
        <v>34</v>
      </c>
      <c r="E7818" s="4" t="s">
        <v>31858</v>
      </c>
      <c r="F7818" s="4">
        <v>1.54396545886993</v>
      </c>
      <c r="G7818" s="4" t="s">
        <v>31859</v>
      </c>
    </row>
    <row r="7819" spans="1:7">
      <c r="A7819" s="4" t="s">
        <v>31860</v>
      </c>
      <c r="B7819" s="4" t="s">
        <v>31861</v>
      </c>
      <c r="C7819" s="4" t="s">
        <v>464</v>
      </c>
      <c r="D7819" s="4">
        <v>36</v>
      </c>
      <c r="E7819" s="4" t="s">
        <v>31862</v>
      </c>
      <c r="F7819" s="4">
        <v>1.54358124732971</v>
      </c>
      <c r="G7819" s="4" t="s">
        <v>31863</v>
      </c>
    </row>
    <row r="7820" spans="1:7">
      <c r="A7820" s="4" t="s">
        <v>31864</v>
      </c>
      <c r="B7820" s="4" t="s">
        <v>31865</v>
      </c>
      <c r="C7820" s="4" t="s">
        <v>464</v>
      </c>
      <c r="D7820" s="4">
        <v>40</v>
      </c>
      <c r="E7820" s="4" t="s">
        <v>31866</v>
      </c>
      <c r="F7820" s="4">
        <v>1.5426424741745</v>
      </c>
      <c r="G7820" s="4" t="s">
        <v>31867</v>
      </c>
    </row>
    <row r="7821" spans="1:7">
      <c r="A7821" s="4" t="s">
        <v>31868</v>
      </c>
      <c r="B7821" s="4" t="s">
        <v>31869</v>
      </c>
      <c r="C7821" s="4" t="s">
        <v>464</v>
      </c>
      <c r="D7821" s="4">
        <v>40</v>
      </c>
      <c r="E7821" s="4" t="s">
        <v>31870</v>
      </c>
      <c r="F7821" s="4">
        <v>1.54257500171661</v>
      </c>
      <c r="G7821" s="4" t="s">
        <v>31871</v>
      </c>
    </row>
    <row r="7822" spans="1:7">
      <c r="A7822" s="4" t="s">
        <v>31872</v>
      </c>
      <c r="B7822" s="4" t="s">
        <v>31873</v>
      </c>
      <c r="C7822" s="4" t="s">
        <v>551</v>
      </c>
      <c r="D7822" s="4">
        <v>11</v>
      </c>
      <c r="E7822" s="4" t="s">
        <v>31874</v>
      </c>
      <c r="F7822" s="4">
        <v>1.54228222370148</v>
      </c>
      <c r="G7822" s="4" t="s">
        <v>31875</v>
      </c>
    </row>
    <row r="7823" spans="1:7">
      <c r="A7823" s="4" t="s">
        <v>31876</v>
      </c>
      <c r="B7823" s="4" t="s">
        <v>31877</v>
      </c>
      <c r="C7823" s="4" t="s">
        <v>464</v>
      </c>
      <c r="D7823" s="4">
        <v>42</v>
      </c>
      <c r="E7823" s="4" t="s">
        <v>31878</v>
      </c>
      <c r="F7823" s="4">
        <v>1.54223024845123</v>
      </c>
      <c r="G7823" s="4" t="s">
        <v>31879</v>
      </c>
    </row>
    <row r="7824" spans="1:7">
      <c r="A7824" s="4" t="s">
        <v>31880</v>
      </c>
      <c r="B7824" s="4" t="s">
        <v>31881</v>
      </c>
      <c r="C7824" s="4" t="s">
        <v>464</v>
      </c>
      <c r="D7824" s="4">
        <v>32</v>
      </c>
      <c r="E7824" s="4" t="s">
        <v>31882</v>
      </c>
      <c r="F7824" s="4">
        <v>1.54201459884644</v>
      </c>
      <c r="G7824" s="4" t="s">
        <v>31883</v>
      </c>
    </row>
    <row r="7825" spans="1:7">
      <c r="A7825" s="4" t="s">
        <v>31884</v>
      </c>
      <c r="B7825" s="4" t="s">
        <v>31885</v>
      </c>
      <c r="C7825" s="4" t="s">
        <v>464</v>
      </c>
      <c r="D7825" s="4">
        <v>40</v>
      </c>
      <c r="E7825" s="4" t="s">
        <v>31886</v>
      </c>
      <c r="F7825" s="4">
        <v>1.54168212413788</v>
      </c>
      <c r="G7825" s="4" t="s">
        <v>31887</v>
      </c>
    </row>
    <row r="7826" spans="1:7">
      <c r="A7826" s="4" t="s">
        <v>31888</v>
      </c>
      <c r="B7826" s="4" t="s">
        <v>31889</v>
      </c>
      <c r="C7826" s="4" t="s">
        <v>464</v>
      </c>
      <c r="D7826" s="4">
        <v>41</v>
      </c>
      <c r="E7826" s="4" t="s">
        <v>31890</v>
      </c>
      <c r="F7826" s="4">
        <v>1.54105377197266</v>
      </c>
      <c r="G7826" s="4" t="s">
        <v>31891</v>
      </c>
    </row>
    <row r="7827" spans="1:7">
      <c r="A7827" s="4" t="s">
        <v>31892</v>
      </c>
      <c r="B7827" s="4" t="s">
        <v>31893</v>
      </c>
      <c r="C7827" s="4" t="s">
        <v>464</v>
      </c>
      <c r="D7827" s="4">
        <v>41</v>
      </c>
      <c r="E7827" s="4" t="s">
        <v>31894</v>
      </c>
      <c r="F7827" s="4">
        <v>1.54068601131439</v>
      </c>
      <c r="G7827" s="4" t="s">
        <v>31895</v>
      </c>
    </row>
    <row r="7828" spans="1:7">
      <c r="A7828" s="4" t="s">
        <v>31896</v>
      </c>
      <c r="B7828" s="4" t="s">
        <v>31897</v>
      </c>
      <c r="C7828" s="4" t="s">
        <v>464</v>
      </c>
      <c r="D7828" s="4">
        <v>35</v>
      </c>
      <c r="E7828" s="4" t="s">
        <v>31898</v>
      </c>
      <c r="F7828" s="4">
        <v>1.54047644138336</v>
      </c>
      <c r="G7828" s="4" t="s">
        <v>31899</v>
      </c>
    </row>
    <row r="7829" spans="1:7">
      <c r="A7829" s="4" t="s">
        <v>31900</v>
      </c>
      <c r="B7829" s="4" t="s">
        <v>31901</v>
      </c>
      <c r="C7829" s="4" t="s">
        <v>464</v>
      </c>
      <c r="D7829" s="4">
        <v>37</v>
      </c>
      <c r="E7829" s="4" t="s">
        <v>31902</v>
      </c>
      <c r="F7829" s="4">
        <v>1.54008316993713</v>
      </c>
      <c r="G7829" s="4" t="s">
        <v>31903</v>
      </c>
    </row>
    <row r="7830" spans="1:7">
      <c r="A7830" s="4" t="s">
        <v>31904</v>
      </c>
      <c r="B7830" s="4" t="s">
        <v>31905</v>
      </c>
      <c r="C7830" s="4" t="s">
        <v>464</v>
      </c>
      <c r="D7830" s="4">
        <v>35</v>
      </c>
      <c r="E7830" s="4" t="s">
        <v>31906</v>
      </c>
      <c r="F7830" s="4">
        <v>1.54001212120056</v>
      </c>
      <c r="G7830" s="4" t="s">
        <v>31907</v>
      </c>
    </row>
    <row r="7831" spans="1:7">
      <c r="A7831" s="4" t="s">
        <v>31908</v>
      </c>
      <c r="B7831" s="4" t="s">
        <v>31909</v>
      </c>
      <c r="C7831" s="4" t="s">
        <v>464</v>
      </c>
      <c r="D7831" s="4">
        <v>39</v>
      </c>
      <c r="E7831" s="4" t="s">
        <v>31910</v>
      </c>
      <c r="F7831" s="4">
        <v>1.53984653949738</v>
      </c>
      <c r="G7831" s="4" t="s">
        <v>31911</v>
      </c>
    </row>
    <row r="7832" spans="1:7">
      <c r="A7832" s="4" t="s">
        <v>31912</v>
      </c>
      <c r="B7832" s="4" t="s">
        <v>31913</v>
      </c>
      <c r="C7832" s="4" t="s">
        <v>464</v>
      </c>
      <c r="D7832" s="4">
        <v>45</v>
      </c>
      <c r="E7832" s="4" t="s">
        <v>31914</v>
      </c>
      <c r="F7832" s="4">
        <v>1.53922557830811</v>
      </c>
      <c r="G7832" s="4" t="s">
        <v>31915</v>
      </c>
    </row>
    <row r="7833" spans="1:7">
      <c r="A7833" s="4" t="s">
        <v>31916</v>
      </c>
      <c r="B7833" s="4" t="s">
        <v>31917</v>
      </c>
      <c r="C7833" s="4" t="s">
        <v>464</v>
      </c>
      <c r="D7833" s="4">
        <v>40</v>
      </c>
      <c r="E7833" s="4" t="s">
        <v>31918</v>
      </c>
      <c r="F7833" s="4">
        <v>1.53892993927002</v>
      </c>
      <c r="G7833" s="4" t="s">
        <v>31919</v>
      </c>
    </row>
    <row r="7834" spans="1:7">
      <c r="A7834" s="4" t="s">
        <v>31920</v>
      </c>
      <c r="B7834" s="4" t="s">
        <v>31921</v>
      </c>
      <c r="C7834" s="4" t="s">
        <v>551</v>
      </c>
      <c r="D7834" s="4">
        <v>18</v>
      </c>
      <c r="E7834" s="4" t="s">
        <v>31922</v>
      </c>
      <c r="F7834" s="4">
        <v>1.53865075111389</v>
      </c>
      <c r="G7834" s="4" t="s">
        <v>31923</v>
      </c>
    </row>
    <row r="7835" spans="1:7">
      <c r="A7835" s="4" t="s">
        <v>31924</v>
      </c>
      <c r="B7835" s="4" t="s">
        <v>31925</v>
      </c>
      <c r="C7835" s="4" t="s">
        <v>464</v>
      </c>
      <c r="D7835" s="4">
        <v>36</v>
      </c>
      <c r="E7835" s="4" t="s">
        <v>31926</v>
      </c>
      <c r="F7835" s="4">
        <v>1.53853142261505</v>
      </c>
      <c r="G7835" s="4" t="s">
        <v>31927</v>
      </c>
    </row>
    <row r="7836" spans="1:7">
      <c r="A7836" s="4" t="s">
        <v>31928</v>
      </c>
      <c r="B7836" s="4" t="s">
        <v>31929</v>
      </c>
      <c r="C7836" s="4" t="s">
        <v>464</v>
      </c>
      <c r="D7836" s="4">
        <v>36</v>
      </c>
      <c r="E7836" s="4" t="s">
        <v>31930</v>
      </c>
      <c r="F7836" s="4">
        <v>1.53848624229431</v>
      </c>
      <c r="G7836" s="4" t="s">
        <v>31931</v>
      </c>
    </row>
    <row r="7837" spans="1:7">
      <c r="A7837" s="4" t="s">
        <v>31932</v>
      </c>
      <c r="B7837" s="4" t="s">
        <v>31933</v>
      </c>
      <c r="C7837" s="4" t="s">
        <v>464</v>
      </c>
      <c r="D7837" s="4">
        <v>40</v>
      </c>
      <c r="E7837" s="4" t="s">
        <v>31934</v>
      </c>
      <c r="F7837" s="4">
        <v>1.53816151618958</v>
      </c>
      <c r="G7837" s="4" t="s">
        <v>31935</v>
      </c>
    </row>
    <row r="7838" spans="1:7">
      <c r="A7838" s="4" t="s">
        <v>31936</v>
      </c>
      <c r="B7838" s="4" t="s">
        <v>31937</v>
      </c>
      <c r="C7838" s="4" t="s">
        <v>464</v>
      </c>
      <c r="D7838" s="4">
        <v>40</v>
      </c>
      <c r="E7838" s="4" t="s">
        <v>31938</v>
      </c>
      <c r="F7838" s="4">
        <v>1.5378680229187</v>
      </c>
      <c r="G7838" s="4" t="s">
        <v>31939</v>
      </c>
    </row>
    <row r="7839" spans="1:7">
      <c r="A7839" s="4" t="s">
        <v>31940</v>
      </c>
      <c r="B7839" s="4" t="s">
        <v>31941</v>
      </c>
      <c r="C7839" s="4" t="s">
        <v>464</v>
      </c>
      <c r="D7839" s="4">
        <v>43</v>
      </c>
      <c r="E7839" s="4" t="s">
        <v>31942</v>
      </c>
      <c r="F7839" s="4">
        <v>1.53765070438385</v>
      </c>
      <c r="G7839" s="4" t="s">
        <v>31943</v>
      </c>
    </row>
    <row r="7840" spans="1:7">
      <c r="A7840" s="4" t="s">
        <v>31944</v>
      </c>
      <c r="B7840" s="4" t="s">
        <v>31945</v>
      </c>
      <c r="C7840" s="4" t="s">
        <v>464</v>
      </c>
      <c r="D7840" s="4">
        <v>40</v>
      </c>
      <c r="E7840" s="4" t="s">
        <v>31946</v>
      </c>
      <c r="F7840" s="4">
        <v>1.53742408752441</v>
      </c>
      <c r="G7840" s="4" t="s">
        <v>31947</v>
      </c>
    </row>
    <row r="7841" spans="1:7">
      <c r="A7841" s="4" t="s">
        <v>31948</v>
      </c>
      <c r="B7841" s="4" t="s">
        <v>31949</v>
      </c>
      <c r="C7841" s="4" t="s">
        <v>464</v>
      </c>
      <c r="D7841" s="4">
        <v>42</v>
      </c>
      <c r="E7841" s="4" t="s">
        <v>31950</v>
      </c>
      <c r="F7841" s="4">
        <v>1.53738176822662</v>
      </c>
      <c r="G7841" s="4" t="s">
        <v>31951</v>
      </c>
    </row>
    <row r="7842" spans="1:7">
      <c r="A7842" s="4" t="s">
        <v>31952</v>
      </c>
      <c r="B7842" s="4" t="s">
        <v>31953</v>
      </c>
      <c r="C7842" s="4" t="s">
        <v>3050</v>
      </c>
      <c r="D7842" s="4">
        <v>2</v>
      </c>
      <c r="E7842" s="4" t="s">
        <v>31954</v>
      </c>
      <c r="F7842" s="4">
        <v>1.53722774982452</v>
      </c>
      <c r="G7842" s="4" t="s">
        <v>31955</v>
      </c>
    </row>
    <row r="7843" spans="1:7">
      <c r="A7843" s="4" t="s">
        <v>31956</v>
      </c>
      <c r="B7843" s="4" t="s">
        <v>31957</v>
      </c>
      <c r="C7843" s="4" t="s">
        <v>3050</v>
      </c>
      <c r="D7843" s="4">
        <v>2</v>
      </c>
      <c r="E7843" s="4" t="s">
        <v>31958</v>
      </c>
      <c r="F7843" s="4">
        <v>1.53722774982452</v>
      </c>
      <c r="G7843" s="4" t="s">
        <v>31959</v>
      </c>
    </row>
    <row r="7844" spans="1:7">
      <c r="A7844" s="4" t="s">
        <v>31960</v>
      </c>
      <c r="B7844" s="4" t="s">
        <v>31961</v>
      </c>
      <c r="C7844" s="4" t="s">
        <v>464</v>
      </c>
      <c r="D7844" s="4">
        <v>34</v>
      </c>
      <c r="E7844" s="4" t="s">
        <v>31962</v>
      </c>
      <c r="F7844" s="4">
        <v>1.53669261932373</v>
      </c>
      <c r="G7844" s="4" t="s">
        <v>31963</v>
      </c>
    </row>
    <row r="7845" spans="1:7">
      <c r="A7845" s="4" t="s">
        <v>31964</v>
      </c>
      <c r="B7845" s="4" t="s">
        <v>31965</v>
      </c>
      <c r="C7845" s="4" t="s">
        <v>464</v>
      </c>
      <c r="D7845" s="4">
        <v>41</v>
      </c>
      <c r="E7845" s="4" t="s">
        <v>31966</v>
      </c>
      <c r="F7845" s="4">
        <v>1.53660297393799</v>
      </c>
      <c r="G7845" s="4" t="s">
        <v>31967</v>
      </c>
    </row>
    <row r="7846" spans="1:7">
      <c r="A7846" s="4" t="s">
        <v>31968</v>
      </c>
      <c r="B7846" s="4" t="s">
        <v>31969</v>
      </c>
      <c r="C7846" s="4" t="s">
        <v>464</v>
      </c>
      <c r="D7846" s="4">
        <v>41</v>
      </c>
      <c r="E7846" s="4" t="s">
        <v>31970</v>
      </c>
      <c r="F7846" s="4">
        <v>1.53651559352875</v>
      </c>
      <c r="G7846" s="4" t="s">
        <v>31971</v>
      </c>
    </row>
    <row r="7847" spans="1:7">
      <c r="A7847" s="4" t="s">
        <v>31972</v>
      </c>
      <c r="B7847" s="4" t="s">
        <v>31973</v>
      </c>
      <c r="C7847" s="4" t="s">
        <v>464</v>
      </c>
      <c r="D7847" s="4">
        <v>38</v>
      </c>
      <c r="E7847" s="4" t="s">
        <v>31974</v>
      </c>
      <c r="F7847" s="4">
        <v>1.53624045848846</v>
      </c>
      <c r="G7847" s="4" t="s">
        <v>31975</v>
      </c>
    </row>
    <row r="7848" spans="1:7">
      <c r="A7848" s="4" t="s">
        <v>31976</v>
      </c>
      <c r="B7848" s="4" t="s">
        <v>31977</v>
      </c>
      <c r="C7848" s="4" t="s">
        <v>464</v>
      </c>
      <c r="D7848" s="4">
        <v>35</v>
      </c>
      <c r="E7848" s="4" t="s">
        <v>31978</v>
      </c>
      <c r="F7848" s="4">
        <v>1.53595113754272</v>
      </c>
      <c r="G7848" s="4" t="s">
        <v>31979</v>
      </c>
    </row>
    <row r="7849" spans="1:7">
      <c r="A7849" s="4" t="s">
        <v>31980</v>
      </c>
      <c r="B7849" s="4" t="s">
        <v>31981</v>
      </c>
      <c r="C7849" s="4" t="s">
        <v>464</v>
      </c>
      <c r="D7849" s="4">
        <v>38</v>
      </c>
      <c r="E7849" s="4" t="s">
        <v>31982</v>
      </c>
      <c r="F7849" s="4">
        <v>1.53584313392639</v>
      </c>
      <c r="G7849" s="4" t="s">
        <v>31983</v>
      </c>
    </row>
    <row r="7850" spans="1:7">
      <c r="A7850" s="4" t="s">
        <v>31984</v>
      </c>
      <c r="B7850" s="4" t="s">
        <v>31985</v>
      </c>
      <c r="C7850" s="4" t="s">
        <v>464</v>
      </c>
      <c r="D7850" s="4">
        <v>38</v>
      </c>
      <c r="E7850" s="4" t="s">
        <v>31986</v>
      </c>
      <c r="F7850" s="4">
        <v>1.53584158420563</v>
      </c>
      <c r="G7850" s="4" t="s">
        <v>31987</v>
      </c>
    </row>
    <row r="7851" spans="1:7">
      <c r="A7851" s="4" t="s">
        <v>31988</v>
      </c>
      <c r="B7851" s="4" t="s">
        <v>31989</v>
      </c>
      <c r="C7851" s="4" t="s">
        <v>464</v>
      </c>
      <c r="D7851" s="4">
        <v>29</v>
      </c>
      <c r="E7851" s="4" t="s">
        <v>31990</v>
      </c>
      <c r="F7851" s="4">
        <v>1.53574252128601</v>
      </c>
      <c r="G7851" s="4" t="s">
        <v>31991</v>
      </c>
    </row>
    <row r="7852" spans="1:7">
      <c r="A7852" s="4" t="s">
        <v>31992</v>
      </c>
      <c r="B7852" s="4" t="s">
        <v>31993</v>
      </c>
      <c r="C7852" s="4" t="s">
        <v>464</v>
      </c>
      <c r="D7852" s="4">
        <v>41</v>
      </c>
      <c r="E7852" s="4" t="s">
        <v>31994</v>
      </c>
      <c r="F7852" s="4">
        <v>1.53552579879761</v>
      </c>
      <c r="G7852" s="4" t="s">
        <v>31995</v>
      </c>
    </row>
    <row r="7853" spans="1:7">
      <c r="A7853" s="4" t="s">
        <v>31996</v>
      </c>
      <c r="B7853" s="4" t="s">
        <v>31997</v>
      </c>
      <c r="C7853" s="4" t="s">
        <v>464</v>
      </c>
      <c r="D7853" s="4">
        <v>40</v>
      </c>
      <c r="E7853" s="4" t="s">
        <v>31998</v>
      </c>
      <c r="F7853" s="4">
        <v>1.53516447544098</v>
      </c>
      <c r="G7853" s="4" t="s">
        <v>31999</v>
      </c>
    </row>
    <row r="7854" spans="1:7">
      <c r="A7854" s="4" t="s">
        <v>32000</v>
      </c>
      <c r="B7854" s="4" t="s">
        <v>32001</v>
      </c>
      <c r="C7854" s="4" t="s">
        <v>464</v>
      </c>
      <c r="D7854" s="4">
        <v>43</v>
      </c>
      <c r="E7854" s="4" t="s">
        <v>32002</v>
      </c>
      <c r="F7854" s="4">
        <v>1.53495991230011</v>
      </c>
      <c r="G7854" s="4" t="s">
        <v>32003</v>
      </c>
    </row>
    <row r="7855" spans="1:7">
      <c r="A7855" s="4" t="s">
        <v>32004</v>
      </c>
      <c r="B7855" s="4" t="s">
        <v>32005</v>
      </c>
      <c r="C7855" s="4" t="s">
        <v>464</v>
      </c>
      <c r="D7855" s="4">
        <v>36</v>
      </c>
      <c r="E7855" s="4" t="s">
        <v>32006</v>
      </c>
      <c r="F7855" s="4">
        <v>1.53486239910126</v>
      </c>
      <c r="G7855" s="4" t="s">
        <v>32007</v>
      </c>
    </row>
    <row r="7856" spans="1:7">
      <c r="A7856" s="4" t="s">
        <v>32008</v>
      </c>
      <c r="B7856" s="4" t="s">
        <v>32009</v>
      </c>
      <c r="C7856" s="4" t="s">
        <v>464</v>
      </c>
      <c r="D7856" s="4">
        <v>37</v>
      </c>
      <c r="E7856" s="4" t="s">
        <v>32010</v>
      </c>
      <c r="F7856" s="4">
        <v>1.53476357460022</v>
      </c>
      <c r="G7856" s="4" t="s">
        <v>32011</v>
      </c>
    </row>
    <row r="7857" spans="1:7">
      <c r="A7857" s="4" t="s">
        <v>32012</v>
      </c>
      <c r="B7857" s="4" t="s">
        <v>32013</v>
      </c>
      <c r="C7857" s="4" t="s">
        <v>464</v>
      </c>
      <c r="D7857" s="4">
        <v>34</v>
      </c>
      <c r="E7857" s="4" t="s">
        <v>32014</v>
      </c>
      <c r="F7857" s="4">
        <v>1.534459233284</v>
      </c>
      <c r="G7857" s="4" t="s">
        <v>32015</v>
      </c>
    </row>
    <row r="7858" spans="1:7">
      <c r="A7858" s="4" t="s">
        <v>32016</v>
      </c>
      <c r="B7858" s="4" t="s">
        <v>32017</v>
      </c>
      <c r="C7858" s="4" t="s">
        <v>464</v>
      </c>
      <c r="D7858" s="4">
        <v>33</v>
      </c>
      <c r="E7858" s="4" t="s">
        <v>32018</v>
      </c>
      <c r="F7858" s="4">
        <v>1.53394734859467</v>
      </c>
      <c r="G7858" s="4" t="s">
        <v>32019</v>
      </c>
    </row>
    <row r="7859" spans="1:7">
      <c r="A7859" s="4" t="s">
        <v>32020</v>
      </c>
      <c r="B7859" s="4" t="s">
        <v>32021</v>
      </c>
      <c r="C7859" s="4" t="s">
        <v>464</v>
      </c>
      <c r="D7859" s="4">
        <v>38</v>
      </c>
      <c r="E7859" s="4" t="s">
        <v>32022</v>
      </c>
      <c r="F7859" s="4">
        <v>1.53381967544556</v>
      </c>
      <c r="G7859" s="4" t="s">
        <v>32023</v>
      </c>
    </row>
    <row r="7860" spans="1:7">
      <c r="A7860" s="4" t="s">
        <v>32024</v>
      </c>
      <c r="B7860" s="4" t="s">
        <v>32025</v>
      </c>
      <c r="C7860" s="4" t="s">
        <v>464</v>
      </c>
      <c r="D7860" s="4">
        <v>39</v>
      </c>
      <c r="E7860" s="4" t="s">
        <v>32026</v>
      </c>
      <c r="F7860" s="4">
        <v>1.5336400270462</v>
      </c>
      <c r="G7860" s="4" t="s">
        <v>32027</v>
      </c>
    </row>
    <row r="7861" spans="1:7">
      <c r="A7861" s="4" t="s">
        <v>32028</v>
      </c>
      <c r="B7861" s="4" t="s">
        <v>32029</v>
      </c>
      <c r="C7861" s="4" t="s">
        <v>464</v>
      </c>
      <c r="D7861" s="4">
        <v>40</v>
      </c>
      <c r="E7861" s="4" t="s">
        <v>32030</v>
      </c>
      <c r="F7861" s="4">
        <v>1.5335681438446</v>
      </c>
      <c r="G7861" s="4" t="s">
        <v>32031</v>
      </c>
    </row>
    <row r="7862" spans="1:7">
      <c r="A7862" s="4" t="s">
        <v>32032</v>
      </c>
      <c r="B7862" s="4" t="s">
        <v>32033</v>
      </c>
      <c r="C7862" s="4" t="s">
        <v>464</v>
      </c>
      <c r="D7862" s="4">
        <v>33</v>
      </c>
      <c r="E7862" s="4" t="s">
        <v>32034</v>
      </c>
      <c r="F7862" s="4">
        <v>1.53270053863525</v>
      </c>
      <c r="G7862" s="4" t="s">
        <v>32035</v>
      </c>
    </row>
    <row r="7863" spans="1:7">
      <c r="A7863" s="4" t="s">
        <v>32036</v>
      </c>
      <c r="B7863" s="4" t="s">
        <v>32037</v>
      </c>
      <c r="C7863" s="4" t="s">
        <v>464</v>
      </c>
      <c r="D7863" s="4">
        <v>40</v>
      </c>
      <c r="E7863" s="4" t="s">
        <v>32038</v>
      </c>
      <c r="F7863" s="4">
        <v>1.53259575366974</v>
      </c>
      <c r="G7863" s="4" t="s">
        <v>32039</v>
      </c>
    </row>
    <row r="7864" spans="1:7">
      <c r="A7864" s="4" t="s">
        <v>32040</v>
      </c>
      <c r="B7864" s="4" t="s">
        <v>32041</v>
      </c>
      <c r="C7864" s="4" t="s">
        <v>464</v>
      </c>
      <c r="D7864" s="4">
        <v>26</v>
      </c>
      <c r="E7864" s="4" t="s">
        <v>32042</v>
      </c>
      <c r="F7864" s="4">
        <v>1.53249216079712</v>
      </c>
      <c r="G7864" s="4" t="s">
        <v>32043</v>
      </c>
    </row>
    <row r="7865" spans="1:7">
      <c r="A7865" s="4" t="s">
        <v>32044</v>
      </c>
      <c r="B7865" s="4" t="s">
        <v>32045</v>
      </c>
      <c r="C7865" s="4" t="s">
        <v>464</v>
      </c>
      <c r="D7865" s="4">
        <v>42</v>
      </c>
      <c r="E7865" s="4" t="s">
        <v>32046</v>
      </c>
      <c r="F7865" s="4">
        <v>1.53240644931793</v>
      </c>
      <c r="G7865" s="4" t="s">
        <v>32047</v>
      </c>
    </row>
    <row r="7866" spans="1:7">
      <c r="A7866" s="4" t="s">
        <v>32048</v>
      </c>
      <c r="B7866" s="4" t="s">
        <v>32049</v>
      </c>
      <c r="C7866" s="4" t="s">
        <v>464</v>
      </c>
      <c r="D7866" s="4">
        <v>32</v>
      </c>
      <c r="E7866" s="4" t="s">
        <v>32050</v>
      </c>
      <c r="F7866" s="4">
        <v>1.53203964233398</v>
      </c>
      <c r="G7866" s="4" t="s">
        <v>32051</v>
      </c>
    </row>
    <row r="7867" spans="1:7">
      <c r="A7867" s="4" t="s">
        <v>32052</v>
      </c>
      <c r="B7867" s="4" t="s">
        <v>32053</v>
      </c>
      <c r="C7867" s="4" t="s">
        <v>464</v>
      </c>
      <c r="D7867" s="4">
        <v>38</v>
      </c>
      <c r="E7867" s="4" t="s">
        <v>32054</v>
      </c>
      <c r="F7867" s="4">
        <v>1.53189504146576</v>
      </c>
      <c r="G7867" s="4" t="s">
        <v>32055</v>
      </c>
    </row>
    <row r="7868" spans="1:7">
      <c r="A7868" s="4" t="s">
        <v>32056</v>
      </c>
      <c r="B7868" s="4" t="s">
        <v>32057</v>
      </c>
      <c r="C7868" s="4" t="s">
        <v>464</v>
      </c>
      <c r="D7868" s="4">
        <v>34</v>
      </c>
      <c r="E7868" s="4" t="s">
        <v>32058</v>
      </c>
      <c r="F7868" s="4">
        <v>1.53138267993927</v>
      </c>
      <c r="G7868" s="4" t="s">
        <v>32059</v>
      </c>
    </row>
    <row r="7869" spans="1:7">
      <c r="A7869" s="4" t="s">
        <v>32060</v>
      </c>
      <c r="B7869" s="4" t="s">
        <v>32061</v>
      </c>
      <c r="C7869" s="4" t="s">
        <v>464</v>
      </c>
      <c r="D7869" s="4">
        <v>41</v>
      </c>
      <c r="E7869" s="4" t="s">
        <v>32062</v>
      </c>
      <c r="F7869" s="4">
        <v>1.53094708919525</v>
      </c>
      <c r="G7869" s="4" t="s">
        <v>32063</v>
      </c>
    </row>
    <row r="7870" spans="1:7">
      <c r="A7870" s="4" t="s">
        <v>32064</v>
      </c>
      <c r="B7870" s="4" t="s">
        <v>32065</v>
      </c>
      <c r="C7870" s="4" t="s">
        <v>464</v>
      </c>
      <c r="D7870" s="4">
        <v>28</v>
      </c>
      <c r="E7870" s="4" t="s">
        <v>32066</v>
      </c>
      <c r="F7870" s="4">
        <v>1.53094565868378</v>
      </c>
      <c r="G7870" s="4" t="s">
        <v>32067</v>
      </c>
    </row>
    <row r="7871" spans="1:7">
      <c r="A7871" s="4" t="s">
        <v>32068</v>
      </c>
      <c r="B7871" s="4" t="s">
        <v>32069</v>
      </c>
      <c r="C7871" s="4" t="s">
        <v>464</v>
      </c>
      <c r="D7871" s="4">
        <v>34</v>
      </c>
      <c r="E7871" s="4" t="s">
        <v>32070</v>
      </c>
      <c r="F7871" s="4">
        <v>1.53064823150635</v>
      </c>
      <c r="G7871" s="4" t="s">
        <v>32071</v>
      </c>
    </row>
    <row r="7872" spans="1:7">
      <c r="A7872" s="4" t="s">
        <v>32072</v>
      </c>
      <c r="B7872" s="4" t="s">
        <v>32073</v>
      </c>
      <c r="C7872" s="4" t="s">
        <v>464</v>
      </c>
      <c r="D7872" s="4">
        <v>38</v>
      </c>
      <c r="E7872" s="4" t="s">
        <v>32074</v>
      </c>
      <c r="F7872" s="4">
        <v>1.52994406223297</v>
      </c>
      <c r="G7872" s="4" t="s">
        <v>32075</v>
      </c>
    </row>
    <row r="7873" spans="1:7">
      <c r="A7873" s="4" t="s">
        <v>32076</v>
      </c>
      <c r="B7873" s="4" t="s">
        <v>32077</v>
      </c>
      <c r="C7873" s="4" t="s">
        <v>464</v>
      </c>
      <c r="D7873" s="4">
        <v>33</v>
      </c>
      <c r="E7873" s="4" t="s">
        <v>32078</v>
      </c>
      <c r="F7873" s="4">
        <v>1.5298798084259</v>
      </c>
      <c r="G7873" s="4" t="s">
        <v>32079</v>
      </c>
    </row>
    <row r="7874" spans="1:7">
      <c r="A7874" s="4" t="s">
        <v>32080</v>
      </c>
      <c r="B7874" s="4" t="s">
        <v>32081</v>
      </c>
      <c r="C7874" s="4" t="s">
        <v>464</v>
      </c>
      <c r="D7874" s="4">
        <v>34</v>
      </c>
      <c r="E7874" s="4" t="s">
        <v>32082</v>
      </c>
      <c r="F7874" s="4">
        <v>1.52953886985779</v>
      </c>
      <c r="G7874" s="4" t="s">
        <v>32083</v>
      </c>
    </row>
    <row r="7875" spans="1:7">
      <c r="A7875" s="4" t="s">
        <v>32084</v>
      </c>
      <c r="B7875" s="4" t="s">
        <v>32085</v>
      </c>
      <c r="C7875" s="4" t="s">
        <v>464</v>
      </c>
      <c r="D7875" s="4">
        <v>36</v>
      </c>
      <c r="E7875" s="4" t="s">
        <v>32086</v>
      </c>
      <c r="F7875" s="4">
        <v>1.52950847148895</v>
      </c>
      <c r="G7875" s="4" t="s">
        <v>32087</v>
      </c>
    </row>
    <row r="7876" spans="1:7">
      <c r="A7876" s="4" t="s">
        <v>32088</v>
      </c>
      <c r="B7876" s="4" t="s">
        <v>32089</v>
      </c>
      <c r="C7876" s="4" t="s">
        <v>464</v>
      </c>
      <c r="D7876" s="4">
        <v>38</v>
      </c>
      <c r="E7876" s="4" t="s">
        <v>32090</v>
      </c>
      <c r="F7876" s="4">
        <v>1.52938270568848</v>
      </c>
      <c r="G7876" s="4" t="s">
        <v>32091</v>
      </c>
    </row>
    <row r="7877" spans="1:7">
      <c r="A7877" s="4" t="s">
        <v>32092</v>
      </c>
      <c r="B7877" s="4" t="s">
        <v>32093</v>
      </c>
      <c r="C7877" s="4" t="s">
        <v>464</v>
      </c>
      <c r="D7877" s="4">
        <v>44</v>
      </c>
      <c r="E7877" s="4" t="s">
        <v>32094</v>
      </c>
      <c r="F7877" s="4">
        <v>1.5293664932251</v>
      </c>
      <c r="G7877" s="4" t="s">
        <v>32095</v>
      </c>
    </row>
    <row r="7878" spans="1:7">
      <c r="A7878" s="4" t="s">
        <v>32096</v>
      </c>
      <c r="B7878" s="4" t="s">
        <v>32097</v>
      </c>
      <c r="C7878" s="4" t="s">
        <v>464</v>
      </c>
      <c r="D7878" s="4">
        <v>34</v>
      </c>
      <c r="E7878" s="4" t="s">
        <v>32098</v>
      </c>
      <c r="F7878" s="4">
        <v>1.5292135477066</v>
      </c>
      <c r="G7878" s="4" t="s">
        <v>32099</v>
      </c>
    </row>
    <row r="7879" spans="1:7">
      <c r="A7879" s="4" t="s">
        <v>32100</v>
      </c>
      <c r="B7879" s="4" t="s">
        <v>32101</v>
      </c>
      <c r="C7879" s="4" t="s">
        <v>464</v>
      </c>
      <c r="D7879" s="4">
        <v>33</v>
      </c>
      <c r="E7879" s="4" t="s">
        <v>32102</v>
      </c>
      <c r="F7879" s="4">
        <v>1.52909159660339</v>
      </c>
      <c r="G7879" s="4" t="s">
        <v>32103</v>
      </c>
    </row>
    <row r="7880" spans="1:7">
      <c r="A7880" s="4" t="s">
        <v>32104</v>
      </c>
      <c r="B7880" s="4" t="s">
        <v>32105</v>
      </c>
      <c r="C7880" s="4" t="s">
        <v>464</v>
      </c>
      <c r="D7880" s="4">
        <v>40</v>
      </c>
      <c r="E7880" s="4" t="s">
        <v>32106</v>
      </c>
      <c r="F7880" s="4">
        <v>1.52876996994019</v>
      </c>
      <c r="G7880" s="4" t="s">
        <v>32107</v>
      </c>
    </row>
    <row r="7881" spans="1:7">
      <c r="A7881" s="4" t="s">
        <v>32108</v>
      </c>
      <c r="B7881" s="4" t="s">
        <v>32109</v>
      </c>
      <c r="C7881" s="4" t="s">
        <v>464</v>
      </c>
      <c r="D7881" s="4">
        <v>39</v>
      </c>
      <c r="E7881" s="4" t="s">
        <v>32110</v>
      </c>
      <c r="F7881" s="4">
        <v>1.52835774421692</v>
      </c>
      <c r="G7881" s="4" t="s">
        <v>32111</v>
      </c>
    </row>
    <row r="7882" spans="1:7">
      <c r="A7882" s="4" t="s">
        <v>32112</v>
      </c>
      <c r="B7882" s="4" t="s">
        <v>32113</v>
      </c>
      <c r="C7882" s="4" t="s">
        <v>464</v>
      </c>
      <c r="D7882" s="4">
        <v>40</v>
      </c>
      <c r="E7882" s="4" t="s">
        <v>32114</v>
      </c>
      <c r="F7882" s="4">
        <v>1.52830672264099</v>
      </c>
      <c r="G7882" s="4" t="s">
        <v>32115</v>
      </c>
    </row>
    <row r="7883" spans="1:7">
      <c r="A7883" s="4" t="s">
        <v>32116</v>
      </c>
      <c r="B7883" s="4" t="s">
        <v>32117</v>
      </c>
      <c r="C7883" s="4" t="s">
        <v>551</v>
      </c>
      <c r="D7883" s="4">
        <v>13</v>
      </c>
      <c r="E7883" s="4" t="s">
        <v>32118</v>
      </c>
      <c r="F7883" s="4">
        <v>1.52816772460938</v>
      </c>
      <c r="G7883" s="4" t="s">
        <v>32119</v>
      </c>
    </row>
    <row r="7884" spans="1:7">
      <c r="A7884" s="4" t="s">
        <v>32120</v>
      </c>
      <c r="B7884" s="4" t="s">
        <v>32121</v>
      </c>
      <c r="C7884" s="4" t="s">
        <v>464</v>
      </c>
      <c r="D7884" s="4">
        <v>37</v>
      </c>
      <c r="E7884" s="4" t="s">
        <v>32122</v>
      </c>
      <c r="F7884" s="4">
        <v>1.52804601192474</v>
      </c>
      <c r="G7884" s="4" t="s">
        <v>32123</v>
      </c>
    </row>
    <row r="7885" spans="1:7">
      <c r="A7885" s="4" t="s">
        <v>32124</v>
      </c>
      <c r="B7885" s="4" t="s">
        <v>32125</v>
      </c>
      <c r="C7885" s="4" t="s">
        <v>464</v>
      </c>
      <c r="D7885" s="4">
        <v>40</v>
      </c>
      <c r="E7885" s="4" t="s">
        <v>32126</v>
      </c>
      <c r="F7885" s="4">
        <v>1.52775621414185</v>
      </c>
      <c r="G7885" s="4" t="s">
        <v>32127</v>
      </c>
    </row>
    <row r="7886" spans="1:7">
      <c r="A7886" s="4" t="s">
        <v>32128</v>
      </c>
      <c r="B7886" s="4" t="s">
        <v>32129</v>
      </c>
      <c r="C7886" s="4" t="s">
        <v>551</v>
      </c>
      <c r="D7886" s="4">
        <v>18</v>
      </c>
      <c r="E7886" s="4" t="s">
        <v>32130</v>
      </c>
      <c r="F7886" s="4">
        <v>1.52768874168396</v>
      </c>
      <c r="G7886" s="4" t="s">
        <v>32131</v>
      </c>
    </row>
    <row r="7887" spans="1:7">
      <c r="A7887" s="4" t="s">
        <v>32132</v>
      </c>
      <c r="B7887" s="4" t="s">
        <v>32133</v>
      </c>
      <c r="C7887" s="4" t="s">
        <v>464</v>
      </c>
      <c r="D7887" s="4">
        <v>39</v>
      </c>
      <c r="E7887" s="4" t="s">
        <v>32134</v>
      </c>
      <c r="F7887" s="4">
        <v>1.527104139328</v>
      </c>
      <c r="G7887" s="4" t="s">
        <v>32135</v>
      </c>
    </row>
    <row r="7888" spans="1:7">
      <c r="A7888" s="4" t="s">
        <v>32136</v>
      </c>
      <c r="B7888" s="4" t="s">
        <v>32137</v>
      </c>
      <c r="C7888" s="4" t="s">
        <v>464</v>
      </c>
      <c r="D7888" s="4">
        <v>41</v>
      </c>
      <c r="E7888" s="4" t="s">
        <v>32138</v>
      </c>
      <c r="F7888" s="4">
        <v>1.52654075622559</v>
      </c>
      <c r="G7888" s="4" t="s">
        <v>32139</v>
      </c>
    </row>
    <row r="7889" spans="1:7">
      <c r="A7889" s="4" t="s">
        <v>32140</v>
      </c>
      <c r="B7889" s="4" t="s">
        <v>32141</v>
      </c>
      <c r="C7889" s="4" t="s">
        <v>464</v>
      </c>
      <c r="D7889" s="4">
        <v>34</v>
      </c>
      <c r="E7889" s="4" t="s">
        <v>32142</v>
      </c>
      <c r="F7889" s="4">
        <v>1.52579247951508</v>
      </c>
      <c r="G7889" s="4" t="s">
        <v>32143</v>
      </c>
    </row>
    <row r="7890" spans="1:7">
      <c r="A7890" s="4" t="s">
        <v>32144</v>
      </c>
      <c r="B7890" s="4" t="s">
        <v>32145</v>
      </c>
      <c r="C7890" s="4" t="s">
        <v>551</v>
      </c>
      <c r="D7890" s="4">
        <v>16</v>
      </c>
      <c r="E7890" s="4" t="s">
        <v>32146</v>
      </c>
      <c r="F7890" s="4">
        <v>1.52539157867432</v>
      </c>
      <c r="G7890" s="4" t="s">
        <v>32147</v>
      </c>
    </row>
    <row r="7891" spans="1:7">
      <c r="A7891" s="4" t="s">
        <v>32148</v>
      </c>
      <c r="B7891" s="4" t="s">
        <v>32149</v>
      </c>
      <c r="C7891" s="4" t="s">
        <v>464</v>
      </c>
      <c r="D7891" s="4">
        <v>41</v>
      </c>
      <c r="E7891" s="4" t="s">
        <v>32150</v>
      </c>
      <c r="F7891" s="4">
        <v>1.52509558200836</v>
      </c>
      <c r="G7891" s="4" t="s">
        <v>32151</v>
      </c>
    </row>
    <row r="7892" spans="1:7">
      <c r="A7892" s="4" t="s">
        <v>32152</v>
      </c>
      <c r="B7892" s="4" t="s">
        <v>32153</v>
      </c>
      <c r="C7892" s="4" t="s">
        <v>464</v>
      </c>
      <c r="D7892" s="4">
        <v>38</v>
      </c>
      <c r="E7892" s="4" t="s">
        <v>32154</v>
      </c>
      <c r="F7892" s="4">
        <v>1.52433657646179</v>
      </c>
      <c r="G7892" s="4" t="s">
        <v>32155</v>
      </c>
    </row>
    <row r="7893" spans="1:7">
      <c r="A7893" s="4" t="s">
        <v>32156</v>
      </c>
      <c r="B7893" s="4" t="s">
        <v>32157</v>
      </c>
      <c r="C7893" s="4" t="s">
        <v>464</v>
      </c>
      <c r="D7893" s="4">
        <v>39</v>
      </c>
      <c r="E7893" s="4" t="s">
        <v>32158</v>
      </c>
      <c r="F7893" s="4">
        <v>1.5235161781311</v>
      </c>
      <c r="G7893" s="4" t="s">
        <v>32159</v>
      </c>
    </row>
    <row r="7894" spans="1:7">
      <c r="A7894" s="4" t="s">
        <v>32160</v>
      </c>
      <c r="B7894" s="4" t="s">
        <v>32161</v>
      </c>
      <c r="C7894" s="4" t="s">
        <v>464</v>
      </c>
      <c r="D7894" s="4">
        <v>33</v>
      </c>
      <c r="E7894" s="4" t="s">
        <v>32162</v>
      </c>
      <c r="F7894" s="4">
        <v>1.52288436889648</v>
      </c>
      <c r="G7894" s="4" t="s">
        <v>32163</v>
      </c>
    </row>
    <row r="7895" spans="1:7">
      <c r="A7895" s="4" t="s">
        <v>32164</v>
      </c>
      <c r="B7895" s="4" t="s">
        <v>32165</v>
      </c>
      <c r="C7895" s="4" t="s">
        <v>464</v>
      </c>
      <c r="D7895" s="4">
        <v>34</v>
      </c>
      <c r="E7895" s="4" t="s">
        <v>32166</v>
      </c>
      <c r="F7895" s="4">
        <v>1.5225111246109</v>
      </c>
      <c r="G7895" s="4" t="s">
        <v>32167</v>
      </c>
    </row>
    <row r="7896" spans="1:7">
      <c r="A7896" s="4" t="s">
        <v>32168</v>
      </c>
      <c r="B7896" s="4" t="s">
        <v>32169</v>
      </c>
      <c r="C7896" s="4" t="s">
        <v>464</v>
      </c>
      <c r="D7896" s="4">
        <v>33</v>
      </c>
      <c r="E7896" s="4" t="s">
        <v>32170</v>
      </c>
      <c r="F7896" s="4">
        <v>1.52232038974762</v>
      </c>
      <c r="G7896" s="4" t="s">
        <v>32171</v>
      </c>
    </row>
    <row r="7897" spans="1:7">
      <c r="A7897" s="4" t="s">
        <v>32172</v>
      </c>
      <c r="B7897" s="4" t="s">
        <v>32173</v>
      </c>
      <c r="C7897" s="4" t="s">
        <v>464</v>
      </c>
      <c r="D7897" s="4">
        <v>43</v>
      </c>
      <c r="E7897" s="4" t="s">
        <v>32174</v>
      </c>
      <c r="F7897" s="4">
        <v>1.52223205566406</v>
      </c>
      <c r="G7897" s="4" t="s">
        <v>32175</v>
      </c>
    </row>
    <row r="7898" spans="1:7">
      <c r="A7898" s="4" t="s">
        <v>32176</v>
      </c>
      <c r="B7898" s="4" t="s">
        <v>32177</v>
      </c>
      <c r="C7898" s="4" t="s">
        <v>464</v>
      </c>
      <c r="D7898" s="4">
        <v>32</v>
      </c>
      <c r="E7898" s="4" t="s">
        <v>32178</v>
      </c>
      <c r="F7898" s="4">
        <v>1.52166759967804</v>
      </c>
      <c r="G7898" s="4" t="s">
        <v>32179</v>
      </c>
    </row>
    <row r="7899" spans="1:7">
      <c r="A7899" s="4" t="s">
        <v>32180</v>
      </c>
      <c r="B7899" s="4" t="s">
        <v>32181</v>
      </c>
      <c r="C7899" s="4" t="s">
        <v>464</v>
      </c>
      <c r="D7899" s="4">
        <v>38</v>
      </c>
      <c r="E7899" s="4" t="s">
        <v>32182</v>
      </c>
      <c r="F7899" s="4">
        <v>1.52133166790009</v>
      </c>
      <c r="G7899" s="4" t="s">
        <v>32183</v>
      </c>
    </row>
    <row r="7900" spans="1:7">
      <c r="A7900" s="4" t="s">
        <v>32184</v>
      </c>
      <c r="B7900" s="4" t="s">
        <v>32185</v>
      </c>
      <c r="C7900" s="4" t="s">
        <v>1124</v>
      </c>
      <c r="D7900" s="4">
        <v>2</v>
      </c>
      <c r="E7900" s="4" t="s">
        <v>32186</v>
      </c>
      <c r="F7900" s="4">
        <v>1.52131676673889</v>
      </c>
      <c r="G7900" s="4" t="s">
        <v>32187</v>
      </c>
    </row>
    <row r="7901" spans="1:7">
      <c r="A7901" s="4" t="s">
        <v>32188</v>
      </c>
      <c r="B7901" s="4" t="s">
        <v>32189</v>
      </c>
      <c r="C7901" s="4" t="s">
        <v>464</v>
      </c>
      <c r="D7901" s="4">
        <v>35</v>
      </c>
      <c r="E7901" s="4" t="s">
        <v>32190</v>
      </c>
      <c r="F7901" s="4">
        <v>1.52130842208862</v>
      </c>
      <c r="G7901" s="4" t="s">
        <v>32191</v>
      </c>
    </row>
    <row r="7902" spans="1:7">
      <c r="A7902" s="4" t="s">
        <v>32192</v>
      </c>
      <c r="B7902" s="4" t="s">
        <v>32193</v>
      </c>
      <c r="C7902" s="4" t="s">
        <v>464</v>
      </c>
      <c r="D7902" s="4">
        <v>37</v>
      </c>
      <c r="E7902" s="4" t="s">
        <v>32194</v>
      </c>
      <c r="F7902" s="4">
        <v>1.52117824554443</v>
      </c>
      <c r="G7902" s="4" t="s">
        <v>32195</v>
      </c>
    </row>
    <row r="7903" spans="1:7">
      <c r="A7903" s="4" t="s">
        <v>32196</v>
      </c>
      <c r="B7903" s="4" t="s">
        <v>32197</v>
      </c>
      <c r="C7903" s="4" t="s">
        <v>551</v>
      </c>
      <c r="D7903" s="4">
        <v>15</v>
      </c>
      <c r="E7903" s="4" t="s">
        <v>32198</v>
      </c>
      <c r="F7903" s="4">
        <v>1.52117156982422</v>
      </c>
      <c r="G7903" s="4" t="s">
        <v>32199</v>
      </c>
    </row>
    <row r="7904" spans="1:7">
      <c r="A7904" s="4" t="s">
        <v>32200</v>
      </c>
      <c r="B7904" s="4" t="s">
        <v>32201</v>
      </c>
      <c r="C7904" s="4" t="s">
        <v>464</v>
      </c>
      <c r="D7904" s="4">
        <v>39</v>
      </c>
      <c r="E7904" s="4" t="s">
        <v>32202</v>
      </c>
      <c r="F7904" s="4">
        <v>1.52069842815399</v>
      </c>
      <c r="G7904" s="4" t="s">
        <v>32203</v>
      </c>
    </row>
    <row r="7905" spans="1:7">
      <c r="A7905" s="4" t="s">
        <v>32204</v>
      </c>
      <c r="B7905" s="4" t="s">
        <v>32205</v>
      </c>
      <c r="C7905" s="4" t="s">
        <v>464</v>
      </c>
      <c r="D7905" s="4">
        <v>38</v>
      </c>
      <c r="E7905" s="4" t="s">
        <v>32206</v>
      </c>
      <c r="F7905" s="4">
        <v>1.52061367034912</v>
      </c>
      <c r="G7905" s="4" t="s">
        <v>32207</v>
      </c>
    </row>
    <row r="7906" spans="1:7">
      <c r="A7906" s="4" t="s">
        <v>32208</v>
      </c>
      <c r="B7906" s="4" t="s">
        <v>32209</v>
      </c>
      <c r="C7906" s="4" t="s">
        <v>464</v>
      </c>
      <c r="D7906" s="4">
        <v>42</v>
      </c>
      <c r="E7906" s="4" t="s">
        <v>32210</v>
      </c>
      <c r="F7906" s="4">
        <v>1.52014982700348</v>
      </c>
      <c r="G7906" s="4" t="s">
        <v>32211</v>
      </c>
    </row>
    <row r="7907" spans="1:7">
      <c r="A7907" s="4" t="s">
        <v>32212</v>
      </c>
      <c r="B7907" s="4" t="s">
        <v>32213</v>
      </c>
      <c r="C7907" s="4" t="s">
        <v>464</v>
      </c>
      <c r="D7907" s="4">
        <v>39</v>
      </c>
      <c r="E7907" s="4" t="s">
        <v>32214</v>
      </c>
      <c r="F7907" s="4">
        <v>1.51996290683746</v>
      </c>
      <c r="G7907" s="4" t="s">
        <v>32215</v>
      </c>
    </row>
    <row r="7908" spans="1:7">
      <c r="A7908" s="4" t="s">
        <v>32216</v>
      </c>
      <c r="B7908" s="4" t="s">
        <v>32217</v>
      </c>
      <c r="C7908" s="4" t="s">
        <v>464</v>
      </c>
      <c r="D7908" s="4">
        <v>34</v>
      </c>
      <c r="E7908" s="4" t="s">
        <v>32218</v>
      </c>
      <c r="F7908" s="4">
        <v>1.51991605758667</v>
      </c>
      <c r="G7908" s="4" t="s">
        <v>32219</v>
      </c>
    </row>
    <row r="7909" spans="1:7">
      <c r="A7909" s="4" t="s">
        <v>32220</v>
      </c>
      <c r="B7909" s="4" t="s">
        <v>32221</v>
      </c>
      <c r="C7909" s="4" t="s">
        <v>464</v>
      </c>
      <c r="D7909" s="4">
        <v>36</v>
      </c>
      <c r="E7909" s="4" t="s">
        <v>32222</v>
      </c>
      <c r="F7909" s="4">
        <v>1.51902079582214</v>
      </c>
      <c r="G7909" s="4" t="s">
        <v>32223</v>
      </c>
    </row>
    <row r="7910" spans="1:7">
      <c r="A7910" s="4" t="s">
        <v>32224</v>
      </c>
      <c r="B7910" s="4" t="s">
        <v>32225</v>
      </c>
      <c r="C7910" s="4" t="s">
        <v>464</v>
      </c>
      <c r="D7910" s="4">
        <v>43</v>
      </c>
      <c r="E7910" s="4" t="s">
        <v>32226</v>
      </c>
      <c r="F7910" s="4">
        <v>1.51900959014893</v>
      </c>
      <c r="G7910" s="4" t="s">
        <v>32227</v>
      </c>
    </row>
    <row r="7911" spans="1:7">
      <c r="A7911" s="4" t="s">
        <v>32228</v>
      </c>
      <c r="B7911" s="4" t="s">
        <v>32229</v>
      </c>
      <c r="C7911" s="4" t="s">
        <v>464</v>
      </c>
      <c r="D7911" s="4">
        <v>34</v>
      </c>
      <c r="E7911" s="4" t="s">
        <v>32230</v>
      </c>
      <c r="F7911" s="4">
        <v>1.51896119117737</v>
      </c>
      <c r="G7911" s="4" t="s">
        <v>32231</v>
      </c>
    </row>
    <row r="7912" spans="1:7">
      <c r="A7912" s="4" t="s">
        <v>32232</v>
      </c>
      <c r="B7912" s="4" t="s">
        <v>32233</v>
      </c>
      <c r="C7912" s="4" t="s">
        <v>464</v>
      </c>
      <c r="D7912" s="4">
        <v>36</v>
      </c>
      <c r="E7912" s="4" t="s">
        <v>32234</v>
      </c>
      <c r="F7912" s="4">
        <v>1.51825761795044</v>
      </c>
      <c r="G7912" s="4" t="s">
        <v>32235</v>
      </c>
    </row>
    <row r="7913" spans="1:7">
      <c r="A7913" s="4" t="s">
        <v>32236</v>
      </c>
      <c r="B7913" s="4" t="s">
        <v>32237</v>
      </c>
      <c r="C7913" s="4" t="s">
        <v>464</v>
      </c>
      <c r="D7913" s="4">
        <v>38</v>
      </c>
      <c r="E7913" s="4" t="s">
        <v>32238</v>
      </c>
      <c r="F7913" s="4">
        <v>1.51821088790894</v>
      </c>
      <c r="G7913" s="4" t="s">
        <v>32239</v>
      </c>
    </row>
    <row r="7914" spans="1:7">
      <c r="A7914" s="4" t="s">
        <v>32240</v>
      </c>
      <c r="B7914" s="4" t="s">
        <v>32241</v>
      </c>
      <c r="C7914" s="4" t="s">
        <v>464</v>
      </c>
      <c r="D7914" s="4">
        <v>37</v>
      </c>
      <c r="E7914" s="4" t="s">
        <v>32242</v>
      </c>
      <c r="F7914" s="4">
        <v>1.5176146030426</v>
      </c>
      <c r="G7914" s="4" t="s">
        <v>32243</v>
      </c>
    </row>
    <row r="7915" spans="1:7">
      <c r="A7915" s="4" t="s">
        <v>32244</v>
      </c>
      <c r="B7915" s="4" t="s">
        <v>32245</v>
      </c>
      <c r="C7915" s="4" t="s">
        <v>464</v>
      </c>
      <c r="D7915" s="4">
        <v>33</v>
      </c>
      <c r="E7915" s="4" t="s">
        <v>32246</v>
      </c>
      <c r="F7915" s="4">
        <v>1.51736044883728</v>
      </c>
      <c r="G7915" s="4" t="s">
        <v>32247</v>
      </c>
    </row>
    <row r="7916" spans="1:7">
      <c r="A7916" s="4" t="s">
        <v>32248</v>
      </c>
      <c r="B7916" s="4" t="s">
        <v>32249</v>
      </c>
      <c r="C7916" s="4" t="s">
        <v>464</v>
      </c>
      <c r="D7916" s="4">
        <v>40</v>
      </c>
      <c r="E7916" s="4" t="s">
        <v>32250</v>
      </c>
      <c r="F7916" s="4">
        <v>1.51724195480347</v>
      </c>
      <c r="G7916" s="4" t="s">
        <v>32251</v>
      </c>
    </row>
    <row r="7917" spans="1:7">
      <c r="A7917" s="4" t="s">
        <v>32252</v>
      </c>
      <c r="B7917" s="4" t="s">
        <v>32253</v>
      </c>
      <c r="C7917" s="4" t="s">
        <v>464</v>
      </c>
      <c r="D7917" s="4">
        <v>42</v>
      </c>
      <c r="E7917" s="4" t="s">
        <v>32254</v>
      </c>
      <c r="F7917" s="4">
        <v>1.51717162132263</v>
      </c>
      <c r="G7917" s="4" t="s">
        <v>32255</v>
      </c>
    </row>
    <row r="7918" spans="1:7">
      <c r="A7918" s="4" t="s">
        <v>32256</v>
      </c>
      <c r="B7918" s="4" t="s">
        <v>32257</v>
      </c>
      <c r="C7918" s="4" t="s">
        <v>4103</v>
      </c>
      <c r="D7918" s="4">
        <v>14</v>
      </c>
      <c r="E7918" s="4" t="s">
        <v>32258</v>
      </c>
      <c r="F7918" s="4">
        <v>1.51716113090515</v>
      </c>
      <c r="G7918" s="4" t="s">
        <v>32259</v>
      </c>
    </row>
    <row r="7919" spans="1:7">
      <c r="A7919" s="4" t="s">
        <v>32260</v>
      </c>
      <c r="B7919" s="4" t="s">
        <v>32261</v>
      </c>
      <c r="C7919" s="4" t="s">
        <v>464</v>
      </c>
      <c r="D7919" s="4">
        <v>29</v>
      </c>
      <c r="E7919" s="4" t="s">
        <v>32262</v>
      </c>
      <c r="F7919" s="4">
        <v>1.51605224609375</v>
      </c>
      <c r="G7919" s="4" t="s">
        <v>32263</v>
      </c>
    </row>
    <row r="7920" spans="1:7">
      <c r="A7920" s="4" t="s">
        <v>32264</v>
      </c>
      <c r="B7920" s="4" t="s">
        <v>32265</v>
      </c>
      <c r="C7920" s="4" t="s">
        <v>464</v>
      </c>
      <c r="D7920" s="4">
        <v>48</v>
      </c>
      <c r="E7920" s="4" t="s">
        <v>32266</v>
      </c>
      <c r="F7920" s="4">
        <v>1.51598358154297</v>
      </c>
      <c r="G7920" s="4" t="s">
        <v>32267</v>
      </c>
    </row>
    <row r="7921" spans="1:7">
      <c r="A7921" s="4" t="s">
        <v>32268</v>
      </c>
      <c r="B7921" s="4" t="s">
        <v>32269</v>
      </c>
      <c r="C7921" s="4" t="s">
        <v>464</v>
      </c>
      <c r="D7921" s="4">
        <v>41</v>
      </c>
      <c r="E7921" s="4" t="s">
        <v>32270</v>
      </c>
      <c r="F7921" s="4">
        <v>1.51590359210968</v>
      </c>
      <c r="G7921" s="4" t="s">
        <v>32271</v>
      </c>
    </row>
    <row r="7922" spans="1:7">
      <c r="A7922" s="4" t="s">
        <v>32272</v>
      </c>
      <c r="B7922" s="4" t="s">
        <v>32273</v>
      </c>
      <c r="C7922" s="4" t="s">
        <v>464</v>
      </c>
      <c r="D7922" s="4">
        <v>44</v>
      </c>
      <c r="E7922" s="4" t="s">
        <v>32274</v>
      </c>
      <c r="F7922" s="4">
        <v>1.51583588123322</v>
      </c>
      <c r="G7922" s="4" t="s">
        <v>32275</v>
      </c>
    </row>
    <row r="7923" spans="1:7">
      <c r="A7923" s="4" t="s">
        <v>32276</v>
      </c>
      <c r="B7923" s="4" t="s">
        <v>32277</v>
      </c>
      <c r="C7923" s="4" t="s">
        <v>464</v>
      </c>
      <c r="D7923" s="4">
        <v>40</v>
      </c>
      <c r="E7923" s="4" t="s">
        <v>32278</v>
      </c>
      <c r="F7923" s="4">
        <v>1.51571273803711</v>
      </c>
      <c r="G7923" s="4" t="s">
        <v>32279</v>
      </c>
    </row>
    <row r="7924" spans="1:7">
      <c r="A7924" s="4" t="s">
        <v>32280</v>
      </c>
      <c r="B7924" s="4" t="s">
        <v>32281</v>
      </c>
      <c r="C7924" s="4" t="s">
        <v>464</v>
      </c>
      <c r="D7924" s="4">
        <v>35</v>
      </c>
      <c r="E7924" s="4" t="s">
        <v>32282</v>
      </c>
      <c r="F7924" s="4">
        <v>1.51524746417999</v>
      </c>
      <c r="G7924" s="4" t="s">
        <v>32283</v>
      </c>
    </row>
    <row r="7925" spans="1:7">
      <c r="A7925" s="4" t="s">
        <v>32284</v>
      </c>
      <c r="B7925" s="4" t="s">
        <v>32285</v>
      </c>
      <c r="C7925" s="4" t="s">
        <v>551</v>
      </c>
      <c r="D7925" s="4">
        <v>16</v>
      </c>
      <c r="E7925" s="4" t="s">
        <v>32286</v>
      </c>
      <c r="F7925" s="4">
        <v>1.51523113250732</v>
      </c>
      <c r="G7925" s="4" t="s">
        <v>32287</v>
      </c>
    </row>
    <row r="7926" spans="1:7">
      <c r="A7926" s="4" t="s">
        <v>32288</v>
      </c>
      <c r="B7926" s="4" t="s">
        <v>32289</v>
      </c>
      <c r="C7926" s="4" t="s">
        <v>464</v>
      </c>
      <c r="D7926" s="4">
        <v>40</v>
      </c>
      <c r="E7926" s="4" t="s">
        <v>32290</v>
      </c>
      <c r="F7926" s="4">
        <v>1.51495027542114</v>
      </c>
      <c r="G7926" s="4" t="s">
        <v>32291</v>
      </c>
    </row>
    <row r="7927" spans="1:7">
      <c r="A7927" s="4" t="s">
        <v>32292</v>
      </c>
      <c r="B7927" s="4" t="s">
        <v>32293</v>
      </c>
      <c r="C7927" s="4" t="s">
        <v>464</v>
      </c>
      <c r="D7927" s="4">
        <v>34</v>
      </c>
      <c r="E7927" s="4" t="s">
        <v>32294</v>
      </c>
      <c r="F7927" s="4">
        <v>1.51478052139282</v>
      </c>
      <c r="G7927" s="4" t="s">
        <v>32295</v>
      </c>
    </row>
    <row r="7928" spans="1:7">
      <c r="A7928" s="4" t="s">
        <v>32296</v>
      </c>
      <c r="B7928" s="4" t="s">
        <v>32297</v>
      </c>
      <c r="C7928" s="4" t="s">
        <v>464</v>
      </c>
      <c r="D7928" s="4">
        <v>40</v>
      </c>
      <c r="E7928" s="4" t="s">
        <v>32298</v>
      </c>
      <c r="F7928" s="4">
        <v>1.51427817344666</v>
      </c>
      <c r="G7928" s="4" t="s">
        <v>32299</v>
      </c>
    </row>
    <row r="7929" spans="1:7">
      <c r="A7929" s="4" t="s">
        <v>32300</v>
      </c>
      <c r="B7929" s="4" t="s">
        <v>32301</v>
      </c>
      <c r="C7929" s="4" t="s">
        <v>464</v>
      </c>
      <c r="D7929" s="4">
        <v>38</v>
      </c>
      <c r="E7929" s="4" t="s">
        <v>32302</v>
      </c>
      <c r="F7929" s="4">
        <v>1.51395630836487</v>
      </c>
      <c r="G7929" s="4" t="s">
        <v>32303</v>
      </c>
    </row>
    <row r="7930" spans="1:7">
      <c r="A7930" s="4" t="s">
        <v>32304</v>
      </c>
      <c r="B7930" s="4" t="s">
        <v>32305</v>
      </c>
      <c r="C7930" s="4" t="s">
        <v>464</v>
      </c>
      <c r="D7930" s="4">
        <v>44</v>
      </c>
      <c r="E7930" s="4" t="s">
        <v>32306</v>
      </c>
      <c r="F7930" s="4">
        <v>1.51339340209961</v>
      </c>
      <c r="G7930" s="4" t="s">
        <v>32307</v>
      </c>
    </row>
    <row r="7931" spans="1:7">
      <c r="A7931" s="4" t="s">
        <v>32308</v>
      </c>
      <c r="B7931" s="4" t="s">
        <v>32309</v>
      </c>
      <c r="C7931" s="4" t="s">
        <v>464</v>
      </c>
      <c r="D7931" s="4">
        <v>38</v>
      </c>
      <c r="E7931" s="4" t="s">
        <v>32310</v>
      </c>
      <c r="F7931" s="4">
        <v>1.51250219345093</v>
      </c>
      <c r="G7931" s="4" t="s">
        <v>32311</v>
      </c>
    </row>
    <row r="7932" spans="1:7">
      <c r="A7932" s="4" t="s">
        <v>32312</v>
      </c>
      <c r="B7932" s="4" t="s">
        <v>32313</v>
      </c>
      <c r="C7932" s="4" t="s">
        <v>4103</v>
      </c>
      <c r="D7932" s="4">
        <v>30</v>
      </c>
      <c r="E7932" s="4" t="s">
        <v>32314</v>
      </c>
      <c r="F7932" s="4">
        <v>1.51235806941986</v>
      </c>
      <c r="G7932" s="4" t="s">
        <v>32315</v>
      </c>
    </row>
    <row r="7933" spans="1:7">
      <c r="A7933" s="4" t="s">
        <v>32316</v>
      </c>
      <c r="B7933" s="4" t="s">
        <v>32317</v>
      </c>
      <c r="C7933" s="4" t="s">
        <v>464</v>
      </c>
      <c r="D7933" s="4">
        <v>28</v>
      </c>
      <c r="E7933" s="4" t="s">
        <v>32318</v>
      </c>
      <c r="F7933" s="4">
        <v>1.51223170757294</v>
      </c>
      <c r="G7933" s="4" t="s">
        <v>32319</v>
      </c>
    </row>
    <row r="7934" spans="1:7">
      <c r="A7934" s="4" t="s">
        <v>32320</v>
      </c>
      <c r="B7934" s="4" t="s">
        <v>32321</v>
      </c>
      <c r="C7934" s="4" t="s">
        <v>464</v>
      </c>
      <c r="D7934" s="4">
        <v>36</v>
      </c>
      <c r="E7934" s="4" t="s">
        <v>32322</v>
      </c>
      <c r="F7934" s="4">
        <v>1.51211452484131</v>
      </c>
      <c r="G7934" s="4" t="s">
        <v>32323</v>
      </c>
    </row>
    <row r="7935" spans="1:7">
      <c r="A7935" s="4" t="s">
        <v>32324</v>
      </c>
      <c r="B7935" s="4" t="s">
        <v>32325</v>
      </c>
      <c r="C7935" s="4" t="s">
        <v>464</v>
      </c>
      <c r="D7935" s="4">
        <v>30</v>
      </c>
      <c r="E7935" s="4" t="s">
        <v>32326</v>
      </c>
      <c r="F7935" s="4">
        <v>1.51201164722443</v>
      </c>
      <c r="G7935" s="4" t="s">
        <v>32327</v>
      </c>
    </row>
    <row r="7936" spans="1:7">
      <c r="A7936" s="4" t="s">
        <v>32328</v>
      </c>
      <c r="B7936" s="4" t="s">
        <v>32329</v>
      </c>
      <c r="C7936" s="4" t="s">
        <v>464</v>
      </c>
      <c r="D7936" s="4">
        <v>29</v>
      </c>
      <c r="E7936" s="4" t="s">
        <v>32330</v>
      </c>
      <c r="F7936" s="4">
        <v>1.51201164722443</v>
      </c>
      <c r="G7936" s="4" t="s">
        <v>32331</v>
      </c>
    </row>
    <row r="7937" spans="1:7">
      <c r="A7937" s="4" t="s">
        <v>32332</v>
      </c>
      <c r="B7937" s="4" t="s">
        <v>32333</v>
      </c>
      <c r="C7937" s="4" t="s">
        <v>464</v>
      </c>
      <c r="D7937" s="4">
        <v>38</v>
      </c>
      <c r="E7937" s="4" t="s">
        <v>32334</v>
      </c>
      <c r="F7937" s="4">
        <v>1.51197671890259</v>
      </c>
      <c r="G7937" s="4" t="s">
        <v>32335</v>
      </c>
    </row>
    <row r="7938" spans="1:7">
      <c r="A7938" s="4" t="s">
        <v>32336</v>
      </c>
      <c r="B7938" s="4" t="s">
        <v>32337</v>
      </c>
      <c r="C7938" s="4" t="s">
        <v>464</v>
      </c>
      <c r="D7938" s="4">
        <v>33</v>
      </c>
      <c r="E7938" s="4" t="s">
        <v>32338</v>
      </c>
      <c r="F7938" s="4">
        <v>1.51130175590515</v>
      </c>
      <c r="G7938" s="4" t="s">
        <v>32339</v>
      </c>
    </row>
    <row r="7939" spans="1:7">
      <c r="A7939" s="4" t="s">
        <v>32340</v>
      </c>
      <c r="B7939" s="4" t="s">
        <v>32341</v>
      </c>
      <c r="C7939" s="4" t="s">
        <v>464</v>
      </c>
      <c r="D7939" s="4">
        <v>33</v>
      </c>
      <c r="E7939" s="4" t="s">
        <v>32342</v>
      </c>
      <c r="F7939" s="4">
        <v>1.51128602027893</v>
      </c>
      <c r="G7939" s="4" t="s">
        <v>32343</v>
      </c>
    </row>
    <row r="7940" spans="1:7">
      <c r="A7940" s="4" t="s">
        <v>32344</v>
      </c>
      <c r="B7940" s="4" t="s">
        <v>32345</v>
      </c>
      <c r="C7940" s="4" t="s">
        <v>464</v>
      </c>
      <c r="D7940" s="4">
        <v>39</v>
      </c>
      <c r="E7940" s="4" t="s">
        <v>32346</v>
      </c>
      <c r="F7940" s="4">
        <v>1.51114189624786</v>
      </c>
      <c r="G7940" s="4" t="s">
        <v>32347</v>
      </c>
    </row>
    <row r="7941" spans="1:7">
      <c r="A7941" s="4" t="s">
        <v>32348</v>
      </c>
      <c r="B7941" s="4" t="s">
        <v>32349</v>
      </c>
      <c r="C7941" s="4" t="s">
        <v>551</v>
      </c>
      <c r="D7941" s="4">
        <v>21</v>
      </c>
      <c r="E7941" s="4" t="s">
        <v>32350</v>
      </c>
      <c r="F7941" s="4">
        <v>1.51077079772949</v>
      </c>
      <c r="G7941" s="4" t="s">
        <v>32351</v>
      </c>
    </row>
    <row r="7942" spans="1:7">
      <c r="A7942" s="4" t="s">
        <v>32352</v>
      </c>
      <c r="B7942" s="4" t="s">
        <v>32353</v>
      </c>
      <c r="C7942" s="4" t="s">
        <v>464</v>
      </c>
      <c r="D7942" s="4">
        <v>39</v>
      </c>
      <c r="E7942" s="4" t="s">
        <v>32354</v>
      </c>
      <c r="F7942" s="4">
        <v>1.51021313667297</v>
      </c>
      <c r="G7942" s="4" t="s">
        <v>32355</v>
      </c>
    </row>
    <row r="7943" spans="1:7">
      <c r="A7943" s="4" t="s">
        <v>32356</v>
      </c>
      <c r="B7943" s="4" t="s">
        <v>32357</v>
      </c>
      <c r="C7943" s="4" t="s">
        <v>464</v>
      </c>
      <c r="D7943" s="4">
        <v>37</v>
      </c>
      <c r="E7943" s="4" t="s">
        <v>32358</v>
      </c>
      <c r="F7943" s="4">
        <v>1.5100576877594</v>
      </c>
      <c r="G7943" s="4" t="s">
        <v>32359</v>
      </c>
    </row>
    <row r="7944" spans="1:7">
      <c r="A7944" s="4" t="s">
        <v>32360</v>
      </c>
      <c r="B7944" s="4" t="s">
        <v>32361</v>
      </c>
      <c r="C7944" s="4" t="s">
        <v>464</v>
      </c>
      <c r="D7944" s="4">
        <v>34</v>
      </c>
      <c r="E7944" s="4" t="s">
        <v>32362</v>
      </c>
      <c r="F7944" s="4">
        <v>1.50959491729736</v>
      </c>
      <c r="G7944" s="4" t="s">
        <v>32363</v>
      </c>
    </row>
    <row r="7945" spans="1:7">
      <c r="A7945" s="4" t="s">
        <v>32364</v>
      </c>
      <c r="B7945" s="4" t="s">
        <v>32365</v>
      </c>
      <c r="C7945" s="4" t="s">
        <v>464</v>
      </c>
      <c r="D7945" s="4">
        <v>30</v>
      </c>
      <c r="E7945" s="4" t="s">
        <v>32366</v>
      </c>
      <c r="F7945" s="4">
        <v>1.50948631763458</v>
      </c>
      <c r="G7945" s="4" t="s">
        <v>32367</v>
      </c>
    </row>
    <row r="7946" spans="1:7">
      <c r="A7946" s="4" t="s">
        <v>32368</v>
      </c>
      <c r="B7946" s="4" t="s">
        <v>32369</v>
      </c>
      <c r="C7946" s="4" t="s">
        <v>464</v>
      </c>
      <c r="D7946" s="4">
        <v>34</v>
      </c>
      <c r="E7946" s="4" t="s">
        <v>32370</v>
      </c>
      <c r="F7946" s="4">
        <v>1.50880575180054</v>
      </c>
      <c r="G7946" s="4" t="s">
        <v>32371</v>
      </c>
    </row>
    <row r="7947" spans="1:7">
      <c r="A7947" s="4" t="s">
        <v>32372</v>
      </c>
      <c r="B7947" s="4" t="s">
        <v>32373</v>
      </c>
      <c r="C7947" s="4" t="s">
        <v>464</v>
      </c>
      <c r="D7947" s="4">
        <v>40</v>
      </c>
      <c r="E7947" s="4" t="s">
        <v>32374</v>
      </c>
      <c r="F7947" s="4">
        <v>1.50863564014435</v>
      </c>
      <c r="G7947" s="4" t="s">
        <v>32375</v>
      </c>
    </row>
    <row r="7948" spans="1:7">
      <c r="A7948" s="4" t="s">
        <v>32376</v>
      </c>
      <c r="B7948" s="4" t="s">
        <v>32377</v>
      </c>
      <c r="C7948" s="4" t="s">
        <v>464</v>
      </c>
      <c r="D7948" s="4">
        <v>36</v>
      </c>
      <c r="E7948" s="4" t="s">
        <v>32378</v>
      </c>
      <c r="F7948" s="4">
        <v>1.50696301460266</v>
      </c>
      <c r="G7948" s="4" t="s">
        <v>32379</v>
      </c>
    </row>
    <row r="7949" spans="1:7">
      <c r="A7949" s="4" t="s">
        <v>32380</v>
      </c>
      <c r="B7949" s="4" t="s">
        <v>32381</v>
      </c>
      <c r="C7949" s="4" t="s">
        <v>464</v>
      </c>
      <c r="D7949" s="4">
        <v>36</v>
      </c>
      <c r="E7949" s="4" t="s">
        <v>32382</v>
      </c>
      <c r="F7949" s="4">
        <v>1.50690615177155</v>
      </c>
      <c r="G7949" s="4" t="s">
        <v>32383</v>
      </c>
    </row>
    <row r="7950" spans="1:7">
      <c r="A7950" s="4" t="s">
        <v>32384</v>
      </c>
      <c r="B7950" s="4" t="s">
        <v>32385</v>
      </c>
      <c r="C7950" s="4" t="s">
        <v>464</v>
      </c>
      <c r="D7950" s="4">
        <v>38</v>
      </c>
      <c r="E7950" s="4" t="s">
        <v>32386</v>
      </c>
      <c r="F7950" s="4">
        <v>1.50556182861328</v>
      </c>
      <c r="G7950" s="4" t="s">
        <v>32387</v>
      </c>
    </row>
    <row r="7951" spans="1:7">
      <c r="A7951" s="4" t="s">
        <v>32388</v>
      </c>
      <c r="B7951" s="4" t="s">
        <v>32389</v>
      </c>
      <c r="C7951" s="4" t="s">
        <v>464</v>
      </c>
      <c r="D7951" s="4">
        <v>26</v>
      </c>
      <c r="E7951" s="4" t="s">
        <v>32390</v>
      </c>
      <c r="F7951" s="4">
        <v>1.50512671470642</v>
      </c>
      <c r="G7951" s="4" t="s">
        <v>32391</v>
      </c>
    </row>
    <row r="7952" spans="1:7">
      <c r="A7952" s="4" t="s">
        <v>32392</v>
      </c>
      <c r="B7952" s="4" t="s">
        <v>32393</v>
      </c>
      <c r="C7952" s="4" t="s">
        <v>464</v>
      </c>
      <c r="D7952" s="4">
        <v>34</v>
      </c>
      <c r="E7952" s="4" t="s">
        <v>32394</v>
      </c>
      <c r="F7952" s="4">
        <v>1.50479984283447</v>
      </c>
      <c r="G7952" s="4" t="s">
        <v>32395</v>
      </c>
    </row>
    <row r="7953" spans="1:7">
      <c r="A7953" s="4" t="s">
        <v>32396</v>
      </c>
      <c r="B7953" s="4" t="s">
        <v>32397</v>
      </c>
      <c r="C7953" s="4" t="s">
        <v>464</v>
      </c>
      <c r="D7953" s="4">
        <v>40</v>
      </c>
      <c r="E7953" s="4" t="s">
        <v>32398</v>
      </c>
      <c r="F7953" s="4">
        <v>1.50422692298889</v>
      </c>
      <c r="G7953" s="4" t="s">
        <v>32399</v>
      </c>
    </row>
    <row r="7954" spans="1:7">
      <c r="A7954" s="4" t="s">
        <v>32400</v>
      </c>
      <c r="B7954" s="4" t="s">
        <v>32401</v>
      </c>
      <c r="C7954" s="4" t="s">
        <v>464</v>
      </c>
      <c r="D7954" s="4">
        <v>42</v>
      </c>
      <c r="E7954" s="4" t="s">
        <v>32402</v>
      </c>
      <c r="F7954" s="4">
        <v>1.50389218330383</v>
      </c>
      <c r="G7954" s="4" t="s">
        <v>32403</v>
      </c>
    </row>
    <row r="7955" spans="1:7">
      <c r="A7955" s="4" t="s">
        <v>32404</v>
      </c>
      <c r="B7955" s="4" t="s">
        <v>32405</v>
      </c>
      <c r="C7955" s="4" t="s">
        <v>464</v>
      </c>
      <c r="D7955" s="4">
        <v>38</v>
      </c>
      <c r="E7955" s="4" t="s">
        <v>32406</v>
      </c>
      <c r="F7955" s="4">
        <v>1.50354337692261</v>
      </c>
      <c r="G7955" s="4" t="s">
        <v>32407</v>
      </c>
    </row>
    <row r="7956" spans="1:7">
      <c r="A7956" s="4" t="s">
        <v>32408</v>
      </c>
      <c r="B7956" s="4" t="s">
        <v>32409</v>
      </c>
      <c r="C7956" s="4" t="s">
        <v>464</v>
      </c>
      <c r="D7956" s="4">
        <v>40</v>
      </c>
      <c r="E7956" s="4" t="s">
        <v>32410</v>
      </c>
      <c r="F7956" s="4">
        <v>1.50345742702484</v>
      </c>
      <c r="G7956" s="4" t="s">
        <v>32411</v>
      </c>
    </row>
    <row r="7957" spans="1:7">
      <c r="A7957" s="4" t="s">
        <v>32412</v>
      </c>
      <c r="B7957" s="4" t="s">
        <v>32413</v>
      </c>
      <c r="C7957" s="4" t="s">
        <v>464</v>
      </c>
      <c r="D7957" s="4">
        <v>36</v>
      </c>
      <c r="E7957" s="4" t="s">
        <v>32414</v>
      </c>
      <c r="F7957" s="4">
        <v>1.50306904315948</v>
      </c>
      <c r="G7957" s="4" t="s">
        <v>32415</v>
      </c>
    </row>
    <row r="7958" spans="1:7">
      <c r="A7958" s="4" t="s">
        <v>32416</v>
      </c>
      <c r="B7958" s="4" t="s">
        <v>32417</v>
      </c>
      <c r="C7958" s="4" t="s">
        <v>464</v>
      </c>
      <c r="D7958" s="4">
        <v>34</v>
      </c>
      <c r="E7958" s="4" t="s">
        <v>32418</v>
      </c>
      <c r="F7958" s="4">
        <v>1.50284624099731</v>
      </c>
      <c r="G7958" s="4" t="s">
        <v>32419</v>
      </c>
    </row>
    <row r="7959" spans="1:7">
      <c r="A7959" s="4" t="s">
        <v>32420</v>
      </c>
      <c r="B7959" s="4" t="s">
        <v>32421</v>
      </c>
      <c r="C7959" s="4" t="s">
        <v>464</v>
      </c>
      <c r="D7959" s="4">
        <v>36</v>
      </c>
      <c r="E7959" s="4" t="s">
        <v>32422</v>
      </c>
      <c r="F7959" s="4">
        <v>1.50272583961487</v>
      </c>
      <c r="G7959" s="4" t="s">
        <v>32423</v>
      </c>
    </row>
    <row r="7960" spans="1:7">
      <c r="A7960" s="4" t="s">
        <v>32424</v>
      </c>
      <c r="B7960" s="4" t="s">
        <v>32425</v>
      </c>
      <c r="C7960" s="4" t="s">
        <v>464</v>
      </c>
      <c r="D7960" s="4">
        <v>37</v>
      </c>
      <c r="E7960" s="4" t="s">
        <v>32426</v>
      </c>
      <c r="F7960" s="4">
        <v>1.50251436233521</v>
      </c>
      <c r="G7960" s="4" t="s">
        <v>32427</v>
      </c>
    </row>
    <row r="7961" spans="1:7">
      <c r="A7961" s="4" t="s">
        <v>32428</v>
      </c>
      <c r="B7961" s="4" t="s">
        <v>32429</v>
      </c>
      <c r="C7961" s="4" t="s">
        <v>464</v>
      </c>
      <c r="D7961" s="4">
        <v>37</v>
      </c>
      <c r="E7961" s="4" t="s">
        <v>32430</v>
      </c>
      <c r="F7961" s="4">
        <v>1.50198829174042</v>
      </c>
      <c r="G7961" s="4" t="s">
        <v>32431</v>
      </c>
    </row>
    <row r="7962" spans="1:7">
      <c r="A7962" s="4" t="s">
        <v>366</v>
      </c>
      <c r="B7962" s="4" t="s">
        <v>32432</v>
      </c>
      <c r="C7962" s="4" t="s">
        <v>464</v>
      </c>
      <c r="D7962" s="4">
        <v>45</v>
      </c>
      <c r="E7962" s="4" t="s">
        <v>32433</v>
      </c>
      <c r="F7962" s="4">
        <v>1.50173032283783</v>
      </c>
      <c r="G7962" s="4" t="s">
        <v>32434</v>
      </c>
    </row>
    <row r="7963" spans="1:7">
      <c r="A7963" s="4" t="s">
        <v>32435</v>
      </c>
      <c r="B7963" s="4" t="s">
        <v>32436</v>
      </c>
      <c r="C7963" s="4" t="s">
        <v>464</v>
      </c>
      <c r="D7963" s="4">
        <v>39</v>
      </c>
      <c r="E7963" s="4" t="s">
        <v>32437</v>
      </c>
      <c r="F7963" s="4">
        <v>1.50004363059998</v>
      </c>
      <c r="G7963" s="4" t="s">
        <v>32438</v>
      </c>
    </row>
    <row r="7964" spans="1:7">
      <c r="A7964" s="4" t="s">
        <v>32439</v>
      </c>
      <c r="B7964" s="4" t="s">
        <v>32440</v>
      </c>
      <c r="C7964" s="4" t="s">
        <v>464</v>
      </c>
      <c r="D7964" s="4">
        <v>40</v>
      </c>
      <c r="E7964" s="4" t="s">
        <v>32441</v>
      </c>
      <c r="F7964" s="4">
        <v>1.49972343444824</v>
      </c>
      <c r="G7964" s="4" t="s">
        <v>32442</v>
      </c>
    </row>
    <row r="7965" spans="1:7">
      <c r="A7965" s="4" t="s">
        <v>32443</v>
      </c>
      <c r="B7965" s="4" t="s">
        <v>32444</v>
      </c>
      <c r="C7965" s="4" t="s">
        <v>464</v>
      </c>
      <c r="D7965" s="4">
        <v>40</v>
      </c>
      <c r="E7965" s="4" t="s">
        <v>32445</v>
      </c>
      <c r="F7965" s="4">
        <v>1.49945652484894</v>
      </c>
      <c r="G7965" s="4" t="s">
        <v>32446</v>
      </c>
    </row>
    <row r="7966" spans="1:7">
      <c r="A7966" s="4" t="s">
        <v>32447</v>
      </c>
      <c r="B7966" s="4" t="s">
        <v>32448</v>
      </c>
      <c r="C7966" s="4" t="s">
        <v>464</v>
      </c>
      <c r="D7966" s="4">
        <v>32</v>
      </c>
      <c r="E7966" s="4" t="s">
        <v>32449</v>
      </c>
      <c r="F7966" s="4">
        <v>1.49930644035339</v>
      </c>
      <c r="G7966" s="4" t="s">
        <v>32450</v>
      </c>
    </row>
    <row r="7967" spans="1:7">
      <c r="A7967" s="4" t="s">
        <v>32451</v>
      </c>
      <c r="B7967" s="4" t="s">
        <v>32452</v>
      </c>
      <c r="C7967" s="4" t="s">
        <v>464</v>
      </c>
      <c r="D7967" s="4">
        <v>34</v>
      </c>
      <c r="E7967" s="4" t="s">
        <v>32453</v>
      </c>
      <c r="F7967" s="4">
        <v>1.49903881549835</v>
      </c>
      <c r="G7967" s="4" t="s">
        <v>32454</v>
      </c>
    </row>
    <row r="7968" spans="1:7">
      <c r="A7968" s="4" t="s">
        <v>32455</v>
      </c>
      <c r="B7968" s="4" t="s">
        <v>32456</v>
      </c>
      <c r="C7968" s="4" t="s">
        <v>464</v>
      </c>
      <c r="D7968" s="4">
        <v>44</v>
      </c>
      <c r="E7968" s="4" t="s">
        <v>32457</v>
      </c>
      <c r="F7968" s="4">
        <v>1.49854564666748</v>
      </c>
      <c r="G7968" s="4" t="s">
        <v>32458</v>
      </c>
    </row>
    <row r="7969" spans="1:7">
      <c r="A7969" s="4" t="s">
        <v>32459</v>
      </c>
      <c r="B7969" s="4" t="s">
        <v>32460</v>
      </c>
      <c r="C7969" s="4" t="s">
        <v>464</v>
      </c>
      <c r="D7969" s="4">
        <v>30</v>
      </c>
      <c r="E7969" s="4" t="s">
        <v>32461</v>
      </c>
      <c r="F7969" s="4">
        <v>1.49825263023376</v>
      </c>
      <c r="G7969" s="4" t="s">
        <v>32462</v>
      </c>
    </row>
    <row r="7970" spans="1:7">
      <c r="A7970" s="4" t="s">
        <v>32463</v>
      </c>
      <c r="B7970" s="4" t="s">
        <v>32464</v>
      </c>
      <c r="C7970" s="4" t="s">
        <v>4103</v>
      </c>
      <c r="D7970" s="4">
        <v>9</v>
      </c>
      <c r="E7970" s="4" t="s">
        <v>32465</v>
      </c>
      <c r="F7970" s="4">
        <v>1.49825263023376</v>
      </c>
      <c r="G7970" s="4" t="s">
        <v>32466</v>
      </c>
    </row>
    <row r="7971" spans="1:7">
      <c r="A7971" s="4" t="s">
        <v>32467</v>
      </c>
      <c r="B7971" s="4" t="s">
        <v>32468</v>
      </c>
      <c r="C7971" s="4" t="s">
        <v>464</v>
      </c>
      <c r="D7971" s="4">
        <v>33</v>
      </c>
      <c r="E7971" s="4" t="s">
        <v>32469</v>
      </c>
      <c r="F7971" s="4">
        <v>1.49805545806885</v>
      </c>
      <c r="G7971" s="4" t="s">
        <v>32470</v>
      </c>
    </row>
    <row r="7972" spans="1:7">
      <c r="A7972" s="4" t="s">
        <v>32471</v>
      </c>
      <c r="B7972" s="4" t="s">
        <v>32472</v>
      </c>
      <c r="C7972" s="4" t="s">
        <v>464</v>
      </c>
      <c r="D7972" s="4">
        <v>32</v>
      </c>
      <c r="E7972" s="4" t="s">
        <v>32473</v>
      </c>
      <c r="F7972" s="4">
        <v>1.49758052825928</v>
      </c>
      <c r="G7972" s="4" t="s">
        <v>32474</v>
      </c>
    </row>
    <row r="7973" spans="1:7">
      <c r="A7973" s="4" t="s">
        <v>32475</v>
      </c>
      <c r="B7973" s="4" t="s">
        <v>32476</v>
      </c>
      <c r="C7973" s="4" t="s">
        <v>551</v>
      </c>
      <c r="D7973" s="4">
        <v>11</v>
      </c>
      <c r="E7973" s="4" t="s">
        <v>32477</v>
      </c>
      <c r="F7973" s="4">
        <v>1.49741327762604</v>
      </c>
      <c r="G7973" s="4" t="s">
        <v>32478</v>
      </c>
    </row>
    <row r="7974" spans="1:7">
      <c r="A7974" s="4" t="s">
        <v>32479</v>
      </c>
      <c r="B7974" s="4" t="s">
        <v>32480</v>
      </c>
      <c r="C7974" s="4" t="s">
        <v>464</v>
      </c>
      <c r="D7974" s="4">
        <v>38</v>
      </c>
      <c r="E7974" s="4" t="s">
        <v>32481</v>
      </c>
      <c r="F7974" s="4">
        <v>1.49717426300049</v>
      </c>
      <c r="G7974" s="4" t="s">
        <v>32482</v>
      </c>
    </row>
    <row r="7975" spans="1:7">
      <c r="A7975" s="4" t="s">
        <v>32483</v>
      </c>
      <c r="B7975" s="4" t="s">
        <v>32484</v>
      </c>
      <c r="C7975" s="4" t="s">
        <v>464</v>
      </c>
      <c r="D7975" s="4">
        <v>37</v>
      </c>
      <c r="E7975" s="4" t="s">
        <v>32485</v>
      </c>
      <c r="F7975" s="4">
        <v>1.49699342250824</v>
      </c>
      <c r="G7975" s="4" t="s">
        <v>32486</v>
      </c>
    </row>
    <row r="7976" spans="1:7">
      <c r="A7976" s="4" t="s">
        <v>32487</v>
      </c>
      <c r="B7976" s="4" t="s">
        <v>32488</v>
      </c>
      <c r="C7976" s="4" t="s">
        <v>551</v>
      </c>
      <c r="D7976" s="4">
        <v>16</v>
      </c>
      <c r="E7976" s="4" t="s">
        <v>32489</v>
      </c>
      <c r="F7976" s="4">
        <v>1.4967588186264</v>
      </c>
      <c r="G7976" s="4" t="s">
        <v>32490</v>
      </c>
    </row>
    <row r="7977" spans="1:7">
      <c r="A7977" s="4" t="s">
        <v>32491</v>
      </c>
      <c r="B7977" s="4" t="s">
        <v>32492</v>
      </c>
      <c r="C7977" s="4" t="s">
        <v>464</v>
      </c>
      <c r="D7977" s="4">
        <v>32</v>
      </c>
      <c r="E7977" s="4" t="s">
        <v>32493</v>
      </c>
      <c r="F7977" s="4">
        <v>1.49646651744843</v>
      </c>
      <c r="G7977" s="4" t="s">
        <v>32494</v>
      </c>
    </row>
    <row r="7978" spans="1:7">
      <c r="A7978" s="4" t="s">
        <v>32495</v>
      </c>
      <c r="B7978" s="4" t="s">
        <v>32496</v>
      </c>
      <c r="C7978" s="4" t="s">
        <v>464</v>
      </c>
      <c r="D7978" s="4">
        <v>36</v>
      </c>
      <c r="E7978" s="4" t="s">
        <v>32497</v>
      </c>
      <c r="F7978" s="4">
        <v>1.49618828296661</v>
      </c>
      <c r="G7978" s="4" t="s">
        <v>32498</v>
      </c>
    </row>
    <row r="7979" spans="1:7">
      <c r="A7979" s="4" t="s">
        <v>32499</v>
      </c>
      <c r="B7979" s="4" t="s">
        <v>32500</v>
      </c>
      <c r="C7979" s="4" t="s">
        <v>464</v>
      </c>
      <c r="D7979" s="4">
        <v>33</v>
      </c>
      <c r="E7979" s="4" t="s">
        <v>32501</v>
      </c>
      <c r="F7979" s="4">
        <v>1.49587905406952</v>
      </c>
      <c r="G7979" s="4" t="s">
        <v>32502</v>
      </c>
    </row>
    <row r="7980" spans="1:7">
      <c r="A7980" s="4" t="s">
        <v>32503</v>
      </c>
      <c r="B7980" s="4" t="s">
        <v>32504</v>
      </c>
      <c r="C7980" s="4" t="s">
        <v>464</v>
      </c>
      <c r="D7980" s="4">
        <v>38</v>
      </c>
      <c r="E7980" s="4" t="s">
        <v>32505</v>
      </c>
      <c r="F7980" s="4">
        <v>1.4945707321167</v>
      </c>
      <c r="G7980" s="4" t="s">
        <v>32506</v>
      </c>
    </row>
    <row r="7981" spans="1:7">
      <c r="A7981" s="4" t="s">
        <v>32507</v>
      </c>
      <c r="B7981" s="4" t="s">
        <v>32508</v>
      </c>
      <c r="C7981" s="4" t="s">
        <v>464</v>
      </c>
      <c r="D7981" s="4">
        <v>38</v>
      </c>
      <c r="E7981" s="4" t="s">
        <v>32509</v>
      </c>
      <c r="F7981" s="4">
        <v>1.49248647689819</v>
      </c>
      <c r="G7981" s="4" t="s">
        <v>32510</v>
      </c>
    </row>
    <row r="7982" spans="1:7">
      <c r="A7982" s="4" t="s">
        <v>32511</v>
      </c>
      <c r="B7982" s="4" t="s">
        <v>32512</v>
      </c>
      <c r="C7982" s="4" t="s">
        <v>551</v>
      </c>
      <c r="D7982" s="4">
        <v>13</v>
      </c>
      <c r="E7982" s="4" t="s">
        <v>32513</v>
      </c>
      <c r="F7982" s="4">
        <v>1.49234819412231</v>
      </c>
      <c r="G7982" s="4" t="s">
        <v>32514</v>
      </c>
    </row>
    <row r="7983" spans="1:7">
      <c r="A7983" s="4" t="s">
        <v>32515</v>
      </c>
      <c r="B7983" s="4" t="s">
        <v>32516</v>
      </c>
      <c r="C7983" s="4" t="s">
        <v>464</v>
      </c>
      <c r="D7983" s="4">
        <v>36</v>
      </c>
      <c r="E7983" s="4" t="s">
        <v>32517</v>
      </c>
      <c r="F7983" s="4">
        <v>1.49069929122925</v>
      </c>
      <c r="G7983" s="4" t="s">
        <v>32518</v>
      </c>
    </row>
    <row r="7984" spans="1:7">
      <c r="A7984" s="4" t="s">
        <v>32519</v>
      </c>
      <c r="B7984" s="4" t="s">
        <v>32520</v>
      </c>
      <c r="C7984" s="4" t="s">
        <v>464</v>
      </c>
      <c r="D7984" s="4">
        <v>36</v>
      </c>
      <c r="E7984" s="4" t="s">
        <v>32521</v>
      </c>
      <c r="F7984" s="4">
        <v>1.49060690402985</v>
      </c>
      <c r="G7984" s="4" t="s">
        <v>32522</v>
      </c>
    </row>
    <row r="7985" spans="1:7">
      <c r="A7985" s="4" t="s">
        <v>32523</v>
      </c>
      <c r="B7985" s="4" t="s">
        <v>32524</v>
      </c>
      <c r="C7985" s="4" t="s">
        <v>464</v>
      </c>
      <c r="D7985" s="4">
        <v>37</v>
      </c>
      <c r="E7985" s="4" t="s">
        <v>32525</v>
      </c>
      <c r="F7985" s="4">
        <v>1.49029421806335</v>
      </c>
      <c r="G7985" s="4" t="s">
        <v>32526</v>
      </c>
    </row>
    <row r="7986" spans="1:7">
      <c r="A7986" s="4" t="s">
        <v>32527</v>
      </c>
      <c r="B7986" s="4" t="s">
        <v>32528</v>
      </c>
      <c r="C7986" s="4" t="s">
        <v>464</v>
      </c>
      <c r="D7986" s="4">
        <v>40</v>
      </c>
      <c r="E7986" s="4" t="s">
        <v>32529</v>
      </c>
      <c r="F7986" s="4">
        <v>1.49003374576569</v>
      </c>
      <c r="G7986" s="4" t="s">
        <v>32530</v>
      </c>
    </row>
    <row r="7987" spans="1:7">
      <c r="A7987" s="4" t="s">
        <v>32531</v>
      </c>
      <c r="B7987" s="4" t="s">
        <v>32532</v>
      </c>
      <c r="C7987" s="4" t="s">
        <v>464</v>
      </c>
      <c r="D7987" s="4">
        <v>38</v>
      </c>
      <c r="E7987" s="4" t="s">
        <v>32533</v>
      </c>
      <c r="F7987" s="4">
        <v>1.48970603942871</v>
      </c>
      <c r="G7987" s="4" t="s">
        <v>32534</v>
      </c>
    </row>
    <row r="7988" spans="1:7">
      <c r="A7988" s="4" t="s">
        <v>32535</v>
      </c>
      <c r="B7988" s="4" t="s">
        <v>32536</v>
      </c>
      <c r="C7988" s="4" t="s">
        <v>464</v>
      </c>
      <c r="D7988" s="4">
        <v>28</v>
      </c>
      <c r="E7988" s="4" t="s">
        <v>32537</v>
      </c>
      <c r="F7988" s="4">
        <v>1.48885583877563</v>
      </c>
      <c r="G7988" s="4" t="s">
        <v>32538</v>
      </c>
    </row>
    <row r="7989" spans="1:7">
      <c r="A7989" s="4" t="s">
        <v>32539</v>
      </c>
      <c r="B7989" s="4" t="s">
        <v>32540</v>
      </c>
      <c r="C7989" s="4" t="s">
        <v>464</v>
      </c>
      <c r="D7989" s="4">
        <v>38</v>
      </c>
      <c r="E7989" s="4" t="s">
        <v>32541</v>
      </c>
      <c r="F7989" s="4">
        <v>1.48852682113647</v>
      </c>
      <c r="G7989" s="4" t="s">
        <v>32542</v>
      </c>
    </row>
    <row r="7990" spans="1:7">
      <c r="A7990" s="4" t="s">
        <v>32543</v>
      </c>
      <c r="B7990" s="4" t="s">
        <v>32544</v>
      </c>
      <c r="C7990" s="4" t="s">
        <v>464</v>
      </c>
      <c r="D7990" s="4">
        <v>39</v>
      </c>
      <c r="E7990" s="4" t="s">
        <v>32545</v>
      </c>
      <c r="F7990" s="4">
        <v>1.48803293704987</v>
      </c>
      <c r="G7990" s="4" t="s">
        <v>32546</v>
      </c>
    </row>
    <row r="7991" spans="1:7">
      <c r="A7991" s="4" t="s">
        <v>32547</v>
      </c>
      <c r="B7991" s="4" t="s">
        <v>32548</v>
      </c>
      <c r="C7991" s="4" t="s">
        <v>464</v>
      </c>
      <c r="D7991" s="4">
        <v>38</v>
      </c>
      <c r="E7991" s="4" t="s">
        <v>32549</v>
      </c>
      <c r="F7991" s="4">
        <v>1.48774564266205</v>
      </c>
      <c r="G7991" s="4" t="s">
        <v>32550</v>
      </c>
    </row>
    <row r="7992" spans="1:7">
      <c r="A7992" s="4" t="s">
        <v>32551</v>
      </c>
      <c r="B7992" s="4" t="s">
        <v>32552</v>
      </c>
      <c r="C7992" s="4" t="s">
        <v>464</v>
      </c>
      <c r="D7992" s="4">
        <v>37</v>
      </c>
      <c r="E7992" s="4" t="s">
        <v>32553</v>
      </c>
      <c r="F7992" s="4">
        <v>1.48660778999329</v>
      </c>
      <c r="G7992" s="4" t="s">
        <v>32554</v>
      </c>
    </row>
    <row r="7993" spans="1:7">
      <c r="A7993" s="4" t="s">
        <v>32555</v>
      </c>
      <c r="B7993" s="4" t="s">
        <v>32556</v>
      </c>
      <c r="C7993" s="4" t="s">
        <v>464</v>
      </c>
      <c r="D7993" s="4">
        <v>39</v>
      </c>
      <c r="E7993" s="4" t="s">
        <v>32557</v>
      </c>
      <c r="F7993" s="4">
        <v>1.48645091056824</v>
      </c>
      <c r="G7993" s="4" t="s">
        <v>32558</v>
      </c>
    </row>
    <row r="7994" spans="1:7">
      <c r="A7994" s="4" t="s">
        <v>32559</v>
      </c>
      <c r="B7994" s="4" t="s">
        <v>32560</v>
      </c>
      <c r="C7994" s="4" t="s">
        <v>464</v>
      </c>
      <c r="D7994" s="4">
        <v>39</v>
      </c>
      <c r="E7994" s="4" t="s">
        <v>32561</v>
      </c>
      <c r="F7994" s="4">
        <v>1.48625528812408</v>
      </c>
      <c r="G7994" s="4" t="s">
        <v>32562</v>
      </c>
    </row>
    <row r="7995" spans="1:7">
      <c r="A7995" s="4" t="s">
        <v>32563</v>
      </c>
      <c r="B7995" s="4" t="s">
        <v>32564</v>
      </c>
      <c r="C7995" s="4" t="s">
        <v>464</v>
      </c>
      <c r="D7995" s="4">
        <v>35</v>
      </c>
      <c r="E7995" s="4" t="s">
        <v>32565</v>
      </c>
      <c r="F7995" s="4">
        <v>1.4856231212616</v>
      </c>
      <c r="G7995" s="4" t="s">
        <v>32566</v>
      </c>
    </row>
    <row r="7996" spans="1:7">
      <c r="A7996" s="4" t="s">
        <v>32567</v>
      </c>
      <c r="B7996" s="4" t="s">
        <v>32568</v>
      </c>
      <c r="C7996" s="4" t="s">
        <v>551</v>
      </c>
      <c r="D7996" s="4">
        <v>20</v>
      </c>
      <c r="E7996" s="4" t="s">
        <v>32569</v>
      </c>
      <c r="F7996" s="4">
        <v>1.48458635807037</v>
      </c>
      <c r="G7996" s="4" t="s">
        <v>32570</v>
      </c>
    </row>
    <row r="7997" spans="1:7">
      <c r="A7997" s="4" t="s">
        <v>32571</v>
      </c>
      <c r="B7997" s="4" t="s">
        <v>32572</v>
      </c>
      <c r="C7997" s="4" t="s">
        <v>3050</v>
      </c>
      <c r="D7997" s="4">
        <v>3</v>
      </c>
      <c r="E7997" s="4" t="s">
        <v>32573</v>
      </c>
      <c r="F7997" s="4">
        <v>1.48412775993347</v>
      </c>
      <c r="G7997" s="4" t="s">
        <v>32574</v>
      </c>
    </row>
    <row r="7998" spans="1:7">
      <c r="A7998" s="4" t="s">
        <v>32575</v>
      </c>
      <c r="B7998" s="4" t="s">
        <v>32576</v>
      </c>
      <c r="C7998" s="4" t="s">
        <v>464</v>
      </c>
      <c r="D7998" s="4">
        <v>41</v>
      </c>
      <c r="E7998" s="4" t="s">
        <v>32577</v>
      </c>
      <c r="F7998" s="4">
        <v>1.4840190410614</v>
      </c>
      <c r="G7998" s="4" t="s">
        <v>32578</v>
      </c>
    </row>
    <row r="7999" spans="1:7">
      <c r="A7999" s="4" t="s">
        <v>32579</v>
      </c>
      <c r="B7999" s="4" t="s">
        <v>32580</v>
      </c>
      <c r="C7999" s="4" t="s">
        <v>464</v>
      </c>
      <c r="D7999" s="4">
        <v>40</v>
      </c>
      <c r="E7999" s="4" t="s">
        <v>32581</v>
      </c>
      <c r="F7999" s="4">
        <v>1.48396921157837</v>
      </c>
      <c r="G7999" s="4" t="s">
        <v>32582</v>
      </c>
    </row>
    <row r="8000" spans="1:7">
      <c r="A8000" s="4" t="s">
        <v>32583</v>
      </c>
      <c r="B8000" s="4" t="s">
        <v>32584</v>
      </c>
      <c r="C8000" s="4" t="s">
        <v>464</v>
      </c>
      <c r="D8000" s="4">
        <v>38</v>
      </c>
      <c r="E8000" s="4" t="s">
        <v>32585</v>
      </c>
      <c r="F8000" s="4">
        <v>1.48392486572266</v>
      </c>
      <c r="G8000" s="4" t="s">
        <v>32586</v>
      </c>
    </row>
    <row r="8001" spans="1:7">
      <c r="A8001" s="4" t="s">
        <v>32587</v>
      </c>
      <c r="B8001" s="4" t="s">
        <v>32588</v>
      </c>
      <c r="C8001" s="4" t="s">
        <v>464</v>
      </c>
      <c r="D8001" s="4">
        <v>44</v>
      </c>
      <c r="E8001" s="4" t="s">
        <v>32589</v>
      </c>
      <c r="F8001" s="4">
        <v>1.48377227783203</v>
      </c>
      <c r="G8001" s="4" t="s">
        <v>32590</v>
      </c>
    </row>
    <row r="8002" spans="1:7">
      <c r="A8002" s="4" t="s">
        <v>32591</v>
      </c>
      <c r="B8002" s="4" t="s">
        <v>32592</v>
      </c>
      <c r="C8002" s="4" t="s">
        <v>464</v>
      </c>
      <c r="D8002" s="4">
        <v>45</v>
      </c>
      <c r="E8002" s="4" t="s">
        <v>32593</v>
      </c>
      <c r="F8002" s="4">
        <v>1.48267471790314</v>
      </c>
      <c r="G8002" s="4" t="s">
        <v>32594</v>
      </c>
    </row>
    <row r="8003" spans="1:7">
      <c r="A8003" s="4" t="s">
        <v>32595</v>
      </c>
      <c r="B8003" s="4" t="s">
        <v>32596</v>
      </c>
      <c r="C8003" s="4" t="s">
        <v>464</v>
      </c>
      <c r="D8003" s="4">
        <v>34</v>
      </c>
      <c r="E8003" s="4" t="s">
        <v>32597</v>
      </c>
      <c r="F8003" s="4">
        <v>1.48158657550812</v>
      </c>
      <c r="G8003" s="4" t="s">
        <v>32598</v>
      </c>
    </row>
    <row r="8004" spans="1:7">
      <c r="A8004" s="4" t="s">
        <v>32599</v>
      </c>
      <c r="B8004" s="4" t="s">
        <v>32600</v>
      </c>
      <c r="C8004" s="4" t="s">
        <v>464</v>
      </c>
      <c r="D8004" s="4">
        <v>28</v>
      </c>
      <c r="E8004" s="4" t="s">
        <v>32601</v>
      </c>
      <c r="F8004" s="4">
        <v>1.48149251937866</v>
      </c>
      <c r="G8004" s="4" t="s">
        <v>32602</v>
      </c>
    </row>
    <row r="8005" spans="1:7">
      <c r="A8005" s="4" t="s">
        <v>32603</v>
      </c>
      <c r="B8005" s="4" t="s">
        <v>32604</v>
      </c>
      <c r="C8005" s="4" t="s">
        <v>464</v>
      </c>
      <c r="D8005" s="4">
        <v>43</v>
      </c>
      <c r="E8005" s="4" t="s">
        <v>32605</v>
      </c>
      <c r="F8005" s="4">
        <v>1.48125052452087</v>
      </c>
      <c r="G8005" s="4" t="s">
        <v>32606</v>
      </c>
    </row>
    <row r="8006" spans="1:7">
      <c r="A8006" s="4" t="s">
        <v>32607</v>
      </c>
      <c r="B8006" s="4" t="s">
        <v>32608</v>
      </c>
      <c r="C8006" s="4" t="s">
        <v>3050</v>
      </c>
      <c r="D8006" s="4">
        <v>2</v>
      </c>
      <c r="E8006" s="4" t="s">
        <v>32609</v>
      </c>
      <c r="F8006" s="4">
        <v>1.48122584819794</v>
      </c>
      <c r="G8006" s="4" t="s">
        <v>32610</v>
      </c>
    </row>
    <row r="8007" spans="1:7">
      <c r="A8007" s="4" t="s">
        <v>32611</v>
      </c>
      <c r="B8007" s="4" t="s">
        <v>32612</v>
      </c>
      <c r="C8007" s="4" t="s">
        <v>464</v>
      </c>
      <c r="D8007" s="4">
        <v>36</v>
      </c>
      <c r="E8007" s="4" t="s">
        <v>32613</v>
      </c>
      <c r="F8007" s="4">
        <v>1.48069953918457</v>
      </c>
      <c r="G8007" s="4" t="s">
        <v>32614</v>
      </c>
    </row>
    <row r="8008" spans="1:7">
      <c r="A8008" s="4" t="s">
        <v>809</v>
      </c>
      <c r="B8008" s="4" t="s">
        <v>810</v>
      </c>
      <c r="C8008" s="4" t="s">
        <v>464</v>
      </c>
      <c r="D8008" s="4">
        <v>40</v>
      </c>
      <c r="E8008" s="4" t="s">
        <v>811</v>
      </c>
      <c r="F8008" s="4">
        <v>1.48050928115845</v>
      </c>
      <c r="G8008" s="4" t="s">
        <v>812</v>
      </c>
    </row>
    <row r="8009" spans="1:7">
      <c r="A8009" s="4" t="s">
        <v>32615</v>
      </c>
      <c r="B8009" s="4" t="s">
        <v>32616</v>
      </c>
      <c r="C8009" s="4" t="s">
        <v>464</v>
      </c>
      <c r="D8009" s="4">
        <v>37</v>
      </c>
      <c r="E8009" s="4" t="s">
        <v>32617</v>
      </c>
      <c r="F8009" s="4">
        <v>1.48048400878906</v>
      </c>
      <c r="G8009" s="4" t="s">
        <v>32618</v>
      </c>
    </row>
    <row r="8010" spans="1:7">
      <c r="A8010" s="4" t="s">
        <v>32619</v>
      </c>
      <c r="B8010" s="4" t="s">
        <v>32620</v>
      </c>
      <c r="C8010" s="4" t="s">
        <v>464</v>
      </c>
      <c r="D8010" s="4">
        <v>38</v>
      </c>
      <c r="E8010" s="4" t="s">
        <v>32621</v>
      </c>
      <c r="F8010" s="4">
        <v>1.48020601272583</v>
      </c>
      <c r="G8010" s="4" t="s">
        <v>32622</v>
      </c>
    </row>
    <row r="8011" spans="1:7">
      <c r="A8011" s="4" t="s">
        <v>32623</v>
      </c>
      <c r="B8011" s="4" t="s">
        <v>32624</v>
      </c>
      <c r="C8011" s="4" t="s">
        <v>464</v>
      </c>
      <c r="D8011" s="4">
        <v>37</v>
      </c>
      <c r="E8011" s="4" t="s">
        <v>32625</v>
      </c>
      <c r="F8011" s="4">
        <v>1.47998678684235</v>
      </c>
      <c r="G8011" s="4" t="s">
        <v>32626</v>
      </c>
    </row>
    <row r="8012" spans="1:7">
      <c r="A8012" s="4" t="s">
        <v>32627</v>
      </c>
      <c r="B8012" s="4" t="s">
        <v>32628</v>
      </c>
      <c r="C8012" s="4" t="s">
        <v>464</v>
      </c>
      <c r="D8012" s="4">
        <v>35</v>
      </c>
      <c r="E8012" s="4" t="s">
        <v>32629</v>
      </c>
      <c r="F8012" s="4">
        <v>1.47940218448639</v>
      </c>
      <c r="G8012" s="4" t="s">
        <v>32630</v>
      </c>
    </row>
    <row r="8013" spans="1:7">
      <c r="A8013" s="4" t="s">
        <v>32631</v>
      </c>
      <c r="B8013" s="4" t="s">
        <v>32632</v>
      </c>
      <c r="C8013" s="4" t="s">
        <v>551</v>
      </c>
      <c r="D8013" s="4">
        <v>18</v>
      </c>
      <c r="E8013" s="4" t="s">
        <v>32633</v>
      </c>
      <c r="F8013" s="4">
        <v>1.47926473617554</v>
      </c>
      <c r="G8013" s="4" t="s">
        <v>32634</v>
      </c>
    </row>
    <row r="8014" spans="1:7">
      <c r="A8014" s="4" t="s">
        <v>32635</v>
      </c>
      <c r="B8014" s="4" t="s">
        <v>32636</v>
      </c>
      <c r="C8014" s="4" t="s">
        <v>464</v>
      </c>
      <c r="D8014" s="4">
        <v>33</v>
      </c>
      <c r="E8014" s="4" t="s">
        <v>32637</v>
      </c>
      <c r="F8014" s="4">
        <v>1.47921502590179</v>
      </c>
      <c r="G8014" s="4" t="s">
        <v>32638</v>
      </c>
    </row>
    <row r="8015" spans="1:7">
      <c r="A8015" s="4" t="s">
        <v>32639</v>
      </c>
      <c r="B8015" s="4" t="s">
        <v>32640</v>
      </c>
      <c r="C8015" s="4" t="s">
        <v>551</v>
      </c>
      <c r="D8015" s="4">
        <v>18</v>
      </c>
      <c r="E8015" s="4" t="s">
        <v>32641</v>
      </c>
      <c r="F8015" s="4">
        <v>1.47917950153351</v>
      </c>
      <c r="G8015" s="4" t="s">
        <v>32642</v>
      </c>
    </row>
    <row r="8016" spans="1:7">
      <c r="A8016" s="4" t="s">
        <v>32643</v>
      </c>
      <c r="B8016" s="4" t="s">
        <v>32644</v>
      </c>
      <c r="C8016" s="4" t="s">
        <v>464</v>
      </c>
      <c r="D8016" s="4">
        <v>24</v>
      </c>
      <c r="E8016" s="4" t="s">
        <v>32645</v>
      </c>
      <c r="F8016" s="4">
        <v>1.4788658618927</v>
      </c>
      <c r="G8016" s="4" t="s">
        <v>32646</v>
      </c>
    </row>
    <row r="8017" spans="1:7">
      <c r="A8017" s="4" t="s">
        <v>32647</v>
      </c>
      <c r="B8017" s="4" t="s">
        <v>32648</v>
      </c>
      <c r="C8017" s="4" t="s">
        <v>464</v>
      </c>
      <c r="D8017" s="4">
        <v>35</v>
      </c>
      <c r="E8017" s="4" t="s">
        <v>32649</v>
      </c>
      <c r="F8017" s="4">
        <v>1.47786426544189</v>
      </c>
      <c r="G8017" s="4" t="s">
        <v>32650</v>
      </c>
    </row>
    <row r="8018" spans="1:7">
      <c r="A8018" s="4" t="s">
        <v>32651</v>
      </c>
      <c r="B8018" s="4" t="s">
        <v>32652</v>
      </c>
      <c r="C8018" s="4" t="s">
        <v>3050</v>
      </c>
      <c r="D8018" s="4">
        <v>2</v>
      </c>
      <c r="E8018" s="4" t="s">
        <v>32653</v>
      </c>
      <c r="F8018" s="4">
        <v>1.47766971588135</v>
      </c>
      <c r="G8018" s="4" t="s">
        <v>32654</v>
      </c>
    </row>
    <row r="8019" spans="1:7">
      <c r="A8019" s="4" t="s">
        <v>32655</v>
      </c>
      <c r="B8019" s="4" t="s">
        <v>32656</v>
      </c>
      <c r="C8019" s="4" t="s">
        <v>3050</v>
      </c>
      <c r="D8019" s="4">
        <v>2</v>
      </c>
      <c r="E8019" s="4" t="s">
        <v>32657</v>
      </c>
      <c r="F8019" s="4">
        <v>1.47766971588135</v>
      </c>
      <c r="G8019" s="4" t="s">
        <v>32658</v>
      </c>
    </row>
    <row r="8020" spans="1:7">
      <c r="A8020" s="4" t="s">
        <v>32659</v>
      </c>
      <c r="B8020" s="4" t="s">
        <v>32660</v>
      </c>
      <c r="C8020" s="4" t="s">
        <v>3050</v>
      </c>
      <c r="D8020" s="4">
        <v>2</v>
      </c>
      <c r="E8020" s="4" t="s">
        <v>32661</v>
      </c>
      <c r="F8020" s="4">
        <v>1.47766971588135</v>
      </c>
      <c r="G8020" s="4" t="s">
        <v>32662</v>
      </c>
    </row>
    <row r="8021" spans="1:7">
      <c r="A8021" s="4" t="s">
        <v>32663</v>
      </c>
      <c r="B8021" s="4" t="s">
        <v>32664</v>
      </c>
      <c r="C8021" s="4" t="s">
        <v>464</v>
      </c>
      <c r="D8021" s="4">
        <v>26</v>
      </c>
      <c r="E8021" s="4" t="s">
        <v>32665</v>
      </c>
      <c r="F8021" s="4">
        <v>1.47762179374695</v>
      </c>
      <c r="G8021" s="4" t="s">
        <v>32666</v>
      </c>
    </row>
    <row r="8022" spans="1:7">
      <c r="A8022" s="4" t="s">
        <v>32667</v>
      </c>
      <c r="B8022" s="4" t="s">
        <v>32668</v>
      </c>
      <c r="C8022" s="4" t="s">
        <v>464</v>
      </c>
      <c r="D8022" s="4">
        <v>34</v>
      </c>
      <c r="E8022" s="4" t="s">
        <v>32669</v>
      </c>
      <c r="F8022" s="4">
        <v>1.47753882408142</v>
      </c>
      <c r="G8022" s="4" t="s">
        <v>32670</v>
      </c>
    </row>
    <row r="8023" spans="1:7">
      <c r="A8023" s="4" t="s">
        <v>32671</v>
      </c>
      <c r="B8023" s="4" t="s">
        <v>32672</v>
      </c>
      <c r="C8023" s="4" t="s">
        <v>464</v>
      </c>
      <c r="D8023" s="4">
        <v>37</v>
      </c>
      <c r="E8023" s="4" t="s">
        <v>32673</v>
      </c>
      <c r="F8023" s="4">
        <v>1.4774683713913</v>
      </c>
      <c r="G8023" s="4" t="s">
        <v>32674</v>
      </c>
    </row>
    <row r="8024" spans="1:7">
      <c r="A8024" s="4" t="s">
        <v>32675</v>
      </c>
      <c r="B8024" s="4" t="s">
        <v>32676</v>
      </c>
      <c r="C8024" s="4" t="s">
        <v>464</v>
      </c>
      <c r="D8024" s="4">
        <v>29</v>
      </c>
      <c r="E8024" s="4" t="s">
        <v>32677</v>
      </c>
      <c r="F8024" s="4">
        <v>1.47717475891113</v>
      </c>
      <c r="G8024" s="4" t="s">
        <v>32678</v>
      </c>
    </row>
    <row r="8025" spans="1:7">
      <c r="A8025" s="4" t="s">
        <v>32679</v>
      </c>
      <c r="B8025" s="4" t="s">
        <v>32680</v>
      </c>
      <c r="C8025" s="4" t="s">
        <v>464</v>
      </c>
      <c r="D8025" s="4">
        <v>41</v>
      </c>
      <c r="E8025" s="4" t="s">
        <v>32681</v>
      </c>
      <c r="F8025" s="4">
        <v>1.47695159912109</v>
      </c>
      <c r="G8025" s="4" t="s">
        <v>32682</v>
      </c>
    </row>
    <row r="8026" spans="1:7">
      <c r="A8026" s="4" t="s">
        <v>32683</v>
      </c>
      <c r="B8026" s="4" t="s">
        <v>32684</v>
      </c>
      <c r="C8026" s="4" t="s">
        <v>464</v>
      </c>
      <c r="D8026" s="4">
        <v>44</v>
      </c>
      <c r="E8026" s="4" t="s">
        <v>32685</v>
      </c>
      <c r="F8026" s="4">
        <v>1.476802110672</v>
      </c>
      <c r="G8026" s="4" t="s">
        <v>32686</v>
      </c>
    </row>
    <row r="8027" spans="1:7">
      <c r="A8027" s="4" t="s">
        <v>32687</v>
      </c>
      <c r="B8027" s="4" t="s">
        <v>32688</v>
      </c>
      <c r="C8027" s="4" t="s">
        <v>551</v>
      </c>
      <c r="D8027" s="4">
        <v>22</v>
      </c>
      <c r="E8027" s="4" t="s">
        <v>32689</v>
      </c>
      <c r="F8027" s="4">
        <v>1.47669053077698</v>
      </c>
      <c r="G8027" s="4" t="s">
        <v>32690</v>
      </c>
    </row>
    <row r="8028" spans="1:7">
      <c r="A8028" s="4" t="s">
        <v>32691</v>
      </c>
      <c r="B8028" s="4" t="s">
        <v>32692</v>
      </c>
      <c r="C8028" s="4" t="s">
        <v>464</v>
      </c>
      <c r="D8028" s="4">
        <v>42</v>
      </c>
      <c r="E8028" s="4" t="s">
        <v>32693</v>
      </c>
      <c r="F8028" s="4">
        <v>1.4766126871109</v>
      </c>
      <c r="G8028" s="4" t="s">
        <v>32694</v>
      </c>
    </row>
    <row r="8029" spans="1:7">
      <c r="A8029" s="4" t="s">
        <v>32695</v>
      </c>
      <c r="B8029" s="4" t="s">
        <v>32696</v>
      </c>
      <c r="C8029" s="4" t="s">
        <v>551</v>
      </c>
      <c r="D8029" s="4">
        <v>22</v>
      </c>
      <c r="E8029" s="4" t="s">
        <v>32697</v>
      </c>
      <c r="F8029" s="4">
        <v>1.47648358345032</v>
      </c>
      <c r="G8029" s="4" t="s">
        <v>32698</v>
      </c>
    </row>
    <row r="8030" spans="1:7">
      <c r="A8030" s="4" t="s">
        <v>32699</v>
      </c>
      <c r="B8030" s="4" t="s">
        <v>32700</v>
      </c>
      <c r="C8030" s="4" t="s">
        <v>464</v>
      </c>
      <c r="D8030" s="4">
        <v>37</v>
      </c>
      <c r="E8030" s="4" t="s">
        <v>32701</v>
      </c>
      <c r="F8030" s="4">
        <v>1.47593533992767</v>
      </c>
      <c r="G8030" s="4" t="s">
        <v>32702</v>
      </c>
    </row>
    <row r="8031" spans="1:7">
      <c r="A8031" s="4" t="s">
        <v>32703</v>
      </c>
      <c r="B8031" s="4" t="s">
        <v>32704</v>
      </c>
      <c r="C8031" s="4" t="s">
        <v>464</v>
      </c>
      <c r="D8031" s="4">
        <v>34</v>
      </c>
      <c r="E8031" s="4" t="s">
        <v>32705</v>
      </c>
      <c r="F8031" s="4">
        <v>1.47593283653259</v>
      </c>
      <c r="G8031" s="4" t="s">
        <v>32706</v>
      </c>
    </row>
    <row r="8032" spans="1:7">
      <c r="A8032" s="4" t="s">
        <v>32707</v>
      </c>
      <c r="B8032" s="4" t="s">
        <v>32708</v>
      </c>
      <c r="C8032" s="4" t="s">
        <v>464</v>
      </c>
      <c r="D8032" s="4">
        <v>42</v>
      </c>
      <c r="E8032" s="4" t="s">
        <v>32709</v>
      </c>
      <c r="F8032" s="4">
        <v>1.47580575942993</v>
      </c>
      <c r="G8032" s="4" t="s">
        <v>32710</v>
      </c>
    </row>
    <row r="8033" spans="1:7">
      <c r="A8033" s="4" t="s">
        <v>32711</v>
      </c>
      <c r="B8033" s="4" t="s">
        <v>32712</v>
      </c>
      <c r="C8033" s="4" t="s">
        <v>464</v>
      </c>
      <c r="D8033" s="4">
        <v>43</v>
      </c>
      <c r="E8033" s="4" t="s">
        <v>32713</v>
      </c>
      <c r="F8033" s="4">
        <v>1.47560095787048</v>
      </c>
      <c r="G8033" s="4" t="s">
        <v>32714</v>
      </c>
    </row>
    <row r="8034" spans="1:7">
      <c r="A8034" s="4" t="s">
        <v>32715</v>
      </c>
      <c r="B8034" s="4" t="s">
        <v>32716</v>
      </c>
      <c r="C8034" s="4" t="s">
        <v>464</v>
      </c>
      <c r="D8034" s="4">
        <v>36</v>
      </c>
      <c r="E8034" s="4" t="s">
        <v>32717</v>
      </c>
      <c r="F8034" s="4">
        <v>1.47555208206177</v>
      </c>
      <c r="G8034" s="4" t="s">
        <v>32718</v>
      </c>
    </row>
    <row r="8035" spans="1:7">
      <c r="A8035" s="4" t="s">
        <v>32719</v>
      </c>
      <c r="B8035" s="4" t="s">
        <v>32720</v>
      </c>
      <c r="C8035" s="4" t="s">
        <v>464</v>
      </c>
      <c r="D8035" s="4">
        <v>32</v>
      </c>
      <c r="E8035" s="4" t="s">
        <v>32721</v>
      </c>
      <c r="F8035" s="4">
        <v>1.47549152374268</v>
      </c>
      <c r="G8035" s="4" t="s">
        <v>32722</v>
      </c>
    </row>
    <row r="8036" spans="1:7">
      <c r="A8036" s="4" t="s">
        <v>32723</v>
      </c>
      <c r="B8036" s="4" t="s">
        <v>32724</v>
      </c>
      <c r="C8036" s="4" t="s">
        <v>464</v>
      </c>
      <c r="D8036" s="4">
        <v>30</v>
      </c>
      <c r="E8036" s="4" t="s">
        <v>32725</v>
      </c>
      <c r="F8036" s="4">
        <v>1.47536301612854</v>
      </c>
      <c r="G8036" s="4" t="s">
        <v>32726</v>
      </c>
    </row>
    <row r="8037" spans="1:7">
      <c r="A8037" s="4" t="s">
        <v>32727</v>
      </c>
      <c r="B8037" s="4" t="s">
        <v>32728</v>
      </c>
      <c r="C8037" s="4" t="s">
        <v>464</v>
      </c>
      <c r="D8037" s="4">
        <v>35</v>
      </c>
      <c r="E8037" s="4" t="s">
        <v>32729</v>
      </c>
      <c r="F8037" s="4">
        <v>1.47531187534332</v>
      </c>
      <c r="G8037" s="4" t="s">
        <v>32730</v>
      </c>
    </row>
    <row r="8038" spans="1:7">
      <c r="A8038" s="4" t="s">
        <v>32731</v>
      </c>
      <c r="B8038" s="4" t="s">
        <v>32732</v>
      </c>
      <c r="C8038" s="4" t="s">
        <v>551</v>
      </c>
      <c r="D8038" s="4">
        <v>18</v>
      </c>
      <c r="E8038" s="4" t="s">
        <v>32733</v>
      </c>
      <c r="F8038" s="4">
        <v>1.47527348995209</v>
      </c>
      <c r="G8038" s="4" t="s">
        <v>32734</v>
      </c>
    </row>
    <row r="8039" spans="1:7">
      <c r="A8039" s="4" t="s">
        <v>32735</v>
      </c>
      <c r="B8039" s="4" t="s">
        <v>32736</v>
      </c>
      <c r="C8039" s="4" t="s">
        <v>464</v>
      </c>
      <c r="D8039" s="4">
        <v>40</v>
      </c>
      <c r="E8039" s="4" t="s">
        <v>32737</v>
      </c>
      <c r="F8039" s="4">
        <v>1.47486054897308</v>
      </c>
      <c r="G8039" s="4" t="s">
        <v>32738</v>
      </c>
    </row>
    <row r="8040" spans="1:7">
      <c r="A8040" s="4" t="s">
        <v>32739</v>
      </c>
      <c r="B8040" s="4" t="s">
        <v>32740</v>
      </c>
      <c r="C8040" s="4" t="s">
        <v>464</v>
      </c>
      <c r="D8040" s="4">
        <v>40</v>
      </c>
      <c r="E8040" s="4" t="s">
        <v>32741</v>
      </c>
      <c r="F8040" s="4">
        <v>1.47351431846619</v>
      </c>
      <c r="G8040" s="4" t="s">
        <v>32742</v>
      </c>
    </row>
    <row r="8041" spans="1:7">
      <c r="A8041" s="4" t="s">
        <v>32743</v>
      </c>
      <c r="B8041" s="4" t="s">
        <v>32744</v>
      </c>
      <c r="C8041" s="4" t="s">
        <v>464</v>
      </c>
      <c r="D8041" s="4">
        <v>42</v>
      </c>
      <c r="E8041" s="4" t="s">
        <v>32745</v>
      </c>
      <c r="F8041" s="4">
        <v>1.47345805168152</v>
      </c>
      <c r="G8041" s="4" t="s">
        <v>32746</v>
      </c>
    </row>
    <row r="8042" spans="1:7">
      <c r="A8042" s="4" t="s">
        <v>32747</v>
      </c>
      <c r="B8042" s="4" t="s">
        <v>32748</v>
      </c>
      <c r="C8042" s="4" t="s">
        <v>464</v>
      </c>
      <c r="D8042" s="4">
        <v>42</v>
      </c>
      <c r="E8042" s="4" t="s">
        <v>32749</v>
      </c>
      <c r="F8042" s="4">
        <v>1.47307693958282</v>
      </c>
      <c r="G8042" s="4" t="s">
        <v>32750</v>
      </c>
    </row>
    <row r="8043" spans="1:7">
      <c r="A8043" s="4" t="s">
        <v>32751</v>
      </c>
      <c r="B8043" s="4" t="s">
        <v>32752</v>
      </c>
      <c r="C8043" s="4" t="s">
        <v>464</v>
      </c>
      <c r="D8043" s="4">
        <v>37</v>
      </c>
      <c r="E8043" s="4" t="s">
        <v>32753</v>
      </c>
      <c r="F8043" s="4">
        <v>1.47290432453156</v>
      </c>
      <c r="G8043" s="4" t="s">
        <v>32754</v>
      </c>
    </row>
    <row r="8044" spans="1:7">
      <c r="A8044" s="4" t="s">
        <v>32755</v>
      </c>
      <c r="B8044" s="4" t="s">
        <v>32756</v>
      </c>
      <c r="C8044" s="4" t="s">
        <v>551</v>
      </c>
      <c r="D8044" s="4">
        <v>17</v>
      </c>
      <c r="E8044" s="4" t="s">
        <v>32757</v>
      </c>
      <c r="F8044" s="4">
        <v>1.47281742095947</v>
      </c>
      <c r="G8044" s="4" t="s">
        <v>32758</v>
      </c>
    </row>
    <row r="8045" spans="1:7">
      <c r="A8045" s="4" t="s">
        <v>32759</v>
      </c>
      <c r="B8045" s="4" t="s">
        <v>32760</v>
      </c>
      <c r="C8045" s="4" t="s">
        <v>464</v>
      </c>
      <c r="D8045" s="4">
        <v>34</v>
      </c>
      <c r="E8045" s="4" t="s">
        <v>32761</v>
      </c>
      <c r="F8045" s="4">
        <v>1.47251605987549</v>
      </c>
      <c r="G8045" s="4" t="s">
        <v>32762</v>
      </c>
    </row>
    <row r="8046" spans="1:7">
      <c r="A8046" s="4" t="s">
        <v>32763</v>
      </c>
      <c r="B8046" s="4" t="s">
        <v>32764</v>
      </c>
      <c r="C8046" s="4" t="s">
        <v>464</v>
      </c>
      <c r="D8046" s="4">
        <v>39</v>
      </c>
      <c r="E8046" s="4" t="s">
        <v>32765</v>
      </c>
      <c r="F8046" s="4">
        <v>1.4717401266098</v>
      </c>
      <c r="G8046" s="4" t="s">
        <v>32766</v>
      </c>
    </row>
    <row r="8047" spans="1:7">
      <c r="A8047" s="4" t="s">
        <v>32767</v>
      </c>
      <c r="B8047" s="4" t="s">
        <v>32768</v>
      </c>
      <c r="C8047" s="4" t="s">
        <v>464</v>
      </c>
      <c r="D8047" s="4">
        <v>40</v>
      </c>
      <c r="E8047" s="4" t="s">
        <v>32769</v>
      </c>
      <c r="F8047" s="4">
        <v>1.47168970108032</v>
      </c>
      <c r="G8047" s="4" t="s">
        <v>32770</v>
      </c>
    </row>
    <row r="8048" spans="1:7">
      <c r="A8048" s="4" t="s">
        <v>419</v>
      </c>
      <c r="B8048" s="4" t="s">
        <v>32771</v>
      </c>
      <c r="C8048" s="4" t="s">
        <v>464</v>
      </c>
      <c r="D8048" s="4">
        <v>39</v>
      </c>
      <c r="E8048" s="4" t="s">
        <v>32772</v>
      </c>
      <c r="F8048" s="4">
        <v>1.47162890434265</v>
      </c>
      <c r="G8048" s="4" t="s">
        <v>32773</v>
      </c>
    </row>
    <row r="8049" spans="1:7">
      <c r="A8049" s="4" t="s">
        <v>32774</v>
      </c>
      <c r="B8049" s="4" t="s">
        <v>32775</v>
      </c>
      <c r="C8049" s="4" t="s">
        <v>464</v>
      </c>
      <c r="D8049" s="4">
        <v>34</v>
      </c>
      <c r="E8049" s="4" t="s">
        <v>32776</v>
      </c>
      <c r="F8049" s="4">
        <v>1.471435546875</v>
      </c>
      <c r="G8049" s="4" t="s">
        <v>32777</v>
      </c>
    </row>
    <row r="8050" spans="1:7">
      <c r="A8050" s="4" t="s">
        <v>32778</v>
      </c>
      <c r="B8050" s="4" t="s">
        <v>32779</v>
      </c>
      <c r="C8050" s="4" t="s">
        <v>464</v>
      </c>
      <c r="D8050" s="4">
        <v>43</v>
      </c>
      <c r="E8050" s="4" t="s">
        <v>32780</v>
      </c>
      <c r="F8050" s="4">
        <v>1.47134184837341</v>
      </c>
      <c r="G8050" s="4" t="s">
        <v>32781</v>
      </c>
    </row>
    <row r="8051" spans="1:7">
      <c r="A8051" s="4" t="s">
        <v>32782</v>
      </c>
      <c r="B8051" s="4" t="s">
        <v>32783</v>
      </c>
      <c r="C8051" s="4" t="s">
        <v>464</v>
      </c>
      <c r="D8051" s="4">
        <v>40</v>
      </c>
      <c r="E8051" s="4" t="s">
        <v>32784</v>
      </c>
      <c r="F8051" s="4">
        <v>1.47111177444458</v>
      </c>
      <c r="G8051" s="4" t="s">
        <v>32785</v>
      </c>
    </row>
    <row r="8052" spans="1:7">
      <c r="A8052" s="4" t="s">
        <v>32786</v>
      </c>
      <c r="B8052" s="4" t="s">
        <v>32787</v>
      </c>
      <c r="C8052" s="4" t="s">
        <v>464</v>
      </c>
      <c r="D8052" s="4">
        <v>34</v>
      </c>
      <c r="E8052" s="4" t="s">
        <v>32788</v>
      </c>
      <c r="F8052" s="4">
        <v>1.47085416316986</v>
      </c>
      <c r="G8052" s="4" t="s">
        <v>32789</v>
      </c>
    </row>
    <row r="8053" spans="1:7">
      <c r="A8053" s="4" t="s">
        <v>32790</v>
      </c>
      <c r="B8053" s="4" t="s">
        <v>32791</v>
      </c>
      <c r="C8053" s="4" t="s">
        <v>464</v>
      </c>
      <c r="D8053" s="4">
        <v>39</v>
      </c>
      <c r="E8053" s="4" t="s">
        <v>32792</v>
      </c>
      <c r="F8053" s="4">
        <v>1.47069144248962</v>
      </c>
      <c r="G8053" s="4" t="s">
        <v>32793</v>
      </c>
    </row>
    <row r="8054" spans="1:7">
      <c r="A8054" s="4" t="s">
        <v>32794</v>
      </c>
      <c r="B8054" s="4" t="s">
        <v>32795</v>
      </c>
      <c r="C8054" s="4" t="s">
        <v>464</v>
      </c>
      <c r="D8054" s="4">
        <v>41</v>
      </c>
      <c r="E8054" s="4" t="s">
        <v>32796</v>
      </c>
      <c r="F8054" s="4">
        <v>1.47048342227936</v>
      </c>
      <c r="G8054" s="4" t="s">
        <v>32797</v>
      </c>
    </row>
    <row r="8055" spans="1:7">
      <c r="A8055" s="4" t="s">
        <v>32798</v>
      </c>
      <c r="B8055" s="4" t="s">
        <v>32799</v>
      </c>
      <c r="C8055" s="4" t="s">
        <v>464</v>
      </c>
      <c r="D8055" s="4">
        <v>38</v>
      </c>
      <c r="E8055" s="4" t="s">
        <v>32800</v>
      </c>
      <c r="F8055" s="4">
        <v>1.46917533874512</v>
      </c>
      <c r="G8055" s="4" t="s">
        <v>32801</v>
      </c>
    </row>
    <row r="8056" spans="1:7">
      <c r="A8056" s="4" t="s">
        <v>32802</v>
      </c>
      <c r="B8056" s="4" t="s">
        <v>32803</v>
      </c>
      <c r="C8056" s="4" t="s">
        <v>464</v>
      </c>
      <c r="D8056" s="4">
        <v>24</v>
      </c>
      <c r="E8056" s="4" t="s">
        <v>32804</v>
      </c>
      <c r="F8056" s="4">
        <v>1.46873366832733</v>
      </c>
      <c r="G8056" s="4" t="s">
        <v>32805</v>
      </c>
    </row>
    <row r="8057" spans="1:7">
      <c r="A8057" s="4" t="s">
        <v>32806</v>
      </c>
      <c r="B8057" s="4" t="s">
        <v>32807</v>
      </c>
      <c r="C8057" s="4" t="s">
        <v>464</v>
      </c>
      <c r="D8057" s="4">
        <v>36</v>
      </c>
      <c r="E8057" s="4" t="s">
        <v>32808</v>
      </c>
      <c r="F8057" s="4">
        <v>1.46750116348267</v>
      </c>
      <c r="G8057" s="4" t="s">
        <v>32809</v>
      </c>
    </row>
    <row r="8058" spans="1:7">
      <c r="A8058" s="4" t="s">
        <v>32810</v>
      </c>
      <c r="B8058" s="4" t="s">
        <v>32811</v>
      </c>
      <c r="C8058" s="4" t="s">
        <v>464</v>
      </c>
      <c r="D8058" s="4">
        <v>38</v>
      </c>
      <c r="E8058" s="4" t="s">
        <v>32812</v>
      </c>
      <c r="F8058" s="4">
        <v>1.4663417339325</v>
      </c>
      <c r="G8058" s="4" t="s">
        <v>32813</v>
      </c>
    </row>
    <row r="8059" spans="1:7">
      <c r="A8059" s="4" t="s">
        <v>32814</v>
      </c>
      <c r="B8059" s="4" t="s">
        <v>32815</v>
      </c>
      <c r="C8059" s="4" t="s">
        <v>464</v>
      </c>
      <c r="D8059" s="4">
        <v>37</v>
      </c>
      <c r="E8059" s="4" t="s">
        <v>32816</v>
      </c>
      <c r="F8059" s="4">
        <v>1.46610832214355</v>
      </c>
      <c r="G8059" s="4" t="s">
        <v>32817</v>
      </c>
    </row>
    <row r="8060" spans="1:7">
      <c r="A8060" s="4" t="s">
        <v>32818</v>
      </c>
      <c r="B8060" s="4" t="s">
        <v>32819</v>
      </c>
      <c r="C8060" s="4" t="s">
        <v>464</v>
      </c>
      <c r="D8060" s="4">
        <v>30</v>
      </c>
      <c r="E8060" s="4" t="s">
        <v>32820</v>
      </c>
      <c r="F8060" s="4">
        <v>1.4656468629837</v>
      </c>
      <c r="G8060" s="4" t="s">
        <v>32821</v>
      </c>
    </row>
    <row r="8061" spans="1:7">
      <c r="A8061" s="4" t="s">
        <v>32822</v>
      </c>
      <c r="B8061" s="4" t="s">
        <v>32823</v>
      </c>
      <c r="C8061" s="4" t="s">
        <v>464</v>
      </c>
      <c r="D8061" s="4">
        <v>39</v>
      </c>
      <c r="E8061" s="4" t="s">
        <v>32824</v>
      </c>
      <c r="F8061" s="4">
        <v>1.46561074256897</v>
      </c>
      <c r="G8061" s="4" t="s">
        <v>32825</v>
      </c>
    </row>
    <row r="8062" spans="1:7">
      <c r="A8062" s="4" t="s">
        <v>32826</v>
      </c>
      <c r="B8062" s="4" t="s">
        <v>32827</v>
      </c>
      <c r="C8062" s="4" t="s">
        <v>464</v>
      </c>
      <c r="D8062" s="4">
        <v>34</v>
      </c>
      <c r="E8062" s="4" t="s">
        <v>32828</v>
      </c>
      <c r="F8062" s="4">
        <v>1.46549880504608</v>
      </c>
      <c r="G8062" s="4" t="s">
        <v>32829</v>
      </c>
    </row>
    <row r="8063" spans="1:7">
      <c r="A8063" s="4" t="s">
        <v>32830</v>
      </c>
      <c r="B8063" s="4" t="s">
        <v>32831</v>
      </c>
      <c r="C8063" s="4" t="s">
        <v>464</v>
      </c>
      <c r="D8063" s="4">
        <v>38</v>
      </c>
      <c r="E8063" s="4" t="s">
        <v>32832</v>
      </c>
      <c r="F8063" s="4">
        <v>1.46530747413635</v>
      </c>
      <c r="G8063" s="4" t="s">
        <v>32833</v>
      </c>
    </row>
    <row r="8064" spans="1:7">
      <c r="A8064" s="4" t="s">
        <v>32834</v>
      </c>
      <c r="B8064" s="4" t="s">
        <v>32835</v>
      </c>
      <c r="C8064" s="4" t="s">
        <v>464</v>
      </c>
      <c r="D8064" s="4">
        <v>40</v>
      </c>
      <c r="E8064" s="4" t="s">
        <v>32836</v>
      </c>
      <c r="F8064" s="4">
        <v>1.46521604061127</v>
      </c>
      <c r="G8064" s="4" t="s">
        <v>32837</v>
      </c>
    </row>
    <row r="8065" spans="1:7">
      <c r="A8065" s="4" t="s">
        <v>32838</v>
      </c>
      <c r="B8065" s="4" t="s">
        <v>32839</v>
      </c>
      <c r="C8065" s="4" t="s">
        <v>464</v>
      </c>
      <c r="D8065" s="4">
        <v>24</v>
      </c>
      <c r="E8065" s="4" t="s">
        <v>32840</v>
      </c>
      <c r="F8065" s="4">
        <v>1.46459925174713</v>
      </c>
      <c r="G8065" s="4" t="s">
        <v>32841</v>
      </c>
    </row>
    <row r="8066" spans="1:7">
      <c r="A8066" s="4" t="s">
        <v>32842</v>
      </c>
      <c r="B8066" s="4" t="s">
        <v>32843</v>
      </c>
      <c r="C8066" s="4" t="s">
        <v>464</v>
      </c>
      <c r="D8066" s="4">
        <v>41</v>
      </c>
      <c r="E8066" s="4" t="s">
        <v>32844</v>
      </c>
      <c r="F8066" s="4">
        <v>1.46420454978943</v>
      </c>
      <c r="G8066" s="4" t="s">
        <v>32845</v>
      </c>
    </row>
    <row r="8067" spans="1:7">
      <c r="A8067" s="4" t="s">
        <v>32846</v>
      </c>
      <c r="B8067" s="4" t="s">
        <v>32847</v>
      </c>
      <c r="C8067" s="4" t="s">
        <v>464</v>
      </c>
      <c r="D8067" s="4">
        <v>34</v>
      </c>
      <c r="E8067" s="4" t="s">
        <v>32848</v>
      </c>
      <c r="F8067" s="4">
        <v>1.46417236328125</v>
      </c>
      <c r="G8067" s="4" t="s">
        <v>32849</v>
      </c>
    </row>
    <row r="8068" spans="1:7">
      <c r="A8068" s="4" t="s">
        <v>32850</v>
      </c>
      <c r="B8068" s="4" t="s">
        <v>32851</v>
      </c>
      <c r="C8068" s="4" t="s">
        <v>464</v>
      </c>
      <c r="D8068" s="4">
        <v>36</v>
      </c>
      <c r="E8068" s="4" t="s">
        <v>32852</v>
      </c>
      <c r="F8068" s="4">
        <v>1.46353244781494</v>
      </c>
      <c r="G8068" s="4" t="s">
        <v>32853</v>
      </c>
    </row>
    <row r="8069" spans="1:7">
      <c r="A8069" s="4" t="s">
        <v>32854</v>
      </c>
      <c r="B8069" s="4" t="s">
        <v>32855</v>
      </c>
      <c r="C8069" s="4" t="s">
        <v>464</v>
      </c>
      <c r="D8069" s="4">
        <v>29</v>
      </c>
      <c r="E8069" s="4" t="s">
        <v>32856</v>
      </c>
      <c r="F8069" s="4">
        <v>1.4631130695343</v>
      </c>
      <c r="G8069" s="4" t="s">
        <v>32857</v>
      </c>
    </row>
    <row r="8070" spans="1:7">
      <c r="A8070" s="4" t="s">
        <v>32858</v>
      </c>
      <c r="B8070" s="4" t="s">
        <v>32859</v>
      </c>
      <c r="C8070" s="4" t="s">
        <v>551</v>
      </c>
      <c r="D8070" s="4">
        <v>17</v>
      </c>
      <c r="E8070" s="4" t="s">
        <v>32860</v>
      </c>
      <c r="F8070" s="4">
        <v>1.46301734447479</v>
      </c>
      <c r="G8070" s="4" t="s">
        <v>32861</v>
      </c>
    </row>
    <row r="8071" spans="1:7">
      <c r="A8071" s="4" t="s">
        <v>32862</v>
      </c>
      <c r="B8071" s="4" t="s">
        <v>32863</v>
      </c>
      <c r="C8071" s="4" t="s">
        <v>464</v>
      </c>
      <c r="D8071" s="4">
        <v>38</v>
      </c>
      <c r="E8071" s="4" t="s">
        <v>32864</v>
      </c>
      <c r="F8071" s="4">
        <v>1.46299195289612</v>
      </c>
      <c r="G8071" s="4" t="s">
        <v>32865</v>
      </c>
    </row>
    <row r="8072" spans="1:7">
      <c r="A8072" s="4" t="s">
        <v>32866</v>
      </c>
      <c r="B8072" s="4" t="s">
        <v>32867</v>
      </c>
      <c r="C8072" s="4" t="s">
        <v>1124</v>
      </c>
      <c r="D8072" s="4">
        <v>2</v>
      </c>
      <c r="E8072" s="4" t="s">
        <v>32868</v>
      </c>
      <c r="F8072" s="4">
        <v>1.46276676654816</v>
      </c>
      <c r="G8072" s="4" t="s">
        <v>32869</v>
      </c>
    </row>
    <row r="8073" spans="1:7">
      <c r="A8073" s="4" t="s">
        <v>32870</v>
      </c>
      <c r="B8073" s="4" t="s">
        <v>32871</v>
      </c>
      <c r="C8073" s="4" t="s">
        <v>464</v>
      </c>
      <c r="D8073" s="4">
        <v>38</v>
      </c>
      <c r="E8073" s="4" t="s">
        <v>32872</v>
      </c>
      <c r="F8073" s="4">
        <v>1.46229147911072</v>
      </c>
      <c r="G8073" s="4" t="s">
        <v>32873</v>
      </c>
    </row>
    <row r="8074" spans="1:7">
      <c r="A8074" s="4" t="s">
        <v>32874</v>
      </c>
      <c r="B8074" s="4" t="s">
        <v>32875</v>
      </c>
      <c r="C8074" s="4" t="s">
        <v>464</v>
      </c>
      <c r="D8074" s="4">
        <v>38</v>
      </c>
      <c r="E8074" s="4" t="s">
        <v>32876</v>
      </c>
      <c r="F8074" s="4">
        <v>1.46215546131134</v>
      </c>
      <c r="G8074" s="4" t="s">
        <v>32877</v>
      </c>
    </row>
    <row r="8075" spans="1:7">
      <c r="A8075" s="4" t="s">
        <v>32878</v>
      </c>
      <c r="B8075" s="4" t="s">
        <v>32879</v>
      </c>
      <c r="C8075" s="4" t="s">
        <v>464</v>
      </c>
      <c r="D8075" s="4">
        <v>36</v>
      </c>
      <c r="E8075" s="4" t="s">
        <v>32880</v>
      </c>
      <c r="F8075" s="4">
        <v>1.46209871768951</v>
      </c>
      <c r="G8075" s="4" t="s">
        <v>32881</v>
      </c>
    </row>
    <row r="8076" spans="1:7">
      <c r="A8076" s="4" t="s">
        <v>32882</v>
      </c>
      <c r="B8076" s="4" t="s">
        <v>32883</v>
      </c>
      <c r="C8076" s="4" t="s">
        <v>464</v>
      </c>
      <c r="D8076" s="4">
        <v>36</v>
      </c>
      <c r="E8076" s="4" t="s">
        <v>32884</v>
      </c>
      <c r="F8076" s="4">
        <v>1.46156239509583</v>
      </c>
      <c r="G8076" s="4" t="s">
        <v>32885</v>
      </c>
    </row>
    <row r="8077" spans="1:7">
      <c r="A8077" s="4" t="s">
        <v>32886</v>
      </c>
      <c r="B8077" s="4" t="s">
        <v>32887</v>
      </c>
      <c r="C8077" s="4" t="s">
        <v>464</v>
      </c>
      <c r="D8077" s="4">
        <v>36</v>
      </c>
      <c r="E8077" s="4" t="s">
        <v>32888</v>
      </c>
      <c r="F8077" s="4">
        <v>1.46049582958221</v>
      </c>
      <c r="G8077" s="4" t="s">
        <v>32889</v>
      </c>
    </row>
    <row r="8078" spans="1:7">
      <c r="A8078" s="4" t="s">
        <v>32890</v>
      </c>
      <c r="B8078" s="4" t="s">
        <v>32891</v>
      </c>
      <c r="C8078" s="4" t="s">
        <v>464</v>
      </c>
      <c r="D8078" s="4">
        <v>33</v>
      </c>
      <c r="E8078" s="4" t="s">
        <v>32892</v>
      </c>
      <c r="F8078" s="4">
        <v>1.46024680137634</v>
      </c>
      <c r="G8078" s="4" t="s">
        <v>32893</v>
      </c>
    </row>
    <row r="8079" spans="1:7">
      <c r="A8079" s="4" t="s">
        <v>32894</v>
      </c>
      <c r="B8079" s="4" t="s">
        <v>32895</v>
      </c>
      <c r="C8079" s="4" t="s">
        <v>464</v>
      </c>
      <c r="D8079" s="4">
        <v>38</v>
      </c>
      <c r="E8079" s="4" t="s">
        <v>32896</v>
      </c>
      <c r="F8079" s="4">
        <v>1.4600328207016</v>
      </c>
      <c r="G8079" s="4" t="s">
        <v>32897</v>
      </c>
    </row>
    <row r="8080" spans="1:7">
      <c r="A8080" s="4" t="s">
        <v>32898</v>
      </c>
      <c r="B8080" s="4" t="s">
        <v>32899</v>
      </c>
      <c r="C8080" s="4" t="s">
        <v>464</v>
      </c>
      <c r="D8080" s="4">
        <v>41</v>
      </c>
      <c r="E8080" s="4" t="s">
        <v>32900</v>
      </c>
      <c r="F8080" s="4">
        <v>1.45978319644928</v>
      </c>
      <c r="G8080" s="4" t="s">
        <v>32901</v>
      </c>
    </row>
    <row r="8081" spans="1:7">
      <c r="A8081" s="4" t="s">
        <v>32902</v>
      </c>
      <c r="B8081" s="4" t="s">
        <v>32903</v>
      </c>
      <c r="C8081" s="4" t="s">
        <v>464</v>
      </c>
      <c r="D8081" s="4">
        <v>44</v>
      </c>
      <c r="E8081" s="4" t="s">
        <v>32904</v>
      </c>
      <c r="F8081" s="4">
        <v>1.4594851732254</v>
      </c>
      <c r="G8081" s="4" t="s">
        <v>32905</v>
      </c>
    </row>
    <row r="8082" spans="1:7">
      <c r="A8082" s="4" t="s">
        <v>32906</v>
      </c>
      <c r="B8082" s="4" t="s">
        <v>32907</v>
      </c>
      <c r="C8082" s="4" t="s">
        <v>464</v>
      </c>
      <c r="D8082" s="4">
        <v>40</v>
      </c>
      <c r="E8082" s="4" t="s">
        <v>32908</v>
      </c>
      <c r="F8082" s="4">
        <v>1.45812773704529</v>
      </c>
      <c r="G8082" s="4" t="s">
        <v>32909</v>
      </c>
    </row>
    <row r="8083" spans="1:7">
      <c r="A8083" s="4" t="s">
        <v>32910</v>
      </c>
      <c r="B8083" s="4" t="s">
        <v>32911</v>
      </c>
      <c r="C8083" s="4" t="s">
        <v>464</v>
      </c>
      <c r="D8083" s="4">
        <v>40</v>
      </c>
      <c r="E8083" s="4" t="s">
        <v>32912</v>
      </c>
      <c r="F8083" s="4">
        <v>1.4580602645874</v>
      </c>
      <c r="G8083" s="4" t="s">
        <v>32913</v>
      </c>
    </row>
    <row r="8084" spans="1:7">
      <c r="A8084" s="4" t="s">
        <v>32914</v>
      </c>
      <c r="B8084" s="4" t="s">
        <v>32915</v>
      </c>
      <c r="C8084" s="4" t="s">
        <v>464</v>
      </c>
      <c r="D8084" s="4">
        <v>39</v>
      </c>
      <c r="E8084" s="4" t="s">
        <v>32916</v>
      </c>
      <c r="F8084" s="4">
        <v>1.4578959941864</v>
      </c>
      <c r="G8084" s="4" t="s">
        <v>32917</v>
      </c>
    </row>
    <row r="8085" spans="1:7">
      <c r="A8085" s="4" t="s">
        <v>32918</v>
      </c>
      <c r="B8085" s="4" t="s">
        <v>32919</v>
      </c>
      <c r="C8085" s="4" t="s">
        <v>464</v>
      </c>
      <c r="D8085" s="4">
        <v>32</v>
      </c>
      <c r="E8085" s="4" t="s">
        <v>32920</v>
      </c>
      <c r="F8085" s="4">
        <v>1.45765805244446</v>
      </c>
      <c r="G8085" s="4" t="s">
        <v>32921</v>
      </c>
    </row>
    <row r="8086" spans="1:7">
      <c r="A8086" s="4" t="s">
        <v>32922</v>
      </c>
      <c r="B8086" s="4" t="s">
        <v>32923</v>
      </c>
      <c r="C8086" s="4" t="s">
        <v>464</v>
      </c>
      <c r="D8086" s="4">
        <v>30</v>
      </c>
      <c r="E8086" s="4" t="s">
        <v>32924</v>
      </c>
      <c r="F8086" s="4">
        <v>1.45711493492126</v>
      </c>
      <c r="G8086" s="4" t="s">
        <v>32925</v>
      </c>
    </row>
    <row r="8087" spans="1:7">
      <c r="A8087" s="4" t="s">
        <v>32926</v>
      </c>
      <c r="B8087" s="4" t="s">
        <v>32927</v>
      </c>
      <c r="C8087" s="4" t="s">
        <v>464</v>
      </c>
      <c r="D8087" s="4">
        <v>41</v>
      </c>
      <c r="E8087" s="4" t="s">
        <v>32928</v>
      </c>
      <c r="F8087" s="4">
        <v>1.45701861381531</v>
      </c>
      <c r="G8087" s="4" t="s">
        <v>32929</v>
      </c>
    </row>
    <row r="8088" spans="1:7">
      <c r="A8088" s="4" t="s">
        <v>32930</v>
      </c>
      <c r="B8088" s="4" t="s">
        <v>32931</v>
      </c>
      <c r="C8088" s="4" t="s">
        <v>464</v>
      </c>
      <c r="D8088" s="4">
        <v>32</v>
      </c>
      <c r="E8088" s="4" t="s">
        <v>32932</v>
      </c>
      <c r="F8088" s="4">
        <v>1.45678496360779</v>
      </c>
      <c r="G8088" s="4" t="s">
        <v>32933</v>
      </c>
    </row>
    <row r="8089" spans="1:7">
      <c r="A8089" s="4" t="s">
        <v>32934</v>
      </c>
      <c r="B8089" s="4" t="s">
        <v>32935</v>
      </c>
      <c r="C8089" s="4" t="s">
        <v>464</v>
      </c>
      <c r="D8089" s="4">
        <v>41</v>
      </c>
      <c r="E8089" s="4" t="s">
        <v>32936</v>
      </c>
      <c r="F8089" s="4">
        <v>1.45576965808868</v>
      </c>
      <c r="G8089" s="4" t="s">
        <v>32937</v>
      </c>
    </row>
    <row r="8090" spans="1:7">
      <c r="A8090" s="4" t="s">
        <v>32938</v>
      </c>
      <c r="B8090" s="4" t="s">
        <v>32939</v>
      </c>
      <c r="C8090" s="4" t="s">
        <v>464</v>
      </c>
      <c r="D8090" s="4">
        <v>40</v>
      </c>
      <c r="E8090" s="4" t="s">
        <v>32940</v>
      </c>
      <c r="F8090" s="4">
        <v>1.45564961433411</v>
      </c>
      <c r="G8090" s="4" t="s">
        <v>32941</v>
      </c>
    </row>
    <row r="8091" spans="1:7">
      <c r="A8091" s="4" t="s">
        <v>32942</v>
      </c>
      <c r="B8091" s="4" t="s">
        <v>32943</v>
      </c>
      <c r="C8091" s="4" t="s">
        <v>464</v>
      </c>
      <c r="D8091" s="4">
        <v>45</v>
      </c>
      <c r="E8091" s="4" t="s">
        <v>32944</v>
      </c>
      <c r="F8091" s="4">
        <v>1.45549046993256</v>
      </c>
      <c r="G8091" s="4" t="s">
        <v>32945</v>
      </c>
    </row>
    <row r="8092" spans="1:7">
      <c r="A8092" s="4" t="s">
        <v>32946</v>
      </c>
      <c r="B8092" s="4" t="s">
        <v>32947</v>
      </c>
      <c r="C8092" s="4" t="s">
        <v>464</v>
      </c>
      <c r="D8092" s="4">
        <v>37</v>
      </c>
      <c r="E8092" s="4" t="s">
        <v>32948</v>
      </c>
      <c r="F8092" s="4">
        <v>1.45488250255585</v>
      </c>
      <c r="G8092" s="4" t="s">
        <v>32949</v>
      </c>
    </row>
    <row r="8093" spans="1:7">
      <c r="A8093" s="4" t="s">
        <v>32950</v>
      </c>
      <c r="B8093" s="4" t="s">
        <v>32951</v>
      </c>
      <c r="C8093" s="4" t="s">
        <v>464</v>
      </c>
      <c r="D8093" s="4">
        <v>33</v>
      </c>
      <c r="E8093" s="4" t="s">
        <v>32952</v>
      </c>
      <c r="F8093" s="4">
        <v>1.45468246936798</v>
      </c>
      <c r="G8093" s="4" t="s">
        <v>32953</v>
      </c>
    </row>
    <row r="8094" spans="1:7">
      <c r="A8094" s="4" t="s">
        <v>32954</v>
      </c>
      <c r="B8094" s="4" t="s">
        <v>32955</v>
      </c>
      <c r="C8094" s="4" t="s">
        <v>464</v>
      </c>
      <c r="D8094" s="4">
        <v>41</v>
      </c>
      <c r="E8094" s="4" t="s">
        <v>32956</v>
      </c>
      <c r="F8094" s="4">
        <v>1.45360612869263</v>
      </c>
      <c r="G8094" s="4" t="s">
        <v>32957</v>
      </c>
    </row>
    <row r="8095" spans="1:7">
      <c r="A8095" s="4" t="s">
        <v>32958</v>
      </c>
      <c r="B8095" s="4" t="s">
        <v>32959</v>
      </c>
      <c r="C8095" s="4" t="s">
        <v>551</v>
      </c>
      <c r="D8095" s="4">
        <v>18</v>
      </c>
      <c r="E8095" s="4" t="s">
        <v>32960</v>
      </c>
      <c r="F8095" s="4">
        <v>1.45336210727692</v>
      </c>
      <c r="G8095" s="4" t="s">
        <v>32961</v>
      </c>
    </row>
    <row r="8096" spans="1:7">
      <c r="A8096" s="4" t="s">
        <v>32962</v>
      </c>
      <c r="B8096" s="4" t="s">
        <v>32963</v>
      </c>
      <c r="C8096" s="4" t="s">
        <v>464</v>
      </c>
      <c r="D8096" s="4">
        <v>43</v>
      </c>
      <c r="E8096" s="4" t="s">
        <v>32964</v>
      </c>
      <c r="F8096" s="4">
        <v>1.45325589179993</v>
      </c>
      <c r="G8096" s="4" t="s">
        <v>32965</v>
      </c>
    </row>
    <row r="8097" spans="1:7">
      <c r="A8097" s="4" t="s">
        <v>32966</v>
      </c>
      <c r="B8097" s="4" t="s">
        <v>32967</v>
      </c>
      <c r="C8097" s="4" t="s">
        <v>464</v>
      </c>
      <c r="D8097" s="4">
        <v>35</v>
      </c>
      <c r="E8097" s="4" t="s">
        <v>32968</v>
      </c>
      <c r="F8097" s="4">
        <v>1.45322513580322</v>
      </c>
      <c r="G8097" s="4" t="s">
        <v>32969</v>
      </c>
    </row>
    <row r="8098" spans="1:7">
      <c r="A8098" s="4" t="s">
        <v>32970</v>
      </c>
      <c r="B8098" s="4" t="s">
        <v>32971</v>
      </c>
      <c r="C8098" s="4" t="s">
        <v>464</v>
      </c>
      <c r="D8098" s="4">
        <v>28</v>
      </c>
      <c r="E8098" s="4" t="s">
        <v>32972</v>
      </c>
      <c r="F8098" s="4">
        <v>1.45231401920319</v>
      </c>
      <c r="G8098" s="4" t="s">
        <v>32973</v>
      </c>
    </row>
    <row r="8099" spans="1:7">
      <c r="A8099" s="4" t="s">
        <v>32974</v>
      </c>
      <c r="B8099" s="4" t="s">
        <v>32975</v>
      </c>
      <c r="C8099" s="4" t="s">
        <v>464</v>
      </c>
      <c r="D8099" s="4">
        <v>38</v>
      </c>
      <c r="E8099" s="4" t="s">
        <v>32976</v>
      </c>
      <c r="F8099" s="4">
        <v>1.45196568965912</v>
      </c>
      <c r="G8099" s="4" t="s">
        <v>32977</v>
      </c>
    </row>
    <row r="8100" spans="1:7">
      <c r="A8100" s="4" t="s">
        <v>32978</v>
      </c>
      <c r="B8100" s="4" t="s">
        <v>32979</v>
      </c>
      <c r="C8100" s="4" t="s">
        <v>464</v>
      </c>
      <c r="D8100" s="4">
        <v>34</v>
      </c>
      <c r="E8100" s="4" t="s">
        <v>32980</v>
      </c>
      <c r="F8100" s="4">
        <v>1.45158350467682</v>
      </c>
      <c r="G8100" s="4" t="s">
        <v>32981</v>
      </c>
    </row>
    <row r="8101" spans="1:7">
      <c r="A8101" s="4" t="s">
        <v>32982</v>
      </c>
      <c r="B8101" s="4" t="s">
        <v>32983</v>
      </c>
      <c r="C8101" s="4" t="s">
        <v>551</v>
      </c>
      <c r="D8101" s="4">
        <v>18</v>
      </c>
      <c r="E8101" s="4" t="s">
        <v>32984</v>
      </c>
      <c r="F8101" s="4">
        <v>1.45156669616699</v>
      </c>
      <c r="G8101" s="4" t="s">
        <v>32985</v>
      </c>
    </row>
    <row r="8102" spans="1:7">
      <c r="A8102" s="4" t="s">
        <v>32986</v>
      </c>
      <c r="B8102" s="4" t="s">
        <v>32987</v>
      </c>
      <c r="C8102" s="4" t="s">
        <v>464</v>
      </c>
      <c r="D8102" s="4">
        <v>40</v>
      </c>
      <c r="E8102" s="4" t="s">
        <v>32988</v>
      </c>
      <c r="F8102" s="4">
        <v>1.45151889324188</v>
      </c>
      <c r="G8102" s="4" t="s">
        <v>32989</v>
      </c>
    </row>
    <row r="8103" spans="1:7">
      <c r="A8103" s="4" t="s">
        <v>32990</v>
      </c>
      <c r="B8103" s="4" t="s">
        <v>32991</v>
      </c>
      <c r="C8103" s="4" t="s">
        <v>464</v>
      </c>
      <c r="D8103" s="4">
        <v>34</v>
      </c>
      <c r="E8103" s="4" t="s">
        <v>32992</v>
      </c>
      <c r="F8103" s="4">
        <v>1.451016664505</v>
      </c>
      <c r="G8103" s="4" t="s">
        <v>32993</v>
      </c>
    </row>
    <row r="8104" spans="1:7">
      <c r="A8104" s="4" t="s">
        <v>32994</v>
      </c>
      <c r="B8104" s="4" t="s">
        <v>32995</v>
      </c>
      <c r="C8104" s="4" t="s">
        <v>464</v>
      </c>
      <c r="D8104" s="4">
        <v>35</v>
      </c>
      <c r="E8104" s="4" t="s">
        <v>32996</v>
      </c>
      <c r="F8104" s="4">
        <v>1.45095443725586</v>
      </c>
      <c r="G8104" s="4" t="s">
        <v>32997</v>
      </c>
    </row>
    <row r="8105" spans="1:7">
      <c r="A8105" s="4" t="s">
        <v>32998</v>
      </c>
      <c r="B8105" s="4" t="s">
        <v>32999</v>
      </c>
      <c r="C8105" s="4" t="s">
        <v>464</v>
      </c>
      <c r="D8105" s="4">
        <v>38</v>
      </c>
      <c r="E8105" s="4" t="s">
        <v>33000</v>
      </c>
      <c r="F8105" s="4">
        <v>1.45058262348175</v>
      </c>
      <c r="G8105" s="4" t="s">
        <v>33001</v>
      </c>
    </row>
    <row r="8106" spans="1:7">
      <c r="A8106" s="4" t="s">
        <v>33002</v>
      </c>
      <c r="B8106" s="4" t="s">
        <v>33003</v>
      </c>
      <c r="C8106" s="4" t="s">
        <v>464</v>
      </c>
      <c r="D8106" s="4">
        <v>39</v>
      </c>
      <c r="E8106" s="4" t="s">
        <v>33004</v>
      </c>
      <c r="F8106" s="4">
        <v>1.45057117938995</v>
      </c>
      <c r="G8106" s="4" t="s">
        <v>33005</v>
      </c>
    </row>
    <row r="8107" spans="1:7">
      <c r="A8107" s="4" t="s">
        <v>33006</v>
      </c>
      <c r="B8107" s="4" t="s">
        <v>33007</v>
      </c>
      <c r="C8107" s="4" t="s">
        <v>464</v>
      </c>
      <c r="D8107" s="4">
        <v>40</v>
      </c>
      <c r="E8107" s="4" t="s">
        <v>33008</v>
      </c>
      <c r="F8107" s="4">
        <v>1.45052921772003</v>
      </c>
      <c r="G8107" s="4" t="s">
        <v>33009</v>
      </c>
    </row>
    <row r="8108" spans="1:7">
      <c r="A8108" s="4" t="s">
        <v>33010</v>
      </c>
      <c r="B8108" s="4" t="s">
        <v>33011</v>
      </c>
      <c r="C8108" s="4" t="s">
        <v>551</v>
      </c>
      <c r="D8108" s="4">
        <v>13</v>
      </c>
      <c r="E8108" s="4" t="s">
        <v>33012</v>
      </c>
      <c r="F8108" s="4">
        <v>1.45004057884216</v>
      </c>
      <c r="G8108" s="4" t="s">
        <v>33013</v>
      </c>
    </row>
    <row r="8109" spans="1:7">
      <c r="A8109" s="4" t="s">
        <v>33014</v>
      </c>
      <c r="B8109" s="4" t="s">
        <v>33015</v>
      </c>
      <c r="C8109" s="4" t="s">
        <v>464</v>
      </c>
      <c r="D8109" s="4">
        <v>41</v>
      </c>
      <c r="E8109" s="4" t="s">
        <v>33016</v>
      </c>
      <c r="F8109" s="4">
        <v>1.44996654987335</v>
      </c>
      <c r="G8109" s="4" t="s">
        <v>33017</v>
      </c>
    </row>
    <row r="8110" spans="1:7">
      <c r="A8110" s="4" t="s">
        <v>33018</v>
      </c>
      <c r="B8110" s="4" t="s">
        <v>33019</v>
      </c>
      <c r="C8110" s="4" t="s">
        <v>464</v>
      </c>
      <c r="D8110" s="4">
        <v>42</v>
      </c>
      <c r="E8110" s="4" t="s">
        <v>33020</v>
      </c>
      <c r="F8110" s="4">
        <v>1.44962644577026</v>
      </c>
      <c r="G8110" s="4" t="s">
        <v>33021</v>
      </c>
    </row>
    <row r="8111" spans="1:7">
      <c r="A8111" s="4" t="s">
        <v>33022</v>
      </c>
      <c r="B8111" s="4" t="s">
        <v>33023</v>
      </c>
      <c r="C8111" s="4" t="s">
        <v>464</v>
      </c>
      <c r="D8111" s="4">
        <v>36</v>
      </c>
      <c r="E8111" s="4" t="s">
        <v>33024</v>
      </c>
      <c r="F8111" s="4">
        <v>1.44941425323486</v>
      </c>
      <c r="G8111" s="4" t="s">
        <v>33025</v>
      </c>
    </row>
    <row r="8112" spans="1:7">
      <c r="A8112" s="4" t="s">
        <v>33026</v>
      </c>
      <c r="B8112" s="4" t="s">
        <v>33027</v>
      </c>
      <c r="C8112" s="4" t="s">
        <v>551</v>
      </c>
      <c r="D8112" s="4">
        <v>19</v>
      </c>
      <c r="E8112" s="4" t="s">
        <v>33028</v>
      </c>
      <c r="F8112" s="4">
        <v>1.44914317131042</v>
      </c>
      <c r="G8112" s="4" t="s">
        <v>33029</v>
      </c>
    </row>
    <row r="8113" spans="1:7">
      <c r="A8113" s="4" t="s">
        <v>33030</v>
      </c>
      <c r="B8113" s="4" t="s">
        <v>33031</v>
      </c>
      <c r="C8113" s="4" t="s">
        <v>464</v>
      </c>
      <c r="D8113" s="4">
        <v>33</v>
      </c>
      <c r="E8113" s="4" t="s">
        <v>33032</v>
      </c>
      <c r="F8113" s="4">
        <v>1.44908320903778</v>
      </c>
      <c r="G8113" s="4" t="s">
        <v>33033</v>
      </c>
    </row>
    <row r="8114" spans="1:7">
      <c r="A8114" s="4" t="s">
        <v>33034</v>
      </c>
      <c r="B8114" s="4" t="s">
        <v>33035</v>
      </c>
      <c r="C8114" s="4" t="s">
        <v>464</v>
      </c>
      <c r="D8114" s="4">
        <v>38</v>
      </c>
      <c r="E8114" s="4" t="s">
        <v>33036</v>
      </c>
      <c r="F8114" s="4">
        <v>1.4489221572876</v>
      </c>
      <c r="G8114" s="4" t="s">
        <v>33037</v>
      </c>
    </row>
    <row r="8115" spans="1:7">
      <c r="A8115" s="4" t="s">
        <v>33038</v>
      </c>
      <c r="B8115" s="4" t="s">
        <v>33039</v>
      </c>
      <c r="C8115" s="4" t="s">
        <v>464</v>
      </c>
      <c r="D8115" s="4">
        <v>41</v>
      </c>
      <c r="E8115" s="4" t="s">
        <v>33040</v>
      </c>
      <c r="F8115" s="4">
        <v>1.44882774353027</v>
      </c>
      <c r="G8115" s="4" t="s">
        <v>33041</v>
      </c>
    </row>
    <row r="8116" spans="1:7">
      <c r="A8116" s="4" t="s">
        <v>33042</v>
      </c>
      <c r="B8116" s="4" t="s">
        <v>33043</v>
      </c>
      <c r="C8116" s="4" t="s">
        <v>464</v>
      </c>
      <c r="D8116" s="4">
        <v>37</v>
      </c>
      <c r="E8116" s="4" t="s">
        <v>33044</v>
      </c>
      <c r="F8116" s="4">
        <v>1.44875979423523</v>
      </c>
      <c r="G8116" s="4" t="s">
        <v>33045</v>
      </c>
    </row>
    <row r="8117" spans="1:7">
      <c r="A8117" s="4" t="s">
        <v>33046</v>
      </c>
      <c r="B8117" s="4" t="s">
        <v>33047</v>
      </c>
      <c r="C8117" s="4" t="s">
        <v>464</v>
      </c>
      <c r="D8117" s="4">
        <v>30</v>
      </c>
      <c r="E8117" s="4" t="s">
        <v>33048</v>
      </c>
      <c r="F8117" s="4">
        <v>1.44864869117737</v>
      </c>
      <c r="G8117" s="4" t="s">
        <v>33049</v>
      </c>
    </row>
    <row r="8118" spans="1:7">
      <c r="A8118" s="4" t="s">
        <v>33050</v>
      </c>
      <c r="B8118" s="4" t="s">
        <v>33051</v>
      </c>
      <c r="C8118" s="4" t="s">
        <v>464</v>
      </c>
      <c r="D8118" s="4">
        <v>36</v>
      </c>
      <c r="E8118" s="4" t="s">
        <v>33052</v>
      </c>
      <c r="F8118" s="4">
        <v>1.4484258890152</v>
      </c>
      <c r="G8118" s="4" t="s">
        <v>33053</v>
      </c>
    </row>
    <row r="8119" spans="1:7">
      <c r="A8119" s="4" t="s">
        <v>33054</v>
      </c>
      <c r="B8119" s="4" t="s">
        <v>33055</v>
      </c>
      <c r="C8119" s="4" t="s">
        <v>464</v>
      </c>
      <c r="D8119" s="4">
        <v>45</v>
      </c>
      <c r="E8119" s="4" t="s">
        <v>33056</v>
      </c>
      <c r="F8119" s="4">
        <v>1.44759368896484</v>
      </c>
      <c r="G8119" s="4" t="s">
        <v>33057</v>
      </c>
    </row>
    <row r="8120" spans="1:7">
      <c r="A8120" s="4" t="s">
        <v>33058</v>
      </c>
      <c r="B8120" s="4" t="s">
        <v>33059</v>
      </c>
      <c r="C8120" s="4" t="s">
        <v>464</v>
      </c>
      <c r="D8120" s="4">
        <v>40</v>
      </c>
      <c r="E8120" s="4" t="s">
        <v>33060</v>
      </c>
      <c r="F8120" s="4">
        <v>1.44749093055725</v>
      </c>
      <c r="G8120" s="4" t="s">
        <v>33061</v>
      </c>
    </row>
    <row r="8121" spans="1:7">
      <c r="A8121" s="4" t="s">
        <v>33062</v>
      </c>
      <c r="B8121" s="4" t="s">
        <v>33063</v>
      </c>
      <c r="C8121" s="4" t="s">
        <v>464</v>
      </c>
      <c r="D8121" s="4">
        <v>34</v>
      </c>
      <c r="E8121" s="4" t="s">
        <v>33064</v>
      </c>
      <c r="F8121" s="4">
        <v>1.44743418693542</v>
      </c>
      <c r="G8121" s="4" t="s">
        <v>33065</v>
      </c>
    </row>
    <row r="8122" spans="1:7">
      <c r="A8122" s="4" t="s">
        <v>33066</v>
      </c>
      <c r="B8122" s="4" t="s">
        <v>33067</v>
      </c>
      <c r="C8122" s="4" t="s">
        <v>464</v>
      </c>
      <c r="D8122" s="4">
        <v>44</v>
      </c>
      <c r="E8122" s="4" t="s">
        <v>33068</v>
      </c>
      <c r="F8122" s="4">
        <v>1.44733154773712</v>
      </c>
      <c r="G8122" s="4" t="s">
        <v>33069</v>
      </c>
    </row>
    <row r="8123" spans="1:7">
      <c r="A8123" s="4" t="s">
        <v>33070</v>
      </c>
      <c r="B8123" s="4" t="s">
        <v>33071</v>
      </c>
      <c r="C8123" s="4" t="s">
        <v>464</v>
      </c>
      <c r="D8123" s="4">
        <v>37</v>
      </c>
      <c r="E8123" s="4" t="s">
        <v>33072</v>
      </c>
      <c r="F8123" s="4">
        <v>1.44729495048523</v>
      </c>
      <c r="G8123" s="4" t="s">
        <v>33073</v>
      </c>
    </row>
    <row r="8124" spans="1:7">
      <c r="A8124" s="4" t="s">
        <v>33074</v>
      </c>
      <c r="B8124" s="4" t="s">
        <v>33075</v>
      </c>
      <c r="C8124" s="4" t="s">
        <v>464</v>
      </c>
      <c r="D8124" s="4">
        <v>36</v>
      </c>
      <c r="E8124" s="4" t="s">
        <v>33076</v>
      </c>
      <c r="F8124" s="4">
        <v>1.44695138931274</v>
      </c>
      <c r="G8124" s="4" t="s">
        <v>33077</v>
      </c>
    </row>
    <row r="8125" spans="1:7">
      <c r="A8125" s="4" t="s">
        <v>33078</v>
      </c>
      <c r="B8125" s="4" t="s">
        <v>33079</v>
      </c>
      <c r="C8125" s="4" t="s">
        <v>464</v>
      </c>
      <c r="D8125" s="4">
        <v>34</v>
      </c>
      <c r="E8125" s="4" t="s">
        <v>33080</v>
      </c>
      <c r="F8125" s="4">
        <v>1.44690012931824</v>
      </c>
      <c r="G8125" s="4" t="s">
        <v>33081</v>
      </c>
    </row>
    <row r="8126" spans="1:7">
      <c r="A8126" s="4" t="s">
        <v>33082</v>
      </c>
      <c r="B8126" s="4" t="s">
        <v>33083</v>
      </c>
      <c r="C8126" s="4" t="s">
        <v>464</v>
      </c>
      <c r="D8126" s="4">
        <v>34</v>
      </c>
      <c r="E8126" s="4" t="s">
        <v>33084</v>
      </c>
      <c r="F8126" s="4">
        <v>1.44682812690735</v>
      </c>
      <c r="G8126" s="4" t="s">
        <v>33085</v>
      </c>
    </row>
    <row r="8127" spans="1:7">
      <c r="A8127" s="4" t="s">
        <v>33086</v>
      </c>
      <c r="B8127" s="4" t="s">
        <v>33087</v>
      </c>
      <c r="C8127" s="4" t="s">
        <v>464</v>
      </c>
      <c r="D8127" s="4">
        <v>45</v>
      </c>
      <c r="E8127" s="4" t="s">
        <v>33088</v>
      </c>
      <c r="F8127" s="4">
        <v>1.44644069671631</v>
      </c>
      <c r="G8127" s="4" t="s">
        <v>33089</v>
      </c>
    </row>
    <row r="8128" spans="1:7">
      <c r="A8128" s="4" t="s">
        <v>33090</v>
      </c>
      <c r="B8128" s="4" t="s">
        <v>33091</v>
      </c>
      <c r="C8128" s="4" t="s">
        <v>464</v>
      </c>
      <c r="D8128" s="4">
        <v>37</v>
      </c>
      <c r="E8128" s="4" t="s">
        <v>33092</v>
      </c>
      <c r="F8128" s="4">
        <v>1.4462103843689</v>
      </c>
      <c r="G8128" s="4" t="s">
        <v>33093</v>
      </c>
    </row>
    <row r="8129" spans="1:7">
      <c r="A8129" s="4" t="s">
        <v>33094</v>
      </c>
      <c r="B8129" s="4" t="s">
        <v>33095</v>
      </c>
      <c r="C8129" s="4" t="s">
        <v>464</v>
      </c>
      <c r="D8129" s="4">
        <v>37</v>
      </c>
      <c r="E8129" s="4" t="s">
        <v>33096</v>
      </c>
      <c r="F8129" s="4">
        <v>1.44592452049255</v>
      </c>
      <c r="G8129" s="4" t="s">
        <v>33097</v>
      </c>
    </row>
    <row r="8130" spans="1:7">
      <c r="A8130" s="4" t="s">
        <v>33098</v>
      </c>
      <c r="B8130" s="4" t="s">
        <v>33099</v>
      </c>
      <c r="C8130" s="4" t="s">
        <v>464</v>
      </c>
      <c r="D8130" s="4">
        <v>41</v>
      </c>
      <c r="E8130" s="4" t="s">
        <v>33100</v>
      </c>
      <c r="F8130" s="4">
        <v>1.44514060020447</v>
      </c>
      <c r="G8130" s="4" t="s">
        <v>33101</v>
      </c>
    </row>
    <row r="8131" spans="1:7">
      <c r="A8131" s="4" t="s">
        <v>33102</v>
      </c>
      <c r="B8131" s="4" t="s">
        <v>33103</v>
      </c>
      <c r="C8131" s="4" t="s">
        <v>464</v>
      </c>
      <c r="D8131" s="4">
        <v>37</v>
      </c>
      <c r="E8131" s="4" t="s">
        <v>33104</v>
      </c>
      <c r="F8131" s="4">
        <v>1.4449667930603</v>
      </c>
      <c r="G8131" s="4" t="s">
        <v>33105</v>
      </c>
    </row>
    <row r="8132" spans="1:7">
      <c r="A8132" s="4" t="s">
        <v>33106</v>
      </c>
      <c r="B8132" s="4" t="s">
        <v>33107</v>
      </c>
      <c r="C8132" s="4" t="s">
        <v>464</v>
      </c>
      <c r="D8132" s="4">
        <v>40</v>
      </c>
      <c r="E8132" s="4" t="s">
        <v>33108</v>
      </c>
      <c r="F8132" s="4">
        <v>1.4449200630188</v>
      </c>
      <c r="G8132" s="4" t="s">
        <v>33109</v>
      </c>
    </row>
    <row r="8133" spans="1:7">
      <c r="A8133" s="4" t="s">
        <v>33110</v>
      </c>
      <c r="B8133" s="4" t="s">
        <v>33111</v>
      </c>
      <c r="C8133" s="4" t="s">
        <v>464</v>
      </c>
      <c r="D8133" s="4">
        <v>41</v>
      </c>
      <c r="E8133" s="4" t="s">
        <v>33112</v>
      </c>
      <c r="F8133" s="4">
        <v>1.44463229179382</v>
      </c>
      <c r="G8133" s="4" t="s">
        <v>33113</v>
      </c>
    </row>
    <row r="8134" spans="1:7">
      <c r="A8134" s="4" t="s">
        <v>33114</v>
      </c>
      <c r="B8134" s="4" t="s">
        <v>33115</v>
      </c>
      <c r="C8134" s="4" t="s">
        <v>464</v>
      </c>
      <c r="D8134" s="4">
        <v>29</v>
      </c>
      <c r="E8134" s="4" t="s">
        <v>33116</v>
      </c>
      <c r="F8134" s="4">
        <v>1.44452357292175</v>
      </c>
      <c r="G8134" s="4" t="s">
        <v>33117</v>
      </c>
    </row>
    <row r="8135" spans="1:7">
      <c r="A8135" s="4" t="s">
        <v>33118</v>
      </c>
      <c r="B8135" s="4" t="s">
        <v>33119</v>
      </c>
      <c r="C8135" s="4" t="s">
        <v>464</v>
      </c>
      <c r="D8135" s="4">
        <v>37</v>
      </c>
      <c r="E8135" s="4" t="s">
        <v>33120</v>
      </c>
      <c r="F8135" s="4">
        <v>1.44433164596558</v>
      </c>
      <c r="G8135" s="4" t="s">
        <v>33121</v>
      </c>
    </row>
    <row r="8136" spans="1:7">
      <c r="A8136" s="4" t="s">
        <v>33122</v>
      </c>
      <c r="B8136" s="4" t="s">
        <v>33123</v>
      </c>
      <c r="C8136" s="4" t="s">
        <v>464</v>
      </c>
      <c r="D8136" s="4">
        <v>37</v>
      </c>
      <c r="E8136" s="4" t="s">
        <v>33124</v>
      </c>
      <c r="F8136" s="4">
        <v>1.44390106201172</v>
      </c>
      <c r="G8136" s="4" t="s">
        <v>33125</v>
      </c>
    </row>
    <row r="8137" spans="1:7">
      <c r="A8137" s="4" t="s">
        <v>33126</v>
      </c>
      <c r="B8137" s="4" t="s">
        <v>33127</v>
      </c>
      <c r="C8137" s="4" t="s">
        <v>464</v>
      </c>
      <c r="D8137" s="4">
        <v>29</v>
      </c>
      <c r="E8137" s="4" t="s">
        <v>33128</v>
      </c>
      <c r="F8137" s="4">
        <v>1.44352102279663</v>
      </c>
      <c r="G8137" s="4" t="s">
        <v>33129</v>
      </c>
    </row>
    <row r="8138" spans="1:7">
      <c r="A8138" s="4" t="s">
        <v>33130</v>
      </c>
      <c r="B8138" s="4" t="s">
        <v>33131</v>
      </c>
      <c r="C8138" s="4" t="s">
        <v>464</v>
      </c>
      <c r="D8138" s="4">
        <v>41</v>
      </c>
      <c r="E8138" s="4" t="s">
        <v>33132</v>
      </c>
      <c r="F8138" s="4">
        <v>1.44340860843658</v>
      </c>
      <c r="G8138" s="4" t="s">
        <v>33133</v>
      </c>
    </row>
    <row r="8139" spans="1:7">
      <c r="A8139" s="4" t="s">
        <v>33134</v>
      </c>
      <c r="B8139" s="4" t="s">
        <v>33135</v>
      </c>
      <c r="C8139" s="4" t="s">
        <v>551</v>
      </c>
      <c r="D8139" s="4">
        <v>14</v>
      </c>
      <c r="E8139" s="4" t="s">
        <v>33136</v>
      </c>
      <c r="F8139" s="4">
        <v>1.44224369525909</v>
      </c>
      <c r="G8139" s="4" t="s">
        <v>33137</v>
      </c>
    </row>
    <row r="8140" spans="1:7">
      <c r="A8140" s="4" t="s">
        <v>33138</v>
      </c>
      <c r="B8140" s="4" t="s">
        <v>33139</v>
      </c>
      <c r="C8140" s="4" t="s">
        <v>464</v>
      </c>
      <c r="D8140" s="4">
        <v>40</v>
      </c>
      <c r="E8140" s="4" t="s">
        <v>33140</v>
      </c>
      <c r="F8140" s="4">
        <v>1.44181132316589</v>
      </c>
      <c r="G8140" s="4" t="s">
        <v>33141</v>
      </c>
    </row>
    <row r="8141" spans="1:7">
      <c r="A8141" s="4" t="s">
        <v>33142</v>
      </c>
      <c r="B8141" s="4" t="s">
        <v>33143</v>
      </c>
      <c r="C8141" s="4" t="s">
        <v>464</v>
      </c>
      <c r="D8141" s="4">
        <v>34</v>
      </c>
      <c r="E8141" s="4" t="s">
        <v>33144</v>
      </c>
      <c r="F8141" s="4">
        <v>1.44173526763916</v>
      </c>
      <c r="G8141" s="4" t="s">
        <v>33145</v>
      </c>
    </row>
    <row r="8142" spans="1:7">
      <c r="A8142" s="4" t="s">
        <v>33146</v>
      </c>
      <c r="B8142" s="4" t="s">
        <v>33147</v>
      </c>
      <c r="C8142" s="4" t="s">
        <v>464</v>
      </c>
      <c r="D8142" s="4">
        <v>36</v>
      </c>
      <c r="E8142" s="4" t="s">
        <v>33148</v>
      </c>
      <c r="F8142" s="4">
        <v>1.44131767749786</v>
      </c>
      <c r="G8142" s="4" t="s">
        <v>33149</v>
      </c>
    </row>
    <row r="8143" spans="1:7">
      <c r="A8143" s="4" t="s">
        <v>33150</v>
      </c>
      <c r="B8143" s="4" t="s">
        <v>33151</v>
      </c>
      <c r="C8143" s="4" t="s">
        <v>464</v>
      </c>
      <c r="D8143" s="4">
        <v>40</v>
      </c>
      <c r="E8143" s="4" t="s">
        <v>33152</v>
      </c>
      <c r="F8143" s="4">
        <v>1.44082713127136</v>
      </c>
      <c r="G8143" s="4" t="s">
        <v>33153</v>
      </c>
    </row>
    <row r="8144" spans="1:7">
      <c r="A8144" s="4" t="s">
        <v>33154</v>
      </c>
      <c r="B8144" s="4" t="s">
        <v>33155</v>
      </c>
      <c r="C8144" s="4" t="s">
        <v>464</v>
      </c>
      <c r="D8144" s="4">
        <v>44</v>
      </c>
      <c r="E8144" s="4" t="s">
        <v>33156</v>
      </c>
      <c r="F8144" s="4">
        <v>1.44028306007385</v>
      </c>
      <c r="G8144" s="4" t="s">
        <v>33157</v>
      </c>
    </row>
    <row r="8145" spans="1:7">
      <c r="A8145" s="4" t="s">
        <v>33158</v>
      </c>
      <c r="B8145" s="4" t="s">
        <v>33159</v>
      </c>
      <c r="C8145" s="4" t="s">
        <v>464</v>
      </c>
      <c r="D8145" s="4">
        <v>34</v>
      </c>
      <c r="E8145" s="4" t="s">
        <v>33160</v>
      </c>
      <c r="F8145" s="4">
        <v>1.44026613235474</v>
      </c>
      <c r="G8145" s="4" t="s">
        <v>33161</v>
      </c>
    </row>
    <row r="8146" spans="1:7">
      <c r="A8146" s="4" t="s">
        <v>33162</v>
      </c>
      <c r="B8146" s="4" t="s">
        <v>33163</v>
      </c>
      <c r="C8146" s="4" t="s">
        <v>464</v>
      </c>
      <c r="D8146" s="4">
        <v>43</v>
      </c>
      <c r="E8146" s="4" t="s">
        <v>33164</v>
      </c>
      <c r="F8146" s="4">
        <v>1.44022619724274</v>
      </c>
      <c r="G8146" s="4" t="s">
        <v>33165</v>
      </c>
    </row>
    <row r="8147" spans="1:7">
      <c r="A8147" s="4" t="s">
        <v>33166</v>
      </c>
      <c r="B8147" s="4" t="s">
        <v>33167</v>
      </c>
      <c r="C8147" s="4" t="s">
        <v>464</v>
      </c>
      <c r="D8147" s="4">
        <v>26</v>
      </c>
      <c r="E8147" s="4" t="s">
        <v>33168</v>
      </c>
      <c r="F8147" s="4">
        <v>1.43972063064575</v>
      </c>
      <c r="G8147" s="4" t="s">
        <v>33169</v>
      </c>
    </row>
    <row r="8148" spans="1:7">
      <c r="A8148" s="4" t="s">
        <v>33170</v>
      </c>
      <c r="B8148" s="4" t="s">
        <v>33171</v>
      </c>
      <c r="C8148" s="4" t="s">
        <v>464</v>
      </c>
      <c r="D8148" s="4">
        <v>33</v>
      </c>
      <c r="E8148" s="4" t="s">
        <v>33172</v>
      </c>
      <c r="F8148" s="4">
        <v>1.43968629837036</v>
      </c>
      <c r="G8148" s="4" t="s">
        <v>33173</v>
      </c>
    </row>
    <row r="8149" spans="1:7">
      <c r="A8149" s="4" t="s">
        <v>33174</v>
      </c>
      <c r="B8149" s="4" t="s">
        <v>33175</v>
      </c>
      <c r="C8149" s="4" t="s">
        <v>464</v>
      </c>
      <c r="D8149" s="4">
        <v>36</v>
      </c>
      <c r="E8149" s="4" t="s">
        <v>33176</v>
      </c>
      <c r="F8149" s="4">
        <v>1.43954646587372</v>
      </c>
      <c r="G8149" s="4" t="s">
        <v>33177</v>
      </c>
    </row>
    <row r="8150" spans="1:7">
      <c r="A8150" s="4" t="s">
        <v>33178</v>
      </c>
      <c r="B8150" s="4" t="s">
        <v>33179</v>
      </c>
      <c r="C8150" s="4" t="s">
        <v>551</v>
      </c>
      <c r="D8150" s="4">
        <v>17</v>
      </c>
      <c r="E8150" s="4" t="s">
        <v>33180</v>
      </c>
      <c r="F8150" s="4">
        <v>1.43954646587372</v>
      </c>
      <c r="G8150" s="4" t="s">
        <v>33181</v>
      </c>
    </row>
    <row r="8151" spans="1:7">
      <c r="A8151" s="4" t="s">
        <v>33182</v>
      </c>
      <c r="B8151" s="4" t="s">
        <v>33183</v>
      </c>
      <c r="C8151" s="4" t="s">
        <v>551</v>
      </c>
      <c r="D8151" s="4">
        <v>17</v>
      </c>
      <c r="E8151" s="4" t="s">
        <v>33184</v>
      </c>
      <c r="F8151" s="4">
        <v>1.43954646587372</v>
      </c>
      <c r="G8151" s="4" t="s">
        <v>33185</v>
      </c>
    </row>
    <row r="8152" spans="1:7">
      <c r="A8152" s="4" t="s">
        <v>33186</v>
      </c>
      <c r="B8152" s="4" t="s">
        <v>33187</v>
      </c>
      <c r="C8152" s="4" t="s">
        <v>464</v>
      </c>
      <c r="D8152" s="4">
        <v>36</v>
      </c>
      <c r="E8152" s="4" t="s">
        <v>33188</v>
      </c>
      <c r="F8152" s="4">
        <v>1.43918061256409</v>
      </c>
      <c r="G8152" s="4" t="s">
        <v>33189</v>
      </c>
    </row>
    <row r="8153" spans="1:7">
      <c r="A8153" s="4" t="s">
        <v>33190</v>
      </c>
      <c r="B8153" s="4" t="s">
        <v>33191</v>
      </c>
      <c r="C8153" s="4" t="s">
        <v>464</v>
      </c>
      <c r="D8153" s="4">
        <v>33</v>
      </c>
      <c r="E8153" s="4" t="s">
        <v>33192</v>
      </c>
      <c r="F8153" s="4">
        <v>1.43911480903625</v>
      </c>
      <c r="G8153" s="4" t="s">
        <v>33193</v>
      </c>
    </row>
    <row r="8154" spans="1:7">
      <c r="A8154" s="4" t="s">
        <v>33194</v>
      </c>
      <c r="B8154" s="4" t="s">
        <v>33195</v>
      </c>
      <c r="C8154" s="4" t="s">
        <v>464</v>
      </c>
      <c r="D8154" s="4">
        <v>37</v>
      </c>
      <c r="E8154" s="4" t="s">
        <v>33196</v>
      </c>
      <c r="F8154" s="4">
        <v>1.43908321857452</v>
      </c>
      <c r="G8154" s="4" t="s">
        <v>33197</v>
      </c>
    </row>
    <row r="8155" spans="1:7">
      <c r="A8155" s="4" t="s">
        <v>33198</v>
      </c>
      <c r="B8155" s="4" t="s">
        <v>33199</v>
      </c>
      <c r="C8155" s="4" t="s">
        <v>464</v>
      </c>
      <c r="D8155" s="4">
        <v>27</v>
      </c>
      <c r="E8155" s="4" t="s">
        <v>33200</v>
      </c>
      <c r="F8155" s="4">
        <v>1.43866360187531</v>
      </c>
      <c r="G8155" s="4" t="s">
        <v>33201</v>
      </c>
    </row>
    <row r="8156" spans="1:7">
      <c r="A8156" s="4" t="s">
        <v>33202</v>
      </c>
      <c r="B8156" s="4" t="s">
        <v>33203</v>
      </c>
      <c r="C8156" s="4" t="s">
        <v>464</v>
      </c>
      <c r="D8156" s="4">
        <v>41</v>
      </c>
      <c r="E8156" s="4" t="s">
        <v>33204</v>
      </c>
      <c r="F8156" s="4">
        <v>1.43739020824432</v>
      </c>
      <c r="G8156" s="4" t="s">
        <v>33205</v>
      </c>
    </row>
    <row r="8157" spans="1:7">
      <c r="A8157" s="4" t="s">
        <v>33206</v>
      </c>
      <c r="B8157" s="4" t="s">
        <v>33207</v>
      </c>
      <c r="C8157" s="4" t="s">
        <v>464</v>
      </c>
      <c r="D8157" s="4">
        <v>44</v>
      </c>
      <c r="E8157" s="4" t="s">
        <v>33208</v>
      </c>
      <c r="F8157" s="4">
        <v>1.43706095218658</v>
      </c>
      <c r="G8157" s="4" t="s">
        <v>33209</v>
      </c>
    </row>
    <row r="8158" spans="1:7">
      <c r="A8158" s="4" t="s">
        <v>33210</v>
      </c>
      <c r="B8158" s="4" t="s">
        <v>33211</v>
      </c>
      <c r="C8158" s="4" t="s">
        <v>464</v>
      </c>
      <c r="D8158" s="4">
        <v>34</v>
      </c>
      <c r="E8158" s="4" t="s">
        <v>33212</v>
      </c>
      <c r="F8158" s="4">
        <v>1.43664383888245</v>
      </c>
      <c r="G8158" s="4" t="s">
        <v>33213</v>
      </c>
    </row>
    <row r="8159" spans="1:7">
      <c r="A8159" s="4" t="s">
        <v>33214</v>
      </c>
      <c r="B8159" s="4" t="s">
        <v>33215</v>
      </c>
      <c r="C8159" s="4" t="s">
        <v>551</v>
      </c>
      <c r="D8159" s="4">
        <v>20</v>
      </c>
      <c r="E8159" s="4" t="s">
        <v>33216</v>
      </c>
      <c r="F8159" s="4">
        <v>1.43618559837341</v>
      </c>
      <c r="G8159" s="4" t="s">
        <v>33217</v>
      </c>
    </row>
    <row r="8160" spans="1:7">
      <c r="A8160" s="4" t="s">
        <v>33218</v>
      </c>
      <c r="B8160" s="4" t="s">
        <v>33219</v>
      </c>
      <c r="C8160" s="4" t="s">
        <v>464</v>
      </c>
      <c r="D8160" s="4">
        <v>38</v>
      </c>
      <c r="E8160" s="4" t="s">
        <v>33220</v>
      </c>
      <c r="F8160" s="4">
        <v>1.43583679199219</v>
      </c>
      <c r="G8160" s="4" t="s">
        <v>33221</v>
      </c>
    </row>
    <row r="8161" spans="1:7">
      <c r="A8161" s="4" t="s">
        <v>33222</v>
      </c>
      <c r="B8161" s="4" t="s">
        <v>33223</v>
      </c>
      <c r="C8161" s="4" t="s">
        <v>551</v>
      </c>
      <c r="D8161" s="4">
        <v>11</v>
      </c>
      <c r="E8161" s="4" t="s">
        <v>33224</v>
      </c>
      <c r="F8161" s="4">
        <v>1.43570947647095</v>
      </c>
      <c r="G8161" s="4" t="s">
        <v>33225</v>
      </c>
    </row>
    <row r="8162" spans="1:7">
      <c r="A8162" s="4" t="s">
        <v>33226</v>
      </c>
      <c r="B8162" s="4" t="s">
        <v>33227</v>
      </c>
      <c r="C8162" s="4" t="s">
        <v>464</v>
      </c>
      <c r="D8162" s="4">
        <v>37</v>
      </c>
      <c r="E8162" s="4" t="s">
        <v>33228</v>
      </c>
      <c r="F8162" s="4">
        <v>1.43480634689331</v>
      </c>
      <c r="G8162" s="4" t="s">
        <v>33229</v>
      </c>
    </row>
    <row r="8163" spans="1:7">
      <c r="A8163" s="4" t="s">
        <v>33230</v>
      </c>
      <c r="B8163" s="4" t="s">
        <v>33231</v>
      </c>
      <c r="C8163" s="4" t="s">
        <v>464</v>
      </c>
      <c r="D8163" s="4">
        <v>37</v>
      </c>
      <c r="E8163" s="4" t="s">
        <v>33232</v>
      </c>
      <c r="F8163" s="4">
        <v>1.43409991264343</v>
      </c>
      <c r="G8163" s="4" t="s">
        <v>33233</v>
      </c>
    </row>
    <row r="8164" spans="1:7">
      <c r="A8164" s="4" t="s">
        <v>33234</v>
      </c>
      <c r="B8164" s="4" t="s">
        <v>33235</v>
      </c>
      <c r="C8164" s="4" t="s">
        <v>464</v>
      </c>
      <c r="D8164" s="4">
        <v>31</v>
      </c>
      <c r="E8164" s="4" t="s">
        <v>33236</v>
      </c>
      <c r="F8164" s="4">
        <v>1.43385016918182</v>
      </c>
      <c r="G8164" s="4" t="s">
        <v>33237</v>
      </c>
    </row>
    <row r="8165" spans="1:7">
      <c r="A8165" s="4" t="s">
        <v>33238</v>
      </c>
      <c r="B8165" s="4" t="s">
        <v>33239</v>
      </c>
      <c r="C8165" s="4" t="s">
        <v>464</v>
      </c>
      <c r="D8165" s="4">
        <v>39</v>
      </c>
      <c r="E8165" s="4" t="s">
        <v>33240</v>
      </c>
      <c r="F8165" s="4">
        <v>1.43291068077087</v>
      </c>
      <c r="G8165" s="4" t="s">
        <v>33241</v>
      </c>
    </row>
    <row r="8166" spans="1:7">
      <c r="A8166" s="4" t="s">
        <v>33242</v>
      </c>
      <c r="B8166" s="4" t="s">
        <v>33243</v>
      </c>
      <c r="C8166" s="4" t="s">
        <v>464</v>
      </c>
      <c r="D8166" s="4">
        <v>37</v>
      </c>
      <c r="E8166" s="4" t="s">
        <v>33244</v>
      </c>
      <c r="F8166" s="4">
        <v>1.43250107765198</v>
      </c>
      <c r="G8166" s="4" t="s">
        <v>33245</v>
      </c>
    </row>
    <row r="8167" spans="1:7">
      <c r="A8167" s="4" t="s">
        <v>33246</v>
      </c>
      <c r="B8167" s="4" t="s">
        <v>33247</v>
      </c>
      <c r="C8167" s="4" t="s">
        <v>464</v>
      </c>
      <c r="D8167" s="4">
        <v>35</v>
      </c>
      <c r="E8167" s="4" t="s">
        <v>33248</v>
      </c>
      <c r="F8167" s="4">
        <v>1.432124376297</v>
      </c>
      <c r="G8167" s="4" t="s">
        <v>33249</v>
      </c>
    </row>
    <row r="8168" spans="1:7">
      <c r="A8168" s="4" t="s">
        <v>33250</v>
      </c>
      <c r="B8168" s="4" t="s">
        <v>33251</v>
      </c>
      <c r="C8168" s="4" t="s">
        <v>464</v>
      </c>
      <c r="D8168" s="4">
        <v>37</v>
      </c>
      <c r="E8168" s="4" t="s">
        <v>33252</v>
      </c>
      <c r="F8168" s="4">
        <v>1.43178105354309</v>
      </c>
      <c r="G8168" s="4" t="s">
        <v>33253</v>
      </c>
    </row>
    <row r="8169" spans="1:7">
      <c r="A8169" s="4" t="s">
        <v>33254</v>
      </c>
      <c r="B8169" s="4" t="s">
        <v>33255</v>
      </c>
      <c r="C8169" s="4" t="s">
        <v>464</v>
      </c>
      <c r="D8169" s="4">
        <v>32</v>
      </c>
      <c r="E8169" s="4" t="s">
        <v>33256</v>
      </c>
      <c r="F8169" s="4">
        <v>1.43138468265533</v>
      </c>
      <c r="G8169" s="4" t="s">
        <v>33257</v>
      </c>
    </row>
    <row r="8170" spans="1:7">
      <c r="A8170" s="4" t="s">
        <v>33258</v>
      </c>
      <c r="B8170" s="4" t="s">
        <v>33259</v>
      </c>
      <c r="C8170" s="4" t="s">
        <v>464</v>
      </c>
      <c r="D8170" s="4">
        <v>39</v>
      </c>
      <c r="E8170" s="4" t="s">
        <v>33260</v>
      </c>
      <c r="F8170" s="4">
        <v>1.43122375011444</v>
      </c>
      <c r="G8170" s="4" t="s">
        <v>33261</v>
      </c>
    </row>
    <row r="8171" spans="1:7">
      <c r="A8171" s="4" t="s">
        <v>33262</v>
      </c>
      <c r="B8171" s="4" t="s">
        <v>33263</v>
      </c>
      <c r="C8171" s="4" t="s">
        <v>464</v>
      </c>
      <c r="D8171" s="4">
        <v>25</v>
      </c>
      <c r="E8171" s="4" t="s">
        <v>33264</v>
      </c>
      <c r="F8171" s="4">
        <v>1.43102645874023</v>
      </c>
      <c r="G8171" s="4" t="s">
        <v>33265</v>
      </c>
    </row>
    <row r="8172" spans="1:7">
      <c r="A8172" s="4" t="s">
        <v>33266</v>
      </c>
      <c r="B8172" s="4" t="s">
        <v>33267</v>
      </c>
      <c r="C8172" s="4" t="s">
        <v>464</v>
      </c>
      <c r="D8172" s="4">
        <v>34</v>
      </c>
      <c r="E8172" s="4" t="s">
        <v>33268</v>
      </c>
      <c r="F8172" s="4">
        <v>1.43092179298401</v>
      </c>
      <c r="G8172" s="4" t="s">
        <v>33269</v>
      </c>
    </row>
    <row r="8173" spans="1:7">
      <c r="A8173" s="4" t="s">
        <v>33270</v>
      </c>
      <c r="B8173" s="4" t="s">
        <v>33271</v>
      </c>
      <c r="C8173" s="4" t="s">
        <v>464</v>
      </c>
      <c r="D8173" s="4">
        <v>40</v>
      </c>
      <c r="E8173" s="4" t="s">
        <v>33272</v>
      </c>
      <c r="F8173" s="4">
        <v>1.43088531494141</v>
      </c>
      <c r="G8173" s="4" t="s">
        <v>33273</v>
      </c>
    </row>
    <row r="8174" spans="1:7">
      <c r="A8174" s="4" t="s">
        <v>33274</v>
      </c>
      <c r="B8174" s="4" t="s">
        <v>33275</v>
      </c>
      <c r="C8174" s="4" t="s">
        <v>464</v>
      </c>
      <c r="D8174" s="4">
        <v>36</v>
      </c>
      <c r="E8174" s="4" t="s">
        <v>33276</v>
      </c>
      <c r="F8174" s="4">
        <v>1.4293338060379</v>
      </c>
      <c r="G8174" s="4" t="s">
        <v>33277</v>
      </c>
    </row>
    <row r="8175" spans="1:7">
      <c r="A8175" s="4" t="s">
        <v>33278</v>
      </c>
      <c r="B8175" s="4" t="s">
        <v>33279</v>
      </c>
      <c r="C8175" s="4" t="s">
        <v>464</v>
      </c>
      <c r="D8175" s="4">
        <v>39</v>
      </c>
      <c r="E8175" s="4" t="s">
        <v>33280</v>
      </c>
      <c r="F8175" s="4">
        <v>1.42931962013245</v>
      </c>
      <c r="G8175" s="4" t="s">
        <v>33281</v>
      </c>
    </row>
    <row r="8176" spans="1:7">
      <c r="A8176" s="4" t="s">
        <v>33282</v>
      </c>
      <c r="B8176" s="4" t="s">
        <v>33283</v>
      </c>
      <c r="C8176" s="4" t="s">
        <v>464</v>
      </c>
      <c r="D8176" s="4">
        <v>43</v>
      </c>
      <c r="E8176" s="4" t="s">
        <v>33284</v>
      </c>
      <c r="F8176" s="4">
        <v>1.4292014837265</v>
      </c>
      <c r="G8176" s="4" t="s">
        <v>33285</v>
      </c>
    </row>
    <row r="8177" spans="1:7">
      <c r="A8177" s="4" t="s">
        <v>33286</v>
      </c>
      <c r="B8177" s="4" t="s">
        <v>33287</v>
      </c>
      <c r="C8177" s="4" t="s">
        <v>464</v>
      </c>
      <c r="D8177" s="4">
        <v>40</v>
      </c>
      <c r="E8177" s="4" t="s">
        <v>33288</v>
      </c>
      <c r="F8177" s="4">
        <v>1.42771148681641</v>
      </c>
      <c r="G8177" s="4" t="s">
        <v>33289</v>
      </c>
    </row>
    <row r="8178" spans="1:7">
      <c r="A8178" s="4" t="s">
        <v>33290</v>
      </c>
      <c r="B8178" s="4" t="s">
        <v>33291</v>
      </c>
      <c r="C8178" s="4" t="s">
        <v>464</v>
      </c>
      <c r="D8178" s="4">
        <v>45</v>
      </c>
      <c r="E8178" s="4" t="s">
        <v>33292</v>
      </c>
      <c r="F8178" s="4">
        <v>1.42764258384705</v>
      </c>
      <c r="G8178" s="4" t="s">
        <v>33293</v>
      </c>
    </row>
    <row r="8179" spans="1:7">
      <c r="A8179" s="4" t="s">
        <v>33294</v>
      </c>
      <c r="B8179" s="4" t="s">
        <v>33295</v>
      </c>
      <c r="C8179" s="4" t="s">
        <v>464</v>
      </c>
      <c r="D8179" s="4">
        <v>41</v>
      </c>
      <c r="E8179" s="4" t="s">
        <v>33296</v>
      </c>
      <c r="F8179" s="4">
        <v>1.42763614654541</v>
      </c>
      <c r="G8179" s="4" t="s">
        <v>33297</v>
      </c>
    </row>
    <row r="8180" spans="1:7">
      <c r="A8180" s="4" t="s">
        <v>33298</v>
      </c>
      <c r="B8180" s="4" t="s">
        <v>33299</v>
      </c>
      <c r="C8180" s="4" t="s">
        <v>464</v>
      </c>
      <c r="D8180" s="4">
        <v>37</v>
      </c>
      <c r="E8180" s="4" t="s">
        <v>33300</v>
      </c>
      <c r="F8180" s="4">
        <v>1.42709684371948</v>
      </c>
      <c r="G8180" s="4" t="s">
        <v>33301</v>
      </c>
    </row>
    <row r="8181" spans="1:7">
      <c r="A8181" s="4" t="s">
        <v>33302</v>
      </c>
      <c r="B8181" s="4" t="s">
        <v>33303</v>
      </c>
      <c r="C8181" s="4" t="s">
        <v>464</v>
      </c>
      <c r="D8181" s="4">
        <v>36</v>
      </c>
      <c r="E8181" s="4" t="s">
        <v>33304</v>
      </c>
      <c r="F8181" s="4">
        <v>1.4268878698349</v>
      </c>
      <c r="G8181" s="4" t="s">
        <v>33305</v>
      </c>
    </row>
    <row r="8182" spans="1:7">
      <c r="A8182" s="4" t="s">
        <v>33306</v>
      </c>
      <c r="B8182" s="4" t="s">
        <v>33306</v>
      </c>
      <c r="C8182" s="4" t="s">
        <v>464</v>
      </c>
      <c r="D8182" s="4">
        <v>33</v>
      </c>
      <c r="E8182" s="4" t="s">
        <v>33307</v>
      </c>
      <c r="F8182" s="4">
        <v>1.42675411701202</v>
      </c>
      <c r="G8182" s="4" t="s">
        <v>33308</v>
      </c>
    </row>
    <row r="8183" spans="1:7">
      <c r="A8183" s="4" t="s">
        <v>33309</v>
      </c>
      <c r="B8183" s="4" t="s">
        <v>33310</v>
      </c>
      <c r="C8183" s="4" t="s">
        <v>464</v>
      </c>
      <c r="D8183" s="4">
        <v>34</v>
      </c>
      <c r="E8183" s="4" t="s">
        <v>33311</v>
      </c>
      <c r="F8183" s="4">
        <v>1.4266676902771</v>
      </c>
      <c r="G8183" s="4" t="s">
        <v>33312</v>
      </c>
    </row>
    <row r="8184" spans="1:7">
      <c r="A8184" s="4" t="s">
        <v>33313</v>
      </c>
      <c r="B8184" s="4" t="s">
        <v>33314</v>
      </c>
      <c r="C8184" s="4" t="s">
        <v>1124</v>
      </c>
      <c r="D8184" s="4">
        <v>2</v>
      </c>
      <c r="E8184" s="4" t="s">
        <v>33315</v>
      </c>
      <c r="F8184" s="4">
        <v>1.42624700069427</v>
      </c>
      <c r="G8184" s="4" t="s">
        <v>33316</v>
      </c>
    </row>
    <row r="8185" spans="1:7">
      <c r="A8185" s="4" t="s">
        <v>33317</v>
      </c>
      <c r="B8185" s="4" t="s">
        <v>33318</v>
      </c>
      <c r="C8185" s="4" t="s">
        <v>464</v>
      </c>
      <c r="D8185" s="4">
        <v>25</v>
      </c>
      <c r="E8185" s="4" t="s">
        <v>33319</v>
      </c>
      <c r="F8185" s="4">
        <v>1.42598962783813</v>
      </c>
      <c r="G8185" s="4" t="s">
        <v>33320</v>
      </c>
    </row>
    <row r="8186" spans="1:7">
      <c r="A8186" s="4" t="s">
        <v>33321</v>
      </c>
      <c r="B8186" s="4" t="s">
        <v>33322</v>
      </c>
      <c r="C8186" s="4" t="s">
        <v>464</v>
      </c>
      <c r="D8186" s="4">
        <v>41</v>
      </c>
      <c r="E8186" s="4" t="s">
        <v>33323</v>
      </c>
      <c r="F8186" s="4">
        <v>1.4251070022583</v>
      </c>
      <c r="G8186" s="4" t="s">
        <v>33324</v>
      </c>
    </row>
    <row r="8187" spans="1:7">
      <c r="A8187" s="4" t="s">
        <v>33325</v>
      </c>
      <c r="B8187" s="4" t="s">
        <v>33326</v>
      </c>
      <c r="C8187" s="4" t="s">
        <v>464</v>
      </c>
      <c r="D8187" s="4">
        <v>36</v>
      </c>
      <c r="E8187" s="4" t="s">
        <v>33327</v>
      </c>
      <c r="F8187" s="4">
        <v>1.42496693134308</v>
      </c>
      <c r="G8187" s="4" t="s">
        <v>33328</v>
      </c>
    </row>
    <row r="8188" spans="1:7">
      <c r="A8188" s="4" t="s">
        <v>33329</v>
      </c>
      <c r="B8188" s="4" t="s">
        <v>33330</v>
      </c>
      <c r="C8188" s="4" t="s">
        <v>464</v>
      </c>
      <c r="D8188" s="4">
        <v>28</v>
      </c>
      <c r="E8188" s="4" t="s">
        <v>33331</v>
      </c>
      <c r="F8188" s="4">
        <v>1.42478811740875</v>
      </c>
      <c r="G8188" s="4" t="s">
        <v>33332</v>
      </c>
    </row>
    <row r="8189" spans="1:7">
      <c r="A8189" s="4" t="s">
        <v>33333</v>
      </c>
      <c r="B8189" s="4" t="s">
        <v>33334</v>
      </c>
      <c r="C8189" s="4" t="s">
        <v>464</v>
      </c>
      <c r="D8189" s="4">
        <v>35</v>
      </c>
      <c r="E8189" s="4" t="s">
        <v>33335</v>
      </c>
      <c r="F8189" s="4">
        <v>1.42477166652679</v>
      </c>
      <c r="G8189" s="4" t="s">
        <v>33336</v>
      </c>
    </row>
    <row r="8190" spans="1:7">
      <c r="A8190" s="4" t="s">
        <v>33337</v>
      </c>
      <c r="B8190" s="4" t="s">
        <v>33338</v>
      </c>
      <c r="C8190" s="4" t="s">
        <v>464</v>
      </c>
      <c r="D8190" s="4">
        <v>38</v>
      </c>
      <c r="E8190" s="4" t="s">
        <v>33339</v>
      </c>
      <c r="F8190" s="4">
        <v>1.42435252666473</v>
      </c>
      <c r="G8190" s="4" t="s">
        <v>33340</v>
      </c>
    </row>
    <row r="8191" spans="1:7">
      <c r="A8191" s="4" t="s">
        <v>33341</v>
      </c>
      <c r="B8191" s="4" t="s">
        <v>33342</v>
      </c>
      <c r="C8191" s="4" t="s">
        <v>464</v>
      </c>
      <c r="D8191" s="4">
        <v>37</v>
      </c>
      <c r="E8191" s="4" t="s">
        <v>33343</v>
      </c>
      <c r="F8191" s="4">
        <v>1.42428386211395</v>
      </c>
      <c r="G8191" s="4" t="s">
        <v>33344</v>
      </c>
    </row>
    <row r="8192" spans="1:7">
      <c r="A8192" s="4" t="s">
        <v>33345</v>
      </c>
      <c r="B8192" s="4" t="s">
        <v>33346</v>
      </c>
      <c r="C8192" s="4" t="s">
        <v>464</v>
      </c>
      <c r="D8192" s="4">
        <v>35</v>
      </c>
      <c r="E8192" s="4" t="s">
        <v>33347</v>
      </c>
      <c r="F8192" s="4">
        <v>1.42355072498322</v>
      </c>
      <c r="G8192" s="4" t="s">
        <v>33348</v>
      </c>
    </row>
    <row r="8193" spans="1:7">
      <c r="A8193" s="4" t="s">
        <v>33349</v>
      </c>
      <c r="B8193" s="4" t="s">
        <v>33350</v>
      </c>
      <c r="C8193" s="4" t="s">
        <v>464</v>
      </c>
      <c r="D8193" s="4">
        <v>36</v>
      </c>
      <c r="E8193" s="4" t="s">
        <v>33351</v>
      </c>
      <c r="F8193" s="4">
        <v>1.42346715927124</v>
      </c>
      <c r="G8193" s="4" t="s">
        <v>33352</v>
      </c>
    </row>
    <row r="8194" spans="1:7">
      <c r="A8194" s="4" t="s">
        <v>33353</v>
      </c>
      <c r="B8194" s="4" t="s">
        <v>33354</v>
      </c>
      <c r="C8194" s="4" t="s">
        <v>464</v>
      </c>
      <c r="D8194" s="4">
        <v>37</v>
      </c>
      <c r="E8194" s="4" t="s">
        <v>33355</v>
      </c>
      <c r="F8194" s="4">
        <v>1.42328429222107</v>
      </c>
      <c r="G8194" s="4" t="s">
        <v>33356</v>
      </c>
    </row>
    <row r="8195" spans="1:7">
      <c r="A8195" s="4" t="s">
        <v>33357</v>
      </c>
      <c r="B8195" s="4" t="s">
        <v>33358</v>
      </c>
      <c r="C8195" s="4" t="s">
        <v>464</v>
      </c>
      <c r="D8195" s="4">
        <v>37</v>
      </c>
      <c r="E8195" s="4" t="s">
        <v>33359</v>
      </c>
      <c r="F8195" s="4">
        <v>1.4227557182312</v>
      </c>
      <c r="G8195" s="4" t="s">
        <v>33360</v>
      </c>
    </row>
    <row r="8196" spans="1:7">
      <c r="A8196" s="4" t="s">
        <v>33361</v>
      </c>
      <c r="B8196" s="4" t="s">
        <v>33362</v>
      </c>
      <c r="C8196" s="4" t="s">
        <v>464</v>
      </c>
      <c r="D8196" s="4">
        <v>39</v>
      </c>
      <c r="E8196" s="4" t="s">
        <v>33363</v>
      </c>
      <c r="F8196" s="4">
        <v>1.42268323898315</v>
      </c>
      <c r="G8196" s="4" t="s">
        <v>33364</v>
      </c>
    </row>
    <row r="8197" spans="1:7">
      <c r="A8197" s="4" t="s">
        <v>33365</v>
      </c>
      <c r="B8197" s="4" t="s">
        <v>33366</v>
      </c>
      <c r="C8197" s="4" t="s">
        <v>551</v>
      </c>
      <c r="D8197" s="4">
        <v>10</v>
      </c>
      <c r="E8197" s="4" t="s">
        <v>33367</v>
      </c>
      <c r="F8197" s="4">
        <v>1.42229580879211</v>
      </c>
      <c r="G8197" s="4" t="s">
        <v>33368</v>
      </c>
    </row>
    <row r="8198" spans="1:7">
      <c r="A8198" s="4" t="s">
        <v>33369</v>
      </c>
      <c r="B8198" s="4" t="s">
        <v>33370</v>
      </c>
      <c r="C8198" s="4" t="s">
        <v>464</v>
      </c>
      <c r="D8198" s="4">
        <v>40</v>
      </c>
      <c r="E8198" s="4" t="s">
        <v>33371</v>
      </c>
      <c r="F8198" s="4">
        <v>1.42178237438202</v>
      </c>
      <c r="G8198" s="4" t="s">
        <v>33372</v>
      </c>
    </row>
    <row r="8199" spans="1:7">
      <c r="A8199" s="4" t="s">
        <v>33373</v>
      </c>
      <c r="B8199" s="4" t="s">
        <v>33374</v>
      </c>
      <c r="C8199" s="4" t="s">
        <v>464</v>
      </c>
      <c r="D8199" s="4">
        <v>38</v>
      </c>
      <c r="E8199" s="4" t="s">
        <v>33375</v>
      </c>
      <c r="F8199" s="4">
        <v>1.42154431343079</v>
      </c>
      <c r="G8199" s="4" t="s">
        <v>33376</v>
      </c>
    </row>
    <row r="8200" spans="1:7">
      <c r="A8200" s="4" t="s">
        <v>33377</v>
      </c>
      <c r="B8200" s="4" t="s">
        <v>33378</v>
      </c>
      <c r="C8200" s="4" t="s">
        <v>464</v>
      </c>
      <c r="D8200" s="4">
        <v>37</v>
      </c>
      <c r="E8200" s="4" t="s">
        <v>33379</v>
      </c>
      <c r="F8200" s="4">
        <v>1.42143726348877</v>
      </c>
      <c r="G8200" s="4" t="s">
        <v>33380</v>
      </c>
    </row>
    <row r="8201" spans="1:7">
      <c r="A8201" s="4" t="s">
        <v>33381</v>
      </c>
      <c r="B8201" s="4" t="s">
        <v>33382</v>
      </c>
      <c r="C8201" s="4" t="s">
        <v>464</v>
      </c>
      <c r="D8201" s="4">
        <v>36</v>
      </c>
      <c r="E8201" s="4" t="s">
        <v>33383</v>
      </c>
      <c r="F8201" s="4">
        <v>1.42006397247314</v>
      </c>
      <c r="G8201" s="4" t="s">
        <v>33384</v>
      </c>
    </row>
    <row r="8202" spans="1:7">
      <c r="A8202" s="4" t="s">
        <v>33385</v>
      </c>
      <c r="B8202" s="4" t="s">
        <v>33386</v>
      </c>
      <c r="C8202" s="4" t="s">
        <v>464</v>
      </c>
      <c r="D8202" s="4">
        <v>33</v>
      </c>
      <c r="E8202" s="4" t="s">
        <v>33387</v>
      </c>
      <c r="F8202" s="4">
        <v>1.41949939727783</v>
      </c>
      <c r="G8202" s="4" t="s">
        <v>33388</v>
      </c>
    </row>
    <row r="8203" spans="1:7">
      <c r="A8203" s="4" t="s">
        <v>33389</v>
      </c>
      <c r="B8203" s="4" t="s">
        <v>33390</v>
      </c>
      <c r="C8203" s="4" t="s">
        <v>551</v>
      </c>
      <c r="D8203" s="4">
        <v>10</v>
      </c>
      <c r="E8203" s="4" t="s">
        <v>33391</v>
      </c>
      <c r="F8203" s="4">
        <v>1.41910183429718</v>
      </c>
      <c r="G8203" s="4" t="s">
        <v>33392</v>
      </c>
    </row>
    <row r="8204" spans="1:7">
      <c r="A8204" s="4" t="s">
        <v>33393</v>
      </c>
      <c r="B8204" s="4" t="s">
        <v>33394</v>
      </c>
      <c r="C8204" s="4" t="s">
        <v>464</v>
      </c>
      <c r="D8204" s="4">
        <v>36</v>
      </c>
      <c r="E8204" s="4" t="s">
        <v>33395</v>
      </c>
      <c r="F8204" s="4">
        <v>1.41877961158752</v>
      </c>
      <c r="G8204" s="4" t="s">
        <v>33396</v>
      </c>
    </row>
    <row r="8205" spans="1:7">
      <c r="A8205" s="4" t="s">
        <v>33397</v>
      </c>
      <c r="B8205" s="4" t="s">
        <v>33398</v>
      </c>
      <c r="C8205" s="4" t="s">
        <v>464</v>
      </c>
      <c r="D8205" s="4">
        <v>35</v>
      </c>
      <c r="E8205" s="4" t="s">
        <v>33399</v>
      </c>
      <c r="F8205" s="4">
        <v>1.41876816749573</v>
      </c>
      <c r="G8205" s="4" t="s">
        <v>33400</v>
      </c>
    </row>
    <row r="8206" spans="1:7">
      <c r="A8206" s="4" t="s">
        <v>33401</v>
      </c>
      <c r="B8206" s="4" t="s">
        <v>33402</v>
      </c>
      <c r="C8206" s="4" t="s">
        <v>464</v>
      </c>
      <c r="D8206" s="4">
        <v>41</v>
      </c>
      <c r="E8206" s="4" t="s">
        <v>33403</v>
      </c>
      <c r="F8206" s="4">
        <v>1.41839027404785</v>
      </c>
      <c r="G8206" s="4" t="s">
        <v>33404</v>
      </c>
    </row>
    <row r="8207" spans="1:7">
      <c r="A8207" s="4" t="s">
        <v>33405</v>
      </c>
      <c r="B8207" s="4" t="s">
        <v>33406</v>
      </c>
      <c r="C8207" s="4" t="s">
        <v>464</v>
      </c>
      <c r="D8207" s="4">
        <v>34</v>
      </c>
      <c r="E8207" s="4" t="s">
        <v>33407</v>
      </c>
      <c r="F8207" s="4">
        <v>1.41819405555725</v>
      </c>
      <c r="G8207" s="4" t="s">
        <v>33408</v>
      </c>
    </row>
    <row r="8208" spans="1:7">
      <c r="A8208" s="4" t="s">
        <v>33409</v>
      </c>
      <c r="B8208" s="4" t="s">
        <v>33410</v>
      </c>
      <c r="C8208" s="4" t="s">
        <v>464</v>
      </c>
      <c r="D8208" s="4">
        <v>35</v>
      </c>
      <c r="E8208" s="4" t="s">
        <v>33411</v>
      </c>
      <c r="F8208" s="4">
        <v>1.41818642616272</v>
      </c>
      <c r="G8208" s="4" t="s">
        <v>33412</v>
      </c>
    </row>
    <row r="8209" spans="1:7">
      <c r="A8209" s="4" t="s">
        <v>33413</v>
      </c>
      <c r="B8209" s="4" t="s">
        <v>33414</v>
      </c>
      <c r="C8209" s="4" t="s">
        <v>464</v>
      </c>
      <c r="D8209" s="4">
        <v>35</v>
      </c>
      <c r="E8209" s="4" t="s">
        <v>33415</v>
      </c>
      <c r="F8209" s="4">
        <v>1.41686761379242</v>
      </c>
      <c r="G8209" s="4" t="s">
        <v>33416</v>
      </c>
    </row>
    <row r="8210" spans="1:7">
      <c r="A8210" s="4" t="s">
        <v>391</v>
      </c>
      <c r="B8210" s="4" t="s">
        <v>33417</v>
      </c>
      <c r="C8210" s="4" t="s">
        <v>464</v>
      </c>
      <c r="D8210" s="4">
        <v>33</v>
      </c>
      <c r="E8210" s="4" t="s">
        <v>33418</v>
      </c>
      <c r="F8210" s="4">
        <v>1.41583967208862</v>
      </c>
      <c r="G8210" s="4" t="s">
        <v>33419</v>
      </c>
    </row>
    <row r="8211" spans="1:7">
      <c r="A8211" s="4" t="s">
        <v>33420</v>
      </c>
      <c r="B8211" s="4" t="s">
        <v>33421</v>
      </c>
      <c r="C8211" s="4" t="s">
        <v>464</v>
      </c>
      <c r="D8211" s="4">
        <v>36</v>
      </c>
      <c r="E8211" s="4" t="s">
        <v>33422</v>
      </c>
      <c r="F8211" s="4">
        <v>1.41518723964691</v>
      </c>
      <c r="G8211" s="4" t="s">
        <v>33423</v>
      </c>
    </row>
    <row r="8212" spans="1:7">
      <c r="A8212" s="4" t="s">
        <v>33424</v>
      </c>
      <c r="B8212" s="4" t="s">
        <v>33425</v>
      </c>
      <c r="C8212" s="4" t="s">
        <v>464</v>
      </c>
      <c r="D8212" s="4">
        <v>37</v>
      </c>
      <c r="E8212" s="4" t="s">
        <v>33426</v>
      </c>
      <c r="F8212" s="4">
        <v>1.41488814353943</v>
      </c>
      <c r="G8212" s="4" t="s">
        <v>33427</v>
      </c>
    </row>
    <row r="8213" spans="1:7">
      <c r="A8213" s="4" t="s">
        <v>33428</v>
      </c>
      <c r="B8213" s="4" t="s">
        <v>33429</v>
      </c>
      <c r="C8213" s="4" t="s">
        <v>464</v>
      </c>
      <c r="D8213" s="4">
        <v>35</v>
      </c>
      <c r="E8213" s="4" t="s">
        <v>33430</v>
      </c>
      <c r="F8213" s="4">
        <v>1.41468405723572</v>
      </c>
      <c r="G8213" s="4" t="s">
        <v>33431</v>
      </c>
    </row>
    <row r="8214" spans="1:7">
      <c r="A8214" s="4" t="s">
        <v>33432</v>
      </c>
      <c r="B8214" s="4" t="s">
        <v>33433</v>
      </c>
      <c r="C8214" s="4" t="s">
        <v>464</v>
      </c>
      <c r="D8214" s="4">
        <v>38</v>
      </c>
      <c r="E8214" s="4" t="s">
        <v>33434</v>
      </c>
      <c r="F8214" s="4">
        <v>1.41393303871155</v>
      </c>
      <c r="G8214" s="4" t="s">
        <v>33435</v>
      </c>
    </row>
    <row r="8215" spans="1:7">
      <c r="A8215" s="4" t="s">
        <v>1127</v>
      </c>
      <c r="B8215" s="4" t="s">
        <v>1128</v>
      </c>
      <c r="C8215" s="4" t="s">
        <v>1124</v>
      </c>
      <c r="D8215" s="4">
        <v>2</v>
      </c>
      <c r="E8215" s="4" t="s">
        <v>1129</v>
      </c>
      <c r="F8215" s="4">
        <v>1.41386342048645</v>
      </c>
      <c r="G8215" s="4" t="s">
        <v>1130</v>
      </c>
    </row>
    <row r="8216" spans="1:7">
      <c r="A8216" s="4" t="s">
        <v>33436</v>
      </c>
      <c r="B8216" s="4" t="s">
        <v>33437</v>
      </c>
      <c r="C8216" s="4" t="s">
        <v>1124</v>
      </c>
      <c r="D8216" s="4">
        <v>2</v>
      </c>
      <c r="E8216" s="4" t="s">
        <v>33438</v>
      </c>
      <c r="F8216" s="4">
        <v>1.41380417346954</v>
      </c>
      <c r="G8216" s="4" t="s">
        <v>33439</v>
      </c>
    </row>
    <row r="8217" spans="1:7">
      <c r="A8217" s="4" t="s">
        <v>33440</v>
      </c>
      <c r="B8217" s="4" t="s">
        <v>33441</v>
      </c>
      <c r="C8217" s="4" t="s">
        <v>4103</v>
      </c>
      <c r="D8217" s="4">
        <v>23</v>
      </c>
      <c r="E8217" s="4" t="s">
        <v>33442</v>
      </c>
      <c r="F8217" s="4">
        <v>1.41372096538544</v>
      </c>
      <c r="G8217" s="4" t="s">
        <v>33443</v>
      </c>
    </row>
    <row r="8218" spans="1:7">
      <c r="A8218" s="4" t="s">
        <v>33444</v>
      </c>
      <c r="B8218" s="4" t="s">
        <v>33445</v>
      </c>
      <c r="C8218" s="4" t="s">
        <v>464</v>
      </c>
      <c r="D8218" s="4">
        <v>32</v>
      </c>
      <c r="E8218" s="4" t="s">
        <v>33446</v>
      </c>
      <c r="F8218" s="4">
        <v>1.4132513999939</v>
      </c>
      <c r="G8218" s="4" t="s">
        <v>33447</v>
      </c>
    </row>
    <row r="8219" spans="1:7">
      <c r="A8219" s="4" t="s">
        <v>33448</v>
      </c>
      <c r="B8219" s="4" t="s">
        <v>33449</v>
      </c>
      <c r="C8219" s="4" t="s">
        <v>464</v>
      </c>
      <c r="D8219" s="4">
        <v>39</v>
      </c>
      <c r="E8219" s="4" t="s">
        <v>33450</v>
      </c>
      <c r="F8219" s="4">
        <v>1.41294586658478</v>
      </c>
      <c r="G8219" s="4" t="s">
        <v>33451</v>
      </c>
    </row>
    <row r="8220" spans="1:7">
      <c r="A8220" s="4" t="s">
        <v>33452</v>
      </c>
      <c r="B8220" s="4" t="s">
        <v>33453</v>
      </c>
      <c r="C8220" s="4" t="s">
        <v>464</v>
      </c>
      <c r="D8220" s="4">
        <v>29</v>
      </c>
      <c r="E8220" s="4" t="s">
        <v>33454</v>
      </c>
      <c r="F8220" s="4">
        <v>1.41291522979736</v>
      </c>
      <c r="G8220" s="4" t="s">
        <v>33455</v>
      </c>
    </row>
    <row r="8221" spans="1:7">
      <c r="A8221" s="4" t="s">
        <v>33456</v>
      </c>
      <c r="B8221" s="4" t="s">
        <v>33457</v>
      </c>
      <c r="C8221" s="4" t="s">
        <v>464</v>
      </c>
      <c r="D8221" s="4">
        <v>45</v>
      </c>
      <c r="E8221" s="4" t="s">
        <v>33458</v>
      </c>
      <c r="F8221" s="4">
        <v>1.41287636756897</v>
      </c>
      <c r="G8221" s="4" t="s">
        <v>33459</v>
      </c>
    </row>
    <row r="8222" spans="1:7">
      <c r="A8222" s="4" t="s">
        <v>33460</v>
      </c>
      <c r="B8222" s="4" t="s">
        <v>33461</v>
      </c>
      <c r="C8222" s="4" t="s">
        <v>464</v>
      </c>
      <c r="D8222" s="4">
        <v>33</v>
      </c>
      <c r="E8222" s="4" t="s">
        <v>33462</v>
      </c>
      <c r="F8222" s="4">
        <v>1.41280972957611</v>
      </c>
      <c r="G8222" s="4" t="s">
        <v>33463</v>
      </c>
    </row>
    <row r="8223" spans="1:7">
      <c r="A8223" s="4" t="s">
        <v>33464</v>
      </c>
      <c r="B8223" s="4" t="s">
        <v>33465</v>
      </c>
      <c r="C8223" s="4" t="s">
        <v>464</v>
      </c>
      <c r="D8223" s="4">
        <v>25</v>
      </c>
      <c r="E8223" s="4" t="s">
        <v>33466</v>
      </c>
      <c r="F8223" s="4">
        <v>1.41232812404633</v>
      </c>
      <c r="G8223" s="4" t="s">
        <v>33467</v>
      </c>
    </row>
    <row r="8224" spans="1:7">
      <c r="A8224" s="4" t="s">
        <v>33468</v>
      </c>
      <c r="B8224" s="4" t="s">
        <v>33469</v>
      </c>
      <c r="C8224" s="4" t="s">
        <v>464</v>
      </c>
      <c r="D8224" s="4">
        <v>37</v>
      </c>
      <c r="E8224" s="4" t="s">
        <v>33470</v>
      </c>
      <c r="F8224" s="4">
        <v>1.41218614578247</v>
      </c>
      <c r="G8224" s="4" t="s">
        <v>33471</v>
      </c>
    </row>
    <row r="8225" spans="1:7">
      <c r="A8225" s="4" t="s">
        <v>33472</v>
      </c>
      <c r="B8225" s="4" t="s">
        <v>33473</v>
      </c>
      <c r="C8225" s="4" t="s">
        <v>464</v>
      </c>
      <c r="D8225" s="4">
        <v>40</v>
      </c>
      <c r="E8225" s="4" t="s">
        <v>33474</v>
      </c>
      <c r="F8225" s="4">
        <v>1.41157364845276</v>
      </c>
      <c r="G8225" s="4" t="s">
        <v>33475</v>
      </c>
    </row>
    <row r="8226" spans="1:7">
      <c r="A8226" s="4" t="s">
        <v>33476</v>
      </c>
      <c r="B8226" s="4" t="s">
        <v>33477</v>
      </c>
      <c r="C8226" s="4" t="s">
        <v>464</v>
      </c>
      <c r="D8226" s="4">
        <v>35</v>
      </c>
      <c r="E8226" s="4" t="s">
        <v>33478</v>
      </c>
      <c r="F8226" s="4">
        <v>1.41117691993713</v>
      </c>
      <c r="G8226" s="4" t="s">
        <v>33479</v>
      </c>
    </row>
    <row r="8227" spans="1:7">
      <c r="A8227" s="4" t="s">
        <v>33480</v>
      </c>
      <c r="B8227" s="4" t="s">
        <v>33481</v>
      </c>
      <c r="C8227" s="4" t="s">
        <v>464</v>
      </c>
      <c r="D8227" s="4">
        <v>30</v>
      </c>
      <c r="E8227" s="4" t="s">
        <v>33482</v>
      </c>
      <c r="F8227" s="4">
        <v>1.41098177433014</v>
      </c>
      <c r="G8227" s="4" t="s">
        <v>33483</v>
      </c>
    </row>
    <row r="8228" spans="1:7">
      <c r="A8228" s="4" t="s">
        <v>33484</v>
      </c>
      <c r="B8228" s="4" t="s">
        <v>33485</v>
      </c>
      <c r="C8228" s="4" t="s">
        <v>464</v>
      </c>
      <c r="D8228" s="4">
        <v>37</v>
      </c>
      <c r="E8228" s="4" t="s">
        <v>33486</v>
      </c>
      <c r="F8228" s="4">
        <v>1.41086411476135</v>
      </c>
      <c r="G8228" s="4" t="s">
        <v>33487</v>
      </c>
    </row>
    <row r="8229" spans="1:7">
      <c r="A8229" s="4" t="s">
        <v>33488</v>
      </c>
      <c r="B8229" s="4" t="s">
        <v>33489</v>
      </c>
      <c r="C8229" s="4" t="s">
        <v>464</v>
      </c>
      <c r="D8229" s="4">
        <v>31</v>
      </c>
      <c r="E8229" s="4" t="s">
        <v>33490</v>
      </c>
      <c r="F8229" s="4">
        <v>1.41086411476135</v>
      </c>
      <c r="G8229" s="4" t="s">
        <v>33491</v>
      </c>
    </row>
    <row r="8230" spans="1:7">
      <c r="A8230" s="4" t="s">
        <v>33492</v>
      </c>
      <c r="B8230" s="4" t="s">
        <v>33493</v>
      </c>
      <c r="C8230" s="4" t="s">
        <v>551</v>
      </c>
      <c r="D8230" s="4">
        <v>15</v>
      </c>
      <c r="E8230" s="4" t="s">
        <v>33494</v>
      </c>
      <c r="F8230" s="4">
        <v>1.41071057319641</v>
      </c>
      <c r="G8230" s="4" t="s">
        <v>33495</v>
      </c>
    </row>
    <row r="8231" spans="1:7">
      <c r="A8231" s="4" t="s">
        <v>33496</v>
      </c>
      <c r="B8231" s="4" t="s">
        <v>33497</v>
      </c>
      <c r="C8231" s="4" t="s">
        <v>464</v>
      </c>
      <c r="D8231" s="4">
        <v>33</v>
      </c>
      <c r="E8231" s="4" t="s">
        <v>33498</v>
      </c>
      <c r="F8231" s="4">
        <v>1.41059470176697</v>
      </c>
      <c r="G8231" s="4" t="s">
        <v>33499</v>
      </c>
    </row>
    <row r="8232" spans="1:7">
      <c r="A8232" s="4" t="s">
        <v>33500</v>
      </c>
      <c r="B8232" s="4" t="s">
        <v>33501</v>
      </c>
      <c r="C8232" s="4" t="s">
        <v>464</v>
      </c>
      <c r="D8232" s="4">
        <v>36</v>
      </c>
      <c r="E8232" s="4" t="s">
        <v>33502</v>
      </c>
      <c r="F8232" s="4">
        <v>1.41026926040649</v>
      </c>
      <c r="G8232" s="4" t="s">
        <v>33503</v>
      </c>
    </row>
    <row r="8233" spans="1:7">
      <c r="A8233" s="4" t="s">
        <v>33504</v>
      </c>
      <c r="B8233" s="4" t="s">
        <v>33505</v>
      </c>
      <c r="C8233" s="4" t="s">
        <v>551</v>
      </c>
      <c r="D8233" s="4">
        <v>18</v>
      </c>
      <c r="E8233" s="4" t="s">
        <v>33506</v>
      </c>
      <c r="F8233" s="4">
        <v>1.40992498397827</v>
      </c>
      <c r="G8233" s="4" t="s">
        <v>33507</v>
      </c>
    </row>
    <row r="8234" spans="1:7">
      <c r="A8234" s="4" t="s">
        <v>33508</v>
      </c>
      <c r="B8234" s="4" t="s">
        <v>33509</v>
      </c>
      <c r="C8234" s="4" t="s">
        <v>464</v>
      </c>
      <c r="D8234" s="4">
        <v>41</v>
      </c>
      <c r="E8234" s="4" t="s">
        <v>33510</v>
      </c>
      <c r="F8234" s="4">
        <v>1.40973329544067</v>
      </c>
      <c r="G8234" s="4" t="s">
        <v>33511</v>
      </c>
    </row>
    <row r="8235" spans="1:7">
      <c r="A8235" s="4" t="s">
        <v>33512</v>
      </c>
      <c r="B8235" s="4" t="s">
        <v>33513</v>
      </c>
      <c r="C8235" s="4" t="s">
        <v>464</v>
      </c>
      <c r="D8235" s="4">
        <v>32</v>
      </c>
      <c r="E8235" s="4" t="s">
        <v>33514</v>
      </c>
      <c r="F8235" s="4">
        <v>1.40911841392517</v>
      </c>
      <c r="G8235" s="4" t="s">
        <v>33515</v>
      </c>
    </row>
    <row r="8236" spans="1:7">
      <c r="A8236" s="4" t="s">
        <v>33516</v>
      </c>
      <c r="B8236" s="4" t="s">
        <v>33517</v>
      </c>
      <c r="C8236" s="4" t="s">
        <v>464</v>
      </c>
      <c r="D8236" s="4">
        <v>34</v>
      </c>
      <c r="E8236" s="4" t="s">
        <v>33518</v>
      </c>
      <c r="F8236" s="4">
        <v>1.40878260135651</v>
      </c>
      <c r="G8236" s="4" t="s">
        <v>33519</v>
      </c>
    </row>
    <row r="8237" spans="1:7">
      <c r="A8237" s="4" t="s">
        <v>33520</v>
      </c>
      <c r="B8237" s="4" t="s">
        <v>33521</v>
      </c>
      <c r="C8237" s="4" t="s">
        <v>464</v>
      </c>
      <c r="D8237" s="4">
        <v>42</v>
      </c>
      <c r="E8237" s="4" t="s">
        <v>33522</v>
      </c>
      <c r="F8237" s="4">
        <v>1.40841794013977</v>
      </c>
      <c r="G8237" s="4" t="s">
        <v>33523</v>
      </c>
    </row>
    <row r="8238" spans="1:7">
      <c r="A8238" s="4" t="s">
        <v>33524</v>
      </c>
      <c r="B8238" s="4" t="s">
        <v>33525</v>
      </c>
      <c r="C8238" s="4" t="s">
        <v>464</v>
      </c>
      <c r="D8238" s="4">
        <v>37</v>
      </c>
      <c r="E8238" s="4" t="s">
        <v>33526</v>
      </c>
      <c r="F8238" s="4">
        <v>1.40824139118195</v>
      </c>
      <c r="G8238" s="4" t="s">
        <v>33527</v>
      </c>
    </row>
    <row r="8239" spans="1:7">
      <c r="A8239" s="4" t="s">
        <v>33528</v>
      </c>
      <c r="B8239" s="4" t="s">
        <v>33529</v>
      </c>
      <c r="C8239" s="4" t="s">
        <v>464</v>
      </c>
      <c r="D8239" s="4">
        <v>33</v>
      </c>
      <c r="E8239" s="4" t="s">
        <v>33530</v>
      </c>
      <c r="F8239" s="4">
        <v>1.40824007987976</v>
      </c>
      <c r="G8239" s="4" t="s">
        <v>33531</v>
      </c>
    </row>
    <row r="8240" spans="1:7">
      <c r="A8240" s="4" t="s">
        <v>33532</v>
      </c>
      <c r="B8240" s="4" t="s">
        <v>33533</v>
      </c>
      <c r="C8240" s="4" t="s">
        <v>464</v>
      </c>
      <c r="D8240" s="4">
        <v>37</v>
      </c>
      <c r="E8240" s="4" t="s">
        <v>33534</v>
      </c>
      <c r="F8240" s="4">
        <v>1.40802037715912</v>
      </c>
      <c r="G8240" s="4" t="s">
        <v>33535</v>
      </c>
    </row>
    <row r="8241" spans="1:7">
      <c r="A8241" s="4" t="s">
        <v>33536</v>
      </c>
      <c r="B8241" s="4" t="s">
        <v>33537</v>
      </c>
      <c r="C8241" s="4" t="s">
        <v>464</v>
      </c>
      <c r="D8241" s="4">
        <v>40</v>
      </c>
      <c r="E8241" s="4" t="s">
        <v>33538</v>
      </c>
      <c r="F8241" s="4">
        <v>1.40793168544769</v>
      </c>
      <c r="G8241" s="4" t="s">
        <v>33539</v>
      </c>
    </row>
    <row r="8242" spans="1:7">
      <c r="A8242" s="4" t="s">
        <v>33540</v>
      </c>
      <c r="B8242" s="4" t="s">
        <v>33541</v>
      </c>
      <c r="C8242" s="4" t="s">
        <v>464</v>
      </c>
      <c r="D8242" s="4">
        <v>36</v>
      </c>
      <c r="E8242" s="4" t="s">
        <v>33542</v>
      </c>
      <c r="F8242" s="4">
        <v>1.40779638290405</v>
      </c>
      <c r="G8242" s="4" t="s">
        <v>33543</v>
      </c>
    </row>
    <row r="8243" spans="1:7">
      <c r="A8243" s="4" t="s">
        <v>33544</v>
      </c>
      <c r="B8243" s="4" t="s">
        <v>33545</v>
      </c>
      <c r="C8243" s="4" t="s">
        <v>464</v>
      </c>
      <c r="D8243" s="4">
        <v>44</v>
      </c>
      <c r="E8243" s="4" t="s">
        <v>33546</v>
      </c>
      <c r="F8243" s="4">
        <v>1.40750575065613</v>
      </c>
      <c r="G8243" s="4" t="s">
        <v>33547</v>
      </c>
    </row>
    <row r="8244" spans="1:7">
      <c r="A8244" s="4" t="s">
        <v>33548</v>
      </c>
      <c r="B8244" s="4" t="s">
        <v>33549</v>
      </c>
      <c r="C8244" s="4" t="s">
        <v>464</v>
      </c>
      <c r="D8244" s="4">
        <v>38</v>
      </c>
      <c r="E8244" s="4" t="s">
        <v>33550</v>
      </c>
      <c r="F8244" s="4">
        <v>1.40732455253601</v>
      </c>
      <c r="G8244" s="4" t="s">
        <v>33551</v>
      </c>
    </row>
    <row r="8245" spans="1:7">
      <c r="A8245" s="4" t="s">
        <v>33552</v>
      </c>
      <c r="B8245" s="4" t="s">
        <v>33553</v>
      </c>
      <c r="C8245" s="4" t="s">
        <v>464</v>
      </c>
      <c r="D8245" s="4">
        <v>36</v>
      </c>
      <c r="E8245" s="4" t="s">
        <v>33554</v>
      </c>
      <c r="F8245" s="4">
        <v>1.40727746486664</v>
      </c>
      <c r="G8245" s="4" t="s">
        <v>33555</v>
      </c>
    </row>
    <row r="8246" spans="1:7">
      <c r="A8246" s="4" t="s">
        <v>33556</v>
      </c>
      <c r="B8246" s="4" t="s">
        <v>33557</v>
      </c>
      <c r="C8246" s="4" t="s">
        <v>464</v>
      </c>
      <c r="D8246" s="4">
        <v>40</v>
      </c>
      <c r="E8246" s="4" t="s">
        <v>33558</v>
      </c>
      <c r="F8246" s="4">
        <v>1.40699148178101</v>
      </c>
      <c r="G8246" s="4" t="s">
        <v>33559</v>
      </c>
    </row>
    <row r="8247" spans="1:7">
      <c r="A8247" s="4" t="s">
        <v>33560</v>
      </c>
      <c r="B8247" s="4" t="s">
        <v>33561</v>
      </c>
      <c r="C8247" s="4" t="s">
        <v>464</v>
      </c>
      <c r="D8247" s="4">
        <v>38</v>
      </c>
      <c r="E8247" s="4" t="s">
        <v>33562</v>
      </c>
      <c r="F8247" s="4">
        <v>1.40696716308594</v>
      </c>
      <c r="G8247" s="4" t="s">
        <v>33563</v>
      </c>
    </row>
    <row r="8248" spans="1:7">
      <c r="A8248" s="4" t="s">
        <v>33564</v>
      </c>
      <c r="B8248" s="4" t="s">
        <v>33565</v>
      </c>
      <c r="C8248" s="4" t="s">
        <v>464</v>
      </c>
      <c r="D8248" s="4">
        <v>41</v>
      </c>
      <c r="E8248" s="4" t="s">
        <v>33566</v>
      </c>
      <c r="F8248" s="4">
        <v>1.40688931941986</v>
      </c>
      <c r="G8248" s="4" t="s">
        <v>33567</v>
      </c>
    </row>
    <row r="8249" spans="1:7">
      <c r="A8249" s="4" t="s">
        <v>33568</v>
      </c>
      <c r="B8249" s="4" t="s">
        <v>33569</v>
      </c>
      <c r="C8249" s="4" t="s">
        <v>464</v>
      </c>
      <c r="D8249" s="4">
        <v>40</v>
      </c>
      <c r="E8249" s="4" t="s">
        <v>33570</v>
      </c>
      <c r="F8249" s="4">
        <v>1.40681207180023</v>
      </c>
      <c r="G8249" s="4" t="s">
        <v>33571</v>
      </c>
    </row>
    <row r="8250" spans="1:7">
      <c r="A8250" s="4" t="s">
        <v>33572</v>
      </c>
      <c r="B8250" s="4" t="s">
        <v>33573</v>
      </c>
      <c r="C8250" s="4" t="s">
        <v>464</v>
      </c>
      <c r="D8250" s="4">
        <v>34</v>
      </c>
      <c r="E8250" s="4" t="s">
        <v>33574</v>
      </c>
      <c r="F8250" s="4">
        <v>1.40660130977631</v>
      </c>
      <c r="G8250" s="4" t="s">
        <v>33575</v>
      </c>
    </row>
    <row r="8251" spans="1:7">
      <c r="A8251" s="4" t="s">
        <v>33576</v>
      </c>
      <c r="B8251" s="4" t="s">
        <v>33577</v>
      </c>
      <c r="C8251" s="4" t="s">
        <v>464</v>
      </c>
      <c r="D8251" s="4">
        <v>38</v>
      </c>
      <c r="E8251" s="4" t="s">
        <v>33578</v>
      </c>
      <c r="F8251" s="4">
        <v>1.40584218502045</v>
      </c>
      <c r="G8251" s="4" t="s">
        <v>33579</v>
      </c>
    </row>
    <row r="8252" spans="1:7">
      <c r="A8252" s="4" t="s">
        <v>33580</v>
      </c>
      <c r="B8252" s="4" t="s">
        <v>33581</v>
      </c>
      <c r="C8252" s="4" t="s">
        <v>464</v>
      </c>
      <c r="D8252" s="4">
        <v>40</v>
      </c>
      <c r="E8252" s="4" t="s">
        <v>33582</v>
      </c>
      <c r="F8252" s="4">
        <v>1.40568482875824</v>
      </c>
      <c r="G8252" s="4" t="s">
        <v>33583</v>
      </c>
    </row>
    <row r="8253" spans="1:7">
      <c r="A8253" s="4" t="s">
        <v>33584</v>
      </c>
      <c r="B8253" s="4" t="s">
        <v>33585</v>
      </c>
      <c r="C8253" s="4" t="s">
        <v>464</v>
      </c>
      <c r="D8253" s="4">
        <v>36</v>
      </c>
      <c r="E8253" s="4" t="s">
        <v>33586</v>
      </c>
      <c r="F8253" s="4">
        <v>1.40501093864441</v>
      </c>
      <c r="G8253" s="4" t="s">
        <v>33587</v>
      </c>
    </row>
    <row r="8254" spans="1:7">
      <c r="A8254" s="4" t="s">
        <v>33588</v>
      </c>
      <c r="B8254" s="4" t="s">
        <v>33589</v>
      </c>
      <c r="C8254" s="4" t="s">
        <v>551</v>
      </c>
      <c r="D8254" s="4">
        <v>18</v>
      </c>
      <c r="E8254" s="4" t="s">
        <v>33590</v>
      </c>
      <c r="F8254" s="4">
        <v>1.40381026268005</v>
      </c>
      <c r="G8254" s="4" t="s">
        <v>33591</v>
      </c>
    </row>
    <row r="8255" spans="1:7">
      <c r="A8255" s="4" t="s">
        <v>33592</v>
      </c>
      <c r="B8255" s="4" t="s">
        <v>33593</v>
      </c>
      <c r="C8255" s="4" t="s">
        <v>464</v>
      </c>
      <c r="D8255" s="4">
        <v>37</v>
      </c>
      <c r="E8255" s="4" t="s">
        <v>33594</v>
      </c>
      <c r="F8255" s="4">
        <v>1.40377581119537</v>
      </c>
      <c r="G8255" s="4" t="s">
        <v>33595</v>
      </c>
    </row>
    <row r="8256" spans="1:7">
      <c r="A8256" s="4" t="s">
        <v>33596</v>
      </c>
      <c r="B8256" s="4" t="s">
        <v>33597</v>
      </c>
      <c r="C8256" s="4" t="s">
        <v>464</v>
      </c>
      <c r="D8256" s="4">
        <v>36</v>
      </c>
      <c r="E8256" s="4" t="s">
        <v>33598</v>
      </c>
      <c r="F8256" s="4">
        <v>1.40327024459839</v>
      </c>
      <c r="G8256" s="4" t="s">
        <v>33599</v>
      </c>
    </row>
    <row r="8257" spans="1:7">
      <c r="A8257" s="4" t="s">
        <v>33600</v>
      </c>
      <c r="B8257" s="4" t="s">
        <v>33601</v>
      </c>
      <c r="C8257" s="4" t="s">
        <v>464</v>
      </c>
      <c r="D8257" s="4">
        <v>33</v>
      </c>
      <c r="E8257" s="4" t="s">
        <v>33602</v>
      </c>
      <c r="F8257" s="4">
        <v>1.40188872814178</v>
      </c>
      <c r="G8257" s="4" t="s">
        <v>33603</v>
      </c>
    </row>
    <row r="8258" spans="1:7">
      <c r="A8258" s="4" t="s">
        <v>33604</v>
      </c>
      <c r="B8258" s="4" t="s">
        <v>33605</v>
      </c>
      <c r="C8258" s="4" t="s">
        <v>464</v>
      </c>
      <c r="D8258" s="4">
        <v>33</v>
      </c>
      <c r="E8258" s="4" t="s">
        <v>33606</v>
      </c>
      <c r="F8258" s="4">
        <v>1.40099966526031</v>
      </c>
      <c r="G8258" s="4" t="s">
        <v>33607</v>
      </c>
    </row>
    <row r="8259" spans="1:7">
      <c r="A8259" s="4" t="s">
        <v>33608</v>
      </c>
      <c r="B8259" s="4" t="s">
        <v>33609</v>
      </c>
      <c r="C8259" s="4" t="s">
        <v>464</v>
      </c>
      <c r="D8259" s="4">
        <v>35</v>
      </c>
      <c r="E8259" s="4" t="s">
        <v>33610</v>
      </c>
      <c r="F8259" s="4">
        <v>1.40000128746033</v>
      </c>
      <c r="G8259" s="4" t="s">
        <v>33611</v>
      </c>
    </row>
    <row r="8260" spans="1:7">
      <c r="A8260" s="4" t="s">
        <v>33612</v>
      </c>
      <c r="B8260" s="4" t="s">
        <v>33613</v>
      </c>
      <c r="C8260" s="4" t="s">
        <v>464</v>
      </c>
      <c r="D8260" s="4">
        <v>40</v>
      </c>
      <c r="E8260" s="4" t="s">
        <v>33614</v>
      </c>
      <c r="F8260" s="4">
        <v>1.39990603923798</v>
      </c>
      <c r="G8260" s="4" t="s">
        <v>33615</v>
      </c>
    </row>
    <row r="8261" spans="1:7">
      <c r="A8261" s="4" t="s">
        <v>33616</v>
      </c>
      <c r="B8261" s="4" t="s">
        <v>33617</v>
      </c>
      <c r="C8261" s="4" t="s">
        <v>464</v>
      </c>
      <c r="D8261" s="4">
        <v>36</v>
      </c>
      <c r="E8261" s="4" t="s">
        <v>33618</v>
      </c>
      <c r="F8261" s="4">
        <v>1.39908218383789</v>
      </c>
      <c r="G8261" s="4" t="s">
        <v>33619</v>
      </c>
    </row>
    <row r="8262" spans="1:7">
      <c r="A8262" s="4" t="s">
        <v>33620</v>
      </c>
      <c r="B8262" s="4" t="s">
        <v>33621</v>
      </c>
      <c r="C8262" s="4" t="s">
        <v>464</v>
      </c>
      <c r="D8262" s="4">
        <v>36</v>
      </c>
      <c r="E8262" s="4" t="s">
        <v>33622</v>
      </c>
      <c r="F8262" s="4">
        <v>1.39900469779968</v>
      </c>
      <c r="G8262" s="4" t="s">
        <v>33623</v>
      </c>
    </row>
    <row r="8263" spans="1:7">
      <c r="A8263" s="4" t="s">
        <v>33624</v>
      </c>
      <c r="B8263" s="4" t="s">
        <v>33625</v>
      </c>
      <c r="C8263" s="4" t="s">
        <v>464</v>
      </c>
      <c r="D8263" s="4">
        <v>41</v>
      </c>
      <c r="E8263" s="4" t="s">
        <v>33626</v>
      </c>
      <c r="F8263" s="4">
        <v>1.39897179603577</v>
      </c>
      <c r="G8263" s="4" t="s">
        <v>33627</v>
      </c>
    </row>
    <row r="8264" spans="1:7">
      <c r="A8264" s="4" t="s">
        <v>33628</v>
      </c>
      <c r="B8264" s="4" t="s">
        <v>33629</v>
      </c>
      <c r="C8264" s="4" t="s">
        <v>464</v>
      </c>
      <c r="D8264" s="4">
        <v>37</v>
      </c>
      <c r="E8264" s="4" t="s">
        <v>33630</v>
      </c>
      <c r="F8264" s="4">
        <v>1.39888632297516</v>
      </c>
      <c r="G8264" s="4" t="s">
        <v>33631</v>
      </c>
    </row>
    <row r="8265" spans="1:7">
      <c r="A8265" s="4" t="s">
        <v>33632</v>
      </c>
      <c r="B8265" s="4" t="s">
        <v>33633</v>
      </c>
      <c r="C8265" s="4" t="s">
        <v>464</v>
      </c>
      <c r="D8265" s="4">
        <v>43</v>
      </c>
      <c r="E8265" s="4" t="s">
        <v>33634</v>
      </c>
      <c r="F8265" s="4">
        <v>1.39887416362762</v>
      </c>
      <c r="G8265" s="4" t="s">
        <v>33635</v>
      </c>
    </row>
    <row r="8266" spans="1:7">
      <c r="A8266" s="4" t="s">
        <v>33636</v>
      </c>
      <c r="B8266" s="4" t="s">
        <v>33637</v>
      </c>
      <c r="C8266" s="4" t="s">
        <v>464</v>
      </c>
      <c r="D8266" s="4">
        <v>38</v>
      </c>
      <c r="E8266" s="4" t="s">
        <v>33638</v>
      </c>
      <c r="F8266" s="4">
        <v>1.39884638786316</v>
      </c>
      <c r="G8266" s="4" t="s">
        <v>33639</v>
      </c>
    </row>
    <row r="8267" spans="1:7">
      <c r="A8267" s="4" t="s">
        <v>33640</v>
      </c>
      <c r="B8267" s="4" t="s">
        <v>33641</v>
      </c>
      <c r="C8267" s="4" t="s">
        <v>464</v>
      </c>
      <c r="D8267" s="4">
        <v>32</v>
      </c>
      <c r="E8267" s="4" t="s">
        <v>33642</v>
      </c>
      <c r="F8267" s="4">
        <v>1.3988231420517</v>
      </c>
      <c r="G8267" s="4" t="s">
        <v>33643</v>
      </c>
    </row>
    <row r="8268" spans="1:7">
      <c r="A8268" s="4" t="s">
        <v>33644</v>
      </c>
      <c r="B8268" s="4" t="s">
        <v>33645</v>
      </c>
      <c r="C8268" s="4" t="s">
        <v>464</v>
      </c>
      <c r="D8268" s="4">
        <v>40</v>
      </c>
      <c r="E8268" s="4" t="s">
        <v>33646</v>
      </c>
      <c r="F8268" s="4">
        <v>1.39853942394257</v>
      </c>
      <c r="G8268" s="4" t="s">
        <v>33647</v>
      </c>
    </row>
    <row r="8269" spans="1:7">
      <c r="A8269" s="4" t="s">
        <v>33648</v>
      </c>
      <c r="B8269" s="4" t="s">
        <v>33649</v>
      </c>
      <c r="C8269" s="4" t="s">
        <v>464</v>
      </c>
      <c r="D8269" s="4">
        <v>45</v>
      </c>
      <c r="E8269" s="4" t="s">
        <v>33650</v>
      </c>
      <c r="F8269" s="4">
        <v>1.398353099823</v>
      </c>
      <c r="G8269" s="4" t="s">
        <v>33651</v>
      </c>
    </row>
    <row r="8270" spans="1:7">
      <c r="A8270" s="4" t="s">
        <v>33652</v>
      </c>
      <c r="B8270" s="4" t="s">
        <v>33653</v>
      </c>
      <c r="C8270" s="4" t="s">
        <v>464</v>
      </c>
      <c r="D8270" s="4">
        <v>36</v>
      </c>
      <c r="E8270" s="4" t="s">
        <v>33654</v>
      </c>
      <c r="F8270" s="4">
        <v>1.39777088165283</v>
      </c>
      <c r="G8270" s="4" t="s">
        <v>33655</v>
      </c>
    </row>
    <row r="8271" spans="1:7">
      <c r="A8271" s="4" t="s">
        <v>33656</v>
      </c>
      <c r="B8271" s="4" t="s">
        <v>33657</v>
      </c>
      <c r="C8271" s="4" t="s">
        <v>464</v>
      </c>
      <c r="D8271" s="4">
        <v>36</v>
      </c>
      <c r="E8271" s="4" t="s">
        <v>33658</v>
      </c>
      <c r="F8271" s="4">
        <v>1.39762914180756</v>
      </c>
      <c r="G8271" s="4" t="s">
        <v>33659</v>
      </c>
    </row>
    <row r="8272" spans="1:7">
      <c r="A8272" s="4" t="s">
        <v>33660</v>
      </c>
      <c r="B8272" s="4" t="s">
        <v>33661</v>
      </c>
      <c r="C8272" s="4" t="s">
        <v>464</v>
      </c>
      <c r="D8272" s="4">
        <v>40</v>
      </c>
      <c r="E8272" s="4" t="s">
        <v>33662</v>
      </c>
      <c r="F8272" s="4">
        <v>1.39757609367371</v>
      </c>
      <c r="G8272" s="4" t="s">
        <v>33663</v>
      </c>
    </row>
    <row r="8273" spans="1:7">
      <c r="A8273" s="4" t="s">
        <v>33664</v>
      </c>
      <c r="B8273" s="4" t="s">
        <v>33665</v>
      </c>
      <c r="C8273" s="4" t="s">
        <v>464</v>
      </c>
      <c r="D8273" s="4">
        <v>32</v>
      </c>
      <c r="E8273" s="4" t="s">
        <v>33666</v>
      </c>
      <c r="F8273" s="4">
        <v>1.39713525772095</v>
      </c>
      <c r="G8273" s="4" t="s">
        <v>33667</v>
      </c>
    </row>
    <row r="8274" spans="1:7">
      <c r="A8274" s="4" t="s">
        <v>33668</v>
      </c>
      <c r="B8274" s="4" t="s">
        <v>33669</v>
      </c>
      <c r="C8274" s="4" t="s">
        <v>464</v>
      </c>
      <c r="D8274" s="4">
        <v>32</v>
      </c>
      <c r="E8274" s="4" t="s">
        <v>33670</v>
      </c>
      <c r="F8274" s="4">
        <v>1.39626336097717</v>
      </c>
      <c r="G8274" s="4" t="s">
        <v>33671</v>
      </c>
    </row>
    <row r="8275" spans="1:7">
      <c r="A8275" s="4" t="s">
        <v>33672</v>
      </c>
      <c r="B8275" s="4" t="s">
        <v>33673</v>
      </c>
      <c r="C8275" s="4" t="s">
        <v>464</v>
      </c>
      <c r="D8275" s="4">
        <v>44</v>
      </c>
      <c r="E8275" s="4" t="s">
        <v>33674</v>
      </c>
      <c r="F8275" s="4">
        <v>1.39609503746033</v>
      </c>
      <c r="G8275" s="4" t="s">
        <v>33675</v>
      </c>
    </row>
    <row r="8276" spans="1:7">
      <c r="A8276" s="4" t="s">
        <v>33676</v>
      </c>
      <c r="B8276" s="4" t="s">
        <v>33677</v>
      </c>
      <c r="C8276" s="4" t="s">
        <v>464</v>
      </c>
      <c r="D8276" s="4">
        <v>38</v>
      </c>
      <c r="E8276" s="4" t="s">
        <v>33678</v>
      </c>
      <c r="F8276" s="4">
        <v>1.39479112625122</v>
      </c>
      <c r="G8276" s="4" t="s">
        <v>33679</v>
      </c>
    </row>
    <row r="8277" spans="1:7">
      <c r="A8277" s="4" t="s">
        <v>33680</v>
      </c>
      <c r="B8277" s="4" t="s">
        <v>33681</v>
      </c>
      <c r="C8277" s="4" t="s">
        <v>551</v>
      </c>
      <c r="D8277" s="4">
        <v>18</v>
      </c>
      <c r="E8277" s="4" t="s">
        <v>33682</v>
      </c>
      <c r="F8277" s="4">
        <v>1.39461040496826</v>
      </c>
      <c r="G8277" s="4" t="s">
        <v>33683</v>
      </c>
    </row>
    <row r="8278" spans="1:7">
      <c r="A8278" s="4" t="s">
        <v>33684</v>
      </c>
      <c r="B8278" s="4" t="s">
        <v>33685</v>
      </c>
      <c r="C8278" s="4" t="s">
        <v>464</v>
      </c>
      <c r="D8278" s="4">
        <v>34</v>
      </c>
      <c r="E8278" s="4" t="s">
        <v>33686</v>
      </c>
      <c r="F8278" s="4">
        <v>1.39418530464172</v>
      </c>
      <c r="G8278" s="4" t="s">
        <v>33687</v>
      </c>
    </row>
    <row r="8279" spans="1:7">
      <c r="A8279" s="4" t="s">
        <v>33688</v>
      </c>
      <c r="B8279" s="4" t="s">
        <v>33689</v>
      </c>
      <c r="C8279" s="4" t="s">
        <v>464</v>
      </c>
      <c r="D8279" s="4">
        <v>34</v>
      </c>
      <c r="E8279" s="4" t="s">
        <v>33690</v>
      </c>
      <c r="F8279" s="4">
        <v>1.39403867721558</v>
      </c>
      <c r="G8279" s="4" t="s">
        <v>33691</v>
      </c>
    </row>
    <row r="8280" spans="1:7">
      <c r="A8280" s="4" t="s">
        <v>33692</v>
      </c>
      <c r="B8280" s="4" t="s">
        <v>33693</v>
      </c>
      <c r="C8280" s="4" t="s">
        <v>464</v>
      </c>
      <c r="D8280" s="4">
        <v>36</v>
      </c>
      <c r="E8280" s="4" t="s">
        <v>33694</v>
      </c>
      <c r="F8280" s="4">
        <v>1.39368438720703</v>
      </c>
      <c r="G8280" s="4" t="s">
        <v>33695</v>
      </c>
    </row>
    <row r="8281" spans="1:7">
      <c r="A8281" s="4" t="s">
        <v>33696</v>
      </c>
      <c r="B8281" s="4" t="s">
        <v>33697</v>
      </c>
      <c r="C8281" s="4" t="s">
        <v>464</v>
      </c>
      <c r="D8281" s="4">
        <v>41</v>
      </c>
      <c r="E8281" s="4" t="s">
        <v>33698</v>
      </c>
      <c r="F8281" s="4">
        <v>1.39357089996338</v>
      </c>
      <c r="G8281" s="4" t="s">
        <v>33699</v>
      </c>
    </row>
    <row r="8282" spans="1:7">
      <c r="A8282" s="4" t="s">
        <v>33700</v>
      </c>
      <c r="B8282" s="4" t="s">
        <v>33701</v>
      </c>
      <c r="C8282" s="4" t="s">
        <v>464</v>
      </c>
      <c r="D8282" s="4">
        <v>42</v>
      </c>
      <c r="E8282" s="4" t="s">
        <v>33702</v>
      </c>
      <c r="F8282" s="4">
        <v>1.3935534954071</v>
      </c>
      <c r="G8282" s="4" t="s">
        <v>33703</v>
      </c>
    </row>
    <row r="8283" spans="1:7">
      <c r="A8283" s="4" t="s">
        <v>33704</v>
      </c>
      <c r="B8283" s="4" t="s">
        <v>33705</v>
      </c>
      <c r="C8283" s="4" t="s">
        <v>464</v>
      </c>
      <c r="D8283" s="4">
        <v>32</v>
      </c>
      <c r="E8283" s="4" t="s">
        <v>33706</v>
      </c>
      <c r="F8283" s="4">
        <v>1.39347314834595</v>
      </c>
      <c r="G8283" s="4" t="s">
        <v>33707</v>
      </c>
    </row>
    <row r="8284" spans="1:7">
      <c r="A8284" s="4" t="s">
        <v>33708</v>
      </c>
      <c r="B8284" s="4" t="s">
        <v>33709</v>
      </c>
      <c r="C8284" s="4" t="s">
        <v>464</v>
      </c>
      <c r="D8284" s="4">
        <v>34</v>
      </c>
      <c r="E8284" s="4" t="s">
        <v>33710</v>
      </c>
      <c r="F8284" s="4">
        <v>1.39284706115723</v>
      </c>
      <c r="G8284" s="4" t="s">
        <v>33711</v>
      </c>
    </row>
    <row r="8285" spans="1:7">
      <c r="A8285" s="4" t="s">
        <v>33712</v>
      </c>
      <c r="B8285" s="4" t="s">
        <v>33713</v>
      </c>
      <c r="C8285" s="4" t="s">
        <v>464</v>
      </c>
      <c r="D8285" s="4">
        <v>37</v>
      </c>
      <c r="E8285" s="4" t="s">
        <v>33714</v>
      </c>
      <c r="F8285" s="4">
        <v>1.39278471469879</v>
      </c>
      <c r="G8285" s="4" t="s">
        <v>33715</v>
      </c>
    </row>
    <row r="8286" spans="1:7">
      <c r="A8286" s="4" t="s">
        <v>33716</v>
      </c>
      <c r="B8286" s="4" t="s">
        <v>33717</v>
      </c>
      <c r="C8286" s="4" t="s">
        <v>464</v>
      </c>
      <c r="D8286" s="4">
        <v>40</v>
      </c>
      <c r="E8286" s="4" t="s">
        <v>33718</v>
      </c>
      <c r="F8286" s="4">
        <v>1.39217674732208</v>
      </c>
      <c r="G8286" s="4" t="s">
        <v>33719</v>
      </c>
    </row>
    <row r="8287" spans="1:7">
      <c r="A8287" s="4" t="s">
        <v>33720</v>
      </c>
      <c r="B8287" s="4" t="s">
        <v>33721</v>
      </c>
      <c r="C8287" s="4" t="s">
        <v>464</v>
      </c>
      <c r="D8287" s="4">
        <v>40</v>
      </c>
      <c r="E8287" s="4" t="s">
        <v>33722</v>
      </c>
      <c r="F8287" s="4">
        <v>1.39213860034943</v>
      </c>
      <c r="G8287" s="4" t="s">
        <v>33723</v>
      </c>
    </row>
    <row r="8288" spans="1:7">
      <c r="A8288" s="4" t="s">
        <v>33724</v>
      </c>
      <c r="B8288" s="4" t="s">
        <v>33725</v>
      </c>
      <c r="C8288" s="4" t="s">
        <v>464</v>
      </c>
      <c r="D8288" s="4">
        <v>41</v>
      </c>
      <c r="E8288" s="4" t="s">
        <v>33726</v>
      </c>
      <c r="F8288" s="4">
        <v>1.39157247543335</v>
      </c>
      <c r="G8288" s="4" t="s">
        <v>33727</v>
      </c>
    </row>
    <row r="8289" spans="1:7">
      <c r="A8289" s="4" t="s">
        <v>33728</v>
      </c>
      <c r="B8289" s="4" t="s">
        <v>33729</v>
      </c>
      <c r="C8289" s="4" t="s">
        <v>464</v>
      </c>
      <c r="D8289" s="4">
        <v>37</v>
      </c>
      <c r="E8289" s="4" t="s">
        <v>33730</v>
      </c>
      <c r="F8289" s="4">
        <v>1.3911474943161</v>
      </c>
      <c r="G8289" s="4" t="s">
        <v>33731</v>
      </c>
    </row>
    <row r="8290" spans="1:7">
      <c r="A8290" s="4" t="s">
        <v>33732</v>
      </c>
      <c r="B8290" s="4" t="s">
        <v>33733</v>
      </c>
      <c r="C8290" s="4" t="s">
        <v>464</v>
      </c>
      <c r="D8290" s="4">
        <v>37</v>
      </c>
      <c r="E8290" s="4" t="s">
        <v>33734</v>
      </c>
      <c r="F8290" s="4">
        <v>1.39079356193542</v>
      </c>
      <c r="G8290" s="4" t="s">
        <v>33735</v>
      </c>
    </row>
    <row r="8291" spans="1:7">
      <c r="A8291" s="4" t="s">
        <v>33736</v>
      </c>
      <c r="B8291" s="4" t="s">
        <v>33737</v>
      </c>
      <c r="C8291" s="4" t="s">
        <v>464</v>
      </c>
      <c r="D8291" s="4">
        <v>39</v>
      </c>
      <c r="E8291" s="4" t="s">
        <v>33738</v>
      </c>
      <c r="F8291" s="4">
        <v>1.39068341255188</v>
      </c>
      <c r="G8291" s="4" t="s">
        <v>33739</v>
      </c>
    </row>
    <row r="8292" spans="1:7">
      <c r="A8292" s="4" t="s">
        <v>33740</v>
      </c>
      <c r="B8292" s="4" t="s">
        <v>33741</v>
      </c>
      <c r="C8292" s="4" t="s">
        <v>464</v>
      </c>
      <c r="D8292" s="4">
        <v>40</v>
      </c>
      <c r="E8292" s="4" t="s">
        <v>33742</v>
      </c>
      <c r="F8292" s="4">
        <v>1.39021265506744</v>
      </c>
      <c r="G8292" s="4" t="s">
        <v>33743</v>
      </c>
    </row>
    <row r="8293" spans="1:7">
      <c r="A8293" s="4" t="s">
        <v>33744</v>
      </c>
      <c r="B8293" s="4" t="s">
        <v>33745</v>
      </c>
      <c r="C8293" s="4" t="s">
        <v>464</v>
      </c>
      <c r="D8293" s="4">
        <v>33</v>
      </c>
      <c r="E8293" s="4" t="s">
        <v>33746</v>
      </c>
      <c r="F8293" s="4">
        <v>1.3901572227478</v>
      </c>
      <c r="G8293" s="4" t="s">
        <v>33747</v>
      </c>
    </row>
    <row r="8294" spans="1:7">
      <c r="A8294" s="4" t="s">
        <v>33748</v>
      </c>
      <c r="B8294" s="4" t="s">
        <v>33749</v>
      </c>
      <c r="C8294" s="4" t="s">
        <v>464</v>
      </c>
      <c r="D8294" s="4">
        <v>38</v>
      </c>
      <c r="E8294" s="4" t="s">
        <v>33750</v>
      </c>
      <c r="F8294" s="4">
        <v>1.3899233341217</v>
      </c>
      <c r="G8294" s="4" t="s">
        <v>33751</v>
      </c>
    </row>
    <row r="8295" spans="1:7">
      <c r="A8295" s="4" t="s">
        <v>33752</v>
      </c>
      <c r="B8295" s="4" t="s">
        <v>33753</v>
      </c>
      <c r="C8295" s="4" t="s">
        <v>464</v>
      </c>
      <c r="D8295" s="4">
        <v>34</v>
      </c>
      <c r="E8295" s="4" t="s">
        <v>33754</v>
      </c>
      <c r="F8295" s="4">
        <v>1.38977670669556</v>
      </c>
      <c r="G8295" s="4" t="s">
        <v>33755</v>
      </c>
    </row>
    <row r="8296" spans="1:7">
      <c r="A8296" s="4" t="s">
        <v>33756</v>
      </c>
      <c r="B8296" s="4" t="s">
        <v>33757</v>
      </c>
      <c r="C8296" s="4" t="s">
        <v>464</v>
      </c>
      <c r="D8296" s="4">
        <v>34</v>
      </c>
      <c r="E8296" s="4" t="s">
        <v>33758</v>
      </c>
      <c r="F8296" s="4">
        <v>1.38966703414917</v>
      </c>
      <c r="G8296" s="4" t="s">
        <v>33759</v>
      </c>
    </row>
    <row r="8297" spans="1:7">
      <c r="A8297" s="4" t="s">
        <v>33760</v>
      </c>
      <c r="B8297" s="4" t="s">
        <v>33761</v>
      </c>
      <c r="C8297" s="4" t="s">
        <v>464</v>
      </c>
      <c r="D8297" s="4">
        <v>45</v>
      </c>
      <c r="E8297" s="4" t="s">
        <v>33762</v>
      </c>
      <c r="F8297" s="4">
        <v>1.38953447341919</v>
      </c>
      <c r="G8297" s="4" t="s">
        <v>33763</v>
      </c>
    </row>
    <row r="8298" spans="1:7">
      <c r="A8298" s="4" t="s">
        <v>33764</v>
      </c>
      <c r="B8298" s="4" t="s">
        <v>33765</v>
      </c>
      <c r="C8298" s="4" t="s">
        <v>464</v>
      </c>
      <c r="D8298" s="4">
        <v>36</v>
      </c>
      <c r="E8298" s="4" t="s">
        <v>33766</v>
      </c>
      <c r="F8298" s="4">
        <v>1.38931357860565</v>
      </c>
      <c r="G8298" s="4" t="s">
        <v>33767</v>
      </c>
    </row>
    <row r="8299" spans="1:7">
      <c r="A8299" s="4" t="s">
        <v>33768</v>
      </c>
      <c r="B8299" s="4" t="s">
        <v>33769</v>
      </c>
      <c r="C8299" s="4" t="s">
        <v>464</v>
      </c>
      <c r="D8299" s="4">
        <v>36</v>
      </c>
      <c r="E8299" s="4" t="s">
        <v>33770</v>
      </c>
      <c r="F8299" s="4">
        <v>1.38907313346863</v>
      </c>
      <c r="G8299" s="4" t="s">
        <v>33771</v>
      </c>
    </row>
    <row r="8300" spans="1:7">
      <c r="A8300" s="4" t="s">
        <v>33772</v>
      </c>
      <c r="B8300" s="4" t="s">
        <v>33773</v>
      </c>
      <c r="C8300" s="4" t="s">
        <v>464</v>
      </c>
      <c r="D8300" s="4">
        <v>34</v>
      </c>
      <c r="E8300" s="4" t="s">
        <v>33774</v>
      </c>
      <c r="F8300" s="4">
        <v>1.38902056217194</v>
      </c>
      <c r="G8300" s="4" t="s">
        <v>33775</v>
      </c>
    </row>
    <row r="8301" spans="1:7">
      <c r="A8301" s="4" t="s">
        <v>33776</v>
      </c>
      <c r="B8301" s="4" t="s">
        <v>33777</v>
      </c>
      <c r="C8301" s="4" t="s">
        <v>551</v>
      </c>
      <c r="D8301" s="4">
        <v>18</v>
      </c>
      <c r="E8301" s="4" t="s">
        <v>33778</v>
      </c>
      <c r="F8301" s="4">
        <v>1.38876128196716</v>
      </c>
      <c r="G8301" s="4" t="s">
        <v>33779</v>
      </c>
    </row>
    <row r="8302" spans="1:7">
      <c r="A8302" s="4" t="s">
        <v>33780</v>
      </c>
      <c r="B8302" s="4" t="s">
        <v>33781</v>
      </c>
      <c r="C8302" s="4" t="s">
        <v>551</v>
      </c>
      <c r="D8302" s="4">
        <v>16</v>
      </c>
      <c r="E8302" s="4" t="s">
        <v>33782</v>
      </c>
      <c r="F8302" s="4">
        <v>1.38856816291809</v>
      </c>
      <c r="G8302" s="4" t="s">
        <v>33783</v>
      </c>
    </row>
    <row r="8303" spans="1:7">
      <c r="A8303" s="4" t="s">
        <v>33784</v>
      </c>
      <c r="B8303" s="4" t="s">
        <v>33785</v>
      </c>
      <c r="C8303" s="4" t="s">
        <v>464</v>
      </c>
      <c r="D8303" s="4">
        <v>36</v>
      </c>
      <c r="E8303" s="4" t="s">
        <v>33786</v>
      </c>
      <c r="F8303" s="4">
        <v>1.38852095603943</v>
      </c>
      <c r="G8303" s="4" t="s">
        <v>33787</v>
      </c>
    </row>
    <row r="8304" spans="1:7">
      <c r="A8304" s="4" t="s">
        <v>33788</v>
      </c>
      <c r="B8304" s="4" t="s">
        <v>33789</v>
      </c>
      <c r="C8304" s="4" t="s">
        <v>551</v>
      </c>
      <c r="D8304" s="4">
        <v>15</v>
      </c>
      <c r="E8304" s="4" t="s">
        <v>33790</v>
      </c>
      <c r="F8304" s="4">
        <v>1.38828814029694</v>
      </c>
      <c r="G8304" s="4" t="s">
        <v>33791</v>
      </c>
    </row>
    <row r="8305" spans="1:7">
      <c r="A8305" s="4" t="s">
        <v>33792</v>
      </c>
      <c r="B8305" s="4" t="s">
        <v>33793</v>
      </c>
      <c r="C8305" s="4" t="s">
        <v>4103</v>
      </c>
      <c r="D8305" s="4">
        <v>8</v>
      </c>
      <c r="E8305" s="4" t="s">
        <v>33794</v>
      </c>
      <c r="F8305" s="4">
        <v>1.38807725906372</v>
      </c>
      <c r="G8305" s="4" t="s">
        <v>33795</v>
      </c>
    </row>
    <row r="8306" spans="1:7">
      <c r="A8306" s="4" t="s">
        <v>33796</v>
      </c>
      <c r="B8306" s="4" t="s">
        <v>33797</v>
      </c>
      <c r="C8306" s="4" t="s">
        <v>464</v>
      </c>
      <c r="D8306" s="4">
        <v>32</v>
      </c>
      <c r="E8306" s="4" t="s">
        <v>33798</v>
      </c>
      <c r="F8306" s="4">
        <v>1.3878960609436</v>
      </c>
      <c r="G8306" s="4" t="s">
        <v>33799</v>
      </c>
    </row>
    <row r="8307" spans="1:7">
      <c r="A8307" s="4" t="s">
        <v>33800</v>
      </c>
      <c r="B8307" s="4" t="s">
        <v>33801</v>
      </c>
      <c r="C8307" s="4" t="s">
        <v>464</v>
      </c>
      <c r="D8307" s="4">
        <v>40</v>
      </c>
      <c r="E8307" s="4" t="s">
        <v>33802</v>
      </c>
      <c r="F8307" s="4">
        <v>1.38781881332397</v>
      </c>
      <c r="G8307" s="4" t="s">
        <v>33803</v>
      </c>
    </row>
    <row r="8308" spans="1:7">
      <c r="A8308" s="4" t="s">
        <v>33804</v>
      </c>
      <c r="B8308" s="4" t="s">
        <v>33805</v>
      </c>
      <c r="C8308" s="4" t="s">
        <v>464</v>
      </c>
      <c r="D8308" s="4">
        <v>37</v>
      </c>
      <c r="E8308" s="4" t="s">
        <v>33806</v>
      </c>
      <c r="F8308" s="4">
        <v>1.38699269294739</v>
      </c>
      <c r="G8308" s="4" t="s">
        <v>33807</v>
      </c>
    </row>
    <row r="8309" spans="1:7">
      <c r="A8309" s="4" t="s">
        <v>33808</v>
      </c>
      <c r="B8309" s="4" t="s">
        <v>33809</v>
      </c>
      <c r="C8309" s="4" t="s">
        <v>464</v>
      </c>
      <c r="D8309" s="4">
        <v>37</v>
      </c>
      <c r="E8309" s="4" t="s">
        <v>33810</v>
      </c>
      <c r="F8309" s="4">
        <v>1.38632214069366</v>
      </c>
      <c r="G8309" s="4" t="s">
        <v>33811</v>
      </c>
    </row>
    <row r="8310" spans="1:7">
      <c r="A8310" s="4" t="s">
        <v>33812</v>
      </c>
      <c r="B8310" s="4" t="s">
        <v>33813</v>
      </c>
      <c r="C8310" s="4" t="s">
        <v>551</v>
      </c>
      <c r="D8310" s="4">
        <v>20</v>
      </c>
      <c r="E8310" s="4" t="s">
        <v>33814</v>
      </c>
      <c r="F8310" s="4">
        <v>1.38610506057739</v>
      </c>
      <c r="G8310" s="4" t="s">
        <v>33815</v>
      </c>
    </row>
    <row r="8311" spans="1:7">
      <c r="A8311" s="4" t="s">
        <v>33816</v>
      </c>
      <c r="B8311" s="4" t="s">
        <v>33817</v>
      </c>
      <c r="C8311" s="4" t="s">
        <v>464</v>
      </c>
      <c r="D8311" s="4">
        <v>38</v>
      </c>
      <c r="E8311" s="4" t="s">
        <v>33818</v>
      </c>
      <c r="F8311" s="4">
        <v>1.38605189323425</v>
      </c>
      <c r="G8311" s="4" t="s">
        <v>33819</v>
      </c>
    </row>
    <row r="8312" spans="1:7">
      <c r="A8312" s="4" t="s">
        <v>33820</v>
      </c>
      <c r="B8312" s="4" t="s">
        <v>33821</v>
      </c>
      <c r="C8312" s="4" t="s">
        <v>464</v>
      </c>
      <c r="D8312" s="4">
        <v>39</v>
      </c>
      <c r="E8312" s="4" t="s">
        <v>33822</v>
      </c>
      <c r="F8312" s="4">
        <v>1.38596498966217</v>
      </c>
      <c r="G8312" s="4" t="s">
        <v>33823</v>
      </c>
    </row>
    <row r="8313" spans="1:7">
      <c r="A8313" s="4" t="s">
        <v>33824</v>
      </c>
      <c r="B8313" s="4" t="s">
        <v>33825</v>
      </c>
      <c r="C8313" s="4" t="s">
        <v>464</v>
      </c>
      <c r="D8313" s="4">
        <v>37</v>
      </c>
      <c r="E8313" s="4" t="s">
        <v>33826</v>
      </c>
      <c r="F8313" s="4">
        <v>1.38519704341888</v>
      </c>
      <c r="G8313" s="4" t="s">
        <v>33827</v>
      </c>
    </row>
    <row r="8314" spans="1:7">
      <c r="A8314" s="4" t="s">
        <v>33828</v>
      </c>
      <c r="B8314" s="4" t="s">
        <v>33829</v>
      </c>
      <c r="C8314" s="4" t="s">
        <v>464</v>
      </c>
      <c r="D8314" s="4">
        <v>30</v>
      </c>
      <c r="E8314" s="4" t="s">
        <v>33830</v>
      </c>
      <c r="F8314" s="4">
        <v>1.38518941402435</v>
      </c>
      <c r="G8314" s="4" t="s">
        <v>33831</v>
      </c>
    </row>
    <row r="8315" spans="1:7">
      <c r="A8315" s="4" t="s">
        <v>33832</v>
      </c>
      <c r="B8315" s="4" t="s">
        <v>33833</v>
      </c>
      <c r="C8315" s="4" t="s">
        <v>464</v>
      </c>
      <c r="D8315" s="4">
        <v>38</v>
      </c>
      <c r="E8315" s="4" t="s">
        <v>33834</v>
      </c>
      <c r="F8315" s="4">
        <v>1.38516497612</v>
      </c>
      <c r="G8315" s="4" t="s">
        <v>33835</v>
      </c>
    </row>
    <row r="8316" spans="1:7">
      <c r="A8316" s="4" t="s">
        <v>33836</v>
      </c>
      <c r="B8316" s="4" t="s">
        <v>33837</v>
      </c>
      <c r="C8316" s="4" t="s">
        <v>464</v>
      </c>
      <c r="D8316" s="4">
        <v>26</v>
      </c>
      <c r="E8316" s="4" t="s">
        <v>33838</v>
      </c>
      <c r="F8316" s="4">
        <v>1.38504815101624</v>
      </c>
      <c r="G8316" s="4" t="s">
        <v>33839</v>
      </c>
    </row>
    <row r="8317" spans="1:7">
      <c r="A8317" s="4" t="s">
        <v>33840</v>
      </c>
      <c r="B8317" s="4" t="s">
        <v>33841</v>
      </c>
      <c r="C8317" s="4" t="s">
        <v>464</v>
      </c>
      <c r="D8317" s="4">
        <v>39</v>
      </c>
      <c r="E8317" s="4" t="s">
        <v>33842</v>
      </c>
      <c r="F8317" s="4">
        <v>1.38497924804688</v>
      </c>
      <c r="G8317" s="4" t="s">
        <v>33843</v>
      </c>
    </row>
    <row r="8318" spans="1:7">
      <c r="A8318" s="4" t="s">
        <v>33844</v>
      </c>
      <c r="B8318" s="4" t="s">
        <v>33845</v>
      </c>
      <c r="C8318" s="4" t="s">
        <v>551</v>
      </c>
      <c r="D8318" s="4">
        <v>17</v>
      </c>
      <c r="E8318" s="4" t="s">
        <v>33846</v>
      </c>
      <c r="F8318" s="4">
        <v>1.38488698005676</v>
      </c>
      <c r="G8318" s="4" t="s">
        <v>33847</v>
      </c>
    </row>
    <row r="8319" spans="1:7">
      <c r="A8319" s="4" t="s">
        <v>33848</v>
      </c>
      <c r="B8319" s="4" t="s">
        <v>33849</v>
      </c>
      <c r="C8319" s="4" t="s">
        <v>464</v>
      </c>
      <c r="D8319" s="4">
        <v>36</v>
      </c>
      <c r="E8319" s="4" t="s">
        <v>33850</v>
      </c>
      <c r="F8319" s="4">
        <v>1.3847051858902</v>
      </c>
      <c r="G8319" s="4" t="s">
        <v>33851</v>
      </c>
    </row>
    <row r="8320" spans="1:7">
      <c r="A8320" s="4" t="s">
        <v>33852</v>
      </c>
      <c r="B8320" s="4" t="s">
        <v>33853</v>
      </c>
      <c r="C8320" s="4" t="s">
        <v>464</v>
      </c>
      <c r="D8320" s="4">
        <v>37</v>
      </c>
      <c r="E8320" s="4" t="s">
        <v>33854</v>
      </c>
      <c r="F8320" s="4">
        <v>1.38450503349304</v>
      </c>
      <c r="G8320" s="4" t="s">
        <v>33855</v>
      </c>
    </row>
    <row r="8321" spans="1:7">
      <c r="A8321" s="4" t="s">
        <v>33856</v>
      </c>
      <c r="B8321" s="4" t="s">
        <v>33857</v>
      </c>
      <c r="C8321" s="4" t="s">
        <v>464</v>
      </c>
      <c r="D8321" s="4">
        <v>37</v>
      </c>
      <c r="E8321" s="4" t="s">
        <v>33858</v>
      </c>
      <c r="F8321" s="4">
        <v>1.38438868522644</v>
      </c>
      <c r="G8321" s="4" t="s">
        <v>33859</v>
      </c>
    </row>
    <row r="8322" spans="1:7">
      <c r="A8322" s="4" t="s">
        <v>33860</v>
      </c>
      <c r="B8322" s="4" t="s">
        <v>33861</v>
      </c>
      <c r="C8322" s="4" t="s">
        <v>464</v>
      </c>
      <c r="D8322" s="4">
        <v>41</v>
      </c>
      <c r="E8322" s="4" t="s">
        <v>33862</v>
      </c>
      <c r="F8322" s="4">
        <v>1.38437676429749</v>
      </c>
      <c r="G8322" s="4" t="s">
        <v>33863</v>
      </c>
    </row>
    <row r="8323" spans="1:7">
      <c r="A8323" s="4" t="s">
        <v>33864</v>
      </c>
      <c r="B8323" s="4" t="s">
        <v>33865</v>
      </c>
      <c r="C8323" s="4" t="s">
        <v>464</v>
      </c>
      <c r="D8323" s="4">
        <v>27</v>
      </c>
      <c r="E8323" s="4" t="s">
        <v>33866</v>
      </c>
      <c r="F8323" s="4">
        <v>1.38375186920166</v>
      </c>
      <c r="G8323" s="4" t="s">
        <v>33867</v>
      </c>
    </row>
    <row r="8324" spans="1:7">
      <c r="A8324" s="4" t="s">
        <v>33868</v>
      </c>
      <c r="B8324" s="4" t="s">
        <v>33869</v>
      </c>
      <c r="C8324" s="4" t="s">
        <v>464</v>
      </c>
      <c r="D8324" s="4">
        <v>40</v>
      </c>
      <c r="E8324" s="4" t="s">
        <v>33870</v>
      </c>
      <c r="F8324" s="4">
        <v>1.38368105888367</v>
      </c>
      <c r="G8324" s="4" t="s">
        <v>33871</v>
      </c>
    </row>
    <row r="8325" spans="1:7">
      <c r="A8325" s="4" t="s">
        <v>33872</v>
      </c>
      <c r="B8325" s="4" t="s">
        <v>33873</v>
      </c>
      <c r="C8325" s="4" t="s">
        <v>464</v>
      </c>
      <c r="D8325" s="4">
        <v>35</v>
      </c>
      <c r="E8325" s="4" t="s">
        <v>33874</v>
      </c>
      <c r="F8325" s="4">
        <v>1.38364672660828</v>
      </c>
      <c r="G8325" s="4" t="s">
        <v>33875</v>
      </c>
    </row>
    <row r="8326" spans="1:7">
      <c r="A8326" s="4" t="s">
        <v>33876</v>
      </c>
      <c r="B8326" s="4" t="s">
        <v>33877</v>
      </c>
      <c r="C8326" s="4" t="s">
        <v>464</v>
      </c>
      <c r="D8326" s="4">
        <v>37</v>
      </c>
      <c r="E8326" s="4" t="s">
        <v>33878</v>
      </c>
      <c r="F8326" s="4">
        <v>1.38360452651978</v>
      </c>
      <c r="G8326" s="4" t="s">
        <v>33879</v>
      </c>
    </row>
    <row r="8327" spans="1:7">
      <c r="A8327" s="4" t="s">
        <v>33880</v>
      </c>
      <c r="B8327" s="4" t="s">
        <v>33881</v>
      </c>
      <c r="C8327" s="4" t="s">
        <v>464</v>
      </c>
      <c r="D8327" s="4">
        <v>39</v>
      </c>
      <c r="E8327" s="4" t="s">
        <v>33882</v>
      </c>
      <c r="F8327" s="4">
        <v>1.38355755805969</v>
      </c>
      <c r="G8327" s="4" t="s">
        <v>33883</v>
      </c>
    </row>
    <row r="8328" spans="1:7">
      <c r="A8328" s="4" t="s">
        <v>33884</v>
      </c>
      <c r="B8328" s="4" t="s">
        <v>33885</v>
      </c>
      <c r="C8328" s="4" t="s">
        <v>464</v>
      </c>
      <c r="D8328" s="4">
        <v>38</v>
      </c>
      <c r="E8328" s="4" t="s">
        <v>33886</v>
      </c>
      <c r="F8328" s="4">
        <v>1.38329911231995</v>
      </c>
      <c r="G8328" s="4" t="s">
        <v>33887</v>
      </c>
    </row>
    <row r="8329" spans="1:7">
      <c r="A8329" s="4" t="s">
        <v>1101</v>
      </c>
      <c r="B8329" s="4" t="s">
        <v>1102</v>
      </c>
      <c r="C8329" s="4" t="s">
        <v>464</v>
      </c>
      <c r="D8329" s="4">
        <v>26</v>
      </c>
      <c r="E8329" s="4" t="s">
        <v>1103</v>
      </c>
      <c r="F8329" s="4">
        <v>1.38275289535522</v>
      </c>
      <c r="G8329" s="4" t="s">
        <v>1104</v>
      </c>
    </row>
    <row r="8330" spans="1:7">
      <c r="A8330" s="4" t="s">
        <v>33888</v>
      </c>
      <c r="B8330" s="4" t="s">
        <v>33889</v>
      </c>
      <c r="C8330" s="4" t="s">
        <v>464</v>
      </c>
      <c r="D8330" s="4">
        <v>37</v>
      </c>
      <c r="E8330" s="4" t="s">
        <v>33890</v>
      </c>
      <c r="F8330" s="4">
        <v>1.3824782371521</v>
      </c>
      <c r="G8330" s="4" t="s">
        <v>33891</v>
      </c>
    </row>
    <row r="8331" spans="1:7">
      <c r="A8331" s="4" t="s">
        <v>33892</v>
      </c>
      <c r="B8331" s="4" t="s">
        <v>33893</v>
      </c>
      <c r="C8331" s="4" t="s">
        <v>464</v>
      </c>
      <c r="D8331" s="4">
        <v>38</v>
      </c>
      <c r="E8331" s="4" t="s">
        <v>33894</v>
      </c>
      <c r="F8331" s="4">
        <v>1.38241410255432</v>
      </c>
      <c r="G8331" s="4" t="s">
        <v>33895</v>
      </c>
    </row>
    <row r="8332" spans="1:7">
      <c r="A8332" s="4" t="s">
        <v>33896</v>
      </c>
      <c r="B8332" s="4" t="s">
        <v>33897</v>
      </c>
      <c r="C8332" s="4" t="s">
        <v>464</v>
      </c>
      <c r="D8332" s="4">
        <v>38</v>
      </c>
      <c r="E8332" s="4" t="s">
        <v>33898</v>
      </c>
      <c r="F8332" s="4">
        <v>1.38190734386444</v>
      </c>
      <c r="G8332" s="4" t="s">
        <v>33899</v>
      </c>
    </row>
    <row r="8333" spans="1:7">
      <c r="A8333" s="4" t="s">
        <v>33900</v>
      </c>
      <c r="B8333" s="4" t="s">
        <v>33901</v>
      </c>
      <c r="C8333" s="4" t="s">
        <v>551</v>
      </c>
      <c r="D8333" s="4">
        <v>20</v>
      </c>
      <c r="E8333" s="4" t="s">
        <v>33902</v>
      </c>
      <c r="F8333" s="4">
        <v>1.38160812854767</v>
      </c>
      <c r="G8333" s="4" t="s">
        <v>33903</v>
      </c>
    </row>
    <row r="8334" spans="1:7">
      <c r="A8334" s="4" t="s">
        <v>33904</v>
      </c>
      <c r="B8334" s="4" t="s">
        <v>33905</v>
      </c>
      <c r="C8334" s="4" t="s">
        <v>464</v>
      </c>
      <c r="D8334" s="4">
        <v>37</v>
      </c>
      <c r="E8334" s="4" t="s">
        <v>33906</v>
      </c>
      <c r="F8334" s="4">
        <v>1.38141512870789</v>
      </c>
      <c r="G8334" s="4" t="s">
        <v>33907</v>
      </c>
    </row>
    <row r="8335" spans="1:7">
      <c r="A8335" s="4" t="s">
        <v>33908</v>
      </c>
      <c r="B8335" s="4" t="s">
        <v>33909</v>
      </c>
      <c r="C8335" s="4" t="s">
        <v>464</v>
      </c>
      <c r="D8335" s="4">
        <v>43</v>
      </c>
      <c r="E8335" s="4" t="s">
        <v>33910</v>
      </c>
      <c r="F8335" s="4">
        <v>1.38129210472107</v>
      </c>
      <c r="G8335" s="4" t="s">
        <v>33911</v>
      </c>
    </row>
    <row r="8336" spans="1:7">
      <c r="A8336" s="4" t="s">
        <v>33912</v>
      </c>
      <c r="B8336" s="4" t="s">
        <v>33913</v>
      </c>
      <c r="C8336" s="4" t="s">
        <v>464</v>
      </c>
      <c r="D8336" s="4">
        <v>34</v>
      </c>
      <c r="E8336" s="4" t="s">
        <v>33914</v>
      </c>
      <c r="F8336" s="4">
        <v>1.38081026077271</v>
      </c>
      <c r="G8336" s="4" t="s">
        <v>33915</v>
      </c>
    </row>
    <row r="8337" spans="1:7">
      <c r="A8337" s="4" t="s">
        <v>33916</v>
      </c>
      <c r="B8337" s="4" t="s">
        <v>33917</v>
      </c>
      <c r="C8337" s="4" t="s">
        <v>464</v>
      </c>
      <c r="D8337" s="4">
        <v>27</v>
      </c>
      <c r="E8337" s="4" t="s">
        <v>33918</v>
      </c>
      <c r="F8337" s="4">
        <v>1.38039696216583</v>
      </c>
      <c r="G8337" s="4" t="s">
        <v>33919</v>
      </c>
    </row>
    <row r="8338" spans="1:7">
      <c r="A8338" s="4" t="s">
        <v>33920</v>
      </c>
      <c r="B8338" s="4" t="s">
        <v>33921</v>
      </c>
      <c r="C8338" s="4" t="s">
        <v>464</v>
      </c>
      <c r="D8338" s="4">
        <v>41</v>
      </c>
      <c r="E8338" s="4" t="s">
        <v>33922</v>
      </c>
      <c r="F8338" s="4">
        <v>1.38026189804077</v>
      </c>
      <c r="G8338" s="4" t="s">
        <v>33923</v>
      </c>
    </row>
    <row r="8339" spans="1:7">
      <c r="A8339" s="4" t="s">
        <v>33924</v>
      </c>
      <c r="B8339" s="4" t="s">
        <v>33924</v>
      </c>
      <c r="C8339" s="4" t="s">
        <v>464</v>
      </c>
      <c r="D8339" s="4">
        <v>31</v>
      </c>
      <c r="E8339" s="4" t="s">
        <v>33925</v>
      </c>
      <c r="F8339" s="4">
        <v>1.38026189804077</v>
      </c>
      <c r="G8339" s="4" t="s">
        <v>33926</v>
      </c>
    </row>
    <row r="8340" spans="1:7">
      <c r="A8340" s="4" t="s">
        <v>33927</v>
      </c>
      <c r="B8340" s="4" t="s">
        <v>33928</v>
      </c>
      <c r="C8340" s="4" t="s">
        <v>464</v>
      </c>
      <c r="D8340" s="4">
        <v>34</v>
      </c>
      <c r="E8340" s="4" t="s">
        <v>33929</v>
      </c>
      <c r="F8340" s="4">
        <v>1.37917637825012</v>
      </c>
      <c r="G8340" s="4" t="s">
        <v>33930</v>
      </c>
    </row>
    <row r="8341" spans="1:7">
      <c r="A8341" s="4" t="s">
        <v>33931</v>
      </c>
      <c r="B8341" s="4" t="s">
        <v>33932</v>
      </c>
      <c r="C8341" s="4" t="s">
        <v>464</v>
      </c>
      <c r="D8341" s="4">
        <v>34</v>
      </c>
      <c r="E8341" s="4" t="s">
        <v>33933</v>
      </c>
      <c r="F8341" s="4">
        <v>1.37904167175293</v>
      </c>
      <c r="G8341" s="4" t="s">
        <v>33934</v>
      </c>
    </row>
    <row r="8342" spans="1:7">
      <c r="A8342" s="4" t="s">
        <v>33935</v>
      </c>
      <c r="B8342" s="4" t="s">
        <v>33936</v>
      </c>
      <c r="C8342" s="4" t="s">
        <v>464</v>
      </c>
      <c r="D8342" s="4">
        <v>32</v>
      </c>
      <c r="E8342" s="4" t="s">
        <v>33937</v>
      </c>
      <c r="F8342" s="4">
        <v>1.37873291969299</v>
      </c>
      <c r="G8342" s="4" t="s">
        <v>33938</v>
      </c>
    </row>
    <row r="8343" spans="1:7">
      <c r="A8343" s="4" t="s">
        <v>777</v>
      </c>
      <c r="B8343" s="4" t="s">
        <v>778</v>
      </c>
      <c r="C8343" s="4" t="s">
        <v>464</v>
      </c>
      <c r="D8343" s="4">
        <v>41</v>
      </c>
      <c r="E8343" s="4" t="s">
        <v>779</v>
      </c>
      <c r="F8343" s="4">
        <v>1.37872934341431</v>
      </c>
      <c r="G8343" s="4" t="s">
        <v>780</v>
      </c>
    </row>
    <row r="8344" spans="1:7">
      <c r="A8344" s="4" t="s">
        <v>33939</v>
      </c>
      <c r="B8344" s="4" t="s">
        <v>33940</v>
      </c>
      <c r="C8344" s="4" t="s">
        <v>464</v>
      </c>
      <c r="D8344" s="4">
        <v>33</v>
      </c>
      <c r="E8344" s="4" t="s">
        <v>33941</v>
      </c>
      <c r="F8344" s="4">
        <v>1.37872362136841</v>
      </c>
      <c r="G8344" s="4" t="s">
        <v>33942</v>
      </c>
    </row>
    <row r="8345" spans="1:7">
      <c r="A8345" s="4" t="s">
        <v>33943</v>
      </c>
      <c r="B8345" s="4" t="s">
        <v>33944</v>
      </c>
      <c r="C8345" s="4" t="s">
        <v>464</v>
      </c>
      <c r="D8345" s="4">
        <v>42</v>
      </c>
      <c r="E8345" s="4" t="s">
        <v>33945</v>
      </c>
      <c r="F8345" s="4">
        <v>1.37861704826355</v>
      </c>
      <c r="G8345" s="4" t="s">
        <v>33946</v>
      </c>
    </row>
    <row r="8346" spans="1:7">
      <c r="A8346" s="4" t="s">
        <v>33947</v>
      </c>
      <c r="B8346" s="4" t="s">
        <v>33948</v>
      </c>
      <c r="C8346" s="4" t="s">
        <v>464</v>
      </c>
      <c r="D8346" s="4">
        <v>41</v>
      </c>
      <c r="E8346" s="4" t="s">
        <v>33949</v>
      </c>
      <c r="F8346" s="4">
        <v>1.37853217124939</v>
      </c>
      <c r="G8346" s="4" t="s">
        <v>33950</v>
      </c>
    </row>
    <row r="8347" spans="1:7">
      <c r="A8347" s="4" t="s">
        <v>33951</v>
      </c>
      <c r="B8347" s="4" t="s">
        <v>33952</v>
      </c>
      <c r="C8347" s="4" t="s">
        <v>464</v>
      </c>
      <c r="D8347" s="4">
        <v>27</v>
      </c>
      <c r="E8347" s="4" t="s">
        <v>33953</v>
      </c>
      <c r="F8347" s="4">
        <v>1.37850630283356</v>
      </c>
      <c r="G8347" s="4" t="s">
        <v>33954</v>
      </c>
    </row>
    <row r="8348" spans="1:7">
      <c r="A8348" s="4" t="s">
        <v>33955</v>
      </c>
      <c r="B8348" s="4" t="s">
        <v>33956</v>
      </c>
      <c r="C8348" s="4" t="s">
        <v>464</v>
      </c>
      <c r="D8348" s="4">
        <v>38</v>
      </c>
      <c r="E8348" s="4" t="s">
        <v>33957</v>
      </c>
      <c r="F8348" s="4">
        <v>1.37824499607086</v>
      </c>
      <c r="G8348" s="4" t="s">
        <v>33958</v>
      </c>
    </row>
    <row r="8349" spans="1:7">
      <c r="A8349" s="4" t="s">
        <v>33959</v>
      </c>
      <c r="B8349" s="4" t="s">
        <v>33960</v>
      </c>
      <c r="C8349" s="4" t="s">
        <v>464</v>
      </c>
      <c r="D8349" s="4">
        <v>41</v>
      </c>
      <c r="E8349" s="4" t="s">
        <v>33961</v>
      </c>
      <c r="F8349" s="4">
        <v>1.37815618515015</v>
      </c>
      <c r="G8349" s="4" t="s">
        <v>33962</v>
      </c>
    </row>
    <row r="8350" spans="1:7">
      <c r="A8350" s="4" t="s">
        <v>33963</v>
      </c>
      <c r="B8350" s="4" t="s">
        <v>33964</v>
      </c>
      <c r="C8350" s="4" t="s">
        <v>464</v>
      </c>
      <c r="D8350" s="4">
        <v>38</v>
      </c>
      <c r="E8350" s="4" t="s">
        <v>33965</v>
      </c>
      <c r="F8350" s="4">
        <v>1.3780255317688</v>
      </c>
      <c r="G8350" s="4" t="s">
        <v>33966</v>
      </c>
    </row>
    <row r="8351" spans="1:7">
      <c r="A8351" s="4" t="s">
        <v>33967</v>
      </c>
      <c r="B8351" s="4" t="s">
        <v>33968</v>
      </c>
      <c r="C8351" s="4" t="s">
        <v>464</v>
      </c>
      <c r="D8351" s="4">
        <v>36</v>
      </c>
      <c r="E8351" s="4" t="s">
        <v>33969</v>
      </c>
      <c r="F8351" s="4">
        <v>1.3774242401123</v>
      </c>
      <c r="G8351" s="4" t="s">
        <v>33970</v>
      </c>
    </row>
    <row r="8352" spans="1:7">
      <c r="A8352" s="4" t="s">
        <v>33971</v>
      </c>
      <c r="B8352" s="4" t="s">
        <v>33972</v>
      </c>
      <c r="C8352" s="4" t="s">
        <v>464</v>
      </c>
      <c r="D8352" s="4">
        <v>38</v>
      </c>
      <c r="E8352" s="4" t="s">
        <v>33973</v>
      </c>
      <c r="F8352" s="4">
        <v>1.37728130817413</v>
      </c>
      <c r="G8352" s="4" t="s">
        <v>33974</v>
      </c>
    </row>
    <row r="8353" spans="1:7">
      <c r="A8353" s="4" t="s">
        <v>33975</v>
      </c>
      <c r="B8353" s="4" t="s">
        <v>33976</v>
      </c>
      <c r="C8353" s="4" t="s">
        <v>464</v>
      </c>
      <c r="D8353" s="4">
        <v>34</v>
      </c>
      <c r="E8353" s="4" t="s">
        <v>33977</v>
      </c>
      <c r="F8353" s="4">
        <v>1.37709438800812</v>
      </c>
      <c r="G8353" s="4" t="s">
        <v>33978</v>
      </c>
    </row>
    <row r="8354" spans="1:7">
      <c r="A8354" s="4" t="s">
        <v>33979</v>
      </c>
      <c r="B8354" s="4" t="s">
        <v>33980</v>
      </c>
      <c r="C8354" s="4" t="s">
        <v>464</v>
      </c>
      <c r="D8354" s="4">
        <v>29</v>
      </c>
      <c r="E8354" s="4" t="s">
        <v>33981</v>
      </c>
      <c r="F8354" s="4">
        <v>1.37703251838684</v>
      </c>
      <c r="G8354" s="4" t="s">
        <v>33982</v>
      </c>
    </row>
    <row r="8355" spans="1:7">
      <c r="A8355" s="4" t="s">
        <v>33983</v>
      </c>
      <c r="B8355" s="4" t="s">
        <v>33984</v>
      </c>
      <c r="C8355" s="4" t="s">
        <v>464</v>
      </c>
      <c r="D8355" s="4">
        <v>44</v>
      </c>
      <c r="E8355" s="4" t="s">
        <v>33985</v>
      </c>
      <c r="F8355" s="4">
        <v>1.37644267082214</v>
      </c>
      <c r="G8355" s="4" t="s">
        <v>33986</v>
      </c>
    </row>
    <row r="8356" spans="1:7">
      <c r="A8356" s="4" t="s">
        <v>33987</v>
      </c>
      <c r="B8356" s="4" t="s">
        <v>33988</v>
      </c>
      <c r="C8356" s="4" t="s">
        <v>464</v>
      </c>
      <c r="D8356" s="4">
        <v>41</v>
      </c>
      <c r="E8356" s="4" t="s">
        <v>33989</v>
      </c>
      <c r="F8356" s="4">
        <v>1.37589836120605</v>
      </c>
      <c r="G8356" s="4" t="s">
        <v>33990</v>
      </c>
    </row>
    <row r="8357" spans="1:7">
      <c r="A8357" s="4" t="s">
        <v>33991</v>
      </c>
      <c r="B8357" s="4" t="s">
        <v>33992</v>
      </c>
      <c r="C8357" s="4" t="s">
        <v>464</v>
      </c>
      <c r="D8357" s="4">
        <v>36</v>
      </c>
      <c r="E8357" s="4" t="s">
        <v>33993</v>
      </c>
      <c r="F8357" s="4">
        <v>1.37502026557922</v>
      </c>
      <c r="G8357" s="4" t="s">
        <v>33994</v>
      </c>
    </row>
    <row r="8358" spans="1:7">
      <c r="A8358" s="4" t="s">
        <v>33995</v>
      </c>
      <c r="B8358" s="4" t="s">
        <v>33996</v>
      </c>
      <c r="C8358" s="4" t="s">
        <v>464</v>
      </c>
      <c r="D8358" s="4">
        <v>24</v>
      </c>
      <c r="E8358" s="4" t="s">
        <v>33997</v>
      </c>
      <c r="F8358" s="4">
        <v>1.37475752830505</v>
      </c>
      <c r="G8358" s="4" t="s">
        <v>33998</v>
      </c>
    </row>
    <row r="8359" spans="1:7">
      <c r="A8359" s="4" t="s">
        <v>33999</v>
      </c>
      <c r="B8359" s="4" t="s">
        <v>34000</v>
      </c>
      <c r="C8359" s="4" t="s">
        <v>464</v>
      </c>
      <c r="D8359" s="4">
        <v>39</v>
      </c>
      <c r="E8359" s="4" t="s">
        <v>34001</v>
      </c>
      <c r="F8359" s="4">
        <v>1.37466835975647</v>
      </c>
      <c r="G8359" s="4" t="s">
        <v>34002</v>
      </c>
    </row>
    <row r="8360" spans="1:7">
      <c r="A8360" s="4" t="s">
        <v>34003</v>
      </c>
      <c r="B8360" s="4" t="s">
        <v>34004</v>
      </c>
      <c r="C8360" s="4" t="s">
        <v>464</v>
      </c>
      <c r="D8360" s="4">
        <v>36</v>
      </c>
      <c r="E8360" s="4" t="s">
        <v>34005</v>
      </c>
      <c r="F8360" s="4">
        <v>1.37459552288055</v>
      </c>
      <c r="G8360" s="4" t="s">
        <v>34006</v>
      </c>
    </row>
    <row r="8361" spans="1:7">
      <c r="A8361" s="4" t="s">
        <v>34007</v>
      </c>
      <c r="B8361" s="4" t="s">
        <v>34008</v>
      </c>
      <c r="C8361" s="4" t="s">
        <v>464</v>
      </c>
      <c r="D8361" s="4">
        <v>32</v>
      </c>
      <c r="E8361" s="4" t="s">
        <v>34009</v>
      </c>
      <c r="F8361" s="4">
        <v>1.37450182437897</v>
      </c>
      <c r="G8361" s="4" t="s">
        <v>34010</v>
      </c>
    </row>
    <row r="8362" spans="1:7">
      <c r="A8362" s="4" t="s">
        <v>34011</v>
      </c>
      <c r="B8362" s="4" t="s">
        <v>34012</v>
      </c>
      <c r="C8362" s="4" t="s">
        <v>464</v>
      </c>
      <c r="D8362" s="4">
        <v>34</v>
      </c>
      <c r="E8362" s="4" t="s">
        <v>34013</v>
      </c>
      <c r="F8362" s="4">
        <v>1.37439668178558</v>
      </c>
      <c r="G8362" s="4" t="s">
        <v>34014</v>
      </c>
    </row>
    <row r="8363" spans="1:7">
      <c r="A8363" s="4" t="s">
        <v>34015</v>
      </c>
      <c r="B8363" s="4" t="s">
        <v>34016</v>
      </c>
      <c r="C8363" s="4" t="s">
        <v>464</v>
      </c>
      <c r="D8363" s="4">
        <v>37</v>
      </c>
      <c r="E8363" s="4" t="s">
        <v>34017</v>
      </c>
      <c r="F8363" s="4">
        <v>1.3738796710968</v>
      </c>
      <c r="G8363" s="4" t="s">
        <v>34018</v>
      </c>
    </row>
    <row r="8364" spans="1:7">
      <c r="A8364" s="4" t="s">
        <v>34019</v>
      </c>
      <c r="B8364" s="4" t="s">
        <v>34020</v>
      </c>
      <c r="C8364" s="4" t="s">
        <v>464</v>
      </c>
      <c r="D8364" s="4">
        <v>37</v>
      </c>
      <c r="E8364" s="4" t="s">
        <v>34021</v>
      </c>
      <c r="F8364" s="4">
        <v>1.37324380874634</v>
      </c>
      <c r="G8364" s="4" t="s">
        <v>34022</v>
      </c>
    </row>
    <row r="8365" spans="1:7">
      <c r="A8365" s="4" t="s">
        <v>34023</v>
      </c>
      <c r="B8365" s="4" t="s">
        <v>34024</v>
      </c>
      <c r="C8365" s="4" t="s">
        <v>551</v>
      </c>
      <c r="D8365" s="4">
        <v>20</v>
      </c>
      <c r="E8365" s="4" t="s">
        <v>34025</v>
      </c>
      <c r="F8365" s="4">
        <v>1.37323927879333</v>
      </c>
      <c r="G8365" s="4" t="s">
        <v>34026</v>
      </c>
    </row>
    <row r="8366" spans="1:7">
      <c r="A8366" s="4" t="s">
        <v>34027</v>
      </c>
      <c r="B8366" s="4" t="s">
        <v>34028</v>
      </c>
      <c r="C8366" s="4" t="s">
        <v>464</v>
      </c>
      <c r="D8366" s="4">
        <v>28</v>
      </c>
      <c r="E8366" s="4" t="s">
        <v>34029</v>
      </c>
      <c r="F8366" s="4">
        <v>1.37316536903381</v>
      </c>
      <c r="G8366" s="4" t="s">
        <v>34030</v>
      </c>
    </row>
    <row r="8367" spans="1:7">
      <c r="A8367" s="4" t="s">
        <v>34031</v>
      </c>
      <c r="B8367" s="4" t="s">
        <v>34032</v>
      </c>
      <c r="C8367" s="4" t="s">
        <v>464</v>
      </c>
      <c r="D8367" s="4">
        <v>44</v>
      </c>
      <c r="E8367" s="4" t="s">
        <v>34033</v>
      </c>
      <c r="F8367" s="4">
        <v>1.37308251857758</v>
      </c>
      <c r="G8367" s="4" t="s">
        <v>34034</v>
      </c>
    </row>
    <row r="8368" spans="1:7">
      <c r="A8368" s="4" t="s">
        <v>34035</v>
      </c>
      <c r="B8368" s="4" t="s">
        <v>34036</v>
      </c>
      <c r="C8368" s="4" t="s">
        <v>464</v>
      </c>
      <c r="D8368" s="4">
        <v>34</v>
      </c>
      <c r="E8368" s="4" t="s">
        <v>34037</v>
      </c>
      <c r="F8368" s="4">
        <v>1.37269735336304</v>
      </c>
      <c r="G8368" s="4" t="s">
        <v>34038</v>
      </c>
    </row>
    <row r="8369" spans="1:7">
      <c r="A8369" s="4" t="s">
        <v>34039</v>
      </c>
      <c r="B8369" s="4" t="s">
        <v>34040</v>
      </c>
      <c r="C8369" s="4" t="s">
        <v>464</v>
      </c>
      <c r="D8369" s="4">
        <v>43</v>
      </c>
      <c r="E8369" s="4" t="s">
        <v>34041</v>
      </c>
      <c r="F8369" s="4">
        <v>1.37217676639557</v>
      </c>
      <c r="G8369" s="4" t="s">
        <v>34042</v>
      </c>
    </row>
    <row r="8370" spans="1:7">
      <c r="A8370" s="4" t="s">
        <v>34043</v>
      </c>
      <c r="B8370" s="4" t="s">
        <v>34044</v>
      </c>
      <c r="C8370" s="4" t="s">
        <v>464</v>
      </c>
      <c r="D8370" s="4">
        <v>28</v>
      </c>
      <c r="E8370" s="4" t="s">
        <v>34045</v>
      </c>
      <c r="F8370" s="4">
        <v>1.37133359909058</v>
      </c>
      <c r="G8370" s="4" t="s">
        <v>34046</v>
      </c>
    </row>
    <row r="8371" spans="1:7">
      <c r="A8371" s="4" t="s">
        <v>34047</v>
      </c>
      <c r="B8371" s="4" t="s">
        <v>34048</v>
      </c>
      <c r="C8371" s="4" t="s">
        <v>464</v>
      </c>
      <c r="D8371" s="4">
        <v>41</v>
      </c>
      <c r="E8371" s="4" t="s">
        <v>34049</v>
      </c>
      <c r="F8371" s="4">
        <v>1.37088489532471</v>
      </c>
      <c r="G8371" s="4" t="s">
        <v>34050</v>
      </c>
    </row>
    <row r="8372" spans="1:7">
      <c r="A8372" s="4" t="s">
        <v>34051</v>
      </c>
      <c r="B8372" s="4" t="s">
        <v>34052</v>
      </c>
      <c r="C8372" s="4" t="s">
        <v>464</v>
      </c>
      <c r="D8372" s="4">
        <v>28</v>
      </c>
      <c r="E8372" s="4" t="s">
        <v>34053</v>
      </c>
      <c r="F8372" s="4">
        <v>1.37078237533569</v>
      </c>
      <c r="G8372" s="4" t="s">
        <v>34054</v>
      </c>
    </row>
    <row r="8373" spans="1:7">
      <c r="A8373" s="4" t="s">
        <v>34055</v>
      </c>
      <c r="B8373" s="4" t="s">
        <v>34056</v>
      </c>
      <c r="C8373" s="4" t="s">
        <v>464</v>
      </c>
      <c r="D8373" s="4">
        <v>37</v>
      </c>
      <c r="E8373" s="4" t="s">
        <v>34057</v>
      </c>
      <c r="F8373" s="4">
        <v>1.36931669712067</v>
      </c>
      <c r="G8373" s="4" t="s">
        <v>34058</v>
      </c>
    </row>
    <row r="8374" spans="1:7">
      <c r="A8374" s="4" t="s">
        <v>34059</v>
      </c>
      <c r="B8374" s="4" t="s">
        <v>34060</v>
      </c>
      <c r="C8374" s="4" t="s">
        <v>464</v>
      </c>
      <c r="D8374" s="4">
        <v>46</v>
      </c>
      <c r="E8374" s="4" t="s">
        <v>34061</v>
      </c>
      <c r="F8374" s="4">
        <v>1.3692307472229</v>
      </c>
      <c r="G8374" s="4" t="s">
        <v>34062</v>
      </c>
    </row>
    <row r="8375" spans="1:7">
      <c r="A8375" s="4" t="s">
        <v>34063</v>
      </c>
      <c r="B8375" s="4" t="s">
        <v>34064</v>
      </c>
      <c r="C8375" s="4" t="s">
        <v>464</v>
      </c>
      <c r="D8375" s="4">
        <v>39</v>
      </c>
      <c r="E8375" s="4" t="s">
        <v>34065</v>
      </c>
      <c r="F8375" s="4">
        <v>1.3685839176178</v>
      </c>
      <c r="G8375" s="4" t="s">
        <v>34066</v>
      </c>
    </row>
    <row r="8376" spans="1:7">
      <c r="A8376" s="4" t="s">
        <v>34067</v>
      </c>
      <c r="B8376" s="4" t="s">
        <v>34068</v>
      </c>
      <c r="C8376" s="4" t="s">
        <v>464</v>
      </c>
      <c r="D8376" s="4">
        <v>42</v>
      </c>
      <c r="E8376" s="4" t="s">
        <v>34069</v>
      </c>
      <c r="F8376" s="4">
        <v>1.36789643764496</v>
      </c>
      <c r="G8376" s="4" t="s">
        <v>34070</v>
      </c>
    </row>
    <row r="8377" spans="1:7">
      <c r="A8377" s="4" t="s">
        <v>34071</v>
      </c>
      <c r="B8377" s="4" t="s">
        <v>34072</v>
      </c>
      <c r="C8377" s="4" t="s">
        <v>464</v>
      </c>
      <c r="D8377" s="4">
        <v>40</v>
      </c>
      <c r="E8377" s="4" t="s">
        <v>34073</v>
      </c>
      <c r="F8377" s="4">
        <v>1.36784183979034</v>
      </c>
      <c r="G8377" s="4" t="s">
        <v>34074</v>
      </c>
    </row>
    <row r="8378" spans="1:7">
      <c r="A8378" s="4" t="s">
        <v>34075</v>
      </c>
      <c r="B8378" s="4" t="s">
        <v>34076</v>
      </c>
      <c r="C8378" s="4" t="s">
        <v>464</v>
      </c>
      <c r="D8378" s="4">
        <v>36</v>
      </c>
      <c r="E8378" s="4" t="s">
        <v>34077</v>
      </c>
      <c r="F8378" s="4">
        <v>1.36710619926453</v>
      </c>
      <c r="G8378" s="4" t="s">
        <v>34078</v>
      </c>
    </row>
    <row r="8379" spans="1:7">
      <c r="A8379" s="4" t="s">
        <v>34079</v>
      </c>
      <c r="B8379" s="4" t="s">
        <v>34080</v>
      </c>
      <c r="C8379" s="4" t="s">
        <v>464</v>
      </c>
      <c r="D8379" s="4">
        <v>35</v>
      </c>
      <c r="E8379" s="4" t="s">
        <v>34081</v>
      </c>
      <c r="F8379" s="4">
        <v>1.36687648296356</v>
      </c>
      <c r="G8379" s="4" t="s">
        <v>34082</v>
      </c>
    </row>
    <row r="8380" spans="1:7">
      <c r="A8380" s="4" t="s">
        <v>34083</v>
      </c>
      <c r="B8380" s="4" t="s">
        <v>34084</v>
      </c>
      <c r="C8380" s="4" t="s">
        <v>464</v>
      </c>
      <c r="D8380" s="4">
        <v>41</v>
      </c>
      <c r="E8380" s="4" t="s">
        <v>34085</v>
      </c>
      <c r="F8380" s="4">
        <v>1.36678314208984</v>
      </c>
      <c r="G8380" s="4" t="s">
        <v>34086</v>
      </c>
    </row>
    <row r="8381" spans="1:7">
      <c r="A8381" s="4" t="s">
        <v>34087</v>
      </c>
      <c r="B8381" s="4" t="s">
        <v>34088</v>
      </c>
      <c r="C8381" s="4" t="s">
        <v>464</v>
      </c>
      <c r="D8381" s="4">
        <v>41</v>
      </c>
      <c r="E8381" s="4" t="s">
        <v>34089</v>
      </c>
      <c r="F8381" s="4">
        <v>1.36647713184357</v>
      </c>
      <c r="G8381" s="4" t="s">
        <v>34090</v>
      </c>
    </row>
    <row r="8382" spans="1:7">
      <c r="A8382" s="4" t="s">
        <v>34091</v>
      </c>
      <c r="B8382" s="4" t="s">
        <v>34092</v>
      </c>
      <c r="C8382" s="4" t="s">
        <v>464</v>
      </c>
      <c r="D8382" s="4">
        <v>33</v>
      </c>
      <c r="E8382" s="4" t="s">
        <v>34093</v>
      </c>
      <c r="F8382" s="4">
        <v>1.36612212657928</v>
      </c>
      <c r="G8382" s="4" t="s">
        <v>34094</v>
      </c>
    </row>
    <row r="8383" spans="1:7">
      <c r="A8383" s="4" t="s">
        <v>34095</v>
      </c>
      <c r="B8383" s="4" t="s">
        <v>34096</v>
      </c>
      <c r="C8383" s="4" t="s">
        <v>464</v>
      </c>
      <c r="D8383" s="4">
        <v>46</v>
      </c>
      <c r="E8383" s="4" t="s">
        <v>34097</v>
      </c>
      <c r="F8383" s="4">
        <v>1.36610162258148</v>
      </c>
      <c r="G8383" s="4" t="s">
        <v>34098</v>
      </c>
    </row>
    <row r="8384" spans="1:7">
      <c r="A8384" s="4" t="s">
        <v>34099</v>
      </c>
      <c r="B8384" s="4" t="s">
        <v>34100</v>
      </c>
      <c r="C8384" s="4" t="s">
        <v>464</v>
      </c>
      <c r="D8384" s="4">
        <v>40</v>
      </c>
      <c r="E8384" s="4" t="s">
        <v>34101</v>
      </c>
      <c r="F8384" s="4">
        <v>1.36597776412964</v>
      </c>
      <c r="G8384" s="4" t="s">
        <v>34102</v>
      </c>
    </row>
    <row r="8385" spans="1:7">
      <c r="A8385" s="4" t="s">
        <v>34103</v>
      </c>
      <c r="B8385" s="4" t="s">
        <v>34104</v>
      </c>
      <c r="C8385" s="4" t="s">
        <v>464</v>
      </c>
      <c r="D8385" s="4">
        <v>38</v>
      </c>
      <c r="E8385" s="4" t="s">
        <v>34105</v>
      </c>
      <c r="F8385" s="4">
        <v>1.36579418182373</v>
      </c>
      <c r="G8385" s="4" t="s">
        <v>34106</v>
      </c>
    </row>
    <row r="8386" spans="1:7">
      <c r="A8386" s="4" t="s">
        <v>34107</v>
      </c>
      <c r="B8386" s="4" t="s">
        <v>34108</v>
      </c>
      <c r="C8386" s="4" t="s">
        <v>464</v>
      </c>
      <c r="D8386" s="4">
        <v>42</v>
      </c>
      <c r="E8386" s="4" t="s">
        <v>34109</v>
      </c>
      <c r="F8386" s="4">
        <v>1.36505544185638</v>
      </c>
      <c r="G8386" s="4" t="s">
        <v>34110</v>
      </c>
    </row>
    <row r="8387" spans="1:7">
      <c r="A8387" s="4" t="s">
        <v>34111</v>
      </c>
      <c r="B8387" s="4" t="s">
        <v>34112</v>
      </c>
      <c r="C8387" s="4" t="s">
        <v>551</v>
      </c>
      <c r="D8387" s="4">
        <v>21</v>
      </c>
      <c r="E8387" s="4" t="s">
        <v>34113</v>
      </c>
      <c r="F8387" s="4">
        <v>1.36484551429749</v>
      </c>
      <c r="G8387" s="4" t="s">
        <v>34114</v>
      </c>
    </row>
    <row r="8388" spans="1:7">
      <c r="A8388" s="4" t="s">
        <v>34115</v>
      </c>
      <c r="B8388" s="4" t="s">
        <v>34116</v>
      </c>
      <c r="C8388" s="4" t="s">
        <v>464</v>
      </c>
      <c r="D8388" s="4">
        <v>40</v>
      </c>
      <c r="E8388" s="4" t="s">
        <v>34117</v>
      </c>
      <c r="F8388" s="4">
        <v>1.36479938030243</v>
      </c>
      <c r="G8388" s="4" t="s">
        <v>34118</v>
      </c>
    </row>
    <row r="8389" spans="1:7">
      <c r="A8389" s="4" t="s">
        <v>34119</v>
      </c>
      <c r="B8389" s="4" t="s">
        <v>34120</v>
      </c>
      <c r="C8389" s="4" t="s">
        <v>551</v>
      </c>
      <c r="D8389" s="4">
        <v>16</v>
      </c>
      <c r="E8389" s="4" t="s">
        <v>34121</v>
      </c>
      <c r="F8389" s="4">
        <v>1.3646879196167</v>
      </c>
      <c r="G8389" s="4" t="s">
        <v>34122</v>
      </c>
    </row>
    <row r="8390" spans="1:7">
      <c r="A8390" s="4" t="s">
        <v>34123</v>
      </c>
      <c r="B8390" s="4" t="s">
        <v>34124</v>
      </c>
      <c r="C8390" s="4" t="s">
        <v>464</v>
      </c>
      <c r="D8390" s="4">
        <v>36</v>
      </c>
      <c r="E8390" s="4" t="s">
        <v>34125</v>
      </c>
      <c r="F8390" s="4">
        <v>1.36409592628479</v>
      </c>
      <c r="G8390" s="4" t="s">
        <v>34126</v>
      </c>
    </row>
    <row r="8391" spans="1:7">
      <c r="A8391" s="4" t="s">
        <v>34127</v>
      </c>
      <c r="B8391" s="4" t="s">
        <v>34128</v>
      </c>
      <c r="C8391" s="4" t="s">
        <v>464</v>
      </c>
      <c r="D8391" s="4">
        <v>30</v>
      </c>
      <c r="E8391" s="4" t="s">
        <v>34129</v>
      </c>
      <c r="F8391" s="4">
        <v>1.36386871337891</v>
      </c>
      <c r="G8391" s="4" t="s">
        <v>34130</v>
      </c>
    </row>
    <row r="8392" spans="1:7">
      <c r="A8392" s="4" t="s">
        <v>34131</v>
      </c>
      <c r="B8392" s="4" t="s">
        <v>34132</v>
      </c>
      <c r="C8392" s="4" t="s">
        <v>464</v>
      </c>
      <c r="D8392" s="4">
        <v>39</v>
      </c>
      <c r="E8392" s="4" t="s">
        <v>34133</v>
      </c>
      <c r="F8392" s="4">
        <v>1.36371278762817</v>
      </c>
      <c r="G8392" s="4" t="s">
        <v>34134</v>
      </c>
    </row>
    <row r="8393" spans="1:7">
      <c r="A8393" s="4" t="s">
        <v>34135</v>
      </c>
      <c r="B8393" s="4" t="s">
        <v>34136</v>
      </c>
      <c r="C8393" s="4" t="s">
        <v>464</v>
      </c>
      <c r="D8393" s="4">
        <v>41</v>
      </c>
      <c r="E8393" s="4" t="s">
        <v>34137</v>
      </c>
      <c r="F8393" s="4">
        <v>1.36358857154846</v>
      </c>
      <c r="G8393" s="4" t="s">
        <v>34138</v>
      </c>
    </row>
    <row r="8394" spans="1:7">
      <c r="A8394" s="4" t="s">
        <v>34139</v>
      </c>
      <c r="B8394" s="4" t="s">
        <v>34140</v>
      </c>
      <c r="C8394" s="4" t="s">
        <v>464</v>
      </c>
      <c r="D8394" s="4">
        <v>45</v>
      </c>
      <c r="E8394" s="4" t="s">
        <v>34141</v>
      </c>
      <c r="F8394" s="4">
        <v>1.36332106590271</v>
      </c>
      <c r="G8394" s="4" t="s">
        <v>34142</v>
      </c>
    </row>
    <row r="8395" spans="1:7">
      <c r="A8395" s="4" t="s">
        <v>34143</v>
      </c>
      <c r="B8395" s="4" t="s">
        <v>34144</v>
      </c>
      <c r="C8395" s="4" t="s">
        <v>464</v>
      </c>
      <c r="D8395" s="4">
        <v>35</v>
      </c>
      <c r="E8395" s="4" t="s">
        <v>34145</v>
      </c>
      <c r="F8395" s="4">
        <v>1.36288523674011</v>
      </c>
      <c r="G8395" s="4" t="s">
        <v>34146</v>
      </c>
    </row>
    <row r="8396" spans="1:7">
      <c r="A8396" s="4" t="s">
        <v>34147</v>
      </c>
      <c r="B8396" s="4" t="s">
        <v>34148</v>
      </c>
      <c r="C8396" s="4" t="s">
        <v>464</v>
      </c>
      <c r="D8396" s="4">
        <v>41</v>
      </c>
      <c r="E8396" s="4" t="s">
        <v>34149</v>
      </c>
      <c r="F8396" s="4">
        <v>1.36238324642181</v>
      </c>
      <c r="G8396" s="4" t="s">
        <v>34150</v>
      </c>
    </row>
    <row r="8397" spans="1:7">
      <c r="A8397" s="4" t="s">
        <v>34151</v>
      </c>
      <c r="B8397" s="4" t="s">
        <v>34152</v>
      </c>
      <c r="C8397" s="4" t="s">
        <v>464</v>
      </c>
      <c r="D8397" s="4">
        <v>34</v>
      </c>
      <c r="E8397" s="4" t="s">
        <v>34153</v>
      </c>
      <c r="F8397" s="4">
        <v>1.36217427253723</v>
      </c>
      <c r="G8397" s="4" t="s">
        <v>34154</v>
      </c>
    </row>
    <row r="8398" spans="1:7">
      <c r="A8398" s="4" t="s">
        <v>34155</v>
      </c>
      <c r="B8398" s="4" t="s">
        <v>34156</v>
      </c>
      <c r="C8398" s="4" t="s">
        <v>464</v>
      </c>
      <c r="D8398" s="4">
        <v>35</v>
      </c>
      <c r="E8398" s="4" t="s">
        <v>34157</v>
      </c>
      <c r="F8398" s="4">
        <v>1.36202359199524</v>
      </c>
      <c r="G8398" s="4" t="s">
        <v>34158</v>
      </c>
    </row>
    <row r="8399" spans="1:7">
      <c r="A8399" s="4" t="s">
        <v>34159</v>
      </c>
      <c r="B8399" s="4" t="s">
        <v>34160</v>
      </c>
      <c r="C8399" s="4" t="s">
        <v>464</v>
      </c>
      <c r="D8399" s="4">
        <v>36</v>
      </c>
      <c r="E8399" s="4" t="s">
        <v>34161</v>
      </c>
      <c r="F8399" s="4">
        <v>1.36157369613647</v>
      </c>
      <c r="G8399" s="4" t="s">
        <v>34162</v>
      </c>
    </row>
    <row r="8400" spans="1:7">
      <c r="A8400" s="4" t="s">
        <v>34163</v>
      </c>
      <c r="B8400" s="4" t="s">
        <v>34164</v>
      </c>
      <c r="C8400" s="4" t="s">
        <v>464</v>
      </c>
      <c r="D8400" s="4">
        <v>40</v>
      </c>
      <c r="E8400" s="4" t="s">
        <v>34165</v>
      </c>
      <c r="F8400" s="4">
        <v>1.36135685443878</v>
      </c>
      <c r="G8400" s="4" t="s">
        <v>34166</v>
      </c>
    </row>
    <row r="8401" spans="1:7">
      <c r="A8401" s="4" t="s">
        <v>34167</v>
      </c>
      <c r="B8401" s="4" t="s">
        <v>34168</v>
      </c>
      <c r="C8401" s="4" t="s">
        <v>551</v>
      </c>
      <c r="D8401" s="4">
        <v>14</v>
      </c>
      <c r="E8401" s="4" t="s">
        <v>34169</v>
      </c>
      <c r="F8401" s="4">
        <v>1.36094617843628</v>
      </c>
      <c r="G8401" s="4" t="s">
        <v>34170</v>
      </c>
    </row>
    <row r="8402" spans="1:7">
      <c r="A8402" s="4" t="s">
        <v>34171</v>
      </c>
      <c r="B8402" s="4" t="s">
        <v>34172</v>
      </c>
      <c r="C8402" s="4" t="s">
        <v>464</v>
      </c>
      <c r="D8402" s="4">
        <v>36</v>
      </c>
      <c r="E8402" s="4" t="s">
        <v>34173</v>
      </c>
      <c r="F8402" s="4">
        <v>1.36025166511536</v>
      </c>
      <c r="G8402" s="4" t="s">
        <v>34174</v>
      </c>
    </row>
    <row r="8403" spans="1:7">
      <c r="A8403" s="4" t="s">
        <v>34175</v>
      </c>
      <c r="B8403" s="4" t="s">
        <v>34176</v>
      </c>
      <c r="C8403" s="4" t="s">
        <v>464</v>
      </c>
      <c r="D8403" s="4">
        <v>26</v>
      </c>
      <c r="E8403" s="4" t="s">
        <v>34177</v>
      </c>
      <c r="F8403" s="4">
        <v>1.36021649837494</v>
      </c>
      <c r="G8403" s="4" t="s">
        <v>34178</v>
      </c>
    </row>
    <row r="8404" spans="1:7">
      <c r="A8404" s="4" t="s">
        <v>34179</v>
      </c>
      <c r="B8404" s="4" t="s">
        <v>34180</v>
      </c>
      <c r="C8404" s="4" t="s">
        <v>464</v>
      </c>
      <c r="D8404" s="4">
        <v>37</v>
      </c>
      <c r="E8404" s="4" t="s">
        <v>34181</v>
      </c>
      <c r="F8404" s="4">
        <v>1.3597469329834</v>
      </c>
      <c r="G8404" s="4" t="s">
        <v>34182</v>
      </c>
    </row>
    <row r="8405" spans="1:7">
      <c r="A8405" s="4" t="s">
        <v>34183</v>
      </c>
      <c r="B8405" s="4" t="s">
        <v>34184</v>
      </c>
      <c r="C8405" s="4" t="s">
        <v>464</v>
      </c>
      <c r="D8405" s="4">
        <v>41</v>
      </c>
      <c r="E8405" s="4" t="s">
        <v>34185</v>
      </c>
      <c r="F8405" s="4">
        <v>1.35973167419434</v>
      </c>
      <c r="G8405" s="4" t="s">
        <v>34186</v>
      </c>
    </row>
    <row r="8406" spans="1:7">
      <c r="A8406" s="4" t="s">
        <v>34187</v>
      </c>
      <c r="B8406" s="4" t="s">
        <v>34188</v>
      </c>
      <c r="C8406" s="4" t="s">
        <v>464</v>
      </c>
      <c r="D8406" s="4">
        <v>36</v>
      </c>
      <c r="E8406" s="4" t="s">
        <v>34189</v>
      </c>
      <c r="F8406" s="4">
        <v>1.35938143730164</v>
      </c>
      <c r="G8406" s="4" t="s">
        <v>34190</v>
      </c>
    </row>
    <row r="8407" spans="1:7">
      <c r="A8407" s="4" t="s">
        <v>34191</v>
      </c>
      <c r="B8407" s="4" t="s">
        <v>34192</v>
      </c>
      <c r="C8407" s="4" t="s">
        <v>464</v>
      </c>
      <c r="D8407" s="4">
        <v>40</v>
      </c>
      <c r="E8407" s="4" t="s">
        <v>34193</v>
      </c>
      <c r="F8407" s="4">
        <v>1.35908806324005</v>
      </c>
      <c r="G8407" s="4" t="s">
        <v>34194</v>
      </c>
    </row>
    <row r="8408" spans="1:7">
      <c r="A8408" s="4" t="s">
        <v>34195</v>
      </c>
      <c r="B8408" s="4" t="s">
        <v>34196</v>
      </c>
      <c r="C8408" s="4" t="s">
        <v>464</v>
      </c>
      <c r="D8408" s="4">
        <v>24</v>
      </c>
      <c r="E8408" s="4" t="s">
        <v>34197</v>
      </c>
      <c r="F8408" s="4">
        <v>1.35901534557343</v>
      </c>
      <c r="G8408" s="4" t="s">
        <v>34198</v>
      </c>
    </row>
    <row r="8409" spans="1:7">
      <c r="A8409" s="4" t="s">
        <v>34199</v>
      </c>
      <c r="B8409" s="4" t="s">
        <v>34200</v>
      </c>
      <c r="C8409" s="4" t="s">
        <v>464</v>
      </c>
      <c r="D8409" s="4">
        <v>34</v>
      </c>
      <c r="E8409" s="4" t="s">
        <v>34201</v>
      </c>
      <c r="F8409" s="4">
        <v>1.35868442058563</v>
      </c>
      <c r="G8409" s="4" t="s">
        <v>34202</v>
      </c>
    </row>
    <row r="8410" spans="1:7">
      <c r="A8410" s="4" t="s">
        <v>34203</v>
      </c>
      <c r="B8410" s="4" t="s">
        <v>34204</v>
      </c>
      <c r="C8410" s="4" t="s">
        <v>464</v>
      </c>
      <c r="D8410" s="4">
        <v>37</v>
      </c>
      <c r="E8410" s="4" t="s">
        <v>34205</v>
      </c>
      <c r="F8410" s="4">
        <v>1.35858345031738</v>
      </c>
      <c r="G8410" s="4" t="s">
        <v>34206</v>
      </c>
    </row>
    <row r="8411" spans="1:7">
      <c r="A8411" s="4" t="s">
        <v>34207</v>
      </c>
      <c r="B8411" s="4" t="s">
        <v>34208</v>
      </c>
      <c r="C8411" s="4" t="s">
        <v>464</v>
      </c>
      <c r="D8411" s="4">
        <v>36</v>
      </c>
      <c r="E8411" s="4" t="s">
        <v>34209</v>
      </c>
      <c r="F8411" s="4">
        <v>1.35816431045532</v>
      </c>
      <c r="G8411" s="4" t="s">
        <v>34210</v>
      </c>
    </row>
    <row r="8412" spans="1:7">
      <c r="A8412" s="4" t="s">
        <v>34211</v>
      </c>
      <c r="B8412" s="4" t="s">
        <v>34212</v>
      </c>
      <c r="C8412" s="4" t="s">
        <v>464</v>
      </c>
      <c r="D8412" s="4">
        <v>35</v>
      </c>
      <c r="E8412" s="4" t="s">
        <v>34213</v>
      </c>
      <c r="F8412" s="4">
        <v>1.3579136133194</v>
      </c>
      <c r="G8412" s="4" t="s">
        <v>34214</v>
      </c>
    </row>
    <row r="8413" spans="1:7">
      <c r="A8413" s="4" t="s">
        <v>34215</v>
      </c>
      <c r="B8413" s="4" t="s">
        <v>34216</v>
      </c>
      <c r="C8413" s="4" t="s">
        <v>464</v>
      </c>
      <c r="D8413" s="4">
        <v>33</v>
      </c>
      <c r="E8413" s="4" t="s">
        <v>34217</v>
      </c>
      <c r="F8413" s="4">
        <v>1.35773873329163</v>
      </c>
      <c r="G8413" s="4" t="s">
        <v>34218</v>
      </c>
    </row>
    <row r="8414" spans="1:7">
      <c r="A8414" s="4" t="s">
        <v>34219</v>
      </c>
      <c r="B8414" s="4" t="s">
        <v>34220</v>
      </c>
      <c r="C8414" s="4" t="s">
        <v>464</v>
      </c>
      <c r="D8414" s="4">
        <v>30</v>
      </c>
      <c r="E8414" s="4" t="s">
        <v>34221</v>
      </c>
      <c r="F8414" s="4">
        <v>1.35746455192566</v>
      </c>
      <c r="G8414" s="4" t="s">
        <v>34222</v>
      </c>
    </row>
    <row r="8415" spans="1:7">
      <c r="A8415" s="4" t="s">
        <v>34223</v>
      </c>
      <c r="B8415" s="4" t="s">
        <v>34224</v>
      </c>
      <c r="C8415" s="4" t="s">
        <v>464</v>
      </c>
      <c r="D8415" s="4">
        <v>40</v>
      </c>
      <c r="E8415" s="4" t="s">
        <v>34225</v>
      </c>
      <c r="F8415" s="4">
        <v>1.35742902755737</v>
      </c>
      <c r="G8415" s="4" t="s">
        <v>34226</v>
      </c>
    </row>
    <row r="8416" spans="1:7">
      <c r="A8416" s="4" t="s">
        <v>34227</v>
      </c>
      <c r="B8416" s="4" t="s">
        <v>34228</v>
      </c>
      <c r="C8416" s="4" t="s">
        <v>464</v>
      </c>
      <c r="D8416" s="4">
        <v>35</v>
      </c>
      <c r="E8416" s="4" t="s">
        <v>34229</v>
      </c>
      <c r="F8416" s="4">
        <v>1.35738086700439</v>
      </c>
      <c r="G8416" s="4" t="s">
        <v>34230</v>
      </c>
    </row>
    <row r="8417" spans="1:7">
      <c r="A8417" s="4" t="s">
        <v>34231</v>
      </c>
      <c r="B8417" s="4" t="s">
        <v>34232</v>
      </c>
      <c r="C8417" s="4" t="s">
        <v>464</v>
      </c>
      <c r="D8417" s="4">
        <v>32</v>
      </c>
      <c r="E8417" s="4" t="s">
        <v>34233</v>
      </c>
      <c r="F8417" s="4">
        <v>1.35730230808258</v>
      </c>
      <c r="G8417" s="4" t="s">
        <v>34234</v>
      </c>
    </row>
    <row r="8418" spans="1:7">
      <c r="A8418" s="4" t="s">
        <v>34235</v>
      </c>
      <c r="B8418" s="4" t="s">
        <v>34236</v>
      </c>
      <c r="C8418" s="4" t="s">
        <v>464</v>
      </c>
      <c r="D8418" s="4">
        <v>30</v>
      </c>
      <c r="E8418" s="4" t="s">
        <v>34237</v>
      </c>
      <c r="F8418" s="4">
        <v>1.35726237297058</v>
      </c>
      <c r="G8418" s="4" t="s">
        <v>34238</v>
      </c>
    </row>
    <row r="8419" spans="1:7">
      <c r="A8419" s="4" t="s">
        <v>34239</v>
      </c>
      <c r="B8419" s="4" t="s">
        <v>34240</v>
      </c>
      <c r="C8419" s="4" t="s">
        <v>464</v>
      </c>
      <c r="D8419" s="4">
        <v>38</v>
      </c>
      <c r="E8419" s="4" t="s">
        <v>34241</v>
      </c>
      <c r="F8419" s="4">
        <v>1.35706830024719</v>
      </c>
      <c r="G8419" s="4" t="s">
        <v>34242</v>
      </c>
    </row>
    <row r="8420" spans="1:7">
      <c r="A8420" s="4" t="s">
        <v>34243</v>
      </c>
      <c r="B8420" s="4" t="s">
        <v>34244</v>
      </c>
      <c r="C8420" s="4" t="s">
        <v>464</v>
      </c>
      <c r="D8420" s="4">
        <v>40</v>
      </c>
      <c r="E8420" s="4" t="s">
        <v>34245</v>
      </c>
      <c r="F8420" s="4">
        <v>1.35693204402924</v>
      </c>
      <c r="G8420" s="4" t="s">
        <v>34246</v>
      </c>
    </row>
    <row r="8421" spans="1:7">
      <c r="A8421" s="4" t="s">
        <v>34247</v>
      </c>
      <c r="B8421" s="4" t="s">
        <v>34248</v>
      </c>
      <c r="C8421" s="4" t="s">
        <v>464</v>
      </c>
      <c r="D8421" s="4">
        <v>42</v>
      </c>
      <c r="E8421" s="4" t="s">
        <v>34249</v>
      </c>
      <c r="F8421" s="4">
        <v>1.35639178752899</v>
      </c>
      <c r="G8421" s="4" t="s">
        <v>34250</v>
      </c>
    </row>
    <row r="8422" spans="1:7">
      <c r="A8422" s="4" t="s">
        <v>34251</v>
      </c>
      <c r="B8422" s="4" t="s">
        <v>34252</v>
      </c>
      <c r="C8422" s="4" t="s">
        <v>464</v>
      </c>
      <c r="D8422" s="4">
        <v>39</v>
      </c>
      <c r="E8422" s="4" t="s">
        <v>34253</v>
      </c>
      <c r="F8422" s="4">
        <v>1.35605382919312</v>
      </c>
      <c r="G8422" s="4" t="s">
        <v>34254</v>
      </c>
    </row>
    <row r="8423" spans="1:7">
      <c r="A8423" s="4" t="s">
        <v>34255</v>
      </c>
      <c r="B8423" s="4" t="s">
        <v>34256</v>
      </c>
      <c r="C8423" s="4" t="s">
        <v>464</v>
      </c>
      <c r="D8423" s="4">
        <v>34</v>
      </c>
      <c r="E8423" s="4" t="s">
        <v>34257</v>
      </c>
      <c r="F8423" s="4">
        <v>1.35589861869812</v>
      </c>
      <c r="G8423" s="4" t="s">
        <v>34258</v>
      </c>
    </row>
    <row r="8424" spans="1:7">
      <c r="A8424" s="4" t="s">
        <v>34259</v>
      </c>
      <c r="B8424" s="4" t="s">
        <v>34260</v>
      </c>
      <c r="C8424" s="4" t="s">
        <v>464</v>
      </c>
      <c r="D8424" s="4">
        <v>40</v>
      </c>
      <c r="E8424" s="4" t="s">
        <v>34261</v>
      </c>
      <c r="F8424" s="4">
        <v>1.35587167739868</v>
      </c>
      <c r="G8424" s="4" t="s">
        <v>34262</v>
      </c>
    </row>
    <row r="8425" spans="1:7">
      <c r="A8425" s="4" t="s">
        <v>34263</v>
      </c>
      <c r="B8425" s="4" t="s">
        <v>34264</v>
      </c>
      <c r="C8425" s="4" t="s">
        <v>464</v>
      </c>
      <c r="D8425" s="4">
        <v>26</v>
      </c>
      <c r="E8425" s="4" t="s">
        <v>34265</v>
      </c>
      <c r="F8425" s="4">
        <v>1.35573363304138</v>
      </c>
      <c r="G8425" s="4" t="s">
        <v>34266</v>
      </c>
    </row>
    <row r="8426" spans="1:7">
      <c r="A8426" s="4" t="s">
        <v>34267</v>
      </c>
      <c r="B8426" s="4" t="s">
        <v>34268</v>
      </c>
      <c r="C8426" s="4" t="s">
        <v>464</v>
      </c>
      <c r="D8426" s="4">
        <v>33</v>
      </c>
      <c r="E8426" s="4" t="s">
        <v>34269</v>
      </c>
      <c r="F8426" s="4">
        <v>1.35571599006653</v>
      </c>
      <c r="G8426" s="4" t="s">
        <v>34270</v>
      </c>
    </row>
    <row r="8427" spans="1:7">
      <c r="A8427" s="4" t="s">
        <v>34271</v>
      </c>
      <c r="B8427" s="4" t="s">
        <v>34272</v>
      </c>
      <c r="C8427" s="4" t="s">
        <v>464</v>
      </c>
      <c r="D8427" s="4">
        <v>37</v>
      </c>
      <c r="E8427" s="4" t="s">
        <v>34273</v>
      </c>
      <c r="F8427" s="4">
        <v>1.35570859909058</v>
      </c>
      <c r="G8427" s="4" t="s">
        <v>34274</v>
      </c>
    </row>
    <row r="8428" spans="1:7">
      <c r="A8428" s="4" t="s">
        <v>34275</v>
      </c>
      <c r="B8428" s="4" t="s">
        <v>34276</v>
      </c>
      <c r="C8428" s="4" t="s">
        <v>464</v>
      </c>
      <c r="D8428" s="4">
        <v>26</v>
      </c>
      <c r="E8428" s="4" t="s">
        <v>34277</v>
      </c>
      <c r="F8428" s="4">
        <v>1.35561990737915</v>
      </c>
      <c r="G8428" s="4" t="s">
        <v>34278</v>
      </c>
    </row>
    <row r="8429" spans="1:7">
      <c r="A8429" s="4" t="s">
        <v>34279</v>
      </c>
      <c r="B8429" s="4" t="s">
        <v>34280</v>
      </c>
      <c r="C8429" s="4" t="s">
        <v>464</v>
      </c>
      <c r="D8429" s="4">
        <v>37</v>
      </c>
      <c r="E8429" s="4" t="s">
        <v>34281</v>
      </c>
      <c r="F8429" s="4">
        <v>1.35533225536346</v>
      </c>
      <c r="G8429" s="4" t="s">
        <v>34282</v>
      </c>
    </row>
    <row r="8430" spans="1:7">
      <c r="A8430" s="4" t="s">
        <v>34283</v>
      </c>
      <c r="B8430" s="4" t="s">
        <v>34284</v>
      </c>
      <c r="C8430" s="4" t="s">
        <v>464</v>
      </c>
      <c r="D8430" s="4">
        <v>28</v>
      </c>
      <c r="E8430" s="4" t="s">
        <v>34285</v>
      </c>
      <c r="F8430" s="4">
        <v>1.35475277900696</v>
      </c>
      <c r="G8430" s="4" t="s">
        <v>34286</v>
      </c>
    </row>
    <row r="8431" spans="1:7">
      <c r="A8431" s="4" t="s">
        <v>34287</v>
      </c>
      <c r="B8431" s="4" t="s">
        <v>34288</v>
      </c>
      <c r="C8431" s="4" t="s">
        <v>464</v>
      </c>
      <c r="D8431" s="4">
        <v>37</v>
      </c>
      <c r="E8431" s="4" t="s">
        <v>34289</v>
      </c>
      <c r="F8431" s="4">
        <v>1.35445380210876</v>
      </c>
      <c r="G8431" s="4" t="s">
        <v>34290</v>
      </c>
    </row>
    <row r="8432" spans="1:7">
      <c r="A8432" s="4" t="s">
        <v>34291</v>
      </c>
      <c r="B8432" s="4" t="s">
        <v>34292</v>
      </c>
      <c r="C8432" s="4" t="s">
        <v>464</v>
      </c>
      <c r="D8432" s="4">
        <v>37</v>
      </c>
      <c r="E8432" s="4" t="s">
        <v>34293</v>
      </c>
      <c r="F8432" s="4">
        <v>1.35428929328918</v>
      </c>
      <c r="G8432" s="4" t="s">
        <v>34294</v>
      </c>
    </row>
    <row r="8433" spans="1:7">
      <c r="A8433" s="4" t="s">
        <v>34295</v>
      </c>
      <c r="B8433" s="4" t="s">
        <v>34296</v>
      </c>
      <c r="C8433" s="4" t="s">
        <v>464</v>
      </c>
      <c r="D8433" s="4">
        <v>37</v>
      </c>
      <c r="E8433" s="4" t="s">
        <v>34297</v>
      </c>
      <c r="F8433" s="4">
        <v>1.35370302200317</v>
      </c>
      <c r="G8433" s="4" t="s">
        <v>34298</v>
      </c>
    </row>
    <row r="8434" spans="1:7">
      <c r="A8434" s="4" t="s">
        <v>34299</v>
      </c>
      <c r="B8434" s="4" t="s">
        <v>34300</v>
      </c>
      <c r="C8434" s="4" t="s">
        <v>464</v>
      </c>
      <c r="D8434" s="4">
        <v>36</v>
      </c>
      <c r="E8434" s="4" t="s">
        <v>34301</v>
      </c>
      <c r="F8434" s="4">
        <v>1.35281813144684</v>
      </c>
      <c r="G8434" s="4" t="s">
        <v>34302</v>
      </c>
    </row>
    <row r="8435" spans="1:7">
      <c r="A8435" s="4" t="s">
        <v>34303</v>
      </c>
      <c r="B8435" s="4" t="s">
        <v>34304</v>
      </c>
      <c r="C8435" s="4" t="s">
        <v>464</v>
      </c>
      <c r="D8435" s="4">
        <v>26</v>
      </c>
      <c r="E8435" s="4" t="s">
        <v>34305</v>
      </c>
      <c r="F8435" s="4">
        <v>1.35281813144684</v>
      </c>
      <c r="G8435" s="4" t="s">
        <v>34306</v>
      </c>
    </row>
    <row r="8436" spans="1:7">
      <c r="A8436" s="4" t="s">
        <v>34307</v>
      </c>
      <c r="B8436" s="4" t="s">
        <v>34308</v>
      </c>
      <c r="C8436" s="4" t="s">
        <v>464</v>
      </c>
      <c r="D8436" s="4">
        <v>38</v>
      </c>
      <c r="E8436" s="4" t="s">
        <v>34309</v>
      </c>
      <c r="F8436" s="4">
        <v>1.35266351699829</v>
      </c>
      <c r="G8436" s="4" t="s">
        <v>34310</v>
      </c>
    </row>
    <row r="8437" spans="1:7">
      <c r="A8437" s="4" t="s">
        <v>34311</v>
      </c>
      <c r="B8437" s="4" t="s">
        <v>34312</v>
      </c>
      <c r="C8437" s="4" t="s">
        <v>464</v>
      </c>
      <c r="D8437" s="4">
        <v>34</v>
      </c>
      <c r="E8437" s="4" t="s">
        <v>34313</v>
      </c>
      <c r="F8437" s="4">
        <v>1.35200309753418</v>
      </c>
      <c r="G8437" s="4" t="s">
        <v>34314</v>
      </c>
    </row>
    <row r="8438" spans="1:7">
      <c r="A8438" s="4" t="s">
        <v>34315</v>
      </c>
      <c r="B8438" s="4" t="s">
        <v>34316</v>
      </c>
      <c r="C8438" s="4" t="s">
        <v>464</v>
      </c>
      <c r="D8438" s="4">
        <v>40</v>
      </c>
      <c r="E8438" s="4" t="s">
        <v>34317</v>
      </c>
      <c r="F8438" s="4">
        <v>1.35114932060242</v>
      </c>
      <c r="G8438" s="4" t="s">
        <v>34318</v>
      </c>
    </row>
    <row r="8439" spans="1:7">
      <c r="A8439" s="4" t="s">
        <v>34319</v>
      </c>
      <c r="B8439" s="4" t="s">
        <v>34320</v>
      </c>
      <c r="C8439" s="4" t="s">
        <v>464</v>
      </c>
      <c r="D8439" s="4">
        <v>39</v>
      </c>
      <c r="E8439" s="4" t="s">
        <v>34321</v>
      </c>
      <c r="F8439" s="4">
        <v>1.35096406936646</v>
      </c>
      <c r="G8439" s="4" t="s">
        <v>34322</v>
      </c>
    </row>
    <row r="8440" spans="1:7">
      <c r="A8440" s="4" t="s">
        <v>34323</v>
      </c>
      <c r="B8440" s="4" t="s">
        <v>34324</v>
      </c>
      <c r="C8440" s="4" t="s">
        <v>464</v>
      </c>
      <c r="D8440" s="4">
        <v>32</v>
      </c>
      <c r="E8440" s="4" t="s">
        <v>34325</v>
      </c>
      <c r="F8440" s="4">
        <v>1.35073530673981</v>
      </c>
      <c r="G8440" s="4" t="s">
        <v>34326</v>
      </c>
    </row>
    <row r="8441" spans="1:7">
      <c r="A8441" s="4" t="s">
        <v>34327</v>
      </c>
      <c r="B8441" s="4" t="s">
        <v>34328</v>
      </c>
      <c r="C8441" s="4" t="s">
        <v>464</v>
      </c>
      <c r="D8441" s="4">
        <v>42</v>
      </c>
      <c r="E8441" s="4" t="s">
        <v>34329</v>
      </c>
      <c r="F8441" s="4">
        <v>1.35018277168274</v>
      </c>
      <c r="G8441" s="4" t="s">
        <v>34330</v>
      </c>
    </row>
    <row r="8442" spans="1:7">
      <c r="A8442" s="4" t="s">
        <v>34331</v>
      </c>
      <c r="B8442" s="4" t="s">
        <v>34332</v>
      </c>
      <c r="C8442" s="4" t="s">
        <v>464</v>
      </c>
      <c r="D8442" s="4">
        <v>41</v>
      </c>
      <c r="E8442" s="4" t="s">
        <v>34333</v>
      </c>
      <c r="F8442" s="4">
        <v>1.35002720355988</v>
      </c>
      <c r="G8442" s="4" t="s">
        <v>34334</v>
      </c>
    </row>
    <row r="8443" spans="1:7">
      <c r="A8443" s="4" t="s">
        <v>34335</v>
      </c>
      <c r="B8443" s="4" t="s">
        <v>34336</v>
      </c>
      <c r="C8443" s="4" t="s">
        <v>464</v>
      </c>
      <c r="D8443" s="4">
        <v>33</v>
      </c>
      <c r="E8443" s="4" t="s">
        <v>34337</v>
      </c>
      <c r="F8443" s="4">
        <v>1.34994494915009</v>
      </c>
      <c r="G8443" s="4" t="s">
        <v>34338</v>
      </c>
    </row>
    <row r="8444" spans="1:7">
      <c r="A8444" s="4" t="s">
        <v>34339</v>
      </c>
      <c r="B8444" s="4" t="s">
        <v>34340</v>
      </c>
      <c r="C8444" s="4" t="s">
        <v>464</v>
      </c>
      <c r="D8444" s="4">
        <v>34</v>
      </c>
      <c r="E8444" s="4" t="s">
        <v>34341</v>
      </c>
      <c r="F8444" s="4">
        <v>1.34988379478455</v>
      </c>
      <c r="G8444" s="4" t="s">
        <v>34342</v>
      </c>
    </row>
    <row r="8445" spans="1:7">
      <c r="A8445" s="4" t="s">
        <v>34343</v>
      </c>
      <c r="B8445" s="4" t="s">
        <v>34344</v>
      </c>
      <c r="C8445" s="4" t="s">
        <v>464</v>
      </c>
      <c r="D8445" s="4">
        <v>30</v>
      </c>
      <c r="E8445" s="4" t="s">
        <v>34345</v>
      </c>
      <c r="F8445" s="4">
        <v>1.34958553314209</v>
      </c>
      <c r="G8445" s="4" t="s">
        <v>34346</v>
      </c>
    </row>
    <row r="8446" spans="1:7">
      <c r="A8446" s="4" t="s">
        <v>34347</v>
      </c>
      <c r="B8446" s="4" t="s">
        <v>34348</v>
      </c>
      <c r="C8446" s="4" t="s">
        <v>464</v>
      </c>
      <c r="D8446" s="4">
        <v>38</v>
      </c>
      <c r="E8446" s="4" t="s">
        <v>34349</v>
      </c>
      <c r="F8446" s="4">
        <v>1.34864342212677</v>
      </c>
      <c r="G8446" s="4" t="s">
        <v>34350</v>
      </c>
    </row>
    <row r="8447" spans="1:7">
      <c r="A8447" s="4" t="s">
        <v>34351</v>
      </c>
      <c r="B8447" s="4" t="s">
        <v>34352</v>
      </c>
      <c r="C8447" s="4" t="s">
        <v>464</v>
      </c>
      <c r="D8447" s="4">
        <v>35</v>
      </c>
      <c r="E8447" s="4" t="s">
        <v>34353</v>
      </c>
      <c r="F8447" s="4">
        <v>1.34814286231995</v>
      </c>
      <c r="G8447" s="4" t="s">
        <v>34354</v>
      </c>
    </row>
    <row r="8448" spans="1:7">
      <c r="A8448" s="4" t="s">
        <v>34355</v>
      </c>
      <c r="B8448" s="4" t="s">
        <v>34356</v>
      </c>
      <c r="C8448" s="4" t="s">
        <v>464</v>
      </c>
      <c r="D8448" s="4">
        <v>29</v>
      </c>
      <c r="E8448" s="4" t="s">
        <v>34357</v>
      </c>
      <c r="F8448" s="4">
        <v>1.34805011749268</v>
      </c>
      <c r="G8448" s="4" t="s">
        <v>34358</v>
      </c>
    </row>
    <row r="8449" spans="1:7">
      <c r="A8449" s="4" t="s">
        <v>34359</v>
      </c>
      <c r="B8449" s="4" t="s">
        <v>34360</v>
      </c>
      <c r="C8449" s="4" t="s">
        <v>464</v>
      </c>
      <c r="D8449" s="4">
        <v>42</v>
      </c>
      <c r="E8449" s="4" t="s">
        <v>34361</v>
      </c>
      <c r="F8449" s="4">
        <v>1.34794020652771</v>
      </c>
      <c r="G8449" s="4" t="s">
        <v>34362</v>
      </c>
    </row>
    <row r="8450" spans="1:7">
      <c r="A8450" s="4" t="s">
        <v>34363</v>
      </c>
      <c r="B8450" s="4" t="s">
        <v>34364</v>
      </c>
      <c r="C8450" s="4" t="s">
        <v>464</v>
      </c>
      <c r="D8450" s="4">
        <v>34</v>
      </c>
      <c r="E8450" s="4" t="s">
        <v>34365</v>
      </c>
      <c r="F8450" s="4">
        <v>1.34793376922607</v>
      </c>
      <c r="G8450" s="4" t="s">
        <v>34366</v>
      </c>
    </row>
    <row r="8451" spans="1:7">
      <c r="A8451" s="4" t="s">
        <v>395</v>
      </c>
      <c r="B8451" s="4" t="s">
        <v>34367</v>
      </c>
      <c r="C8451" s="4" t="s">
        <v>464</v>
      </c>
      <c r="D8451" s="4">
        <v>39</v>
      </c>
      <c r="E8451" s="4" t="s">
        <v>34368</v>
      </c>
      <c r="F8451" s="4">
        <v>1.3475341796875</v>
      </c>
      <c r="G8451" s="4" t="s">
        <v>34369</v>
      </c>
    </row>
    <row r="8452" spans="1:7">
      <c r="A8452" s="4" t="s">
        <v>34370</v>
      </c>
      <c r="B8452" s="4" t="s">
        <v>34371</v>
      </c>
      <c r="C8452" s="4" t="s">
        <v>551</v>
      </c>
      <c r="D8452" s="4">
        <v>17</v>
      </c>
      <c r="E8452" s="4" t="s">
        <v>34372</v>
      </c>
      <c r="F8452" s="4">
        <v>1.34752213954926</v>
      </c>
      <c r="G8452" s="4" t="s">
        <v>34373</v>
      </c>
    </row>
    <row r="8453" spans="1:7">
      <c r="A8453" s="4" t="s">
        <v>34374</v>
      </c>
      <c r="B8453" s="4" t="s">
        <v>34375</v>
      </c>
      <c r="C8453" s="4" t="s">
        <v>464</v>
      </c>
      <c r="D8453" s="4">
        <v>30</v>
      </c>
      <c r="E8453" s="4" t="s">
        <v>34376</v>
      </c>
      <c r="F8453" s="4">
        <v>1.34679925441742</v>
      </c>
      <c r="G8453" s="4" t="s">
        <v>34377</v>
      </c>
    </row>
    <row r="8454" spans="1:7">
      <c r="A8454" s="4" t="s">
        <v>34378</v>
      </c>
      <c r="B8454" s="4" t="s">
        <v>34379</v>
      </c>
      <c r="C8454" s="4" t="s">
        <v>464</v>
      </c>
      <c r="D8454" s="4">
        <v>24</v>
      </c>
      <c r="E8454" s="4" t="s">
        <v>34380</v>
      </c>
      <c r="F8454" s="4">
        <v>1.3467435836792</v>
      </c>
      <c r="G8454" s="4" t="s">
        <v>34381</v>
      </c>
    </row>
    <row r="8455" spans="1:7">
      <c r="A8455" s="4" t="s">
        <v>34382</v>
      </c>
      <c r="B8455" s="4" t="s">
        <v>34383</v>
      </c>
      <c r="C8455" s="4" t="s">
        <v>464</v>
      </c>
      <c r="D8455" s="4">
        <v>35</v>
      </c>
      <c r="E8455" s="4" t="s">
        <v>34384</v>
      </c>
      <c r="F8455" s="4">
        <v>1.34662389755249</v>
      </c>
      <c r="G8455" s="4" t="s">
        <v>34385</v>
      </c>
    </row>
    <row r="8456" spans="1:7">
      <c r="A8456" s="4" t="s">
        <v>34386</v>
      </c>
      <c r="B8456" s="4" t="s">
        <v>34387</v>
      </c>
      <c r="C8456" s="4" t="s">
        <v>464</v>
      </c>
      <c r="D8456" s="4">
        <v>34</v>
      </c>
      <c r="E8456" s="4" t="s">
        <v>34388</v>
      </c>
      <c r="F8456" s="4">
        <v>1.34640645980835</v>
      </c>
      <c r="G8456" s="4" t="s">
        <v>34389</v>
      </c>
    </row>
    <row r="8457" spans="1:7">
      <c r="A8457" s="4" t="s">
        <v>34390</v>
      </c>
      <c r="B8457" s="4" t="s">
        <v>34391</v>
      </c>
      <c r="C8457" s="4" t="s">
        <v>464</v>
      </c>
      <c r="D8457" s="4">
        <v>35</v>
      </c>
      <c r="E8457" s="4" t="s">
        <v>34392</v>
      </c>
      <c r="F8457" s="4">
        <v>1.34590971469879</v>
      </c>
      <c r="G8457" s="4" t="s">
        <v>34393</v>
      </c>
    </row>
    <row r="8458" spans="1:7">
      <c r="A8458" s="4" t="s">
        <v>34394</v>
      </c>
      <c r="B8458" s="4" t="s">
        <v>34395</v>
      </c>
      <c r="C8458" s="4" t="s">
        <v>464</v>
      </c>
      <c r="D8458" s="4">
        <v>40</v>
      </c>
      <c r="E8458" s="4" t="s">
        <v>34396</v>
      </c>
      <c r="F8458" s="4">
        <v>1.34539365768433</v>
      </c>
      <c r="G8458" s="4" t="s">
        <v>34397</v>
      </c>
    </row>
    <row r="8459" spans="1:7">
      <c r="A8459" s="4" t="s">
        <v>34398</v>
      </c>
      <c r="B8459" s="4" t="s">
        <v>34399</v>
      </c>
      <c r="C8459" s="4" t="s">
        <v>464</v>
      </c>
      <c r="D8459" s="4">
        <v>42</v>
      </c>
      <c r="E8459" s="4" t="s">
        <v>34400</v>
      </c>
      <c r="F8459" s="4">
        <v>1.34536242485046</v>
      </c>
      <c r="G8459" s="4" t="s">
        <v>34401</v>
      </c>
    </row>
    <row r="8460" spans="1:7">
      <c r="A8460" s="4" t="s">
        <v>34402</v>
      </c>
      <c r="B8460" s="4" t="s">
        <v>34403</v>
      </c>
      <c r="C8460" s="4" t="s">
        <v>464</v>
      </c>
      <c r="D8460" s="4">
        <v>39</v>
      </c>
      <c r="E8460" s="4" t="s">
        <v>34404</v>
      </c>
      <c r="F8460" s="4">
        <v>1.34505176544189</v>
      </c>
      <c r="G8460" s="4" t="s">
        <v>34405</v>
      </c>
    </row>
    <row r="8461" spans="1:7">
      <c r="A8461" s="4" t="s">
        <v>34406</v>
      </c>
      <c r="B8461" s="4" t="s">
        <v>34407</v>
      </c>
      <c r="C8461" s="4" t="s">
        <v>464</v>
      </c>
      <c r="D8461" s="4">
        <v>33</v>
      </c>
      <c r="E8461" s="4" t="s">
        <v>34408</v>
      </c>
      <c r="F8461" s="4">
        <v>1.3443169593811</v>
      </c>
      <c r="G8461" s="4" t="s">
        <v>34409</v>
      </c>
    </row>
    <row r="8462" spans="1:7">
      <c r="A8462" s="4" t="s">
        <v>34410</v>
      </c>
      <c r="B8462" s="4" t="s">
        <v>34411</v>
      </c>
      <c r="C8462" s="4" t="s">
        <v>464</v>
      </c>
      <c r="D8462" s="4">
        <v>39</v>
      </c>
      <c r="E8462" s="4" t="s">
        <v>34412</v>
      </c>
      <c r="F8462" s="4">
        <v>1.34399020671844</v>
      </c>
      <c r="G8462" s="4" t="s">
        <v>34413</v>
      </c>
    </row>
    <row r="8463" spans="1:7">
      <c r="A8463" s="4" t="s">
        <v>34414</v>
      </c>
      <c r="B8463" s="4" t="s">
        <v>34415</v>
      </c>
      <c r="C8463" s="4" t="s">
        <v>464</v>
      </c>
      <c r="D8463" s="4">
        <v>39</v>
      </c>
      <c r="E8463" s="4" t="s">
        <v>34416</v>
      </c>
      <c r="F8463" s="4">
        <v>1.34361588954926</v>
      </c>
      <c r="G8463" s="4" t="s">
        <v>34417</v>
      </c>
    </row>
    <row r="8464" spans="1:7">
      <c r="A8464" s="4" t="s">
        <v>34418</v>
      </c>
      <c r="B8464" s="4" t="s">
        <v>34419</v>
      </c>
      <c r="C8464" s="4" t="s">
        <v>464</v>
      </c>
      <c r="D8464" s="4">
        <v>38</v>
      </c>
      <c r="E8464" s="4" t="s">
        <v>34420</v>
      </c>
      <c r="F8464" s="4">
        <v>1.34282839298248</v>
      </c>
      <c r="G8464" s="4" t="s">
        <v>34421</v>
      </c>
    </row>
    <row r="8465" spans="1:7">
      <c r="A8465" s="4" t="s">
        <v>34422</v>
      </c>
      <c r="B8465" s="4" t="s">
        <v>34423</v>
      </c>
      <c r="C8465" s="4" t="s">
        <v>464</v>
      </c>
      <c r="D8465" s="4">
        <v>30</v>
      </c>
      <c r="E8465" s="4" t="s">
        <v>34424</v>
      </c>
      <c r="F8465" s="4">
        <v>1.34254765510559</v>
      </c>
      <c r="G8465" s="4" t="s">
        <v>34425</v>
      </c>
    </row>
    <row r="8466" spans="1:7">
      <c r="A8466" s="4" t="s">
        <v>34426</v>
      </c>
      <c r="B8466" s="4" t="s">
        <v>34427</v>
      </c>
      <c r="C8466" s="4" t="s">
        <v>464</v>
      </c>
      <c r="D8466" s="4">
        <v>39</v>
      </c>
      <c r="E8466" s="4" t="s">
        <v>34428</v>
      </c>
      <c r="F8466" s="4">
        <v>1.34210968017578</v>
      </c>
      <c r="G8466" s="4" t="s">
        <v>34429</v>
      </c>
    </row>
    <row r="8467" spans="1:7">
      <c r="A8467" s="4" t="s">
        <v>34430</v>
      </c>
      <c r="B8467" s="4" t="s">
        <v>34431</v>
      </c>
      <c r="C8467" s="4" t="s">
        <v>464</v>
      </c>
      <c r="D8467" s="4">
        <v>37</v>
      </c>
      <c r="E8467" s="4" t="s">
        <v>34432</v>
      </c>
      <c r="F8467" s="4">
        <v>1.34171485900879</v>
      </c>
      <c r="G8467" s="4" t="s">
        <v>34433</v>
      </c>
    </row>
    <row r="8468" spans="1:7">
      <c r="A8468" s="4" t="s">
        <v>34434</v>
      </c>
      <c r="B8468" s="4" t="s">
        <v>34435</v>
      </c>
      <c r="C8468" s="4" t="s">
        <v>464</v>
      </c>
      <c r="D8468" s="4">
        <v>36</v>
      </c>
      <c r="E8468" s="4" t="s">
        <v>34436</v>
      </c>
      <c r="F8468" s="4">
        <v>1.34171485900879</v>
      </c>
      <c r="G8468" s="4" t="s">
        <v>34437</v>
      </c>
    </row>
    <row r="8469" spans="1:7">
      <c r="A8469" s="4" t="s">
        <v>34438</v>
      </c>
      <c r="B8469" s="4" t="s">
        <v>34439</v>
      </c>
      <c r="C8469" s="4" t="s">
        <v>464</v>
      </c>
      <c r="D8469" s="4">
        <v>36</v>
      </c>
      <c r="E8469" s="4" t="s">
        <v>34440</v>
      </c>
      <c r="F8469" s="4">
        <v>1.34166586399078</v>
      </c>
      <c r="G8469" s="4" t="s">
        <v>34441</v>
      </c>
    </row>
    <row r="8470" spans="1:7">
      <c r="A8470" s="4" t="s">
        <v>34442</v>
      </c>
      <c r="B8470" s="4" t="s">
        <v>34443</v>
      </c>
      <c r="C8470" s="4" t="s">
        <v>464</v>
      </c>
      <c r="D8470" s="4">
        <v>41</v>
      </c>
      <c r="E8470" s="4" t="s">
        <v>34444</v>
      </c>
      <c r="F8470" s="4">
        <v>1.34159290790558</v>
      </c>
      <c r="G8470" s="4" t="s">
        <v>34445</v>
      </c>
    </row>
    <row r="8471" spans="1:7">
      <c r="A8471" s="4" t="s">
        <v>34446</v>
      </c>
      <c r="B8471" s="4" t="s">
        <v>34447</v>
      </c>
      <c r="C8471" s="4" t="s">
        <v>464</v>
      </c>
      <c r="D8471" s="4">
        <v>39</v>
      </c>
      <c r="E8471" s="4" t="s">
        <v>34448</v>
      </c>
      <c r="F8471" s="4">
        <v>1.34131693840027</v>
      </c>
      <c r="G8471" s="4" t="s">
        <v>34449</v>
      </c>
    </row>
    <row r="8472" spans="1:7">
      <c r="A8472" s="4" t="s">
        <v>34450</v>
      </c>
      <c r="B8472" s="4" t="s">
        <v>34451</v>
      </c>
      <c r="C8472" s="4" t="s">
        <v>464</v>
      </c>
      <c r="D8472" s="4">
        <v>35</v>
      </c>
      <c r="E8472" s="4" t="s">
        <v>34452</v>
      </c>
      <c r="F8472" s="4">
        <v>1.34128153324127</v>
      </c>
      <c r="G8472" s="4" t="s">
        <v>34453</v>
      </c>
    </row>
    <row r="8473" spans="1:7">
      <c r="A8473" s="4" t="s">
        <v>34454</v>
      </c>
      <c r="B8473" s="4" t="s">
        <v>34455</v>
      </c>
      <c r="C8473" s="4" t="s">
        <v>464</v>
      </c>
      <c r="D8473" s="4">
        <v>33</v>
      </c>
      <c r="E8473" s="4" t="s">
        <v>34456</v>
      </c>
      <c r="F8473" s="4">
        <v>1.34069323539734</v>
      </c>
      <c r="G8473" s="4" t="s">
        <v>34457</v>
      </c>
    </row>
    <row r="8474" spans="1:7">
      <c r="A8474" s="4" t="s">
        <v>34458</v>
      </c>
      <c r="B8474" s="4" t="s">
        <v>34459</v>
      </c>
      <c r="C8474" s="4" t="s">
        <v>464</v>
      </c>
      <c r="D8474" s="4">
        <v>35</v>
      </c>
      <c r="E8474" s="4" t="s">
        <v>34460</v>
      </c>
      <c r="F8474" s="4">
        <v>1.340252161026</v>
      </c>
      <c r="G8474" s="4" t="s">
        <v>34461</v>
      </c>
    </row>
    <row r="8475" spans="1:7">
      <c r="A8475" s="4" t="s">
        <v>34462</v>
      </c>
      <c r="B8475" s="4" t="s">
        <v>34463</v>
      </c>
      <c r="C8475" s="4" t="s">
        <v>464</v>
      </c>
      <c r="D8475" s="4">
        <v>32</v>
      </c>
      <c r="E8475" s="4" t="s">
        <v>34464</v>
      </c>
      <c r="F8475" s="4">
        <v>1.33882141113281</v>
      </c>
      <c r="G8475" s="4" t="s">
        <v>34465</v>
      </c>
    </row>
    <row r="8476" spans="1:7">
      <c r="A8476" s="4" t="s">
        <v>34466</v>
      </c>
      <c r="B8476" s="4" t="s">
        <v>34467</v>
      </c>
      <c r="C8476" s="4" t="s">
        <v>464</v>
      </c>
      <c r="D8476" s="4">
        <v>40</v>
      </c>
      <c r="E8476" s="4" t="s">
        <v>34468</v>
      </c>
      <c r="F8476" s="4">
        <v>1.33855962753296</v>
      </c>
      <c r="G8476" s="4" t="s">
        <v>34469</v>
      </c>
    </row>
    <row r="8477" spans="1:7">
      <c r="A8477" s="4" t="s">
        <v>34470</v>
      </c>
      <c r="B8477" s="4" t="s">
        <v>34471</v>
      </c>
      <c r="C8477" s="4" t="s">
        <v>551</v>
      </c>
      <c r="D8477" s="4">
        <v>14</v>
      </c>
      <c r="E8477" s="4" t="s">
        <v>34472</v>
      </c>
      <c r="F8477" s="4">
        <v>1.33847510814667</v>
      </c>
      <c r="G8477" s="4" t="s">
        <v>34473</v>
      </c>
    </row>
    <row r="8478" spans="1:7">
      <c r="A8478" s="4" t="s">
        <v>34474</v>
      </c>
      <c r="B8478" s="4" t="s">
        <v>34475</v>
      </c>
      <c r="C8478" s="4" t="s">
        <v>464</v>
      </c>
      <c r="D8478" s="4">
        <v>42</v>
      </c>
      <c r="E8478" s="4" t="s">
        <v>34476</v>
      </c>
      <c r="F8478" s="4">
        <v>1.33834683895111</v>
      </c>
      <c r="G8478" s="4" t="s">
        <v>34477</v>
      </c>
    </row>
    <row r="8479" spans="1:7">
      <c r="A8479" s="4" t="s">
        <v>34478</v>
      </c>
      <c r="B8479" s="4" t="s">
        <v>34479</v>
      </c>
      <c r="C8479" s="4" t="s">
        <v>464</v>
      </c>
      <c r="D8479" s="4">
        <v>34</v>
      </c>
      <c r="E8479" s="4" t="s">
        <v>34480</v>
      </c>
      <c r="F8479" s="4">
        <v>1.33813953399658</v>
      </c>
      <c r="G8479" s="4" t="s">
        <v>34481</v>
      </c>
    </row>
    <row r="8480" spans="1:7">
      <c r="A8480" s="4" t="s">
        <v>34482</v>
      </c>
      <c r="B8480" s="4" t="s">
        <v>34483</v>
      </c>
      <c r="C8480" s="4" t="s">
        <v>464</v>
      </c>
      <c r="D8480" s="4">
        <v>38</v>
      </c>
      <c r="E8480" s="4" t="s">
        <v>34484</v>
      </c>
      <c r="F8480" s="4">
        <v>1.33793997764587</v>
      </c>
      <c r="G8480" s="4" t="s">
        <v>34485</v>
      </c>
    </row>
    <row r="8481" spans="1:7">
      <c r="A8481" s="4" t="s">
        <v>34486</v>
      </c>
      <c r="B8481" s="4" t="s">
        <v>34487</v>
      </c>
      <c r="C8481" s="4" t="s">
        <v>464</v>
      </c>
      <c r="D8481" s="4">
        <v>37</v>
      </c>
      <c r="E8481" s="4" t="s">
        <v>34488</v>
      </c>
      <c r="F8481" s="4">
        <v>1.33783233165741</v>
      </c>
      <c r="G8481" s="4" t="s">
        <v>34489</v>
      </c>
    </row>
    <row r="8482" spans="1:7">
      <c r="A8482" s="4" t="s">
        <v>34490</v>
      </c>
      <c r="B8482" s="4" t="s">
        <v>34491</v>
      </c>
      <c r="C8482" s="4" t="s">
        <v>464</v>
      </c>
      <c r="D8482" s="4">
        <v>39</v>
      </c>
      <c r="E8482" s="4" t="s">
        <v>34492</v>
      </c>
      <c r="F8482" s="4">
        <v>1.33766770362854</v>
      </c>
      <c r="G8482" s="4" t="s">
        <v>34493</v>
      </c>
    </row>
    <row r="8483" spans="1:7">
      <c r="A8483" s="4" t="s">
        <v>34494</v>
      </c>
      <c r="B8483" s="4" t="s">
        <v>34495</v>
      </c>
      <c r="C8483" s="4" t="s">
        <v>464</v>
      </c>
      <c r="D8483" s="4">
        <v>33</v>
      </c>
      <c r="E8483" s="4" t="s">
        <v>34496</v>
      </c>
      <c r="F8483" s="4">
        <v>1.33757722377777</v>
      </c>
      <c r="G8483" s="4" t="s">
        <v>34497</v>
      </c>
    </row>
    <row r="8484" spans="1:7">
      <c r="A8484" s="4" t="s">
        <v>34498</v>
      </c>
      <c r="B8484" s="4" t="s">
        <v>34499</v>
      </c>
      <c r="C8484" s="4" t="s">
        <v>464</v>
      </c>
      <c r="D8484" s="4">
        <v>29</v>
      </c>
      <c r="E8484" s="4" t="s">
        <v>34500</v>
      </c>
      <c r="F8484" s="4">
        <v>1.33753502368927</v>
      </c>
      <c r="G8484" s="4" t="s">
        <v>34501</v>
      </c>
    </row>
    <row r="8485" spans="1:7">
      <c r="A8485" s="4" t="s">
        <v>34502</v>
      </c>
      <c r="B8485" s="4" t="s">
        <v>34503</v>
      </c>
      <c r="C8485" s="4" t="s">
        <v>464</v>
      </c>
      <c r="D8485" s="4">
        <v>27</v>
      </c>
      <c r="E8485" s="4" t="s">
        <v>34504</v>
      </c>
      <c r="F8485" s="4">
        <v>1.33707511425018</v>
      </c>
      <c r="G8485" s="4" t="s">
        <v>34505</v>
      </c>
    </row>
    <row r="8486" spans="1:7">
      <c r="A8486" s="4" t="s">
        <v>34506</v>
      </c>
      <c r="B8486" s="4" t="s">
        <v>34507</v>
      </c>
      <c r="C8486" s="4" t="s">
        <v>464</v>
      </c>
      <c r="D8486" s="4">
        <v>39</v>
      </c>
      <c r="E8486" s="4" t="s">
        <v>34508</v>
      </c>
      <c r="F8486" s="4">
        <v>1.33666384220123</v>
      </c>
      <c r="G8486" s="4" t="s">
        <v>34509</v>
      </c>
    </row>
    <row r="8487" spans="1:7">
      <c r="A8487" s="4" t="s">
        <v>34510</v>
      </c>
      <c r="B8487" s="4" t="s">
        <v>34511</v>
      </c>
      <c r="C8487" s="4" t="s">
        <v>551</v>
      </c>
      <c r="D8487" s="4">
        <v>20</v>
      </c>
      <c r="E8487" s="4" t="s">
        <v>34512</v>
      </c>
      <c r="F8487" s="4">
        <v>1.33620202541351</v>
      </c>
      <c r="G8487" s="4" t="s">
        <v>34513</v>
      </c>
    </row>
    <row r="8488" spans="1:7">
      <c r="A8488" s="4" t="s">
        <v>34514</v>
      </c>
      <c r="B8488" s="4" t="s">
        <v>34515</v>
      </c>
      <c r="C8488" s="4" t="s">
        <v>1124</v>
      </c>
      <c r="D8488" s="4">
        <v>4</v>
      </c>
      <c r="E8488" s="4" t="s">
        <v>34516</v>
      </c>
      <c r="F8488" s="4">
        <v>1.33494114875793</v>
      </c>
      <c r="G8488" s="4" t="s">
        <v>34517</v>
      </c>
    </row>
    <row r="8489" spans="1:7">
      <c r="A8489" s="4" t="s">
        <v>34518</v>
      </c>
      <c r="B8489" s="4" t="s">
        <v>34519</v>
      </c>
      <c r="C8489" s="4" t="s">
        <v>1124</v>
      </c>
      <c r="D8489" s="4">
        <v>2</v>
      </c>
      <c r="E8489" s="4" t="s">
        <v>34520</v>
      </c>
      <c r="F8489" s="4">
        <v>1.33494114875793</v>
      </c>
      <c r="G8489" s="4" t="s">
        <v>34521</v>
      </c>
    </row>
    <row r="8490" spans="1:7">
      <c r="A8490" s="4" t="s">
        <v>34522</v>
      </c>
      <c r="B8490" s="4" t="s">
        <v>34523</v>
      </c>
      <c r="C8490" s="4" t="s">
        <v>464</v>
      </c>
      <c r="D8490" s="4">
        <v>40</v>
      </c>
      <c r="E8490" s="4" t="s">
        <v>34524</v>
      </c>
      <c r="F8490" s="4">
        <v>1.33293473720551</v>
      </c>
      <c r="G8490" s="4" t="s">
        <v>34525</v>
      </c>
    </row>
    <row r="8491" spans="1:7">
      <c r="A8491" s="4" t="s">
        <v>34526</v>
      </c>
      <c r="B8491" s="4" t="s">
        <v>34527</v>
      </c>
      <c r="C8491" s="4" t="s">
        <v>464</v>
      </c>
      <c r="D8491" s="4">
        <v>39</v>
      </c>
      <c r="E8491" s="4" t="s">
        <v>34528</v>
      </c>
      <c r="F8491" s="4">
        <v>1.33287763595581</v>
      </c>
      <c r="G8491" s="4" t="s">
        <v>34529</v>
      </c>
    </row>
    <row r="8492" spans="1:7">
      <c r="A8492" s="4" t="s">
        <v>34530</v>
      </c>
      <c r="B8492" s="4" t="s">
        <v>34531</v>
      </c>
      <c r="C8492" s="4" t="s">
        <v>464</v>
      </c>
      <c r="D8492" s="4">
        <v>46</v>
      </c>
      <c r="E8492" s="4" t="s">
        <v>34532</v>
      </c>
      <c r="F8492" s="4">
        <v>1.33265566825867</v>
      </c>
      <c r="G8492" s="4" t="s">
        <v>34533</v>
      </c>
    </row>
    <row r="8493" spans="1:7">
      <c r="A8493" s="4" t="s">
        <v>34534</v>
      </c>
      <c r="B8493" s="4" t="s">
        <v>34535</v>
      </c>
      <c r="C8493" s="4" t="s">
        <v>464</v>
      </c>
      <c r="D8493" s="4">
        <v>37</v>
      </c>
      <c r="E8493" s="4" t="s">
        <v>34536</v>
      </c>
      <c r="F8493" s="4">
        <v>1.33234536647797</v>
      </c>
      <c r="G8493" s="4" t="s">
        <v>34537</v>
      </c>
    </row>
    <row r="8494" spans="1:7">
      <c r="A8494" s="4" t="s">
        <v>34538</v>
      </c>
      <c r="B8494" s="4" t="s">
        <v>34539</v>
      </c>
      <c r="C8494" s="4" t="s">
        <v>464</v>
      </c>
      <c r="D8494" s="4">
        <v>34</v>
      </c>
      <c r="E8494" s="4" t="s">
        <v>34540</v>
      </c>
      <c r="F8494" s="4">
        <v>1.33179748058319</v>
      </c>
      <c r="G8494" s="4" t="s">
        <v>34541</v>
      </c>
    </row>
    <row r="8495" spans="1:7">
      <c r="A8495" s="4" t="s">
        <v>34542</v>
      </c>
      <c r="B8495" s="4" t="s">
        <v>34543</v>
      </c>
      <c r="C8495" s="4" t="s">
        <v>464</v>
      </c>
      <c r="D8495" s="4">
        <v>40</v>
      </c>
      <c r="E8495" s="4" t="s">
        <v>34544</v>
      </c>
      <c r="F8495" s="4">
        <v>1.33160495758057</v>
      </c>
      <c r="G8495" s="4" t="s">
        <v>34545</v>
      </c>
    </row>
    <row r="8496" spans="1:7">
      <c r="A8496" s="4" t="s">
        <v>34546</v>
      </c>
      <c r="B8496" s="4" t="s">
        <v>34547</v>
      </c>
      <c r="C8496" s="4" t="s">
        <v>464</v>
      </c>
      <c r="D8496" s="4">
        <v>34</v>
      </c>
      <c r="E8496" s="4" t="s">
        <v>34548</v>
      </c>
      <c r="F8496" s="4">
        <v>1.33149671554565</v>
      </c>
      <c r="G8496" s="4" t="s">
        <v>34549</v>
      </c>
    </row>
    <row r="8497" spans="1:7">
      <c r="A8497" s="4" t="s">
        <v>34550</v>
      </c>
      <c r="B8497" s="4" t="s">
        <v>34551</v>
      </c>
      <c r="C8497" s="4" t="s">
        <v>464</v>
      </c>
      <c r="D8497" s="4">
        <v>32</v>
      </c>
      <c r="E8497" s="4" t="s">
        <v>34552</v>
      </c>
      <c r="F8497" s="4">
        <v>1.33148062229156</v>
      </c>
      <c r="G8497" s="4" t="s">
        <v>34553</v>
      </c>
    </row>
    <row r="8498" spans="1:7">
      <c r="A8498" s="4" t="s">
        <v>34554</v>
      </c>
      <c r="B8498" s="4" t="s">
        <v>34555</v>
      </c>
      <c r="C8498" s="4" t="s">
        <v>551</v>
      </c>
      <c r="D8498" s="4">
        <v>16</v>
      </c>
      <c r="E8498" s="4" t="s">
        <v>34556</v>
      </c>
      <c r="F8498" s="4">
        <v>1.33134341239929</v>
      </c>
      <c r="G8498" s="4" t="s">
        <v>34557</v>
      </c>
    </row>
    <row r="8499" spans="1:7">
      <c r="A8499" s="4" t="s">
        <v>34558</v>
      </c>
      <c r="B8499" s="4" t="s">
        <v>34559</v>
      </c>
      <c r="C8499" s="4" t="s">
        <v>464</v>
      </c>
      <c r="D8499" s="4">
        <v>35</v>
      </c>
      <c r="E8499" s="4" t="s">
        <v>34560</v>
      </c>
      <c r="F8499" s="4">
        <v>1.33091926574707</v>
      </c>
      <c r="G8499" s="4" t="s">
        <v>34561</v>
      </c>
    </row>
    <row r="8500" spans="1:7">
      <c r="A8500" s="4" t="s">
        <v>34562</v>
      </c>
      <c r="B8500" s="4" t="s">
        <v>34563</v>
      </c>
      <c r="C8500" s="4" t="s">
        <v>464</v>
      </c>
      <c r="D8500" s="4">
        <v>30</v>
      </c>
      <c r="E8500" s="4" t="s">
        <v>34564</v>
      </c>
      <c r="F8500" s="4">
        <v>1.33091700077057</v>
      </c>
      <c r="G8500" s="4" t="s">
        <v>34565</v>
      </c>
    </row>
    <row r="8501" spans="1:7">
      <c r="A8501" s="4" t="s">
        <v>34566</v>
      </c>
      <c r="B8501" s="4" t="s">
        <v>34567</v>
      </c>
      <c r="C8501" s="4" t="s">
        <v>464</v>
      </c>
      <c r="D8501" s="4">
        <v>38</v>
      </c>
      <c r="E8501" s="4" t="s">
        <v>34568</v>
      </c>
      <c r="F8501" s="4">
        <v>1.33080101013184</v>
      </c>
      <c r="G8501" s="4" t="s">
        <v>34569</v>
      </c>
    </row>
    <row r="8502" spans="1:7">
      <c r="A8502" s="4" t="s">
        <v>34570</v>
      </c>
      <c r="B8502" s="4" t="s">
        <v>34571</v>
      </c>
      <c r="C8502" s="4" t="s">
        <v>464</v>
      </c>
      <c r="D8502" s="4">
        <v>34</v>
      </c>
      <c r="E8502" s="4" t="s">
        <v>34572</v>
      </c>
      <c r="F8502" s="4">
        <v>1.33006405830383</v>
      </c>
      <c r="G8502" s="4" t="s">
        <v>34573</v>
      </c>
    </row>
    <row r="8503" spans="1:7">
      <c r="A8503" s="4" t="s">
        <v>34574</v>
      </c>
      <c r="B8503" s="4" t="s">
        <v>34575</v>
      </c>
      <c r="C8503" s="4" t="s">
        <v>464</v>
      </c>
      <c r="D8503" s="4">
        <v>30</v>
      </c>
      <c r="E8503" s="4" t="s">
        <v>34576</v>
      </c>
      <c r="F8503" s="4">
        <v>1.32998609542847</v>
      </c>
      <c r="G8503" s="4" t="s">
        <v>34577</v>
      </c>
    </row>
    <row r="8504" spans="1:7">
      <c r="A8504" s="4" t="s">
        <v>34578</v>
      </c>
      <c r="B8504" s="4" t="s">
        <v>34579</v>
      </c>
      <c r="C8504" s="4" t="s">
        <v>464</v>
      </c>
      <c r="D8504" s="4">
        <v>36</v>
      </c>
      <c r="E8504" s="4" t="s">
        <v>34580</v>
      </c>
      <c r="F8504" s="4">
        <v>1.32978057861328</v>
      </c>
      <c r="G8504" s="4" t="s">
        <v>34581</v>
      </c>
    </row>
    <row r="8505" spans="1:7">
      <c r="A8505" s="4" t="s">
        <v>34582</v>
      </c>
      <c r="B8505" s="4" t="s">
        <v>34583</v>
      </c>
      <c r="C8505" s="4" t="s">
        <v>464</v>
      </c>
      <c r="D8505" s="4">
        <v>38</v>
      </c>
      <c r="E8505" s="4" t="s">
        <v>34584</v>
      </c>
      <c r="F8505" s="4">
        <v>1.329674243927</v>
      </c>
      <c r="G8505" s="4" t="s">
        <v>34585</v>
      </c>
    </row>
    <row r="8506" spans="1:7">
      <c r="A8506" s="4" t="s">
        <v>34586</v>
      </c>
      <c r="B8506" s="4" t="s">
        <v>34587</v>
      </c>
      <c r="C8506" s="4" t="s">
        <v>464</v>
      </c>
      <c r="D8506" s="4">
        <v>41</v>
      </c>
      <c r="E8506" s="4" t="s">
        <v>34588</v>
      </c>
      <c r="F8506" s="4">
        <v>1.32949113845825</v>
      </c>
      <c r="G8506" s="4" t="s">
        <v>34589</v>
      </c>
    </row>
    <row r="8507" spans="1:7">
      <c r="A8507" s="4" t="s">
        <v>34590</v>
      </c>
      <c r="B8507" s="4" t="s">
        <v>34591</v>
      </c>
      <c r="C8507" s="4" t="s">
        <v>464</v>
      </c>
      <c r="D8507" s="4">
        <v>27</v>
      </c>
      <c r="E8507" s="4" t="s">
        <v>34592</v>
      </c>
      <c r="F8507" s="4">
        <v>1.32940280437469</v>
      </c>
      <c r="G8507" s="4" t="s">
        <v>34593</v>
      </c>
    </row>
    <row r="8508" spans="1:7">
      <c r="A8508" s="4" t="s">
        <v>34594</v>
      </c>
      <c r="B8508" s="4" t="s">
        <v>34595</v>
      </c>
      <c r="C8508" s="4" t="s">
        <v>464</v>
      </c>
      <c r="D8508" s="4">
        <v>38</v>
      </c>
      <c r="E8508" s="4" t="s">
        <v>34596</v>
      </c>
      <c r="F8508" s="4">
        <v>1.32866525650024</v>
      </c>
      <c r="G8508" s="4" t="s">
        <v>34597</v>
      </c>
    </row>
    <row r="8509" spans="1:7">
      <c r="A8509" s="4" t="s">
        <v>34598</v>
      </c>
      <c r="B8509" s="4" t="s">
        <v>34599</v>
      </c>
      <c r="C8509" s="4" t="s">
        <v>464</v>
      </c>
      <c r="D8509" s="4">
        <v>40</v>
      </c>
      <c r="E8509" s="4" t="s">
        <v>34600</v>
      </c>
      <c r="F8509" s="4">
        <v>1.3286304473877</v>
      </c>
      <c r="G8509" s="4" t="s">
        <v>34601</v>
      </c>
    </row>
    <row r="8510" spans="1:7">
      <c r="A8510" s="4" t="s">
        <v>34602</v>
      </c>
      <c r="B8510" s="4" t="s">
        <v>34603</v>
      </c>
      <c r="C8510" s="4" t="s">
        <v>464</v>
      </c>
      <c r="D8510" s="4">
        <v>37</v>
      </c>
      <c r="E8510" s="4" t="s">
        <v>34604</v>
      </c>
      <c r="F8510" s="4">
        <v>1.32829821109772</v>
      </c>
      <c r="G8510" s="4" t="s">
        <v>34605</v>
      </c>
    </row>
    <row r="8511" spans="1:7">
      <c r="A8511" s="4" t="s">
        <v>34606</v>
      </c>
      <c r="B8511" s="4" t="s">
        <v>34607</v>
      </c>
      <c r="C8511" s="4" t="s">
        <v>464</v>
      </c>
      <c r="D8511" s="4">
        <v>36</v>
      </c>
      <c r="E8511" s="4" t="s">
        <v>34608</v>
      </c>
      <c r="F8511" s="4">
        <v>1.32826316356659</v>
      </c>
      <c r="G8511" s="4" t="s">
        <v>34609</v>
      </c>
    </row>
    <row r="8512" spans="1:7">
      <c r="A8512" s="4" t="s">
        <v>34610</v>
      </c>
      <c r="B8512" s="4" t="s">
        <v>34611</v>
      </c>
      <c r="C8512" s="4" t="s">
        <v>464</v>
      </c>
      <c r="D8512" s="4">
        <v>38</v>
      </c>
      <c r="E8512" s="4" t="s">
        <v>34612</v>
      </c>
      <c r="F8512" s="4">
        <v>1.32809591293335</v>
      </c>
      <c r="G8512" s="4" t="s">
        <v>34613</v>
      </c>
    </row>
    <row r="8513" spans="1:7">
      <c r="A8513" s="4" t="s">
        <v>34614</v>
      </c>
      <c r="B8513" s="4" t="s">
        <v>34615</v>
      </c>
      <c r="C8513" s="4" t="s">
        <v>551</v>
      </c>
      <c r="D8513" s="4">
        <v>18</v>
      </c>
      <c r="E8513" s="4" t="s">
        <v>34616</v>
      </c>
      <c r="F8513" s="4">
        <v>1.3280440568924</v>
      </c>
      <c r="G8513" s="4" t="s">
        <v>34617</v>
      </c>
    </row>
    <row r="8514" spans="1:7">
      <c r="A8514" s="4" t="s">
        <v>34618</v>
      </c>
      <c r="B8514" s="4" t="s">
        <v>34619</v>
      </c>
      <c r="C8514" s="4" t="s">
        <v>551</v>
      </c>
      <c r="D8514" s="4">
        <v>20</v>
      </c>
      <c r="E8514" s="4" t="s">
        <v>34620</v>
      </c>
      <c r="F8514" s="4">
        <v>1.32785940170288</v>
      </c>
      <c r="G8514" s="4" t="s">
        <v>34621</v>
      </c>
    </row>
    <row r="8515" spans="1:7">
      <c r="A8515" s="4" t="s">
        <v>34622</v>
      </c>
      <c r="B8515" s="4" t="s">
        <v>34623</v>
      </c>
      <c r="C8515" s="4" t="s">
        <v>464</v>
      </c>
      <c r="D8515" s="4">
        <v>40</v>
      </c>
      <c r="E8515" s="4" t="s">
        <v>34624</v>
      </c>
      <c r="F8515" s="4">
        <v>1.32712399959564</v>
      </c>
      <c r="G8515" s="4" t="s">
        <v>34625</v>
      </c>
    </row>
    <row r="8516" spans="1:7">
      <c r="A8516" s="4" t="s">
        <v>34626</v>
      </c>
      <c r="B8516" s="4" t="s">
        <v>34627</v>
      </c>
      <c r="C8516" s="4" t="s">
        <v>464</v>
      </c>
      <c r="D8516" s="4">
        <v>41</v>
      </c>
      <c r="E8516" s="4" t="s">
        <v>34628</v>
      </c>
      <c r="F8516" s="4">
        <v>1.32706260681152</v>
      </c>
      <c r="G8516" s="4" t="s">
        <v>34629</v>
      </c>
    </row>
    <row r="8517" spans="1:7">
      <c r="A8517" s="4" t="s">
        <v>34630</v>
      </c>
      <c r="B8517" s="4" t="s">
        <v>34631</v>
      </c>
      <c r="C8517" s="4" t="s">
        <v>464</v>
      </c>
      <c r="D8517" s="4">
        <v>26</v>
      </c>
      <c r="E8517" s="4" t="s">
        <v>34632</v>
      </c>
      <c r="F8517" s="4">
        <v>1.3267068862915</v>
      </c>
      <c r="G8517" s="4" t="s">
        <v>34633</v>
      </c>
    </row>
    <row r="8518" spans="1:7">
      <c r="A8518" s="4" t="s">
        <v>34634</v>
      </c>
      <c r="B8518" s="4" t="s">
        <v>34635</v>
      </c>
      <c r="C8518" s="4" t="s">
        <v>464</v>
      </c>
      <c r="D8518" s="4">
        <v>36</v>
      </c>
      <c r="E8518" s="4" t="s">
        <v>34636</v>
      </c>
      <c r="F8518" s="4">
        <v>1.32658898830414</v>
      </c>
      <c r="G8518" s="4" t="s">
        <v>34637</v>
      </c>
    </row>
    <row r="8519" spans="1:7">
      <c r="A8519" s="4" t="s">
        <v>34638</v>
      </c>
      <c r="B8519" s="4" t="s">
        <v>34639</v>
      </c>
      <c r="C8519" s="4" t="s">
        <v>464</v>
      </c>
      <c r="D8519" s="4">
        <v>38</v>
      </c>
      <c r="E8519" s="4" t="s">
        <v>34640</v>
      </c>
      <c r="F8519" s="4">
        <v>1.32637846469879</v>
      </c>
      <c r="G8519" s="4" t="s">
        <v>34641</v>
      </c>
    </row>
    <row r="8520" spans="1:7">
      <c r="A8520" s="4" t="s">
        <v>34642</v>
      </c>
      <c r="B8520" s="4" t="s">
        <v>34643</v>
      </c>
      <c r="C8520" s="4" t="s">
        <v>464</v>
      </c>
      <c r="D8520" s="4">
        <v>39</v>
      </c>
      <c r="E8520" s="4" t="s">
        <v>34644</v>
      </c>
      <c r="F8520" s="4">
        <v>1.32626569271088</v>
      </c>
      <c r="G8520" s="4" t="s">
        <v>34645</v>
      </c>
    </row>
    <row r="8521" spans="1:7">
      <c r="A8521" s="4" t="s">
        <v>34646</v>
      </c>
      <c r="B8521" s="4" t="s">
        <v>34647</v>
      </c>
      <c r="C8521" s="4" t="s">
        <v>464</v>
      </c>
      <c r="D8521" s="4">
        <v>36</v>
      </c>
      <c r="E8521" s="4" t="s">
        <v>34648</v>
      </c>
      <c r="F8521" s="4">
        <v>1.32587122917175</v>
      </c>
      <c r="G8521" s="4" t="s">
        <v>34649</v>
      </c>
    </row>
    <row r="8522" spans="1:7">
      <c r="A8522" s="4" t="s">
        <v>34650</v>
      </c>
      <c r="B8522" s="4" t="s">
        <v>34651</v>
      </c>
      <c r="C8522" s="4" t="s">
        <v>464</v>
      </c>
      <c r="D8522" s="4">
        <v>37</v>
      </c>
      <c r="E8522" s="4" t="s">
        <v>34652</v>
      </c>
      <c r="F8522" s="4">
        <v>1.32530379295349</v>
      </c>
      <c r="G8522" s="4" t="s">
        <v>34653</v>
      </c>
    </row>
    <row r="8523" spans="1:7">
      <c r="A8523" s="4" t="s">
        <v>34654</v>
      </c>
      <c r="B8523" s="4" t="s">
        <v>34655</v>
      </c>
      <c r="C8523" s="4" t="s">
        <v>4103</v>
      </c>
      <c r="D8523" s="4">
        <v>8</v>
      </c>
      <c r="E8523" s="4" t="s">
        <v>34656</v>
      </c>
      <c r="F8523" s="4">
        <v>1.32495296001434</v>
      </c>
      <c r="G8523" s="4" t="s">
        <v>34657</v>
      </c>
    </row>
    <row r="8524" spans="1:7">
      <c r="A8524" s="4" t="s">
        <v>34658</v>
      </c>
      <c r="B8524" s="4" t="s">
        <v>34659</v>
      </c>
      <c r="C8524" s="4" t="s">
        <v>464</v>
      </c>
      <c r="D8524" s="4">
        <v>41</v>
      </c>
      <c r="E8524" s="4" t="s">
        <v>34660</v>
      </c>
      <c r="F8524" s="4">
        <v>1.32404124736786</v>
      </c>
      <c r="G8524" s="4" t="s">
        <v>34661</v>
      </c>
    </row>
    <row r="8525" spans="1:7">
      <c r="A8525" s="4" t="s">
        <v>34662</v>
      </c>
      <c r="B8525" s="4" t="s">
        <v>34663</v>
      </c>
      <c r="C8525" s="4" t="s">
        <v>464</v>
      </c>
      <c r="D8525" s="4">
        <v>34</v>
      </c>
      <c r="E8525" s="4" t="s">
        <v>34664</v>
      </c>
      <c r="F8525" s="4">
        <v>1.32330822944641</v>
      </c>
      <c r="G8525" s="4" t="s">
        <v>34665</v>
      </c>
    </row>
    <row r="8526" spans="1:7">
      <c r="A8526" s="4" t="s">
        <v>34666</v>
      </c>
      <c r="B8526" s="4" t="s">
        <v>34667</v>
      </c>
      <c r="C8526" s="4" t="s">
        <v>464</v>
      </c>
      <c r="D8526" s="4">
        <v>36</v>
      </c>
      <c r="E8526" s="4" t="s">
        <v>34668</v>
      </c>
      <c r="F8526" s="4">
        <v>1.32289123535156</v>
      </c>
      <c r="G8526" s="4" t="s">
        <v>34669</v>
      </c>
    </row>
    <row r="8527" spans="1:7">
      <c r="A8527" s="4" t="s">
        <v>969</v>
      </c>
      <c r="B8527" s="4" t="s">
        <v>970</v>
      </c>
      <c r="C8527" s="4" t="s">
        <v>464</v>
      </c>
      <c r="D8527" s="4">
        <v>37</v>
      </c>
      <c r="E8527" s="4" t="s">
        <v>971</v>
      </c>
      <c r="F8527" s="4">
        <v>1.32256758213043</v>
      </c>
      <c r="G8527" s="4" t="s">
        <v>972</v>
      </c>
    </row>
    <row r="8528" spans="1:7">
      <c r="A8528" s="4" t="s">
        <v>34670</v>
      </c>
      <c r="B8528" s="4" t="s">
        <v>34671</v>
      </c>
      <c r="C8528" s="4" t="s">
        <v>464</v>
      </c>
      <c r="D8528" s="4">
        <v>43</v>
      </c>
      <c r="E8528" s="4" t="s">
        <v>34672</v>
      </c>
      <c r="F8528" s="4">
        <v>1.32256293296814</v>
      </c>
      <c r="G8528" s="4" t="s">
        <v>34673</v>
      </c>
    </row>
    <row r="8529" spans="1:7">
      <c r="A8529" s="4" t="s">
        <v>34674</v>
      </c>
      <c r="B8529" s="4" t="s">
        <v>34675</v>
      </c>
      <c r="C8529" s="4" t="s">
        <v>464</v>
      </c>
      <c r="D8529" s="4">
        <v>32</v>
      </c>
      <c r="E8529" s="4" t="s">
        <v>34676</v>
      </c>
      <c r="F8529" s="4">
        <v>1.3223352432251</v>
      </c>
      <c r="G8529" s="4" t="s">
        <v>34677</v>
      </c>
    </row>
    <row r="8530" spans="1:7">
      <c r="A8530" s="4" t="s">
        <v>34678</v>
      </c>
      <c r="B8530" s="4" t="s">
        <v>34679</v>
      </c>
      <c r="C8530" s="4" t="s">
        <v>551</v>
      </c>
      <c r="D8530" s="4">
        <v>25</v>
      </c>
      <c r="E8530" s="4" t="s">
        <v>34680</v>
      </c>
      <c r="F8530" s="4">
        <v>1.32203996181488</v>
      </c>
      <c r="G8530" s="4" t="s">
        <v>34681</v>
      </c>
    </row>
    <row r="8531" spans="1:7">
      <c r="A8531" s="4" t="s">
        <v>34682</v>
      </c>
      <c r="B8531" s="4" t="s">
        <v>34683</v>
      </c>
      <c r="C8531" s="4" t="s">
        <v>464</v>
      </c>
      <c r="D8531" s="4">
        <v>43</v>
      </c>
      <c r="E8531" s="4" t="s">
        <v>34684</v>
      </c>
      <c r="F8531" s="4">
        <v>1.32196819782257</v>
      </c>
      <c r="G8531" s="4" t="s">
        <v>34685</v>
      </c>
    </row>
    <row r="8532" spans="1:7">
      <c r="A8532" s="4" t="s">
        <v>34686</v>
      </c>
      <c r="B8532" s="4" t="s">
        <v>34687</v>
      </c>
      <c r="C8532" s="4" t="s">
        <v>464</v>
      </c>
      <c r="D8532" s="4">
        <v>36</v>
      </c>
      <c r="E8532" s="4" t="s">
        <v>34688</v>
      </c>
      <c r="F8532" s="4">
        <v>1.32143318653107</v>
      </c>
      <c r="G8532" s="4" t="s">
        <v>34689</v>
      </c>
    </row>
    <row r="8533" spans="1:7">
      <c r="A8533" s="4" t="s">
        <v>34690</v>
      </c>
      <c r="B8533" s="4" t="s">
        <v>34691</v>
      </c>
      <c r="C8533" s="4" t="s">
        <v>464</v>
      </c>
      <c r="D8533" s="4">
        <v>42</v>
      </c>
      <c r="E8533" s="4" t="s">
        <v>34692</v>
      </c>
      <c r="F8533" s="4">
        <v>1.321009516716</v>
      </c>
      <c r="G8533" s="4" t="s">
        <v>34693</v>
      </c>
    </row>
    <row r="8534" spans="1:7">
      <c r="A8534" s="4" t="s">
        <v>34694</v>
      </c>
      <c r="B8534" s="4" t="s">
        <v>34695</v>
      </c>
      <c r="C8534" s="4" t="s">
        <v>464</v>
      </c>
      <c r="D8534" s="4">
        <v>40</v>
      </c>
      <c r="E8534" s="4" t="s">
        <v>34696</v>
      </c>
      <c r="F8534" s="4">
        <v>1.32093048095703</v>
      </c>
      <c r="G8534" s="4" t="s">
        <v>34697</v>
      </c>
    </row>
    <row r="8535" spans="1:7">
      <c r="A8535" s="4" t="s">
        <v>34698</v>
      </c>
      <c r="B8535" s="4" t="s">
        <v>34699</v>
      </c>
      <c r="C8535" s="4" t="s">
        <v>464</v>
      </c>
      <c r="D8535" s="4">
        <v>44</v>
      </c>
      <c r="E8535" s="4" t="s">
        <v>34700</v>
      </c>
      <c r="F8535" s="4">
        <v>1.31925904750824</v>
      </c>
      <c r="G8535" s="4" t="s">
        <v>34701</v>
      </c>
    </row>
    <row r="8536" spans="1:7">
      <c r="A8536" s="4" t="s">
        <v>34702</v>
      </c>
      <c r="B8536" s="4" t="s">
        <v>34703</v>
      </c>
      <c r="C8536" s="4" t="s">
        <v>464</v>
      </c>
      <c r="D8536" s="4">
        <v>38</v>
      </c>
      <c r="E8536" s="4" t="s">
        <v>34704</v>
      </c>
      <c r="F8536" s="4">
        <v>1.31921076774597</v>
      </c>
      <c r="G8536" s="4" t="s">
        <v>34705</v>
      </c>
    </row>
    <row r="8537" spans="1:7">
      <c r="A8537" s="4" t="s">
        <v>1109</v>
      </c>
      <c r="B8537" s="4" t="s">
        <v>1110</v>
      </c>
      <c r="C8537" s="4" t="s">
        <v>551</v>
      </c>
      <c r="D8537" s="4">
        <v>18</v>
      </c>
      <c r="E8537" s="4" t="s">
        <v>1111</v>
      </c>
      <c r="F8537" s="4">
        <v>1.31850242614746</v>
      </c>
      <c r="G8537" s="4" t="s">
        <v>1112</v>
      </c>
    </row>
    <row r="8538" spans="1:7">
      <c r="A8538" s="4" t="s">
        <v>34706</v>
      </c>
      <c r="B8538" s="4" t="s">
        <v>34707</v>
      </c>
      <c r="C8538" s="4" t="s">
        <v>464</v>
      </c>
      <c r="D8538" s="4">
        <v>26</v>
      </c>
      <c r="E8538" s="4" t="s">
        <v>34708</v>
      </c>
      <c r="F8538" s="4">
        <v>1.31826770305634</v>
      </c>
      <c r="G8538" s="4" t="s">
        <v>34709</v>
      </c>
    </row>
    <row r="8539" spans="1:7">
      <c r="A8539" s="4" t="s">
        <v>34710</v>
      </c>
      <c r="B8539" s="4" t="s">
        <v>34711</v>
      </c>
      <c r="C8539" s="4" t="s">
        <v>464</v>
      </c>
      <c r="D8539" s="4">
        <v>33</v>
      </c>
      <c r="E8539" s="4" t="s">
        <v>34712</v>
      </c>
      <c r="F8539" s="4">
        <v>1.31759202480316</v>
      </c>
      <c r="G8539" s="4" t="s">
        <v>34713</v>
      </c>
    </row>
    <row r="8540" spans="1:7">
      <c r="A8540" s="4" t="s">
        <v>34714</v>
      </c>
      <c r="B8540" s="4" t="s">
        <v>34715</v>
      </c>
      <c r="C8540" s="4" t="s">
        <v>464</v>
      </c>
      <c r="D8540" s="4">
        <v>38</v>
      </c>
      <c r="E8540" s="4" t="s">
        <v>34716</v>
      </c>
      <c r="F8540" s="4">
        <v>1.31742763519287</v>
      </c>
      <c r="G8540" s="4" t="s">
        <v>34717</v>
      </c>
    </row>
    <row r="8541" spans="1:7">
      <c r="A8541" s="4" t="s">
        <v>34718</v>
      </c>
      <c r="B8541" s="4" t="s">
        <v>34719</v>
      </c>
      <c r="C8541" s="4" t="s">
        <v>464</v>
      </c>
      <c r="D8541" s="4">
        <v>38</v>
      </c>
      <c r="E8541" s="4" t="s">
        <v>34720</v>
      </c>
      <c r="F8541" s="4">
        <v>1.31710529327393</v>
      </c>
      <c r="G8541" s="4" t="s">
        <v>34721</v>
      </c>
    </row>
    <row r="8542" spans="1:7">
      <c r="A8542" s="4" t="s">
        <v>34722</v>
      </c>
      <c r="B8542" s="4" t="s">
        <v>34723</v>
      </c>
      <c r="C8542" s="4" t="s">
        <v>464</v>
      </c>
      <c r="D8542" s="4">
        <v>42</v>
      </c>
      <c r="E8542" s="4" t="s">
        <v>34724</v>
      </c>
      <c r="F8542" s="4">
        <v>1.31618237495422</v>
      </c>
      <c r="G8542" s="4" t="s">
        <v>34725</v>
      </c>
    </row>
    <row r="8543" spans="1:7">
      <c r="A8543" s="4" t="s">
        <v>34726</v>
      </c>
      <c r="B8543" s="4" t="s">
        <v>34727</v>
      </c>
      <c r="C8543" s="4" t="s">
        <v>464</v>
      </c>
      <c r="D8543" s="4">
        <v>26</v>
      </c>
      <c r="E8543" s="4" t="s">
        <v>34728</v>
      </c>
      <c r="F8543" s="4">
        <v>1.315110206604</v>
      </c>
      <c r="G8543" s="4" t="s">
        <v>34729</v>
      </c>
    </row>
    <row r="8544" spans="1:7">
      <c r="A8544" s="4" t="s">
        <v>34730</v>
      </c>
      <c r="B8544" s="4" t="s">
        <v>34731</v>
      </c>
      <c r="C8544" s="4" t="s">
        <v>464</v>
      </c>
      <c r="D8544" s="4">
        <v>42</v>
      </c>
      <c r="E8544" s="4" t="s">
        <v>34732</v>
      </c>
      <c r="F8544" s="4">
        <v>1.31455683708191</v>
      </c>
      <c r="G8544" s="4" t="s">
        <v>34733</v>
      </c>
    </row>
    <row r="8545" spans="1:7">
      <c r="A8545" s="4" t="s">
        <v>34734</v>
      </c>
      <c r="B8545" s="4" t="s">
        <v>34735</v>
      </c>
      <c r="C8545" s="4" t="s">
        <v>464</v>
      </c>
      <c r="D8545" s="4">
        <v>36</v>
      </c>
      <c r="E8545" s="4" t="s">
        <v>34736</v>
      </c>
      <c r="F8545" s="4">
        <v>1.31439793109894</v>
      </c>
      <c r="G8545" s="4" t="s">
        <v>34737</v>
      </c>
    </row>
    <row r="8546" spans="1:7">
      <c r="A8546" s="4" t="s">
        <v>34738</v>
      </c>
      <c r="B8546" s="4" t="s">
        <v>34739</v>
      </c>
      <c r="C8546" s="4" t="s">
        <v>464</v>
      </c>
      <c r="D8546" s="4">
        <v>40</v>
      </c>
      <c r="E8546" s="4" t="s">
        <v>34740</v>
      </c>
      <c r="F8546" s="4">
        <v>1.31407499313354</v>
      </c>
      <c r="G8546" s="4" t="s">
        <v>34741</v>
      </c>
    </row>
    <row r="8547" spans="1:7">
      <c r="A8547" s="4" t="s">
        <v>34742</v>
      </c>
      <c r="B8547" s="4" t="s">
        <v>34743</v>
      </c>
      <c r="C8547" s="4" t="s">
        <v>464</v>
      </c>
      <c r="D8547" s="4">
        <v>33</v>
      </c>
      <c r="E8547" s="4" t="s">
        <v>34744</v>
      </c>
      <c r="F8547" s="4">
        <v>1.31389927864075</v>
      </c>
      <c r="G8547" s="4" t="s">
        <v>34745</v>
      </c>
    </row>
    <row r="8548" spans="1:7">
      <c r="A8548" s="4" t="s">
        <v>34746</v>
      </c>
      <c r="B8548" s="4" t="s">
        <v>34747</v>
      </c>
      <c r="C8548" s="4" t="s">
        <v>464</v>
      </c>
      <c r="D8548" s="4">
        <v>34</v>
      </c>
      <c r="E8548" s="4" t="s">
        <v>34748</v>
      </c>
      <c r="F8548" s="4">
        <v>1.31344199180603</v>
      </c>
      <c r="G8548" s="4" t="s">
        <v>34749</v>
      </c>
    </row>
    <row r="8549" spans="1:7">
      <c r="A8549" s="4" t="s">
        <v>34750</v>
      </c>
      <c r="B8549" s="4" t="s">
        <v>34751</v>
      </c>
      <c r="C8549" s="4" t="s">
        <v>551</v>
      </c>
      <c r="D8549" s="4">
        <v>18</v>
      </c>
      <c r="E8549" s="4" t="s">
        <v>34752</v>
      </c>
      <c r="F8549" s="4">
        <v>1.31342220306396</v>
      </c>
      <c r="G8549" s="4" t="s">
        <v>34753</v>
      </c>
    </row>
    <row r="8550" spans="1:7">
      <c r="A8550" s="4" t="s">
        <v>34754</v>
      </c>
      <c r="B8550" s="4" t="s">
        <v>34755</v>
      </c>
      <c r="C8550" s="4" t="s">
        <v>464</v>
      </c>
      <c r="D8550" s="4">
        <v>34</v>
      </c>
      <c r="E8550" s="4" t="s">
        <v>34756</v>
      </c>
      <c r="F8550" s="4">
        <v>1.31339550018311</v>
      </c>
      <c r="G8550" s="4" t="s">
        <v>34757</v>
      </c>
    </row>
    <row r="8551" spans="1:7">
      <c r="A8551" s="4" t="s">
        <v>34758</v>
      </c>
      <c r="B8551" s="4" t="s">
        <v>34759</v>
      </c>
      <c r="C8551" s="4" t="s">
        <v>464</v>
      </c>
      <c r="D8551" s="4">
        <v>40</v>
      </c>
      <c r="E8551" s="4" t="s">
        <v>34760</v>
      </c>
      <c r="F8551" s="4">
        <v>1.31293916702271</v>
      </c>
      <c r="G8551" s="4" t="s">
        <v>34761</v>
      </c>
    </row>
    <row r="8552" spans="1:7">
      <c r="A8552" s="4" t="s">
        <v>34762</v>
      </c>
      <c r="B8552" s="4" t="s">
        <v>34763</v>
      </c>
      <c r="C8552" s="4" t="s">
        <v>464</v>
      </c>
      <c r="D8552" s="4">
        <v>45</v>
      </c>
      <c r="E8552" s="4" t="s">
        <v>34764</v>
      </c>
      <c r="F8552" s="4">
        <v>1.31265783309937</v>
      </c>
      <c r="G8552" s="4" t="s">
        <v>34765</v>
      </c>
    </row>
    <row r="8553" spans="1:7">
      <c r="A8553" s="4" t="s">
        <v>34766</v>
      </c>
      <c r="B8553" s="4" t="s">
        <v>34767</v>
      </c>
      <c r="C8553" s="4" t="s">
        <v>464</v>
      </c>
      <c r="D8553" s="4">
        <v>36</v>
      </c>
      <c r="E8553" s="4" t="s">
        <v>34768</v>
      </c>
      <c r="F8553" s="4">
        <v>1.31186938285828</v>
      </c>
      <c r="G8553" s="4" t="s">
        <v>34769</v>
      </c>
    </row>
    <row r="8554" spans="1:7">
      <c r="A8554" s="4" t="s">
        <v>34770</v>
      </c>
      <c r="B8554" s="4" t="s">
        <v>34771</v>
      </c>
      <c r="C8554" s="4" t="s">
        <v>464</v>
      </c>
      <c r="D8554" s="4">
        <v>40</v>
      </c>
      <c r="E8554" s="4" t="s">
        <v>34772</v>
      </c>
      <c r="F8554" s="4">
        <v>1.31179738044739</v>
      </c>
      <c r="G8554" s="4" t="s">
        <v>34773</v>
      </c>
    </row>
    <row r="8555" spans="1:7">
      <c r="A8555" s="4" t="s">
        <v>34774</v>
      </c>
      <c r="B8555" s="4" t="s">
        <v>34775</v>
      </c>
      <c r="C8555" s="4" t="s">
        <v>464</v>
      </c>
      <c r="D8555" s="4">
        <v>41</v>
      </c>
      <c r="E8555" s="4" t="s">
        <v>34776</v>
      </c>
      <c r="F8555" s="4">
        <v>1.3111709356308</v>
      </c>
      <c r="G8555" s="4" t="s">
        <v>34777</v>
      </c>
    </row>
    <row r="8556" spans="1:7">
      <c r="A8556" s="4" t="s">
        <v>34778</v>
      </c>
      <c r="B8556" s="4" t="s">
        <v>34779</v>
      </c>
      <c r="C8556" s="4" t="s">
        <v>464</v>
      </c>
      <c r="D8556" s="4">
        <v>43</v>
      </c>
      <c r="E8556" s="4" t="s">
        <v>34780</v>
      </c>
      <c r="F8556" s="4">
        <v>1.31113708019257</v>
      </c>
      <c r="G8556" s="4" t="s">
        <v>34781</v>
      </c>
    </row>
    <row r="8557" spans="1:7">
      <c r="A8557" s="4" t="s">
        <v>34782</v>
      </c>
      <c r="B8557" s="4" t="s">
        <v>34783</v>
      </c>
      <c r="C8557" s="4" t="s">
        <v>464</v>
      </c>
      <c r="D8557" s="4">
        <v>34</v>
      </c>
      <c r="E8557" s="4" t="s">
        <v>34784</v>
      </c>
      <c r="F8557" s="4">
        <v>1.31105947494507</v>
      </c>
      <c r="G8557" s="4" t="s">
        <v>34785</v>
      </c>
    </row>
    <row r="8558" spans="1:7">
      <c r="A8558" s="4" t="s">
        <v>34786</v>
      </c>
      <c r="B8558" s="4" t="s">
        <v>34787</v>
      </c>
      <c r="C8558" s="4" t="s">
        <v>464</v>
      </c>
      <c r="D8558" s="4">
        <v>35</v>
      </c>
      <c r="E8558" s="4" t="s">
        <v>34788</v>
      </c>
      <c r="F8558" s="4">
        <v>1.31077408790588</v>
      </c>
      <c r="G8558" s="4" t="s">
        <v>34789</v>
      </c>
    </row>
    <row r="8559" spans="1:7">
      <c r="A8559" s="4" t="s">
        <v>34790</v>
      </c>
      <c r="B8559" s="4" t="s">
        <v>34791</v>
      </c>
      <c r="C8559" s="4" t="s">
        <v>551</v>
      </c>
      <c r="D8559" s="4">
        <v>18</v>
      </c>
      <c r="E8559" s="4" t="s">
        <v>34792</v>
      </c>
      <c r="F8559" s="4">
        <v>1.31075048446655</v>
      </c>
      <c r="G8559" s="4" t="s">
        <v>34793</v>
      </c>
    </row>
    <row r="8560" spans="1:7">
      <c r="A8560" s="4" t="s">
        <v>34794</v>
      </c>
      <c r="B8560" s="4" t="s">
        <v>34795</v>
      </c>
      <c r="C8560" s="4" t="s">
        <v>464</v>
      </c>
      <c r="D8560" s="4">
        <v>35</v>
      </c>
      <c r="E8560" s="4" t="s">
        <v>34796</v>
      </c>
      <c r="F8560" s="4">
        <v>1.31051158905029</v>
      </c>
      <c r="G8560" s="4" t="s">
        <v>34797</v>
      </c>
    </row>
    <row r="8561" spans="1:7">
      <c r="A8561" s="4" t="s">
        <v>34798</v>
      </c>
      <c r="B8561" s="4" t="s">
        <v>34799</v>
      </c>
      <c r="C8561" s="4" t="s">
        <v>464</v>
      </c>
      <c r="D8561" s="4">
        <v>34</v>
      </c>
      <c r="E8561" s="4" t="s">
        <v>34800</v>
      </c>
      <c r="F8561" s="4">
        <v>1.31043231487274</v>
      </c>
      <c r="G8561" s="4" t="s">
        <v>34801</v>
      </c>
    </row>
    <row r="8562" spans="1:7">
      <c r="A8562" s="4" t="s">
        <v>34802</v>
      </c>
      <c r="B8562" s="4" t="s">
        <v>34803</v>
      </c>
      <c r="C8562" s="4" t="s">
        <v>464</v>
      </c>
      <c r="D8562" s="4">
        <v>30</v>
      </c>
      <c r="E8562" s="4" t="s">
        <v>34804</v>
      </c>
      <c r="F8562" s="4">
        <v>1.31031465530396</v>
      </c>
      <c r="G8562" s="4" t="s">
        <v>34805</v>
      </c>
    </row>
    <row r="8563" spans="1:7">
      <c r="A8563" s="4" t="s">
        <v>34806</v>
      </c>
      <c r="B8563" s="4" t="s">
        <v>34807</v>
      </c>
      <c r="C8563" s="4" t="s">
        <v>464</v>
      </c>
      <c r="D8563" s="4">
        <v>38</v>
      </c>
      <c r="E8563" s="4" t="s">
        <v>34808</v>
      </c>
      <c r="F8563" s="4">
        <v>1.30969786643982</v>
      </c>
      <c r="G8563" s="4" t="s">
        <v>34809</v>
      </c>
    </row>
    <row r="8564" spans="1:7">
      <c r="A8564" s="4" t="s">
        <v>34810</v>
      </c>
      <c r="B8564" s="4" t="s">
        <v>34811</v>
      </c>
      <c r="C8564" s="4" t="s">
        <v>464</v>
      </c>
      <c r="D8564" s="4">
        <v>34</v>
      </c>
      <c r="E8564" s="4" t="s">
        <v>34812</v>
      </c>
      <c r="F8564" s="4">
        <v>1.30896544456482</v>
      </c>
      <c r="G8564" s="4" t="s">
        <v>34813</v>
      </c>
    </row>
    <row r="8565" spans="1:7">
      <c r="A8565" s="4" t="s">
        <v>34814</v>
      </c>
      <c r="B8565" s="4" t="s">
        <v>34815</v>
      </c>
      <c r="C8565" s="4" t="s">
        <v>464</v>
      </c>
      <c r="D8565" s="4">
        <v>37</v>
      </c>
      <c r="E8565" s="4" t="s">
        <v>34816</v>
      </c>
      <c r="F8565" s="4">
        <v>1.30879163742065</v>
      </c>
      <c r="G8565" s="4" t="s">
        <v>34817</v>
      </c>
    </row>
    <row r="8566" spans="1:7">
      <c r="A8566" s="4" t="s">
        <v>34818</v>
      </c>
      <c r="B8566" s="4" t="s">
        <v>34819</v>
      </c>
      <c r="C8566" s="4" t="s">
        <v>464</v>
      </c>
      <c r="D8566" s="4">
        <v>35</v>
      </c>
      <c r="E8566" s="4" t="s">
        <v>34820</v>
      </c>
      <c r="F8566" s="4">
        <v>1.3086131811142</v>
      </c>
      <c r="G8566" s="4" t="s">
        <v>34821</v>
      </c>
    </row>
    <row r="8567" spans="1:7">
      <c r="A8567" s="4" t="s">
        <v>34822</v>
      </c>
      <c r="B8567" s="4" t="s">
        <v>34823</v>
      </c>
      <c r="C8567" s="4" t="s">
        <v>464</v>
      </c>
      <c r="D8567" s="4">
        <v>41</v>
      </c>
      <c r="E8567" s="4" t="s">
        <v>34824</v>
      </c>
      <c r="F8567" s="4">
        <v>1.30818653106689</v>
      </c>
      <c r="G8567" s="4" t="s">
        <v>34825</v>
      </c>
    </row>
    <row r="8568" spans="1:7">
      <c r="A8568" s="4" t="s">
        <v>34826</v>
      </c>
      <c r="B8568" s="4" t="s">
        <v>34827</v>
      </c>
      <c r="C8568" s="4" t="s">
        <v>464</v>
      </c>
      <c r="D8568" s="4">
        <v>42</v>
      </c>
      <c r="E8568" s="4" t="s">
        <v>34828</v>
      </c>
      <c r="F8568" s="4">
        <v>1.30817425251007</v>
      </c>
      <c r="G8568" s="4" t="s">
        <v>34829</v>
      </c>
    </row>
    <row r="8569" spans="1:7">
      <c r="A8569" s="4" t="s">
        <v>34830</v>
      </c>
      <c r="B8569" s="4" t="s">
        <v>34831</v>
      </c>
      <c r="C8569" s="4" t="s">
        <v>464</v>
      </c>
      <c r="D8569" s="4">
        <v>46</v>
      </c>
      <c r="E8569" s="4" t="s">
        <v>34832</v>
      </c>
      <c r="F8569" s="4">
        <v>1.30814981460571</v>
      </c>
      <c r="G8569" s="4" t="s">
        <v>34833</v>
      </c>
    </row>
    <row r="8570" spans="1:7">
      <c r="A8570" s="4" t="s">
        <v>34834</v>
      </c>
      <c r="B8570" s="4" t="s">
        <v>34835</v>
      </c>
      <c r="C8570" s="4" t="s">
        <v>464</v>
      </c>
      <c r="D8570" s="4">
        <v>31</v>
      </c>
      <c r="E8570" s="4" t="s">
        <v>34836</v>
      </c>
      <c r="F8570" s="4">
        <v>1.30785465240479</v>
      </c>
      <c r="G8570" s="4" t="s">
        <v>34837</v>
      </c>
    </row>
    <row r="8571" spans="1:7">
      <c r="A8571" s="4" t="s">
        <v>34838</v>
      </c>
      <c r="B8571" s="4" t="s">
        <v>34839</v>
      </c>
      <c r="C8571" s="4" t="s">
        <v>464</v>
      </c>
      <c r="D8571" s="4">
        <v>33</v>
      </c>
      <c r="E8571" s="4" t="s">
        <v>34840</v>
      </c>
      <c r="F8571" s="4">
        <v>1.3072988986969</v>
      </c>
      <c r="G8571" s="4" t="s">
        <v>34841</v>
      </c>
    </row>
    <row r="8572" spans="1:7">
      <c r="A8572" s="4" t="s">
        <v>34842</v>
      </c>
      <c r="B8572" s="4" t="s">
        <v>34843</v>
      </c>
      <c r="C8572" s="4" t="s">
        <v>464</v>
      </c>
      <c r="D8572" s="4">
        <v>39</v>
      </c>
      <c r="E8572" s="4" t="s">
        <v>34844</v>
      </c>
      <c r="F8572" s="4">
        <v>1.30729460716248</v>
      </c>
      <c r="G8572" s="4" t="s">
        <v>34845</v>
      </c>
    </row>
    <row r="8573" spans="1:7">
      <c r="A8573" s="4" t="s">
        <v>34846</v>
      </c>
      <c r="B8573" s="4" t="s">
        <v>34847</v>
      </c>
      <c r="C8573" s="4" t="s">
        <v>464</v>
      </c>
      <c r="D8573" s="4">
        <v>41</v>
      </c>
      <c r="E8573" s="4" t="s">
        <v>34848</v>
      </c>
      <c r="F8573" s="4">
        <v>1.30709600448608</v>
      </c>
      <c r="G8573" s="4" t="s">
        <v>34849</v>
      </c>
    </row>
    <row r="8574" spans="1:7">
      <c r="A8574" s="4" t="s">
        <v>34850</v>
      </c>
      <c r="B8574" s="4" t="s">
        <v>34851</v>
      </c>
      <c r="C8574" s="4" t="s">
        <v>464</v>
      </c>
      <c r="D8574" s="4">
        <v>39</v>
      </c>
      <c r="E8574" s="4" t="s">
        <v>34852</v>
      </c>
      <c r="F8574" s="4">
        <v>1.30626928806305</v>
      </c>
      <c r="G8574" s="4" t="s">
        <v>34853</v>
      </c>
    </row>
    <row r="8575" spans="1:7">
      <c r="A8575" s="4" t="s">
        <v>34854</v>
      </c>
      <c r="B8575" s="4" t="s">
        <v>34855</v>
      </c>
      <c r="C8575" s="4" t="s">
        <v>464</v>
      </c>
      <c r="D8575" s="4">
        <v>33</v>
      </c>
      <c r="E8575" s="4" t="s">
        <v>34856</v>
      </c>
      <c r="F8575" s="4">
        <v>1.30612897872925</v>
      </c>
      <c r="G8575" s="4" t="s">
        <v>34857</v>
      </c>
    </row>
    <row r="8576" spans="1:7">
      <c r="A8576" s="4" t="s">
        <v>34858</v>
      </c>
      <c r="B8576" s="4" t="s">
        <v>34859</v>
      </c>
      <c r="C8576" s="4" t="s">
        <v>464</v>
      </c>
      <c r="D8576" s="4">
        <v>42</v>
      </c>
      <c r="E8576" s="4" t="s">
        <v>34860</v>
      </c>
      <c r="F8576" s="4">
        <v>1.30568754673004</v>
      </c>
      <c r="G8576" s="4" t="s">
        <v>34861</v>
      </c>
    </row>
    <row r="8577" spans="1:7">
      <c r="A8577" s="4" t="s">
        <v>34862</v>
      </c>
      <c r="B8577" s="4" t="s">
        <v>34863</v>
      </c>
      <c r="C8577" s="4" t="s">
        <v>464</v>
      </c>
      <c r="D8577" s="4">
        <v>38</v>
      </c>
      <c r="E8577" s="4" t="s">
        <v>34864</v>
      </c>
      <c r="F8577" s="4">
        <v>1.30559182167053</v>
      </c>
      <c r="G8577" s="4" t="s">
        <v>34865</v>
      </c>
    </row>
    <row r="8578" spans="1:7">
      <c r="A8578" s="4" t="s">
        <v>34866</v>
      </c>
      <c r="B8578" s="4" t="s">
        <v>34867</v>
      </c>
      <c r="C8578" s="4" t="s">
        <v>464</v>
      </c>
      <c r="D8578" s="4">
        <v>38</v>
      </c>
      <c r="E8578" s="4" t="s">
        <v>34868</v>
      </c>
      <c r="F8578" s="4">
        <v>1.3051244020462</v>
      </c>
      <c r="G8578" s="4" t="s">
        <v>34869</v>
      </c>
    </row>
    <row r="8579" spans="1:7">
      <c r="A8579" s="4" t="s">
        <v>34870</v>
      </c>
      <c r="B8579" s="4" t="s">
        <v>34871</v>
      </c>
      <c r="C8579" s="4" t="s">
        <v>464</v>
      </c>
      <c r="D8579" s="4">
        <v>36</v>
      </c>
      <c r="E8579" s="4" t="s">
        <v>34872</v>
      </c>
      <c r="F8579" s="4">
        <v>1.30511808395386</v>
      </c>
      <c r="G8579" s="4" t="s">
        <v>34873</v>
      </c>
    </row>
    <row r="8580" spans="1:7">
      <c r="A8580" s="4" t="s">
        <v>34874</v>
      </c>
      <c r="B8580" s="4" t="s">
        <v>34875</v>
      </c>
      <c r="C8580" s="4" t="s">
        <v>464</v>
      </c>
      <c r="D8580" s="4">
        <v>33</v>
      </c>
      <c r="E8580" s="4" t="s">
        <v>34876</v>
      </c>
      <c r="F8580" s="4">
        <v>1.30494928359985</v>
      </c>
      <c r="G8580" s="4" t="s">
        <v>34877</v>
      </c>
    </row>
    <row r="8581" spans="1:7">
      <c r="A8581" s="4" t="s">
        <v>34878</v>
      </c>
      <c r="B8581" s="4" t="s">
        <v>34879</v>
      </c>
      <c r="C8581" s="4" t="s">
        <v>464</v>
      </c>
      <c r="D8581" s="4">
        <v>38</v>
      </c>
      <c r="E8581" s="4" t="s">
        <v>34880</v>
      </c>
      <c r="F8581" s="4">
        <v>1.30484354496002</v>
      </c>
      <c r="G8581" s="4" t="s">
        <v>34881</v>
      </c>
    </row>
    <row r="8582" spans="1:7">
      <c r="A8582" s="4" t="s">
        <v>34882</v>
      </c>
      <c r="B8582" s="4" t="s">
        <v>34883</v>
      </c>
      <c r="C8582" s="4" t="s">
        <v>464</v>
      </c>
      <c r="D8582" s="4">
        <v>38</v>
      </c>
      <c r="E8582" s="4" t="s">
        <v>34884</v>
      </c>
      <c r="F8582" s="4">
        <v>1.30463993549347</v>
      </c>
      <c r="G8582" s="4" t="s">
        <v>34885</v>
      </c>
    </row>
    <row r="8583" spans="1:7">
      <c r="A8583" s="4" t="s">
        <v>34886</v>
      </c>
      <c r="B8583" s="4" t="s">
        <v>34887</v>
      </c>
      <c r="C8583" s="4" t="s">
        <v>464</v>
      </c>
      <c r="D8583" s="4">
        <v>40</v>
      </c>
      <c r="E8583" s="4" t="s">
        <v>34888</v>
      </c>
      <c r="F8583" s="4">
        <v>1.30444288253784</v>
      </c>
      <c r="G8583" s="4" t="s">
        <v>34889</v>
      </c>
    </row>
    <row r="8584" spans="1:7">
      <c r="A8584" s="4" t="s">
        <v>34890</v>
      </c>
      <c r="B8584" s="4" t="s">
        <v>34891</v>
      </c>
      <c r="C8584" s="4" t="s">
        <v>464</v>
      </c>
      <c r="D8584" s="4">
        <v>44</v>
      </c>
      <c r="E8584" s="4" t="s">
        <v>34892</v>
      </c>
      <c r="F8584" s="4">
        <v>1.30357909202576</v>
      </c>
      <c r="G8584" s="4" t="s">
        <v>34893</v>
      </c>
    </row>
    <row r="8585" spans="1:7">
      <c r="A8585" s="4" t="s">
        <v>34894</v>
      </c>
      <c r="B8585" s="4" t="s">
        <v>34895</v>
      </c>
      <c r="C8585" s="4" t="s">
        <v>464</v>
      </c>
      <c r="D8585" s="4">
        <v>42</v>
      </c>
      <c r="E8585" s="4" t="s">
        <v>34896</v>
      </c>
      <c r="F8585" s="4">
        <v>1.30309867858887</v>
      </c>
      <c r="G8585" s="4" t="s">
        <v>34897</v>
      </c>
    </row>
    <row r="8586" spans="1:7">
      <c r="A8586" s="4" t="s">
        <v>34898</v>
      </c>
      <c r="B8586" s="4" t="s">
        <v>34899</v>
      </c>
      <c r="C8586" s="4" t="s">
        <v>464</v>
      </c>
      <c r="D8586" s="4">
        <v>42</v>
      </c>
      <c r="E8586" s="4" t="s">
        <v>34900</v>
      </c>
      <c r="F8586" s="4">
        <v>1.3030960559845</v>
      </c>
      <c r="G8586" s="4" t="s">
        <v>34901</v>
      </c>
    </row>
    <row r="8587" spans="1:7">
      <c r="A8587" s="4" t="s">
        <v>34902</v>
      </c>
      <c r="B8587" s="4" t="s">
        <v>34903</v>
      </c>
      <c r="C8587" s="4" t="s">
        <v>464</v>
      </c>
      <c r="D8587" s="4">
        <v>37</v>
      </c>
      <c r="E8587" s="4" t="s">
        <v>34904</v>
      </c>
      <c r="F8587" s="4">
        <v>1.30219984054565</v>
      </c>
      <c r="G8587" s="4" t="s">
        <v>34905</v>
      </c>
    </row>
    <row r="8588" spans="1:7">
      <c r="A8588" s="4" t="s">
        <v>34906</v>
      </c>
      <c r="B8588" s="4" t="s">
        <v>34907</v>
      </c>
      <c r="C8588" s="4" t="s">
        <v>464</v>
      </c>
      <c r="D8588" s="4">
        <v>42</v>
      </c>
      <c r="E8588" s="4" t="s">
        <v>34908</v>
      </c>
      <c r="F8588" s="4">
        <v>1.30206620693207</v>
      </c>
      <c r="G8588" s="4" t="s">
        <v>34909</v>
      </c>
    </row>
    <row r="8589" spans="1:7">
      <c r="A8589" s="4" t="s">
        <v>34910</v>
      </c>
      <c r="B8589" s="4" t="s">
        <v>34911</v>
      </c>
      <c r="C8589" s="4" t="s">
        <v>464</v>
      </c>
      <c r="D8589" s="4">
        <v>36</v>
      </c>
      <c r="E8589" s="4" t="s">
        <v>34912</v>
      </c>
      <c r="F8589" s="4">
        <v>1.30178380012512</v>
      </c>
      <c r="G8589" s="4" t="s">
        <v>34913</v>
      </c>
    </row>
    <row r="8590" spans="1:7">
      <c r="A8590" s="4" t="s">
        <v>34914</v>
      </c>
      <c r="B8590" s="4" t="s">
        <v>34915</v>
      </c>
      <c r="C8590" s="4" t="s">
        <v>464</v>
      </c>
      <c r="D8590" s="4">
        <v>37</v>
      </c>
      <c r="E8590" s="4" t="s">
        <v>34916</v>
      </c>
      <c r="F8590" s="4">
        <v>1.30129933357239</v>
      </c>
      <c r="G8590" s="4" t="s">
        <v>34917</v>
      </c>
    </row>
    <row r="8591" spans="1:7">
      <c r="A8591" s="4" t="s">
        <v>34918</v>
      </c>
      <c r="B8591" s="4" t="s">
        <v>34919</v>
      </c>
      <c r="C8591" s="4" t="s">
        <v>464</v>
      </c>
      <c r="D8591" s="4">
        <v>36</v>
      </c>
      <c r="E8591" s="4" t="s">
        <v>34920</v>
      </c>
      <c r="F8591" s="4">
        <v>1.30114483833313</v>
      </c>
      <c r="G8591" s="4" t="s">
        <v>34921</v>
      </c>
    </row>
    <row r="8592" spans="1:7">
      <c r="A8592" s="4" t="s">
        <v>993</v>
      </c>
      <c r="B8592" s="4" t="s">
        <v>994</v>
      </c>
      <c r="C8592" s="4" t="s">
        <v>464</v>
      </c>
      <c r="D8592" s="4">
        <v>36</v>
      </c>
      <c r="E8592" s="4" t="s">
        <v>995</v>
      </c>
      <c r="F8592" s="4">
        <v>1.30098152160645</v>
      </c>
      <c r="G8592" s="4" t="s">
        <v>996</v>
      </c>
    </row>
    <row r="8593" spans="1:7">
      <c r="A8593" s="4" t="s">
        <v>34922</v>
      </c>
      <c r="B8593" s="4" t="s">
        <v>34923</v>
      </c>
      <c r="C8593" s="4" t="s">
        <v>464</v>
      </c>
      <c r="D8593" s="4">
        <v>34</v>
      </c>
      <c r="E8593" s="4" t="s">
        <v>34924</v>
      </c>
      <c r="F8593" s="4">
        <v>1.30092394351959</v>
      </c>
      <c r="G8593" s="4" t="s">
        <v>34925</v>
      </c>
    </row>
    <row r="8594" spans="1:7">
      <c r="A8594" s="4" t="s">
        <v>34926</v>
      </c>
      <c r="B8594" s="4" t="s">
        <v>34927</v>
      </c>
      <c r="C8594" s="4" t="s">
        <v>464</v>
      </c>
      <c r="D8594" s="4">
        <v>35</v>
      </c>
      <c r="E8594" s="4" t="s">
        <v>34928</v>
      </c>
      <c r="F8594" s="4">
        <v>1.30061113834381</v>
      </c>
      <c r="G8594" s="4" t="s">
        <v>34929</v>
      </c>
    </row>
    <row r="8595" spans="1:7">
      <c r="A8595" s="4" t="s">
        <v>34930</v>
      </c>
      <c r="B8595" s="4" t="s">
        <v>34931</v>
      </c>
      <c r="C8595" s="4" t="s">
        <v>464</v>
      </c>
      <c r="D8595" s="4">
        <v>36</v>
      </c>
      <c r="E8595" s="4" t="s">
        <v>34932</v>
      </c>
      <c r="F8595" s="4">
        <v>1.29947829246521</v>
      </c>
      <c r="G8595" s="4" t="s">
        <v>34933</v>
      </c>
    </row>
    <row r="8596" spans="1:7">
      <c r="A8596" s="4" t="s">
        <v>34934</v>
      </c>
      <c r="B8596" s="4" t="s">
        <v>34935</v>
      </c>
      <c r="C8596" s="4" t="s">
        <v>551</v>
      </c>
      <c r="D8596" s="4">
        <v>13</v>
      </c>
      <c r="E8596" s="4" t="s">
        <v>34936</v>
      </c>
      <c r="F8596" s="4">
        <v>1.29924046993256</v>
      </c>
      <c r="G8596" s="4" t="s">
        <v>34937</v>
      </c>
    </row>
    <row r="8597" spans="1:7">
      <c r="A8597" s="4" t="s">
        <v>34938</v>
      </c>
      <c r="B8597" s="4" t="s">
        <v>34939</v>
      </c>
      <c r="C8597" s="4" t="s">
        <v>464</v>
      </c>
      <c r="D8597" s="4">
        <v>32</v>
      </c>
      <c r="E8597" s="4" t="s">
        <v>34940</v>
      </c>
      <c r="F8597" s="4">
        <v>1.29852902889252</v>
      </c>
      <c r="G8597" s="4" t="s">
        <v>34941</v>
      </c>
    </row>
    <row r="8598" spans="1:7">
      <c r="A8598" s="4" t="s">
        <v>34942</v>
      </c>
      <c r="B8598" s="4" t="s">
        <v>34943</v>
      </c>
      <c r="C8598" s="4" t="s">
        <v>464</v>
      </c>
      <c r="D8598" s="4">
        <v>40</v>
      </c>
      <c r="E8598" s="4" t="s">
        <v>34944</v>
      </c>
      <c r="F8598" s="4">
        <v>1.29806065559387</v>
      </c>
      <c r="G8598" s="4" t="s">
        <v>34945</v>
      </c>
    </row>
    <row r="8599" spans="1:7">
      <c r="A8599" s="4" t="s">
        <v>34946</v>
      </c>
      <c r="B8599" s="4" t="s">
        <v>34947</v>
      </c>
      <c r="C8599" s="4" t="s">
        <v>464</v>
      </c>
      <c r="D8599" s="4">
        <v>38</v>
      </c>
      <c r="E8599" s="4" t="s">
        <v>34948</v>
      </c>
      <c r="F8599" s="4">
        <v>1.29799604415894</v>
      </c>
      <c r="G8599" s="4" t="s">
        <v>34949</v>
      </c>
    </row>
    <row r="8600" spans="1:7">
      <c r="A8600" s="4" t="s">
        <v>34950</v>
      </c>
      <c r="B8600" s="4" t="s">
        <v>34951</v>
      </c>
      <c r="C8600" s="4" t="s">
        <v>464</v>
      </c>
      <c r="D8600" s="4">
        <v>38</v>
      </c>
      <c r="E8600" s="4" t="s">
        <v>34952</v>
      </c>
      <c r="F8600" s="4">
        <v>1.2979484796524</v>
      </c>
      <c r="G8600" s="4" t="s">
        <v>34953</v>
      </c>
    </row>
    <row r="8601" spans="1:7">
      <c r="A8601" s="4" t="s">
        <v>34954</v>
      </c>
      <c r="B8601" s="4" t="s">
        <v>34955</v>
      </c>
      <c r="C8601" s="4" t="s">
        <v>464</v>
      </c>
      <c r="D8601" s="4">
        <v>37</v>
      </c>
      <c r="E8601" s="4" t="s">
        <v>34956</v>
      </c>
      <c r="F8601" s="4">
        <v>1.29788017272949</v>
      </c>
      <c r="G8601" s="4" t="s">
        <v>34957</v>
      </c>
    </row>
    <row r="8602" spans="1:7">
      <c r="A8602" s="4" t="s">
        <v>34958</v>
      </c>
      <c r="B8602" s="4" t="s">
        <v>34959</v>
      </c>
      <c r="C8602" s="4" t="s">
        <v>464</v>
      </c>
      <c r="D8602" s="4">
        <v>34</v>
      </c>
      <c r="E8602" s="4" t="s">
        <v>34960</v>
      </c>
      <c r="F8602" s="4">
        <v>1.29787337779999</v>
      </c>
      <c r="G8602" s="4" t="s">
        <v>34961</v>
      </c>
    </row>
    <row r="8603" spans="1:7">
      <c r="A8603" s="4" t="s">
        <v>34962</v>
      </c>
      <c r="B8603" s="4" t="s">
        <v>34963</v>
      </c>
      <c r="C8603" s="4" t="s">
        <v>464</v>
      </c>
      <c r="D8603" s="4">
        <v>34</v>
      </c>
      <c r="E8603" s="4" t="s">
        <v>34964</v>
      </c>
      <c r="F8603" s="4">
        <v>1.29750370979309</v>
      </c>
      <c r="G8603" s="4" t="s">
        <v>34965</v>
      </c>
    </row>
    <row r="8604" spans="1:7">
      <c r="A8604" s="4" t="s">
        <v>34966</v>
      </c>
      <c r="B8604" s="4" t="s">
        <v>34967</v>
      </c>
      <c r="C8604" s="4" t="s">
        <v>464</v>
      </c>
      <c r="D8604" s="4">
        <v>26</v>
      </c>
      <c r="E8604" s="4" t="s">
        <v>34968</v>
      </c>
      <c r="F8604" s="4">
        <v>1.29681885242462</v>
      </c>
      <c r="G8604" s="4" t="s">
        <v>34969</v>
      </c>
    </row>
    <row r="8605" spans="1:7">
      <c r="A8605" s="4" t="s">
        <v>34970</v>
      </c>
      <c r="B8605" s="4" t="s">
        <v>34971</v>
      </c>
      <c r="C8605" s="4" t="s">
        <v>464</v>
      </c>
      <c r="D8605" s="4">
        <v>37</v>
      </c>
      <c r="E8605" s="4" t="s">
        <v>34972</v>
      </c>
      <c r="F8605" s="4">
        <v>1.29639196395874</v>
      </c>
      <c r="G8605" s="4" t="s">
        <v>34973</v>
      </c>
    </row>
    <row r="8606" spans="1:7">
      <c r="A8606" s="4" t="s">
        <v>34974</v>
      </c>
      <c r="B8606" s="4" t="s">
        <v>34975</v>
      </c>
      <c r="C8606" s="4" t="s">
        <v>464</v>
      </c>
      <c r="D8606" s="4">
        <v>46</v>
      </c>
      <c r="E8606" s="4" t="s">
        <v>34976</v>
      </c>
      <c r="F8606" s="4">
        <v>1.29622340202332</v>
      </c>
      <c r="G8606" s="4" t="s">
        <v>34977</v>
      </c>
    </row>
    <row r="8607" spans="1:7">
      <c r="A8607" s="4" t="s">
        <v>34978</v>
      </c>
      <c r="B8607" s="4" t="s">
        <v>34979</v>
      </c>
      <c r="C8607" s="4" t="s">
        <v>464</v>
      </c>
      <c r="D8607" s="4">
        <v>40</v>
      </c>
      <c r="E8607" s="4" t="s">
        <v>34980</v>
      </c>
      <c r="F8607" s="4">
        <v>1.29585456848145</v>
      </c>
      <c r="G8607" s="4" t="s">
        <v>34981</v>
      </c>
    </row>
    <row r="8608" spans="1:7">
      <c r="A8608" s="4" t="s">
        <v>34982</v>
      </c>
      <c r="B8608" s="4" t="s">
        <v>34983</v>
      </c>
      <c r="C8608" s="4" t="s">
        <v>464</v>
      </c>
      <c r="D8608" s="4">
        <v>35</v>
      </c>
      <c r="E8608" s="4" t="s">
        <v>34984</v>
      </c>
      <c r="F8608" s="4">
        <v>1.29562509059906</v>
      </c>
      <c r="G8608" s="4" t="s">
        <v>34985</v>
      </c>
    </row>
    <row r="8609" spans="1:7">
      <c r="A8609" s="4" t="s">
        <v>34986</v>
      </c>
      <c r="B8609" s="4" t="s">
        <v>34987</v>
      </c>
      <c r="C8609" s="4" t="s">
        <v>464</v>
      </c>
      <c r="D8609" s="4">
        <v>37</v>
      </c>
      <c r="E8609" s="4" t="s">
        <v>34988</v>
      </c>
      <c r="F8609" s="4">
        <v>1.29551005363464</v>
      </c>
      <c r="G8609" s="4" t="s">
        <v>34989</v>
      </c>
    </row>
    <row r="8610" spans="1:7">
      <c r="A8610" s="4" t="s">
        <v>34990</v>
      </c>
      <c r="B8610" s="4" t="s">
        <v>34991</v>
      </c>
      <c r="C8610" s="4" t="s">
        <v>464</v>
      </c>
      <c r="D8610" s="4">
        <v>39</v>
      </c>
      <c r="E8610" s="4" t="s">
        <v>34992</v>
      </c>
      <c r="F8610" s="4">
        <v>1.29473686218262</v>
      </c>
      <c r="G8610" s="4" t="s">
        <v>34993</v>
      </c>
    </row>
    <row r="8611" spans="1:7">
      <c r="A8611" s="4" t="s">
        <v>34994</v>
      </c>
      <c r="B8611" s="4" t="s">
        <v>34995</v>
      </c>
      <c r="C8611" s="4" t="s">
        <v>464</v>
      </c>
      <c r="D8611" s="4">
        <v>37</v>
      </c>
      <c r="E8611" s="4" t="s">
        <v>34996</v>
      </c>
      <c r="F8611" s="4">
        <v>1.29431617259979</v>
      </c>
      <c r="G8611" s="4" t="s">
        <v>34997</v>
      </c>
    </row>
    <row r="8612" spans="1:7">
      <c r="A8612" s="4" t="s">
        <v>34998</v>
      </c>
      <c r="B8612" s="4" t="s">
        <v>34999</v>
      </c>
      <c r="C8612" s="4" t="s">
        <v>464</v>
      </c>
      <c r="D8612" s="4">
        <v>36</v>
      </c>
      <c r="E8612" s="4" t="s">
        <v>35000</v>
      </c>
      <c r="F8612" s="4">
        <v>1.29383146762848</v>
      </c>
      <c r="G8612" s="4" t="s">
        <v>35001</v>
      </c>
    </row>
    <row r="8613" spans="1:7">
      <c r="A8613" s="4" t="s">
        <v>35002</v>
      </c>
      <c r="B8613" s="4" t="s">
        <v>35003</v>
      </c>
      <c r="C8613" s="4" t="s">
        <v>464</v>
      </c>
      <c r="D8613" s="4">
        <v>42</v>
      </c>
      <c r="E8613" s="4" t="s">
        <v>35004</v>
      </c>
      <c r="F8613" s="4">
        <v>1.29335570335388</v>
      </c>
      <c r="G8613" s="4" t="s">
        <v>35005</v>
      </c>
    </row>
    <row r="8614" spans="1:7">
      <c r="A8614" s="4" t="s">
        <v>35006</v>
      </c>
      <c r="B8614" s="4" t="s">
        <v>35007</v>
      </c>
      <c r="C8614" s="4" t="s">
        <v>464</v>
      </c>
      <c r="D8614" s="4">
        <v>37</v>
      </c>
      <c r="E8614" s="4" t="s">
        <v>35008</v>
      </c>
      <c r="F8614" s="4">
        <v>1.29335117340088</v>
      </c>
      <c r="G8614" s="4" t="s">
        <v>35009</v>
      </c>
    </row>
    <row r="8615" spans="1:7">
      <c r="A8615" s="4" t="s">
        <v>35010</v>
      </c>
      <c r="B8615" s="4" t="s">
        <v>35011</v>
      </c>
      <c r="C8615" s="4" t="s">
        <v>464</v>
      </c>
      <c r="D8615" s="4">
        <v>42</v>
      </c>
      <c r="E8615" s="4" t="s">
        <v>35012</v>
      </c>
      <c r="F8615" s="4">
        <v>1.2928614616394</v>
      </c>
      <c r="G8615" s="4" t="s">
        <v>35013</v>
      </c>
    </row>
    <row r="8616" spans="1:7">
      <c r="A8616" s="4" t="s">
        <v>35014</v>
      </c>
      <c r="B8616" s="4" t="s">
        <v>35015</v>
      </c>
      <c r="C8616" s="4" t="s">
        <v>464</v>
      </c>
      <c r="D8616" s="4">
        <v>38</v>
      </c>
      <c r="E8616" s="4" t="s">
        <v>35016</v>
      </c>
      <c r="F8616" s="4">
        <v>1.29265558719635</v>
      </c>
      <c r="G8616" s="4" t="s">
        <v>35017</v>
      </c>
    </row>
    <row r="8617" spans="1:7">
      <c r="A8617" s="4" t="s">
        <v>35018</v>
      </c>
      <c r="B8617" s="4" t="s">
        <v>35019</v>
      </c>
      <c r="C8617" s="4" t="s">
        <v>464</v>
      </c>
      <c r="D8617" s="4">
        <v>41</v>
      </c>
      <c r="E8617" s="4" t="s">
        <v>35020</v>
      </c>
      <c r="F8617" s="4">
        <v>1.29244899749756</v>
      </c>
      <c r="G8617" s="4" t="s">
        <v>35021</v>
      </c>
    </row>
    <row r="8618" spans="1:7">
      <c r="A8618" s="4" t="s">
        <v>1053</v>
      </c>
      <c r="B8618" s="4" t="s">
        <v>1054</v>
      </c>
      <c r="C8618" s="4" t="s">
        <v>464</v>
      </c>
      <c r="D8618" s="4">
        <v>33</v>
      </c>
      <c r="E8618" s="4" t="s">
        <v>1055</v>
      </c>
      <c r="F8618" s="4">
        <v>1.29217684268951</v>
      </c>
      <c r="G8618" s="4" t="s">
        <v>1056</v>
      </c>
    </row>
    <row r="8619" spans="1:7">
      <c r="A8619" s="4" t="s">
        <v>35022</v>
      </c>
      <c r="B8619" s="4" t="s">
        <v>35023</v>
      </c>
      <c r="C8619" s="4" t="s">
        <v>464</v>
      </c>
      <c r="D8619" s="4">
        <v>40</v>
      </c>
      <c r="E8619" s="4" t="s">
        <v>35024</v>
      </c>
      <c r="F8619" s="4">
        <v>1.29214072227478</v>
      </c>
      <c r="G8619" s="4" t="s">
        <v>35025</v>
      </c>
    </row>
    <row r="8620" spans="1:7">
      <c r="A8620" s="4" t="s">
        <v>35026</v>
      </c>
      <c r="B8620" s="4" t="s">
        <v>35027</v>
      </c>
      <c r="C8620" s="4" t="s">
        <v>464</v>
      </c>
      <c r="D8620" s="4">
        <v>40</v>
      </c>
      <c r="E8620" s="4" t="s">
        <v>35028</v>
      </c>
      <c r="F8620" s="4">
        <v>1.29155421257019</v>
      </c>
      <c r="G8620" s="4" t="s">
        <v>35029</v>
      </c>
    </row>
    <row r="8621" spans="1:7">
      <c r="A8621" s="4" t="s">
        <v>35030</v>
      </c>
      <c r="B8621" s="4" t="s">
        <v>35031</v>
      </c>
      <c r="C8621" s="4" t="s">
        <v>464</v>
      </c>
      <c r="D8621" s="4">
        <v>41</v>
      </c>
      <c r="E8621" s="4" t="s">
        <v>35032</v>
      </c>
      <c r="F8621" s="4">
        <v>1.29145622253418</v>
      </c>
      <c r="G8621" s="4" t="s">
        <v>35033</v>
      </c>
    </row>
    <row r="8622" spans="1:7">
      <c r="A8622" s="4" t="s">
        <v>35034</v>
      </c>
      <c r="B8622" s="4" t="s">
        <v>35035</v>
      </c>
      <c r="C8622" s="4" t="s">
        <v>464</v>
      </c>
      <c r="D8622" s="4">
        <v>35</v>
      </c>
      <c r="E8622" s="4" t="s">
        <v>35036</v>
      </c>
      <c r="F8622" s="4">
        <v>1.29138922691345</v>
      </c>
      <c r="G8622" s="4" t="s">
        <v>35037</v>
      </c>
    </row>
    <row r="8623" spans="1:7">
      <c r="A8623" s="4" t="s">
        <v>881</v>
      </c>
      <c r="B8623" s="4" t="s">
        <v>882</v>
      </c>
      <c r="C8623" s="4" t="s">
        <v>464</v>
      </c>
      <c r="D8623" s="4">
        <v>38</v>
      </c>
      <c r="E8623" s="4" t="s">
        <v>883</v>
      </c>
      <c r="F8623" s="4">
        <v>1.29136192798615</v>
      </c>
      <c r="G8623" s="4" t="s">
        <v>884</v>
      </c>
    </row>
    <row r="8624" spans="1:7">
      <c r="A8624" s="4" t="s">
        <v>35038</v>
      </c>
      <c r="B8624" s="4" t="s">
        <v>35039</v>
      </c>
      <c r="C8624" s="4" t="s">
        <v>464</v>
      </c>
      <c r="D8624" s="4">
        <v>33</v>
      </c>
      <c r="E8624" s="4" t="s">
        <v>35040</v>
      </c>
      <c r="F8624" s="4">
        <v>1.29115605354309</v>
      </c>
      <c r="G8624" s="4" t="s">
        <v>35041</v>
      </c>
    </row>
    <row r="8625" spans="1:7">
      <c r="A8625" s="4" t="s">
        <v>35042</v>
      </c>
      <c r="B8625" s="4" t="s">
        <v>35043</v>
      </c>
      <c r="C8625" s="4" t="s">
        <v>464</v>
      </c>
      <c r="D8625" s="4">
        <v>32</v>
      </c>
      <c r="E8625" s="4" t="s">
        <v>35044</v>
      </c>
      <c r="F8625" s="4">
        <v>1.29098224639893</v>
      </c>
      <c r="G8625" s="4" t="s">
        <v>35045</v>
      </c>
    </row>
    <row r="8626" spans="1:7">
      <c r="A8626" s="4" t="s">
        <v>35046</v>
      </c>
      <c r="B8626" s="4" t="s">
        <v>35047</v>
      </c>
      <c r="C8626" s="4" t="s">
        <v>464</v>
      </c>
      <c r="D8626" s="4">
        <v>32</v>
      </c>
      <c r="E8626" s="4" t="s">
        <v>35048</v>
      </c>
      <c r="F8626" s="4">
        <v>1.29004192352295</v>
      </c>
      <c r="G8626" s="4" t="s">
        <v>35049</v>
      </c>
    </row>
    <row r="8627" spans="1:7">
      <c r="A8627" s="4" t="s">
        <v>35050</v>
      </c>
      <c r="B8627" s="4" t="s">
        <v>35051</v>
      </c>
      <c r="C8627" s="4" t="s">
        <v>464</v>
      </c>
      <c r="D8627" s="4">
        <v>36</v>
      </c>
      <c r="E8627" s="4" t="s">
        <v>35052</v>
      </c>
      <c r="F8627" s="4">
        <v>1.29003810882568</v>
      </c>
      <c r="G8627" s="4" t="s">
        <v>35053</v>
      </c>
    </row>
    <row r="8628" spans="1:7">
      <c r="A8628" s="4" t="s">
        <v>35054</v>
      </c>
      <c r="B8628" s="4" t="s">
        <v>35055</v>
      </c>
      <c r="C8628" s="4" t="s">
        <v>464</v>
      </c>
      <c r="D8628" s="4">
        <v>42</v>
      </c>
      <c r="E8628" s="4" t="s">
        <v>35056</v>
      </c>
      <c r="F8628" s="4">
        <v>1.29002773761749</v>
      </c>
      <c r="G8628" s="4" t="s">
        <v>35057</v>
      </c>
    </row>
    <row r="8629" spans="1:7">
      <c r="A8629" s="4" t="s">
        <v>35058</v>
      </c>
      <c r="B8629" s="4" t="s">
        <v>35059</v>
      </c>
      <c r="C8629" s="4" t="s">
        <v>464</v>
      </c>
      <c r="D8629" s="4">
        <v>41</v>
      </c>
      <c r="E8629" s="4" t="s">
        <v>35060</v>
      </c>
      <c r="F8629" s="4">
        <v>1.28930270671844</v>
      </c>
      <c r="G8629" s="4" t="s">
        <v>35061</v>
      </c>
    </row>
    <row r="8630" spans="1:7">
      <c r="A8630" s="4" t="s">
        <v>35062</v>
      </c>
      <c r="B8630" s="4" t="s">
        <v>35063</v>
      </c>
      <c r="C8630" s="4" t="s">
        <v>464</v>
      </c>
      <c r="D8630" s="4">
        <v>43</v>
      </c>
      <c r="E8630" s="4" t="s">
        <v>35064</v>
      </c>
      <c r="F8630" s="4">
        <v>1.28914165496826</v>
      </c>
      <c r="G8630" s="4" t="s">
        <v>35065</v>
      </c>
    </row>
    <row r="8631" spans="1:7">
      <c r="A8631" s="4" t="s">
        <v>35066</v>
      </c>
      <c r="B8631" s="4" t="s">
        <v>35067</v>
      </c>
      <c r="C8631" s="4" t="s">
        <v>464</v>
      </c>
      <c r="D8631" s="4">
        <v>26</v>
      </c>
      <c r="E8631" s="4" t="s">
        <v>35068</v>
      </c>
      <c r="F8631" s="4">
        <v>1.28913843631744</v>
      </c>
      <c r="G8631" s="4" t="s">
        <v>35069</v>
      </c>
    </row>
    <row r="8632" spans="1:7">
      <c r="A8632" s="4" t="s">
        <v>35070</v>
      </c>
      <c r="B8632" s="4" t="s">
        <v>35071</v>
      </c>
      <c r="C8632" s="4" t="s">
        <v>464</v>
      </c>
      <c r="D8632" s="4">
        <v>38</v>
      </c>
      <c r="E8632" s="4" t="s">
        <v>35072</v>
      </c>
      <c r="F8632" s="4">
        <v>1.28913402557373</v>
      </c>
      <c r="G8632" s="4" t="s">
        <v>35073</v>
      </c>
    </row>
    <row r="8633" spans="1:7">
      <c r="A8633" s="4" t="s">
        <v>35074</v>
      </c>
      <c r="B8633" s="4" t="s">
        <v>35075</v>
      </c>
      <c r="C8633" s="4" t="s">
        <v>464</v>
      </c>
      <c r="D8633" s="4">
        <v>32</v>
      </c>
      <c r="E8633" s="4" t="s">
        <v>35076</v>
      </c>
      <c r="F8633" s="4">
        <v>1.28896391391754</v>
      </c>
      <c r="G8633" s="4" t="s">
        <v>35077</v>
      </c>
    </row>
    <row r="8634" spans="1:7">
      <c r="A8634" s="4" t="s">
        <v>35078</v>
      </c>
      <c r="B8634" s="4" t="s">
        <v>35079</v>
      </c>
      <c r="C8634" s="4" t="s">
        <v>464</v>
      </c>
      <c r="D8634" s="4">
        <v>42</v>
      </c>
      <c r="E8634" s="4" t="s">
        <v>35080</v>
      </c>
      <c r="F8634" s="4">
        <v>1.28886747360229</v>
      </c>
      <c r="G8634" s="4" t="s">
        <v>35081</v>
      </c>
    </row>
    <row r="8635" spans="1:7">
      <c r="A8635" s="4" t="s">
        <v>35082</v>
      </c>
      <c r="B8635" s="4" t="s">
        <v>35083</v>
      </c>
      <c r="C8635" s="4" t="s">
        <v>464</v>
      </c>
      <c r="D8635" s="4">
        <v>42</v>
      </c>
      <c r="E8635" s="4" t="s">
        <v>35084</v>
      </c>
      <c r="F8635" s="4">
        <v>1.2882616519928</v>
      </c>
      <c r="G8635" s="4" t="s">
        <v>35085</v>
      </c>
    </row>
    <row r="8636" spans="1:7">
      <c r="A8636" s="4" t="s">
        <v>35086</v>
      </c>
      <c r="B8636" s="4" t="s">
        <v>35087</v>
      </c>
      <c r="C8636" s="4" t="s">
        <v>464</v>
      </c>
      <c r="D8636" s="4">
        <v>45</v>
      </c>
      <c r="E8636" s="4" t="s">
        <v>35088</v>
      </c>
      <c r="F8636" s="4">
        <v>1.28818655014038</v>
      </c>
      <c r="G8636" s="4" t="s">
        <v>35089</v>
      </c>
    </row>
    <row r="8637" spans="1:7">
      <c r="A8637" s="4" t="s">
        <v>35090</v>
      </c>
      <c r="B8637" s="4" t="s">
        <v>35091</v>
      </c>
      <c r="C8637" s="4" t="s">
        <v>464</v>
      </c>
      <c r="D8637" s="4">
        <v>39</v>
      </c>
      <c r="E8637" s="4" t="s">
        <v>35092</v>
      </c>
      <c r="F8637" s="4">
        <v>1.2879182100296</v>
      </c>
      <c r="G8637" s="4" t="s">
        <v>35093</v>
      </c>
    </row>
    <row r="8638" spans="1:7">
      <c r="A8638" s="4" t="s">
        <v>35094</v>
      </c>
      <c r="B8638" s="4" t="s">
        <v>35095</v>
      </c>
      <c r="C8638" s="4" t="s">
        <v>464</v>
      </c>
      <c r="D8638" s="4">
        <v>42</v>
      </c>
      <c r="E8638" s="4" t="s">
        <v>35096</v>
      </c>
      <c r="F8638" s="4">
        <v>1.28787684440613</v>
      </c>
      <c r="G8638" s="4" t="s">
        <v>35097</v>
      </c>
    </row>
    <row r="8639" spans="1:7">
      <c r="A8639" s="4" t="s">
        <v>35098</v>
      </c>
      <c r="B8639" s="4" t="s">
        <v>35099</v>
      </c>
      <c r="C8639" s="4" t="s">
        <v>464</v>
      </c>
      <c r="D8639" s="4">
        <v>34</v>
      </c>
      <c r="E8639" s="4" t="s">
        <v>35100</v>
      </c>
      <c r="F8639" s="4">
        <v>1.28780353069305</v>
      </c>
      <c r="G8639" s="4" t="s">
        <v>35101</v>
      </c>
    </row>
    <row r="8640" spans="1:7">
      <c r="A8640" s="4" t="s">
        <v>35102</v>
      </c>
      <c r="B8640" s="4" t="s">
        <v>35103</v>
      </c>
      <c r="C8640" s="4" t="s">
        <v>464</v>
      </c>
      <c r="D8640" s="4">
        <v>41</v>
      </c>
      <c r="E8640" s="4" t="s">
        <v>35104</v>
      </c>
      <c r="F8640" s="4">
        <v>1.28769135475159</v>
      </c>
      <c r="G8640" s="4" t="s">
        <v>35105</v>
      </c>
    </row>
    <row r="8641" spans="1:7">
      <c r="A8641" s="4" t="s">
        <v>35106</v>
      </c>
      <c r="B8641" s="4" t="s">
        <v>35107</v>
      </c>
      <c r="C8641" s="4" t="s">
        <v>464</v>
      </c>
      <c r="D8641" s="4">
        <v>39</v>
      </c>
      <c r="E8641" s="4" t="s">
        <v>35108</v>
      </c>
      <c r="F8641" s="4">
        <v>1.28730452060699</v>
      </c>
      <c r="G8641" s="4" t="s">
        <v>35109</v>
      </c>
    </row>
    <row r="8642" spans="1:7">
      <c r="A8642" s="4" t="s">
        <v>35110</v>
      </c>
      <c r="B8642" s="4" t="s">
        <v>35111</v>
      </c>
      <c r="C8642" s="4" t="s">
        <v>464</v>
      </c>
      <c r="D8642" s="4">
        <v>32</v>
      </c>
      <c r="E8642" s="4" t="s">
        <v>35112</v>
      </c>
      <c r="F8642" s="4">
        <v>1.28707551956177</v>
      </c>
      <c r="G8642" s="4" t="s">
        <v>35113</v>
      </c>
    </row>
    <row r="8643" spans="1:7">
      <c r="A8643" s="4" t="s">
        <v>35114</v>
      </c>
      <c r="B8643" s="4" t="s">
        <v>35115</v>
      </c>
      <c r="C8643" s="4" t="s">
        <v>464</v>
      </c>
      <c r="D8643" s="4">
        <v>43</v>
      </c>
      <c r="E8643" s="4" t="s">
        <v>35116</v>
      </c>
      <c r="F8643" s="4">
        <v>1.28682506084442</v>
      </c>
      <c r="G8643" s="4" t="s">
        <v>35117</v>
      </c>
    </row>
    <row r="8644" spans="1:7">
      <c r="A8644" s="4" t="s">
        <v>35118</v>
      </c>
      <c r="B8644" s="4" t="s">
        <v>35119</v>
      </c>
      <c r="C8644" s="4" t="s">
        <v>464</v>
      </c>
      <c r="D8644" s="4">
        <v>32</v>
      </c>
      <c r="E8644" s="4" t="s">
        <v>35120</v>
      </c>
      <c r="F8644" s="4">
        <v>1.28600311279297</v>
      </c>
      <c r="G8644" s="4" t="s">
        <v>35121</v>
      </c>
    </row>
    <row r="8645" spans="1:7">
      <c r="A8645" s="4" t="s">
        <v>35122</v>
      </c>
      <c r="B8645" s="4" t="s">
        <v>35123</v>
      </c>
      <c r="C8645" s="4" t="s">
        <v>464</v>
      </c>
      <c r="D8645" s="4">
        <v>40</v>
      </c>
      <c r="E8645" s="4" t="s">
        <v>35124</v>
      </c>
      <c r="F8645" s="4">
        <v>1.28577208518982</v>
      </c>
      <c r="G8645" s="4" t="s">
        <v>35125</v>
      </c>
    </row>
    <row r="8646" spans="1:7">
      <c r="A8646" s="4" t="s">
        <v>35126</v>
      </c>
      <c r="B8646" s="4" t="s">
        <v>35127</v>
      </c>
      <c r="C8646" s="4" t="s">
        <v>464</v>
      </c>
      <c r="D8646" s="4">
        <v>36</v>
      </c>
      <c r="E8646" s="4" t="s">
        <v>35128</v>
      </c>
      <c r="F8646" s="4">
        <v>1.28507769107819</v>
      </c>
      <c r="G8646" s="4" t="s">
        <v>35129</v>
      </c>
    </row>
    <row r="8647" spans="1:7">
      <c r="A8647" s="4" t="s">
        <v>35130</v>
      </c>
      <c r="B8647" s="4" t="s">
        <v>35131</v>
      </c>
      <c r="C8647" s="4" t="s">
        <v>551</v>
      </c>
      <c r="D8647" s="4">
        <v>19</v>
      </c>
      <c r="E8647" s="4" t="s">
        <v>35132</v>
      </c>
      <c r="F8647" s="4">
        <v>1.28501546382904</v>
      </c>
      <c r="G8647" s="4" t="s">
        <v>35133</v>
      </c>
    </row>
    <row r="8648" spans="1:7">
      <c r="A8648" s="4" t="s">
        <v>35134</v>
      </c>
      <c r="B8648" s="4" t="s">
        <v>35135</v>
      </c>
      <c r="C8648" s="4" t="s">
        <v>464</v>
      </c>
      <c r="D8648" s="4">
        <v>32</v>
      </c>
      <c r="E8648" s="4" t="s">
        <v>35136</v>
      </c>
      <c r="F8648" s="4">
        <v>1.2849907875061</v>
      </c>
      <c r="G8648" s="4" t="s">
        <v>35137</v>
      </c>
    </row>
    <row r="8649" spans="1:7">
      <c r="A8649" s="4" t="s">
        <v>35138</v>
      </c>
      <c r="B8649" s="4" t="s">
        <v>35139</v>
      </c>
      <c r="C8649" s="4" t="s">
        <v>464</v>
      </c>
      <c r="D8649" s="4">
        <v>33</v>
      </c>
      <c r="E8649" s="4" t="s">
        <v>35140</v>
      </c>
      <c r="F8649" s="4">
        <v>1.28482353687286</v>
      </c>
      <c r="G8649" s="4" t="s">
        <v>35141</v>
      </c>
    </row>
    <row r="8650" spans="1:7">
      <c r="A8650" s="4" t="s">
        <v>35142</v>
      </c>
      <c r="B8650" s="4" t="s">
        <v>35143</v>
      </c>
      <c r="C8650" s="4" t="s">
        <v>464</v>
      </c>
      <c r="D8650" s="4">
        <v>36</v>
      </c>
      <c r="E8650" s="4" t="s">
        <v>35144</v>
      </c>
      <c r="F8650" s="4">
        <v>1.2845104932785</v>
      </c>
      <c r="G8650" s="4" t="s">
        <v>35145</v>
      </c>
    </row>
    <row r="8651" spans="1:7">
      <c r="A8651" s="4" t="s">
        <v>35146</v>
      </c>
      <c r="B8651" s="4" t="s">
        <v>35147</v>
      </c>
      <c r="C8651" s="4" t="s">
        <v>464</v>
      </c>
      <c r="D8651" s="4">
        <v>42</v>
      </c>
      <c r="E8651" s="4" t="s">
        <v>35148</v>
      </c>
      <c r="F8651" s="4">
        <v>1.28412222862244</v>
      </c>
      <c r="G8651" s="4" t="s">
        <v>35149</v>
      </c>
    </row>
    <row r="8652" spans="1:7">
      <c r="A8652" s="4" t="s">
        <v>35150</v>
      </c>
      <c r="B8652" s="4" t="s">
        <v>35151</v>
      </c>
      <c r="C8652" s="4" t="s">
        <v>464</v>
      </c>
      <c r="D8652" s="4">
        <v>39</v>
      </c>
      <c r="E8652" s="4" t="s">
        <v>35152</v>
      </c>
      <c r="F8652" s="4">
        <v>1.28411746025085</v>
      </c>
      <c r="G8652" s="4" t="s">
        <v>35153</v>
      </c>
    </row>
    <row r="8653" spans="1:7">
      <c r="A8653" s="4" t="s">
        <v>35154</v>
      </c>
      <c r="B8653" s="4" t="s">
        <v>35155</v>
      </c>
      <c r="C8653" s="4" t="s">
        <v>464</v>
      </c>
      <c r="D8653" s="4">
        <v>33</v>
      </c>
      <c r="E8653" s="4" t="s">
        <v>35156</v>
      </c>
      <c r="F8653" s="4">
        <v>1.28395819664001</v>
      </c>
      <c r="G8653" s="4" t="s">
        <v>35157</v>
      </c>
    </row>
    <row r="8654" spans="1:7">
      <c r="A8654" s="4" t="s">
        <v>35158</v>
      </c>
      <c r="B8654" s="4" t="s">
        <v>35159</v>
      </c>
      <c r="C8654" s="4" t="s">
        <v>464</v>
      </c>
      <c r="D8654" s="4">
        <v>34</v>
      </c>
      <c r="E8654" s="4" t="s">
        <v>35160</v>
      </c>
      <c r="F8654" s="4">
        <v>1.28315901756287</v>
      </c>
      <c r="G8654" s="4" t="s">
        <v>35161</v>
      </c>
    </row>
    <row r="8655" spans="1:7">
      <c r="A8655" s="4" t="s">
        <v>35162</v>
      </c>
      <c r="B8655" s="4" t="s">
        <v>35163</v>
      </c>
      <c r="C8655" s="4" t="s">
        <v>464</v>
      </c>
      <c r="D8655" s="4">
        <v>37</v>
      </c>
      <c r="E8655" s="4" t="s">
        <v>35164</v>
      </c>
      <c r="F8655" s="4">
        <v>1.28310775756836</v>
      </c>
      <c r="G8655" s="4" t="s">
        <v>35165</v>
      </c>
    </row>
    <row r="8656" spans="1:7">
      <c r="A8656" s="4" t="s">
        <v>35166</v>
      </c>
      <c r="B8656" s="4" t="s">
        <v>35167</v>
      </c>
      <c r="C8656" s="4" t="s">
        <v>464</v>
      </c>
      <c r="D8656" s="4">
        <v>36</v>
      </c>
      <c r="E8656" s="4" t="s">
        <v>35168</v>
      </c>
      <c r="F8656" s="4">
        <v>1.28256046772003</v>
      </c>
      <c r="G8656" s="4" t="s">
        <v>35169</v>
      </c>
    </row>
    <row r="8657" spans="1:7">
      <c r="A8657" s="4" t="s">
        <v>35170</v>
      </c>
      <c r="B8657" s="4" t="s">
        <v>35171</v>
      </c>
      <c r="C8657" s="4" t="s">
        <v>464</v>
      </c>
      <c r="D8657" s="4">
        <v>36</v>
      </c>
      <c r="E8657" s="4" t="s">
        <v>35172</v>
      </c>
      <c r="F8657" s="4">
        <v>1.28235709667206</v>
      </c>
      <c r="G8657" s="4" t="s">
        <v>35173</v>
      </c>
    </row>
    <row r="8658" spans="1:7">
      <c r="A8658" s="4" t="s">
        <v>35174</v>
      </c>
      <c r="B8658" s="4" t="s">
        <v>35175</v>
      </c>
      <c r="C8658" s="4" t="s">
        <v>551</v>
      </c>
      <c r="D8658" s="4">
        <v>16</v>
      </c>
      <c r="E8658" s="4" t="s">
        <v>35176</v>
      </c>
      <c r="F8658" s="4">
        <v>1.28232681751251</v>
      </c>
      <c r="G8658" s="4" t="s">
        <v>35177</v>
      </c>
    </row>
    <row r="8659" spans="1:7">
      <c r="A8659" s="4" t="s">
        <v>35178</v>
      </c>
      <c r="B8659" s="4" t="s">
        <v>35179</v>
      </c>
      <c r="C8659" s="4" t="s">
        <v>464</v>
      </c>
      <c r="D8659" s="4">
        <v>33</v>
      </c>
      <c r="E8659" s="4" t="s">
        <v>35180</v>
      </c>
      <c r="F8659" s="4">
        <v>1.28231978416443</v>
      </c>
      <c r="G8659" s="4" t="s">
        <v>35181</v>
      </c>
    </row>
    <row r="8660" spans="1:7">
      <c r="A8660" s="4" t="s">
        <v>35182</v>
      </c>
      <c r="B8660" s="4" t="s">
        <v>35183</v>
      </c>
      <c r="C8660" s="4" t="s">
        <v>464</v>
      </c>
      <c r="D8660" s="4">
        <v>37</v>
      </c>
      <c r="E8660" s="4" t="s">
        <v>35184</v>
      </c>
      <c r="F8660" s="4">
        <v>1.28223514556885</v>
      </c>
      <c r="G8660" s="4" t="s">
        <v>35185</v>
      </c>
    </row>
    <row r="8661" spans="1:7">
      <c r="A8661" s="4" t="s">
        <v>35186</v>
      </c>
      <c r="B8661" s="4" t="s">
        <v>35187</v>
      </c>
      <c r="C8661" s="4" t="s">
        <v>464</v>
      </c>
      <c r="D8661" s="4">
        <v>32</v>
      </c>
      <c r="E8661" s="4" t="s">
        <v>35188</v>
      </c>
      <c r="F8661" s="4">
        <v>1.28181755542755</v>
      </c>
      <c r="G8661" s="4" t="s">
        <v>35189</v>
      </c>
    </row>
    <row r="8662" spans="1:7">
      <c r="A8662" s="4" t="s">
        <v>35190</v>
      </c>
      <c r="B8662" s="4" t="s">
        <v>35191</v>
      </c>
      <c r="C8662" s="4" t="s">
        <v>464</v>
      </c>
      <c r="D8662" s="4">
        <v>38</v>
      </c>
      <c r="E8662" s="4" t="s">
        <v>35192</v>
      </c>
      <c r="F8662" s="4">
        <v>1.28161156177521</v>
      </c>
      <c r="G8662" s="4" t="s">
        <v>35193</v>
      </c>
    </row>
    <row r="8663" spans="1:7">
      <c r="A8663" s="4" t="s">
        <v>35194</v>
      </c>
      <c r="B8663" s="4" t="s">
        <v>35195</v>
      </c>
      <c r="C8663" s="4" t="s">
        <v>464</v>
      </c>
      <c r="D8663" s="4">
        <v>40</v>
      </c>
      <c r="E8663" s="4" t="s">
        <v>35196</v>
      </c>
      <c r="F8663" s="4">
        <v>1.28129088878632</v>
      </c>
      <c r="G8663" s="4" t="s">
        <v>35197</v>
      </c>
    </row>
    <row r="8664" spans="1:7">
      <c r="A8664" s="4" t="s">
        <v>35198</v>
      </c>
      <c r="B8664" s="4" t="s">
        <v>35199</v>
      </c>
      <c r="C8664" s="4" t="s">
        <v>464</v>
      </c>
      <c r="D8664" s="4">
        <v>38</v>
      </c>
      <c r="E8664" s="4" t="s">
        <v>35200</v>
      </c>
      <c r="F8664" s="4">
        <v>1.28116953372955</v>
      </c>
      <c r="G8664" s="4" t="s">
        <v>35201</v>
      </c>
    </row>
    <row r="8665" spans="1:7">
      <c r="A8665" s="4" t="s">
        <v>35202</v>
      </c>
      <c r="B8665" s="4" t="s">
        <v>35203</v>
      </c>
      <c r="C8665" s="4" t="s">
        <v>464</v>
      </c>
      <c r="D8665" s="4">
        <v>23</v>
      </c>
      <c r="E8665" s="4" t="s">
        <v>35204</v>
      </c>
      <c r="F8665" s="4">
        <v>1.28114175796509</v>
      </c>
      <c r="G8665" s="4" t="s">
        <v>35205</v>
      </c>
    </row>
    <row r="8666" spans="1:7">
      <c r="A8666" s="4" t="s">
        <v>35206</v>
      </c>
      <c r="B8666" s="4" t="s">
        <v>35207</v>
      </c>
      <c r="C8666" s="4" t="s">
        <v>464</v>
      </c>
      <c r="D8666" s="4">
        <v>38</v>
      </c>
      <c r="E8666" s="4" t="s">
        <v>35208</v>
      </c>
      <c r="F8666" s="4">
        <v>1.28089106082916</v>
      </c>
      <c r="G8666" s="4" t="s">
        <v>35209</v>
      </c>
    </row>
    <row r="8667" spans="1:7">
      <c r="A8667" s="4" t="s">
        <v>35210</v>
      </c>
      <c r="B8667" s="4" t="s">
        <v>35211</v>
      </c>
      <c r="C8667" s="4" t="s">
        <v>464</v>
      </c>
      <c r="D8667" s="4">
        <v>33</v>
      </c>
      <c r="E8667" s="4" t="s">
        <v>35212</v>
      </c>
      <c r="F8667" s="4">
        <v>1.28071236610413</v>
      </c>
      <c r="G8667" s="4" t="s">
        <v>35213</v>
      </c>
    </row>
    <row r="8668" spans="1:7">
      <c r="A8668" s="4" t="s">
        <v>35214</v>
      </c>
      <c r="B8668" s="4" t="s">
        <v>35215</v>
      </c>
      <c r="C8668" s="4" t="s">
        <v>464</v>
      </c>
      <c r="D8668" s="4">
        <v>36</v>
      </c>
      <c r="E8668" s="4" t="s">
        <v>35216</v>
      </c>
      <c r="F8668" s="4">
        <v>1.28045678138733</v>
      </c>
      <c r="G8668" s="4" t="s">
        <v>35217</v>
      </c>
    </row>
    <row r="8669" spans="1:7">
      <c r="A8669" s="4" t="s">
        <v>35218</v>
      </c>
      <c r="B8669" s="4" t="s">
        <v>35219</v>
      </c>
      <c r="C8669" s="4" t="s">
        <v>464</v>
      </c>
      <c r="D8669" s="4">
        <v>39</v>
      </c>
      <c r="E8669" s="4" t="s">
        <v>35220</v>
      </c>
      <c r="F8669" s="4">
        <v>1.27973759174347</v>
      </c>
      <c r="G8669" s="4" t="s">
        <v>35221</v>
      </c>
    </row>
    <row r="8670" spans="1:7">
      <c r="A8670" s="4" t="s">
        <v>35222</v>
      </c>
      <c r="B8670" s="4" t="s">
        <v>35223</v>
      </c>
      <c r="C8670" s="4" t="s">
        <v>464</v>
      </c>
      <c r="D8670" s="4">
        <v>39</v>
      </c>
      <c r="E8670" s="4" t="s">
        <v>35224</v>
      </c>
      <c r="F8670" s="4">
        <v>1.27937412261963</v>
      </c>
      <c r="G8670" s="4" t="s">
        <v>35225</v>
      </c>
    </row>
    <row r="8671" spans="1:7">
      <c r="A8671" s="4" t="s">
        <v>35226</v>
      </c>
      <c r="B8671" s="4" t="s">
        <v>35227</v>
      </c>
      <c r="C8671" s="4" t="s">
        <v>464</v>
      </c>
      <c r="D8671" s="4">
        <v>36</v>
      </c>
      <c r="E8671" s="4" t="s">
        <v>35228</v>
      </c>
      <c r="F8671" s="4">
        <v>1.2790195941925</v>
      </c>
      <c r="G8671" s="4" t="s">
        <v>35229</v>
      </c>
    </row>
    <row r="8672" spans="1:7">
      <c r="A8672" s="4" t="s">
        <v>35230</v>
      </c>
      <c r="B8672" s="4" t="s">
        <v>35231</v>
      </c>
      <c r="C8672" s="4" t="s">
        <v>464</v>
      </c>
      <c r="D8672" s="4">
        <v>36</v>
      </c>
      <c r="E8672" s="4" t="s">
        <v>35232</v>
      </c>
      <c r="F8672" s="4">
        <v>1.2789421081543</v>
      </c>
      <c r="G8672" s="4" t="s">
        <v>35233</v>
      </c>
    </row>
    <row r="8673" spans="1:7">
      <c r="A8673" s="4" t="s">
        <v>35234</v>
      </c>
      <c r="B8673" s="4" t="s">
        <v>35235</v>
      </c>
      <c r="C8673" s="4" t="s">
        <v>464</v>
      </c>
      <c r="D8673" s="4">
        <v>33</v>
      </c>
      <c r="E8673" s="4" t="s">
        <v>35236</v>
      </c>
      <c r="F8673" s="4">
        <v>1.27887213230133</v>
      </c>
      <c r="G8673" s="4" t="s">
        <v>35237</v>
      </c>
    </row>
    <row r="8674" spans="1:7">
      <c r="A8674" s="4" t="s">
        <v>35238</v>
      </c>
      <c r="B8674" s="4" t="s">
        <v>35239</v>
      </c>
      <c r="C8674" s="4" t="s">
        <v>464</v>
      </c>
      <c r="D8674" s="4">
        <v>37</v>
      </c>
      <c r="E8674" s="4" t="s">
        <v>35240</v>
      </c>
      <c r="F8674" s="4">
        <v>1.27885234355927</v>
      </c>
      <c r="G8674" s="4" t="s">
        <v>35241</v>
      </c>
    </row>
    <row r="8675" spans="1:7">
      <c r="A8675" s="4" t="s">
        <v>35242</v>
      </c>
      <c r="B8675" s="4" t="s">
        <v>35243</v>
      </c>
      <c r="C8675" s="4" t="s">
        <v>551</v>
      </c>
      <c r="D8675" s="4">
        <v>14</v>
      </c>
      <c r="E8675" s="4" t="s">
        <v>35244</v>
      </c>
      <c r="F8675" s="4">
        <v>1.27870643138885</v>
      </c>
      <c r="G8675" s="4" t="s">
        <v>35245</v>
      </c>
    </row>
    <row r="8676" spans="1:7">
      <c r="A8676" s="4" t="s">
        <v>35246</v>
      </c>
      <c r="B8676" s="4" t="s">
        <v>35247</v>
      </c>
      <c r="C8676" s="4" t="s">
        <v>4103</v>
      </c>
      <c r="D8676" s="4">
        <v>8</v>
      </c>
      <c r="E8676" s="4" t="s">
        <v>35248</v>
      </c>
      <c r="F8676" s="4">
        <v>1.27858853340149</v>
      </c>
      <c r="G8676" s="4" t="s">
        <v>35249</v>
      </c>
    </row>
    <row r="8677" spans="1:7">
      <c r="A8677" s="4" t="s">
        <v>35250</v>
      </c>
      <c r="B8677" s="4" t="s">
        <v>35251</v>
      </c>
      <c r="C8677" s="4" t="s">
        <v>4103</v>
      </c>
      <c r="D8677" s="4">
        <v>8</v>
      </c>
      <c r="E8677" s="4" t="s">
        <v>35252</v>
      </c>
      <c r="F8677" s="4">
        <v>1.27858853340149</v>
      </c>
      <c r="G8677" s="4" t="s">
        <v>35253</v>
      </c>
    </row>
    <row r="8678" spans="1:7">
      <c r="A8678" s="4" t="s">
        <v>35254</v>
      </c>
      <c r="B8678" s="4" t="s">
        <v>35255</v>
      </c>
      <c r="C8678" s="4" t="s">
        <v>464</v>
      </c>
      <c r="D8678" s="4">
        <v>36</v>
      </c>
      <c r="E8678" s="4" t="s">
        <v>35256</v>
      </c>
      <c r="F8678" s="4">
        <v>1.27851128578186</v>
      </c>
      <c r="G8678" s="4" t="s">
        <v>35257</v>
      </c>
    </row>
    <row r="8679" spans="1:7">
      <c r="A8679" s="4" t="s">
        <v>35258</v>
      </c>
      <c r="B8679" s="4" t="s">
        <v>35259</v>
      </c>
      <c r="C8679" s="4" t="s">
        <v>464</v>
      </c>
      <c r="D8679" s="4">
        <v>41</v>
      </c>
      <c r="E8679" s="4" t="s">
        <v>35260</v>
      </c>
      <c r="F8679" s="4">
        <v>1.2780773639679</v>
      </c>
      <c r="G8679" s="4" t="s">
        <v>35261</v>
      </c>
    </row>
    <row r="8680" spans="1:7">
      <c r="A8680" s="4" t="s">
        <v>35262</v>
      </c>
      <c r="B8680" s="4" t="s">
        <v>35263</v>
      </c>
      <c r="C8680" s="4" t="s">
        <v>464</v>
      </c>
      <c r="D8680" s="4">
        <v>40</v>
      </c>
      <c r="E8680" s="4" t="s">
        <v>35264</v>
      </c>
      <c r="F8680" s="4">
        <v>1.27780532836914</v>
      </c>
      <c r="G8680" s="4" t="s">
        <v>35265</v>
      </c>
    </row>
    <row r="8681" spans="1:7">
      <c r="A8681" s="4" t="s">
        <v>35266</v>
      </c>
      <c r="B8681" s="4" t="s">
        <v>35267</v>
      </c>
      <c r="C8681" s="4" t="s">
        <v>464</v>
      </c>
      <c r="D8681" s="4">
        <v>40</v>
      </c>
      <c r="E8681" s="4" t="s">
        <v>35268</v>
      </c>
      <c r="F8681" s="4">
        <v>1.27761745452881</v>
      </c>
      <c r="G8681" s="4" t="s">
        <v>35269</v>
      </c>
    </row>
    <row r="8682" spans="1:7">
      <c r="A8682" s="4" t="s">
        <v>35270</v>
      </c>
      <c r="B8682" s="4" t="s">
        <v>35271</v>
      </c>
      <c r="C8682" s="4" t="s">
        <v>464</v>
      </c>
      <c r="D8682" s="4">
        <v>39</v>
      </c>
      <c r="E8682" s="4" t="s">
        <v>35272</v>
      </c>
      <c r="F8682" s="4">
        <v>1.27758240699768</v>
      </c>
      <c r="G8682" s="4" t="s">
        <v>35273</v>
      </c>
    </row>
    <row r="8683" spans="1:7">
      <c r="A8683" s="4" t="s">
        <v>35274</v>
      </c>
      <c r="B8683" s="4" t="s">
        <v>35275</v>
      </c>
      <c r="C8683" s="4" t="s">
        <v>464</v>
      </c>
      <c r="D8683" s="4">
        <v>33</v>
      </c>
      <c r="E8683" s="4" t="s">
        <v>35276</v>
      </c>
      <c r="F8683" s="4">
        <v>1.27742183208466</v>
      </c>
      <c r="G8683" s="4" t="s">
        <v>35277</v>
      </c>
    </row>
    <row r="8684" spans="1:7">
      <c r="A8684" s="4" t="s">
        <v>1065</v>
      </c>
      <c r="B8684" s="4" t="s">
        <v>1066</v>
      </c>
      <c r="C8684" s="4" t="s">
        <v>464</v>
      </c>
      <c r="D8684" s="4">
        <v>32</v>
      </c>
      <c r="E8684" s="4" t="s">
        <v>1067</v>
      </c>
      <c r="F8684" s="4">
        <v>1.2768292427063</v>
      </c>
      <c r="G8684" s="4" t="s">
        <v>1068</v>
      </c>
    </row>
    <row r="8685" spans="1:7">
      <c r="A8685" s="4" t="s">
        <v>35278</v>
      </c>
      <c r="B8685" s="4" t="s">
        <v>35279</v>
      </c>
      <c r="C8685" s="4" t="s">
        <v>464</v>
      </c>
      <c r="D8685" s="4">
        <v>32</v>
      </c>
      <c r="E8685" s="4" t="s">
        <v>35280</v>
      </c>
      <c r="F8685" s="4">
        <v>1.27659034729004</v>
      </c>
      <c r="G8685" s="4" t="s">
        <v>35281</v>
      </c>
    </row>
    <row r="8686" spans="1:7">
      <c r="A8686" s="4" t="s">
        <v>35282</v>
      </c>
      <c r="B8686" s="4" t="s">
        <v>35283</v>
      </c>
      <c r="C8686" s="4" t="s">
        <v>551</v>
      </c>
      <c r="D8686" s="4">
        <v>14</v>
      </c>
      <c r="E8686" s="4" t="s">
        <v>35284</v>
      </c>
      <c r="F8686" s="4">
        <v>1.27654445171356</v>
      </c>
      <c r="G8686" s="4" t="s">
        <v>35285</v>
      </c>
    </row>
    <row r="8687" spans="1:7">
      <c r="A8687" s="4" t="s">
        <v>35286</v>
      </c>
      <c r="B8687" s="4" t="s">
        <v>35287</v>
      </c>
      <c r="C8687" s="4" t="s">
        <v>464</v>
      </c>
      <c r="D8687" s="4">
        <v>30</v>
      </c>
      <c r="E8687" s="4" t="s">
        <v>35288</v>
      </c>
      <c r="F8687" s="4">
        <v>1.27641987800598</v>
      </c>
      <c r="G8687" s="4" t="s">
        <v>35289</v>
      </c>
    </row>
    <row r="8688" spans="1:7">
      <c r="A8688" s="4" t="s">
        <v>35290</v>
      </c>
      <c r="B8688" s="4" t="s">
        <v>35291</v>
      </c>
      <c r="C8688" s="4" t="s">
        <v>464</v>
      </c>
      <c r="D8688" s="4">
        <v>41</v>
      </c>
      <c r="E8688" s="4" t="s">
        <v>35292</v>
      </c>
      <c r="F8688" s="4">
        <v>1.27601611614227</v>
      </c>
      <c r="G8688" s="4" t="s">
        <v>35293</v>
      </c>
    </row>
    <row r="8689" spans="1:7">
      <c r="A8689" s="4" t="s">
        <v>35294</v>
      </c>
      <c r="B8689" s="4" t="s">
        <v>35295</v>
      </c>
      <c r="C8689" s="4" t="s">
        <v>464</v>
      </c>
      <c r="D8689" s="4">
        <v>38</v>
      </c>
      <c r="E8689" s="4" t="s">
        <v>35296</v>
      </c>
      <c r="F8689" s="4">
        <v>1.2759336233139</v>
      </c>
      <c r="G8689" s="4" t="s">
        <v>35297</v>
      </c>
    </row>
    <row r="8690" spans="1:7">
      <c r="A8690" s="4" t="s">
        <v>35298</v>
      </c>
      <c r="B8690" s="4" t="s">
        <v>35299</v>
      </c>
      <c r="C8690" s="4" t="s">
        <v>464</v>
      </c>
      <c r="D8690" s="4">
        <v>36</v>
      </c>
      <c r="E8690" s="4" t="s">
        <v>35300</v>
      </c>
      <c r="F8690" s="4">
        <v>1.27567541599274</v>
      </c>
      <c r="G8690" s="4" t="s">
        <v>35301</v>
      </c>
    </row>
    <row r="8691" spans="1:7">
      <c r="A8691" s="4" t="s">
        <v>35302</v>
      </c>
      <c r="B8691" s="4" t="s">
        <v>35303</v>
      </c>
      <c r="C8691" s="4" t="s">
        <v>464</v>
      </c>
      <c r="D8691" s="4">
        <v>33</v>
      </c>
      <c r="E8691" s="4" t="s">
        <v>35304</v>
      </c>
      <c r="F8691" s="4">
        <v>1.27548360824585</v>
      </c>
      <c r="G8691" s="4" t="s">
        <v>35305</v>
      </c>
    </row>
    <row r="8692" spans="1:7">
      <c r="A8692" s="4" t="s">
        <v>35306</v>
      </c>
      <c r="B8692" s="4" t="s">
        <v>35307</v>
      </c>
      <c r="C8692" s="4" t="s">
        <v>464</v>
      </c>
      <c r="D8692" s="4">
        <v>35</v>
      </c>
      <c r="E8692" s="4" t="s">
        <v>35308</v>
      </c>
      <c r="F8692" s="4">
        <v>1.27536463737488</v>
      </c>
      <c r="G8692" s="4" t="s">
        <v>35309</v>
      </c>
    </row>
    <row r="8693" spans="1:7">
      <c r="A8693" s="4" t="s">
        <v>35310</v>
      </c>
      <c r="B8693" s="4" t="s">
        <v>35311</v>
      </c>
      <c r="C8693" s="4" t="s">
        <v>464</v>
      </c>
      <c r="D8693" s="4">
        <v>35</v>
      </c>
      <c r="E8693" s="4" t="s">
        <v>35312</v>
      </c>
      <c r="F8693" s="4">
        <v>1.27452504634857</v>
      </c>
      <c r="G8693" s="4" t="s">
        <v>35313</v>
      </c>
    </row>
    <row r="8694" spans="1:7">
      <c r="A8694" s="4" t="s">
        <v>35314</v>
      </c>
      <c r="B8694" s="4" t="s">
        <v>35315</v>
      </c>
      <c r="C8694" s="4" t="s">
        <v>464</v>
      </c>
      <c r="D8694" s="4">
        <v>46</v>
      </c>
      <c r="E8694" s="4" t="s">
        <v>35316</v>
      </c>
      <c r="F8694" s="4">
        <v>1.27395915985107</v>
      </c>
      <c r="G8694" s="4" t="s">
        <v>35317</v>
      </c>
    </row>
    <row r="8695" spans="1:7">
      <c r="A8695" s="4" t="s">
        <v>35318</v>
      </c>
      <c r="B8695" s="4" t="s">
        <v>35319</v>
      </c>
      <c r="C8695" s="4" t="s">
        <v>464</v>
      </c>
      <c r="D8695" s="4">
        <v>37</v>
      </c>
      <c r="E8695" s="4" t="s">
        <v>35320</v>
      </c>
      <c r="F8695" s="4">
        <v>1.27390348911285</v>
      </c>
      <c r="G8695" s="4" t="s">
        <v>35321</v>
      </c>
    </row>
    <row r="8696" spans="1:7">
      <c r="A8696" s="4" t="s">
        <v>35322</v>
      </c>
      <c r="B8696" s="4" t="s">
        <v>35323</v>
      </c>
      <c r="C8696" s="4" t="s">
        <v>464</v>
      </c>
      <c r="D8696" s="4">
        <v>34</v>
      </c>
      <c r="E8696" s="4" t="s">
        <v>35324</v>
      </c>
      <c r="F8696" s="4">
        <v>1.27366137504578</v>
      </c>
      <c r="G8696" s="4" t="s">
        <v>35325</v>
      </c>
    </row>
    <row r="8697" spans="1:7">
      <c r="A8697" s="4" t="s">
        <v>35326</v>
      </c>
      <c r="B8697" s="4" t="s">
        <v>35327</v>
      </c>
      <c r="C8697" s="4" t="s">
        <v>464</v>
      </c>
      <c r="D8697" s="4">
        <v>28</v>
      </c>
      <c r="E8697" s="4" t="s">
        <v>35328</v>
      </c>
      <c r="F8697" s="4">
        <v>1.27361536026001</v>
      </c>
      <c r="G8697" s="4" t="s">
        <v>35329</v>
      </c>
    </row>
    <row r="8698" spans="1:7">
      <c r="A8698" s="4" t="s">
        <v>35330</v>
      </c>
      <c r="B8698" s="4" t="s">
        <v>35331</v>
      </c>
      <c r="C8698" s="4" t="s">
        <v>464</v>
      </c>
      <c r="D8698" s="4">
        <v>44</v>
      </c>
      <c r="E8698" s="4" t="s">
        <v>35332</v>
      </c>
      <c r="F8698" s="4">
        <v>1.27357947826385</v>
      </c>
      <c r="G8698" s="4" t="s">
        <v>35333</v>
      </c>
    </row>
    <row r="8699" spans="1:7">
      <c r="A8699" s="4" t="s">
        <v>35334</v>
      </c>
      <c r="B8699" s="4" t="s">
        <v>35335</v>
      </c>
      <c r="C8699" s="4" t="s">
        <v>464</v>
      </c>
      <c r="D8699" s="4">
        <v>39</v>
      </c>
      <c r="E8699" s="4" t="s">
        <v>35336</v>
      </c>
      <c r="F8699" s="4">
        <v>1.27346050739288</v>
      </c>
      <c r="G8699" s="4" t="s">
        <v>35337</v>
      </c>
    </row>
    <row r="8700" spans="1:7">
      <c r="A8700" s="4" t="s">
        <v>35338</v>
      </c>
      <c r="B8700" s="4" t="s">
        <v>35339</v>
      </c>
      <c r="C8700" s="4" t="s">
        <v>464</v>
      </c>
      <c r="D8700" s="4">
        <v>41</v>
      </c>
      <c r="E8700" s="4" t="s">
        <v>35340</v>
      </c>
      <c r="F8700" s="4">
        <v>1.27342069149017</v>
      </c>
      <c r="G8700" s="4" t="s">
        <v>35341</v>
      </c>
    </row>
    <row r="8701" spans="1:7">
      <c r="A8701" s="4" t="s">
        <v>35342</v>
      </c>
      <c r="B8701" s="4" t="s">
        <v>35343</v>
      </c>
      <c r="C8701" s="4" t="s">
        <v>464</v>
      </c>
      <c r="D8701" s="4">
        <v>41</v>
      </c>
      <c r="E8701" s="4" t="s">
        <v>35344</v>
      </c>
      <c r="F8701" s="4">
        <v>1.27336168289185</v>
      </c>
      <c r="G8701" s="4" t="s">
        <v>35345</v>
      </c>
    </row>
    <row r="8702" spans="1:7">
      <c r="A8702" s="4" t="s">
        <v>35346</v>
      </c>
      <c r="B8702" s="4" t="s">
        <v>35347</v>
      </c>
      <c r="C8702" s="4" t="s">
        <v>464</v>
      </c>
      <c r="D8702" s="4">
        <v>40</v>
      </c>
      <c r="E8702" s="4" t="s">
        <v>35348</v>
      </c>
      <c r="F8702" s="4">
        <v>1.2729012966156</v>
      </c>
      <c r="G8702" s="4" t="s">
        <v>35349</v>
      </c>
    </row>
    <row r="8703" spans="1:7">
      <c r="A8703" s="4" t="s">
        <v>35350</v>
      </c>
      <c r="B8703" s="4" t="s">
        <v>35351</v>
      </c>
      <c r="C8703" s="4" t="s">
        <v>464</v>
      </c>
      <c r="D8703" s="4">
        <v>46</v>
      </c>
      <c r="E8703" s="4" t="s">
        <v>35352</v>
      </c>
      <c r="F8703" s="4">
        <v>1.27187991142273</v>
      </c>
      <c r="G8703" s="4" t="s">
        <v>35353</v>
      </c>
    </row>
    <row r="8704" spans="1:7">
      <c r="A8704" s="4" t="s">
        <v>35354</v>
      </c>
      <c r="B8704" s="4" t="s">
        <v>35355</v>
      </c>
      <c r="C8704" s="4" t="s">
        <v>464</v>
      </c>
      <c r="D8704" s="4">
        <v>37</v>
      </c>
      <c r="E8704" s="4" t="s">
        <v>35356</v>
      </c>
      <c r="F8704" s="4">
        <v>1.27183592319489</v>
      </c>
      <c r="G8704" s="4" t="s">
        <v>35357</v>
      </c>
    </row>
    <row r="8705" spans="1:7">
      <c r="A8705" s="4" t="s">
        <v>35358</v>
      </c>
      <c r="B8705" s="4" t="s">
        <v>35359</v>
      </c>
      <c r="C8705" s="4" t="s">
        <v>464</v>
      </c>
      <c r="D8705" s="4">
        <v>41</v>
      </c>
      <c r="E8705" s="4" t="s">
        <v>35360</v>
      </c>
      <c r="F8705" s="4">
        <v>1.27171993255615</v>
      </c>
      <c r="G8705" s="4" t="s">
        <v>35361</v>
      </c>
    </row>
    <row r="8706" spans="1:7">
      <c r="A8706" s="4" t="s">
        <v>35362</v>
      </c>
      <c r="B8706" s="4" t="s">
        <v>35363</v>
      </c>
      <c r="C8706" s="4" t="s">
        <v>464</v>
      </c>
      <c r="D8706" s="4">
        <v>38</v>
      </c>
      <c r="E8706" s="4" t="s">
        <v>35364</v>
      </c>
      <c r="F8706" s="4">
        <v>1.27148747444153</v>
      </c>
      <c r="G8706" s="4" t="s">
        <v>35365</v>
      </c>
    </row>
    <row r="8707" spans="1:7">
      <c r="A8707" s="4" t="s">
        <v>35366</v>
      </c>
      <c r="B8707" s="4" t="s">
        <v>35367</v>
      </c>
      <c r="C8707" s="4" t="s">
        <v>464</v>
      </c>
      <c r="D8707" s="4">
        <v>42</v>
      </c>
      <c r="E8707" s="4" t="s">
        <v>35368</v>
      </c>
      <c r="F8707" s="4">
        <v>1.27089321613312</v>
      </c>
      <c r="G8707" s="4" t="s">
        <v>35369</v>
      </c>
    </row>
    <row r="8708" spans="1:7">
      <c r="A8708" s="4" t="s">
        <v>35370</v>
      </c>
      <c r="B8708" s="4" t="s">
        <v>35371</v>
      </c>
      <c r="C8708" s="4" t="s">
        <v>464</v>
      </c>
      <c r="D8708" s="4">
        <v>33</v>
      </c>
      <c r="E8708" s="4" t="s">
        <v>35372</v>
      </c>
      <c r="F8708" s="4">
        <v>1.27086353302002</v>
      </c>
      <c r="G8708" s="4" t="s">
        <v>35373</v>
      </c>
    </row>
    <row r="8709" spans="1:7">
      <c r="A8709" s="4" t="s">
        <v>35374</v>
      </c>
      <c r="B8709" s="4" t="s">
        <v>35375</v>
      </c>
      <c r="C8709" s="4" t="s">
        <v>464</v>
      </c>
      <c r="D8709" s="4">
        <v>32</v>
      </c>
      <c r="E8709" s="4" t="s">
        <v>35376</v>
      </c>
      <c r="F8709" s="4">
        <v>1.27072691917419</v>
      </c>
      <c r="G8709" s="4" t="s">
        <v>35377</v>
      </c>
    </row>
    <row r="8710" spans="1:7">
      <c r="A8710" s="4" t="s">
        <v>35378</v>
      </c>
      <c r="B8710" s="4" t="s">
        <v>35379</v>
      </c>
      <c r="C8710" s="4" t="s">
        <v>464</v>
      </c>
      <c r="D8710" s="4">
        <v>36</v>
      </c>
      <c r="E8710" s="4" t="s">
        <v>35380</v>
      </c>
      <c r="F8710" s="4">
        <v>1.27067816257477</v>
      </c>
      <c r="G8710" s="4" t="s">
        <v>35381</v>
      </c>
    </row>
    <row r="8711" spans="1:7">
      <c r="A8711" s="4" t="s">
        <v>35382</v>
      </c>
      <c r="B8711" s="4" t="s">
        <v>35383</v>
      </c>
      <c r="C8711" s="4" t="s">
        <v>464</v>
      </c>
      <c r="D8711" s="4">
        <v>38</v>
      </c>
      <c r="E8711" s="4" t="s">
        <v>35384</v>
      </c>
      <c r="F8711" s="4">
        <v>1.27043485641479</v>
      </c>
      <c r="G8711" s="4" t="s">
        <v>35385</v>
      </c>
    </row>
    <row r="8712" spans="1:7">
      <c r="A8712" s="4" t="s">
        <v>35386</v>
      </c>
      <c r="B8712" s="4" t="s">
        <v>35387</v>
      </c>
      <c r="C8712" s="4" t="s">
        <v>464</v>
      </c>
      <c r="D8712" s="4">
        <v>38</v>
      </c>
      <c r="E8712" s="4" t="s">
        <v>35388</v>
      </c>
      <c r="F8712" s="4">
        <v>1.26999974250793</v>
      </c>
      <c r="G8712" s="4" t="s">
        <v>35389</v>
      </c>
    </row>
    <row r="8713" spans="1:7">
      <c r="A8713" s="4" t="s">
        <v>35390</v>
      </c>
      <c r="B8713" s="4" t="s">
        <v>35391</v>
      </c>
      <c r="C8713" s="4" t="s">
        <v>464</v>
      </c>
      <c r="D8713" s="4">
        <v>40</v>
      </c>
      <c r="E8713" s="4" t="s">
        <v>35392</v>
      </c>
      <c r="F8713" s="4">
        <v>1.26994848251343</v>
      </c>
      <c r="G8713" s="4" t="s">
        <v>35393</v>
      </c>
    </row>
    <row r="8714" spans="1:7">
      <c r="A8714" s="4" t="s">
        <v>35394</v>
      </c>
      <c r="B8714" s="4" t="s">
        <v>35395</v>
      </c>
      <c r="C8714" s="4" t="s">
        <v>464</v>
      </c>
      <c r="D8714" s="4">
        <v>37</v>
      </c>
      <c r="E8714" s="4" t="s">
        <v>35396</v>
      </c>
      <c r="F8714" s="4">
        <v>1.2698438167572</v>
      </c>
      <c r="G8714" s="4" t="s">
        <v>35397</v>
      </c>
    </row>
    <row r="8715" spans="1:7">
      <c r="A8715" s="4" t="s">
        <v>35398</v>
      </c>
      <c r="B8715" s="4" t="s">
        <v>35399</v>
      </c>
      <c r="C8715" s="4" t="s">
        <v>464</v>
      </c>
      <c r="D8715" s="4">
        <v>42</v>
      </c>
      <c r="E8715" s="4" t="s">
        <v>35400</v>
      </c>
      <c r="F8715" s="4">
        <v>1.26917338371277</v>
      </c>
      <c r="G8715" s="4" t="s">
        <v>35401</v>
      </c>
    </row>
    <row r="8716" spans="1:7">
      <c r="A8716" s="4" t="s">
        <v>35402</v>
      </c>
      <c r="B8716" s="4" t="s">
        <v>35403</v>
      </c>
      <c r="C8716" s="4" t="s">
        <v>464</v>
      </c>
      <c r="D8716" s="4">
        <v>39</v>
      </c>
      <c r="E8716" s="4" t="s">
        <v>35404</v>
      </c>
      <c r="F8716" s="4">
        <v>1.26909160614014</v>
      </c>
      <c r="G8716" s="4" t="s">
        <v>35405</v>
      </c>
    </row>
    <row r="8717" spans="1:7">
      <c r="A8717" s="4" t="s">
        <v>35406</v>
      </c>
      <c r="B8717" s="4" t="s">
        <v>35407</v>
      </c>
      <c r="C8717" s="4" t="s">
        <v>464</v>
      </c>
      <c r="D8717" s="4">
        <v>43</v>
      </c>
      <c r="E8717" s="4" t="s">
        <v>35408</v>
      </c>
      <c r="F8717" s="4">
        <v>1.26891040802002</v>
      </c>
      <c r="G8717" s="4" t="s">
        <v>35409</v>
      </c>
    </row>
    <row r="8718" spans="1:7">
      <c r="A8718" s="4" t="s">
        <v>35410</v>
      </c>
      <c r="B8718" s="4" t="s">
        <v>35411</v>
      </c>
      <c r="C8718" s="4" t="s">
        <v>464</v>
      </c>
      <c r="D8718" s="4">
        <v>33</v>
      </c>
      <c r="E8718" s="4" t="s">
        <v>35412</v>
      </c>
      <c r="F8718" s="4">
        <v>1.26846265792847</v>
      </c>
      <c r="G8718" s="4" t="s">
        <v>35413</v>
      </c>
    </row>
    <row r="8719" spans="1:7">
      <c r="A8719" s="4" t="s">
        <v>35414</v>
      </c>
      <c r="B8719" s="4" t="s">
        <v>35415</v>
      </c>
      <c r="C8719" s="4" t="s">
        <v>464</v>
      </c>
      <c r="D8719" s="4">
        <v>36</v>
      </c>
      <c r="E8719" s="4" t="s">
        <v>35416</v>
      </c>
      <c r="F8719" s="4">
        <v>1.26821506023407</v>
      </c>
      <c r="G8719" s="4" t="s">
        <v>35417</v>
      </c>
    </row>
    <row r="8720" spans="1:7">
      <c r="A8720" s="4" t="s">
        <v>35418</v>
      </c>
      <c r="B8720" s="4" t="s">
        <v>35419</v>
      </c>
      <c r="C8720" s="4" t="s">
        <v>464</v>
      </c>
      <c r="D8720" s="4">
        <v>40</v>
      </c>
      <c r="E8720" s="4" t="s">
        <v>35420</v>
      </c>
      <c r="F8720" s="4">
        <v>1.26820421218872</v>
      </c>
      <c r="G8720" s="4" t="s">
        <v>35421</v>
      </c>
    </row>
    <row r="8721" spans="1:7">
      <c r="A8721" s="4" t="s">
        <v>35422</v>
      </c>
      <c r="B8721" s="4" t="s">
        <v>35423</v>
      </c>
      <c r="C8721" s="4" t="s">
        <v>464</v>
      </c>
      <c r="D8721" s="4">
        <v>36</v>
      </c>
      <c r="E8721" s="4" t="s">
        <v>35424</v>
      </c>
      <c r="F8721" s="4">
        <v>1.26819491386414</v>
      </c>
      <c r="G8721" s="4" t="s">
        <v>35425</v>
      </c>
    </row>
    <row r="8722" spans="1:7">
      <c r="A8722" s="4" t="s">
        <v>35426</v>
      </c>
      <c r="B8722" s="4" t="s">
        <v>35427</v>
      </c>
      <c r="C8722" s="4" t="s">
        <v>3050</v>
      </c>
      <c r="D8722" s="4">
        <v>2</v>
      </c>
      <c r="E8722" s="4" t="s">
        <v>35428</v>
      </c>
      <c r="F8722" s="4">
        <v>1.26809453964233</v>
      </c>
      <c r="G8722" s="4" t="s">
        <v>35429</v>
      </c>
    </row>
    <row r="8723" spans="1:7">
      <c r="A8723" s="4" t="s">
        <v>35430</v>
      </c>
      <c r="B8723" s="4" t="s">
        <v>35431</v>
      </c>
      <c r="C8723" s="4" t="s">
        <v>464</v>
      </c>
      <c r="D8723" s="4">
        <v>33</v>
      </c>
      <c r="E8723" s="4" t="s">
        <v>35432</v>
      </c>
      <c r="F8723" s="4">
        <v>1.26801717281342</v>
      </c>
      <c r="G8723" s="4" t="s">
        <v>35433</v>
      </c>
    </row>
    <row r="8724" spans="1:7">
      <c r="A8724" s="4" t="s">
        <v>35434</v>
      </c>
      <c r="B8724" s="4" t="s">
        <v>35435</v>
      </c>
      <c r="C8724" s="4" t="s">
        <v>464</v>
      </c>
      <c r="D8724" s="4">
        <v>46</v>
      </c>
      <c r="E8724" s="4" t="s">
        <v>35436</v>
      </c>
      <c r="F8724" s="4">
        <v>1.26792740821838</v>
      </c>
      <c r="G8724" s="4" t="s">
        <v>35437</v>
      </c>
    </row>
    <row r="8725" spans="1:7">
      <c r="A8725" s="4" t="s">
        <v>35438</v>
      </c>
      <c r="B8725" s="4" t="s">
        <v>35439</v>
      </c>
      <c r="C8725" s="4" t="s">
        <v>464</v>
      </c>
      <c r="D8725" s="4">
        <v>36</v>
      </c>
      <c r="E8725" s="4" t="s">
        <v>35440</v>
      </c>
      <c r="F8725" s="4">
        <v>1.26784944534302</v>
      </c>
      <c r="G8725" s="4" t="s">
        <v>35441</v>
      </c>
    </row>
    <row r="8726" spans="1:7">
      <c r="A8726" s="4" t="s">
        <v>35442</v>
      </c>
      <c r="B8726" s="4" t="s">
        <v>35443</v>
      </c>
      <c r="C8726" s="4" t="s">
        <v>551</v>
      </c>
      <c r="D8726" s="4">
        <v>15</v>
      </c>
      <c r="E8726" s="4" t="s">
        <v>35444</v>
      </c>
      <c r="F8726" s="4">
        <v>1.26749682426453</v>
      </c>
      <c r="G8726" s="4" t="s">
        <v>35445</v>
      </c>
    </row>
    <row r="8727" spans="1:7">
      <c r="A8727" s="4" t="s">
        <v>35446</v>
      </c>
      <c r="B8727" s="4" t="s">
        <v>35447</v>
      </c>
      <c r="C8727" s="4" t="s">
        <v>551</v>
      </c>
      <c r="D8727" s="4">
        <v>20</v>
      </c>
      <c r="E8727" s="4" t="s">
        <v>35448</v>
      </c>
      <c r="F8727" s="4">
        <v>1.26741099357605</v>
      </c>
      <c r="G8727" s="4" t="s">
        <v>35449</v>
      </c>
    </row>
    <row r="8728" spans="1:7">
      <c r="A8728" s="4" t="s">
        <v>35450</v>
      </c>
      <c r="B8728" s="4" t="s">
        <v>35451</v>
      </c>
      <c r="C8728" s="4" t="s">
        <v>464</v>
      </c>
      <c r="D8728" s="4">
        <v>42</v>
      </c>
      <c r="E8728" s="4" t="s">
        <v>35452</v>
      </c>
      <c r="F8728" s="4">
        <v>1.2673567533493</v>
      </c>
      <c r="G8728" s="4" t="s">
        <v>35453</v>
      </c>
    </row>
    <row r="8729" spans="1:7">
      <c r="A8729" s="4" t="s">
        <v>35454</v>
      </c>
      <c r="B8729" s="4" t="s">
        <v>35455</v>
      </c>
      <c r="C8729" s="4" t="s">
        <v>464</v>
      </c>
      <c r="D8729" s="4">
        <v>41</v>
      </c>
      <c r="E8729" s="4" t="s">
        <v>35456</v>
      </c>
      <c r="F8729" s="4">
        <v>1.26732838153839</v>
      </c>
      <c r="G8729" s="4" t="s">
        <v>35457</v>
      </c>
    </row>
    <row r="8730" spans="1:7">
      <c r="A8730" s="4" t="s">
        <v>35458</v>
      </c>
      <c r="B8730" s="4" t="s">
        <v>35459</v>
      </c>
      <c r="C8730" s="4" t="s">
        <v>4103</v>
      </c>
      <c r="D8730" s="4">
        <v>13</v>
      </c>
      <c r="E8730" s="4" t="s">
        <v>35460</v>
      </c>
      <c r="F8730" s="4">
        <v>1.2672256231308</v>
      </c>
      <c r="G8730" s="4" t="s">
        <v>35461</v>
      </c>
    </row>
    <row r="8731" spans="1:7">
      <c r="A8731" s="4" t="s">
        <v>35462</v>
      </c>
      <c r="B8731" s="4" t="s">
        <v>35463</v>
      </c>
      <c r="C8731" s="4" t="s">
        <v>464</v>
      </c>
      <c r="D8731" s="4">
        <v>43</v>
      </c>
      <c r="E8731" s="4" t="s">
        <v>35464</v>
      </c>
      <c r="F8731" s="4">
        <v>1.26716268062592</v>
      </c>
      <c r="G8731" s="4" t="s">
        <v>35465</v>
      </c>
    </row>
    <row r="8732" spans="1:7">
      <c r="A8732" s="4" t="s">
        <v>35466</v>
      </c>
      <c r="B8732" s="4" t="s">
        <v>35467</v>
      </c>
      <c r="C8732" s="4" t="s">
        <v>464</v>
      </c>
      <c r="D8732" s="4">
        <v>39</v>
      </c>
      <c r="E8732" s="4" t="s">
        <v>35468</v>
      </c>
      <c r="F8732" s="4">
        <v>1.26710259914398</v>
      </c>
      <c r="G8732" s="4" t="s">
        <v>35469</v>
      </c>
    </row>
    <row r="8733" spans="1:7">
      <c r="A8733" s="4" t="s">
        <v>35470</v>
      </c>
      <c r="B8733" s="4" t="s">
        <v>35471</v>
      </c>
      <c r="C8733" s="4" t="s">
        <v>464</v>
      </c>
      <c r="D8733" s="4">
        <v>38</v>
      </c>
      <c r="E8733" s="4" t="s">
        <v>35472</v>
      </c>
      <c r="F8733" s="4">
        <v>1.26703763008118</v>
      </c>
      <c r="G8733" s="4" t="s">
        <v>35473</v>
      </c>
    </row>
    <row r="8734" spans="1:7">
      <c r="A8734" s="4" t="s">
        <v>35474</v>
      </c>
      <c r="B8734" s="4" t="s">
        <v>35475</v>
      </c>
      <c r="C8734" s="4" t="s">
        <v>464</v>
      </c>
      <c r="D8734" s="4">
        <v>29</v>
      </c>
      <c r="E8734" s="4" t="s">
        <v>35476</v>
      </c>
      <c r="F8734" s="4">
        <v>1.26675248146057</v>
      </c>
      <c r="G8734" s="4" t="s">
        <v>35477</v>
      </c>
    </row>
    <row r="8735" spans="1:7">
      <c r="A8735" s="4" t="s">
        <v>35478</v>
      </c>
      <c r="B8735" s="4" t="s">
        <v>35479</v>
      </c>
      <c r="C8735" s="4" t="s">
        <v>464</v>
      </c>
      <c r="D8735" s="4">
        <v>40</v>
      </c>
      <c r="E8735" s="4" t="s">
        <v>35480</v>
      </c>
      <c r="F8735" s="4">
        <v>1.26665472984314</v>
      </c>
      <c r="G8735" s="4" t="s">
        <v>35481</v>
      </c>
    </row>
    <row r="8736" spans="1:7">
      <c r="A8736" s="4" t="s">
        <v>35482</v>
      </c>
      <c r="B8736" s="4" t="s">
        <v>35483</v>
      </c>
      <c r="C8736" s="4" t="s">
        <v>464</v>
      </c>
      <c r="D8736" s="4">
        <v>43</v>
      </c>
      <c r="E8736" s="4" t="s">
        <v>35484</v>
      </c>
      <c r="F8736" s="4">
        <v>1.26665008068085</v>
      </c>
      <c r="G8736" s="4" t="s">
        <v>35485</v>
      </c>
    </row>
    <row r="8737" spans="1:7">
      <c r="A8737" s="4" t="s">
        <v>35486</v>
      </c>
      <c r="B8737" s="4" t="s">
        <v>35487</v>
      </c>
      <c r="C8737" s="4" t="s">
        <v>464</v>
      </c>
      <c r="D8737" s="4">
        <v>38</v>
      </c>
      <c r="E8737" s="4" t="s">
        <v>35488</v>
      </c>
      <c r="F8737" s="4">
        <v>1.26641011238098</v>
      </c>
      <c r="G8737" s="4" t="s">
        <v>35489</v>
      </c>
    </row>
    <row r="8738" spans="1:7">
      <c r="A8738" s="4" t="s">
        <v>35490</v>
      </c>
      <c r="B8738" s="4" t="s">
        <v>35491</v>
      </c>
      <c r="C8738" s="4" t="s">
        <v>464</v>
      </c>
      <c r="D8738" s="4">
        <v>36</v>
      </c>
      <c r="E8738" s="4" t="s">
        <v>35492</v>
      </c>
      <c r="F8738" s="4">
        <v>1.26607525348663</v>
      </c>
      <c r="G8738" s="4" t="s">
        <v>35493</v>
      </c>
    </row>
    <row r="8739" spans="1:7">
      <c r="A8739" s="4" t="s">
        <v>35494</v>
      </c>
      <c r="B8739" s="4" t="s">
        <v>35495</v>
      </c>
      <c r="C8739" s="4" t="s">
        <v>464</v>
      </c>
      <c r="D8739" s="4">
        <v>40</v>
      </c>
      <c r="E8739" s="4" t="s">
        <v>35496</v>
      </c>
      <c r="F8739" s="4">
        <v>1.26581490039825</v>
      </c>
      <c r="G8739" s="4" t="s">
        <v>35497</v>
      </c>
    </row>
    <row r="8740" spans="1:7">
      <c r="A8740" s="4" t="s">
        <v>35498</v>
      </c>
      <c r="B8740" s="4" t="s">
        <v>35499</v>
      </c>
      <c r="C8740" s="4" t="s">
        <v>464</v>
      </c>
      <c r="D8740" s="4">
        <v>41</v>
      </c>
      <c r="E8740" s="4" t="s">
        <v>35500</v>
      </c>
      <c r="F8740" s="4">
        <v>1.26576137542725</v>
      </c>
      <c r="G8740" s="4" t="s">
        <v>35501</v>
      </c>
    </row>
    <row r="8741" spans="1:7">
      <c r="A8741" s="4" t="s">
        <v>35502</v>
      </c>
      <c r="B8741" s="4" t="s">
        <v>35503</v>
      </c>
      <c r="C8741" s="4" t="s">
        <v>464</v>
      </c>
      <c r="D8741" s="4">
        <v>39</v>
      </c>
      <c r="E8741" s="4" t="s">
        <v>35504</v>
      </c>
      <c r="F8741" s="4">
        <v>1.26554071903229</v>
      </c>
      <c r="G8741" s="4" t="s">
        <v>35505</v>
      </c>
    </row>
    <row r="8742" spans="1:7">
      <c r="A8742" s="4" t="s">
        <v>35506</v>
      </c>
      <c r="B8742" s="4" t="s">
        <v>35507</v>
      </c>
      <c r="C8742" s="4" t="s">
        <v>464</v>
      </c>
      <c r="D8742" s="4">
        <v>44</v>
      </c>
      <c r="E8742" s="4" t="s">
        <v>35508</v>
      </c>
      <c r="F8742" s="4">
        <v>1.26532912254333</v>
      </c>
      <c r="G8742" s="4" t="s">
        <v>35509</v>
      </c>
    </row>
    <row r="8743" spans="1:7">
      <c r="A8743" s="4" t="s">
        <v>35510</v>
      </c>
      <c r="B8743" s="4" t="s">
        <v>35511</v>
      </c>
      <c r="C8743" s="4" t="s">
        <v>464</v>
      </c>
      <c r="D8743" s="4">
        <v>42</v>
      </c>
      <c r="E8743" s="4" t="s">
        <v>35512</v>
      </c>
      <c r="F8743" s="4">
        <v>1.26522707939148</v>
      </c>
      <c r="G8743" s="4" t="s">
        <v>35513</v>
      </c>
    </row>
    <row r="8744" spans="1:7">
      <c r="A8744" s="4" t="s">
        <v>35514</v>
      </c>
      <c r="B8744" s="4" t="s">
        <v>35515</v>
      </c>
      <c r="C8744" s="4" t="s">
        <v>464</v>
      </c>
      <c r="D8744" s="4">
        <v>35</v>
      </c>
      <c r="E8744" s="4" t="s">
        <v>35516</v>
      </c>
      <c r="F8744" s="4">
        <v>1.26469671726227</v>
      </c>
      <c r="G8744" s="4" t="s">
        <v>35517</v>
      </c>
    </row>
    <row r="8745" spans="1:7">
      <c r="A8745" s="4" t="s">
        <v>35518</v>
      </c>
      <c r="B8745" s="4" t="s">
        <v>35519</v>
      </c>
      <c r="C8745" s="4" t="s">
        <v>464</v>
      </c>
      <c r="D8745" s="4">
        <v>42</v>
      </c>
      <c r="E8745" s="4" t="s">
        <v>35520</v>
      </c>
      <c r="F8745" s="4">
        <v>1.26430249214172</v>
      </c>
      <c r="G8745" s="4" t="s">
        <v>35521</v>
      </c>
    </row>
    <row r="8746" spans="1:7">
      <c r="A8746" s="4" t="s">
        <v>35522</v>
      </c>
      <c r="B8746" s="4" t="s">
        <v>35523</v>
      </c>
      <c r="C8746" s="4" t="s">
        <v>464</v>
      </c>
      <c r="D8746" s="4">
        <v>36</v>
      </c>
      <c r="E8746" s="4" t="s">
        <v>35524</v>
      </c>
      <c r="F8746" s="4">
        <v>1.26408767700195</v>
      </c>
      <c r="G8746" s="4" t="s">
        <v>35525</v>
      </c>
    </row>
    <row r="8747" spans="1:7">
      <c r="A8747" s="4" t="s">
        <v>35526</v>
      </c>
      <c r="B8747" s="4" t="s">
        <v>35527</v>
      </c>
      <c r="C8747" s="4" t="s">
        <v>464</v>
      </c>
      <c r="D8747" s="4">
        <v>24</v>
      </c>
      <c r="E8747" s="4" t="s">
        <v>35528</v>
      </c>
      <c r="F8747" s="4">
        <v>1.26364743709564</v>
      </c>
      <c r="G8747" s="4" t="s">
        <v>35529</v>
      </c>
    </row>
    <row r="8748" spans="1:7">
      <c r="A8748" s="4" t="s">
        <v>35530</v>
      </c>
      <c r="B8748" s="4" t="s">
        <v>35531</v>
      </c>
      <c r="C8748" s="4" t="s">
        <v>464</v>
      </c>
      <c r="D8748" s="4">
        <v>27</v>
      </c>
      <c r="E8748" s="4" t="s">
        <v>35532</v>
      </c>
      <c r="F8748" s="4">
        <v>1.26351952552795</v>
      </c>
      <c r="G8748" s="4" t="s">
        <v>35533</v>
      </c>
    </row>
    <row r="8749" spans="1:7">
      <c r="A8749" s="4" t="s">
        <v>35534</v>
      </c>
      <c r="B8749" s="4" t="s">
        <v>35535</v>
      </c>
      <c r="C8749" s="4" t="s">
        <v>464</v>
      </c>
      <c r="D8749" s="4">
        <v>43</v>
      </c>
      <c r="E8749" s="4" t="s">
        <v>35536</v>
      </c>
      <c r="F8749" s="4">
        <v>1.26265335083008</v>
      </c>
      <c r="G8749" s="4" t="s">
        <v>35537</v>
      </c>
    </row>
    <row r="8750" spans="1:7">
      <c r="A8750" s="4" t="s">
        <v>35538</v>
      </c>
      <c r="B8750" s="4" t="s">
        <v>35539</v>
      </c>
      <c r="C8750" s="4" t="s">
        <v>464</v>
      </c>
      <c r="D8750" s="4">
        <v>32</v>
      </c>
      <c r="E8750" s="4" t="s">
        <v>35540</v>
      </c>
      <c r="F8750" s="4">
        <v>1.26255202293396</v>
      </c>
      <c r="G8750" s="4" t="s">
        <v>35541</v>
      </c>
    </row>
    <row r="8751" spans="1:7">
      <c r="A8751" s="4" t="s">
        <v>35542</v>
      </c>
      <c r="B8751" s="4" t="s">
        <v>35543</v>
      </c>
      <c r="C8751" s="4" t="s">
        <v>464</v>
      </c>
      <c r="D8751" s="4">
        <v>42</v>
      </c>
      <c r="E8751" s="4" t="s">
        <v>35544</v>
      </c>
      <c r="F8751" s="4">
        <v>1.26189815998077</v>
      </c>
      <c r="G8751" s="4" t="s">
        <v>35545</v>
      </c>
    </row>
    <row r="8752" spans="1:7">
      <c r="A8752" s="4" t="s">
        <v>35546</v>
      </c>
      <c r="B8752" s="4" t="s">
        <v>35547</v>
      </c>
      <c r="C8752" s="4" t="s">
        <v>464</v>
      </c>
      <c r="D8752" s="4">
        <v>41</v>
      </c>
      <c r="E8752" s="4" t="s">
        <v>35548</v>
      </c>
      <c r="F8752" s="4">
        <v>1.26157438755035</v>
      </c>
      <c r="G8752" s="4" t="s">
        <v>35549</v>
      </c>
    </row>
    <row r="8753" spans="1:7">
      <c r="A8753" s="4" t="s">
        <v>35550</v>
      </c>
      <c r="B8753" s="4" t="s">
        <v>35551</v>
      </c>
      <c r="C8753" s="4" t="s">
        <v>464</v>
      </c>
      <c r="D8753" s="4">
        <v>33</v>
      </c>
      <c r="E8753" s="4" t="s">
        <v>35552</v>
      </c>
      <c r="F8753" s="4">
        <v>1.26103508472443</v>
      </c>
      <c r="G8753" s="4" t="s">
        <v>35553</v>
      </c>
    </row>
    <row r="8754" spans="1:7">
      <c r="A8754" s="4" t="s">
        <v>35554</v>
      </c>
      <c r="B8754" s="4" t="s">
        <v>35555</v>
      </c>
      <c r="C8754" s="4" t="s">
        <v>464</v>
      </c>
      <c r="D8754" s="4">
        <v>32</v>
      </c>
      <c r="E8754" s="4" t="s">
        <v>35556</v>
      </c>
      <c r="F8754" s="4">
        <v>1.26081466674805</v>
      </c>
      <c r="G8754" s="4" t="s">
        <v>35557</v>
      </c>
    </row>
    <row r="8755" spans="1:7">
      <c r="A8755" s="4" t="s">
        <v>35558</v>
      </c>
      <c r="B8755" s="4" t="s">
        <v>35559</v>
      </c>
      <c r="C8755" s="4" t="s">
        <v>464</v>
      </c>
      <c r="D8755" s="4">
        <v>39</v>
      </c>
      <c r="E8755" s="4" t="s">
        <v>35560</v>
      </c>
      <c r="F8755" s="4">
        <v>1.26044464111328</v>
      </c>
      <c r="G8755" s="4" t="s">
        <v>35561</v>
      </c>
    </row>
    <row r="8756" spans="1:7">
      <c r="A8756" s="4" t="s">
        <v>35562</v>
      </c>
      <c r="B8756" s="4" t="s">
        <v>35563</v>
      </c>
      <c r="C8756" s="4" t="s">
        <v>464</v>
      </c>
      <c r="D8756" s="4">
        <v>33</v>
      </c>
      <c r="E8756" s="4" t="s">
        <v>35564</v>
      </c>
      <c r="F8756" s="4">
        <v>1.2604124546051</v>
      </c>
      <c r="G8756" s="4" t="s">
        <v>35565</v>
      </c>
    </row>
    <row r="8757" spans="1:7">
      <c r="A8757" s="4" t="s">
        <v>35566</v>
      </c>
      <c r="B8757" s="4" t="s">
        <v>35567</v>
      </c>
      <c r="C8757" s="4" t="s">
        <v>464</v>
      </c>
      <c r="D8757" s="4">
        <v>33</v>
      </c>
      <c r="E8757" s="4" t="s">
        <v>35568</v>
      </c>
      <c r="F8757" s="4">
        <v>1.26021933555603</v>
      </c>
      <c r="G8757" s="4" t="s">
        <v>35569</v>
      </c>
    </row>
    <row r="8758" spans="1:7">
      <c r="A8758" s="4" t="s">
        <v>35570</v>
      </c>
      <c r="B8758" s="4" t="s">
        <v>35571</v>
      </c>
      <c r="C8758" s="4" t="s">
        <v>464</v>
      </c>
      <c r="D8758" s="4">
        <v>38</v>
      </c>
      <c r="E8758" s="4" t="s">
        <v>35572</v>
      </c>
      <c r="F8758" s="4">
        <v>1.26016354560852</v>
      </c>
      <c r="G8758" s="4" t="s">
        <v>35573</v>
      </c>
    </row>
    <row r="8759" spans="1:7">
      <c r="A8759" s="4" t="s">
        <v>35574</v>
      </c>
      <c r="B8759" s="4" t="s">
        <v>35575</v>
      </c>
      <c r="C8759" s="4" t="s">
        <v>464</v>
      </c>
      <c r="D8759" s="4">
        <v>34</v>
      </c>
      <c r="E8759" s="4" t="s">
        <v>35576</v>
      </c>
      <c r="F8759" s="4">
        <v>1.26015591621399</v>
      </c>
      <c r="G8759" s="4" t="s">
        <v>35577</v>
      </c>
    </row>
    <row r="8760" spans="1:7">
      <c r="A8760" s="4" t="s">
        <v>35578</v>
      </c>
      <c r="B8760" s="4" t="s">
        <v>35579</v>
      </c>
      <c r="C8760" s="4" t="s">
        <v>464</v>
      </c>
      <c r="D8760" s="4">
        <v>40</v>
      </c>
      <c r="E8760" s="4" t="s">
        <v>35580</v>
      </c>
      <c r="F8760" s="4">
        <v>1.25996053218842</v>
      </c>
      <c r="G8760" s="4" t="s">
        <v>35581</v>
      </c>
    </row>
    <row r="8761" spans="1:7">
      <c r="A8761" s="4" t="s">
        <v>35582</v>
      </c>
      <c r="B8761" s="4" t="s">
        <v>35583</v>
      </c>
      <c r="C8761" s="4" t="s">
        <v>464</v>
      </c>
      <c r="D8761" s="4">
        <v>37</v>
      </c>
      <c r="E8761" s="4" t="s">
        <v>35584</v>
      </c>
      <c r="F8761" s="4">
        <v>1.25989985466003</v>
      </c>
      <c r="G8761" s="4" t="s">
        <v>35585</v>
      </c>
    </row>
    <row r="8762" spans="1:7">
      <c r="A8762" s="4" t="s">
        <v>35586</v>
      </c>
      <c r="B8762" s="4" t="s">
        <v>35587</v>
      </c>
      <c r="C8762" s="4" t="s">
        <v>3050</v>
      </c>
      <c r="D8762" s="4">
        <v>3</v>
      </c>
      <c r="E8762" s="4" t="s">
        <v>35588</v>
      </c>
      <c r="F8762" s="4">
        <v>1.25969195365906</v>
      </c>
      <c r="G8762" s="4" t="s">
        <v>35589</v>
      </c>
    </row>
    <row r="8763" spans="1:7">
      <c r="A8763" s="4" t="s">
        <v>35590</v>
      </c>
      <c r="B8763" s="4" t="s">
        <v>35591</v>
      </c>
      <c r="C8763" s="4" t="s">
        <v>464</v>
      </c>
      <c r="D8763" s="4">
        <v>39</v>
      </c>
      <c r="E8763" s="4" t="s">
        <v>35592</v>
      </c>
      <c r="F8763" s="4">
        <v>1.25871634483337</v>
      </c>
      <c r="G8763" s="4" t="s">
        <v>35593</v>
      </c>
    </row>
    <row r="8764" spans="1:7">
      <c r="A8764" s="4" t="s">
        <v>35594</v>
      </c>
      <c r="B8764" s="4" t="s">
        <v>35595</v>
      </c>
      <c r="C8764" s="4" t="s">
        <v>464</v>
      </c>
      <c r="D8764" s="4">
        <v>40</v>
      </c>
      <c r="E8764" s="4" t="s">
        <v>35596</v>
      </c>
      <c r="F8764" s="4">
        <v>1.25802254676819</v>
      </c>
      <c r="G8764" s="4" t="s">
        <v>35597</v>
      </c>
    </row>
    <row r="8765" spans="1:7">
      <c r="A8765" s="4" t="s">
        <v>35598</v>
      </c>
      <c r="B8765" s="4" t="s">
        <v>35599</v>
      </c>
      <c r="C8765" s="4" t="s">
        <v>464</v>
      </c>
      <c r="D8765" s="4">
        <v>34</v>
      </c>
      <c r="E8765" s="4" t="s">
        <v>35600</v>
      </c>
      <c r="F8765" s="4">
        <v>1.25798463821411</v>
      </c>
      <c r="G8765" s="4" t="s">
        <v>35601</v>
      </c>
    </row>
    <row r="8766" spans="1:7">
      <c r="A8766" s="4" t="s">
        <v>35602</v>
      </c>
      <c r="B8766" s="4" t="s">
        <v>35603</v>
      </c>
      <c r="C8766" s="4" t="s">
        <v>464</v>
      </c>
      <c r="D8766" s="4">
        <v>37</v>
      </c>
      <c r="E8766" s="4" t="s">
        <v>35604</v>
      </c>
      <c r="F8766" s="4">
        <v>1.25797963142395</v>
      </c>
      <c r="G8766" s="4" t="s">
        <v>35605</v>
      </c>
    </row>
    <row r="8767" spans="1:7">
      <c r="A8767" s="4" t="s">
        <v>35606</v>
      </c>
      <c r="B8767" s="4" t="s">
        <v>35607</v>
      </c>
      <c r="C8767" s="4" t="s">
        <v>464</v>
      </c>
      <c r="D8767" s="4">
        <v>28</v>
      </c>
      <c r="E8767" s="4" t="s">
        <v>35608</v>
      </c>
      <c r="F8767" s="4">
        <v>1.25718152523041</v>
      </c>
      <c r="G8767" s="4" t="s">
        <v>35609</v>
      </c>
    </row>
    <row r="8768" spans="1:7">
      <c r="A8768" s="4" t="s">
        <v>35610</v>
      </c>
      <c r="B8768" s="4" t="s">
        <v>35611</v>
      </c>
      <c r="C8768" s="4" t="s">
        <v>464</v>
      </c>
      <c r="D8768" s="4">
        <v>35</v>
      </c>
      <c r="E8768" s="4" t="s">
        <v>35612</v>
      </c>
      <c r="F8768" s="4">
        <v>1.25661253929138</v>
      </c>
      <c r="G8768" s="4" t="s">
        <v>35613</v>
      </c>
    </row>
    <row r="8769" spans="1:7">
      <c r="A8769" s="4" t="s">
        <v>793</v>
      </c>
      <c r="B8769" s="4" t="s">
        <v>794</v>
      </c>
      <c r="C8769" s="4" t="s">
        <v>464</v>
      </c>
      <c r="D8769" s="4">
        <v>40</v>
      </c>
      <c r="E8769" s="4" t="s">
        <v>795</v>
      </c>
      <c r="F8769" s="4">
        <v>1.25609266757965</v>
      </c>
      <c r="G8769" s="4" t="s">
        <v>796</v>
      </c>
    </row>
    <row r="8770" spans="1:7">
      <c r="A8770" s="4" t="s">
        <v>35614</v>
      </c>
      <c r="B8770" s="4" t="s">
        <v>35615</v>
      </c>
      <c r="C8770" s="4" t="s">
        <v>464</v>
      </c>
      <c r="D8770" s="4">
        <v>27</v>
      </c>
      <c r="E8770" s="4" t="s">
        <v>35616</v>
      </c>
      <c r="F8770" s="4">
        <v>1.25577640533447</v>
      </c>
      <c r="G8770" s="4" t="s">
        <v>35617</v>
      </c>
    </row>
    <row r="8771" spans="1:7">
      <c r="A8771" s="4" t="s">
        <v>35618</v>
      </c>
      <c r="B8771" s="4" t="s">
        <v>35619</v>
      </c>
      <c r="C8771" s="4" t="s">
        <v>464</v>
      </c>
      <c r="D8771" s="4">
        <v>45</v>
      </c>
      <c r="E8771" s="4" t="s">
        <v>35620</v>
      </c>
      <c r="F8771" s="4">
        <v>1.25570106506348</v>
      </c>
      <c r="G8771" s="4" t="s">
        <v>35621</v>
      </c>
    </row>
    <row r="8772" spans="1:7">
      <c r="A8772" s="4" t="s">
        <v>35622</v>
      </c>
      <c r="B8772" s="4" t="s">
        <v>35623</v>
      </c>
      <c r="C8772" s="4" t="s">
        <v>464</v>
      </c>
      <c r="D8772" s="4">
        <v>34</v>
      </c>
      <c r="E8772" s="4" t="s">
        <v>35624</v>
      </c>
      <c r="F8772" s="4">
        <v>1.25509905815125</v>
      </c>
      <c r="G8772" s="4" t="s">
        <v>35625</v>
      </c>
    </row>
    <row r="8773" spans="1:7">
      <c r="A8773" s="4" t="s">
        <v>35626</v>
      </c>
      <c r="B8773" s="4" t="s">
        <v>35627</v>
      </c>
      <c r="C8773" s="4" t="s">
        <v>464</v>
      </c>
      <c r="D8773" s="4">
        <v>36</v>
      </c>
      <c r="E8773" s="4" t="s">
        <v>35628</v>
      </c>
      <c r="F8773" s="4">
        <v>1.25480079650879</v>
      </c>
      <c r="G8773" s="4" t="s">
        <v>35629</v>
      </c>
    </row>
    <row r="8774" spans="1:7">
      <c r="A8774" s="4" t="s">
        <v>35630</v>
      </c>
      <c r="B8774" s="4" t="s">
        <v>35631</v>
      </c>
      <c r="C8774" s="4" t="s">
        <v>464</v>
      </c>
      <c r="D8774" s="4">
        <v>34</v>
      </c>
      <c r="E8774" s="4" t="s">
        <v>35632</v>
      </c>
      <c r="F8774" s="4">
        <v>1.25413346290588</v>
      </c>
      <c r="G8774" s="4" t="s">
        <v>35633</v>
      </c>
    </row>
    <row r="8775" spans="1:7">
      <c r="A8775" s="4" t="s">
        <v>35634</v>
      </c>
      <c r="B8775" s="4" t="s">
        <v>35635</v>
      </c>
      <c r="C8775" s="4" t="s">
        <v>464</v>
      </c>
      <c r="D8775" s="4">
        <v>33</v>
      </c>
      <c r="E8775" s="4" t="s">
        <v>35636</v>
      </c>
      <c r="F8775" s="4">
        <v>1.25372409820557</v>
      </c>
      <c r="G8775" s="4" t="s">
        <v>35637</v>
      </c>
    </row>
    <row r="8776" spans="1:7">
      <c r="A8776" s="4" t="s">
        <v>35638</v>
      </c>
      <c r="B8776" s="4" t="s">
        <v>35639</v>
      </c>
      <c r="C8776" s="4" t="s">
        <v>464</v>
      </c>
      <c r="D8776" s="4">
        <v>40</v>
      </c>
      <c r="E8776" s="4" t="s">
        <v>35640</v>
      </c>
      <c r="F8776" s="4">
        <v>1.25367200374603</v>
      </c>
      <c r="G8776" s="4" t="s">
        <v>35641</v>
      </c>
    </row>
    <row r="8777" spans="1:7">
      <c r="A8777" s="4" t="s">
        <v>35642</v>
      </c>
      <c r="B8777" s="4" t="s">
        <v>35643</v>
      </c>
      <c r="C8777" s="4" t="s">
        <v>464</v>
      </c>
      <c r="D8777" s="4">
        <v>41</v>
      </c>
      <c r="E8777" s="4" t="s">
        <v>35644</v>
      </c>
      <c r="F8777" s="4">
        <v>1.25332546234131</v>
      </c>
      <c r="G8777" s="4" t="s">
        <v>35645</v>
      </c>
    </row>
    <row r="8778" spans="1:7">
      <c r="A8778" s="4" t="s">
        <v>35646</v>
      </c>
      <c r="B8778" s="4" t="s">
        <v>35647</v>
      </c>
      <c r="C8778" s="4" t="s">
        <v>464</v>
      </c>
      <c r="D8778" s="4">
        <v>46</v>
      </c>
      <c r="E8778" s="4" t="s">
        <v>35648</v>
      </c>
      <c r="F8778" s="4">
        <v>1.25307214260101</v>
      </c>
      <c r="G8778" s="4" t="s">
        <v>35649</v>
      </c>
    </row>
    <row r="8779" spans="1:7">
      <c r="A8779" s="4" t="s">
        <v>35650</v>
      </c>
      <c r="B8779" s="4" t="s">
        <v>35651</v>
      </c>
      <c r="C8779" s="4" t="s">
        <v>464</v>
      </c>
      <c r="D8779" s="4">
        <v>37</v>
      </c>
      <c r="E8779" s="4" t="s">
        <v>35652</v>
      </c>
      <c r="F8779" s="4">
        <v>1.25253760814667</v>
      </c>
      <c r="G8779" s="4" t="s">
        <v>35653</v>
      </c>
    </row>
    <row r="8780" spans="1:7">
      <c r="A8780" s="4" t="s">
        <v>35654</v>
      </c>
      <c r="B8780" s="4" t="s">
        <v>35655</v>
      </c>
      <c r="C8780" s="4" t="s">
        <v>464</v>
      </c>
      <c r="D8780" s="4">
        <v>37</v>
      </c>
      <c r="E8780" s="4" t="s">
        <v>35656</v>
      </c>
      <c r="F8780" s="4">
        <v>1.2524653673172</v>
      </c>
      <c r="G8780" s="4" t="s">
        <v>35657</v>
      </c>
    </row>
    <row r="8781" spans="1:7">
      <c r="A8781" s="4" t="s">
        <v>35658</v>
      </c>
      <c r="B8781" s="4" t="s">
        <v>35659</v>
      </c>
      <c r="C8781" s="4" t="s">
        <v>464</v>
      </c>
      <c r="D8781" s="4">
        <v>29</v>
      </c>
      <c r="E8781" s="4" t="s">
        <v>35660</v>
      </c>
      <c r="F8781" s="4">
        <v>1.25161504745483</v>
      </c>
      <c r="G8781" s="4" t="s">
        <v>35661</v>
      </c>
    </row>
    <row r="8782" spans="1:7">
      <c r="A8782" s="4" t="s">
        <v>35662</v>
      </c>
      <c r="B8782" s="4" t="s">
        <v>35663</v>
      </c>
      <c r="C8782" s="4" t="s">
        <v>464</v>
      </c>
      <c r="D8782" s="4">
        <v>38</v>
      </c>
      <c r="E8782" s="4" t="s">
        <v>35664</v>
      </c>
      <c r="F8782" s="4">
        <v>1.25150084495544</v>
      </c>
      <c r="G8782" s="4" t="s">
        <v>35665</v>
      </c>
    </row>
    <row r="8783" spans="1:7">
      <c r="A8783" s="4" t="s">
        <v>35666</v>
      </c>
      <c r="B8783" s="4" t="s">
        <v>35667</v>
      </c>
      <c r="C8783" s="4" t="s">
        <v>4103</v>
      </c>
      <c r="D8783" s="4">
        <v>21</v>
      </c>
      <c r="E8783" s="4" t="s">
        <v>35668</v>
      </c>
      <c r="F8783" s="4">
        <v>1.25148701667786</v>
      </c>
      <c r="G8783" s="4" t="s">
        <v>35669</v>
      </c>
    </row>
    <row r="8784" spans="1:7">
      <c r="A8784" s="4" t="s">
        <v>35670</v>
      </c>
      <c r="B8784" s="4" t="s">
        <v>35671</v>
      </c>
      <c r="C8784" s="4" t="s">
        <v>464</v>
      </c>
      <c r="D8784" s="4">
        <v>40</v>
      </c>
      <c r="E8784" s="4" t="s">
        <v>35672</v>
      </c>
      <c r="F8784" s="4">
        <v>1.25141966342926</v>
      </c>
      <c r="G8784" s="4" t="s">
        <v>35673</v>
      </c>
    </row>
    <row r="8785" spans="1:7">
      <c r="A8785" s="4" t="s">
        <v>35674</v>
      </c>
      <c r="B8785" s="4" t="s">
        <v>35675</v>
      </c>
      <c r="C8785" s="4" t="s">
        <v>464</v>
      </c>
      <c r="D8785" s="4">
        <v>32</v>
      </c>
      <c r="E8785" s="4" t="s">
        <v>35676</v>
      </c>
      <c r="F8785" s="4">
        <v>1.25129246711731</v>
      </c>
      <c r="G8785" s="4" t="s">
        <v>35677</v>
      </c>
    </row>
    <row r="8786" spans="1:7">
      <c r="A8786" s="4" t="s">
        <v>35678</v>
      </c>
      <c r="B8786" s="4" t="s">
        <v>35679</v>
      </c>
      <c r="C8786" s="4" t="s">
        <v>3050</v>
      </c>
      <c r="D8786" s="4">
        <v>3</v>
      </c>
      <c r="E8786" s="4" t="s">
        <v>35680</v>
      </c>
      <c r="F8786" s="4">
        <v>1.2508692741394</v>
      </c>
      <c r="G8786" s="4" t="s">
        <v>35681</v>
      </c>
    </row>
    <row r="8787" spans="1:7">
      <c r="A8787" s="4" t="s">
        <v>35682</v>
      </c>
      <c r="B8787" s="4" t="s">
        <v>35683</v>
      </c>
      <c r="C8787" s="4" t="s">
        <v>464</v>
      </c>
      <c r="D8787" s="4">
        <v>24</v>
      </c>
      <c r="E8787" s="4" t="s">
        <v>35684</v>
      </c>
      <c r="F8787" s="4">
        <v>1.25064432621002</v>
      </c>
      <c r="G8787" s="4" t="s">
        <v>35685</v>
      </c>
    </row>
    <row r="8788" spans="1:7">
      <c r="A8788" s="4" t="s">
        <v>35686</v>
      </c>
      <c r="B8788" s="4" t="s">
        <v>35687</v>
      </c>
      <c r="C8788" s="4" t="s">
        <v>464</v>
      </c>
      <c r="D8788" s="4">
        <v>34</v>
      </c>
      <c r="E8788" s="4" t="s">
        <v>35688</v>
      </c>
      <c r="F8788" s="4">
        <v>1.25029873847961</v>
      </c>
      <c r="G8788" s="4" t="s">
        <v>35689</v>
      </c>
    </row>
    <row r="8789" spans="1:7">
      <c r="A8789" s="4" t="s">
        <v>35690</v>
      </c>
      <c r="B8789" s="4" t="s">
        <v>35691</v>
      </c>
      <c r="C8789" s="4" t="s">
        <v>464</v>
      </c>
      <c r="D8789" s="4">
        <v>40</v>
      </c>
      <c r="E8789" s="4" t="s">
        <v>35692</v>
      </c>
      <c r="F8789" s="4">
        <v>1.24947619438171</v>
      </c>
      <c r="G8789" s="4" t="s">
        <v>35693</v>
      </c>
    </row>
    <row r="8790" spans="1:7">
      <c r="A8790" s="4" t="s">
        <v>35694</v>
      </c>
      <c r="B8790" s="4" t="s">
        <v>35695</v>
      </c>
      <c r="C8790" s="4" t="s">
        <v>464</v>
      </c>
      <c r="D8790" s="4">
        <v>42</v>
      </c>
      <c r="E8790" s="4" t="s">
        <v>35696</v>
      </c>
      <c r="F8790" s="4">
        <v>1.24945771694183</v>
      </c>
      <c r="G8790" s="4" t="s">
        <v>35697</v>
      </c>
    </row>
    <row r="8791" spans="1:7">
      <c r="A8791" s="4" t="s">
        <v>35698</v>
      </c>
      <c r="B8791" s="4" t="s">
        <v>35699</v>
      </c>
      <c r="C8791" s="4" t="s">
        <v>464</v>
      </c>
      <c r="D8791" s="4">
        <v>39</v>
      </c>
      <c r="E8791" s="4" t="s">
        <v>35700</v>
      </c>
      <c r="F8791" s="4">
        <v>1.24897122383118</v>
      </c>
      <c r="G8791" s="4" t="s">
        <v>35701</v>
      </c>
    </row>
    <row r="8792" spans="1:7">
      <c r="A8792" s="4" t="s">
        <v>35702</v>
      </c>
      <c r="B8792" s="4" t="s">
        <v>35703</v>
      </c>
      <c r="C8792" s="4" t="s">
        <v>464</v>
      </c>
      <c r="D8792" s="4">
        <v>37</v>
      </c>
      <c r="E8792" s="4" t="s">
        <v>35704</v>
      </c>
      <c r="F8792" s="4">
        <v>1.24793148040771</v>
      </c>
      <c r="G8792" s="4" t="s">
        <v>35705</v>
      </c>
    </row>
    <row r="8793" spans="1:7">
      <c r="A8793" s="4" t="s">
        <v>35706</v>
      </c>
      <c r="B8793" s="4" t="s">
        <v>35707</v>
      </c>
      <c r="C8793" s="4" t="s">
        <v>464</v>
      </c>
      <c r="D8793" s="4">
        <v>42</v>
      </c>
      <c r="E8793" s="4" t="s">
        <v>35708</v>
      </c>
      <c r="F8793" s="4">
        <v>1.24781632423401</v>
      </c>
      <c r="G8793" s="4" t="s">
        <v>35709</v>
      </c>
    </row>
    <row r="8794" spans="1:7">
      <c r="A8794" s="4" t="s">
        <v>35710</v>
      </c>
      <c r="B8794" s="4" t="s">
        <v>35711</v>
      </c>
      <c r="C8794" s="4" t="s">
        <v>464</v>
      </c>
      <c r="D8794" s="4">
        <v>39</v>
      </c>
      <c r="E8794" s="4" t="s">
        <v>35712</v>
      </c>
      <c r="F8794" s="4">
        <v>1.24708127975464</v>
      </c>
      <c r="G8794" s="4" t="s">
        <v>35713</v>
      </c>
    </row>
    <row r="8795" spans="1:7">
      <c r="A8795" s="4" t="s">
        <v>35714</v>
      </c>
      <c r="B8795" s="4" t="s">
        <v>35715</v>
      </c>
      <c r="C8795" s="4" t="s">
        <v>464</v>
      </c>
      <c r="D8795" s="4">
        <v>35</v>
      </c>
      <c r="E8795" s="4" t="s">
        <v>35716</v>
      </c>
      <c r="F8795" s="4">
        <v>1.24668025970459</v>
      </c>
      <c r="G8795" s="4" t="s">
        <v>35717</v>
      </c>
    </row>
    <row r="8796" spans="1:7">
      <c r="A8796" s="4" t="s">
        <v>35718</v>
      </c>
      <c r="B8796" s="4" t="s">
        <v>35719</v>
      </c>
      <c r="C8796" s="4" t="s">
        <v>464</v>
      </c>
      <c r="D8796" s="4">
        <v>42</v>
      </c>
      <c r="E8796" s="4" t="s">
        <v>35720</v>
      </c>
      <c r="F8796" s="4">
        <v>1.24650037288666</v>
      </c>
      <c r="G8796" s="4" t="s">
        <v>35721</v>
      </c>
    </row>
    <row r="8797" spans="1:7">
      <c r="A8797" s="4" t="s">
        <v>35722</v>
      </c>
      <c r="B8797" s="4" t="s">
        <v>35723</v>
      </c>
      <c r="C8797" s="4" t="s">
        <v>464</v>
      </c>
      <c r="D8797" s="4">
        <v>41</v>
      </c>
      <c r="E8797" s="4" t="s">
        <v>35724</v>
      </c>
      <c r="F8797" s="4">
        <v>1.24596393108368</v>
      </c>
      <c r="G8797" s="4" t="s">
        <v>35725</v>
      </c>
    </row>
    <row r="8798" spans="1:7">
      <c r="A8798" s="4" t="s">
        <v>35726</v>
      </c>
      <c r="B8798" s="4" t="s">
        <v>35727</v>
      </c>
      <c r="C8798" s="4" t="s">
        <v>464</v>
      </c>
      <c r="D8798" s="4">
        <v>36</v>
      </c>
      <c r="E8798" s="4" t="s">
        <v>35728</v>
      </c>
      <c r="F8798" s="4">
        <v>1.24586749076843</v>
      </c>
      <c r="G8798" s="4" t="s">
        <v>35729</v>
      </c>
    </row>
    <row r="8799" spans="1:7">
      <c r="A8799" s="4" t="s">
        <v>35730</v>
      </c>
      <c r="B8799" s="4" t="s">
        <v>35731</v>
      </c>
      <c r="C8799" s="4" t="s">
        <v>464</v>
      </c>
      <c r="D8799" s="4">
        <v>38</v>
      </c>
      <c r="E8799" s="4" t="s">
        <v>35732</v>
      </c>
      <c r="F8799" s="4">
        <v>1.2458438873291</v>
      </c>
      <c r="G8799" s="4" t="s">
        <v>35733</v>
      </c>
    </row>
    <row r="8800" spans="1:7">
      <c r="A8800" s="4" t="s">
        <v>35734</v>
      </c>
      <c r="B8800" s="4" t="s">
        <v>35735</v>
      </c>
      <c r="C8800" s="4" t="s">
        <v>464</v>
      </c>
      <c r="D8800" s="4">
        <v>34</v>
      </c>
      <c r="E8800" s="4" t="s">
        <v>35736</v>
      </c>
      <c r="F8800" s="4">
        <v>1.24581456184387</v>
      </c>
      <c r="G8800" s="4" t="s">
        <v>35737</v>
      </c>
    </row>
    <row r="8801" spans="1:7">
      <c r="A8801" s="4" t="s">
        <v>35738</v>
      </c>
      <c r="B8801" s="4" t="s">
        <v>35739</v>
      </c>
      <c r="C8801" s="4" t="s">
        <v>551</v>
      </c>
      <c r="D8801" s="4">
        <v>14</v>
      </c>
      <c r="E8801" s="4" t="s">
        <v>35740</v>
      </c>
      <c r="F8801" s="4">
        <v>1.2457662820816</v>
      </c>
      <c r="G8801" s="4" t="s">
        <v>35741</v>
      </c>
    </row>
    <row r="8802" spans="1:7">
      <c r="A8802" s="4" t="s">
        <v>35742</v>
      </c>
      <c r="B8802" s="4" t="s">
        <v>35743</v>
      </c>
      <c r="C8802" s="4" t="s">
        <v>464</v>
      </c>
      <c r="D8802" s="4">
        <v>41</v>
      </c>
      <c r="E8802" s="4" t="s">
        <v>35744</v>
      </c>
      <c r="F8802" s="4">
        <v>1.24547517299652</v>
      </c>
      <c r="G8802" s="4" t="s">
        <v>35745</v>
      </c>
    </row>
    <row r="8803" spans="1:7">
      <c r="A8803" s="4" t="s">
        <v>35746</v>
      </c>
      <c r="B8803" s="4" t="s">
        <v>35747</v>
      </c>
      <c r="C8803" s="4" t="s">
        <v>464</v>
      </c>
      <c r="D8803" s="4">
        <v>35</v>
      </c>
      <c r="E8803" s="4" t="s">
        <v>35748</v>
      </c>
      <c r="F8803" s="4">
        <v>1.24514055252075</v>
      </c>
      <c r="G8803" s="4" t="s">
        <v>35749</v>
      </c>
    </row>
    <row r="8804" spans="1:7">
      <c r="A8804" s="4" t="s">
        <v>35750</v>
      </c>
      <c r="B8804" s="4" t="s">
        <v>35751</v>
      </c>
      <c r="C8804" s="4" t="s">
        <v>464</v>
      </c>
      <c r="D8804" s="4">
        <v>34</v>
      </c>
      <c r="E8804" s="4" t="s">
        <v>35752</v>
      </c>
      <c r="F8804" s="4">
        <v>1.24511802196503</v>
      </c>
      <c r="G8804" s="4" t="s">
        <v>35753</v>
      </c>
    </row>
    <row r="8805" spans="1:7">
      <c r="A8805" s="4" t="s">
        <v>35754</v>
      </c>
      <c r="B8805" s="4" t="s">
        <v>35755</v>
      </c>
      <c r="C8805" s="4" t="s">
        <v>464</v>
      </c>
      <c r="D8805" s="4">
        <v>35</v>
      </c>
      <c r="E8805" s="4" t="s">
        <v>35756</v>
      </c>
      <c r="F8805" s="4">
        <v>1.24450850486755</v>
      </c>
      <c r="G8805" s="4" t="s">
        <v>35757</v>
      </c>
    </row>
    <row r="8806" spans="1:7">
      <c r="A8806" s="4" t="s">
        <v>35758</v>
      </c>
      <c r="B8806" s="4" t="s">
        <v>35759</v>
      </c>
      <c r="C8806" s="4" t="s">
        <v>464</v>
      </c>
      <c r="D8806" s="4">
        <v>40</v>
      </c>
      <c r="E8806" s="4" t="s">
        <v>35760</v>
      </c>
      <c r="F8806" s="4">
        <v>1.24450755119324</v>
      </c>
      <c r="G8806" s="4" t="s">
        <v>35761</v>
      </c>
    </row>
    <row r="8807" spans="1:7">
      <c r="A8807" s="4" t="s">
        <v>35762</v>
      </c>
      <c r="B8807" s="4" t="s">
        <v>35763</v>
      </c>
      <c r="C8807" s="4" t="s">
        <v>464</v>
      </c>
      <c r="D8807" s="4">
        <v>44</v>
      </c>
      <c r="E8807" s="4" t="s">
        <v>35764</v>
      </c>
      <c r="F8807" s="4">
        <v>1.24439191818237</v>
      </c>
      <c r="G8807" s="4" t="s">
        <v>35765</v>
      </c>
    </row>
    <row r="8808" spans="1:7">
      <c r="A8808" s="4" t="s">
        <v>35766</v>
      </c>
      <c r="B8808" s="4" t="s">
        <v>35767</v>
      </c>
      <c r="C8808" s="4" t="s">
        <v>464</v>
      </c>
      <c r="D8808" s="4">
        <v>41</v>
      </c>
      <c r="E8808" s="4" t="s">
        <v>35768</v>
      </c>
      <c r="F8808" s="4">
        <v>1.24439179897308</v>
      </c>
      <c r="G8808" s="4" t="s">
        <v>35769</v>
      </c>
    </row>
    <row r="8809" spans="1:7">
      <c r="A8809" s="4" t="s">
        <v>35770</v>
      </c>
      <c r="B8809" s="4" t="s">
        <v>35771</v>
      </c>
      <c r="C8809" s="4" t="s">
        <v>551</v>
      </c>
      <c r="D8809" s="4">
        <v>18</v>
      </c>
      <c r="E8809" s="4" t="s">
        <v>35772</v>
      </c>
      <c r="F8809" s="4">
        <v>1.24421310424805</v>
      </c>
      <c r="G8809" s="4" t="s">
        <v>35773</v>
      </c>
    </row>
    <row r="8810" spans="1:7">
      <c r="A8810" s="4" t="s">
        <v>35774</v>
      </c>
      <c r="B8810" s="4" t="s">
        <v>35775</v>
      </c>
      <c r="C8810" s="4" t="s">
        <v>464</v>
      </c>
      <c r="D8810" s="4">
        <v>37</v>
      </c>
      <c r="E8810" s="4" t="s">
        <v>35776</v>
      </c>
      <c r="F8810" s="4">
        <v>1.24386084079742</v>
      </c>
      <c r="G8810" s="4" t="s">
        <v>35777</v>
      </c>
    </row>
    <row r="8811" spans="1:7">
      <c r="A8811" s="4" t="s">
        <v>35778</v>
      </c>
      <c r="B8811" s="4" t="s">
        <v>35779</v>
      </c>
      <c r="C8811" s="4" t="s">
        <v>464</v>
      </c>
      <c r="D8811" s="4">
        <v>39</v>
      </c>
      <c r="E8811" s="4" t="s">
        <v>35780</v>
      </c>
      <c r="F8811" s="4">
        <v>1.24342787265778</v>
      </c>
      <c r="G8811" s="4" t="s">
        <v>35781</v>
      </c>
    </row>
    <row r="8812" spans="1:7">
      <c r="A8812" s="4" t="s">
        <v>35782</v>
      </c>
      <c r="B8812" s="4" t="s">
        <v>35783</v>
      </c>
      <c r="C8812" s="4" t="s">
        <v>464</v>
      </c>
      <c r="D8812" s="4">
        <v>20</v>
      </c>
      <c r="E8812" s="4" t="s">
        <v>35784</v>
      </c>
      <c r="F8812" s="4">
        <v>1.2428035736084</v>
      </c>
      <c r="G8812" s="4" t="s">
        <v>35785</v>
      </c>
    </row>
    <row r="8813" spans="1:7">
      <c r="A8813" s="4" t="s">
        <v>35786</v>
      </c>
      <c r="B8813" s="4" t="s">
        <v>35787</v>
      </c>
      <c r="C8813" s="4" t="s">
        <v>464</v>
      </c>
      <c r="D8813" s="4">
        <v>37</v>
      </c>
      <c r="E8813" s="4" t="s">
        <v>35788</v>
      </c>
      <c r="F8813" s="4">
        <v>1.24237036705017</v>
      </c>
      <c r="G8813" s="4" t="s">
        <v>35789</v>
      </c>
    </row>
    <row r="8814" spans="1:7">
      <c r="A8814" s="4" t="s">
        <v>35790</v>
      </c>
      <c r="B8814" s="4" t="s">
        <v>35791</v>
      </c>
      <c r="C8814" s="4" t="s">
        <v>464</v>
      </c>
      <c r="D8814" s="4">
        <v>42</v>
      </c>
      <c r="E8814" s="4" t="s">
        <v>35792</v>
      </c>
      <c r="F8814" s="4">
        <v>1.24230909347534</v>
      </c>
      <c r="G8814" s="4" t="s">
        <v>35793</v>
      </c>
    </row>
    <row r="8815" spans="1:7">
      <c r="A8815" s="4" t="s">
        <v>35794</v>
      </c>
      <c r="B8815" s="4" t="s">
        <v>35795</v>
      </c>
      <c r="C8815" s="4" t="s">
        <v>464</v>
      </c>
      <c r="D8815" s="4">
        <v>34</v>
      </c>
      <c r="E8815" s="4" t="s">
        <v>35796</v>
      </c>
      <c r="F8815" s="4">
        <v>1.24226498603821</v>
      </c>
      <c r="G8815" s="4" t="s">
        <v>35797</v>
      </c>
    </row>
    <row r="8816" spans="1:7">
      <c r="A8816" s="4" t="s">
        <v>35798</v>
      </c>
      <c r="B8816" s="4" t="s">
        <v>35799</v>
      </c>
      <c r="C8816" s="4" t="s">
        <v>464</v>
      </c>
      <c r="D8816" s="4">
        <v>33</v>
      </c>
      <c r="E8816" s="4" t="s">
        <v>35800</v>
      </c>
      <c r="F8816" s="4">
        <v>1.24166178703308</v>
      </c>
      <c r="G8816" s="4" t="s">
        <v>35801</v>
      </c>
    </row>
    <row r="8817" spans="1:7">
      <c r="A8817" s="4" t="s">
        <v>35802</v>
      </c>
      <c r="B8817" s="4" t="s">
        <v>35803</v>
      </c>
      <c r="C8817" s="4" t="s">
        <v>464</v>
      </c>
      <c r="D8817" s="4">
        <v>39</v>
      </c>
      <c r="E8817" s="4" t="s">
        <v>35804</v>
      </c>
      <c r="F8817" s="4">
        <v>1.24160122871399</v>
      </c>
      <c r="G8817" s="4" t="s">
        <v>35805</v>
      </c>
    </row>
    <row r="8818" spans="1:7">
      <c r="A8818" s="4" t="s">
        <v>35806</v>
      </c>
      <c r="B8818" s="4" t="s">
        <v>35807</v>
      </c>
      <c r="C8818" s="4" t="s">
        <v>464</v>
      </c>
      <c r="D8818" s="4">
        <v>33</v>
      </c>
      <c r="E8818" s="4" t="s">
        <v>35808</v>
      </c>
      <c r="F8818" s="4">
        <v>1.24152827262878</v>
      </c>
      <c r="G8818" s="4" t="s">
        <v>35809</v>
      </c>
    </row>
    <row r="8819" spans="1:7">
      <c r="A8819" s="4" t="s">
        <v>35810</v>
      </c>
      <c r="B8819" s="4" t="s">
        <v>35811</v>
      </c>
      <c r="C8819" s="4" t="s">
        <v>464</v>
      </c>
      <c r="D8819" s="4">
        <v>42</v>
      </c>
      <c r="E8819" s="4" t="s">
        <v>35812</v>
      </c>
      <c r="F8819" s="4">
        <v>1.24122881889343</v>
      </c>
      <c r="G8819" s="4" t="s">
        <v>35813</v>
      </c>
    </row>
    <row r="8820" spans="1:7">
      <c r="A8820" s="4" t="s">
        <v>35814</v>
      </c>
      <c r="B8820" s="4" t="s">
        <v>35815</v>
      </c>
      <c r="C8820" s="4" t="s">
        <v>464</v>
      </c>
      <c r="D8820" s="4">
        <v>34</v>
      </c>
      <c r="E8820" s="4" t="s">
        <v>35816</v>
      </c>
      <c r="F8820" s="4">
        <v>1.24093341827393</v>
      </c>
      <c r="G8820" s="4" t="s">
        <v>35817</v>
      </c>
    </row>
    <row r="8821" spans="1:7">
      <c r="A8821" s="4" t="s">
        <v>35818</v>
      </c>
      <c r="B8821" s="4" t="s">
        <v>35819</v>
      </c>
      <c r="C8821" s="4" t="s">
        <v>464</v>
      </c>
      <c r="D8821" s="4">
        <v>29</v>
      </c>
      <c r="E8821" s="4" t="s">
        <v>35820</v>
      </c>
      <c r="F8821" s="4">
        <v>1.24015235900879</v>
      </c>
      <c r="G8821" s="4" t="s">
        <v>35821</v>
      </c>
    </row>
    <row r="8822" spans="1:7">
      <c r="A8822" s="4" t="s">
        <v>35822</v>
      </c>
      <c r="B8822" s="4" t="s">
        <v>35823</v>
      </c>
      <c r="C8822" s="4" t="s">
        <v>464</v>
      </c>
      <c r="D8822" s="4">
        <v>37</v>
      </c>
      <c r="E8822" s="4" t="s">
        <v>35824</v>
      </c>
      <c r="F8822" s="4">
        <v>1.23912239074707</v>
      </c>
      <c r="G8822" s="4" t="s">
        <v>35825</v>
      </c>
    </row>
    <row r="8823" spans="1:7">
      <c r="A8823" s="4" t="s">
        <v>35826</v>
      </c>
      <c r="B8823" s="4" t="s">
        <v>35827</v>
      </c>
      <c r="C8823" s="4" t="s">
        <v>464</v>
      </c>
      <c r="D8823" s="4">
        <v>43</v>
      </c>
      <c r="E8823" s="4" t="s">
        <v>35828</v>
      </c>
      <c r="F8823" s="4">
        <v>1.23868536949158</v>
      </c>
      <c r="G8823" s="4" t="s">
        <v>35829</v>
      </c>
    </row>
    <row r="8824" spans="1:7">
      <c r="A8824" s="4" t="s">
        <v>35830</v>
      </c>
      <c r="B8824" s="4" t="s">
        <v>35831</v>
      </c>
      <c r="C8824" s="4" t="s">
        <v>464</v>
      </c>
      <c r="D8824" s="4">
        <v>36</v>
      </c>
      <c r="E8824" s="4" t="s">
        <v>35832</v>
      </c>
      <c r="F8824" s="4">
        <v>1.23861932754517</v>
      </c>
      <c r="G8824" s="4" t="s">
        <v>35833</v>
      </c>
    </row>
    <row r="8825" spans="1:7">
      <c r="A8825" s="4" t="s">
        <v>35834</v>
      </c>
      <c r="B8825" s="4" t="s">
        <v>35835</v>
      </c>
      <c r="C8825" s="4" t="s">
        <v>464</v>
      </c>
      <c r="D8825" s="4">
        <v>40</v>
      </c>
      <c r="E8825" s="4" t="s">
        <v>35836</v>
      </c>
      <c r="F8825" s="4">
        <v>1.2384113073349</v>
      </c>
      <c r="G8825" s="4" t="s">
        <v>35837</v>
      </c>
    </row>
    <row r="8826" spans="1:7">
      <c r="A8826" s="4" t="s">
        <v>35838</v>
      </c>
      <c r="B8826" s="4" t="s">
        <v>35839</v>
      </c>
      <c r="C8826" s="4" t="s">
        <v>464</v>
      </c>
      <c r="D8826" s="4">
        <v>42</v>
      </c>
      <c r="E8826" s="4" t="s">
        <v>35840</v>
      </c>
      <c r="F8826" s="4">
        <v>1.23743009567261</v>
      </c>
      <c r="G8826" s="4" t="s">
        <v>35841</v>
      </c>
    </row>
    <row r="8827" spans="1:7">
      <c r="A8827" s="4" t="s">
        <v>35842</v>
      </c>
      <c r="B8827" s="4" t="s">
        <v>35843</v>
      </c>
      <c r="C8827" s="4" t="s">
        <v>464</v>
      </c>
      <c r="D8827" s="4">
        <v>38</v>
      </c>
      <c r="E8827" s="4" t="s">
        <v>35844</v>
      </c>
      <c r="F8827" s="4">
        <v>1.23740184307098</v>
      </c>
      <c r="G8827" s="4" t="s">
        <v>35845</v>
      </c>
    </row>
    <row r="8828" spans="1:7">
      <c r="A8828" s="4" t="s">
        <v>35846</v>
      </c>
      <c r="B8828" s="4" t="s">
        <v>35847</v>
      </c>
      <c r="C8828" s="4" t="s">
        <v>464</v>
      </c>
      <c r="D8828" s="4">
        <v>38</v>
      </c>
      <c r="E8828" s="4" t="s">
        <v>35848</v>
      </c>
      <c r="F8828" s="4">
        <v>1.23689842224121</v>
      </c>
      <c r="G8828" s="4" t="s">
        <v>35849</v>
      </c>
    </row>
    <row r="8829" spans="1:7">
      <c r="A8829" s="4" t="s">
        <v>35850</v>
      </c>
      <c r="B8829" s="4" t="s">
        <v>35851</v>
      </c>
      <c r="C8829" s="4" t="s">
        <v>464</v>
      </c>
      <c r="D8829" s="4">
        <v>30</v>
      </c>
      <c r="E8829" s="4" t="s">
        <v>35852</v>
      </c>
      <c r="F8829" s="4">
        <v>1.23613715171814</v>
      </c>
      <c r="G8829" s="4" t="s">
        <v>35853</v>
      </c>
    </row>
    <row r="8830" spans="1:7">
      <c r="A8830" s="4" t="s">
        <v>35854</v>
      </c>
      <c r="B8830" s="4" t="s">
        <v>35855</v>
      </c>
      <c r="C8830" s="4" t="s">
        <v>464</v>
      </c>
      <c r="D8830" s="4">
        <v>35</v>
      </c>
      <c r="E8830" s="4" t="s">
        <v>35856</v>
      </c>
      <c r="F8830" s="4">
        <v>1.23595917224884</v>
      </c>
      <c r="G8830" s="4" t="s">
        <v>35857</v>
      </c>
    </row>
    <row r="8831" spans="1:7">
      <c r="A8831" s="4" t="s">
        <v>35858</v>
      </c>
      <c r="B8831" s="4" t="s">
        <v>35859</v>
      </c>
      <c r="C8831" s="4" t="s">
        <v>464</v>
      </c>
      <c r="D8831" s="4">
        <v>26</v>
      </c>
      <c r="E8831" s="4" t="s">
        <v>35860</v>
      </c>
      <c r="F8831" s="4">
        <v>1.23554706573486</v>
      </c>
      <c r="G8831" s="4" t="s">
        <v>35861</v>
      </c>
    </row>
    <row r="8832" spans="1:7">
      <c r="A8832" s="4" t="s">
        <v>35862</v>
      </c>
      <c r="B8832" s="4" t="s">
        <v>35863</v>
      </c>
      <c r="C8832" s="4" t="s">
        <v>464</v>
      </c>
      <c r="D8832" s="4">
        <v>22</v>
      </c>
      <c r="E8832" s="4" t="s">
        <v>35864</v>
      </c>
      <c r="F8832" s="4">
        <v>1.23497319221497</v>
      </c>
      <c r="G8832" s="4" t="s">
        <v>35865</v>
      </c>
    </row>
    <row r="8833" spans="1:7">
      <c r="A8833" s="4" t="s">
        <v>35866</v>
      </c>
      <c r="B8833" s="4" t="s">
        <v>35867</v>
      </c>
      <c r="C8833" s="4" t="s">
        <v>464</v>
      </c>
      <c r="D8833" s="4">
        <v>31</v>
      </c>
      <c r="E8833" s="4" t="s">
        <v>35868</v>
      </c>
      <c r="F8833" s="4">
        <v>1.23460388183594</v>
      </c>
      <c r="G8833" s="4" t="s">
        <v>35869</v>
      </c>
    </row>
    <row r="8834" spans="1:7">
      <c r="A8834" s="4" t="s">
        <v>35870</v>
      </c>
      <c r="B8834" s="4" t="s">
        <v>35871</v>
      </c>
      <c r="C8834" s="4" t="s">
        <v>464</v>
      </c>
      <c r="D8834" s="4">
        <v>36</v>
      </c>
      <c r="E8834" s="4" t="s">
        <v>35872</v>
      </c>
      <c r="F8834" s="4">
        <v>1.23457765579224</v>
      </c>
      <c r="G8834" s="4" t="s">
        <v>35873</v>
      </c>
    </row>
    <row r="8835" spans="1:7">
      <c r="A8835" s="4" t="s">
        <v>35874</v>
      </c>
      <c r="B8835" s="4" t="s">
        <v>35875</v>
      </c>
      <c r="C8835" s="4" t="s">
        <v>464</v>
      </c>
      <c r="D8835" s="4">
        <v>33</v>
      </c>
      <c r="E8835" s="4" t="s">
        <v>35876</v>
      </c>
      <c r="F8835" s="4">
        <v>1.23454535007477</v>
      </c>
      <c r="G8835" s="4" t="s">
        <v>35877</v>
      </c>
    </row>
    <row r="8836" spans="1:7">
      <c r="A8836" s="4" t="s">
        <v>35878</v>
      </c>
      <c r="B8836" s="4" t="s">
        <v>35879</v>
      </c>
      <c r="C8836" s="4" t="s">
        <v>464</v>
      </c>
      <c r="D8836" s="4">
        <v>37</v>
      </c>
      <c r="E8836" s="4" t="s">
        <v>35880</v>
      </c>
      <c r="F8836" s="4">
        <v>1.23424756526947</v>
      </c>
      <c r="G8836" s="4" t="s">
        <v>35881</v>
      </c>
    </row>
    <row r="8837" spans="1:7">
      <c r="A8837" s="4" t="s">
        <v>35882</v>
      </c>
      <c r="B8837" s="4" t="s">
        <v>35883</v>
      </c>
      <c r="C8837" s="4" t="s">
        <v>464</v>
      </c>
      <c r="D8837" s="4">
        <v>40</v>
      </c>
      <c r="E8837" s="4" t="s">
        <v>35884</v>
      </c>
      <c r="F8837" s="4">
        <v>1.2342209815979</v>
      </c>
      <c r="G8837" s="4" t="s">
        <v>35885</v>
      </c>
    </row>
    <row r="8838" spans="1:7">
      <c r="A8838" s="4" t="s">
        <v>35886</v>
      </c>
      <c r="B8838" s="4" t="s">
        <v>35887</v>
      </c>
      <c r="C8838" s="4" t="s">
        <v>464</v>
      </c>
      <c r="D8838" s="4">
        <v>36</v>
      </c>
      <c r="E8838" s="4" t="s">
        <v>35888</v>
      </c>
      <c r="F8838" s="4">
        <v>1.23336863517761</v>
      </c>
      <c r="G8838" s="4" t="s">
        <v>35889</v>
      </c>
    </row>
    <row r="8839" spans="1:7">
      <c r="A8839" s="4" t="s">
        <v>35890</v>
      </c>
      <c r="B8839" s="4" t="s">
        <v>35891</v>
      </c>
      <c r="C8839" s="4" t="s">
        <v>464</v>
      </c>
      <c r="D8839" s="4">
        <v>33</v>
      </c>
      <c r="E8839" s="4" t="s">
        <v>35892</v>
      </c>
      <c r="F8839" s="4">
        <v>1.23303985595703</v>
      </c>
      <c r="G8839" s="4" t="s">
        <v>35893</v>
      </c>
    </row>
    <row r="8840" spans="1:7">
      <c r="A8840" s="4" t="s">
        <v>35894</v>
      </c>
      <c r="B8840" s="4" t="s">
        <v>35895</v>
      </c>
      <c r="C8840" s="4" t="s">
        <v>464</v>
      </c>
      <c r="D8840" s="4">
        <v>37</v>
      </c>
      <c r="E8840" s="4" t="s">
        <v>35896</v>
      </c>
      <c r="F8840" s="4">
        <v>1.23284435272217</v>
      </c>
      <c r="G8840" s="4" t="s">
        <v>35897</v>
      </c>
    </row>
    <row r="8841" spans="1:7">
      <c r="A8841" s="4" t="s">
        <v>35898</v>
      </c>
      <c r="B8841" s="4" t="s">
        <v>35899</v>
      </c>
      <c r="C8841" s="4" t="s">
        <v>464</v>
      </c>
      <c r="D8841" s="4">
        <v>38</v>
      </c>
      <c r="E8841" s="4" t="s">
        <v>35900</v>
      </c>
      <c r="F8841" s="4">
        <v>1.23255932331085</v>
      </c>
      <c r="G8841" s="4" t="s">
        <v>35901</v>
      </c>
    </row>
    <row r="8842" spans="1:7">
      <c r="A8842" s="4" t="s">
        <v>35902</v>
      </c>
      <c r="B8842" s="4" t="s">
        <v>35903</v>
      </c>
      <c r="C8842" s="4" t="s">
        <v>464</v>
      </c>
      <c r="D8842" s="4">
        <v>36</v>
      </c>
      <c r="E8842" s="4" t="s">
        <v>35904</v>
      </c>
      <c r="F8842" s="4">
        <v>1.23215126991272</v>
      </c>
      <c r="G8842" s="4" t="s">
        <v>35905</v>
      </c>
    </row>
    <row r="8843" spans="1:7">
      <c r="A8843" s="4" t="s">
        <v>35906</v>
      </c>
      <c r="B8843" s="4" t="s">
        <v>35907</v>
      </c>
      <c r="C8843" s="4" t="s">
        <v>464</v>
      </c>
      <c r="D8843" s="4">
        <v>35</v>
      </c>
      <c r="E8843" s="4" t="s">
        <v>35908</v>
      </c>
      <c r="F8843" s="4">
        <v>1.23195779323578</v>
      </c>
      <c r="G8843" s="4" t="s">
        <v>35909</v>
      </c>
    </row>
    <row r="8844" spans="1:7">
      <c r="A8844" s="4" t="s">
        <v>35910</v>
      </c>
      <c r="B8844" s="4" t="s">
        <v>35911</v>
      </c>
      <c r="C8844" s="4" t="s">
        <v>464</v>
      </c>
      <c r="D8844" s="4">
        <v>37</v>
      </c>
      <c r="E8844" s="4" t="s">
        <v>35912</v>
      </c>
      <c r="F8844" s="4">
        <v>1.23119485378265</v>
      </c>
      <c r="G8844" s="4" t="s">
        <v>35913</v>
      </c>
    </row>
    <row r="8845" spans="1:7">
      <c r="A8845" s="4" t="s">
        <v>35914</v>
      </c>
      <c r="B8845" s="4" t="s">
        <v>35915</v>
      </c>
      <c r="C8845" s="4" t="s">
        <v>464</v>
      </c>
      <c r="D8845" s="4">
        <v>36</v>
      </c>
      <c r="E8845" s="4" t="s">
        <v>35916</v>
      </c>
      <c r="F8845" s="4">
        <v>1.2309832572937</v>
      </c>
      <c r="G8845" s="4" t="s">
        <v>35917</v>
      </c>
    </row>
    <row r="8846" spans="1:7">
      <c r="A8846" s="4" t="s">
        <v>35918</v>
      </c>
      <c r="B8846" s="4" t="s">
        <v>35919</v>
      </c>
      <c r="C8846" s="4" t="s">
        <v>551</v>
      </c>
      <c r="D8846" s="4">
        <v>17</v>
      </c>
      <c r="E8846" s="4" t="s">
        <v>35920</v>
      </c>
      <c r="F8846" s="4">
        <v>1.23097443580627</v>
      </c>
      <c r="G8846" s="4" t="s">
        <v>35921</v>
      </c>
    </row>
    <row r="8847" spans="1:7">
      <c r="A8847" s="4" t="s">
        <v>35922</v>
      </c>
      <c r="B8847" s="4" t="s">
        <v>35923</v>
      </c>
      <c r="C8847" s="4" t="s">
        <v>551</v>
      </c>
      <c r="D8847" s="4">
        <v>13</v>
      </c>
      <c r="E8847" s="4" t="s">
        <v>35924</v>
      </c>
      <c r="F8847" s="4">
        <v>1.23097443580627</v>
      </c>
      <c r="G8847" s="4" t="s">
        <v>35925</v>
      </c>
    </row>
    <row r="8848" spans="1:7">
      <c r="A8848" s="4" t="s">
        <v>35926</v>
      </c>
      <c r="B8848" s="4" t="s">
        <v>35927</v>
      </c>
      <c r="C8848" s="4" t="s">
        <v>464</v>
      </c>
      <c r="D8848" s="4">
        <v>37</v>
      </c>
      <c r="E8848" s="4" t="s">
        <v>35928</v>
      </c>
      <c r="F8848" s="4">
        <v>1.23085069656372</v>
      </c>
      <c r="G8848" s="4" t="s">
        <v>35929</v>
      </c>
    </row>
    <row r="8849" spans="1:7">
      <c r="A8849" s="4" t="s">
        <v>35930</v>
      </c>
      <c r="B8849" s="4" t="s">
        <v>35931</v>
      </c>
      <c r="C8849" s="4" t="s">
        <v>464</v>
      </c>
      <c r="D8849" s="4">
        <v>39</v>
      </c>
      <c r="E8849" s="4" t="s">
        <v>35932</v>
      </c>
      <c r="F8849" s="4">
        <v>1.23068881034851</v>
      </c>
      <c r="G8849" s="4" t="s">
        <v>35933</v>
      </c>
    </row>
    <row r="8850" spans="1:7">
      <c r="A8850" s="4" t="s">
        <v>35934</v>
      </c>
      <c r="B8850" s="4" t="s">
        <v>35935</v>
      </c>
      <c r="C8850" s="4" t="s">
        <v>464</v>
      </c>
      <c r="D8850" s="4">
        <v>39</v>
      </c>
      <c r="E8850" s="4" t="s">
        <v>35936</v>
      </c>
      <c r="F8850" s="4">
        <v>1.2306741476059</v>
      </c>
      <c r="G8850" s="4" t="s">
        <v>35937</v>
      </c>
    </row>
    <row r="8851" spans="1:7">
      <c r="A8851" s="4" t="s">
        <v>35938</v>
      </c>
      <c r="B8851" s="4" t="s">
        <v>35939</v>
      </c>
      <c r="C8851" s="4" t="s">
        <v>464</v>
      </c>
      <c r="D8851" s="4">
        <v>41</v>
      </c>
      <c r="E8851" s="4" t="s">
        <v>35940</v>
      </c>
      <c r="F8851" s="4">
        <v>1.23048639297485</v>
      </c>
      <c r="G8851" s="4" t="s">
        <v>35941</v>
      </c>
    </row>
    <row r="8852" spans="1:7">
      <c r="A8852" s="4" t="s">
        <v>35942</v>
      </c>
      <c r="B8852" s="4" t="s">
        <v>35943</v>
      </c>
      <c r="C8852" s="4" t="s">
        <v>464</v>
      </c>
      <c r="D8852" s="4">
        <v>39</v>
      </c>
      <c r="E8852" s="4" t="s">
        <v>35944</v>
      </c>
      <c r="F8852" s="4">
        <v>1.23048532009125</v>
      </c>
      <c r="G8852" s="4" t="s">
        <v>35945</v>
      </c>
    </row>
    <row r="8853" spans="1:7">
      <c r="A8853" s="4" t="s">
        <v>35946</v>
      </c>
      <c r="B8853" s="4" t="s">
        <v>35947</v>
      </c>
      <c r="C8853" s="4" t="s">
        <v>464</v>
      </c>
      <c r="D8853" s="4">
        <v>37</v>
      </c>
      <c r="E8853" s="4" t="s">
        <v>35948</v>
      </c>
      <c r="F8853" s="4">
        <v>1.23034036159515</v>
      </c>
      <c r="G8853" s="4" t="s">
        <v>35949</v>
      </c>
    </row>
    <row r="8854" spans="1:7">
      <c r="A8854" s="4" t="s">
        <v>35950</v>
      </c>
      <c r="B8854" s="4" t="s">
        <v>35951</v>
      </c>
      <c r="C8854" s="4" t="s">
        <v>464</v>
      </c>
      <c r="D8854" s="4">
        <v>32</v>
      </c>
      <c r="E8854" s="4" t="s">
        <v>35952</v>
      </c>
      <c r="F8854" s="4">
        <v>1.22990751266479</v>
      </c>
      <c r="G8854" s="4" t="s">
        <v>35953</v>
      </c>
    </row>
    <row r="8855" spans="1:7">
      <c r="A8855" s="4" t="s">
        <v>35954</v>
      </c>
      <c r="B8855" s="4" t="s">
        <v>35955</v>
      </c>
      <c r="C8855" s="4" t="s">
        <v>464</v>
      </c>
      <c r="D8855" s="4">
        <v>31</v>
      </c>
      <c r="E8855" s="4" t="s">
        <v>35956</v>
      </c>
      <c r="F8855" s="4">
        <v>1.22947001457214</v>
      </c>
      <c r="G8855" s="4" t="s">
        <v>35957</v>
      </c>
    </row>
    <row r="8856" spans="1:7">
      <c r="A8856" s="4" t="s">
        <v>35958</v>
      </c>
      <c r="B8856" s="4" t="s">
        <v>35959</v>
      </c>
      <c r="C8856" s="4" t="s">
        <v>551</v>
      </c>
      <c r="D8856" s="4">
        <v>18</v>
      </c>
      <c r="E8856" s="4" t="s">
        <v>35960</v>
      </c>
      <c r="F8856" s="4">
        <v>1.22907936573029</v>
      </c>
      <c r="G8856" s="4" t="s">
        <v>35961</v>
      </c>
    </row>
    <row r="8857" spans="1:7">
      <c r="A8857" s="4" t="s">
        <v>35962</v>
      </c>
      <c r="B8857" s="4" t="s">
        <v>35963</v>
      </c>
      <c r="C8857" s="4" t="s">
        <v>464</v>
      </c>
      <c r="D8857" s="4">
        <v>40</v>
      </c>
      <c r="E8857" s="4" t="s">
        <v>35964</v>
      </c>
      <c r="F8857" s="4">
        <v>1.22900462150574</v>
      </c>
      <c r="G8857" s="4" t="s">
        <v>35965</v>
      </c>
    </row>
    <row r="8858" spans="1:7">
      <c r="A8858" s="4" t="s">
        <v>35966</v>
      </c>
      <c r="B8858" s="4" t="s">
        <v>35967</v>
      </c>
      <c r="C8858" s="4" t="s">
        <v>551</v>
      </c>
      <c r="D8858" s="4">
        <v>17</v>
      </c>
      <c r="E8858" s="4" t="s">
        <v>35968</v>
      </c>
      <c r="F8858" s="4">
        <v>1.22837209701538</v>
      </c>
      <c r="G8858" s="4" t="s">
        <v>35969</v>
      </c>
    </row>
    <row r="8859" spans="1:7">
      <c r="A8859" s="4" t="s">
        <v>35970</v>
      </c>
      <c r="B8859" s="4" t="s">
        <v>35971</v>
      </c>
      <c r="C8859" s="4" t="s">
        <v>464</v>
      </c>
      <c r="D8859" s="4">
        <v>37</v>
      </c>
      <c r="E8859" s="4" t="s">
        <v>35972</v>
      </c>
      <c r="F8859" s="4">
        <v>1.22835564613342</v>
      </c>
      <c r="G8859" s="4" t="s">
        <v>35973</v>
      </c>
    </row>
    <row r="8860" spans="1:7">
      <c r="A8860" s="4" t="s">
        <v>35974</v>
      </c>
      <c r="B8860" s="4" t="s">
        <v>35975</v>
      </c>
      <c r="C8860" s="4" t="s">
        <v>464</v>
      </c>
      <c r="D8860" s="4">
        <v>35</v>
      </c>
      <c r="E8860" s="4" t="s">
        <v>35976</v>
      </c>
      <c r="F8860" s="4">
        <v>1.22798633575439</v>
      </c>
      <c r="G8860" s="4" t="s">
        <v>35977</v>
      </c>
    </row>
    <row r="8861" spans="1:7">
      <c r="A8861" s="4" t="s">
        <v>35978</v>
      </c>
      <c r="B8861" s="4" t="s">
        <v>35979</v>
      </c>
      <c r="C8861" s="4" t="s">
        <v>464</v>
      </c>
      <c r="D8861" s="4">
        <v>42</v>
      </c>
      <c r="E8861" s="4" t="s">
        <v>35980</v>
      </c>
      <c r="F8861" s="4">
        <v>1.22790884971619</v>
      </c>
      <c r="G8861" s="4" t="s">
        <v>35981</v>
      </c>
    </row>
    <row r="8862" spans="1:7">
      <c r="A8862" s="4" t="s">
        <v>35982</v>
      </c>
      <c r="B8862" s="4" t="s">
        <v>35983</v>
      </c>
      <c r="C8862" s="4" t="s">
        <v>464</v>
      </c>
      <c r="D8862" s="4">
        <v>33</v>
      </c>
      <c r="E8862" s="4" t="s">
        <v>35984</v>
      </c>
      <c r="F8862" s="4">
        <v>1.22645664215088</v>
      </c>
      <c r="G8862" s="4" t="s">
        <v>35985</v>
      </c>
    </row>
    <row r="8863" spans="1:7">
      <c r="A8863" s="4" t="s">
        <v>35986</v>
      </c>
      <c r="B8863" s="4" t="s">
        <v>35987</v>
      </c>
      <c r="C8863" s="4" t="s">
        <v>464</v>
      </c>
      <c r="D8863" s="4">
        <v>36</v>
      </c>
      <c r="E8863" s="4" t="s">
        <v>35988</v>
      </c>
      <c r="F8863" s="4">
        <v>1.22638916969299</v>
      </c>
      <c r="G8863" s="4" t="s">
        <v>35989</v>
      </c>
    </row>
    <row r="8864" spans="1:7">
      <c r="A8864" s="4" t="s">
        <v>35990</v>
      </c>
      <c r="B8864" s="4" t="s">
        <v>35991</v>
      </c>
      <c r="C8864" s="4" t="s">
        <v>464</v>
      </c>
      <c r="D8864" s="4">
        <v>44</v>
      </c>
      <c r="E8864" s="4" t="s">
        <v>35992</v>
      </c>
      <c r="F8864" s="4">
        <v>1.22596001625061</v>
      </c>
      <c r="G8864" s="4" t="s">
        <v>35993</v>
      </c>
    </row>
    <row r="8865" spans="1:7">
      <c r="A8865" s="4" t="s">
        <v>35994</v>
      </c>
      <c r="B8865" s="4" t="s">
        <v>35995</v>
      </c>
      <c r="C8865" s="4" t="s">
        <v>464</v>
      </c>
      <c r="D8865" s="4">
        <v>36</v>
      </c>
      <c r="E8865" s="4" t="s">
        <v>35996</v>
      </c>
      <c r="F8865" s="4">
        <v>1.22593283653259</v>
      </c>
      <c r="G8865" s="4" t="s">
        <v>35997</v>
      </c>
    </row>
    <row r="8866" spans="1:7">
      <c r="A8866" s="4" t="s">
        <v>35998</v>
      </c>
      <c r="B8866" s="4" t="s">
        <v>35999</v>
      </c>
      <c r="C8866" s="4" t="s">
        <v>464</v>
      </c>
      <c r="D8866" s="4">
        <v>31</v>
      </c>
      <c r="E8866" s="4" t="s">
        <v>36000</v>
      </c>
      <c r="F8866" s="4">
        <v>1.22583615779877</v>
      </c>
      <c r="G8866" s="4" t="s">
        <v>36001</v>
      </c>
    </row>
    <row r="8867" spans="1:7">
      <c r="A8867" s="4" t="s">
        <v>36002</v>
      </c>
      <c r="B8867" s="4" t="s">
        <v>36003</v>
      </c>
      <c r="C8867" s="4" t="s">
        <v>464</v>
      </c>
      <c r="D8867" s="4">
        <v>37</v>
      </c>
      <c r="E8867" s="4" t="s">
        <v>36004</v>
      </c>
      <c r="F8867" s="4">
        <v>1.22576057910919</v>
      </c>
      <c r="G8867" s="4" t="s">
        <v>36005</v>
      </c>
    </row>
    <row r="8868" spans="1:7">
      <c r="A8868" s="4" t="s">
        <v>36006</v>
      </c>
      <c r="B8868" s="4" t="s">
        <v>36007</v>
      </c>
      <c r="C8868" s="4" t="s">
        <v>464</v>
      </c>
      <c r="D8868" s="4">
        <v>39</v>
      </c>
      <c r="E8868" s="4" t="s">
        <v>36008</v>
      </c>
      <c r="F8868" s="4">
        <v>1.22567117214203</v>
      </c>
      <c r="G8868" s="4" t="s">
        <v>36009</v>
      </c>
    </row>
    <row r="8869" spans="1:7">
      <c r="A8869" s="4" t="s">
        <v>36010</v>
      </c>
      <c r="B8869" s="4" t="s">
        <v>36011</v>
      </c>
      <c r="C8869" s="4" t="s">
        <v>464</v>
      </c>
      <c r="D8869" s="4">
        <v>30</v>
      </c>
      <c r="E8869" s="4" t="s">
        <v>36012</v>
      </c>
      <c r="F8869" s="4">
        <v>1.22558009624481</v>
      </c>
      <c r="G8869" s="4" t="s">
        <v>36013</v>
      </c>
    </row>
    <row r="8870" spans="1:7">
      <c r="A8870" s="4" t="s">
        <v>36014</v>
      </c>
      <c r="B8870" s="4" t="s">
        <v>36015</v>
      </c>
      <c r="C8870" s="4" t="s">
        <v>464</v>
      </c>
      <c r="D8870" s="4">
        <v>40</v>
      </c>
      <c r="E8870" s="4" t="s">
        <v>36016</v>
      </c>
      <c r="F8870" s="4">
        <v>1.22541320323944</v>
      </c>
      <c r="G8870" s="4" t="s">
        <v>36017</v>
      </c>
    </row>
    <row r="8871" spans="1:7">
      <c r="A8871" s="4" t="s">
        <v>36018</v>
      </c>
      <c r="B8871" s="4" t="s">
        <v>36019</v>
      </c>
      <c r="C8871" s="4" t="s">
        <v>464</v>
      </c>
      <c r="D8871" s="4">
        <v>37</v>
      </c>
      <c r="E8871" s="4" t="s">
        <v>36020</v>
      </c>
      <c r="F8871" s="4">
        <v>1.22510027885437</v>
      </c>
      <c r="G8871" s="4" t="s">
        <v>36021</v>
      </c>
    </row>
    <row r="8872" spans="1:7">
      <c r="A8872" s="4" t="s">
        <v>36022</v>
      </c>
      <c r="B8872" s="4" t="s">
        <v>36022</v>
      </c>
      <c r="C8872" s="4" t="s">
        <v>464</v>
      </c>
      <c r="D8872" s="4">
        <v>29</v>
      </c>
      <c r="E8872" s="4" t="s">
        <v>36023</v>
      </c>
      <c r="F8872" s="4">
        <v>1.2245808839798</v>
      </c>
      <c r="G8872" s="4" t="s">
        <v>36024</v>
      </c>
    </row>
    <row r="8873" spans="1:7">
      <c r="A8873" s="4" t="s">
        <v>36025</v>
      </c>
      <c r="B8873" s="4" t="s">
        <v>36026</v>
      </c>
      <c r="C8873" s="4" t="s">
        <v>464</v>
      </c>
      <c r="D8873" s="4">
        <v>42</v>
      </c>
      <c r="E8873" s="4" t="s">
        <v>36027</v>
      </c>
      <c r="F8873" s="4">
        <v>1.22423887252808</v>
      </c>
      <c r="G8873" s="4" t="s">
        <v>36028</v>
      </c>
    </row>
    <row r="8874" spans="1:7">
      <c r="A8874" s="4" t="s">
        <v>36029</v>
      </c>
      <c r="B8874" s="4" t="s">
        <v>36030</v>
      </c>
      <c r="C8874" s="4" t="s">
        <v>464</v>
      </c>
      <c r="D8874" s="4">
        <v>43</v>
      </c>
      <c r="E8874" s="4" t="s">
        <v>36031</v>
      </c>
      <c r="F8874" s="4">
        <v>1.22412824630737</v>
      </c>
      <c r="G8874" s="4" t="s">
        <v>36032</v>
      </c>
    </row>
    <row r="8875" spans="1:7">
      <c r="A8875" s="4" t="s">
        <v>36033</v>
      </c>
      <c r="B8875" s="4" t="s">
        <v>36034</v>
      </c>
      <c r="C8875" s="4" t="s">
        <v>464</v>
      </c>
      <c r="D8875" s="4">
        <v>32</v>
      </c>
      <c r="E8875" s="4" t="s">
        <v>36035</v>
      </c>
      <c r="F8875" s="4">
        <v>1.22390532493591</v>
      </c>
      <c r="G8875" s="4" t="s">
        <v>36036</v>
      </c>
    </row>
    <row r="8876" spans="1:7">
      <c r="A8876" s="4" t="s">
        <v>36037</v>
      </c>
      <c r="B8876" s="4" t="s">
        <v>36038</v>
      </c>
      <c r="C8876" s="4" t="s">
        <v>464</v>
      </c>
      <c r="D8876" s="4">
        <v>34</v>
      </c>
      <c r="E8876" s="4" t="s">
        <v>36039</v>
      </c>
      <c r="F8876" s="4">
        <v>1.22358894348145</v>
      </c>
      <c r="G8876" s="4" t="s">
        <v>36040</v>
      </c>
    </row>
    <row r="8877" spans="1:7">
      <c r="A8877" s="4" t="s">
        <v>36041</v>
      </c>
      <c r="B8877" s="4" t="s">
        <v>36042</v>
      </c>
      <c r="C8877" s="4" t="s">
        <v>464</v>
      </c>
      <c r="D8877" s="4">
        <v>41</v>
      </c>
      <c r="E8877" s="4" t="s">
        <v>36043</v>
      </c>
      <c r="F8877" s="4">
        <v>1.22357594966888</v>
      </c>
      <c r="G8877" s="4" t="s">
        <v>36044</v>
      </c>
    </row>
    <row r="8878" spans="1:7">
      <c r="A8878" s="4" t="s">
        <v>36045</v>
      </c>
      <c r="B8878" s="4" t="s">
        <v>36046</v>
      </c>
      <c r="C8878" s="4" t="s">
        <v>464</v>
      </c>
      <c r="D8878" s="4">
        <v>42</v>
      </c>
      <c r="E8878" s="4" t="s">
        <v>36047</v>
      </c>
      <c r="F8878" s="4">
        <v>1.22339415550232</v>
      </c>
      <c r="G8878" s="4" t="s">
        <v>36048</v>
      </c>
    </row>
    <row r="8879" spans="1:7">
      <c r="A8879" s="4" t="s">
        <v>36049</v>
      </c>
      <c r="B8879" s="4" t="s">
        <v>36050</v>
      </c>
      <c r="C8879" s="4" t="s">
        <v>464</v>
      </c>
      <c r="D8879" s="4">
        <v>40</v>
      </c>
      <c r="E8879" s="4" t="s">
        <v>36051</v>
      </c>
      <c r="F8879" s="4">
        <v>1.22231960296631</v>
      </c>
      <c r="G8879" s="4" t="s">
        <v>36052</v>
      </c>
    </row>
    <row r="8880" spans="1:7">
      <c r="A8880" s="4" t="s">
        <v>295</v>
      </c>
      <c r="B8880" s="4" t="s">
        <v>36053</v>
      </c>
      <c r="C8880" s="4" t="s">
        <v>464</v>
      </c>
      <c r="D8880" s="4">
        <v>45</v>
      </c>
      <c r="E8880" s="4" t="s">
        <v>36054</v>
      </c>
      <c r="F8880" s="4">
        <v>1.22222399711609</v>
      </c>
      <c r="G8880" s="4" t="s">
        <v>36055</v>
      </c>
    </row>
    <row r="8881" spans="1:7">
      <c r="A8881" s="4" t="s">
        <v>36056</v>
      </c>
      <c r="B8881" s="4" t="s">
        <v>36057</v>
      </c>
      <c r="C8881" s="4" t="s">
        <v>464</v>
      </c>
      <c r="D8881" s="4">
        <v>42</v>
      </c>
      <c r="E8881" s="4" t="s">
        <v>36058</v>
      </c>
      <c r="F8881" s="4">
        <v>1.22218763828278</v>
      </c>
      <c r="G8881" s="4" t="s">
        <v>36059</v>
      </c>
    </row>
    <row r="8882" spans="1:7">
      <c r="A8882" s="4" t="s">
        <v>36060</v>
      </c>
      <c r="B8882" s="4" t="s">
        <v>36061</v>
      </c>
      <c r="C8882" s="4" t="s">
        <v>36062</v>
      </c>
      <c r="D8882" s="4">
        <v>12</v>
      </c>
      <c r="E8882" s="4" t="s">
        <v>36063</v>
      </c>
      <c r="F8882" s="4">
        <v>1.22214198112488</v>
      </c>
      <c r="G8882" s="4" t="s">
        <v>36064</v>
      </c>
    </row>
    <row r="8883" spans="1:7">
      <c r="A8883" s="4" t="s">
        <v>36065</v>
      </c>
      <c r="B8883" s="4" t="s">
        <v>36066</v>
      </c>
      <c r="C8883" s="4" t="s">
        <v>464</v>
      </c>
      <c r="D8883" s="4">
        <v>34</v>
      </c>
      <c r="E8883" s="4" t="s">
        <v>36067</v>
      </c>
      <c r="F8883" s="4">
        <v>1.22194218635559</v>
      </c>
      <c r="G8883" s="4" t="s">
        <v>36068</v>
      </c>
    </row>
    <row r="8884" spans="1:7">
      <c r="A8884" s="4" t="s">
        <v>36069</v>
      </c>
      <c r="B8884" s="4" t="s">
        <v>36070</v>
      </c>
      <c r="C8884" s="4" t="s">
        <v>464</v>
      </c>
      <c r="D8884" s="4">
        <v>37</v>
      </c>
      <c r="E8884" s="4" t="s">
        <v>36071</v>
      </c>
      <c r="F8884" s="4">
        <v>1.22169089317322</v>
      </c>
      <c r="G8884" s="4" t="s">
        <v>36072</v>
      </c>
    </row>
    <row r="8885" spans="1:7">
      <c r="A8885" s="4" t="s">
        <v>36073</v>
      </c>
      <c r="B8885" s="4" t="s">
        <v>36074</v>
      </c>
      <c r="C8885" s="4" t="s">
        <v>464</v>
      </c>
      <c r="D8885" s="4">
        <v>36</v>
      </c>
      <c r="E8885" s="4" t="s">
        <v>36075</v>
      </c>
      <c r="F8885" s="4">
        <v>1.22159743309021</v>
      </c>
      <c r="G8885" s="4" t="s">
        <v>36076</v>
      </c>
    </row>
    <row r="8886" spans="1:7">
      <c r="A8886" s="4" t="s">
        <v>36077</v>
      </c>
      <c r="B8886" s="4" t="s">
        <v>36078</v>
      </c>
      <c r="C8886" s="4" t="s">
        <v>464</v>
      </c>
      <c r="D8886" s="4">
        <v>43</v>
      </c>
      <c r="E8886" s="4" t="s">
        <v>36079</v>
      </c>
      <c r="F8886" s="4">
        <v>1.22149753570557</v>
      </c>
      <c r="G8886" s="4" t="s">
        <v>36080</v>
      </c>
    </row>
    <row r="8887" spans="1:7">
      <c r="A8887" s="4" t="s">
        <v>36081</v>
      </c>
      <c r="B8887" s="4" t="s">
        <v>36082</v>
      </c>
      <c r="C8887" s="4" t="s">
        <v>464</v>
      </c>
      <c r="D8887" s="4">
        <v>36</v>
      </c>
      <c r="E8887" s="4" t="s">
        <v>36083</v>
      </c>
      <c r="F8887" s="4">
        <v>1.22049760818481</v>
      </c>
      <c r="G8887" s="4" t="s">
        <v>36084</v>
      </c>
    </row>
    <row r="8888" spans="1:7">
      <c r="A8888" s="4" t="s">
        <v>36085</v>
      </c>
      <c r="B8888" s="4" t="s">
        <v>36086</v>
      </c>
      <c r="C8888" s="4" t="s">
        <v>464</v>
      </c>
      <c r="D8888" s="4">
        <v>33</v>
      </c>
      <c r="E8888" s="4" t="s">
        <v>36087</v>
      </c>
      <c r="F8888" s="4">
        <v>1.22046875953674</v>
      </c>
      <c r="G8888" s="4" t="s">
        <v>36088</v>
      </c>
    </row>
    <row r="8889" spans="1:7">
      <c r="A8889" s="4" t="s">
        <v>36089</v>
      </c>
      <c r="B8889" s="4" t="s">
        <v>36090</v>
      </c>
      <c r="C8889" s="4" t="s">
        <v>464</v>
      </c>
      <c r="D8889" s="4">
        <v>32</v>
      </c>
      <c r="E8889" s="4" t="s">
        <v>36091</v>
      </c>
      <c r="F8889" s="4">
        <v>1.22043299674988</v>
      </c>
      <c r="G8889" s="4" t="s">
        <v>36092</v>
      </c>
    </row>
    <row r="8890" spans="1:7">
      <c r="A8890" s="4" t="s">
        <v>36093</v>
      </c>
      <c r="B8890" s="4" t="s">
        <v>36094</v>
      </c>
      <c r="C8890" s="4" t="s">
        <v>464</v>
      </c>
      <c r="D8890" s="4">
        <v>38</v>
      </c>
      <c r="E8890" s="4" t="s">
        <v>36095</v>
      </c>
      <c r="F8890" s="4">
        <v>1.22006714344025</v>
      </c>
      <c r="G8890" s="4" t="s">
        <v>36096</v>
      </c>
    </row>
    <row r="8891" spans="1:7">
      <c r="A8891" s="4" t="s">
        <v>36097</v>
      </c>
      <c r="B8891" s="4" t="s">
        <v>36098</v>
      </c>
      <c r="C8891" s="4" t="s">
        <v>464</v>
      </c>
      <c r="D8891" s="4">
        <v>41</v>
      </c>
      <c r="E8891" s="4" t="s">
        <v>36099</v>
      </c>
      <c r="F8891" s="4">
        <v>1.21935904026031</v>
      </c>
      <c r="G8891" s="4" t="s">
        <v>36100</v>
      </c>
    </row>
    <row r="8892" spans="1:7">
      <c r="A8892" s="4" t="s">
        <v>36101</v>
      </c>
      <c r="B8892" s="4" t="s">
        <v>36102</v>
      </c>
      <c r="C8892" s="4" t="s">
        <v>464</v>
      </c>
      <c r="D8892" s="4">
        <v>44</v>
      </c>
      <c r="E8892" s="4" t="s">
        <v>36103</v>
      </c>
      <c r="F8892" s="4">
        <v>1.21931076049805</v>
      </c>
      <c r="G8892" s="4" t="s">
        <v>36104</v>
      </c>
    </row>
    <row r="8893" spans="1:7">
      <c r="A8893" s="4" t="s">
        <v>36105</v>
      </c>
      <c r="B8893" s="4" t="s">
        <v>36106</v>
      </c>
      <c r="C8893" s="4" t="s">
        <v>464</v>
      </c>
      <c r="D8893" s="4">
        <v>33</v>
      </c>
      <c r="E8893" s="4" t="s">
        <v>36107</v>
      </c>
      <c r="F8893" s="4">
        <v>1.21930313110352</v>
      </c>
      <c r="G8893" s="4" t="s">
        <v>36108</v>
      </c>
    </row>
    <row r="8894" spans="1:7">
      <c r="A8894" s="4" t="s">
        <v>36109</v>
      </c>
      <c r="B8894" s="4" t="s">
        <v>36110</v>
      </c>
      <c r="C8894" s="4" t="s">
        <v>464</v>
      </c>
      <c r="D8894" s="4">
        <v>30</v>
      </c>
      <c r="E8894" s="4" t="s">
        <v>36111</v>
      </c>
      <c r="F8894" s="4">
        <v>1.21917748451233</v>
      </c>
      <c r="G8894" s="4" t="s">
        <v>36112</v>
      </c>
    </row>
    <row r="8895" spans="1:7">
      <c r="A8895" s="4" t="s">
        <v>36113</v>
      </c>
      <c r="B8895" s="4" t="s">
        <v>36114</v>
      </c>
      <c r="C8895" s="4" t="s">
        <v>464</v>
      </c>
      <c r="D8895" s="4">
        <v>36</v>
      </c>
      <c r="E8895" s="4" t="s">
        <v>36115</v>
      </c>
      <c r="F8895" s="4">
        <v>1.21894145011902</v>
      </c>
      <c r="G8895" s="4" t="s">
        <v>36116</v>
      </c>
    </row>
    <row r="8896" spans="1:7">
      <c r="A8896" s="4" t="s">
        <v>36117</v>
      </c>
      <c r="B8896" s="4" t="s">
        <v>36118</v>
      </c>
      <c r="C8896" s="4" t="s">
        <v>464</v>
      </c>
      <c r="D8896" s="4">
        <v>36</v>
      </c>
      <c r="E8896" s="4" t="s">
        <v>36119</v>
      </c>
      <c r="F8896" s="4">
        <v>1.21887409687042</v>
      </c>
      <c r="G8896" s="4" t="s">
        <v>36120</v>
      </c>
    </row>
    <row r="8897" spans="1:7">
      <c r="A8897" s="4" t="s">
        <v>841</v>
      </c>
      <c r="B8897" s="4" t="s">
        <v>842</v>
      </c>
      <c r="C8897" s="4" t="s">
        <v>464</v>
      </c>
      <c r="D8897" s="4">
        <v>39</v>
      </c>
      <c r="E8897" s="4" t="s">
        <v>843</v>
      </c>
      <c r="F8897" s="4">
        <v>1.21883380413055</v>
      </c>
      <c r="G8897" s="4" t="s">
        <v>844</v>
      </c>
    </row>
    <row r="8898" spans="1:7">
      <c r="A8898" s="4" t="s">
        <v>36121</v>
      </c>
      <c r="B8898" s="4" t="s">
        <v>36122</v>
      </c>
      <c r="C8898" s="4" t="s">
        <v>464</v>
      </c>
      <c r="D8898" s="4">
        <v>40</v>
      </c>
      <c r="E8898" s="4" t="s">
        <v>36123</v>
      </c>
      <c r="F8898" s="4">
        <v>1.21873593330383</v>
      </c>
      <c r="G8898" s="4" t="s">
        <v>36124</v>
      </c>
    </row>
    <row r="8899" spans="1:7">
      <c r="A8899" s="4" t="s">
        <v>36125</v>
      </c>
      <c r="B8899" s="4" t="s">
        <v>36126</v>
      </c>
      <c r="C8899" s="4" t="s">
        <v>464</v>
      </c>
      <c r="D8899" s="4">
        <v>42</v>
      </c>
      <c r="E8899" s="4" t="s">
        <v>36127</v>
      </c>
      <c r="F8899" s="4">
        <v>1.21873533725739</v>
      </c>
      <c r="G8899" s="4" t="s">
        <v>36128</v>
      </c>
    </row>
    <row r="8900" spans="1:7">
      <c r="A8900" s="4" t="s">
        <v>36129</v>
      </c>
      <c r="B8900" s="4" t="s">
        <v>36130</v>
      </c>
      <c r="C8900" s="4" t="s">
        <v>464</v>
      </c>
      <c r="D8900" s="4">
        <v>39</v>
      </c>
      <c r="E8900" s="4" t="s">
        <v>36131</v>
      </c>
      <c r="F8900" s="4">
        <v>1.21873426437378</v>
      </c>
      <c r="G8900" s="4" t="s">
        <v>36132</v>
      </c>
    </row>
    <row r="8901" spans="1:7">
      <c r="A8901" s="4" t="s">
        <v>36133</v>
      </c>
      <c r="B8901" s="4" t="s">
        <v>36134</v>
      </c>
      <c r="C8901" s="4" t="s">
        <v>464</v>
      </c>
      <c r="D8901" s="4">
        <v>40</v>
      </c>
      <c r="E8901" s="4" t="s">
        <v>36135</v>
      </c>
      <c r="F8901" s="4">
        <v>1.21859121322632</v>
      </c>
      <c r="G8901" s="4" t="s">
        <v>36136</v>
      </c>
    </row>
    <row r="8902" spans="1:7">
      <c r="A8902" s="4" t="s">
        <v>36137</v>
      </c>
      <c r="B8902" s="4" t="s">
        <v>36138</v>
      </c>
      <c r="C8902" s="4" t="s">
        <v>464</v>
      </c>
      <c r="D8902" s="4">
        <v>37</v>
      </c>
      <c r="E8902" s="4" t="s">
        <v>36139</v>
      </c>
      <c r="F8902" s="4">
        <v>1.21850168704987</v>
      </c>
      <c r="G8902" s="4" t="s">
        <v>36140</v>
      </c>
    </row>
    <row r="8903" spans="1:7">
      <c r="A8903" s="4" t="s">
        <v>36141</v>
      </c>
      <c r="B8903" s="4" t="s">
        <v>36142</v>
      </c>
      <c r="C8903" s="4" t="s">
        <v>464</v>
      </c>
      <c r="D8903" s="4">
        <v>35</v>
      </c>
      <c r="E8903" s="4" t="s">
        <v>36143</v>
      </c>
      <c r="F8903" s="4">
        <v>1.21841073036194</v>
      </c>
      <c r="G8903" s="4" t="s">
        <v>36144</v>
      </c>
    </row>
    <row r="8904" spans="1:7">
      <c r="A8904" s="4" t="s">
        <v>36145</v>
      </c>
      <c r="B8904" s="4" t="s">
        <v>36146</v>
      </c>
      <c r="C8904" s="4" t="s">
        <v>464</v>
      </c>
      <c r="D8904" s="4">
        <v>41</v>
      </c>
      <c r="E8904" s="4" t="s">
        <v>36147</v>
      </c>
      <c r="F8904" s="4">
        <v>1.2181932926178</v>
      </c>
      <c r="G8904" s="4" t="s">
        <v>36148</v>
      </c>
    </row>
    <row r="8905" spans="1:7">
      <c r="A8905" s="4" t="s">
        <v>36149</v>
      </c>
      <c r="B8905" s="4" t="s">
        <v>36150</v>
      </c>
      <c r="C8905" s="4" t="s">
        <v>464</v>
      </c>
      <c r="D8905" s="4">
        <v>32</v>
      </c>
      <c r="E8905" s="4" t="s">
        <v>36151</v>
      </c>
      <c r="F8905" s="4">
        <v>1.21806216239929</v>
      </c>
      <c r="G8905" s="4" t="s">
        <v>36152</v>
      </c>
    </row>
    <row r="8906" spans="1:7">
      <c r="A8906" s="4" t="s">
        <v>36153</v>
      </c>
      <c r="B8906" s="4" t="s">
        <v>36154</v>
      </c>
      <c r="C8906" s="4" t="s">
        <v>464</v>
      </c>
      <c r="D8906" s="4">
        <v>39</v>
      </c>
      <c r="E8906" s="4" t="s">
        <v>36155</v>
      </c>
      <c r="F8906" s="4">
        <v>1.21805596351624</v>
      </c>
      <c r="G8906" s="4" t="s">
        <v>36156</v>
      </c>
    </row>
    <row r="8907" spans="1:7">
      <c r="A8907" s="4" t="s">
        <v>36157</v>
      </c>
      <c r="B8907" s="4" t="s">
        <v>36158</v>
      </c>
      <c r="C8907" s="4" t="s">
        <v>464</v>
      </c>
      <c r="D8907" s="4">
        <v>29</v>
      </c>
      <c r="E8907" s="4" t="s">
        <v>36159</v>
      </c>
      <c r="F8907" s="4">
        <v>1.21793556213379</v>
      </c>
      <c r="G8907" s="4" t="s">
        <v>36160</v>
      </c>
    </row>
    <row r="8908" spans="1:7">
      <c r="A8908" s="4" t="s">
        <v>36161</v>
      </c>
      <c r="B8908" s="4" t="s">
        <v>36162</v>
      </c>
      <c r="C8908" s="4" t="s">
        <v>551</v>
      </c>
      <c r="D8908" s="4">
        <v>20</v>
      </c>
      <c r="E8908" s="4" t="s">
        <v>36163</v>
      </c>
      <c r="F8908" s="4">
        <v>1.21793556213379</v>
      </c>
      <c r="G8908" s="4" t="s">
        <v>36164</v>
      </c>
    </row>
    <row r="8909" spans="1:7">
      <c r="A8909" s="4" t="s">
        <v>36165</v>
      </c>
      <c r="B8909" s="4" t="s">
        <v>36166</v>
      </c>
      <c r="C8909" s="4" t="s">
        <v>551</v>
      </c>
      <c r="D8909" s="4">
        <v>13</v>
      </c>
      <c r="E8909" s="4" t="s">
        <v>36167</v>
      </c>
      <c r="F8909" s="4">
        <v>1.21787714958191</v>
      </c>
      <c r="G8909" s="4" t="s">
        <v>36168</v>
      </c>
    </row>
    <row r="8910" spans="1:7">
      <c r="A8910" s="4" t="s">
        <v>36169</v>
      </c>
      <c r="B8910" s="4" t="s">
        <v>36170</v>
      </c>
      <c r="C8910" s="4" t="s">
        <v>464</v>
      </c>
      <c r="D8910" s="4">
        <v>37</v>
      </c>
      <c r="E8910" s="4" t="s">
        <v>36171</v>
      </c>
      <c r="F8910" s="4">
        <v>1.21747970581055</v>
      </c>
      <c r="G8910" s="4" t="s">
        <v>36172</v>
      </c>
    </row>
    <row r="8911" spans="1:7">
      <c r="A8911" s="4" t="s">
        <v>36173</v>
      </c>
      <c r="B8911" s="4" t="s">
        <v>36174</v>
      </c>
      <c r="C8911" s="4" t="s">
        <v>464</v>
      </c>
      <c r="D8911" s="4">
        <v>44</v>
      </c>
      <c r="E8911" s="4" t="s">
        <v>36175</v>
      </c>
      <c r="F8911" s="4">
        <v>1.21743249893188</v>
      </c>
      <c r="G8911" s="4" t="s">
        <v>36176</v>
      </c>
    </row>
    <row r="8912" spans="1:7">
      <c r="A8912" s="4" t="s">
        <v>36177</v>
      </c>
      <c r="B8912" s="4" t="s">
        <v>36178</v>
      </c>
      <c r="C8912" s="4" t="s">
        <v>464</v>
      </c>
      <c r="D8912" s="4">
        <v>37</v>
      </c>
      <c r="E8912" s="4" t="s">
        <v>36179</v>
      </c>
      <c r="F8912" s="4">
        <v>1.2173273563385</v>
      </c>
      <c r="G8912" s="4" t="s">
        <v>36180</v>
      </c>
    </row>
    <row r="8913" spans="1:7">
      <c r="A8913" s="4" t="s">
        <v>36181</v>
      </c>
      <c r="B8913" s="4" t="s">
        <v>36182</v>
      </c>
      <c r="C8913" s="4" t="s">
        <v>464</v>
      </c>
      <c r="D8913" s="4">
        <v>37</v>
      </c>
      <c r="E8913" s="4" t="s">
        <v>36183</v>
      </c>
      <c r="F8913" s="4">
        <v>1.21730196475983</v>
      </c>
      <c r="G8913" s="4" t="s">
        <v>36184</v>
      </c>
    </row>
    <row r="8914" spans="1:7">
      <c r="A8914" s="4" t="s">
        <v>36185</v>
      </c>
      <c r="B8914" s="4" t="s">
        <v>36186</v>
      </c>
      <c r="C8914" s="4" t="s">
        <v>464</v>
      </c>
      <c r="D8914" s="4">
        <v>37</v>
      </c>
      <c r="E8914" s="4" t="s">
        <v>36187</v>
      </c>
      <c r="F8914" s="4">
        <v>1.21707892417908</v>
      </c>
      <c r="G8914" s="4" t="s">
        <v>36188</v>
      </c>
    </row>
    <row r="8915" spans="1:7">
      <c r="A8915" s="4" t="s">
        <v>36189</v>
      </c>
      <c r="B8915" s="4" t="s">
        <v>36190</v>
      </c>
      <c r="C8915" s="4" t="s">
        <v>551</v>
      </c>
      <c r="D8915" s="4">
        <v>16</v>
      </c>
      <c r="E8915" s="4" t="s">
        <v>36191</v>
      </c>
      <c r="F8915" s="4">
        <v>1.21707892417908</v>
      </c>
      <c r="G8915" s="4" t="s">
        <v>36192</v>
      </c>
    </row>
    <row r="8916" spans="1:7">
      <c r="A8916" s="4" t="s">
        <v>36193</v>
      </c>
      <c r="B8916" s="4" t="s">
        <v>36194</v>
      </c>
      <c r="C8916" s="4" t="s">
        <v>464</v>
      </c>
      <c r="D8916" s="4">
        <v>41</v>
      </c>
      <c r="E8916" s="4" t="s">
        <v>36195</v>
      </c>
      <c r="F8916" s="4">
        <v>1.216956615448</v>
      </c>
      <c r="G8916" s="4" t="s">
        <v>36196</v>
      </c>
    </row>
    <row r="8917" spans="1:7">
      <c r="A8917" s="4" t="s">
        <v>36197</v>
      </c>
      <c r="B8917" s="4" t="s">
        <v>36198</v>
      </c>
      <c r="C8917" s="4" t="s">
        <v>464</v>
      </c>
      <c r="D8917" s="4">
        <v>26</v>
      </c>
      <c r="E8917" s="4" t="s">
        <v>36199</v>
      </c>
      <c r="F8917" s="4">
        <v>1.21688532829285</v>
      </c>
      <c r="G8917" s="4" t="s">
        <v>36200</v>
      </c>
    </row>
    <row r="8918" spans="1:7">
      <c r="A8918" s="4" t="s">
        <v>36201</v>
      </c>
      <c r="B8918" s="4" t="s">
        <v>36202</v>
      </c>
      <c r="C8918" s="4" t="s">
        <v>464</v>
      </c>
      <c r="D8918" s="4">
        <v>39</v>
      </c>
      <c r="E8918" s="4" t="s">
        <v>36203</v>
      </c>
      <c r="F8918" s="4">
        <v>1.21645140647888</v>
      </c>
      <c r="G8918" s="4" t="s">
        <v>36204</v>
      </c>
    </row>
    <row r="8919" spans="1:7">
      <c r="A8919" s="4" t="s">
        <v>36205</v>
      </c>
      <c r="B8919" s="4" t="s">
        <v>36206</v>
      </c>
      <c r="C8919" s="4" t="s">
        <v>464</v>
      </c>
      <c r="D8919" s="4">
        <v>32</v>
      </c>
      <c r="E8919" s="4" t="s">
        <v>36207</v>
      </c>
      <c r="F8919" s="4">
        <v>1.21641457080841</v>
      </c>
      <c r="G8919" s="4" t="s">
        <v>36208</v>
      </c>
    </row>
    <row r="8920" spans="1:7">
      <c r="A8920" s="4" t="s">
        <v>36209</v>
      </c>
      <c r="B8920" s="4" t="s">
        <v>36210</v>
      </c>
      <c r="C8920" s="4" t="s">
        <v>464</v>
      </c>
      <c r="D8920" s="4">
        <v>41</v>
      </c>
      <c r="E8920" s="4" t="s">
        <v>36211</v>
      </c>
      <c r="F8920" s="4">
        <v>1.21604931354523</v>
      </c>
      <c r="G8920" s="4" t="s">
        <v>36212</v>
      </c>
    </row>
    <row r="8921" spans="1:7">
      <c r="A8921" s="4" t="s">
        <v>36213</v>
      </c>
      <c r="B8921" s="4" t="s">
        <v>36214</v>
      </c>
      <c r="C8921" s="4" t="s">
        <v>464</v>
      </c>
      <c r="D8921" s="4">
        <v>36</v>
      </c>
      <c r="E8921" s="4" t="s">
        <v>36215</v>
      </c>
      <c r="F8921" s="4">
        <v>1.21593189239502</v>
      </c>
      <c r="G8921" s="4" t="s">
        <v>36216</v>
      </c>
    </row>
    <row r="8922" spans="1:7">
      <c r="A8922" s="4" t="s">
        <v>36217</v>
      </c>
      <c r="B8922" s="4" t="s">
        <v>36218</v>
      </c>
      <c r="C8922" s="4" t="s">
        <v>464</v>
      </c>
      <c r="D8922" s="4">
        <v>40</v>
      </c>
      <c r="E8922" s="4" t="s">
        <v>36219</v>
      </c>
      <c r="F8922" s="4">
        <v>1.21581959724426</v>
      </c>
      <c r="G8922" s="4" t="s">
        <v>36220</v>
      </c>
    </row>
    <row r="8923" spans="1:7">
      <c r="A8923" s="4" t="s">
        <v>36221</v>
      </c>
      <c r="B8923" s="4" t="s">
        <v>36222</v>
      </c>
      <c r="C8923" s="4" t="s">
        <v>464</v>
      </c>
      <c r="D8923" s="4">
        <v>41</v>
      </c>
      <c r="E8923" s="4" t="s">
        <v>36223</v>
      </c>
      <c r="F8923" s="4">
        <v>1.21558690071106</v>
      </c>
      <c r="G8923" s="4" t="s">
        <v>36224</v>
      </c>
    </row>
    <row r="8924" spans="1:7">
      <c r="A8924" s="4" t="s">
        <v>36225</v>
      </c>
      <c r="B8924" s="4" t="s">
        <v>36226</v>
      </c>
      <c r="C8924" s="4" t="s">
        <v>464</v>
      </c>
      <c r="D8924" s="4">
        <v>40</v>
      </c>
      <c r="E8924" s="4" t="s">
        <v>36227</v>
      </c>
      <c r="F8924" s="4">
        <v>1.21495342254639</v>
      </c>
      <c r="G8924" s="4" t="s">
        <v>36228</v>
      </c>
    </row>
    <row r="8925" spans="1:7">
      <c r="A8925" s="4" t="s">
        <v>36229</v>
      </c>
      <c r="B8925" s="4" t="s">
        <v>36230</v>
      </c>
      <c r="C8925" s="4" t="s">
        <v>464</v>
      </c>
      <c r="D8925" s="4">
        <v>38</v>
      </c>
      <c r="E8925" s="4" t="s">
        <v>36231</v>
      </c>
      <c r="F8925" s="4">
        <v>1.21483480930328</v>
      </c>
      <c r="G8925" s="4" t="s">
        <v>36232</v>
      </c>
    </row>
    <row r="8926" spans="1:7">
      <c r="A8926" s="4" t="s">
        <v>36233</v>
      </c>
      <c r="B8926" s="4" t="s">
        <v>36234</v>
      </c>
      <c r="C8926" s="4" t="s">
        <v>464</v>
      </c>
      <c r="D8926" s="4">
        <v>34</v>
      </c>
      <c r="E8926" s="4" t="s">
        <v>36235</v>
      </c>
      <c r="F8926" s="4">
        <v>1.21458125114441</v>
      </c>
      <c r="G8926" s="4" t="s">
        <v>36236</v>
      </c>
    </row>
    <row r="8927" spans="1:7">
      <c r="A8927" s="4" t="s">
        <v>36237</v>
      </c>
      <c r="B8927" s="4" t="s">
        <v>36238</v>
      </c>
      <c r="C8927" s="4" t="s">
        <v>464</v>
      </c>
      <c r="D8927" s="4">
        <v>36</v>
      </c>
      <c r="E8927" s="4" t="s">
        <v>36239</v>
      </c>
      <c r="F8927" s="4">
        <v>1.21452724933624</v>
      </c>
      <c r="G8927" s="4" t="s">
        <v>36240</v>
      </c>
    </row>
    <row r="8928" spans="1:7">
      <c r="A8928" s="4" t="s">
        <v>36241</v>
      </c>
      <c r="B8928" s="4" t="s">
        <v>36242</v>
      </c>
      <c r="C8928" s="4" t="s">
        <v>464</v>
      </c>
      <c r="D8928" s="4">
        <v>36</v>
      </c>
      <c r="E8928" s="4" t="s">
        <v>36243</v>
      </c>
      <c r="F8928" s="4">
        <v>1.21432435512543</v>
      </c>
      <c r="G8928" s="4" t="s">
        <v>36244</v>
      </c>
    </row>
    <row r="8929" spans="1:7">
      <c r="A8929" s="4" t="s">
        <v>36245</v>
      </c>
      <c r="B8929" s="4" t="s">
        <v>36246</v>
      </c>
      <c r="C8929" s="4" t="s">
        <v>464</v>
      </c>
      <c r="D8929" s="4">
        <v>37</v>
      </c>
      <c r="E8929" s="4" t="s">
        <v>36247</v>
      </c>
      <c r="F8929" s="4">
        <v>1.21422863006592</v>
      </c>
      <c r="G8929" s="4" t="s">
        <v>36248</v>
      </c>
    </row>
    <row r="8930" spans="1:7">
      <c r="A8930" s="4" t="s">
        <v>36249</v>
      </c>
      <c r="B8930" s="4" t="s">
        <v>36250</v>
      </c>
      <c r="C8930" s="4" t="s">
        <v>551</v>
      </c>
      <c r="D8930" s="4">
        <v>14</v>
      </c>
      <c r="E8930" s="4" t="s">
        <v>36251</v>
      </c>
      <c r="F8930" s="4">
        <v>1.21413707733154</v>
      </c>
      <c r="G8930" s="4" t="s">
        <v>36252</v>
      </c>
    </row>
    <row r="8931" spans="1:7">
      <c r="A8931" s="4" t="s">
        <v>36253</v>
      </c>
      <c r="B8931" s="4" t="s">
        <v>36254</v>
      </c>
      <c r="C8931" s="4" t="s">
        <v>464</v>
      </c>
      <c r="D8931" s="4">
        <v>38</v>
      </c>
      <c r="E8931" s="4" t="s">
        <v>36255</v>
      </c>
      <c r="F8931" s="4">
        <v>1.21380043029785</v>
      </c>
      <c r="G8931" s="4" t="s">
        <v>36256</v>
      </c>
    </row>
    <row r="8932" spans="1:7">
      <c r="A8932" s="4" t="s">
        <v>36257</v>
      </c>
      <c r="B8932" s="4" t="s">
        <v>36258</v>
      </c>
      <c r="C8932" s="4" t="s">
        <v>464</v>
      </c>
      <c r="D8932" s="4">
        <v>34</v>
      </c>
      <c r="E8932" s="4" t="s">
        <v>36259</v>
      </c>
      <c r="F8932" s="4">
        <v>1.21368944644928</v>
      </c>
      <c r="G8932" s="4" t="s">
        <v>36260</v>
      </c>
    </row>
    <row r="8933" spans="1:7">
      <c r="A8933" s="4" t="s">
        <v>36261</v>
      </c>
      <c r="B8933" s="4" t="s">
        <v>36262</v>
      </c>
      <c r="C8933" s="4" t="s">
        <v>464</v>
      </c>
      <c r="D8933" s="4">
        <v>40</v>
      </c>
      <c r="E8933" s="4" t="s">
        <v>36263</v>
      </c>
      <c r="F8933" s="4">
        <v>1.213498711586</v>
      </c>
      <c r="G8933" s="4" t="s">
        <v>36264</v>
      </c>
    </row>
    <row r="8934" spans="1:7">
      <c r="A8934" s="4" t="s">
        <v>36265</v>
      </c>
      <c r="B8934" s="4" t="s">
        <v>36266</v>
      </c>
      <c r="C8934" s="4" t="s">
        <v>464</v>
      </c>
      <c r="D8934" s="4">
        <v>33</v>
      </c>
      <c r="E8934" s="4" t="s">
        <v>36267</v>
      </c>
      <c r="F8934" s="4">
        <v>1.21329212188721</v>
      </c>
      <c r="G8934" s="4" t="s">
        <v>36268</v>
      </c>
    </row>
    <row r="8935" spans="1:7">
      <c r="A8935" s="4" t="s">
        <v>36269</v>
      </c>
      <c r="B8935" s="4" t="s">
        <v>36270</v>
      </c>
      <c r="C8935" s="4" t="s">
        <v>464</v>
      </c>
      <c r="D8935" s="4">
        <v>41</v>
      </c>
      <c r="E8935" s="4" t="s">
        <v>36271</v>
      </c>
      <c r="F8935" s="4">
        <v>1.21326124668121</v>
      </c>
      <c r="G8935" s="4" t="s">
        <v>36272</v>
      </c>
    </row>
    <row r="8936" spans="1:7">
      <c r="A8936" s="4" t="s">
        <v>36273</v>
      </c>
      <c r="B8936" s="4" t="s">
        <v>36274</v>
      </c>
      <c r="C8936" s="4" t="s">
        <v>464</v>
      </c>
      <c r="D8936" s="4">
        <v>36</v>
      </c>
      <c r="E8936" s="4" t="s">
        <v>36275</v>
      </c>
      <c r="F8936" s="4">
        <v>1.21270740032196</v>
      </c>
      <c r="G8936" s="4" t="s">
        <v>36276</v>
      </c>
    </row>
    <row r="8937" spans="1:7">
      <c r="A8937" s="4" t="s">
        <v>36277</v>
      </c>
      <c r="B8937" s="4" t="s">
        <v>36278</v>
      </c>
      <c r="C8937" s="4" t="s">
        <v>464</v>
      </c>
      <c r="D8937" s="4">
        <v>48</v>
      </c>
      <c r="E8937" s="4" t="s">
        <v>36279</v>
      </c>
      <c r="F8937" s="4">
        <v>1.21249794960022</v>
      </c>
      <c r="G8937" s="4" t="s">
        <v>36280</v>
      </c>
    </row>
    <row r="8938" spans="1:7">
      <c r="A8938" s="4" t="s">
        <v>36281</v>
      </c>
      <c r="B8938" s="4" t="s">
        <v>36282</v>
      </c>
      <c r="C8938" s="4" t="s">
        <v>464</v>
      </c>
      <c r="D8938" s="4">
        <v>38</v>
      </c>
      <c r="E8938" s="4" t="s">
        <v>36283</v>
      </c>
      <c r="F8938" s="4">
        <v>1.21243560314178</v>
      </c>
      <c r="G8938" s="4" t="s">
        <v>36284</v>
      </c>
    </row>
    <row r="8939" spans="1:7">
      <c r="A8939" s="4" t="s">
        <v>36285</v>
      </c>
      <c r="B8939" s="4" t="s">
        <v>36286</v>
      </c>
      <c r="C8939" s="4" t="s">
        <v>1124</v>
      </c>
      <c r="D8939" s="4">
        <v>2</v>
      </c>
      <c r="E8939" s="4" t="s">
        <v>36287</v>
      </c>
      <c r="F8939" s="4">
        <v>1.21169877052307</v>
      </c>
      <c r="G8939" s="4" t="s">
        <v>36288</v>
      </c>
    </row>
    <row r="8940" spans="1:7">
      <c r="A8940" s="4" t="s">
        <v>36289</v>
      </c>
      <c r="B8940" s="4" t="s">
        <v>36290</v>
      </c>
      <c r="C8940" s="4" t="s">
        <v>551</v>
      </c>
      <c r="D8940" s="4">
        <v>18</v>
      </c>
      <c r="E8940" s="4" t="s">
        <v>36291</v>
      </c>
      <c r="F8940" s="4">
        <v>1.21150100231171</v>
      </c>
      <c r="G8940" s="4" t="s">
        <v>36292</v>
      </c>
    </row>
    <row r="8941" spans="1:7">
      <c r="A8941" s="4" t="s">
        <v>36293</v>
      </c>
      <c r="B8941" s="4" t="s">
        <v>36294</v>
      </c>
      <c r="C8941" s="4" t="s">
        <v>464</v>
      </c>
      <c r="D8941" s="4">
        <v>35</v>
      </c>
      <c r="E8941" s="4" t="s">
        <v>36295</v>
      </c>
      <c r="F8941" s="4">
        <v>1.2112865447998</v>
      </c>
      <c r="G8941" s="4" t="s">
        <v>36296</v>
      </c>
    </row>
    <row r="8942" spans="1:7">
      <c r="A8942" s="4" t="s">
        <v>36297</v>
      </c>
      <c r="B8942" s="4" t="s">
        <v>36298</v>
      </c>
      <c r="C8942" s="4" t="s">
        <v>464</v>
      </c>
      <c r="D8942" s="4">
        <v>33</v>
      </c>
      <c r="E8942" s="4" t="s">
        <v>36299</v>
      </c>
      <c r="F8942" s="4">
        <v>1.2108678817749</v>
      </c>
      <c r="G8942" s="4" t="s">
        <v>36300</v>
      </c>
    </row>
    <row r="8943" spans="1:7">
      <c r="A8943" s="4" t="s">
        <v>36301</v>
      </c>
      <c r="B8943" s="4" t="s">
        <v>36302</v>
      </c>
      <c r="C8943" s="4" t="s">
        <v>464</v>
      </c>
      <c r="D8943" s="4">
        <v>38</v>
      </c>
      <c r="E8943" s="4" t="s">
        <v>36303</v>
      </c>
      <c r="F8943" s="4">
        <v>1.21036243438721</v>
      </c>
      <c r="G8943" s="4" t="s">
        <v>36304</v>
      </c>
    </row>
    <row r="8944" spans="1:7">
      <c r="A8944" s="4" t="s">
        <v>36305</v>
      </c>
      <c r="B8944" s="4" t="s">
        <v>36306</v>
      </c>
      <c r="C8944" s="4" t="s">
        <v>464</v>
      </c>
      <c r="D8944" s="4">
        <v>38</v>
      </c>
      <c r="E8944" s="4" t="s">
        <v>36307</v>
      </c>
      <c r="F8944" s="4">
        <v>1.21031594276428</v>
      </c>
      <c r="G8944" s="4" t="s">
        <v>36308</v>
      </c>
    </row>
    <row r="8945" spans="1:7">
      <c r="A8945" s="4" t="s">
        <v>36309</v>
      </c>
      <c r="B8945" s="4" t="s">
        <v>36310</v>
      </c>
      <c r="C8945" s="4" t="s">
        <v>464</v>
      </c>
      <c r="D8945" s="4">
        <v>34</v>
      </c>
      <c r="E8945" s="4" t="s">
        <v>36311</v>
      </c>
      <c r="F8945" s="4">
        <v>1.21012461185455</v>
      </c>
      <c r="G8945" s="4" t="s">
        <v>36312</v>
      </c>
    </row>
    <row r="8946" spans="1:7">
      <c r="A8946" s="4" t="s">
        <v>36313</v>
      </c>
      <c r="B8946" s="4" t="s">
        <v>36314</v>
      </c>
      <c r="C8946" s="4" t="s">
        <v>551</v>
      </c>
      <c r="D8946" s="4">
        <v>16</v>
      </c>
      <c r="E8946" s="4" t="s">
        <v>36315</v>
      </c>
      <c r="F8946" s="4">
        <v>1.21003460884094</v>
      </c>
      <c r="G8946" s="4" t="s">
        <v>36316</v>
      </c>
    </row>
    <row r="8947" spans="1:7">
      <c r="A8947" s="4" t="s">
        <v>36317</v>
      </c>
      <c r="B8947" s="4" t="s">
        <v>36318</v>
      </c>
      <c r="C8947" s="4" t="s">
        <v>464</v>
      </c>
      <c r="D8947" s="4">
        <v>36</v>
      </c>
      <c r="E8947" s="4" t="s">
        <v>36319</v>
      </c>
      <c r="F8947" s="4">
        <v>1.20975244045258</v>
      </c>
      <c r="G8947" s="4" t="s">
        <v>36320</v>
      </c>
    </row>
    <row r="8948" spans="1:7">
      <c r="A8948" s="4" t="s">
        <v>36321</v>
      </c>
      <c r="B8948" s="4" t="s">
        <v>36322</v>
      </c>
      <c r="C8948" s="4" t="s">
        <v>464</v>
      </c>
      <c r="D8948" s="4">
        <v>36</v>
      </c>
      <c r="E8948" s="4" t="s">
        <v>36323</v>
      </c>
      <c r="F8948" s="4">
        <v>1.20961225032806</v>
      </c>
      <c r="G8948" s="4" t="s">
        <v>36324</v>
      </c>
    </row>
    <row r="8949" spans="1:7">
      <c r="A8949" s="4" t="s">
        <v>36325</v>
      </c>
      <c r="B8949" s="4" t="s">
        <v>36326</v>
      </c>
      <c r="C8949" s="4" t="s">
        <v>464</v>
      </c>
      <c r="D8949" s="4">
        <v>36</v>
      </c>
      <c r="E8949" s="4" t="s">
        <v>36327</v>
      </c>
      <c r="F8949" s="4">
        <v>1.20951676368713</v>
      </c>
      <c r="G8949" s="4" t="s">
        <v>36328</v>
      </c>
    </row>
    <row r="8950" spans="1:7">
      <c r="A8950" s="4" t="s">
        <v>36329</v>
      </c>
      <c r="B8950" s="4" t="s">
        <v>36330</v>
      </c>
      <c r="C8950" s="4" t="s">
        <v>464</v>
      </c>
      <c r="D8950" s="4">
        <v>41</v>
      </c>
      <c r="E8950" s="4" t="s">
        <v>36331</v>
      </c>
      <c r="F8950" s="4">
        <v>1.20928597450256</v>
      </c>
      <c r="G8950" s="4" t="s">
        <v>36332</v>
      </c>
    </row>
    <row r="8951" spans="1:7">
      <c r="A8951" s="4" t="s">
        <v>36333</v>
      </c>
      <c r="B8951" s="4" t="s">
        <v>36334</v>
      </c>
      <c r="C8951" s="4" t="s">
        <v>464</v>
      </c>
      <c r="D8951" s="4">
        <v>35</v>
      </c>
      <c r="E8951" s="4" t="s">
        <v>36335</v>
      </c>
      <c r="F8951" s="4">
        <v>1.20884001255035</v>
      </c>
      <c r="G8951" s="4" t="s">
        <v>36336</v>
      </c>
    </row>
    <row r="8952" spans="1:7">
      <c r="A8952" s="4" t="s">
        <v>36337</v>
      </c>
      <c r="B8952" s="4" t="s">
        <v>36338</v>
      </c>
      <c r="C8952" s="4" t="s">
        <v>464</v>
      </c>
      <c r="D8952" s="4">
        <v>36</v>
      </c>
      <c r="E8952" s="4" t="s">
        <v>36339</v>
      </c>
      <c r="F8952" s="4">
        <v>1.20876622200012</v>
      </c>
      <c r="G8952" s="4" t="s">
        <v>36340</v>
      </c>
    </row>
    <row r="8953" spans="1:7">
      <c r="A8953" s="4" t="s">
        <v>726</v>
      </c>
      <c r="B8953" s="4" t="s">
        <v>727</v>
      </c>
      <c r="C8953" s="4" t="s">
        <v>464</v>
      </c>
      <c r="D8953" s="4">
        <v>43</v>
      </c>
      <c r="E8953" s="4" t="s">
        <v>728</v>
      </c>
      <c r="F8953" s="4">
        <v>1.20821928977966</v>
      </c>
      <c r="G8953" s="4" t="s">
        <v>729</v>
      </c>
    </row>
    <row r="8954" spans="1:7">
      <c r="A8954" s="4" t="s">
        <v>36341</v>
      </c>
      <c r="B8954" s="4" t="s">
        <v>36342</v>
      </c>
      <c r="C8954" s="4" t="s">
        <v>464</v>
      </c>
      <c r="D8954" s="4">
        <v>33</v>
      </c>
      <c r="E8954" s="4" t="s">
        <v>36343</v>
      </c>
      <c r="F8954" s="4">
        <v>1.2075287103653</v>
      </c>
      <c r="G8954" s="4" t="s">
        <v>36344</v>
      </c>
    </row>
    <row r="8955" spans="1:7">
      <c r="A8955" s="4" t="s">
        <v>36345</v>
      </c>
      <c r="B8955" s="4" t="s">
        <v>36346</v>
      </c>
      <c r="C8955" s="4" t="s">
        <v>464</v>
      </c>
      <c r="D8955" s="4">
        <v>33</v>
      </c>
      <c r="E8955" s="4" t="s">
        <v>36347</v>
      </c>
      <c r="F8955" s="4">
        <v>1.20730316638947</v>
      </c>
      <c r="G8955" s="4" t="s">
        <v>36348</v>
      </c>
    </row>
    <row r="8956" spans="1:7">
      <c r="A8956" s="4" t="s">
        <v>36349</v>
      </c>
      <c r="B8956" s="4" t="s">
        <v>36350</v>
      </c>
      <c r="C8956" s="4" t="s">
        <v>464</v>
      </c>
      <c r="D8956" s="4">
        <v>37</v>
      </c>
      <c r="E8956" s="4" t="s">
        <v>36351</v>
      </c>
      <c r="F8956" s="4">
        <v>1.20724940299988</v>
      </c>
      <c r="G8956" s="4" t="s">
        <v>36352</v>
      </c>
    </row>
    <row r="8957" spans="1:7">
      <c r="A8957" s="4" t="s">
        <v>36353</v>
      </c>
      <c r="B8957" s="4" t="s">
        <v>36354</v>
      </c>
      <c r="C8957" s="4" t="s">
        <v>464</v>
      </c>
      <c r="D8957" s="4">
        <v>39</v>
      </c>
      <c r="E8957" s="4" t="s">
        <v>36355</v>
      </c>
      <c r="F8957" s="4">
        <v>1.20671546459198</v>
      </c>
      <c r="G8957" s="4" t="s">
        <v>36356</v>
      </c>
    </row>
    <row r="8958" spans="1:7">
      <c r="A8958" s="4" t="s">
        <v>36357</v>
      </c>
      <c r="B8958" s="4" t="s">
        <v>36358</v>
      </c>
      <c r="C8958" s="4" t="s">
        <v>464</v>
      </c>
      <c r="D8958" s="4">
        <v>35</v>
      </c>
      <c r="E8958" s="4" t="s">
        <v>36359</v>
      </c>
      <c r="F8958" s="4">
        <v>1.20656394958496</v>
      </c>
      <c r="G8958" s="4" t="s">
        <v>36360</v>
      </c>
    </row>
    <row r="8959" spans="1:7">
      <c r="A8959" s="4" t="s">
        <v>36361</v>
      </c>
      <c r="B8959" s="4" t="s">
        <v>36362</v>
      </c>
      <c r="C8959" s="4" t="s">
        <v>464</v>
      </c>
      <c r="D8959" s="4">
        <v>39</v>
      </c>
      <c r="E8959" s="4" t="s">
        <v>36363</v>
      </c>
      <c r="F8959" s="4">
        <v>1.20635378360748</v>
      </c>
      <c r="G8959" s="4" t="s">
        <v>36364</v>
      </c>
    </row>
    <row r="8960" spans="1:7">
      <c r="A8960" s="4" t="s">
        <v>36365</v>
      </c>
      <c r="B8960" s="4" t="s">
        <v>36366</v>
      </c>
      <c r="C8960" s="4" t="s">
        <v>3050</v>
      </c>
      <c r="D8960" s="4">
        <v>2</v>
      </c>
      <c r="E8960" s="4" t="s">
        <v>36367</v>
      </c>
      <c r="F8960" s="4">
        <v>1.2061243057251</v>
      </c>
      <c r="G8960" s="4" t="s">
        <v>36368</v>
      </c>
    </row>
    <row r="8961" spans="1:7">
      <c r="A8961" s="4" t="s">
        <v>36369</v>
      </c>
      <c r="B8961" s="4" t="s">
        <v>36370</v>
      </c>
      <c r="C8961" s="4" t="s">
        <v>3050</v>
      </c>
      <c r="D8961" s="4">
        <v>2</v>
      </c>
      <c r="E8961" s="4" t="s">
        <v>36371</v>
      </c>
      <c r="F8961" s="4">
        <v>1.2061243057251</v>
      </c>
      <c r="G8961" s="4" t="s">
        <v>36372</v>
      </c>
    </row>
    <row r="8962" spans="1:7">
      <c r="A8962" s="4" t="s">
        <v>36373</v>
      </c>
      <c r="B8962" s="4" t="s">
        <v>36374</v>
      </c>
      <c r="C8962" s="4" t="s">
        <v>3050</v>
      </c>
      <c r="D8962" s="4">
        <v>2</v>
      </c>
      <c r="E8962" s="4" t="s">
        <v>36375</v>
      </c>
      <c r="F8962" s="4">
        <v>1.2061243057251</v>
      </c>
      <c r="G8962" s="4" t="s">
        <v>36376</v>
      </c>
    </row>
    <row r="8963" spans="1:7">
      <c r="A8963" s="4" t="s">
        <v>36377</v>
      </c>
      <c r="B8963" s="4" t="s">
        <v>36378</v>
      </c>
      <c r="C8963" s="4" t="s">
        <v>3050</v>
      </c>
      <c r="D8963" s="4">
        <v>2</v>
      </c>
      <c r="E8963" s="4" t="s">
        <v>36379</v>
      </c>
      <c r="F8963" s="4">
        <v>1.2061243057251</v>
      </c>
      <c r="G8963" s="4" t="s">
        <v>36380</v>
      </c>
    </row>
    <row r="8964" spans="1:7">
      <c r="A8964" s="4" t="s">
        <v>36381</v>
      </c>
      <c r="B8964" s="4" t="s">
        <v>36382</v>
      </c>
      <c r="C8964" s="4" t="s">
        <v>3050</v>
      </c>
      <c r="D8964" s="4">
        <v>2</v>
      </c>
      <c r="E8964" s="4" t="s">
        <v>36383</v>
      </c>
      <c r="F8964" s="4">
        <v>1.2061243057251</v>
      </c>
      <c r="G8964" s="4" t="s">
        <v>36384</v>
      </c>
    </row>
    <row r="8965" spans="1:7">
      <c r="A8965" s="4" t="s">
        <v>36385</v>
      </c>
      <c r="B8965" s="4" t="s">
        <v>36386</v>
      </c>
      <c r="C8965" s="4" t="s">
        <v>3050</v>
      </c>
      <c r="D8965" s="4">
        <v>2</v>
      </c>
      <c r="E8965" s="4" t="s">
        <v>36387</v>
      </c>
      <c r="F8965" s="4">
        <v>1.2061243057251</v>
      </c>
      <c r="G8965" s="4" t="s">
        <v>36388</v>
      </c>
    </row>
    <row r="8966" spans="1:7">
      <c r="A8966" s="4" t="s">
        <v>36389</v>
      </c>
      <c r="B8966" s="4" t="s">
        <v>36390</v>
      </c>
      <c r="C8966" s="4" t="s">
        <v>3050</v>
      </c>
      <c r="D8966" s="4">
        <v>2</v>
      </c>
      <c r="E8966" s="4" t="s">
        <v>36391</v>
      </c>
      <c r="F8966" s="4">
        <v>1.2061243057251</v>
      </c>
      <c r="G8966" s="4" t="s">
        <v>36392</v>
      </c>
    </row>
    <row r="8967" spans="1:7">
      <c r="A8967" s="4" t="s">
        <v>36393</v>
      </c>
      <c r="B8967" s="4" t="s">
        <v>36394</v>
      </c>
      <c r="C8967" s="4" t="s">
        <v>3050</v>
      </c>
      <c r="D8967" s="4">
        <v>2</v>
      </c>
      <c r="E8967" s="4" t="s">
        <v>36395</v>
      </c>
      <c r="F8967" s="4">
        <v>1.2061243057251</v>
      </c>
      <c r="G8967" s="4" t="s">
        <v>36396</v>
      </c>
    </row>
    <row r="8968" spans="1:7">
      <c r="A8968" s="4" t="s">
        <v>36397</v>
      </c>
      <c r="B8968" s="4" t="s">
        <v>36398</v>
      </c>
      <c r="C8968" s="4" t="s">
        <v>3050</v>
      </c>
      <c r="D8968" s="4">
        <v>2</v>
      </c>
      <c r="E8968" s="4" t="s">
        <v>36399</v>
      </c>
      <c r="F8968" s="4">
        <v>1.2061243057251</v>
      </c>
      <c r="G8968" s="4" t="s">
        <v>36400</v>
      </c>
    </row>
    <row r="8969" spans="1:7">
      <c r="A8969" s="4" t="s">
        <v>36401</v>
      </c>
      <c r="B8969" s="4" t="s">
        <v>36402</v>
      </c>
      <c r="C8969" s="4" t="s">
        <v>464</v>
      </c>
      <c r="D8969" s="4">
        <v>37</v>
      </c>
      <c r="E8969" s="4" t="s">
        <v>36403</v>
      </c>
      <c r="F8969" s="4">
        <v>1.20584177970886</v>
      </c>
      <c r="G8969" s="4" t="s">
        <v>36404</v>
      </c>
    </row>
    <row r="8970" spans="1:7">
      <c r="A8970" s="4" t="s">
        <v>36405</v>
      </c>
      <c r="B8970" s="4" t="s">
        <v>36406</v>
      </c>
      <c r="C8970" s="4" t="s">
        <v>464</v>
      </c>
      <c r="D8970" s="4">
        <v>40</v>
      </c>
      <c r="E8970" s="4" t="s">
        <v>36407</v>
      </c>
      <c r="F8970" s="4">
        <v>1.20562338829041</v>
      </c>
      <c r="G8970" s="4" t="s">
        <v>36408</v>
      </c>
    </row>
    <row r="8971" spans="1:7">
      <c r="A8971" s="4" t="s">
        <v>36409</v>
      </c>
      <c r="B8971" s="4" t="s">
        <v>36410</v>
      </c>
      <c r="C8971" s="4" t="s">
        <v>464</v>
      </c>
      <c r="D8971" s="4">
        <v>24</v>
      </c>
      <c r="E8971" s="4" t="s">
        <v>36411</v>
      </c>
      <c r="F8971" s="4">
        <v>1.20562338829041</v>
      </c>
      <c r="G8971" s="4" t="s">
        <v>36412</v>
      </c>
    </row>
    <row r="8972" spans="1:7">
      <c r="A8972" s="4" t="s">
        <v>36413</v>
      </c>
      <c r="B8972" s="4" t="s">
        <v>36414</v>
      </c>
      <c r="C8972" s="4" t="s">
        <v>464</v>
      </c>
      <c r="D8972" s="4">
        <v>38</v>
      </c>
      <c r="E8972" s="4" t="s">
        <v>36415</v>
      </c>
      <c r="F8972" s="4">
        <v>1.20560932159424</v>
      </c>
      <c r="G8972" s="4" t="s">
        <v>36416</v>
      </c>
    </row>
    <row r="8973" spans="1:7">
      <c r="A8973" s="4" t="s">
        <v>36417</v>
      </c>
      <c r="B8973" s="4" t="s">
        <v>36418</v>
      </c>
      <c r="C8973" s="4" t="s">
        <v>464</v>
      </c>
      <c r="D8973" s="4">
        <v>35</v>
      </c>
      <c r="E8973" s="4" t="s">
        <v>36419</v>
      </c>
      <c r="F8973" s="4">
        <v>1.20425832271576</v>
      </c>
      <c r="G8973" s="4" t="s">
        <v>36420</v>
      </c>
    </row>
    <row r="8974" spans="1:7">
      <c r="A8974" s="4" t="s">
        <v>36421</v>
      </c>
      <c r="B8974" s="4" t="s">
        <v>36422</v>
      </c>
      <c r="C8974" s="4" t="s">
        <v>464</v>
      </c>
      <c r="D8974" s="4">
        <v>35</v>
      </c>
      <c r="E8974" s="4" t="s">
        <v>36423</v>
      </c>
      <c r="F8974" s="4">
        <v>1.20395088195801</v>
      </c>
      <c r="G8974" s="4" t="s">
        <v>36424</v>
      </c>
    </row>
    <row r="8975" spans="1:7">
      <c r="A8975" s="4" t="s">
        <v>36425</v>
      </c>
      <c r="B8975" s="4" t="s">
        <v>36426</v>
      </c>
      <c r="C8975" s="4" t="s">
        <v>464</v>
      </c>
      <c r="D8975" s="4">
        <v>37</v>
      </c>
      <c r="E8975" s="4" t="s">
        <v>36427</v>
      </c>
      <c r="F8975" s="4">
        <v>1.20391488075256</v>
      </c>
      <c r="G8975" s="4" t="s">
        <v>36428</v>
      </c>
    </row>
    <row r="8976" spans="1:7">
      <c r="A8976" s="4" t="s">
        <v>36429</v>
      </c>
      <c r="B8976" s="4" t="s">
        <v>36430</v>
      </c>
      <c r="C8976" s="4" t="s">
        <v>464</v>
      </c>
      <c r="D8976" s="4">
        <v>39</v>
      </c>
      <c r="E8976" s="4" t="s">
        <v>36431</v>
      </c>
      <c r="F8976" s="4">
        <v>1.20367932319641</v>
      </c>
      <c r="G8976" s="4" t="s">
        <v>36432</v>
      </c>
    </row>
    <row r="8977" spans="1:7">
      <c r="A8977" s="4" t="s">
        <v>36433</v>
      </c>
      <c r="B8977" s="4" t="s">
        <v>36434</v>
      </c>
      <c r="C8977" s="4" t="s">
        <v>464</v>
      </c>
      <c r="D8977" s="4">
        <v>38</v>
      </c>
      <c r="E8977" s="4" t="s">
        <v>36435</v>
      </c>
      <c r="F8977" s="4">
        <v>1.20363104343414</v>
      </c>
      <c r="G8977" s="4" t="s">
        <v>36436</v>
      </c>
    </row>
    <row r="8978" spans="1:7">
      <c r="A8978" s="4" t="s">
        <v>36437</v>
      </c>
      <c r="B8978" s="4" t="s">
        <v>36438</v>
      </c>
      <c r="C8978" s="4" t="s">
        <v>464</v>
      </c>
      <c r="D8978" s="4">
        <v>41</v>
      </c>
      <c r="E8978" s="4" t="s">
        <v>36439</v>
      </c>
      <c r="F8978" s="4">
        <v>1.20352268218994</v>
      </c>
      <c r="G8978" s="4" t="s">
        <v>36440</v>
      </c>
    </row>
    <row r="8979" spans="1:7">
      <c r="A8979" s="4" t="s">
        <v>36441</v>
      </c>
      <c r="B8979" s="4" t="s">
        <v>36442</v>
      </c>
      <c r="C8979" s="4" t="s">
        <v>464</v>
      </c>
      <c r="D8979" s="4">
        <v>36</v>
      </c>
      <c r="E8979" s="4" t="s">
        <v>36443</v>
      </c>
      <c r="F8979" s="4">
        <v>1.20263242721558</v>
      </c>
      <c r="G8979" s="4" t="s">
        <v>36444</v>
      </c>
    </row>
    <row r="8980" spans="1:7">
      <c r="A8980" s="4" t="s">
        <v>714</v>
      </c>
      <c r="B8980" s="4" t="s">
        <v>715</v>
      </c>
      <c r="C8980" s="4" t="s">
        <v>464</v>
      </c>
      <c r="D8980" s="4">
        <v>43</v>
      </c>
      <c r="E8980" s="4" t="s">
        <v>716</v>
      </c>
      <c r="F8980" s="4">
        <v>1.20259189605713</v>
      </c>
      <c r="G8980" s="4" t="s">
        <v>717</v>
      </c>
    </row>
    <row r="8981" spans="1:7">
      <c r="A8981" s="4" t="s">
        <v>36445</v>
      </c>
      <c r="B8981" s="4" t="s">
        <v>36446</v>
      </c>
      <c r="C8981" s="4" t="s">
        <v>464</v>
      </c>
      <c r="D8981" s="4">
        <v>37</v>
      </c>
      <c r="E8981" s="4" t="s">
        <v>36447</v>
      </c>
      <c r="F8981" s="4">
        <v>1.20214235782623</v>
      </c>
      <c r="G8981" s="4" t="s">
        <v>36448</v>
      </c>
    </row>
    <row r="8982" spans="1:7">
      <c r="A8982" s="4" t="s">
        <v>36449</v>
      </c>
      <c r="B8982" s="4" t="s">
        <v>36450</v>
      </c>
      <c r="C8982" s="4" t="s">
        <v>464</v>
      </c>
      <c r="D8982" s="4">
        <v>40</v>
      </c>
      <c r="E8982" s="4" t="s">
        <v>36451</v>
      </c>
      <c r="F8982" s="4">
        <v>1.20213079452515</v>
      </c>
      <c r="G8982" s="4" t="s">
        <v>36452</v>
      </c>
    </row>
    <row r="8983" spans="1:7">
      <c r="A8983" s="4" t="s">
        <v>36453</v>
      </c>
      <c r="B8983" s="4" t="s">
        <v>36454</v>
      </c>
      <c r="C8983" s="4" t="s">
        <v>464</v>
      </c>
      <c r="D8983" s="4">
        <v>38</v>
      </c>
      <c r="E8983" s="4" t="s">
        <v>36455</v>
      </c>
      <c r="F8983" s="4">
        <v>1.20197510719299</v>
      </c>
      <c r="G8983" s="4" t="s">
        <v>36456</v>
      </c>
    </row>
    <row r="8984" spans="1:7">
      <c r="A8984" s="4" t="s">
        <v>36457</v>
      </c>
      <c r="B8984" s="4" t="s">
        <v>36458</v>
      </c>
      <c r="C8984" s="4" t="s">
        <v>464</v>
      </c>
      <c r="D8984" s="4">
        <v>38</v>
      </c>
      <c r="E8984" s="4" t="s">
        <v>36459</v>
      </c>
      <c r="F8984" s="4">
        <v>1.2016909122467</v>
      </c>
      <c r="G8984" s="4" t="s">
        <v>36460</v>
      </c>
    </row>
    <row r="8985" spans="1:7">
      <c r="A8985" s="4" t="s">
        <v>36461</v>
      </c>
      <c r="B8985" s="4" t="s">
        <v>36462</v>
      </c>
      <c r="C8985" s="4" t="s">
        <v>464</v>
      </c>
      <c r="D8985" s="4">
        <v>37</v>
      </c>
      <c r="E8985" s="4" t="s">
        <v>36463</v>
      </c>
      <c r="F8985" s="4">
        <v>1.20121276378632</v>
      </c>
      <c r="G8985" s="4" t="s">
        <v>36464</v>
      </c>
    </row>
    <row r="8986" spans="1:7">
      <c r="A8986" s="4" t="s">
        <v>36465</v>
      </c>
      <c r="B8986" s="4" t="s">
        <v>36466</v>
      </c>
      <c r="C8986" s="4" t="s">
        <v>464</v>
      </c>
      <c r="D8986" s="4">
        <v>41</v>
      </c>
      <c r="E8986" s="4" t="s">
        <v>36467</v>
      </c>
      <c r="F8986" s="4">
        <v>1.20113849639893</v>
      </c>
      <c r="G8986" s="4" t="s">
        <v>36468</v>
      </c>
    </row>
    <row r="8987" spans="1:7">
      <c r="A8987" s="4" t="s">
        <v>36469</v>
      </c>
      <c r="B8987" s="4" t="s">
        <v>36470</v>
      </c>
      <c r="C8987" s="4" t="s">
        <v>464</v>
      </c>
      <c r="D8987" s="4">
        <v>40</v>
      </c>
      <c r="E8987" s="4" t="s">
        <v>36471</v>
      </c>
      <c r="F8987" s="4">
        <v>1.20080435276031</v>
      </c>
      <c r="G8987" s="4" t="s">
        <v>36472</v>
      </c>
    </row>
    <row r="8988" spans="1:7">
      <c r="A8988" s="4" t="s">
        <v>36473</v>
      </c>
      <c r="B8988" s="4" t="s">
        <v>36474</v>
      </c>
      <c r="C8988" s="4" t="s">
        <v>464</v>
      </c>
      <c r="D8988" s="4">
        <v>34</v>
      </c>
      <c r="E8988" s="4" t="s">
        <v>36475</v>
      </c>
      <c r="F8988" s="4">
        <v>1.20019197463989</v>
      </c>
      <c r="G8988" s="4" t="s">
        <v>36476</v>
      </c>
    </row>
    <row r="8989" spans="1:7">
      <c r="A8989" s="4" t="s">
        <v>36477</v>
      </c>
      <c r="B8989" s="4" t="s">
        <v>36478</v>
      </c>
      <c r="C8989" s="4" t="s">
        <v>464</v>
      </c>
      <c r="D8989" s="4">
        <v>35</v>
      </c>
      <c r="E8989" s="4" t="s">
        <v>36479</v>
      </c>
      <c r="F8989" s="4">
        <v>1.19974195957184</v>
      </c>
      <c r="G8989" s="4" t="s">
        <v>36480</v>
      </c>
    </row>
    <row r="8990" spans="1:7">
      <c r="A8990" s="4" t="s">
        <v>36481</v>
      </c>
      <c r="B8990" s="4" t="s">
        <v>36482</v>
      </c>
      <c r="C8990" s="4" t="s">
        <v>464</v>
      </c>
      <c r="D8990" s="4">
        <v>44</v>
      </c>
      <c r="E8990" s="4" t="s">
        <v>36483</v>
      </c>
      <c r="F8990" s="4">
        <v>1.1994469165802</v>
      </c>
      <c r="G8990" s="4" t="s">
        <v>36484</v>
      </c>
    </row>
    <row r="8991" spans="1:7">
      <c r="A8991" s="4" t="s">
        <v>36485</v>
      </c>
      <c r="B8991" s="4" t="s">
        <v>36486</v>
      </c>
      <c r="C8991" s="4" t="s">
        <v>464</v>
      </c>
      <c r="D8991" s="4">
        <v>33</v>
      </c>
      <c r="E8991" s="4" t="s">
        <v>36487</v>
      </c>
      <c r="F8991" s="4">
        <v>1.19888830184937</v>
      </c>
      <c r="G8991" s="4" t="s">
        <v>36488</v>
      </c>
    </row>
    <row r="8992" spans="1:7">
      <c r="A8992" s="4" t="s">
        <v>36489</v>
      </c>
      <c r="B8992" s="4" t="s">
        <v>36490</v>
      </c>
      <c r="C8992" s="4" t="s">
        <v>464</v>
      </c>
      <c r="D8992" s="4">
        <v>34</v>
      </c>
      <c r="E8992" s="4" t="s">
        <v>36491</v>
      </c>
      <c r="F8992" s="4">
        <v>1.1984703540802</v>
      </c>
      <c r="G8992" s="4" t="s">
        <v>36492</v>
      </c>
    </row>
    <row r="8993" spans="1:7">
      <c r="A8993" s="4" t="s">
        <v>36493</v>
      </c>
      <c r="B8993" s="4" t="s">
        <v>36494</v>
      </c>
      <c r="C8993" s="4" t="s">
        <v>464</v>
      </c>
      <c r="D8993" s="4">
        <v>39</v>
      </c>
      <c r="E8993" s="4" t="s">
        <v>36495</v>
      </c>
      <c r="F8993" s="4">
        <v>1.19733321666718</v>
      </c>
      <c r="G8993" s="4" t="s">
        <v>36496</v>
      </c>
    </row>
    <row r="8994" spans="1:7">
      <c r="A8994" s="4" t="s">
        <v>36497</v>
      </c>
      <c r="B8994" s="4" t="s">
        <v>36498</v>
      </c>
      <c r="C8994" s="4" t="s">
        <v>464</v>
      </c>
      <c r="D8994" s="4">
        <v>39</v>
      </c>
      <c r="E8994" s="4" t="s">
        <v>36499</v>
      </c>
      <c r="F8994" s="4">
        <v>1.19718587398529</v>
      </c>
      <c r="G8994" s="4" t="s">
        <v>36500</v>
      </c>
    </row>
    <row r="8995" spans="1:7">
      <c r="A8995" s="4" t="s">
        <v>36501</v>
      </c>
      <c r="B8995" s="4" t="s">
        <v>36502</v>
      </c>
      <c r="C8995" s="4" t="s">
        <v>464</v>
      </c>
      <c r="D8995" s="4">
        <v>42</v>
      </c>
      <c r="E8995" s="4" t="s">
        <v>36503</v>
      </c>
      <c r="F8995" s="4">
        <v>1.1970067024231</v>
      </c>
      <c r="G8995" s="4" t="s">
        <v>36504</v>
      </c>
    </row>
    <row r="8996" spans="1:7">
      <c r="A8996" s="4" t="s">
        <v>36505</v>
      </c>
      <c r="B8996" s="4" t="s">
        <v>36506</v>
      </c>
      <c r="C8996" s="4" t="s">
        <v>464</v>
      </c>
      <c r="D8996" s="4">
        <v>40</v>
      </c>
      <c r="E8996" s="4" t="s">
        <v>36507</v>
      </c>
      <c r="F8996" s="4">
        <v>1.19698417186737</v>
      </c>
      <c r="G8996" s="4" t="s">
        <v>36508</v>
      </c>
    </row>
    <row r="8997" spans="1:7">
      <c r="A8997" s="4" t="s">
        <v>36509</v>
      </c>
      <c r="B8997" s="4" t="s">
        <v>36510</v>
      </c>
      <c r="C8997" s="4" t="s">
        <v>464</v>
      </c>
      <c r="D8997" s="4">
        <v>36</v>
      </c>
      <c r="E8997" s="4" t="s">
        <v>36511</v>
      </c>
      <c r="F8997" s="4">
        <v>1.19681429862976</v>
      </c>
      <c r="G8997" s="4" t="s">
        <v>36512</v>
      </c>
    </row>
    <row r="8998" spans="1:7">
      <c r="A8998" s="4" t="s">
        <v>36513</v>
      </c>
      <c r="B8998" s="4" t="s">
        <v>36514</v>
      </c>
      <c r="C8998" s="4" t="s">
        <v>551</v>
      </c>
      <c r="D8998" s="4">
        <v>20</v>
      </c>
      <c r="E8998" s="4" t="s">
        <v>36515</v>
      </c>
      <c r="F8998" s="4">
        <v>1.19641435146332</v>
      </c>
      <c r="G8998" s="4" t="s">
        <v>36516</v>
      </c>
    </row>
    <row r="8999" spans="1:7">
      <c r="A8999" s="4" t="s">
        <v>36517</v>
      </c>
      <c r="B8999" s="4" t="s">
        <v>36518</v>
      </c>
      <c r="C8999" s="4" t="s">
        <v>464</v>
      </c>
      <c r="D8999" s="4">
        <v>29</v>
      </c>
      <c r="E8999" s="4" t="s">
        <v>36519</v>
      </c>
      <c r="F8999" s="4">
        <v>1.19597816467285</v>
      </c>
      <c r="G8999" s="4" t="s">
        <v>36520</v>
      </c>
    </row>
    <row r="9000" spans="1:7">
      <c r="A9000" s="4" t="s">
        <v>36521</v>
      </c>
      <c r="B9000" s="4" t="s">
        <v>36522</v>
      </c>
      <c r="C9000" s="4" t="s">
        <v>464</v>
      </c>
      <c r="D9000" s="4">
        <v>29</v>
      </c>
      <c r="E9000" s="4" t="s">
        <v>36523</v>
      </c>
      <c r="F9000" s="4">
        <v>1.19597816467285</v>
      </c>
      <c r="G9000" s="4" t="s">
        <v>36524</v>
      </c>
    </row>
    <row r="9001" spans="1:7">
      <c r="A9001" s="4" t="s">
        <v>36525</v>
      </c>
      <c r="B9001" s="4" t="s">
        <v>36526</v>
      </c>
      <c r="C9001" s="4" t="s">
        <v>464</v>
      </c>
      <c r="D9001" s="4">
        <v>40</v>
      </c>
      <c r="E9001" s="4" t="s">
        <v>36527</v>
      </c>
      <c r="F9001" s="4">
        <v>1.19585347175598</v>
      </c>
      <c r="G9001" s="4" t="s">
        <v>36528</v>
      </c>
    </row>
    <row r="9002" spans="1:7">
      <c r="A9002" s="4" t="s">
        <v>36529</v>
      </c>
      <c r="B9002" s="4" t="s">
        <v>36530</v>
      </c>
      <c r="C9002" s="4" t="s">
        <v>464</v>
      </c>
      <c r="D9002" s="4">
        <v>41</v>
      </c>
      <c r="E9002" s="4" t="s">
        <v>36531</v>
      </c>
      <c r="F9002" s="4">
        <v>1.19553232192993</v>
      </c>
      <c r="G9002" s="4" t="s">
        <v>36532</v>
      </c>
    </row>
    <row r="9003" spans="1:7">
      <c r="A9003" s="4" t="s">
        <v>36533</v>
      </c>
      <c r="B9003" s="4" t="s">
        <v>36534</v>
      </c>
      <c r="C9003" s="4" t="s">
        <v>551</v>
      </c>
      <c r="D9003" s="4">
        <v>17</v>
      </c>
      <c r="E9003" s="4" t="s">
        <v>36535</v>
      </c>
      <c r="F9003" s="4">
        <v>1.19498360157013</v>
      </c>
      <c r="G9003" s="4" t="s">
        <v>36536</v>
      </c>
    </row>
    <row r="9004" spans="1:7">
      <c r="A9004" s="4" t="s">
        <v>36537</v>
      </c>
      <c r="B9004" s="4" t="s">
        <v>36538</v>
      </c>
      <c r="C9004" s="4" t="s">
        <v>464</v>
      </c>
      <c r="D9004" s="4">
        <v>33</v>
      </c>
      <c r="E9004" s="4" t="s">
        <v>36539</v>
      </c>
      <c r="F9004" s="4">
        <v>1.19455206394196</v>
      </c>
      <c r="G9004" s="4" t="s">
        <v>36540</v>
      </c>
    </row>
    <row r="9005" spans="1:7">
      <c r="A9005" s="4" t="s">
        <v>36541</v>
      </c>
      <c r="B9005" s="4" t="s">
        <v>36542</v>
      </c>
      <c r="C9005" s="4" t="s">
        <v>464</v>
      </c>
      <c r="D9005" s="4">
        <v>36</v>
      </c>
      <c r="E9005" s="4" t="s">
        <v>36543</v>
      </c>
      <c r="F9005" s="4">
        <v>1.19388711452484</v>
      </c>
      <c r="G9005" s="4" t="s">
        <v>36544</v>
      </c>
    </row>
    <row r="9006" spans="1:7">
      <c r="A9006" s="4" t="s">
        <v>36545</v>
      </c>
      <c r="B9006" s="4" t="s">
        <v>36546</v>
      </c>
      <c r="C9006" s="4" t="s">
        <v>464</v>
      </c>
      <c r="D9006" s="4">
        <v>24</v>
      </c>
      <c r="E9006" s="4" t="s">
        <v>36547</v>
      </c>
      <c r="F9006" s="4">
        <v>1.19339179992676</v>
      </c>
      <c r="G9006" s="4" t="s">
        <v>36548</v>
      </c>
    </row>
    <row r="9007" spans="1:7">
      <c r="A9007" s="4" t="s">
        <v>36549</v>
      </c>
      <c r="B9007" s="4" t="s">
        <v>36550</v>
      </c>
      <c r="C9007" s="4" t="s">
        <v>464</v>
      </c>
      <c r="D9007" s="4">
        <v>26</v>
      </c>
      <c r="E9007" s="4" t="s">
        <v>36551</v>
      </c>
      <c r="F9007" s="4">
        <v>1.1927661895752</v>
      </c>
      <c r="G9007" s="4" t="s">
        <v>36552</v>
      </c>
    </row>
    <row r="9008" spans="1:7">
      <c r="A9008" s="4" t="s">
        <v>36553</v>
      </c>
      <c r="B9008" s="4" t="s">
        <v>36554</v>
      </c>
      <c r="C9008" s="4" t="s">
        <v>464</v>
      </c>
      <c r="D9008" s="4">
        <v>39</v>
      </c>
      <c r="E9008" s="4" t="s">
        <v>36555</v>
      </c>
      <c r="F9008" s="4">
        <v>1.19251716136932</v>
      </c>
      <c r="G9008" s="4" t="s">
        <v>36556</v>
      </c>
    </row>
    <row r="9009" spans="1:7">
      <c r="A9009" s="4" t="s">
        <v>36557</v>
      </c>
      <c r="B9009" s="4" t="s">
        <v>36558</v>
      </c>
      <c r="C9009" s="4" t="s">
        <v>464</v>
      </c>
      <c r="D9009" s="4">
        <v>40</v>
      </c>
      <c r="E9009" s="4" t="s">
        <v>36559</v>
      </c>
      <c r="F9009" s="4">
        <v>1.19235789775848</v>
      </c>
      <c r="G9009" s="4" t="s">
        <v>36560</v>
      </c>
    </row>
    <row r="9010" spans="1:7">
      <c r="A9010" s="4" t="s">
        <v>36561</v>
      </c>
      <c r="B9010" s="4" t="s">
        <v>36562</v>
      </c>
      <c r="C9010" s="4" t="s">
        <v>464</v>
      </c>
      <c r="D9010" s="4">
        <v>37</v>
      </c>
      <c r="E9010" s="4" t="s">
        <v>36563</v>
      </c>
      <c r="F9010" s="4">
        <v>1.19233191013336</v>
      </c>
      <c r="G9010" s="4" t="s">
        <v>36564</v>
      </c>
    </row>
    <row r="9011" spans="1:7">
      <c r="A9011" s="4" t="s">
        <v>36565</v>
      </c>
      <c r="B9011" s="4" t="s">
        <v>36566</v>
      </c>
      <c r="C9011" s="4" t="s">
        <v>464</v>
      </c>
      <c r="D9011" s="4">
        <v>37</v>
      </c>
      <c r="E9011" s="4" t="s">
        <v>36567</v>
      </c>
      <c r="F9011" s="4">
        <v>1.19185638427734</v>
      </c>
      <c r="G9011" s="4" t="s">
        <v>36568</v>
      </c>
    </row>
    <row r="9012" spans="1:7">
      <c r="A9012" s="4" t="s">
        <v>36569</v>
      </c>
      <c r="B9012" s="4" t="s">
        <v>36570</v>
      </c>
      <c r="C9012" s="4" t="s">
        <v>464</v>
      </c>
      <c r="D9012" s="4">
        <v>37</v>
      </c>
      <c r="E9012" s="4" t="s">
        <v>36571</v>
      </c>
      <c r="F9012" s="4">
        <v>1.19184541702271</v>
      </c>
      <c r="G9012" s="4" t="s">
        <v>36572</v>
      </c>
    </row>
    <row r="9013" spans="1:7">
      <c r="A9013" s="4" t="s">
        <v>36573</v>
      </c>
      <c r="B9013" s="4" t="s">
        <v>36574</v>
      </c>
      <c r="C9013" s="4" t="s">
        <v>464</v>
      </c>
      <c r="D9013" s="4">
        <v>36</v>
      </c>
      <c r="E9013" s="4" t="s">
        <v>36575</v>
      </c>
      <c r="F9013" s="4">
        <v>1.1914849281311</v>
      </c>
      <c r="G9013" s="4" t="s">
        <v>36576</v>
      </c>
    </row>
    <row r="9014" spans="1:7">
      <c r="A9014" s="4" t="s">
        <v>36577</v>
      </c>
      <c r="B9014" s="4" t="s">
        <v>36578</v>
      </c>
      <c r="C9014" s="4" t="s">
        <v>464</v>
      </c>
      <c r="D9014" s="4">
        <v>26</v>
      </c>
      <c r="E9014" s="4" t="s">
        <v>36579</v>
      </c>
      <c r="F9014" s="4">
        <v>1.19078755378723</v>
      </c>
      <c r="G9014" s="4" t="s">
        <v>36580</v>
      </c>
    </row>
    <row r="9015" spans="1:7">
      <c r="A9015" s="4" t="s">
        <v>36581</v>
      </c>
      <c r="B9015" s="4" t="s">
        <v>36582</v>
      </c>
      <c r="C9015" s="4" t="s">
        <v>464</v>
      </c>
      <c r="D9015" s="4">
        <v>41</v>
      </c>
      <c r="E9015" s="4" t="s">
        <v>36583</v>
      </c>
      <c r="F9015" s="4">
        <v>1.19074535369873</v>
      </c>
      <c r="G9015" s="4" t="s">
        <v>36584</v>
      </c>
    </row>
    <row r="9016" spans="1:7">
      <c r="A9016" s="4" t="s">
        <v>36585</v>
      </c>
      <c r="B9016" s="4" t="s">
        <v>36586</v>
      </c>
      <c r="C9016" s="4" t="s">
        <v>464</v>
      </c>
      <c r="D9016" s="4">
        <v>37</v>
      </c>
      <c r="E9016" s="4" t="s">
        <v>36587</v>
      </c>
      <c r="F9016" s="4">
        <v>1.19020581245422</v>
      </c>
      <c r="G9016" s="4" t="s">
        <v>36588</v>
      </c>
    </row>
    <row r="9017" spans="1:7">
      <c r="A9017" s="4" t="s">
        <v>36589</v>
      </c>
      <c r="B9017" s="4" t="s">
        <v>36590</v>
      </c>
      <c r="C9017" s="4" t="s">
        <v>464</v>
      </c>
      <c r="D9017" s="4">
        <v>39</v>
      </c>
      <c r="E9017" s="4" t="s">
        <v>36591</v>
      </c>
      <c r="F9017" s="4">
        <v>1.19003057479858</v>
      </c>
      <c r="G9017" s="4" t="s">
        <v>36592</v>
      </c>
    </row>
    <row r="9018" spans="1:7">
      <c r="A9018" s="4" t="s">
        <v>36593</v>
      </c>
      <c r="B9018" s="4" t="s">
        <v>36594</v>
      </c>
      <c r="C9018" s="4" t="s">
        <v>464</v>
      </c>
      <c r="D9018" s="4">
        <v>40</v>
      </c>
      <c r="E9018" s="4" t="s">
        <v>36595</v>
      </c>
      <c r="F9018" s="4">
        <v>1.18993496894836</v>
      </c>
      <c r="G9018" s="4" t="s">
        <v>36596</v>
      </c>
    </row>
    <row r="9019" spans="1:7">
      <c r="A9019" s="4" t="s">
        <v>36597</v>
      </c>
      <c r="B9019" s="4" t="s">
        <v>36598</v>
      </c>
      <c r="C9019" s="4" t="s">
        <v>464</v>
      </c>
      <c r="D9019" s="4">
        <v>37</v>
      </c>
      <c r="E9019" s="4" t="s">
        <v>36599</v>
      </c>
      <c r="F9019" s="4">
        <v>1.18990182876587</v>
      </c>
      <c r="G9019" s="4" t="s">
        <v>36600</v>
      </c>
    </row>
    <row r="9020" spans="1:7">
      <c r="A9020" s="4" t="s">
        <v>36601</v>
      </c>
      <c r="B9020" s="4" t="s">
        <v>36602</v>
      </c>
      <c r="C9020" s="4" t="s">
        <v>464</v>
      </c>
      <c r="D9020" s="4">
        <v>39</v>
      </c>
      <c r="E9020" s="4" t="s">
        <v>36603</v>
      </c>
      <c r="F9020" s="4">
        <v>1.18984508514404</v>
      </c>
      <c r="G9020" s="4" t="s">
        <v>36604</v>
      </c>
    </row>
    <row r="9021" spans="1:7">
      <c r="A9021" s="4" t="s">
        <v>36605</v>
      </c>
      <c r="B9021" s="4" t="s">
        <v>36606</v>
      </c>
      <c r="C9021" s="4" t="s">
        <v>464</v>
      </c>
      <c r="D9021" s="4">
        <v>37</v>
      </c>
      <c r="E9021" s="4" t="s">
        <v>36607</v>
      </c>
      <c r="F9021" s="4">
        <v>1.18966960906982</v>
      </c>
      <c r="G9021" s="4" t="s">
        <v>36608</v>
      </c>
    </row>
    <row r="9022" spans="1:7">
      <c r="A9022" s="4" t="s">
        <v>36609</v>
      </c>
      <c r="B9022" s="4" t="s">
        <v>36610</v>
      </c>
      <c r="C9022" s="4" t="s">
        <v>464</v>
      </c>
      <c r="D9022" s="4">
        <v>36</v>
      </c>
      <c r="E9022" s="4" t="s">
        <v>36611</v>
      </c>
      <c r="F9022" s="4">
        <v>1.18942081928253</v>
      </c>
      <c r="G9022" s="4" t="s">
        <v>36612</v>
      </c>
    </row>
    <row r="9023" spans="1:7">
      <c r="A9023" s="4" t="s">
        <v>36613</v>
      </c>
      <c r="B9023" s="4" t="s">
        <v>36614</v>
      </c>
      <c r="C9023" s="4" t="s">
        <v>464</v>
      </c>
      <c r="D9023" s="4">
        <v>41</v>
      </c>
      <c r="E9023" s="4" t="s">
        <v>36615</v>
      </c>
      <c r="F9023" s="4">
        <v>1.18886160850525</v>
      </c>
      <c r="G9023" s="4" t="s">
        <v>36616</v>
      </c>
    </row>
    <row r="9024" spans="1:7">
      <c r="A9024" s="4" t="s">
        <v>36617</v>
      </c>
      <c r="B9024" s="4" t="s">
        <v>36618</v>
      </c>
      <c r="C9024" s="4" t="s">
        <v>1124</v>
      </c>
      <c r="D9024" s="4">
        <v>2</v>
      </c>
      <c r="E9024" s="4" t="s">
        <v>36619</v>
      </c>
      <c r="F9024" s="4">
        <v>1.18881583213806</v>
      </c>
      <c r="G9024" s="4" t="s">
        <v>36620</v>
      </c>
    </row>
    <row r="9025" spans="1:7">
      <c r="A9025" s="4" t="s">
        <v>36621</v>
      </c>
      <c r="B9025" s="4" t="s">
        <v>36622</v>
      </c>
      <c r="C9025" s="4" t="s">
        <v>464</v>
      </c>
      <c r="D9025" s="4">
        <v>37</v>
      </c>
      <c r="E9025" s="4" t="s">
        <v>36623</v>
      </c>
      <c r="F9025" s="4">
        <v>1.1882176399231</v>
      </c>
      <c r="G9025" s="4" t="s">
        <v>36624</v>
      </c>
    </row>
    <row r="9026" spans="1:7">
      <c r="A9026" s="4" t="s">
        <v>36625</v>
      </c>
      <c r="B9026" s="4" t="s">
        <v>36626</v>
      </c>
      <c r="C9026" s="4" t="s">
        <v>464</v>
      </c>
      <c r="D9026" s="4">
        <v>38</v>
      </c>
      <c r="E9026" s="4" t="s">
        <v>36627</v>
      </c>
      <c r="F9026" s="4">
        <v>1.18806409835815</v>
      </c>
      <c r="G9026" s="4" t="s">
        <v>36628</v>
      </c>
    </row>
    <row r="9027" spans="1:7">
      <c r="A9027" s="4" t="s">
        <v>36629</v>
      </c>
      <c r="B9027" s="4" t="s">
        <v>36630</v>
      </c>
      <c r="C9027" s="4" t="s">
        <v>1124</v>
      </c>
      <c r="D9027" s="4">
        <v>2</v>
      </c>
      <c r="E9027" s="4" t="s">
        <v>36631</v>
      </c>
      <c r="F9027" s="4">
        <v>1.18788075447083</v>
      </c>
      <c r="G9027" s="4" t="s">
        <v>36632</v>
      </c>
    </row>
    <row r="9028" spans="1:7">
      <c r="A9028" s="4" t="s">
        <v>36633</v>
      </c>
      <c r="B9028" s="4" t="s">
        <v>36634</v>
      </c>
      <c r="C9028" s="4" t="s">
        <v>464</v>
      </c>
      <c r="D9028" s="4">
        <v>44</v>
      </c>
      <c r="E9028" s="4" t="s">
        <v>36635</v>
      </c>
      <c r="F9028" s="4">
        <v>1.18765354156494</v>
      </c>
      <c r="G9028" s="4" t="s">
        <v>36636</v>
      </c>
    </row>
    <row r="9029" spans="1:7">
      <c r="A9029" s="4" t="s">
        <v>889</v>
      </c>
      <c r="B9029" s="4" t="s">
        <v>890</v>
      </c>
      <c r="C9029" s="4" t="s">
        <v>464</v>
      </c>
      <c r="D9029" s="4">
        <v>38</v>
      </c>
      <c r="E9029" s="4" t="s">
        <v>891</v>
      </c>
      <c r="F9029" s="4">
        <v>1.18743681907654</v>
      </c>
      <c r="G9029" s="4" t="s">
        <v>892</v>
      </c>
    </row>
    <row r="9030" spans="1:7">
      <c r="A9030" s="4" t="s">
        <v>36637</v>
      </c>
      <c r="B9030" s="4" t="s">
        <v>36638</v>
      </c>
      <c r="C9030" s="4" t="s">
        <v>464</v>
      </c>
      <c r="D9030" s="4">
        <v>33</v>
      </c>
      <c r="E9030" s="4" t="s">
        <v>36639</v>
      </c>
      <c r="F9030" s="4">
        <v>1.18700277805328</v>
      </c>
      <c r="G9030" s="4" t="s">
        <v>36640</v>
      </c>
    </row>
    <row r="9031" spans="1:7">
      <c r="A9031" s="4" t="s">
        <v>36641</v>
      </c>
      <c r="B9031" s="4" t="s">
        <v>36642</v>
      </c>
      <c r="C9031" s="4" t="s">
        <v>464</v>
      </c>
      <c r="D9031" s="4">
        <v>33</v>
      </c>
      <c r="E9031" s="4" t="s">
        <v>36643</v>
      </c>
      <c r="F9031" s="4">
        <v>1.1869443655014</v>
      </c>
      <c r="G9031" s="4" t="s">
        <v>36644</v>
      </c>
    </row>
    <row r="9032" spans="1:7">
      <c r="A9032" s="4" t="s">
        <v>36645</v>
      </c>
      <c r="B9032" s="4" t="s">
        <v>36646</v>
      </c>
      <c r="C9032" s="4" t="s">
        <v>464</v>
      </c>
      <c r="D9032" s="4">
        <v>20</v>
      </c>
      <c r="E9032" s="4" t="s">
        <v>36647</v>
      </c>
      <c r="F9032" s="4">
        <v>1.18657565116882</v>
      </c>
      <c r="G9032" s="4" t="s">
        <v>36648</v>
      </c>
    </row>
    <row r="9033" spans="1:7">
      <c r="A9033" s="4" t="s">
        <v>36649</v>
      </c>
      <c r="B9033" s="4" t="s">
        <v>36650</v>
      </c>
      <c r="C9033" s="4" t="s">
        <v>464</v>
      </c>
      <c r="D9033" s="4">
        <v>37</v>
      </c>
      <c r="E9033" s="4" t="s">
        <v>36651</v>
      </c>
      <c r="F9033" s="4">
        <v>1.18652069568634</v>
      </c>
      <c r="G9033" s="4" t="s">
        <v>36652</v>
      </c>
    </row>
    <row r="9034" spans="1:7">
      <c r="A9034" s="4" t="s">
        <v>36653</v>
      </c>
      <c r="B9034" s="4" t="s">
        <v>36654</v>
      </c>
      <c r="C9034" s="4" t="s">
        <v>464</v>
      </c>
      <c r="D9034" s="4">
        <v>39</v>
      </c>
      <c r="E9034" s="4" t="s">
        <v>36655</v>
      </c>
      <c r="F9034" s="4">
        <v>1.1864926815033</v>
      </c>
      <c r="G9034" s="4" t="s">
        <v>36656</v>
      </c>
    </row>
    <row r="9035" spans="1:7">
      <c r="A9035" s="4" t="s">
        <v>36657</v>
      </c>
      <c r="B9035" s="4" t="s">
        <v>36658</v>
      </c>
      <c r="C9035" s="4" t="s">
        <v>3050</v>
      </c>
      <c r="D9035" s="4">
        <v>2</v>
      </c>
      <c r="E9035" s="4" t="s">
        <v>36659</v>
      </c>
      <c r="F9035" s="4">
        <v>1.18630015850067</v>
      </c>
      <c r="G9035" s="4" t="s">
        <v>36660</v>
      </c>
    </row>
    <row r="9036" spans="1:7">
      <c r="A9036" s="4" t="s">
        <v>36661</v>
      </c>
      <c r="B9036" s="4" t="s">
        <v>36662</v>
      </c>
      <c r="C9036" s="4" t="s">
        <v>464</v>
      </c>
      <c r="D9036" s="4">
        <v>46</v>
      </c>
      <c r="E9036" s="4" t="s">
        <v>36663</v>
      </c>
      <c r="F9036" s="4">
        <v>1.18620002269745</v>
      </c>
      <c r="G9036" s="4" t="s">
        <v>36664</v>
      </c>
    </row>
    <row r="9037" spans="1:7">
      <c r="A9037" s="4" t="s">
        <v>36665</v>
      </c>
      <c r="B9037" s="4" t="s">
        <v>36666</v>
      </c>
      <c r="C9037" s="4" t="s">
        <v>464</v>
      </c>
      <c r="D9037" s="4">
        <v>38</v>
      </c>
      <c r="E9037" s="4" t="s">
        <v>36667</v>
      </c>
      <c r="F9037" s="4">
        <v>1.18609797954559</v>
      </c>
      <c r="G9037" s="4" t="s">
        <v>36668</v>
      </c>
    </row>
    <row r="9038" spans="1:7">
      <c r="A9038" s="4" t="s">
        <v>36669</v>
      </c>
      <c r="B9038" s="4" t="s">
        <v>36670</v>
      </c>
      <c r="C9038" s="4" t="s">
        <v>464</v>
      </c>
      <c r="D9038" s="4">
        <v>24</v>
      </c>
      <c r="E9038" s="4" t="s">
        <v>36671</v>
      </c>
      <c r="F9038" s="4">
        <v>1.18607139587402</v>
      </c>
      <c r="G9038" s="4" t="s">
        <v>36672</v>
      </c>
    </row>
    <row r="9039" spans="1:7">
      <c r="A9039" s="4" t="s">
        <v>36673</v>
      </c>
      <c r="B9039" s="4" t="s">
        <v>36674</v>
      </c>
      <c r="C9039" s="4" t="s">
        <v>551</v>
      </c>
      <c r="D9039" s="4">
        <v>15</v>
      </c>
      <c r="E9039" s="4" t="s">
        <v>36675</v>
      </c>
      <c r="F9039" s="4">
        <v>1.18605506420135</v>
      </c>
      <c r="G9039" s="4" t="s">
        <v>36676</v>
      </c>
    </row>
    <row r="9040" spans="1:7">
      <c r="A9040" s="4" t="s">
        <v>36677</v>
      </c>
      <c r="B9040" s="4" t="s">
        <v>36678</v>
      </c>
      <c r="C9040" s="4" t="s">
        <v>464</v>
      </c>
      <c r="D9040" s="4">
        <v>41</v>
      </c>
      <c r="E9040" s="4" t="s">
        <v>36679</v>
      </c>
      <c r="F9040" s="4">
        <v>1.18603444099426</v>
      </c>
      <c r="G9040" s="4" t="s">
        <v>36680</v>
      </c>
    </row>
    <row r="9041" spans="1:7">
      <c r="A9041" s="4" t="s">
        <v>36681</v>
      </c>
      <c r="B9041" s="4" t="s">
        <v>36682</v>
      </c>
      <c r="C9041" s="4" t="s">
        <v>464</v>
      </c>
      <c r="D9041" s="4">
        <v>36</v>
      </c>
      <c r="E9041" s="4" t="s">
        <v>36683</v>
      </c>
      <c r="F9041" s="4">
        <v>1.18571329116821</v>
      </c>
      <c r="G9041" s="4" t="s">
        <v>36684</v>
      </c>
    </row>
    <row r="9042" spans="1:7">
      <c r="A9042" s="4" t="s">
        <v>36685</v>
      </c>
      <c r="B9042" s="4" t="s">
        <v>36686</v>
      </c>
      <c r="C9042" s="4" t="s">
        <v>464</v>
      </c>
      <c r="D9042" s="4">
        <v>38</v>
      </c>
      <c r="E9042" s="4" t="s">
        <v>36687</v>
      </c>
      <c r="F9042" s="4">
        <v>1.18553006649017</v>
      </c>
      <c r="G9042" s="4" t="s">
        <v>36688</v>
      </c>
    </row>
    <row r="9043" spans="1:7">
      <c r="A9043" s="4" t="s">
        <v>36689</v>
      </c>
      <c r="B9043" s="4" t="s">
        <v>36690</v>
      </c>
      <c r="C9043" s="4" t="s">
        <v>464</v>
      </c>
      <c r="D9043" s="4">
        <v>36</v>
      </c>
      <c r="E9043" s="4" t="s">
        <v>36691</v>
      </c>
      <c r="F9043" s="4">
        <v>1.18527936935425</v>
      </c>
      <c r="G9043" s="4" t="s">
        <v>36692</v>
      </c>
    </row>
    <row r="9044" spans="1:7">
      <c r="A9044" s="4" t="s">
        <v>36693</v>
      </c>
      <c r="B9044" s="4" t="s">
        <v>36694</v>
      </c>
      <c r="C9044" s="4" t="s">
        <v>464</v>
      </c>
      <c r="D9044" s="4">
        <v>44</v>
      </c>
      <c r="E9044" s="4" t="s">
        <v>36695</v>
      </c>
      <c r="F9044" s="4">
        <v>1.18507373332977</v>
      </c>
      <c r="G9044" s="4" t="s">
        <v>36696</v>
      </c>
    </row>
    <row r="9045" spans="1:7">
      <c r="A9045" s="4" t="s">
        <v>36697</v>
      </c>
      <c r="B9045" s="4" t="s">
        <v>36698</v>
      </c>
      <c r="C9045" s="4" t="s">
        <v>464</v>
      </c>
      <c r="D9045" s="4">
        <v>40</v>
      </c>
      <c r="E9045" s="4" t="s">
        <v>36699</v>
      </c>
      <c r="F9045" s="4">
        <v>1.18434476852417</v>
      </c>
      <c r="G9045" s="4" t="s">
        <v>36700</v>
      </c>
    </row>
    <row r="9046" spans="1:7">
      <c r="A9046" s="4" t="s">
        <v>36701</v>
      </c>
      <c r="B9046" s="4" t="s">
        <v>36702</v>
      </c>
      <c r="C9046" s="4" t="s">
        <v>464</v>
      </c>
      <c r="D9046" s="4">
        <v>41</v>
      </c>
      <c r="E9046" s="4" t="s">
        <v>36703</v>
      </c>
      <c r="F9046" s="4">
        <v>1.18387174606323</v>
      </c>
      <c r="G9046" s="4" t="s">
        <v>36704</v>
      </c>
    </row>
    <row r="9047" spans="1:7">
      <c r="A9047" s="4" t="s">
        <v>36705</v>
      </c>
      <c r="B9047" s="4" t="s">
        <v>36706</v>
      </c>
      <c r="C9047" s="4" t="s">
        <v>464</v>
      </c>
      <c r="D9047" s="4">
        <v>32</v>
      </c>
      <c r="E9047" s="4" t="s">
        <v>36707</v>
      </c>
      <c r="F9047" s="4">
        <v>1.18357312679291</v>
      </c>
      <c r="G9047" s="4" t="s">
        <v>36708</v>
      </c>
    </row>
    <row r="9048" spans="1:7">
      <c r="A9048" s="4" t="s">
        <v>36709</v>
      </c>
      <c r="B9048" s="4" t="s">
        <v>36710</v>
      </c>
      <c r="C9048" s="4" t="s">
        <v>464</v>
      </c>
      <c r="D9048" s="4">
        <v>37</v>
      </c>
      <c r="E9048" s="4" t="s">
        <v>36711</v>
      </c>
      <c r="F9048" s="4">
        <v>1.18338203430176</v>
      </c>
      <c r="G9048" s="4" t="s">
        <v>36712</v>
      </c>
    </row>
    <row r="9049" spans="1:7">
      <c r="A9049" s="4" t="s">
        <v>36713</v>
      </c>
      <c r="B9049" s="4" t="s">
        <v>36714</v>
      </c>
      <c r="C9049" s="4" t="s">
        <v>464</v>
      </c>
      <c r="D9049" s="4">
        <v>45</v>
      </c>
      <c r="E9049" s="4" t="s">
        <v>36715</v>
      </c>
      <c r="F9049" s="4">
        <v>1.18332493305206</v>
      </c>
      <c r="G9049" s="4" t="s">
        <v>36716</v>
      </c>
    </row>
    <row r="9050" spans="1:7">
      <c r="A9050" s="4" t="s">
        <v>36717</v>
      </c>
      <c r="B9050" s="4" t="s">
        <v>36718</v>
      </c>
      <c r="C9050" s="4" t="s">
        <v>464</v>
      </c>
      <c r="D9050" s="4">
        <v>33</v>
      </c>
      <c r="E9050" s="4" t="s">
        <v>36719</v>
      </c>
      <c r="F9050" s="4">
        <v>1.18303501605988</v>
      </c>
      <c r="G9050" s="4" t="s">
        <v>36720</v>
      </c>
    </row>
    <row r="9051" spans="1:7">
      <c r="A9051" s="4" t="s">
        <v>36721</v>
      </c>
      <c r="B9051" s="4" t="s">
        <v>36722</v>
      </c>
      <c r="C9051" s="4" t="s">
        <v>464</v>
      </c>
      <c r="D9051" s="4">
        <v>32</v>
      </c>
      <c r="E9051" s="4" t="s">
        <v>36723</v>
      </c>
      <c r="F9051" s="4">
        <v>1.18293869495392</v>
      </c>
      <c r="G9051" s="4" t="s">
        <v>36724</v>
      </c>
    </row>
    <row r="9052" spans="1:7">
      <c r="A9052" s="4" t="s">
        <v>36725</v>
      </c>
      <c r="B9052" s="4" t="s">
        <v>36726</v>
      </c>
      <c r="C9052" s="4" t="s">
        <v>464</v>
      </c>
      <c r="D9052" s="4">
        <v>39</v>
      </c>
      <c r="E9052" s="4" t="s">
        <v>36727</v>
      </c>
      <c r="F9052" s="4">
        <v>1.18275547027588</v>
      </c>
      <c r="G9052" s="4" t="s">
        <v>36728</v>
      </c>
    </row>
    <row r="9053" spans="1:7">
      <c r="A9053" s="4" t="s">
        <v>36729</v>
      </c>
      <c r="B9053" s="4" t="s">
        <v>36730</v>
      </c>
      <c r="C9053" s="4" t="s">
        <v>464</v>
      </c>
      <c r="D9053" s="4">
        <v>44</v>
      </c>
      <c r="E9053" s="4" t="s">
        <v>36731</v>
      </c>
      <c r="F9053" s="4">
        <v>1.18271374702454</v>
      </c>
      <c r="G9053" s="4" t="s">
        <v>36732</v>
      </c>
    </row>
    <row r="9054" spans="1:7">
      <c r="A9054" s="4" t="s">
        <v>36733</v>
      </c>
      <c r="B9054" s="4" t="s">
        <v>36734</v>
      </c>
      <c r="C9054" s="4" t="s">
        <v>464</v>
      </c>
      <c r="D9054" s="4">
        <v>38</v>
      </c>
      <c r="E9054" s="4" t="s">
        <v>36735</v>
      </c>
      <c r="F9054" s="4">
        <v>1.18253719806671</v>
      </c>
      <c r="G9054" s="4" t="s">
        <v>36736</v>
      </c>
    </row>
    <row r="9055" spans="1:7">
      <c r="A9055" s="4" t="s">
        <v>36737</v>
      </c>
      <c r="B9055" s="4" t="s">
        <v>36738</v>
      </c>
      <c r="C9055" s="4" t="s">
        <v>464</v>
      </c>
      <c r="D9055" s="4">
        <v>34</v>
      </c>
      <c r="E9055" s="4" t="s">
        <v>36739</v>
      </c>
      <c r="F9055" s="4">
        <v>1.18246388435364</v>
      </c>
      <c r="G9055" s="4" t="s">
        <v>36740</v>
      </c>
    </row>
    <row r="9056" spans="1:7">
      <c r="A9056" s="4" t="s">
        <v>36741</v>
      </c>
      <c r="B9056" s="4" t="s">
        <v>36742</v>
      </c>
      <c r="C9056" s="4" t="s">
        <v>464</v>
      </c>
      <c r="D9056" s="4">
        <v>28</v>
      </c>
      <c r="E9056" s="4" t="s">
        <v>36743</v>
      </c>
      <c r="F9056" s="4">
        <v>1.18217277526855</v>
      </c>
      <c r="G9056" s="4" t="s">
        <v>36744</v>
      </c>
    </row>
    <row r="9057" spans="1:7">
      <c r="A9057" s="4" t="s">
        <v>36745</v>
      </c>
      <c r="B9057" s="4" t="s">
        <v>36746</v>
      </c>
      <c r="C9057" s="4" t="s">
        <v>464</v>
      </c>
      <c r="D9057" s="4">
        <v>24</v>
      </c>
      <c r="E9057" s="4" t="s">
        <v>36747</v>
      </c>
      <c r="F9057" s="4">
        <v>1.18217277526855</v>
      </c>
      <c r="G9057" s="4" t="s">
        <v>36748</v>
      </c>
    </row>
    <row r="9058" spans="1:7">
      <c r="A9058" s="4" t="s">
        <v>36749</v>
      </c>
      <c r="B9058" s="4" t="s">
        <v>36750</v>
      </c>
      <c r="C9058" s="4" t="s">
        <v>464</v>
      </c>
      <c r="D9058" s="4">
        <v>35</v>
      </c>
      <c r="E9058" s="4" t="s">
        <v>36751</v>
      </c>
      <c r="F9058" s="4">
        <v>1.18195867538452</v>
      </c>
      <c r="G9058" s="4" t="s">
        <v>36752</v>
      </c>
    </row>
    <row r="9059" spans="1:7">
      <c r="A9059" s="4" t="s">
        <v>36753</v>
      </c>
      <c r="B9059" s="4" t="s">
        <v>36754</v>
      </c>
      <c r="C9059" s="4" t="s">
        <v>464</v>
      </c>
      <c r="D9059" s="4">
        <v>38</v>
      </c>
      <c r="E9059" s="4" t="s">
        <v>36755</v>
      </c>
      <c r="F9059" s="4">
        <v>1.18123996257782</v>
      </c>
      <c r="G9059" s="4" t="s">
        <v>36756</v>
      </c>
    </row>
    <row r="9060" spans="1:7">
      <c r="A9060" s="4" t="s">
        <v>36757</v>
      </c>
      <c r="B9060" s="4" t="s">
        <v>36758</v>
      </c>
      <c r="C9060" s="4" t="s">
        <v>464</v>
      </c>
      <c r="D9060" s="4">
        <v>38</v>
      </c>
      <c r="E9060" s="4" t="s">
        <v>36759</v>
      </c>
      <c r="F9060" s="4">
        <v>1.18115663528442</v>
      </c>
      <c r="G9060" s="4" t="s">
        <v>36760</v>
      </c>
    </row>
    <row r="9061" spans="1:7">
      <c r="A9061" s="4" t="s">
        <v>36761</v>
      </c>
      <c r="B9061" s="4" t="s">
        <v>36762</v>
      </c>
      <c r="C9061" s="4" t="s">
        <v>464</v>
      </c>
      <c r="D9061" s="4">
        <v>39</v>
      </c>
      <c r="E9061" s="4" t="s">
        <v>36763</v>
      </c>
      <c r="F9061" s="4">
        <v>1.18092548847198</v>
      </c>
      <c r="G9061" s="4" t="s">
        <v>36764</v>
      </c>
    </row>
    <row r="9062" spans="1:7">
      <c r="A9062" s="4" t="s">
        <v>36765</v>
      </c>
      <c r="B9062" s="4" t="s">
        <v>36766</v>
      </c>
      <c r="C9062" s="4" t="s">
        <v>464</v>
      </c>
      <c r="D9062" s="4">
        <v>34</v>
      </c>
      <c r="E9062" s="4" t="s">
        <v>36767</v>
      </c>
      <c r="F9062" s="4">
        <v>1.18052864074707</v>
      </c>
      <c r="G9062" s="4" t="s">
        <v>36768</v>
      </c>
    </row>
    <row r="9063" spans="1:7">
      <c r="A9063" s="4" t="s">
        <v>36769</v>
      </c>
      <c r="B9063" s="4" t="s">
        <v>36770</v>
      </c>
      <c r="C9063" s="4" t="s">
        <v>464</v>
      </c>
      <c r="D9063" s="4">
        <v>44</v>
      </c>
      <c r="E9063" s="4" t="s">
        <v>36771</v>
      </c>
      <c r="F9063" s="4">
        <v>1.18032956123352</v>
      </c>
      <c r="G9063" s="4" t="s">
        <v>36772</v>
      </c>
    </row>
    <row r="9064" spans="1:7">
      <c r="A9064" s="4" t="s">
        <v>36773</v>
      </c>
      <c r="B9064" s="4" t="s">
        <v>36774</v>
      </c>
      <c r="C9064" s="4" t="s">
        <v>464</v>
      </c>
      <c r="D9064" s="4">
        <v>35</v>
      </c>
      <c r="E9064" s="4" t="s">
        <v>36775</v>
      </c>
      <c r="F9064" s="4">
        <v>1.18028247356415</v>
      </c>
      <c r="G9064" s="4" t="s">
        <v>36776</v>
      </c>
    </row>
    <row r="9065" spans="1:7">
      <c r="A9065" s="4" t="s">
        <v>36777</v>
      </c>
      <c r="B9065" s="4" t="s">
        <v>36778</v>
      </c>
      <c r="C9065" s="4" t="s">
        <v>464</v>
      </c>
      <c r="D9065" s="4">
        <v>40</v>
      </c>
      <c r="E9065" s="4" t="s">
        <v>36779</v>
      </c>
      <c r="F9065" s="4">
        <v>1.18026900291443</v>
      </c>
      <c r="G9065" s="4" t="s">
        <v>36780</v>
      </c>
    </row>
    <row r="9066" spans="1:7">
      <c r="A9066" s="4" t="s">
        <v>36781</v>
      </c>
      <c r="B9066" s="4" t="s">
        <v>36782</v>
      </c>
      <c r="C9066" s="4" t="s">
        <v>464</v>
      </c>
      <c r="D9066" s="4">
        <v>40</v>
      </c>
      <c r="E9066" s="4" t="s">
        <v>36783</v>
      </c>
      <c r="F9066" s="4">
        <v>1.18025982379913</v>
      </c>
      <c r="G9066" s="4" t="s">
        <v>36784</v>
      </c>
    </row>
    <row r="9067" spans="1:7">
      <c r="A9067" s="4" t="s">
        <v>36785</v>
      </c>
      <c r="B9067" s="4" t="s">
        <v>36786</v>
      </c>
      <c r="C9067" s="4" t="s">
        <v>464</v>
      </c>
      <c r="D9067" s="4">
        <v>32</v>
      </c>
      <c r="E9067" s="4" t="s">
        <v>36787</v>
      </c>
      <c r="F9067" s="4">
        <v>1.18023085594177</v>
      </c>
      <c r="G9067" s="4" t="s">
        <v>36788</v>
      </c>
    </row>
    <row r="9068" spans="1:7">
      <c r="A9068" s="4" t="s">
        <v>36789</v>
      </c>
      <c r="B9068" s="4" t="s">
        <v>36790</v>
      </c>
      <c r="C9068" s="4" t="s">
        <v>464</v>
      </c>
      <c r="D9068" s="4">
        <v>33</v>
      </c>
      <c r="E9068" s="4" t="s">
        <v>36791</v>
      </c>
      <c r="F9068" s="4">
        <v>1.18011772632599</v>
      </c>
      <c r="G9068" s="4" t="s">
        <v>36792</v>
      </c>
    </row>
    <row r="9069" spans="1:7">
      <c r="A9069" s="4" t="s">
        <v>36793</v>
      </c>
      <c r="B9069" s="4" t="s">
        <v>36794</v>
      </c>
      <c r="C9069" s="4" t="s">
        <v>464</v>
      </c>
      <c r="D9069" s="4">
        <v>33</v>
      </c>
      <c r="E9069" s="4" t="s">
        <v>36795</v>
      </c>
      <c r="F9069" s="4">
        <v>1.17997443675995</v>
      </c>
      <c r="G9069" s="4" t="s">
        <v>36796</v>
      </c>
    </row>
    <row r="9070" spans="1:7">
      <c r="A9070" s="4" t="s">
        <v>36797</v>
      </c>
      <c r="B9070" s="4" t="s">
        <v>36798</v>
      </c>
      <c r="C9070" s="4" t="s">
        <v>464</v>
      </c>
      <c r="D9070" s="4">
        <v>37</v>
      </c>
      <c r="E9070" s="4" t="s">
        <v>36799</v>
      </c>
      <c r="F9070" s="4">
        <v>1.17982470989227</v>
      </c>
      <c r="G9070" s="4" t="s">
        <v>36800</v>
      </c>
    </row>
    <row r="9071" spans="1:7">
      <c r="A9071" s="4" t="s">
        <v>36801</v>
      </c>
      <c r="B9071" s="4" t="s">
        <v>36802</v>
      </c>
      <c r="C9071" s="4" t="s">
        <v>464</v>
      </c>
      <c r="D9071" s="4">
        <v>43</v>
      </c>
      <c r="E9071" s="4" t="s">
        <v>36803</v>
      </c>
      <c r="F9071" s="4">
        <v>1.17973375320435</v>
      </c>
      <c r="G9071" s="4" t="s">
        <v>36804</v>
      </c>
    </row>
    <row r="9072" spans="1:7">
      <c r="A9072" s="4" t="s">
        <v>36805</v>
      </c>
      <c r="B9072" s="4" t="s">
        <v>36806</v>
      </c>
      <c r="C9072" s="4" t="s">
        <v>464</v>
      </c>
      <c r="D9072" s="4">
        <v>43</v>
      </c>
      <c r="E9072" s="4" t="s">
        <v>36807</v>
      </c>
      <c r="F9072" s="4">
        <v>1.17951941490173</v>
      </c>
      <c r="G9072" s="4" t="s">
        <v>36808</v>
      </c>
    </row>
    <row r="9073" spans="1:7">
      <c r="A9073" s="4" t="s">
        <v>36809</v>
      </c>
      <c r="B9073" s="4" t="s">
        <v>36810</v>
      </c>
      <c r="C9073" s="4" t="s">
        <v>464</v>
      </c>
      <c r="D9073" s="4">
        <v>44</v>
      </c>
      <c r="E9073" s="4" t="s">
        <v>36811</v>
      </c>
      <c r="F9073" s="4">
        <v>1.17915439605713</v>
      </c>
      <c r="G9073" s="4" t="s">
        <v>36812</v>
      </c>
    </row>
    <row r="9074" spans="1:7">
      <c r="A9074" s="4" t="s">
        <v>36813</v>
      </c>
      <c r="B9074" s="4" t="s">
        <v>36814</v>
      </c>
      <c r="C9074" s="4" t="s">
        <v>464</v>
      </c>
      <c r="D9074" s="4">
        <v>38</v>
      </c>
      <c r="E9074" s="4" t="s">
        <v>36815</v>
      </c>
      <c r="F9074" s="4">
        <v>1.17895126342773</v>
      </c>
      <c r="G9074" s="4" t="s">
        <v>36816</v>
      </c>
    </row>
    <row r="9075" spans="1:7">
      <c r="A9075" s="4" t="s">
        <v>36817</v>
      </c>
      <c r="B9075" s="4" t="s">
        <v>36818</v>
      </c>
      <c r="C9075" s="4" t="s">
        <v>464</v>
      </c>
      <c r="D9075" s="4">
        <v>36</v>
      </c>
      <c r="E9075" s="4" t="s">
        <v>36819</v>
      </c>
      <c r="F9075" s="4">
        <v>1.17869400978088</v>
      </c>
      <c r="G9075" s="4" t="s">
        <v>36820</v>
      </c>
    </row>
    <row r="9076" spans="1:7">
      <c r="A9076" s="4" t="s">
        <v>36821</v>
      </c>
      <c r="B9076" s="4" t="s">
        <v>36822</v>
      </c>
      <c r="C9076" s="4" t="s">
        <v>464</v>
      </c>
      <c r="D9076" s="4">
        <v>41</v>
      </c>
      <c r="E9076" s="4" t="s">
        <v>36823</v>
      </c>
      <c r="F9076" s="4">
        <v>1.17841291427612</v>
      </c>
      <c r="G9076" s="4" t="s">
        <v>36824</v>
      </c>
    </row>
    <row r="9077" spans="1:7">
      <c r="A9077" s="4" t="s">
        <v>36825</v>
      </c>
      <c r="B9077" s="4" t="s">
        <v>36826</v>
      </c>
      <c r="C9077" s="4" t="s">
        <v>464</v>
      </c>
      <c r="D9077" s="4">
        <v>37</v>
      </c>
      <c r="E9077" s="4" t="s">
        <v>36827</v>
      </c>
      <c r="F9077" s="4">
        <v>1.17741966247559</v>
      </c>
      <c r="G9077" s="4" t="s">
        <v>36828</v>
      </c>
    </row>
    <row r="9078" spans="1:7">
      <c r="A9078" s="4" t="s">
        <v>36829</v>
      </c>
      <c r="B9078" s="4" t="s">
        <v>36830</v>
      </c>
      <c r="C9078" s="4" t="s">
        <v>464</v>
      </c>
      <c r="D9078" s="4">
        <v>32</v>
      </c>
      <c r="E9078" s="4" t="s">
        <v>36831</v>
      </c>
      <c r="F9078" s="4">
        <v>1.17697465419769</v>
      </c>
      <c r="G9078" s="4" t="s">
        <v>36832</v>
      </c>
    </row>
    <row r="9079" spans="1:7">
      <c r="A9079" s="4" t="s">
        <v>36833</v>
      </c>
      <c r="B9079" s="4" t="s">
        <v>36834</v>
      </c>
      <c r="C9079" s="4" t="s">
        <v>464</v>
      </c>
      <c r="D9079" s="4">
        <v>37</v>
      </c>
      <c r="E9079" s="4" t="s">
        <v>36835</v>
      </c>
      <c r="F9079" s="4">
        <v>1.17679119110107</v>
      </c>
      <c r="G9079" s="4" t="s">
        <v>36836</v>
      </c>
    </row>
    <row r="9080" spans="1:7">
      <c r="A9080" s="4" t="s">
        <v>36837</v>
      </c>
      <c r="B9080" s="4" t="s">
        <v>36838</v>
      </c>
      <c r="C9080" s="4" t="s">
        <v>464</v>
      </c>
      <c r="D9080" s="4">
        <v>33</v>
      </c>
      <c r="E9080" s="4" t="s">
        <v>36839</v>
      </c>
      <c r="F9080" s="4">
        <v>1.17668831348419</v>
      </c>
      <c r="G9080" s="4" t="s">
        <v>36840</v>
      </c>
    </row>
    <row r="9081" spans="1:7">
      <c r="A9081" s="4" t="s">
        <v>36841</v>
      </c>
      <c r="B9081" s="4" t="s">
        <v>36842</v>
      </c>
      <c r="C9081" s="4" t="s">
        <v>464</v>
      </c>
      <c r="D9081" s="4">
        <v>33</v>
      </c>
      <c r="E9081" s="4" t="s">
        <v>36843</v>
      </c>
      <c r="F9081" s="4">
        <v>1.17648828029633</v>
      </c>
      <c r="G9081" s="4" t="s">
        <v>36844</v>
      </c>
    </row>
    <row r="9082" spans="1:7">
      <c r="A9082" s="4" t="s">
        <v>36845</v>
      </c>
      <c r="B9082" s="4" t="s">
        <v>36846</v>
      </c>
      <c r="C9082" s="4" t="s">
        <v>3050</v>
      </c>
      <c r="D9082" s="4">
        <v>2</v>
      </c>
      <c r="E9082" s="4" t="s">
        <v>36847</v>
      </c>
      <c r="F9082" s="4">
        <v>1.17639064788818</v>
      </c>
      <c r="G9082" s="4" t="s">
        <v>36848</v>
      </c>
    </row>
    <row r="9083" spans="1:7">
      <c r="A9083" s="4" t="s">
        <v>36849</v>
      </c>
      <c r="B9083" s="4" t="s">
        <v>36850</v>
      </c>
      <c r="C9083" s="4" t="s">
        <v>464</v>
      </c>
      <c r="D9083" s="4">
        <v>40</v>
      </c>
      <c r="E9083" s="4" t="s">
        <v>36851</v>
      </c>
      <c r="F9083" s="4">
        <v>1.1760196685791</v>
      </c>
      <c r="G9083" s="4" t="s">
        <v>36852</v>
      </c>
    </row>
    <row r="9084" spans="1:7">
      <c r="A9084" s="4" t="s">
        <v>36853</v>
      </c>
      <c r="B9084" s="4" t="s">
        <v>36854</v>
      </c>
      <c r="C9084" s="4" t="s">
        <v>464</v>
      </c>
      <c r="D9084" s="4">
        <v>38</v>
      </c>
      <c r="E9084" s="4" t="s">
        <v>36855</v>
      </c>
      <c r="F9084" s="4">
        <v>1.17576241493225</v>
      </c>
      <c r="G9084" s="4" t="s">
        <v>36856</v>
      </c>
    </row>
    <row r="9085" spans="1:7">
      <c r="A9085" s="4" t="s">
        <v>36857</v>
      </c>
      <c r="B9085" s="4" t="s">
        <v>36858</v>
      </c>
      <c r="C9085" s="4" t="s">
        <v>551</v>
      </c>
      <c r="D9085" s="4">
        <v>20</v>
      </c>
      <c r="E9085" s="4" t="s">
        <v>36859</v>
      </c>
      <c r="F9085" s="4">
        <v>1.17556667327881</v>
      </c>
      <c r="G9085" s="4" t="s">
        <v>36860</v>
      </c>
    </row>
    <row r="9086" spans="1:7">
      <c r="A9086" s="4" t="s">
        <v>36861</v>
      </c>
      <c r="B9086" s="4" t="s">
        <v>36862</v>
      </c>
      <c r="C9086" s="4" t="s">
        <v>464</v>
      </c>
      <c r="D9086" s="4">
        <v>38</v>
      </c>
      <c r="E9086" s="4" t="s">
        <v>36863</v>
      </c>
      <c r="F9086" s="4">
        <v>1.17514836788177</v>
      </c>
      <c r="G9086" s="4" t="s">
        <v>36864</v>
      </c>
    </row>
    <row r="9087" spans="1:7">
      <c r="A9087" s="4" t="s">
        <v>36865</v>
      </c>
      <c r="B9087" s="4" t="s">
        <v>36866</v>
      </c>
      <c r="C9087" s="4" t="s">
        <v>464</v>
      </c>
      <c r="D9087" s="4">
        <v>41</v>
      </c>
      <c r="E9087" s="4" t="s">
        <v>36867</v>
      </c>
      <c r="F9087" s="4">
        <v>1.17481279373169</v>
      </c>
      <c r="G9087" s="4" t="s">
        <v>36868</v>
      </c>
    </row>
    <row r="9088" spans="1:7">
      <c r="A9088" s="4" t="s">
        <v>36869</v>
      </c>
      <c r="B9088" s="4" t="s">
        <v>36870</v>
      </c>
      <c r="C9088" s="4" t="s">
        <v>464</v>
      </c>
      <c r="D9088" s="4">
        <v>43</v>
      </c>
      <c r="E9088" s="4" t="s">
        <v>36871</v>
      </c>
      <c r="F9088" s="4">
        <v>1.1747499704361</v>
      </c>
      <c r="G9088" s="4" t="s">
        <v>36872</v>
      </c>
    </row>
    <row r="9089" spans="1:7">
      <c r="A9089" s="4" t="s">
        <v>36873</v>
      </c>
      <c r="B9089" s="4" t="s">
        <v>36874</v>
      </c>
      <c r="C9089" s="4" t="s">
        <v>464</v>
      </c>
      <c r="D9089" s="4">
        <v>36</v>
      </c>
      <c r="E9089" s="4" t="s">
        <v>36875</v>
      </c>
      <c r="F9089" s="4">
        <v>1.1747008562088</v>
      </c>
      <c r="G9089" s="4" t="s">
        <v>36876</v>
      </c>
    </row>
    <row r="9090" spans="1:7">
      <c r="A9090" s="4" t="s">
        <v>36877</v>
      </c>
      <c r="B9090" s="4" t="s">
        <v>36878</v>
      </c>
      <c r="C9090" s="4" t="s">
        <v>464</v>
      </c>
      <c r="D9090" s="4">
        <v>38</v>
      </c>
      <c r="E9090" s="4" t="s">
        <v>36879</v>
      </c>
      <c r="F9090" s="4">
        <v>1.17465114593506</v>
      </c>
      <c r="G9090" s="4" t="s">
        <v>36880</v>
      </c>
    </row>
    <row r="9091" spans="1:7">
      <c r="A9091" s="4" t="s">
        <v>36881</v>
      </c>
      <c r="B9091" s="4" t="s">
        <v>36882</v>
      </c>
      <c r="C9091" s="4" t="s">
        <v>464</v>
      </c>
      <c r="D9091" s="4">
        <v>36</v>
      </c>
      <c r="E9091" s="4" t="s">
        <v>36883</v>
      </c>
      <c r="F9091" s="4">
        <v>1.17465078830719</v>
      </c>
      <c r="G9091" s="4" t="s">
        <v>36884</v>
      </c>
    </row>
    <row r="9092" spans="1:7">
      <c r="A9092" s="4" t="s">
        <v>36885</v>
      </c>
      <c r="B9092" s="4" t="s">
        <v>36886</v>
      </c>
      <c r="C9092" s="4" t="s">
        <v>464</v>
      </c>
      <c r="D9092" s="4">
        <v>33</v>
      </c>
      <c r="E9092" s="4" t="s">
        <v>36887</v>
      </c>
      <c r="F9092" s="4">
        <v>1.17450988292694</v>
      </c>
      <c r="G9092" s="4" t="s">
        <v>36888</v>
      </c>
    </row>
    <row r="9093" spans="1:7">
      <c r="A9093" s="4" t="s">
        <v>36889</v>
      </c>
      <c r="B9093" s="4" t="s">
        <v>36890</v>
      </c>
      <c r="C9093" s="4" t="s">
        <v>464</v>
      </c>
      <c r="D9093" s="4">
        <v>44</v>
      </c>
      <c r="E9093" s="4" t="s">
        <v>36891</v>
      </c>
      <c r="F9093" s="4">
        <v>1.17443943023682</v>
      </c>
      <c r="G9093" s="4" t="s">
        <v>36892</v>
      </c>
    </row>
    <row r="9094" spans="1:7">
      <c r="A9094" s="4" t="s">
        <v>36893</v>
      </c>
      <c r="B9094" s="4" t="s">
        <v>36894</v>
      </c>
      <c r="C9094" s="4" t="s">
        <v>464</v>
      </c>
      <c r="D9094" s="4">
        <v>36</v>
      </c>
      <c r="E9094" s="4" t="s">
        <v>36895</v>
      </c>
      <c r="F9094" s="4">
        <v>1.17420148849487</v>
      </c>
      <c r="G9094" s="4" t="s">
        <v>36896</v>
      </c>
    </row>
    <row r="9095" spans="1:7">
      <c r="A9095" s="4" t="s">
        <v>36897</v>
      </c>
      <c r="B9095" s="4" t="s">
        <v>36898</v>
      </c>
      <c r="C9095" s="4" t="s">
        <v>464</v>
      </c>
      <c r="D9095" s="4">
        <v>40</v>
      </c>
      <c r="E9095" s="4" t="s">
        <v>36899</v>
      </c>
      <c r="F9095" s="4">
        <v>1.17383301258087</v>
      </c>
      <c r="G9095" s="4" t="s">
        <v>36900</v>
      </c>
    </row>
    <row r="9096" spans="1:7">
      <c r="A9096" s="4" t="s">
        <v>36901</v>
      </c>
      <c r="B9096" s="4" t="s">
        <v>36902</v>
      </c>
      <c r="C9096" s="4" t="s">
        <v>464</v>
      </c>
      <c r="D9096" s="4">
        <v>46</v>
      </c>
      <c r="E9096" s="4" t="s">
        <v>36903</v>
      </c>
      <c r="F9096" s="4">
        <v>1.17382597923279</v>
      </c>
      <c r="G9096" s="4" t="s">
        <v>36904</v>
      </c>
    </row>
    <row r="9097" spans="1:7">
      <c r="A9097" s="4" t="s">
        <v>36905</v>
      </c>
      <c r="B9097" s="4" t="s">
        <v>36906</v>
      </c>
      <c r="C9097" s="4" t="s">
        <v>464</v>
      </c>
      <c r="D9097" s="4">
        <v>37</v>
      </c>
      <c r="E9097" s="4" t="s">
        <v>36907</v>
      </c>
      <c r="F9097" s="4">
        <v>1.17348492145538</v>
      </c>
      <c r="G9097" s="4" t="s">
        <v>36908</v>
      </c>
    </row>
    <row r="9098" spans="1:7">
      <c r="A9098" s="4" t="s">
        <v>36909</v>
      </c>
      <c r="B9098" s="4" t="s">
        <v>36910</v>
      </c>
      <c r="C9098" s="4" t="s">
        <v>464</v>
      </c>
      <c r="D9098" s="4">
        <v>32</v>
      </c>
      <c r="E9098" s="4" t="s">
        <v>36911</v>
      </c>
      <c r="F9098" s="4">
        <v>1.17337679862976</v>
      </c>
      <c r="G9098" s="4" t="s">
        <v>36912</v>
      </c>
    </row>
    <row r="9099" spans="1:7">
      <c r="A9099" s="4" t="s">
        <v>36913</v>
      </c>
      <c r="B9099" s="4" t="s">
        <v>36914</v>
      </c>
      <c r="C9099" s="4" t="s">
        <v>464</v>
      </c>
      <c r="D9099" s="4">
        <v>40</v>
      </c>
      <c r="E9099" s="4" t="s">
        <v>36915</v>
      </c>
      <c r="F9099" s="4">
        <v>1.17309141159058</v>
      </c>
      <c r="G9099" s="4" t="s">
        <v>36916</v>
      </c>
    </row>
    <row r="9100" spans="1:7">
      <c r="A9100" s="4" t="s">
        <v>36917</v>
      </c>
      <c r="B9100" s="4" t="s">
        <v>36918</v>
      </c>
      <c r="C9100" s="4" t="s">
        <v>464</v>
      </c>
      <c r="D9100" s="4">
        <v>41</v>
      </c>
      <c r="E9100" s="4" t="s">
        <v>36919</v>
      </c>
      <c r="F9100" s="4">
        <v>1.17276585102081</v>
      </c>
      <c r="G9100" s="4" t="s">
        <v>36920</v>
      </c>
    </row>
    <row r="9101" spans="1:7">
      <c r="A9101" s="4" t="s">
        <v>36921</v>
      </c>
      <c r="B9101" s="4" t="s">
        <v>36922</v>
      </c>
      <c r="C9101" s="4" t="s">
        <v>464</v>
      </c>
      <c r="D9101" s="4">
        <v>41</v>
      </c>
      <c r="E9101" s="4" t="s">
        <v>36923</v>
      </c>
      <c r="F9101" s="4">
        <v>1.17267203330994</v>
      </c>
      <c r="G9101" s="4" t="s">
        <v>36924</v>
      </c>
    </row>
    <row r="9102" spans="1:7">
      <c r="A9102" s="4" t="s">
        <v>36925</v>
      </c>
      <c r="B9102" s="4" t="s">
        <v>36926</v>
      </c>
      <c r="C9102" s="4" t="s">
        <v>464</v>
      </c>
      <c r="D9102" s="4">
        <v>30</v>
      </c>
      <c r="E9102" s="4" t="s">
        <v>36927</v>
      </c>
      <c r="F9102" s="4">
        <v>1.17246246337891</v>
      </c>
      <c r="G9102" s="4" t="s">
        <v>36928</v>
      </c>
    </row>
    <row r="9103" spans="1:7">
      <c r="A9103" s="4" t="s">
        <v>36929</v>
      </c>
      <c r="B9103" s="4" t="s">
        <v>36930</v>
      </c>
      <c r="C9103" s="4" t="s">
        <v>464</v>
      </c>
      <c r="D9103" s="4">
        <v>34</v>
      </c>
      <c r="E9103" s="4" t="s">
        <v>36931</v>
      </c>
      <c r="F9103" s="4">
        <v>1.17234659194946</v>
      </c>
      <c r="G9103" s="4" t="s">
        <v>36932</v>
      </c>
    </row>
    <row r="9104" spans="1:7">
      <c r="A9104" s="4" t="s">
        <v>36933</v>
      </c>
      <c r="B9104" s="4" t="s">
        <v>36934</v>
      </c>
      <c r="C9104" s="4" t="s">
        <v>464</v>
      </c>
      <c r="D9104" s="4">
        <v>39</v>
      </c>
      <c r="E9104" s="4" t="s">
        <v>36935</v>
      </c>
      <c r="F9104" s="4">
        <v>1.17213952541351</v>
      </c>
      <c r="G9104" s="4" t="s">
        <v>36936</v>
      </c>
    </row>
    <row r="9105" spans="1:7">
      <c r="A9105" s="4" t="s">
        <v>36937</v>
      </c>
      <c r="B9105" s="4" t="s">
        <v>36938</v>
      </c>
      <c r="C9105" s="4" t="s">
        <v>464</v>
      </c>
      <c r="D9105" s="4">
        <v>36</v>
      </c>
      <c r="E9105" s="4" t="s">
        <v>36939</v>
      </c>
      <c r="F9105" s="4">
        <v>1.17180371284485</v>
      </c>
      <c r="G9105" s="4" t="s">
        <v>36940</v>
      </c>
    </row>
    <row r="9106" spans="1:7">
      <c r="A9106" s="4" t="s">
        <v>36941</v>
      </c>
      <c r="B9106" s="4" t="s">
        <v>36942</v>
      </c>
      <c r="C9106" s="4" t="s">
        <v>464</v>
      </c>
      <c r="D9106" s="4">
        <v>38</v>
      </c>
      <c r="E9106" s="4" t="s">
        <v>36943</v>
      </c>
      <c r="F9106" s="4">
        <v>1.17171025276184</v>
      </c>
      <c r="G9106" s="4" t="s">
        <v>36944</v>
      </c>
    </row>
    <row r="9107" spans="1:7">
      <c r="A9107" s="4" t="s">
        <v>36945</v>
      </c>
      <c r="B9107" s="4" t="s">
        <v>36946</v>
      </c>
      <c r="C9107" s="4" t="s">
        <v>464</v>
      </c>
      <c r="D9107" s="4">
        <v>34</v>
      </c>
      <c r="E9107" s="4" t="s">
        <v>36947</v>
      </c>
      <c r="F9107" s="4">
        <v>1.17160296440125</v>
      </c>
      <c r="G9107" s="4" t="s">
        <v>36948</v>
      </c>
    </row>
    <row r="9108" spans="1:7">
      <c r="A9108" s="4" t="s">
        <v>36949</v>
      </c>
      <c r="B9108" s="4" t="s">
        <v>36950</v>
      </c>
      <c r="C9108" s="4" t="s">
        <v>464</v>
      </c>
      <c r="D9108" s="4">
        <v>30</v>
      </c>
      <c r="E9108" s="4" t="s">
        <v>36951</v>
      </c>
      <c r="F9108" s="4">
        <v>1.17136240005493</v>
      </c>
      <c r="G9108" s="4" t="s">
        <v>36952</v>
      </c>
    </row>
    <row r="9109" spans="1:7">
      <c r="A9109" s="4" t="s">
        <v>36953</v>
      </c>
      <c r="B9109" s="4" t="s">
        <v>36954</v>
      </c>
      <c r="C9109" s="4" t="s">
        <v>464</v>
      </c>
      <c r="D9109" s="4">
        <v>28</v>
      </c>
      <c r="E9109" s="4" t="s">
        <v>36955</v>
      </c>
      <c r="F9109" s="4">
        <v>1.17060673236847</v>
      </c>
      <c r="G9109" s="4" t="s">
        <v>36956</v>
      </c>
    </row>
    <row r="9110" spans="1:7">
      <c r="A9110" s="4" t="s">
        <v>36957</v>
      </c>
      <c r="B9110" s="4" t="s">
        <v>36957</v>
      </c>
      <c r="C9110" s="4" t="s">
        <v>464</v>
      </c>
      <c r="D9110" s="4">
        <v>36</v>
      </c>
      <c r="E9110" s="4" t="s">
        <v>36958</v>
      </c>
      <c r="F9110" s="4">
        <v>1.17056465148926</v>
      </c>
      <c r="G9110" s="4" t="s">
        <v>36959</v>
      </c>
    </row>
    <row r="9111" spans="1:7">
      <c r="A9111" s="4" t="s">
        <v>36960</v>
      </c>
      <c r="B9111" s="4" t="s">
        <v>36961</v>
      </c>
      <c r="C9111" s="4" t="s">
        <v>464</v>
      </c>
      <c r="D9111" s="4">
        <v>36</v>
      </c>
      <c r="E9111" s="4" t="s">
        <v>36962</v>
      </c>
      <c r="F9111" s="4">
        <v>1.17032670974731</v>
      </c>
      <c r="G9111" s="4" t="s">
        <v>36963</v>
      </c>
    </row>
    <row r="9112" spans="1:7">
      <c r="A9112" s="4" t="s">
        <v>36964</v>
      </c>
      <c r="B9112" s="4" t="s">
        <v>36965</v>
      </c>
      <c r="C9112" s="4" t="s">
        <v>464</v>
      </c>
      <c r="D9112" s="4">
        <v>36</v>
      </c>
      <c r="E9112" s="4" t="s">
        <v>36966</v>
      </c>
      <c r="F9112" s="4">
        <v>1.16991972923279</v>
      </c>
      <c r="G9112" s="4" t="s">
        <v>36967</v>
      </c>
    </row>
    <row r="9113" spans="1:7">
      <c r="A9113" s="4" t="s">
        <v>36968</v>
      </c>
      <c r="B9113" s="4" t="s">
        <v>36969</v>
      </c>
      <c r="C9113" s="4" t="s">
        <v>464</v>
      </c>
      <c r="D9113" s="4">
        <v>37</v>
      </c>
      <c r="E9113" s="4" t="s">
        <v>36970</v>
      </c>
      <c r="F9113" s="4">
        <v>1.16991651058197</v>
      </c>
      <c r="G9113" s="4" t="s">
        <v>36971</v>
      </c>
    </row>
    <row r="9114" spans="1:7">
      <c r="A9114" s="4" t="s">
        <v>36972</v>
      </c>
      <c r="B9114" s="4" t="s">
        <v>36973</v>
      </c>
      <c r="C9114" s="4" t="s">
        <v>464</v>
      </c>
      <c r="D9114" s="4">
        <v>37</v>
      </c>
      <c r="E9114" s="4" t="s">
        <v>36974</v>
      </c>
      <c r="F9114" s="4">
        <v>1.169837474823</v>
      </c>
      <c r="G9114" s="4" t="s">
        <v>36975</v>
      </c>
    </row>
    <row r="9115" spans="1:7">
      <c r="A9115" s="4" t="s">
        <v>36976</v>
      </c>
      <c r="B9115" s="4" t="s">
        <v>36977</v>
      </c>
      <c r="C9115" s="4" t="s">
        <v>464</v>
      </c>
      <c r="D9115" s="4">
        <v>35</v>
      </c>
      <c r="E9115" s="4" t="s">
        <v>36978</v>
      </c>
      <c r="F9115" s="4">
        <v>1.16972517967224</v>
      </c>
      <c r="G9115" s="4" t="s">
        <v>36979</v>
      </c>
    </row>
    <row r="9116" spans="1:7">
      <c r="A9116" s="4" t="s">
        <v>36980</v>
      </c>
      <c r="B9116" s="4" t="s">
        <v>36981</v>
      </c>
      <c r="C9116" s="4" t="s">
        <v>464</v>
      </c>
      <c r="D9116" s="4">
        <v>39</v>
      </c>
      <c r="E9116" s="4" t="s">
        <v>36982</v>
      </c>
      <c r="F9116" s="4">
        <v>1.16961944103241</v>
      </c>
      <c r="G9116" s="4" t="s">
        <v>36983</v>
      </c>
    </row>
    <row r="9117" spans="1:7">
      <c r="A9117" s="4" t="s">
        <v>36984</v>
      </c>
      <c r="B9117" s="4" t="s">
        <v>36985</v>
      </c>
      <c r="C9117" s="4" t="s">
        <v>464</v>
      </c>
      <c r="D9117" s="4">
        <v>42</v>
      </c>
      <c r="E9117" s="4" t="s">
        <v>36986</v>
      </c>
      <c r="F9117" s="4">
        <v>1.16911447048187</v>
      </c>
      <c r="G9117" s="4" t="s">
        <v>36987</v>
      </c>
    </row>
    <row r="9118" spans="1:7">
      <c r="A9118" s="4" t="s">
        <v>36988</v>
      </c>
      <c r="B9118" s="4" t="s">
        <v>36989</v>
      </c>
      <c r="C9118" s="4" t="s">
        <v>464</v>
      </c>
      <c r="D9118" s="4">
        <v>32</v>
      </c>
      <c r="E9118" s="4" t="s">
        <v>36990</v>
      </c>
      <c r="F9118" s="4">
        <v>1.16860580444336</v>
      </c>
      <c r="G9118" s="4" t="s">
        <v>36991</v>
      </c>
    </row>
    <row r="9119" spans="1:7">
      <c r="A9119" s="4" t="s">
        <v>36992</v>
      </c>
      <c r="B9119" s="4" t="s">
        <v>36993</v>
      </c>
      <c r="C9119" s="4" t="s">
        <v>464</v>
      </c>
      <c r="D9119" s="4">
        <v>44</v>
      </c>
      <c r="E9119" s="4" t="s">
        <v>36994</v>
      </c>
      <c r="F9119" s="4">
        <v>1.16811299324036</v>
      </c>
      <c r="G9119" s="4" t="s">
        <v>36995</v>
      </c>
    </row>
    <row r="9120" spans="1:7">
      <c r="A9120" s="4" t="s">
        <v>36996</v>
      </c>
      <c r="B9120" s="4" t="s">
        <v>36997</v>
      </c>
      <c r="C9120" s="4" t="s">
        <v>464</v>
      </c>
      <c r="D9120" s="4">
        <v>37</v>
      </c>
      <c r="E9120" s="4" t="s">
        <v>36998</v>
      </c>
      <c r="F9120" s="4">
        <v>1.16801345348358</v>
      </c>
      <c r="G9120" s="4" t="s">
        <v>36999</v>
      </c>
    </row>
    <row r="9121" spans="1:7">
      <c r="A9121" s="4" t="s">
        <v>37000</v>
      </c>
      <c r="B9121" s="4" t="s">
        <v>37001</v>
      </c>
      <c r="C9121" s="4" t="s">
        <v>464</v>
      </c>
      <c r="D9121" s="4">
        <v>37</v>
      </c>
      <c r="E9121" s="4" t="s">
        <v>37002</v>
      </c>
      <c r="F9121" s="4">
        <v>1.16786336898804</v>
      </c>
      <c r="G9121" s="4" t="s">
        <v>37003</v>
      </c>
    </row>
    <row r="9122" spans="1:7">
      <c r="A9122" s="4" t="s">
        <v>37004</v>
      </c>
      <c r="B9122" s="4" t="s">
        <v>37005</v>
      </c>
      <c r="C9122" s="4" t="s">
        <v>464</v>
      </c>
      <c r="D9122" s="4">
        <v>27</v>
      </c>
      <c r="E9122" s="4" t="s">
        <v>37006</v>
      </c>
      <c r="F9122" s="4">
        <v>1.16784119606018</v>
      </c>
      <c r="G9122" s="4" t="s">
        <v>37007</v>
      </c>
    </row>
    <row r="9123" spans="1:7">
      <c r="A9123" s="4" t="s">
        <v>37008</v>
      </c>
      <c r="B9123" s="4" t="s">
        <v>37009</v>
      </c>
      <c r="C9123" s="4" t="s">
        <v>464</v>
      </c>
      <c r="D9123" s="4">
        <v>37</v>
      </c>
      <c r="E9123" s="4" t="s">
        <v>37010</v>
      </c>
      <c r="F9123" s="4">
        <v>1.16745269298553</v>
      </c>
      <c r="G9123" s="4" t="s">
        <v>37011</v>
      </c>
    </row>
    <row r="9124" spans="1:7">
      <c r="A9124" s="4" t="s">
        <v>37012</v>
      </c>
      <c r="B9124" s="4" t="s">
        <v>37013</v>
      </c>
      <c r="C9124" s="4" t="s">
        <v>464</v>
      </c>
      <c r="D9124" s="4">
        <v>36</v>
      </c>
      <c r="E9124" s="4" t="s">
        <v>37014</v>
      </c>
      <c r="F9124" s="4">
        <v>1.16743469238281</v>
      </c>
      <c r="G9124" s="4" t="s">
        <v>37015</v>
      </c>
    </row>
    <row r="9125" spans="1:7">
      <c r="A9125" s="4" t="s">
        <v>37016</v>
      </c>
      <c r="B9125" s="4" t="s">
        <v>37017</v>
      </c>
      <c r="C9125" s="4" t="s">
        <v>464</v>
      </c>
      <c r="D9125" s="4">
        <v>42</v>
      </c>
      <c r="E9125" s="4" t="s">
        <v>37018</v>
      </c>
      <c r="F9125" s="4">
        <v>1.16731941699982</v>
      </c>
      <c r="G9125" s="4" t="s">
        <v>37019</v>
      </c>
    </row>
    <row r="9126" spans="1:7">
      <c r="A9126" s="4" t="s">
        <v>37020</v>
      </c>
      <c r="B9126" s="4" t="s">
        <v>37021</v>
      </c>
      <c r="C9126" s="4" t="s">
        <v>551</v>
      </c>
      <c r="D9126" s="4">
        <v>21</v>
      </c>
      <c r="E9126" s="4" t="s">
        <v>37022</v>
      </c>
      <c r="F9126" s="4">
        <v>1.16714203357697</v>
      </c>
      <c r="G9126" s="4" t="s">
        <v>37023</v>
      </c>
    </row>
    <row r="9127" spans="1:7">
      <c r="A9127" s="4" t="s">
        <v>37024</v>
      </c>
      <c r="B9127" s="4" t="s">
        <v>37025</v>
      </c>
      <c r="C9127" s="4" t="s">
        <v>464</v>
      </c>
      <c r="D9127" s="4">
        <v>38</v>
      </c>
      <c r="E9127" s="4" t="s">
        <v>37026</v>
      </c>
      <c r="F9127" s="4">
        <v>1.16642487049103</v>
      </c>
      <c r="G9127" s="4" t="s">
        <v>37027</v>
      </c>
    </row>
    <row r="9128" spans="1:7">
      <c r="A9128" s="4" t="s">
        <v>37028</v>
      </c>
      <c r="B9128" s="4" t="s">
        <v>37029</v>
      </c>
      <c r="C9128" s="4" t="s">
        <v>464</v>
      </c>
      <c r="D9128" s="4">
        <v>41</v>
      </c>
      <c r="E9128" s="4" t="s">
        <v>37030</v>
      </c>
      <c r="F9128" s="4">
        <v>1.16594111919403</v>
      </c>
      <c r="G9128" s="4" t="s">
        <v>37031</v>
      </c>
    </row>
    <row r="9129" spans="1:7">
      <c r="A9129" s="4" t="s">
        <v>37032</v>
      </c>
      <c r="B9129" s="4" t="s">
        <v>37033</v>
      </c>
      <c r="C9129" s="4" t="s">
        <v>464</v>
      </c>
      <c r="D9129" s="4">
        <v>38</v>
      </c>
      <c r="E9129" s="4" t="s">
        <v>37034</v>
      </c>
      <c r="F9129" s="4">
        <v>1.1657327413559</v>
      </c>
      <c r="G9129" s="4" t="s">
        <v>37035</v>
      </c>
    </row>
    <row r="9130" spans="1:7">
      <c r="A9130" s="4" t="s">
        <v>37036</v>
      </c>
      <c r="B9130" s="4" t="s">
        <v>37037</v>
      </c>
      <c r="C9130" s="4" t="s">
        <v>464</v>
      </c>
      <c r="D9130" s="4">
        <v>40</v>
      </c>
      <c r="E9130" s="4" t="s">
        <v>37038</v>
      </c>
      <c r="F9130" s="4">
        <v>1.16529130935669</v>
      </c>
      <c r="G9130" s="4" t="s">
        <v>37039</v>
      </c>
    </row>
    <row r="9131" spans="1:7">
      <c r="A9131" s="4" t="s">
        <v>37040</v>
      </c>
      <c r="B9131" s="4" t="s">
        <v>37041</v>
      </c>
      <c r="C9131" s="4" t="s">
        <v>464</v>
      </c>
      <c r="D9131" s="4">
        <v>41</v>
      </c>
      <c r="E9131" s="4" t="s">
        <v>37042</v>
      </c>
      <c r="F9131" s="4">
        <v>1.16524064540863</v>
      </c>
      <c r="G9131" s="4" t="s">
        <v>37043</v>
      </c>
    </row>
    <row r="9132" spans="1:7">
      <c r="A9132" s="4" t="s">
        <v>37044</v>
      </c>
      <c r="B9132" s="4" t="s">
        <v>37045</v>
      </c>
      <c r="C9132" s="4" t="s">
        <v>464</v>
      </c>
      <c r="D9132" s="4">
        <v>38</v>
      </c>
      <c r="E9132" s="4" t="s">
        <v>37046</v>
      </c>
      <c r="F9132" s="4">
        <v>1.16472172737122</v>
      </c>
      <c r="G9132" s="4" t="s">
        <v>37047</v>
      </c>
    </row>
    <row r="9133" spans="1:7">
      <c r="A9133" s="4" t="s">
        <v>37048</v>
      </c>
      <c r="B9133" s="4" t="s">
        <v>37049</v>
      </c>
      <c r="C9133" s="4" t="s">
        <v>464</v>
      </c>
      <c r="D9133" s="4">
        <v>37</v>
      </c>
      <c r="E9133" s="4" t="s">
        <v>37050</v>
      </c>
      <c r="F9133" s="4">
        <v>1.1641880273819</v>
      </c>
      <c r="G9133" s="4" t="s">
        <v>37051</v>
      </c>
    </row>
    <row r="9134" spans="1:7">
      <c r="A9134" s="4" t="s">
        <v>37052</v>
      </c>
      <c r="B9134" s="4" t="s">
        <v>37053</v>
      </c>
      <c r="C9134" s="4" t="s">
        <v>464</v>
      </c>
      <c r="D9134" s="4">
        <v>34</v>
      </c>
      <c r="E9134" s="4" t="s">
        <v>37054</v>
      </c>
      <c r="F9134" s="4">
        <v>1.16405320167542</v>
      </c>
      <c r="G9134" s="4" t="s">
        <v>37055</v>
      </c>
    </row>
    <row r="9135" spans="1:7">
      <c r="A9135" s="4" t="s">
        <v>37056</v>
      </c>
      <c r="B9135" s="4" t="s">
        <v>37057</v>
      </c>
      <c r="C9135" s="4" t="s">
        <v>464</v>
      </c>
      <c r="D9135" s="4">
        <v>45</v>
      </c>
      <c r="E9135" s="4" t="s">
        <v>37058</v>
      </c>
      <c r="F9135" s="4">
        <v>1.16394603252411</v>
      </c>
      <c r="G9135" s="4" t="s">
        <v>37059</v>
      </c>
    </row>
    <row r="9136" spans="1:7">
      <c r="A9136" s="4" t="s">
        <v>37060</v>
      </c>
      <c r="B9136" s="4" t="s">
        <v>37061</v>
      </c>
      <c r="C9136" s="4" t="s">
        <v>464</v>
      </c>
      <c r="D9136" s="4">
        <v>38</v>
      </c>
      <c r="E9136" s="4" t="s">
        <v>37062</v>
      </c>
      <c r="F9136" s="4">
        <v>1.16389501094818</v>
      </c>
      <c r="G9136" s="4" t="s">
        <v>37063</v>
      </c>
    </row>
    <row r="9137" spans="1:7">
      <c r="A9137" s="4" t="s">
        <v>37064</v>
      </c>
      <c r="B9137" s="4" t="s">
        <v>37065</v>
      </c>
      <c r="C9137" s="4" t="s">
        <v>464</v>
      </c>
      <c r="D9137" s="4">
        <v>34</v>
      </c>
      <c r="E9137" s="4" t="s">
        <v>37066</v>
      </c>
      <c r="F9137" s="4">
        <v>1.16312313079834</v>
      </c>
      <c r="G9137" s="4" t="s">
        <v>37067</v>
      </c>
    </row>
    <row r="9138" spans="1:7">
      <c r="A9138" s="4" t="s">
        <v>37068</v>
      </c>
      <c r="B9138" s="4" t="s">
        <v>37069</v>
      </c>
      <c r="C9138" s="4" t="s">
        <v>464</v>
      </c>
      <c r="D9138" s="4">
        <v>42</v>
      </c>
      <c r="E9138" s="4" t="s">
        <v>37070</v>
      </c>
      <c r="F9138" s="4">
        <v>1.1623375415802</v>
      </c>
      <c r="G9138" s="4" t="s">
        <v>37071</v>
      </c>
    </row>
    <row r="9139" spans="1:7">
      <c r="A9139" s="4" t="s">
        <v>37072</v>
      </c>
      <c r="B9139" s="4" t="s">
        <v>37073</v>
      </c>
      <c r="C9139" s="4" t="s">
        <v>464</v>
      </c>
      <c r="D9139" s="4">
        <v>38</v>
      </c>
      <c r="E9139" s="4" t="s">
        <v>37074</v>
      </c>
      <c r="F9139" s="4">
        <v>1.16192376613617</v>
      </c>
      <c r="G9139" s="4" t="s">
        <v>37075</v>
      </c>
    </row>
    <row r="9140" spans="1:7">
      <c r="A9140" s="4" t="s">
        <v>37076</v>
      </c>
      <c r="B9140" s="4" t="s">
        <v>37077</v>
      </c>
      <c r="C9140" s="4" t="s">
        <v>464</v>
      </c>
      <c r="D9140" s="4">
        <v>32</v>
      </c>
      <c r="E9140" s="4" t="s">
        <v>37078</v>
      </c>
      <c r="F9140" s="4">
        <v>1.16155862808228</v>
      </c>
      <c r="G9140" s="4" t="s">
        <v>37079</v>
      </c>
    </row>
    <row r="9141" spans="1:7">
      <c r="A9141" s="4" t="s">
        <v>37080</v>
      </c>
      <c r="B9141" s="4" t="s">
        <v>37081</v>
      </c>
      <c r="C9141" s="4" t="s">
        <v>464</v>
      </c>
      <c r="D9141" s="4">
        <v>32</v>
      </c>
      <c r="E9141" s="4" t="s">
        <v>37082</v>
      </c>
      <c r="F9141" s="4">
        <v>1.1613392829895</v>
      </c>
      <c r="G9141" s="4" t="s">
        <v>37083</v>
      </c>
    </row>
    <row r="9142" spans="1:7">
      <c r="A9142" s="4" t="s">
        <v>37084</v>
      </c>
      <c r="B9142" s="4" t="s">
        <v>37085</v>
      </c>
      <c r="C9142" s="4" t="s">
        <v>464</v>
      </c>
      <c r="D9142" s="4">
        <v>23</v>
      </c>
      <c r="E9142" s="4" t="s">
        <v>37086</v>
      </c>
      <c r="F9142" s="4">
        <v>1.16126585006714</v>
      </c>
      <c r="G9142" s="4" t="s">
        <v>37087</v>
      </c>
    </row>
    <row r="9143" spans="1:7">
      <c r="A9143" s="4" t="s">
        <v>37088</v>
      </c>
      <c r="B9143" s="4" t="s">
        <v>37089</v>
      </c>
      <c r="C9143" s="4" t="s">
        <v>464</v>
      </c>
      <c r="D9143" s="4">
        <v>37</v>
      </c>
      <c r="E9143" s="4" t="s">
        <v>37090</v>
      </c>
      <c r="F9143" s="4">
        <v>1.16122925281525</v>
      </c>
      <c r="G9143" s="4" t="s">
        <v>37091</v>
      </c>
    </row>
    <row r="9144" spans="1:7">
      <c r="A9144" s="4" t="s">
        <v>37092</v>
      </c>
      <c r="B9144" s="4" t="s">
        <v>37093</v>
      </c>
      <c r="C9144" s="4" t="s">
        <v>464</v>
      </c>
      <c r="D9144" s="4">
        <v>34</v>
      </c>
      <c r="E9144" s="4" t="s">
        <v>37094</v>
      </c>
      <c r="F9144" s="4">
        <v>1.16107213497162</v>
      </c>
      <c r="G9144" s="4" t="s">
        <v>37095</v>
      </c>
    </row>
    <row r="9145" spans="1:7">
      <c r="A9145" s="4" t="s">
        <v>37096</v>
      </c>
      <c r="B9145" s="4" t="s">
        <v>37097</v>
      </c>
      <c r="C9145" s="4" t="s">
        <v>464</v>
      </c>
      <c r="D9145" s="4">
        <v>38</v>
      </c>
      <c r="E9145" s="4" t="s">
        <v>37098</v>
      </c>
      <c r="F9145" s="4">
        <v>1.16073083877563</v>
      </c>
      <c r="G9145" s="4" t="s">
        <v>37099</v>
      </c>
    </row>
    <row r="9146" spans="1:7">
      <c r="A9146" s="4" t="s">
        <v>37100</v>
      </c>
      <c r="B9146" s="4" t="s">
        <v>37101</v>
      </c>
      <c r="C9146" s="4" t="s">
        <v>464</v>
      </c>
      <c r="D9146" s="4">
        <v>37</v>
      </c>
      <c r="E9146" s="4" t="s">
        <v>37102</v>
      </c>
      <c r="F9146" s="4">
        <v>1.16051638126373</v>
      </c>
      <c r="G9146" s="4" t="s">
        <v>37103</v>
      </c>
    </row>
    <row r="9147" spans="1:7">
      <c r="A9147" s="4" t="s">
        <v>37104</v>
      </c>
      <c r="B9147" s="4" t="s">
        <v>37105</v>
      </c>
      <c r="C9147" s="4" t="s">
        <v>464</v>
      </c>
      <c r="D9147" s="4">
        <v>40</v>
      </c>
      <c r="E9147" s="4" t="s">
        <v>37106</v>
      </c>
      <c r="F9147" s="4">
        <v>1.16008341312408</v>
      </c>
      <c r="G9147" s="4" t="s">
        <v>37107</v>
      </c>
    </row>
    <row r="9148" spans="1:7">
      <c r="A9148" s="4" t="s">
        <v>37108</v>
      </c>
      <c r="B9148" s="4" t="s">
        <v>37109</v>
      </c>
      <c r="C9148" s="4" t="s">
        <v>464</v>
      </c>
      <c r="D9148" s="4">
        <v>41</v>
      </c>
      <c r="E9148" s="4" t="s">
        <v>37110</v>
      </c>
      <c r="F9148" s="4">
        <v>1.15998673439026</v>
      </c>
      <c r="G9148" s="4" t="s">
        <v>37111</v>
      </c>
    </row>
    <row r="9149" spans="1:7">
      <c r="A9149" s="4" t="s">
        <v>37112</v>
      </c>
      <c r="B9149" s="4" t="s">
        <v>37113</v>
      </c>
      <c r="C9149" s="4" t="s">
        <v>464</v>
      </c>
      <c r="D9149" s="4">
        <v>44</v>
      </c>
      <c r="E9149" s="4" t="s">
        <v>37114</v>
      </c>
      <c r="F9149" s="4">
        <v>1.1596394777298</v>
      </c>
      <c r="G9149" s="4" t="s">
        <v>37115</v>
      </c>
    </row>
    <row r="9150" spans="1:7">
      <c r="A9150" s="4" t="s">
        <v>37116</v>
      </c>
      <c r="B9150" s="4" t="s">
        <v>37117</v>
      </c>
      <c r="C9150" s="4" t="s">
        <v>464</v>
      </c>
      <c r="D9150" s="4">
        <v>38</v>
      </c>
      <c r="E9150" s="4" t="s">
        <v>37118</v>
      </c>
      <c r="F9150" s="4">
        <v>1.15962481498718</v>
      </c>
      <c r="G9150" s="4" t="s">
        <v>37119</v>
      </c>
    </row>
    <row r="9151" spans="1:7">
      <c r="A9151" s="4" t="s">
        <v>37120</v>
      </c>
      <c r="B9151" s="4" t="s">
        <v>37121</v>
      </c>
      <c r="C9151" s="4" t="s">
        <v>464</v>
      </c>
      <c r="D9151" s="4">
        <v>40</v>
      </c>
      <c r="E9151" s="4" t="s">
        <v>37122</v>
      </c>
      <c r="F9151" s="4">
        <v>1.1592561006546</v>
      </c>
      <c r="G9151" s="4" t="s">
        <v>37123</v>
      </c>
    </row>
    <row r="9152" spans="1:7">
      <c r="A9152" s="4" t="s">
        <v>37124</v>
      </c>
      <c r="B9152" s="4" t="s">
        <v>37125</v>
      </c>
      <c r="C9152" s="4" t="s">
        <v>464</v>
      </c>
      <c r="D9152" s="4">
        <v>35</v>
      </c>
      <c r="E9152" s="4" t="s">
        <v>37126</v>
      </c>
      <c r="F9152" s="4">
        <v>1.15860867500305</v>
      </c>
      <c r="G9152" s="4" t="s">
        <v>37127</v>
      </c>
    </row>
    <row r="9153" spans="1:7">
      <c r="A9153" s="4" t="s">
        <v>37128</v>
      </c>
      <c r="B9153" s="4" t="s">
        <v>37129</v>
      </c>
      <c r="C9153" s="4" t="s">
        <v>464</v>
      </c>
      <c r="D9153" s="4">
        <v>37</v>
      </c>
      <c r="E9153" s="4" t="s">
        <v>37130</v>
      </c>
      <c r="F9153" s="4">
        <v>1.15856623649597</v>
      </c>
      <c r="G9153" s="4" t="s">
        <v>37131</v>
      </c>
    </row>
    <row r="9154" spans="1:7">
      <c r="A9154" s="4" t="s">
        <v>37132</v>
      </c>
      <c r="B9154" s="4" t="s">
        <v>37133</v>
      </c>
      <c r="C9154" s="4" t="s">
        <v>464</v>
      </c>
      <c r="D9154" s="4">
        <v>33</v>
      </c>
      <c r="E9154" s="4" t="s">
        <v>37134</v>
      </c>
      <c r="F9154" s="4">
        <v>1.1585134267807</v>
      </c>
      <c r="G9154" s="4" t="s">
        <v>37135</v>
      </c>
    </row>
    <row r="9155" spans="1:7">
      <c r="A9155" s="4" t="s">
        <v>37136</v>
      </c>
      <c r="B9155" s="4" t="s">
        <v>37137</v>
      </c>
      <c r="C9155" s="4" t="s">
        <v>464</v>
      </c>
      <c r="D9155" s="4">
        <v>33</v>
      </c>
      <c r="E9155" s="4" t="s">
        <v>37138</v>
      </c>
      <c r="F9155" s="4">
        <v>1.15767657756805</v>
      </c>
      <c r="G9155" s="4" t="s">
        <v>37139</v>
      </c>
    </row>
    <row r="9156" spans="1:7">
      <c r="A9156" s="4" t="s">
        <v>37140</v>
      </c>
      <c r="B9156" s="4" t="s">
        <v>37141</v>
      </c>
      <c r="C9156" s="4" t="s">
        <v>464</v>
      </c>
      <c r="D9156" s="4">
        <v>34</v>
      </c>
      <c r="E9156" s="4" t="s">
        <v>37142</v>
      </c>
      <c r="F9156" s="4">
        <v>1.15697288513184</v>
      </c>
      <c r="G9156" s="4" t="s">
        <v>37143</v>
      </c>
    </row>
    <row r="9157" spans="1:7">
      <c r="A9157" s="4" t="s">
        <v>37144</v>
      </c>
      <c r="B9157" s="4" t="s">
        <v>37145</v>
      </c>
      <c r="C9157" s="4" t="s">
        <v>3050</v>
      </c>
      <c r="D9157" s="4">
        <v>2</v>
      </c>
      <c r="E9157" s="4" t="s">
        <v>37146</v>
      </c>
      <c r="F9157" s="4">
        <v>1.15697288513184</v>
      </c>
      <c r="G9157" s="4" t="s">
        <v>37147</v>
      </c>
    </row>
    <row r="9158" spans="1:7">
      <c r="A9158" s="4" t="s">
        <v>37148</v>
      </c>
      <c r="B9158" s="4" t="s">
        <v>37149</v>
      </c>
      <c r="C9158" s="4" t="s">
        <v>464</v>
      </c>
      <c r="D9158" s="4">
        <v>38</v>
      </c>
      <c r="E9158" s="4" t="s">
        <v>37150</v>
      </c>
      <c r="F9158" s="4">
        <v>1.15693807601929</v>
      </c>
      <c r="G9158" s="4" t="s">
        <v>37151</v>
      </c>
    </row>
    <row r="9159" spans="1:7">
      <c r="A9159" s="4" t="s">
        <v>37152</v>
      </c>
      <c r="B9159" s="4" t="s">
        <v>37153</v>
      </c>
      <c r="C9159" s="4" t="s">
        <v>464</v>
      </c>
      <c r="D9159" s="4">
        <v>37</v>
      </c>
      <c r="E9159" s="4" t="s">
        <v>37154</v>
      </c>
      <c r="F9159" s="4">
        <v>1.15630757808685</v>
      </c>
      <c r="G9159" s="4" t="s">
        <v>37155</v>
      </c>
    </row>
    <row r="9160" spans="1:7">
      <c r="A9160" s="4" t="s">
        <v>37156</v>
      </c>
      <c r="B9160" s="4" t="s">
        <v>37157</v>
      </c>
      <c r="C9160" s="4" t="s">
        <v>464</v>
      </c>
      <c r="D9160" s="4">
        <v>41</v>
      </c>
      <c r="E9160" s="4" t="s">
        <v>37158</v>
      </c>
      <c r="F9160" s="4">
        <v>1.15597259998322</v>
      </c>
      <c r="G9160" s="4" t="s">
        <v>37159</v>
      </c>
    </row>
    <row r="9161" spans="1:7">
      <c r="A9161" s="4" t="s">
        <v>37160</v>
      </c>
      <c r="B9161" s="4" t="s">
        <v>37161</v>
      </c>
      <c r="C9161" s="4" t="s">
        <v>464</v>
      </c>
      <c r="D9161" s="4">
        <v>38</v>
      </c>
      <c r="E9161" s="4" t="s">
        <v>37162</v>
      </c>
      <c r="F9161" s="4">
        <v>1.1558803319931</v>
      </c>
      <c r="G9161" s="4" t="s">
        <v>37163</v>
      </c>
    </row>
    <row r="9162" spans="1:7">
      <c r="A9162" s="4" t="s">
        <v>37164</v>
      </c>
      <c r="B9162" s="4" t="s">
        <v>37165</v>
      </c>
      <c r="C9162" s="4" t="s">
        <v>464</v>
      </c>
      <c r="D9162" s="4">
        <v>41</v>
      </c>
      <c r="E9162" s="4" t="s">
        <v>37166</v>
      </c>
      <c r="F9162" s="4">
        <v>1.15576279163361</v>
      </c>
      <c r="G9162" s="4" t="s">
        <v>37167</v>
      </c>
    </row>
    <row r="9163" spans="1:7">
      <c r="A9163" s="4" t="s">
        <v>37168</v>
      </c>
      <c r="B9163" s="4" t="s">
        <v>37169</v>
      </c>
      <c r="C9163" s="4" t="s">
        <v>464</v>
      </c>
      <c r="D9163" s="4">
        <v>36</v>
      </c>
      <c r="E9163" s="4" t="s">
        <v>37170</v>
      </c>
      <c r="F9163" s="4">
        <v>1.1547679901123</v>
      </c>
      <c r="G9163" s="4" t="s">
        <v>37171</v>
      </c>
    </row>
    <row r="9164" spans="1:7">
      <c r="A9164" s="4" t="s">
        <v>37172</v>
      </c>
      <c r="B9164" s="4" t="s">
        <v>37173</v>
      </c>
      <c r="C9164" s="4" t="s">
        <v>464</v>
      </c>
      <c r="D9164" s="4">
        <v>37</v>
      </c>
      <c r="E9164" s="4" t="s">
        <v>37174</v>
      </c>
      <c r="F9164" s="4">
        <v>1.1543881893158</v>
      </c>
      <c r="G9164" s="4" t="s">
        <v>37175</v>
      </c>
    </row>
    <row r="9165" spans="1:7">
      <c r="A9165" s="4" t="s">
        <v>37176</v>
      </c>
      <c r="B9165" s="4" t="s">
        <v>37177</v>
      </c>
      <c r="C9165" s="4" t="s">
        <v>464</v>
      </c>
      <c r="D9165" s="4">
        <v>38</v>
      </c>
      <c r="E9165" s="4" t="s">
        <v>37178</v>
      </c>
      <c r="F9165" s="4">
        <v>1.15387427806854</v>
      </c>
      <c r="G9165" s="4" t="s">
        <v>37179</v>
      </c>
    </row>
    <row r="9166" spans="1:7">
      <c r="A9166" s="4" t="s">
        <v>37180</v>
      </c>
      <c r="B9166" s="4" t="s">
        <v>37181</v>
      </c>
      <c r="C9166" s="4" t="s">
        <v>464</v>
      </c>
      <c r="D9166" s="4">
        <v>38</v>
      </c>
      <c r="E9166" s="4" t="s">
        <v>37182</v>
      </c>
      <c r="F9166" s="4">
        <v>1.15375959873199</v>
      </c>
      <c r="G9166" s="4" t="s">
        <v>37183</v>
      </c>
    </row>
    <row r="9167" spans="1:7">
      <c r="A9167" s="4" t="s">
        <v>37184</v>
      </c>
      <c r="B9167" s="4" t="s">
        <v>37185</v>
      </c>
      <c r="C9167" s="4" t="s">
        <v>464</v>
      </c>
      <c r="D9167" s="4">
        <v>37</v>
      </c>
      <c r="E9167" s="4" t="s">
        <v>37186</v>
      </c>
      <c r="F9167" s="4">
        <v>1.15361106395721</v>
      </c>
      <c r="G9167" s="4" t="s">
        <v>37187</v>
      </c>
    </row>
    <row r="9168" spans="1:7">
      <c r="A9168" s="4" t="s">
        <v>37188</v>
      </c>
      <c r="B9168" s="4" t="s">
        <v>37189</v>
      </c>
      <c r="C9168" s="4" t="s">
        <v>464</v>
      </c>
      <c r="D9168" s="4">
        <v>32</v>
      </c>
      <c r="E9168" s="4" t="s">
        <v>37190</v>
      </c>
      <c r="F9168" s="4">
        <v>1.15330529212952</v>
      </c>
      <c r="G9168" s="4" t="s">
        <v>37191</v>
      </c>
    </row>
    <row r="9169" spans="1:7">
      <c r="A9169" s="4" t="s">
        <v>37192</v>
      </c>
      <c r="B9169" s="4" t="s">
        <v>37193</v>
      </c>
      <c r="C9169" s="4" t="s">
        <v>464</v>
      </c>
      <c r="D9169" s="4">
        <v>38</v>
      </c>
      <c r="E9169" s="4" t="s">
        <v>37194</v>
      </c>
      <c r="F9169" s="4">
        <v>1.15272879600525</v>
      </c>
      <c r="G9169" s="4" t="s">
        <v>37195</v>
      </c>
    </row>
    <row r="9170" spans="1:7">
      <c r="A9170" s="4" t="s">
        <v>37196</v>
      </c>
      <c r="B9170" s="4" t="s">
        <v>37197</v>
      </c>
      <c r="C9170" s="4" t="s">
        <v>464</v>
      </c>
      <c r="D9170" s="4">
        <v>32</v>
      </c>
      <c r="E9170" s="4" t="s">
        <v>37198</v>
      </c>
      <c r="F9170" s="4">
        <v>1.15265917778015</v>
      </c>
      <c r="G9170" s="4" t="s">
        <v>37199</v>
      </c>
    </row>
    <row r="9171" spans="1:7">
      <c r="A9171" s="4" t="s">
        <v>37200</v>
      </c>
      <c r="B9171" s="4" t="s">
        <v>37201</v>
      </c>
      <c r="C9171" s="4" t="s">
        <v>464</v>
      </c>
      <c r="D9171" s="4">
        <v>33</v>
      </c>
      <c r="E9171" s="4" t="s">
        <v>37202</v>
      </c>
      <c r="F9171" s="4">
        <v>1.15193593502045</v>
      </c>
      <c r="G9171" s="4" t="s">
        <v>37203</v>
      </c>
    </row>
    <row r="9172" spans="1:7">
      <c r="A9172" s="4" t="s">
        <v>37204</v>
      </c>
      <c r="B9172" s="4" t="s">
        <v>37205</v>
      </c>
      <c r="C9172" s="4" t="s">
        <v>464</v>
      </c>
      <c r="D9172" s="4">
        <v>38</v>
      </c>
      <c r="E9172" s="4" t="s">
        <v>37206</v>
      </c>
      <c r="F9172" s="4">
        <v>1.15136194229126</v>
      </c>
      <c r="G9172" s="4" t="s">
        <v>37207</v>
      </c>
    </row>
    <row r="9173" spans="1:7">
      <c r="A9173" s="4" t="s">
        <v>37208</v>
      </c>
      <c r="B9173" s="4" t="s">
        <v>37209</v>
      </c>
      <c r="C9173" s="4" t="s">
        <v>551</v>
      </c>
      <c r="D9173" s="4">
        <v>17</v>
      </c>
      <c r="E9173" s="4" t="s">
        <v>37210</v>
      </c>
      <c r="F9173" s="4">
        <v>1.1513500213623</v>
      </c>
      <c r="G9173" s="4" t="s">
        <v>37211</v>
      </c>
    </row>
    <row r="9174" spans="1:7">
      <c r="A9174" s="4" t="s">
        <v>37212</v>
      </c>
      <c r="B9174" s="4" t="s">
        <v>37213</v>
      </c>
      <c r="C9174" s="4" t="s">
        <v>464</v>
      </c>
      <c r="D9174" s="4">
        <v>40</v>
      </c>
      <c r="E9174" s="4" t="s">
        <v>37214</v>
      </c>
      <c r="F9174" s="4">
        <v>1.15134453773499</v>
      </c>
      <c r="G9174" s="4" t="s">
        <v>37215</v>
      </c>
    </row>
    <row r="9175" spans="1:7">
      <c r="A9175" s="4" t="s">
        <v>37216</v>
      </c>
      <c r="B9175" s="4" t="s">
        <v>37217</v>
      </c>
      <c r="C9175" s="4" t="s">
        <v>551</v>
      </c>
      <c r="D9175" s="4">
        <v>16</v>
      </c>
      <c r="E9175" s="4" t="s">
        <v>37218</v>
      </c>
      <c r="F9175" s="4">
        <v>1.15059316158295</v>
      </c>
      <c r="G9175" s="4" t="s">
        <v>37219</v>
      </c>
    </row>
    <row r="9176" spans="1:7">
      <c r="A9176" s="4" t="s">
        <v>37220</v>
      </c>
      <c r="B9176" s="4" t="s">
        <v>37221</v>
      </c>
      <c r="C9176" s="4" t="s">
        <v>464</v>
      </c>
      <c r="D9176" s="4">
        <v>36</v>
      </c>
      <c r="E9176" s="4" t="s">
        <v>37222</v>
      </c>
      <c r="F9176" s="4">
        <v>1.15059185028076</v>
      </c>
      <c r="G9176" s="4" t="s">
        <v>37223</v>
      </c>
    </row>
    <row r="9177" spans="1:7">
      <c r="A9177" s="4" t="s">
        <v>37224</v>
      </c>
      <c r="B9177" s="4" t="s">
        <v>37225</v>
      </c>
      <c r="C9177" s="4" t="s">
        <v>464</v>
      </c>
      <c r="D9177" s="4">
        <v>38</v>
      </c>
      <c r="E9177" s="4" t="s">
        <v>37226</v>
      </c>
      <c r="F9177" s="4">
        <v>1.15057873725891</v>
      </c>
      <c r="G9177" s="4" t="s">
        <v>37227</v>
      </c>
    </row>
    <row r="9178" spans="1:7">
      <c r="A9178" s="4" t="s">
        <v>37228</v>
      </c>
      <c r="B9178" s="4" t="s">
        <v>37229</v>
      </c>
      <c r="C9178" s="4" t="s">
        <v>464</v>
      </c>
      <c r="D9178" s="4">
        <v>41</v>
      </c>
      <c r="E9178" s="4" t="s">
        <v>37230</v>
      </c>
      <c r="F9178" s="4">
        <v>1.14998948574066</v>
      </c>
      <c r="G9178" s="4" t="s">
        <v>37231</v>
      </c>
    </row>
    <row r="9179" spans="1:7">
      <c r="A9179" s="4" t="s">
        <v>37232</v>
      </c>
      <c r="B9179" s="4" t="s">
        <v>37233</v>
      </c>
      <c r="C9179" s="4" t="s">
        <v>464</v>
      </c>
      <c r="D9179" s="4">
        <v>42</v>
      </c>
      <c r="E9179" s="4" t="s">
        <v>37234</v>
      </c>
      <c r="F9179" s="4">
        <v>1.14936566352844</v>
      </c>
      <c r="G9179" s="4" t="s">
        <v>37235</v>
      </c>
    </row>
    <row r="9180" spans="1:7">
      <c r="A9180" s="4" t="s">
        <v>37236</v>
      </c>
      <c r="B9180" s="4" t="s">
        <v>37237</v>
      </c>
      <c r="C9180" s="4" t="s">
        <v>464</v>
      </c>
      <c r="D9180" s="4">
        <v>32</v>
      </c>
      <c r="E9180" s="4" t="s">
        <v>37238</v>
      </c>
      <c r="F9180" s="4">
        <v>1.14935553073883</v>
      </c>
      <c r="G9180" s="4" t="s">
        <v>37239</v>
      </c>
    </row>
    <row r="9181" spans="1:7">
      <c r="A9181" s="4" t="s">
        <v>37240</v>
      </c>
      <c r="B9181" s="4" t="s">
        <v>37241</v>
      </c>
      <c r="C9181" s="4" t="s">
        <v>551</v>
      </c>
      <c r="D9181" s="4">
        <v>18</v>
      </c>
      <c r="E9181" s="4" t="s">
        <v>37242</v>
      </c>
      <c r="F9181" s="4">
        <v>1.14934504032135</v>
      </c>
      <c r="G9181" s="4" t="s">
        <v>37243</v>
      </c>
    </row>
    <row r="9182" spans="1:7">
      <c r="A9182" s="4" t="s">
        <v>37244</v>
      </c>
      <c r="B9182" s="4" t="s">
        <v>37245</v>
      </c>
      <c r="C9182" s="4" t="s">
        <v>464</v>
      </c>
      <c r="D9182" s="4">
        <v>37</v>
      </c>
      <c r="E9182" s="4" t="s">
        <v>37246</v>
      </c>
      <c r="F9182" s="4">
        <v>1.14923918247223</v>
      </c>
      <c r="G9182" s="4" t="s">
        <v>37247</v>
      </c>
    </row>
    <row r="9183" spans="1:7">
      <c r="A9183" s="4" t="s">
        <v>37248</v>
      </c>
      <c r="B9183" s="4" t="s">
        <v>37249</v>
      </c>
      <c r="C9183" s="4" t="s">
        <v>464</v>
      </c>
      <c r="D9183" s="4">
        <v>37</v>
      </c>
      <c r="E9183" s="4" t="s">
        <v>37250</v>
      </c>
      <c r="F9183" s="4">
        <v>1.14903044700623</v>
      </c>
      <c r="G9183" s="4" t="s">
        <v>37251</v>
      </c>
    </row>
    <row r="9184" spans="1:7">
      <c r="A9184" s="4" t="s">
        <v>37252</v>
      </c>
      <c r="B9184" s="4" t="s">
        <v>37253</v>
      </c>
      <c r="C9184" s="4" t="s">
        <v>464</v>
      </c>
      <c r="D9184" s="4">
        <v>39</v>
      </c>
      <c r="E9184" s="4" t="s">
        <v>37254</v>
      </c>
      <c r="F9184" s="4">
        <v>1.14874565601349</v>
      </c>
      <c r="G9184" s="4" t="s">
        <v>37255</v>
      </c>
    </row>
    <row r="9185" spans="1:7">
      <c r="A9185" s="4" t="s">
        <v>37256</v>
      </c>
      <c r="B9185" s="4" t="s">
        <v>37257</v>
      </c>
      <c r="C9185" s="4" t="s">
        <v>464</v>
      </c>
      <c r="D9185" s="4">
        <v>38</v>
      </c>
      <c r="E9185" s="4" t="s">
        <v>37258</v>
      </c>
      <c r="F9185" s="4">
        <v>1.1484671831131</v>
      </c>
      <c r="G9185" s="4" t="s">
        <v>37259</v>
      </c>
    </row>
    <row r="9186" spans="1:7">
      <c r="A9186" s="4" t="s">
        <v>37260</v>
      </c>
      <c r="B9186" s="4" t="s">
        <v>37261</v>
      </c>
      <c r="C9186" s="4" t="s">
        <v>464</v>
      </c>
      <c r="D9186" s="4">
        <v>37</v>
      </c>
      <c r="E9186" s="4" t="s">
        <v>37262</v>
      </c>
      <c r="F9186" s="4">
        <v>1.14766228199005</v>
      </c>
      <c r="G9186" s="4" t="s">
        <v>37263</v>
      </c>
    </row>
    <row r="9187" spans="1:7">
      <c r="A9187" s="4" t="s">
        <v>37264</v>
      </c>
      <c r="B9187" s="4" t="s">
        <v>37265</v>
      </c>
      <c r="C9187" s="4" t="s">
        <v>464</v>
      </c>
      <c r="D9187" s="4">
        <v>44</v>
      </c>
      <c r="E9187" s="4" t="s">
        <v>37266</v>
      </c>
      <c r="F9187" s="4">
        <v>1.14760851860046</v>
      </c>
      <c r="G9187" s="4" t="s">
        <v>37267</v>
      </c>
    </row>
    <row r="9188" spans="1:7">
      <c r="A9188" s="4" t="s">
        <v>37268</v>
      </c>
      <c r="B9188" s="4" t="s">
        <v>37269</v>
      </c>
      <c r="C9188" s="4" t="s">
        <v>464</v>
      </c>
      <c r="D9188" s="4">
        <v>38</v>
      </c>
      <c r="E9188" s="4" t="s">
        <v>37270</v>
      </c>
      <c r="F9188" s="4">
        <v>1.14692425727844</v>
      </c>
      <c r="G9188" s="4" t="s">
        <v>37271</v>
      </c>
    </row>
    <row r="9189" spans="1:7">
      <c r="A9189" s="4" t="s">
        <v>37272</v>
      </c>
      <c r="B9189" s="4" t="s">
        <v>37273</v>
      </c>
      <c r="C9189" s="4" t="s">
        <v>464</v>
      </c>
      <c r="D9189" s="4">
        <v>40</v>
      </c>
      <c r="E9189" s="4" t="s">
        <v>37274</v>
      </c>
      <c r="F9189" s="4">
        <v>1.14684057235718</v>
      </c>
      <c r="G9189" s="4" t="s">
        <v>37275</v>
      </c>
    </row>
    <row r="9190" spans="1:7">
      <c r="A9190" s="4" t="s">
        <v>37276</v>
      </c>
      <c r="B9190" s="4" t="s">
        <v>37277</v>
      </c>
      <c r="C9190" s="4" t="s">
        <v>464</v>
      </c>
      <c r="D9190" s="4">
        <v>38</v>
      </c>
      <c r="E9190" s="4" t="s">
        <v>37278</v>
      </c>
      <c r="F9190" s="4">
        <v>1.1465505361557</v>
      </c>
      <c r="G9190" s="4" t="s">
        <v>37279</v>
      </c>
    </row>
    <row r="9191" spans="1:7">
      <c r="A9191" s="4" t="s">
        <v>37280</v>
      </c>
      <c r="B9191" s="4" t="s">
        <v>37281</v>
      </c>
      <c r="C9191" s="4" t="s">
        <v>464</v>
      </c>
      <c r="D9191" s="4">
        <v>36</v>
      </c>
      <c r="E9191" s="4" t="s">
        <v>37282</v>
      </c>
      <c r="F9191" s="4">
        <v>1.14643704891205</v>
      </c>
      <c r="G9191" s="4" t="s">
        <v>37283</v>
      </c>
    </row>
    <row r="9192" spans="1:7">
      <c r="A9192" s="4" t="s">
        <v>37284</v>
      </c>
      <c r="B9192" s="4" t="s">
        <v>37285</v>
      </c>
      <c r="C9192" s="4" t="s">
        <v>464</v>
      </c>
      <c r="D9192" s="4">
        <v>33</v>
      </c>
      <c r="E9192" s="4" t="s">
        <v>37286</v>
      </c>
      <c r="F9192" s="4">
        <v>1.14637112617493</v>
      </c>
      <c r="G9192" s="4" t="s">
        <v>37287</v>
      </c>
    </row>
    <row r="9193" spans="1:7">
      <c r="A9193" s="4" t="s">
        <v>37288</v>
      </c>
      <c r="B9193" s="4" t="s">
        <v>37289</v>
      </c>
      <c r="C9193" s="4" t="s">
        <v>464</v>
      </c>
      <c r="D9193" s="4">
        <v>39</v>
      </c>
      <c r="E9193" s="4" t="s">
        <v>37290</v>
      </c>
      <c r="F9193" s="4">
        <v>1.14613354206085</v>
      </c>
      <c r="G9193" s="4" t="s">
        <v>37291</v>
      </c>
    </row>
    <row r="9194" spans="1:7">
      <c r="A9194" s="4" t="s">
        <v>37292</v>
      </c>
      <c r="B9194" s="4" t="s">
        <v>37293</v>
      </c>
      <c r="C9194" s="4" t="s">
        <v>3050</v>
      </c>
      <c r="D9194" s="4">
        <v>3</v>
      </c>
      <c r="E9194" s="4" t="s">
        <v>37294</v>
      </c>
      <c r="F9194" s="4">
        <v>1.14564597606659</v>
      </c>
      <c r="G9194" s="4" t="s">
        <v>37295</v>
      </c>
    </row>
    <row r="9195" spans="1:7">
      <c r="A9195" s="4" t="s">
        <v>37296</v>
      </c>
      <c r="B9195" s="4" t="s">
        <v>37297</v>
      </c>
      <c r="C9195" s="4" t="s">
        <v>464</v>
      </c>
      <c r="D9195" s="4">
        <v>38</v>
      </c>
      <c r="E9195" s="4" t="s">
        <v>37298</v>
      </c>
      <c r="F9195" s="4">
        <v>1.14540803432465</v>
      </c>
      <c r="G9195" s="4" t="s">
        <v>37299</v>
      </c>
    </row>
    <row r="9196" spans="1:7">
      <c r="A9196" s="4" t="s">
        <v>37300</v>
      </c>
      <c r="B9196" s="4" t="s">
        <v>37301</v>
      </c>
      <c r="C9196" s="4" t="s">
        <v>4103</v>
      </c>
      <c r="D9196" s="4">
        <v>8</v>
      </c>
      <c r="E9196" s="4" t="s">
        <v>37302</v>
      </c>
      <c r="F9196" s="4">
        <v>1.14540803432465</v>
      </c>
      <c r="G9196" s="4" t="s">
        <v>37303</v>
      </c>
    </row>
    <row r="9197" spans="1:7">
      <c r="A9197" s="4" t="s">
        <v>37304</v>
      </c>
      <c r="B9197" s="4" t="s">
        <v>37305</v>
      </c>
      <c r="C9197" s="4" t="s">
        <v>464</v>
      </c>
      <c r="D9197" s="4">
        <v>39</v>
      </c>
      <c r="E9197" s="4" t="s">
        <v>37306</v>
      </c>
      <c r="F9197" s="4">
        <v>1.1451507806778</v>
      </c>
      <c r="G9197" s="4" t="s">
        <v>37307</v>
      </c>
    </row>
    <row r="9198" spans="1:7">
      <c r="A9198" s="4" t="s">
        <v>37308</v>
      </c>
      <c r="B9198" s="4" t="s">
        <v>37309</v>
      </c>
      <c r="C9198" s="4" t="s">
        <v>464</v>
      </c>
      <c r="D9198" s="4">
        <v>33</v>
      </c>
      <c r="E9198" s="4" t="s">
        <v>37310</v>
      </c>
      <c r="F9198" s="4">
        <v>1.14412438869476</v>
      </c>
      <c r="G9198" s="4" t="s">
        <v>37311</v>
      </c>
    </row>
    <row r="9199" spans="1:7">
      <c r="A9199" s="4" t="s">
        <v>37312</v>
      </c>
      <c r="B9199" s="4" t="s">
        <v>37313</v>
      </c>
      <c r="C9199" s="4" t="s">
        <v>464</v>
      </c>
      <c r="D9199" s="4">
        <v>37</v>
      </c>
      <c r="E9199" s="4" t="s">
        <v>37314</v>
      </c>
      <c r="F9199" s="4">
        <v>1.14388644695282</v>
      </c>
      <c r="G9199" s="4" t="s">
        <v>37315</v>
      </c>
    </row>
    <row r="9200" spans="1:7">
      <c r="A9200" s="4" t="s">
        <v>37316</v>
      </c>
      <c r="B9200" s="4" t="s">
        <v>37317</v>
      </c>
      <c r="C9200" s="4" t="s">
        <v>464</v>
      </c>
      <c r="D9200" s="4">
        <v>40</v>
      </c>
      <c r="E9200" s="4" t="s">
        <v>37318</v>
      </c>
      <c r="F9200" s="4">
        <v>1.14336538314819</v>
      </c>
      <c r="G9200" s="4" t="s">
        <v>37319</v>
      </c>
    </row>
    <row r="9201" spans="1:7">
      <c r="A9201" s="4" t="s">
        <v>37320</v>
      </c>
      <c r="B9201" s="4" t="s">
        <v>37321</v>
      </c>
      <c r="C9201" s="4" t="s">
        <v>464</v>
      </c>
      <c r="D9201" s="4">
        <v>37</v>
      </c>
      <c r="E9201" s="4" t="s">
        <v>37322</v>
      </c>
      <c r="F9201" s="4">
        <v>1.14333283901215</v>
      </c>
      <c r="G9201" s="4" t="s">
        <v>37323</v>
      </c>
    </row>
    <row r="9202" spans="1:7">
      <c r="A9202" s="4" t="s">
        <v>37324</v>
      </c>
      <c r="B9202" s="4" t="s">
        <v>37325</v>
      </c>
      <c r="C9202" s="4" t="s">
        <v>551</v>
      </c>
      <c r="D9202" s="4">
        <v>16</v>
      </c>
      <c r="E9202" s="4" t="s">
        <v>37326</v>
      </c>
      <c r="F9202" s="4">
        <v>1.14264631271362</v>
      </c>
      <c r="G9202" s="4" t="s">
        <v>37327</v>
      </c>
    </row>
    <row r="9203" spans="1:7">
      <c r="A9203" s="4" t="s">
        <v>37328</v>
      </c>
      <c r="B9203" s="4" t="s">
        <v>37329</v>
      </c>
      <c r="C9203" s="4" t="s">
        <v>464</v>
      </c>
      <c r="D9203" s="4">
        <v>32</v>
      </c>
      <c r="E9203" s="4" t="s">
        <v>37330</v>
      </c>
      <c r="F9203" s="4">
        <v>1.14254891872406</v>
      </c>
      <c r="G9203" s="4" t="s">
        <v>37331</v>
      </c>
    </row>
    <row r="9204" spans="1:7">
      <c r="A9204" s="4" t="s">
        <v>37332</v>
      </c>
      <c r="B9204" s="4" t="s">
        <v>37333</v>
      </c>
      <c r="C9204" s="4" t="s">
        <v>464</v>
      </c>
      <c r="D9204" s="4">
        <v>44</v>
      </c>
      <c r="E9204" s="4" t="s">
        <v>37334</v>
      </c>
      <c r="F9204" s="4">
        <v>1.1424252986908</v>
      </c>
      <c r="G9204" s="4" t="s">
        <v>37335</v>
      </c>
    </row>
    <row r="9205" spans="1:7">
      <c r="A9205" s="4" t="s">
        <v>37336</v>
      </c>
      <c r="B9205" s="4" t="s">
        <v>37337</v>
      </c>
      <c r="C9205" s="4" t="s">
        <v>464</v>
      </c>
      <c r="D9205" s="4">
        <v>36</v>
      </c>
      <c r="E9205" s="4" t="s">
        <v>37338</v>
      </c>
      <c r="F9205" s="4">
        <v>1.14170789718628</v>
      </c>
      <c r="G9205" s="4" t="s">
        <v>37339</v>
      </c>
    </row>
    <row r="9206" spans="1:7">
      <c r="A9206" s="4" t="s">
        <v>37340</v>
      </c>
      <c r="B9206" s="4" t="s">
        <v>37341</v>
      </c>
      <c r="C9206" s="4" t="s">
        <v>464</v>
      </c>
      <c r="D9206" s="4">
        <v>32</v>
      </c>
      <c r="E9206" s="4" t="s">
        <v>37342</v>
      </c>
      <c r="F9206" s="4">
        <v>1.14143621921539</v>
      </c>
      <c r="G9206" s="4" t="s">
        <v>37343</v>
      </c>
    </row>
    <row r="9207" spans="1:7">
      <c r="A9207" s="4" t="s">
        <v>37344</v>
      </c>
      <c r="B9207" s="4" t="s">
        <v>37345</v>
      </c>
      <c r="C9207" s="4" t="s">
        <v>464</v>
      </c>
      <c r="D9207" s="4">
        <v>38</v>
      </c>
      <c r="E9207" s="4" t="s">
        <v>37346</v>
      </c>
      <c r="F9207" s="4">
        <v>1.14075398445129</v>
      </c>
      <c r="G9207" s="4" t="s">
        <v>37347</v>
      </c>
    </row>
    <row r="9208" spans="1:7">
      <c r="A9208" s="4" t="s">
        <v>37348</v>
      </c>
      <c r="B9208" s="4" t="s">
        <v>37349</v>
      </c>
      <c r="C9208" s="4" t="s">
        <v>464</v>
      </c>
      <c r="D9208" s="4">
        <v>42</v>
      </c>
      <c r="E9208" s="4" t="s">
        <v>37350</v>
      </c>
      <c r="F9208" s="4">
        <v>1.14054274559021</v>
      </c>
      <c r="G9208" s="4" t="s">
        <v>37351</v>
      </c>
    </row>
    <row r="9209" spans="1:7">
      <c r="A9209" s="4" t="s">
        <v>37352</v>
      </c>
      <c r="B9209" s="4" t="s">
        <v>37353</v>
      </c>
      <c r="C9209" s="4" t="s">
        <v>464</v>
      </c>
      <c r="D9209" s="4">
        <v>38</v>
      </c>
      <c r="E9209" s="4" t="s">
        <v>37354</v>
      </c>
      <c r="F9209" s="4">
        <v>1.14039719104767</v>
      </c>
      <c r="G9209" s="4" t="s">
        <v>37355</v>
      </c>
    </row>
    <row r="9210" spans="1:7">
      <c r="A9210" s="4" t="s">
        <v>37356</v>
      </c>
      <c r="B9210" s="4" t="s">
        <v>37357</v>
      </c>
      <c r="C9210" s="4" t="s">
        <v>464</v>
      </c>
      <c r="D9210" s="4">
        <v>41</v>
      </c>
      <c r="E9210" s="4" t="s">
        <v>37358</v>
      </c>
      <c r="F9210" s="4">
        <v>1.13943588733673</v>
      </c>
      <c r="G9210" s="4" t="s">
        <v>37359</v>
      </c>
    </row>
    <row r="9211" spans="1:7">
      <c r="A9211" s="4" t="s">
        <v>37360</v>
      </c>
      <c r="B9211" s="4" t="s">
        <v>37361</v>
      </c>
      <c r="C9211" s="4" t="s">
        <v>464</v>
      </c>
      <c r="D9211" s="4">
        <v>34</v>
      </c>
      <c r="E9211" s="4" t="s">
        <v>37362</v>
      </c>
      <c r="F9211" s="4">
        <v>1.13942646980286</v>
      </c>
      <c r="G9211" s="4" t="s">
        <v>37363</v>
      </c>
    </row>
    <row r="9212" spans="1:7">
      <c r="A9212" s="4" t="s">
        <v>37364</v>
      </c>
      <c r="B9212" s="4" t="s">
        <v>37365</v>
      </c>
      <c r="C9212" s="4" t="s">
        <v>551</v>
      </c>
      <c r="D9212" s="4">
        <v>14</v>
      </c>
      <c r="E9212" s="4" t="s">
        <v>37366</v>
      </c>
      <c r="F9212" s="4">
        <v>1.13928735256195</v>
      </c>
      <c r="G9212" s="4" t="s">
        <v>37367</v>
      </c>
    </row>
    <row r="9213" spans="1:7">
      <c r="A9213" s="4" t="s">
        <v>37368</v>
      </c>
      <c r="B9213" s="4" t="s">
        <v>37369</v>
      </c>
      <c r="C9213" s="4" t="s">
        <v>464</v>
      </c>
      <c r="D9213" s="4">
        <v>39</v>
      </c>
      <c r="E9213" s="4" t="s">
        <v>37370</v>
      </c>
      <c r="F9213" s="4">
        <v>1.13909125328064</v>
      </c>
      <c r="G9213" s="4" t="s">
        <v>37371</v>
      </c>
    </row>
    <row r="9214" spans="1:7">
      <c r="A9214" s="4" t="s">
        <v>37372</v>
      </c>
      <c r="B9214" s="4" t="s">
        <v>37373</v>
      </c>
      <c r="C9214" s="4" t="s">
        <v>464</v>
      </c>
      <c r="D9214" s="4">
        <v>36</v>
      </c>
      <c r="E9214" s="4" t="s">
        <v>37374</v>
      </c>
      <c r="F9214" s="4">
        <v>1.13854968547821</v>
      </c>
      <c r="G9214" s="4" t="s">
        <v>37375</v>
      </c>
    </row>
    <row r="9215" spans="1:7">
      <c r="A9215" s="4" t="s">
        <v>37376</v>
      </c>
      <c r="B9215" s="4" t="s">
        <v>37377</v>
      </c>
      <c r="C9215" s="4" t="s">
        <v>464</v>
      </c>
      <c r="D9215" s="4">
        <v>35</v>
      </c>
      <c r="E9215" s="4" t="s">
        <v>37378</v>
      </c>
      <c r="F9215" s="4">
        <v>1.13845753669739</v>
      </c>
      <c r="G9215" s="4" t="s">
        <v>37379</v>
      </c>
    </row>
    <row r="9216" spans="1:7">
      <c r="A9216" s="4" t="s">
        <v>37380</v>
      </c>
      <c r="B9216" s="4" t="s">
        <v>37381</v>
      </c>
      <c r="C9216" s="4" t="s">
        <v>464</v>
      </c>
      <c r="D9216" s="4">
        <v>33</v>
      </c>
      <c r="E9216" s="4" t="s">
        <v>37382</v>
      </c>
      <c r="F9216" s="4">
        <v>1.13823056221008</v>
      </c>
      <c r="G9216" s="4" t="s">
        <v>37383</v>
      </c>
    </row>
    <row r="9217" spans="1:7">
      <c r="A9217" s="4" t="s">
        <v>37384</v>
      </c>
      <c r="B9217" s="4" t="s">
        <v>37385</v>
      </c>
      <c r="C9217" s="4" t="s">
        <v>464</v>
      </c>
      <c r="D9217" s="4">
        <v>31</v>
      </c>
      <c r="E9217" s="4" t="s">
        <v>37386</v>
      </c>
      <c r="F9217" s="4">
        <v>1.13798868656158</v>
      </c>
      <c r="G9217" s="4" t="s">
        <v>37387</v>
      </c>
    </row>
    <row r="9218" spans="1:7">
      <c r="A9218" s="4" t="s">
        <v>37388</v>
      </c>
      <c r="B9218" s="4" t="s">
        <v>37389</v>
      </c>
      <c r="C9218" s="4" t="s">
        <v>551</v>
      </c>
      <c r="D9218" s="4">
        <v>15</v>
      </c>
      <c r="E9218" s="4" t="s">
        <v>37390</v>
      </c>
      <c r="F9218" s="4">
        <v>1.13787221908569</v>
      </c>
      <c r="G9218" s="4" t="s">
        <v>37391</v>
      </c>
    </row>
    <row r="9219" spans="1:7">
      <c r="A9219" s="4" t="s">
        <v>37392</v>
      </c>
      <c r="B9219" s="4" t="s">
        <v>37393</v>
      </c>
      <c r="C9219" s="4" t="s">
        <v>551</v>
      </c>
      <c r="D9219" s="4">
        <v>25</v>
      </c>
      <c r="E9219" s="4" t="s">
        <v>37394</v>
      </c>
      <c r="F9219" s="4">
        <v>1.13767862319946</v>
      </c>
      <c r="G9219" s="4" t="s">
        <v>37395</v>
      </c>
    </row>
    <row r="9220" spans="1:7">
      <c r="A9220" s="4" t="s">
        <v>37396</v>
      </c>
      <c r="B9220" s="4" t="s">
        <v>37397</v>
      </c>
      <c r="C9220" s="4" t="s">
        <v>464</v>
      </c>
      <c r="D9220" s="4">
        <v>38</v>
      </c>
      <c r="E9220" s="4" t="s">
        <v>37398</v>
      </c>
      <c r="F9220" s="4">
        <v>1.13761711120605</v>
      </c>
      <c r="G9220" s="4" t="s">
        <v>37399</v>
      </c>
    </row>
    <row r="9221" spans="1:7">
      <c r="A9221" s="4" t="s">
        <v>37400</v>
      </c>
      <c r="B9221" s="4" t="s">
        <v>37401</v>
      </c>
      <c r="C9221" s="4" t="s">
        <v>464</v>
      </c>
      <c r="D9221" s="4">
        <v>40</v>
      </c>
      <c r="E9221" s="4" t="s">
        <v>37402</v>
      </c>
      <c r="F9221" s="4">
        <v>1.13731849193573</v>
      </c>
      <c r="G9221" s="4" t="s">
        <v>37403</v>
      </c>
    </row>
    <row r="9222" spans="1:7">
      <c r="A9222" s="4" t="s">
        <v>37404</v>
      </c>
      <c r="B9222" s="4" t="s">
        <v>37405</v>
      </c>
      <c r="C9222" s="4" t="s">
        <v>464</v>
      </c>
      <c r="D9222" s="4">
        <v>38</v>
      </c>
      <c r="E9222" s="4" t="s">
        <v>37406</v>
      </c>
      <c r="F9222" s="4">
        <v>1.13731849193573</v>
      </c>
      <c r="G9222" s="4" t="s">
        <v>37407</v>
      </c>
    </row>
    <row r="9223" spans="1:7">
      <c r="A9223" s="4" t="s">
        <v>37408</v>
      </c>
      <c r="B9223" s="4" t="s">
        <v>37409</v>
      </c>
      <c r="C9223" s="4" t="s">
        <v>464</v>
      </c>
      <c r="D9223" s="4">
        <v>38</v>
      </c>
      <c r="E9223" s="4" t="s">
        <v>37410</v>
      </c>
      <c r="F9223" s="4">
        <v>1.13723421096802</v>
      </c>
      <c r="G9223" s="4" t="s">
        <v>37411</v>
      </c>
    </row>
    <row r="9224" spans="1:7">
      <c r="A9224" s="4" t="s">
        <v>37412</v>
      </c>
      <c r="B9224" s="4" t="s">
        <v>37413</v>
      </c>
      <c r="C9224" s="4" t="s">
        <v>464</v>
      </c>
      <c r="D9224" s="4">
        <v>36</v>
      </c>
      <c r="E9224" s="4" t="s">
        <v>37414</v>
      </c>
      <c r="F9224" s="4">
        <v>1.13691997528076</v>
      </c>
      <c r="G9224" s="4" t="s">
        <v>37415</v>
      </c>
    </row>
    <row r="9225" spans="1:7">
      <c r="A9225" s="4" t="s">
        <v>37416</v>
      </c>
      <c r="B9225" s="4" t="s">
        <v>37417</v>
      </c>
      <c r="C9225" s="4" t="s">
        <v>464</v>
      </c>
      <c r="D9225" s="4">
        <v>32</v>
      </c>
      <c r="E9225" s="4" t="s">
        <v>37418</v>
      </c>
      <c r="F9225" s="4">
        <v>1.13680744171143</v>
      </c>
      <c r="G9225" s="4" t="s">
        <v>37419</v>
      </c>
    </row>
    <row r="9226" spans="1:7">
      <c r="A9226" s="4" t="s">
        <v>37420</v>
      </c>
      <c r="B9226" s="4" t="s">
        <v>37421</v>
      </c>
      <c r="C9226" s="4" t="s">
        <v>464</v>
      </c>
      <c r="D9226" s="4">
        <v>32</v>
      </c>
      <c r="E9226" s="4" t="s">
        <v>37422</v>
      </c>
      <c r="F9226" s="4">
        <v>1.13631927967072</v>
      </c>
      <c r="G9226" s="4" t="s">
        <v>37423</v>
      </c>
    </row>
    <row r="9227" spans="1:7">
      <c r="A9227" s="4" t="s">
        <v>37424</v>
      </c>
      <c r="B9227" s="4" t="s">
        <v>37425</v>
      </c>
      <c r="C9227" s="4" t="s">
        <v>464</v>
      </c>
      <c r="D9227" s="4">
        <v>32</v>
      </c>
      <c r="E9227" s="4" t="s">
        <v>37426</v>
      </c>
      <c r="F9227" s="4">
        <v>1.13625860214233</v>
      </c>
      <c r="G9227" s="4" t="s">
        <v>37427</v>
      </c>
    </row>
    <row r="9228" spans="1:7">
      <c r="A9228" s="4" t="s">
        <v>37428</v>
      </c>
      <c r="B9228" s="4" t="s">
        <v>37429</v>
      </c>
      <c r="C9228" s="4" t="s">
        <v>464</v>
      </c>
      <c r="D9228" s="4">
        <v>36</v>
      </c>
      <c r="E9228" s="4" t="s">
        <v>37430</v>
      </c>
      <c r="F9228" s="4">
        <v>1.13590216636658</v>
      </c>
      <c r="G9228" s="4" t="s">
        <v>37431</v>
      </c>
    </row>
    <row r="9229" spans="1:7">
      <c r="A9229" s="4" t="s">
        <v>37432</v>
      </c>
      <c r="B9229" s="4" t="s">
        <v>37433</v>
      </c>
      <c r="C9229" s="4" t="s">
        <v>464</v>
      </c>
      <c r="D9229" s="4">
        <v>40</v>
      </c>
      <c r="E9229" s="4" t="s">
        <v>37434</v>
      </c>
      <c r="F9229" s="4">
        <v>1.1357536315918</v>
      </c>
      <c r="G9229" s="4" t="s">
        <v>37435</v>
      </c>
    </row>
    <row r="9230" spans="1:7">
      <c r="A9230" s="4" t="s">
        <v>37436</v>
      </c>
      <c r="B9230" s="4" t="s">
        <v>37437</v>
      </c>
      <c r="C9230" s="4" t="s">
        <v>464</v>
      </c>
      <c r="D9230" s="4">
        <v>38</v>
      </c>
      <c r="E9230" s="4" t="s">
        <v>37438</v>
      </c>
      <c r="F9230" s="4">
        <v>1.13512849807739</v>
      </c>
      <c r="G9230" s="4" t="s">
        <v>37439</v>
      </c>
    </row>
    <row r="9231" spans="1:7">
      <c r="A9231" s="4" t="s">
        <v>37440</v>
      </c>
      <c r="B9231" s="4" t="s">
        <v>37441</v>
      </c>
      <c r="C9231" s="4" t="s">
        <v>464</v>
      </c>
      <c r="D9231" s="4">
        <v>41</v>
      </c>
      <c r="E9231" s="4" t="s">
        <v>37442</v>
      </c>
      <c r="F9231" s="4">
        <v>1.13492047786713</v>
      </c>
      <c r="G9231" s="4" t="s">
        <v>37443</v>
      </c>
    </row>
    <row r="9232" spans="1:7">
      <c r="A9232" s="4" t="s">
        <v>37444</v>
      </c>
      <c r="B9232" s="4" t="s">
        <v>37445</v>
      </c>
      <c r="C9232" s="4" t="s">
        <v>464</v>
      </c>
      <c r="D9232" s="4">
        <v>44</v>
      </c>
      <c r="E9232" s="4" t="s">
        <v>37446</v>
      </c>
      <c r="F9232" s="4">
        <v>1.13490867614746</v>
      </c>
      <c r="G9232" s="4" t="s">
        <v>37447</v>
      </c>
    </row>
    <row r="9233" spans="1:7">
      <c r="A9233" s="4" t="s">
        <v>37448</v>
      </c>
      <c r="B9233" s="4" t="s">
        <v>37449</v>
      </c>
      <c r="C9233" s="4" t="s">
        <v>464</v>
      </c>
      <c r="D9233" s="4">
        <v>39</v>
      </c>
      <c r="E9233" s="4" t="s">
        <v>37450</v>
      </c>
      <c r="F9233" s="4">
        <v>1.13485968112946</v>
      </c>
      <c r="G9233" s="4" t="s">
        <v>37451</v>
      </c>
    </row>
    <row r="9234" spans="1:7">
      <c r="A9234" s="4" t="s">
        <v>37452</v>
      </c>
      <c r="B9234" s="4" t="s">
        <v>37453</v>
      </c>
      <c r="C9234" s="4" t="s">
        <v>464</v>
      </c>
      <c r="D9234" s="4">
        <v>26</v>
      </c>
      <c r="E9234" s="4" t="s">
        <v>37454</v>
      </c>
      <c r="F9234" s="4">
        <v>1.13483512401581</v>
      </c>
      <c r="G9234" s="4" t="s">
        <v>37455</v>
      </c>
    </row>
    <row r="9235" spans="1:7">
      <c r="A9235" s="4" t="s">
        <v>37456</v>
      </c>
      <c r="B9235" s="4" t="s">
        <v>37457</v>
      </c>
      <c r="C9235" s="4" t="s">
        <v>464</v>
      </c>
      <c r="D9235" s="4">
        <v>38</v>
      </c>
      <c r="E9235" s="4" t="s">
        <v>37458</v>
      </c>
      <c r="F9235" s="4">
        <v>1.13478410243988</v>
      </c>
      <c r="G9235" s="4" t="s">
        <v>37459</v>
      </c>
    </row>
    <row r="9236" spans="1:7">
      <c r="A9236" s="4" t="s">
        <v>37460</v>
      </c>
      <c r="B9236" s="4" t="s">
        <v>37461</v>
      </c>
      <c r="C9236" s="4" t="s">
        <v>464</v>
      </c>
      <c r="D9236" s="4">
        <v>34</v>
      </c>
      <c r="E9236" s="4" t="s">
        <v>37462</v>
      </c>
      <c r="F9236" s="4">
        <v>1.13457894325256</v>
      </c>
      <c r="G9236" s="4" t="s">
        <v>37463</v>
      </c>
    </row>
    <row r="9237" spans="1:7">
      <c r="A9237" s="4" t="s">
        <v>37464</v>
      </c>
      <c r="B9237" s="4" t="s">
        <v>37465</v>
      </c>
      <c r="C9237" s="4" t="s">
        <v>464</v>
      </c>
      <c r="D9237" s="4">
        <v>34</v>
      </c>
      <c r="E9237" s="4" t="s">
        <v>37466</v>
      </c>
      <c r="F9237" s="4">
        <v>1.13449382781982</v>
      </c>
      <c r="G9237" s="4" t="s">
        <v>37467</v>
      </c>
    </row>
    <row r="9238" spans="1:7">
      <c r="A9238" s="4" t="s">
        <v>37468</v>
      </c>
      <c r="B9238" s="4" t="s">
        <v>37469</v>
      </c>
      <c r="C9238" s="4" t="s">
        <v>464</v>
      </c>
      <c r="D9238" s="4">
        <v>33</v>
      </c>
      <c r="E9238" s="4" t="s">
        <v>37470</v>
      </c>
      <c r="F9238" s="4">
        <v>1.13426411151886</v>
      </c>
      <c r="G9238" s="4" t="s">
        <v>37471</v>
      </c>
    </row>
    <row r="9239" spans="1:7">
      <c r="A9239" s="4" t="s">
        <v>37472</v>
      </c>
      <c r="B9239" s="4" t="s">
        <v>37473</v>
      </c>
      <c r="C9239" s="4" t="s">
        <v>464</v>
      </c>
      <c r="D9239" s="4">
        <v>43</v>
      </c>
      <c r="E9239" s="4" t="s">
        <v>37474</v>
      </c>
      <c r="F9239" s="4">
        <v>1.13355684280396</v>
      </c>
      <c r="G9239" s="4" t="s">
        <v>37475</v>
      </c>
    </row>
    <row r="9240" spans="1:7">
      <c r="A9240" s="4" t="s">
        <v>37476</v>
      </c>
      <c r="B9240" s="4" t="s">
        <v>37477</v>
      </c>
      <c r="C9240" s="4" t="s">
        <v>464</v>
      </c>
      <c r="D9240" s="4">
        <v>38</v>
      </c>
      <c r="E9240" s="4" t="s">
        <v>37478</v>
      </c>
      <c r="F9240" s="4">
        <v>1.13347792625427</v>
      </c>
      <c r="G9240" s="4" t="s">
        <v>37479</v>
      </c>
    </row>
    <row r="9241" spans="1:7">
      <c r="A9241" s="4" t="s">
        <v>37480</v>
      </c>
      <c r="B9241" s="4" t="s">
        <v>37481</v>
      </c>
      <c r="C9241" s="4" t="s">
        <v>464</v>
      </c>
      <c r="D9241" s="4">
        <v>34</v>
      </c>
      <c r="E9241" s="4" t="s">
        <v>37482</v>
      </c>
      <c r="F9241" s="4">
        <v>1.13299369812012</v>
      </c>
      <c r="G9241" s="4" t="s">
        <v>37483</v>
      </c>
    </row>
    <row r="9242" spans="1:7">
      <c r="A9242" s="4" t="s">
        <v>37484</v>
      </c>
      <c r="B9242" s="4" t="s">
        <v>37485</v>
      </c>
      <c r="C9242" s="4" t="s">
        <v>464</v>
      </c>
      <c r="D9242" s="4">
        <v>32</v>
      </c>
      <c r="E9242" s="4" t="s">
        <v>37486</v>
      </c>
      <c r="F9242" s="4">
        <v>1.13297343254089</v>
      </c>
      <c r="G9242" s="4" t="s">
        <v>37487</v>
      </c>
    </row>
    <row r="9243" spans="1:7">
      <c r="A9243" s="4" t="s">
        <v>37488</v>
      </c>
      <c r="B9243" s="4" t="s">
        <v>37489</v>
      </c>
      <c r="C9243" s="4" t="s">
        <v>464</v>
      </c>
      <c r="D9243" s="4">
        <v>38</v>
      </c>
      <c r="E9243" s="4" t="s">
        <v>37490</v>
      </c>
      <c r="F9243" s="4">
        <v>1.13274598121643</v>
      </c>
      <c r="G9243" s="4" t="s">
        <v>37491</v>
      </c>
    </row>
    <row r="9244" spans="1:7">
      <c r="A9244" s="4" t="s">
        <v>37492</v>
      </c>
      <c r="B9244" s="4" t="s">
        <v>37493</v>
      </c>
      <c r="C9244" s="4" t="s">
        <v>464</v>
      </c>
      <c r="D9244" s="4">
        <v>36</v>
      </c>
      <c r="E9244" s="4" t="s">
        <v>37494</v>
      </c>
      <c r="F9244" s="4">
        <v>1.13266408443451</v>
      </c>
      <c r="G9244" s="4" t="s">
        <v>37495</v>
      </c>
    </row>
    <row r="9245" spans="1:7">
      <c r="A9245" s="4" t="s">
        <v>37496</v>
      </c>
      <c r="B9245" s="4" t="s">
        <v>37497</v>
      </c>
      <c r="C9245" s="4" t="s">
        <v>464</v>
      </c>
      <c r="D9245" s="4">
        <v>17</v>
      </c>
      <c r="E9245" s="4" t="s">
        <v>37498</v>
      </c>
      <c r="F9245" s="4">
        <v>1.13167333602905</v>
      </c>
      <c r="G9245" s="4" t="s">
        <v>37499</v>
      </c>
    </row>
    <row r="9246" spans="1:7">
      <c r="A9246" s="4" t="s">
        <v>37500</v>
      </c>
      <c r="B9246" s="4" t="s">
        <v>37501</v>
      </c>
      <c r="C9246" s="4" t="s">
        <v>464</v>
      </c>
      <c r="D9246" s="4">
        <v>32</v>
      </c>
      <c r="E9246" s="4" t="s">
        <v>37502</v>
      </c>
      <c r="F9246" s="4">
        <v>1.13155698776245</v>
      </c>
      <c r="G9246" s="4" t="s">
        <v>37503</v>
      </c>
    </row>
    <row r="9247" spans="1:7">
      <c r="A9247" s="4" t="s">
        <v>37504</v>
      </c>
      <c r="B9247" s="4" t="s">
        <v>37505</v>
      </c>
      <c r="C9247" s="4" t="s">
        <v>464</v>
      </c>
      <c r="D9247" s="4">
        <v>40</v>
      </c>
      <c r="E9247" s="4" t="s">
        <v>37506</v>
      </c>
      <c r="F9247" s="4">
        <v>1.13151073455811</v>
      </c>
      <c r="G9247" s="4" t="s">
        <v>37507</v>
      </c>
    </row>
    <row r="9248" spans="1:7">
      <c r="A9248" s="4" t="s">
        <v>37508</v>
      </c>
      <c r="B9248" s="4" t="s">
        <v>37509</v>
      </c>
      <c r="C9248" s="4" t="s">
        <v>464</v>
      </c>
      <c r="D9248" s="4">
        <v>38</v>
      </c>
      <c r="E9248" s="4" t="s">
        <v>37510</v>
      </c>
      <c r="F9248" s="4">
        <v>1.13143634796143</v>
      </c>
      <c r="G9248" s="4" t="s">
        <v>37511</v>
      </c>
    </row>
    <row r="9249" spans="1:7">
      <c r="A9249" s="4" t="s">
        <v>37512</v>
      </c>
      <c r="B9249" s="4" t="s">
        <v>37513</v>
      </c>
      <c r="C9249" s="4" t="s">
        <v>464</v>
      </c>
      <c r="D9249" s="4">
        <v>39</v>
      </c>
      <c r="E9249" s="4" t="s">
        <v>37514</v>
      </c>
      <c r="F9249" s="4">
        <v>1.13131630420685</v>
      </c>
      <c r="G9249" s="4" t="s">
        <v>37515</v>
      </c>
    </row>
    <row r="9250" spans="1:7">
      <c r="A9250" s="4" t="s">
        <v>37516</v>
      </c>
      <c r="B9250" s="4" t="s">
        <v>37517</v>
      </c>
      <c r="C9250" s="4" t="s">
        <v>464</v>
      </c>
      <c r="D9250" s="4">
        <v>36</v>
      </c>
      <c r="E9250" s="4" t="s">
        <v>37518</v>
      </c>
      <c r="F9250" s="4">
        <v>1.13119840621948</v>
      </c>
      <c r="G9250" s="4" t="s">
        <v>37519</v>
      </c>
    </row>
    <row r="9251" spans="1:7">
      <c r="A9251" s="4" t="s">
        <v>37520</v>
      </c>
      <c r="B9251" s="4" t="s">
        <v>37521</v>
      </c>
      <c r="C9251" s="4" t="s">
        <v>464</v>
      </c>
      <c r="D9251" s="4">
        <v>29</v>
      </c>
      <c r="E9251" s="4" t="s">
        <v>37522</v>
      </c>
      <c r="F9251" s="4">
        <v>1.13054776191711</v>
      </c>
      <c r="G9251" s="4" t="s">
        <v>37523</v>
      </c>
    </row>
    <row r="9252" spans="1:7">
      <c r="A9252" s="4" t="s">
        <v>37524</v>
      </c>
      <c r="B9252" s="4" t="s">
        <v>37525</v>
      </c>
      <c r="C9252" s="4" t="s">
        <v>464</v>
      </c>
      <c r="D9252" s="4">
        <v>40</v>
      </c>
      <c r="E9252" s="4" t="s">
        <v>37526</v>
      </c>
      <c r="F9252" s="4">
        <v>1.13022720813751</v>
      </c>
      <c r="G9252" s="4" t="s">
        <v>37527</v>
      </c>
    </row>
    <row r="9253" spans="1:7">
      <c r="A9253" s="4" t="s">
        <v>37528</v>
      </c>
      <c r="B9253" s="4" t="s">
        <v>37529</v>
      </c>
      <c r="C9253" s="4" t="s">
        <v>464</v>
      </c>
      <c r="D9253" s="4">
        <v>30</v>
      </c>
      <c r="E9253" s="4" t="s">
        <v>37530</v>
      </c>
      <c r="F9253" s="4">
        <v>1.12992763519287</v>
      </c>
      <c r="G9253" s="4" t="s">
        <v>37531</v>
      </c>
    </row>
    <row r="9254" spans="1:7">
      <c r="A9254" s="4" t="s">
        <v>37532</v>
      </c>
      <c r="B9254" s="4" t="s">
        <v>37533</v>
      </c>
      <c r="C9254" s="4" t="s">
        <v>464</v>
      </c>
      <c r="D9254" s="4">
        <v>36</v>
      </c>
      <c r="E9254" s="4" t="s">
        <v>37534</v>
      </c>
      <c r="F9254" s="4">
        <v>1.12985968589783</v>
      </c>
      <c r="G9254" s="4" t="s">
        <v>37535</v>
      </c>
    </row>
    <row r="9255" spans="1:7">
      <c r="A9255" s="4" t="s">
        <v>37536</v>
      </c>
      <c r="B9255" s="4" t="s">
        <v>37537</v>
      </c>
      <c r="C9255" s="4" t="s">
        <v>464</v>
      </c>
      <c r="D9255" s="4">
        <v>37</v>
      </c>
      <c r="E9255" s="4" t="s">
        <v>37538</v>
      </c>
      <c r="F9255" s="4">
        <v>1.12981450557709</v>
      </c>
      <c r="G9255" s="4" t="s">
        <v>37539</v>
      </c>
    </row>
    <row r="9256" spans="1:7">
      <c r="A9256" s="4" t="s">
        <v>37540</v>
      </c>
      <c r="B9256" s="4" t="s">
        <v>37541</v>
      </c>
      <c r="C9256" s="4" t="s">
        <v>464</v>
      </c>
      <c r="D9256" s="4">
        <v>42</v>
      </c>
      <c r="E9256" s="4" t="s">
        <v>37542</v>
      </c>
      <c r="F9256" s="4">
        <v>1.12980246543884</v>
      </c>
      <c r="G9256" s="4" t="s">
        <v>37543</v>
      </c>
    </row>
    <row r="9257" spans="1:7">
      <c r="A9257" s="4" t="s">
        <v>37544</v>
      </c>
      <c r="B9257" s="4" t="s">
        <v>37545</v>
      </c>
      <c r="C9257" s="4" t="s">
        <v>464</v>
      </c>
      <c r="D9257" s="4">
        <v>8</v>
      </c>
      <c r="E9257" s="4" t="s">
        <v>37546</v>
      </c>
      <c r="F9257" s="4">
        <v>1.12956178188324</v>
      </c>
      <c r="G9257" s="4" t="s">
        <v>37547</v>
      </c>
    </row>
    <row r="9258" spans="1:7">
      <c r="A9258" s="4" t="s">
        <v>37548</v>
      </c>
      <c r="B9258" s="4" t="s">
        <v>37549</v>
      </c>
      <c r="C9258" s="4" t="s">
        <v>464</v>
      </c>
      <c r="D9258" s="4">
        <v>37</v>
      </c>
      <c r="E9258" s="4" t="s">
        <v>37550</v>
      </c>
      <c r="F9258" s="4">
        <v>1.12933778762817</v>
      </c>
      <c r="G9258" s="4" t="s">
        <v>37551</v>
      </c>
    </row>
    <row r="9259" spans="1:7">
      <c r="A9259" s="4" t="s">
        <v>37552</v>
      </c>
      <c r="B9259" s="4" t="s">
        <v>37553</v>
      </c>
      <c r="C9259" s="4" t="s">
        <v>464</v>
      </c>
      <c r="D9259" s="4">
        <v>32</v>
      </c>
      <c r="E9259" s="4" t="s">
        <v>37554</v>
      </c>
      <c r="F9259" s="4">
        <v>1.12924444675446</v>
      </c>
      <c r="G9259" s="4" t="s">
        <v>37555</v>
      </c>
    </row>
    <row r="9260" spans="1:7">
      <c r="A9260" s="4" t="s">
        <v>37556</v>
      </c>
      <c r="B9260" s="4" t="s">
        <v>37557</v>
      </c>
      <c r="C9260" s="4" t="s">
        <v>464</v>
      </c>
      <c r="D9260" s="4">
        <v>36</v>
      </c>
      <c r="E9260" s="4" t="s">
        <v>37558</v>
      </c>
      <c r="F9260" s="4">
        <v>1.12860822677612</v>
      </c>
      <c r="G9260" s="4" t="s">
        <v>37559</v>
      </c>
    </row>
    <row r="9261" spans="1:7">
      <c r="A9261" s="4" t="s">
        <v>37560</v>
      </c>
      <c r="B9261" s="4" t="s">
        <v>37561</v>
      </c>
      <c r="C9261" s="4" t="s">
        <v>464</v>
      </c>
      <c r="D9261" s="4">
        <v>34</v>
      </c>
      <c r="E9261" s="4" t="s">
        <v>37562</v>
      </c>
      <c r="F9261" s="4">
        <v>1.12855958938599</v>
      </c>
      <c r="G9261" s="4" t="s">
        <v>37563</v>
      </c>
    </row>
    <row r="9262" spans="1:7">
      <c r="A9262" s="4" t="s">
        <v>37564</v>
      </c>
      <c r="B9262" s="4" t="s">
        <v>37565</v>
      </c>
      <c r="C9262" s="4" t="s">
        <v>464</v>
      </c>
      <c r="D9262" s="4">
        <v>36</v>
      </c>
      <c r="E9262" s="4" t="s">
        <v>37566</v>
      </c>
      <c r="F9262" s="4">
        <v>1.12854170799255</v>
      </c>
      <c r="G9262" s="4" t="s">
        <v>37567</v>
      </c>
    </row>
    <row r="9263" spans="1:7">
      <c r="A9263" s="4" t="s">
        <v>37568</v>
      </c>
      <c r="B9263" s="4" t="s">
        <v>37569</v>
      </c>
      <c r="C9263" s="4" t="s">
        <v>464</v>
      </c>
      <c r="D9263" s="4">
        <v>30</v>
      </c>
      <c r="E9263" s="4" t="s">
        <v>37570</v>
      </c>
      <c r="F9263" s="4">
        <v>1.12808799743652</v>
      </c>
      <c r="G9263" s="4" t="s">
        <v>37571</v>
      </c>
    </row>
    <row r="9264" spans="1:7">
      <c r="A9264" s="4" t="s">
        <v>37572</v>
      </c>
      <c r="B9264" s="4" t="s">
        <v>37573</v>
      </c>
      <c r="C9264" s="4" t="s">
        <v>464</v>
      </c>
      <c r="D9264" s="4">
        <v>44</v>
      </c>
      <c r="E9264" s="4" t="s">
        <v>37574</v>
      </c>
      <c r="F9264" s="4">
        <v>1.12794864177704</v>
      </c>
      <c r="G9264" s="4" t="s">
        <v>37575</v>
      </c>
    </row>
    <row r="9265" spans="1:7">
      <c r="A9265" s="4" t="s">
        <v>37576</v>
      </c>
      <c r="B9265" s="4" t="s">
        <v>37577</v>
      </c>
      <c r="C9265" s="4" t="s">
        <v>464</v>
      </c>
      <c r="D9265" s="4">
        <v>35</v>
      </c>
      <c r="E9265" s="4" t="s">
        <v>37578</v>
      </c>
      <c r="F9265" s="4">
        <v>1.12784349918365</v>
      </c>
      <c r="G9265" s="4" t="s">
        <v>37579</v>
      </c>
    </row>
    <row r="9266" spans="1:7">
      <c r="A9266" s="4" t="s">
        <v>37580</v>
      </c>
      <c r="B9266" s="4" t="s">
        <v>37581</v>
      </c>
      <c r="C9266" s="4" t="s">
        <v>464</v>
      </c>
      <c r="D9266" s="4">
        <v>34</v>
      </c>
      <c r="E9266" s="4" t="s">
        <v>37582</v>
      </c>
      <c r="F9266" s="4">
        <v>1.12777543067932</v>
      </c>
      <c r="G9266" s="4" t="s">
        <v>37583</v>
      </c>
    </row>
    <row r="9267" spans="1:7">
      <c r="A9267" s="4" t="s">
        <v>37584</v>
      </c>
      <c r="B9267" s="4" t="s">
        <v>37585</v>
      </c>
      <c r="C9267" s="4" t="s">
        <v>464</v>
      </c>
      <c r="D9267" s="4">
        <v>35</v>
      </c>
      <c r="E9267" s="4" t="s">
        <v>37586</v>
      </c>
      <c r="F9267" s="4">
        <v>1.12730944156647</v>
      </c>
      <c r="G9267" s="4" t="s">
        <v>37587</v>
      </c>
    </row>
    <row r="9268" spans="1:7">
      <c r="A9268" s="4" t="s">
        <v>37588</v>
      </c>
      <c r="B9268" s="4" t="s">
        <v>37589</v>
      </c>
      <c r="C9268" s="4" t="s">
        <v>551</v>
      </c>
      <c r="D9268" s="4">
        <v>18</v>
      </c>
      <c r="E9268" s="4" t="s">
        <v>37590</v>
      </c>
      <c r="F9268" s="4">
        <v>1.12671446800232</v>
      </c>
      <c r="G9268" s="4" t="s">
        <v>37591</v>
      </c>
    </row>
    <row r="9269" spans="1:7">
      <c r="A9269" s="4" t="s">
        <v>37592</v>
      </c>
      <c r="B9269" s="4" t="s">
        <v>37593</v>
      </c>
      <c r="C9269" s="4" t="s">
        <v>551</v>
      </c>
      <c r="D9269" s="4">
        <v>17</v>
      </c>
      <c r="E9269" s="4" t="s">
        <v>37594</v>
      </c>
      <c r="F9269" s="4">
        <v>1.12671446800232</v>
      </c>
      <c r="G9269" s="4" t="s">
        <v>37595</v>
      </c>
    </row>
    <row r="9270" spans="1:7">
      <c r="A9270" s="4" t="s">
        <v>37596</v>
      </c>
      <c r="B9270" s="4" t="s">
        <v>37597</v>
      </c>
      <c r="C9270" s="4" t="s">
        <v>551</v>
      </c>
      <c r="D9270" s="4">
        <v>13</v>
      </c>
      <c r="E9270" s="4" t="s">
        <v>37598</v>
      </c>
      <c r="F9270" s="4">
        <v>1.12671446800232</v>
      </c>
      <c r="G9270" s="4" t="s">
        <v>37599</v>
      </c>
    </row>
    <row r="9271" spans="1:7">
      <c r="A9271" s="4" t="s">
        <v>37600</v>
      </c>
      <c r="B9271" s="4" t="s">
        <v>37601</v>
      </c>
      <c r="C9271" s="4" t="s">
        <v>4103</v>
      </c>
      <c r="D9271" s="4">
        <v>12</v>
      </c>
      <c r="E9271" s="4" t="s">
        <v>37602</v>
      </c>
      <c r="F9271" s="4">
        <v>1.12671446800232</v>
      </c>
      <c r="G9271" s="4" t="s">
        <v>37603</v>
      </c>
    </row>
    <row r="9272" spans="1:7">
      <c r="A9272" s="4" t="s">
        <v>37604</v>
      </c>
      <c r="B9272" s="4" t="s">
        <v>37605</v>
      </c>
      <c r="C9272" s="4" t="s">
        <v>4103</v>
      </c>
      <c r="D9272" s="4">
        <v>9</v>
      </c>
      <c r="E9272" s="4" t="s">
        <v>37606</v>
      </c>
      <c r="F9272" s="4">
        <v>1.12671446800232</v>
      </c>
      <c r="G9272" s="4" t="s">
        <v>37607</v>
      </c>
    </row>
    <row r="9273" spans="1:7">
      <c r="A9273" s="4" t="s">
        <v>37608</v>
      </c>
      <c r="B9273" s="4" t="s">
        <v>37609</v>
      </c>
      <c r="C9273" s="4" t="s">
        <v>464</v>
      </c>
      <c r="D9273" s="4">
        <v>44</v>
      </c>
      <c r="E9273" s="4" t="s">
        <v>37610</v>
      </c>
      <c r="F9273" s="4">
        <v>1.12668657302856</v>
      </c>
      <c r="G9273" s="4" t="s">
        <v>37611</v>
      </c>
    </row>
    <row r="9274" spans="1:7">
      <c r="A9274" s="4" t="s">
        <v>37612</v>
      </c>
      <c r="B9274" s="4" t="s">
        <v>37613</v>
      </c>
      <c r="C9274" s="4" t="s">
        <v>464</v>
      </c>
      <c r="D9274" s="4">
        <v>36</v>
      </c>
      <c r="E9274" s="4" t="s">
        <v>37614</v>
      </c>
      <c r="F9274" s="4">
        <v>1.1266633272171</v>
      </c>
      <c r="G9274" s="4" t="s">
        <v>37615</v>
      </c>
    </row>
    <row r="9275" spans="1:7">
      <c r="A9275" s="4" t="s">
        <v>37616</v>
      </c>
      <c r="B9275" s="4" t="s">
        <v>37617</v>
      </c>
      <c r="C9275" s="4" t="s">
        <v>551</v>
      </c>
      <c r="D9275" s="4">
        <v>14</v>
      </c>
      <c r="E9275" s="4" t="s">
        <v>37618</v>
      </c>
      <c r="F9275" s="4">
        <v>1.12610340118408</v>
      </c>
      <c r="G9275" s="4" t="s">
        <v>37619</v>
      </c>
    </row>
    <row r="9276" spans="1:7">
      <c r="A9276" s="4" t="s">
        <v>37620</v>
      </c>
      <c r="B9276" s="4" t="s">
        <v>37621</v>
      </c>
      <c r="C9276" s="4" t="s">
        <v>551</v>
      </c>
      <c r="D9276" s="4">
        <v>12</v>
      </c>
      <c r="E9276" s="4" t="s">
        <v>37622</v>
      </c>
      <c r="F9276" s="4">
        <v>1.12610340118408</v>
      </c>
      <c r="G9276" s="4" t="s">
        <v>37623</v>
      </c>
    </row>
    <row r="9277" spans="1:7">
      <c r="A9277" s="4" t="s">
        <v>37624</v>
      </c>
      <c r="B9277" s="4" t="s">
        <v>37625</v>
      </c>
      <c r="C9277" s="4" t="s">
        <v>464</v>
      </c>
      <c r="D9277" s="4">
        <v>38</v>
      </c>
      <c r="E9277" s="4" t="s">
        <v>37626</v>
      </c>
      <c r="F9277" s="4">
        <v>1.12596690654755</v>
      </c>
      <c r="G9277" s="4" t="s">
        <v>37627</v>
      </c>
    </row>
    <row r="9278" spans="1:7">
      <c r="A9278" s="4" t="s">
        <v>37628</v>
      </c>
      <c r="B9278" s="4" t="s">
        <v>37629</v>
      </c>
      <c r="C9278" s="4" t="s">
        <v>464</v>
      </c>
      <c r="D9278" s="4">
        <v>46</v>
      </c>
      <c r="E9278" s="4" t="s">
        <v>37630</v>
      </c>
      <c r="F9278" s="4">
        <v>1.12586140632629</v>
      </c>
      <c r="G9278" s="4" t="s">
        <v>37631</v>
      </c>
    </row>
    <row r="9279" spans="1:7">
      <c r="A9279" s="4" t="s">
        <v>37632</v>
      </c>
      <c r="B9279" s="4" t="s">
        <v>37633</v>
      </c>
      <c r="C9279" s="4" t="s">
        <v>464</v>
      </c>
      <c r="D9279" s="4">
        <v>36</v>
      </c>
      <c r="E9279" s="4" t="s">
        <v>37634</v>
      </c>
      <c r="F9279" s="4">
        <v>1.12539875507355</v>
      </c>
      <c r="G9279" s="4" t="s">
        <v>37635</v>
      </c>
    </row>
    <row r="9280" spans="1:7">
      <c r="A9280" s="4" t="s">
        <v>37636</v>
      </c>
      <c r="B9280" s="4" t="s">
        <v>37637</v>
      </c>
      <c r="C9280" s="4" t="s">
        <v>464</v>
      </c>
      <c r="D9280" s="4">
        <v>35</v>
      </c>
      <c r="E9280" s="4" t="s">
        <v>37638</v>
      </c>
      <c r="F9280" s="4">
        <v>1.12515616416931</v>
      </c>
      <c r="G9280" s="4" t="s">
        <v>37639</v>
      </c>
    </row>
    <row r="9281" spans="1:7">
      <c r="A9281" s="4" t="s">
        <v>37640</v>
      </c>
      <c r="B9281" s="4" t="s">
        <v>37641</v>
      </c>
      <c r="C9281" s="4" t="s">
        <v>464</v>
      </c>
      <c r="D9281" s="4">
        <v>32</v>
      </c>
      <c r="E9281" s="4" t="s">
        <v>37642</v>
      </c>
      <c r="F9281" s="4">
        <v>1.12498390674591</v>
      </c>
      <c r="G9281" s="4" t="s">
        <v>37643</v>
      </c>
    </row>
    <row r="9282" spans="1:7">
      <c r="A9282" s="4" t="s">
        <v>37644</v>
      </c>
      <c r="B9282" s="4" t="s">
        <v>37645</v>
      </c>
      <c r="C9282" s="4" t="s">
        <v>464</v>
      </c>
      <c r="D9282" s="4">
        <v>18</v>
      </c>
      <c r="E9282" s="4" t="s">
        <v>37646</v>
      </c>
      <c r="F9282" s="4">
        <v>1.12471830844879</v>
      </c>
      <c r="G9282" s="4" t="s">
        <v>37647</v>
      </c>
    </row>
    <row r="9283" spans="1:7">
      <c r="A9283" s="4" t="s">
        <v>37648</v>
      </c>
      <c r="B9283" s="4" t="s">
        <v>37649</v>
      </c>
      <c r="C9283" s="4" t="s">
        <v>464</v>
      </c>
      <c r="D9283" s="4">
        <v>41</v>
      </c>
      <c r="E9283" s="4" t="s">
        <v>37650</v>
      </c>
      <c r="F9283" s="4">
        <v>1.1243851184845</v>
      </c>
      <c r="G9283" s="4" t="s">
        <v>37651</v>
      </c>
    </row>
    <row r="9284" spans="1:7">
      <c r="A9284" s="4" t="s">
        <v>37652</v>
      </c>
      <c r="B9284" s="4" t="s">
        <v>37653</v>
      </c>
      <c r="C9284" s="4" t="s">
        <v>464</v>
      </c>
      <c r="D9284" s="4">
        <v>16</v>
      </c>
      <c r="E9284" s="4" t="s">
        <v>37654</v>
      </c>
      <c r="F9284" s="4">
        <v>1.12426257133484</v>
      </c>
      <c r="G9284" s="4" t="s">
        <v>37655</v>
      </c>
    </row>
    <row r="9285" spans="1:7">
      <c r="A9285" s="4" t="s">
        <v>37656</v>
      </c>
      <c r="B9285" s="4" t="s">
        <v>37657</v>
      </c>
      <c r="C9285" s="4" t="s">
        <v>464</v>
      </c>
      <c r="D9285" s="4">
        <v>39</v>
      </c>
      <c r="E9285" s="4" t="s">
        <v>37658</v>
      </c>
      <c r="F9285" s="4">
        <v>1.12415373325348</v>
      </c>
      <c r="G9285" s="4" t="s">
        <v>37659</v>
      </c>
    </row>
    <row r="9286" spans="1:7">
      <c r="A9286" s="4" t="s">
        <v>37660</v>
      </c>
      <c r="B9286" s="4" t="s">
        <v>37661</v>
      </c>
      <c r="C9286" s="4" t="s">
        <v>464</v>
      </c>
      <c r="D9286" s="4">
        <v>37</v>
      </c>
      <c r="E9286" s="4" t="s">
        <v>37662</v>
      </c>
      <c r="F9286" s="4">
        <v>1.12391722202301</v>
      </c>
      <c r="G9286" s="4" t="s">
        <v>37663</v>
      </c>
    </row>
    <row r="9287" spans="1:7">
      <c r="A9287" s="4" t="s">
        <v>37664</v>
      </c>
      <c r="B9287" s="4" t="s">
        <v>37665</v>
      </c>
      <c r="C9287" s="4" t="s">
        <v>464</v>
      </c>
      <c r="D9287" s="4">
        <v>32</v>
      </c>
      <c r="E9287" s="4" t="s">
        <v>37666</v>
      </c>
      <c r="F9287" s="4">
        <v>1.12363767623901</v>
      </c>
      <c r="G9287" s="4" t="s">
        <v>37667</v>
      </c>
    </row>
    <row r="9288" spans="1:7">
      <c r="A9288" s="4" t="s">
        <v>37668</v>
      </c>
      <c r="B9288" s="4" t="s">
        <v>37669</v>
      </c>
      <c r="C9288" s="4" t="s">
        <v>464</v>
      </c>
      <c r="D9288" s="4">
        <v>26</v>
      </c>
      <c r="E9288" s="4" t="s">
        <v>37670</v>
      </c>
      <c r="F9288" s="4">
        <v>1.1228334903717</v>
      </c>
      <c r="G9288" s="4" t="s">
        <v>37671</v>
      </c>
    </row>
    <row r="9289" spans="1:7">
      <c r="A9289" s="4" t="s">
        <v>37672</v>
      </c>
      <c r="B9289" s="4" t="s">
        <v>37673</v>
      </c>
      <c r="C9289" s="4" t="s">
        <v>464</v>
      </c>
      <c r="D9289" s="4">
        <v>38</v>
      </c>
      <c r="E9289" s="4" t="s">
        <v>37674</v>
      </c>
      <c r="F9289" s="4">
        <v>1.12268471717834</v>
      </c>
      <c r="G9289" s="4" t="s">
        <v>37675</v>
      </c>
    </row>
    <row r="9290" spans="1:7">
      <c r="A9290" s="4" t="s">
        <v>37676</v>
      </c>
      <c r="B9290" s="4" t="s">
        <v>37677</v>
      </c>
      <c r="C9290" s="4" t="s">
        <v>464</v>
      </c>
      <c r="D9290" s="4">
        <v>33</v>
      </c>
      <c r="E9290" s="4" t="s">
        <v>37678</v>
      </c>
      <c r="F9290" s="4">
        <v>1.12193667888641</v>
      </c>
      <c r="G9290" s="4" t="s">
        <v>37679</v>
      </c>
    </row>
    <row r="9291" spans="1:7">
      <c r="A9291" s="4" t="s">
        <v>37680</v>
      </c>
      <c r="B9291" s="4" t="s">
        <v>37681</v>
      </c>
      <c r="C9291" s="4" t="s">
        <v>464</v>
      </c>
      <c r="D9291" s="4">
        <v>30</v>
      </c>
      <c r="E9291" s="4" t="s">
        <v>37682</v>
      </c>
      <c r="F9291" s="4">
        <v>1.12164044380188</v>
      </c>
      <c r="G9291" s="4" t="s">
        <v>37683</v>
      </c>
    </row>
    <row r="9292" spans="1:7">
      <c r="A9292" s="4" t="s">
        <v>37684</v>
      </c>
      <c r="B9292" s="4" t="s">
        <v>37685</v>
      </c>
      <c r="C9292" s="4" t="s">
        <v>464</v>
      </c>
      <c r="D9292" s="4">
        <v>40</v>
      </c>
      <c r="E9292" s="4" t="s">
        <v>37686</v>
      </c>
      <c r="F9292" s="4">
        <v>1.12146580219269</v>
      </c>
      <c r="G9292" s="4" t="s">
        <v>37687</v>
      </c>
    </row>
    <row r="9293" spans="1:7">
      <c r="A9293" s="4" t="s">
        <v>37688</v>
      </c>
      <c r="B9293" s="4" t="s">
        <v>37689</v>
      </c>
      <c r="C9293" s="4" t="s">
        <v>464</v>
      </c>
      <c r="D9293" s="4">
        <v>41</v>
      </c>
      <c r="E9293" s="4" t="s">
        <v>37690</v>
      </c>
      <c r="F9293" s="4">
        <v>1.1209774017334</v>
      </c>
      <c r="G9293" s="4" t="s">
        <v>37691</v>
      </c>
    </row>
    <row r="9294" spans="1:7">
      <c r="A9294" s="4" t="s">
        <v>37692</v>
      </c>
      <c r="B9294" s="4" t="s">
        <v>37693</v>
      </c>
      <c r="C9294" s="4" t="s">
        <v>464</v>
      </c>
      <c r="D9294" s="4">
        <v>44</v>
      </c>
      <c r="E9294" s="4" t="s">
        <v>37694</v>
      </c>
      <c r="F9294" s="4">
        <v>1.12087380886078</v>
      </c>
      <c r="G9294" s="4" t="s">
        <v>37695</v>
      </c>
    </row>
    <row r="9295" spans="1:7">
      <c r="A9295" s="4" t="s">
        <v>37696</v>
      </c>
      <c r="B9295" s="4" t="s">
        <v>37697</v>
      </c>
      <c r="C9295" s="4" t="s">
        <v>464</v>
      </c>
      <c r="D9295" s="4">
        <v>48</v>
      </c>
      <c r="E9295" s="4" t="s">
        <v>37698</v>
      </c>
      <c r="F9295" s="4">
        <v>1.12083530426025</v>
      </c>
      <c r="G9295" s="4" t="s">
        <v>37699</v>
      </c>
    </row>
    <row r="9296" spans="1:7">
      <c r="A9296" s="4" t="s">
        <v>37700</v>
      </c>
      <c r="B9296" s="4" t="s">
        <v>37701</v>
      </c>
      <c r="C9296" s="4" t="s">
        <v>464</v>
      </c>
      <c r="D9296" s="4">
        <v>42</v>
      </c>
      <c r="E9296" s="4" t="s">
        <v>37702</v>
      </c>
      <c r="F9296" s="4">
        <v>1.12042820453644</v>
      </c>
      <c r="G9296" s="4" t="s">
        <v>37703</v>
      </c>
    </row>
    <row r="9297" spans="1:7">
      <c r="A9297" s="4" t="s">
        <v>37704</v>
      </c>
      <c r="B9297" s="4" t="s">
        <v>37705</v>
      </c>
      <c r="C9297" s="4" t="s">
        <v>464</v>
      </c>
      <c r="D9297" s="4">
        <v>32</v>
      </c>
      <c r="E9297" s="4" t="s">
        <v>37706</v>
      </c>
      <c r="F9297" s="4">
        <v>1.12029778957367</v>
      </c>
      <c r="G9297" s="4" t="s">
        <v>37707</v>
      </c>
    </row>
    <row r="9298" spans="1:7">
      <c r="A9298" s="4" t="s">
        <v>37708</v>
      </c>
      <c r="B9298" s="4" t="s">
        <v>37709</v>
      </c>
      <c r="C9298" s="4" t="s">
        <v>464</v>
      </c>
      <c r="D9298" s="4">
        <v>38</v>
      </c>
      <c r="E9298" s="4" t="s">
        <v>37710</v>
      </c>
      <c r="F9298" s="4">
        <v>1.11977875232697</v>
      </c>
      <c r="G9298" s="4" t="s">
        <v>37711</v>
      </c>
    </row>
    <row r="9299" spans="1:7">
      <c r="A9299" s="4" t="s">
        <v>37712</v>
      </c>
      <c r="B9299" s="4" t="s">
        <v>37713</v>
      </c>
      <c r="C9299" s="4" t="s">
        <v>464</v>
      </c>
      <c r="D9299" s="4">
        <v>40</v>
      </c>
      <c r="E9299" s="4" t="s">
        <v>37714</v>
      </c>
      <c r="F9299" s="4">
        <v>1.11949920654297</v>
      </c>
      <c r="G9299" s="4" t="s">
        <v>37715</v>
      </c>
    </row>
    <row r="9300" spans="1:7">
      <c r="A9300" s="4" t="s">
        <v>37716</v>
      </c>
      <c r="B9300" s="4" t="s">
        <v>37717</v>
      </c>
      <c r="C9300" s="4" t="s">
        <v>3050</v>
      </c>
      <c r="D9300" s="4">
        <v>2</v>
      </c>
      <c r="E9300" s="4" t="s">
        <v>37718</v>
      </c>
      <c r="F9300" s="4">
        <v>1.11948812007904</v>
      </c>
      <c r="G9300" s="4" t="s">
        <v>37719</v>
      </c>
    </row>
    <row r="9301" spans="1:7">
      <c r="A9301" s="4" t="s">
        <v>37720</v>
      </c>
      <c r="B9301" s="4" t="s">
        <v>37721</v>
      </c>
      <c r="C9301" s="4" t="s">
        <v>464</v>
      </c>
      <c r="D9301" s="4">
        <v>25</v>
      </c>
      <c r="E9301" s="4" t="s">
        <v>37722</v>
      </c>
      <c r="F9301" s="4">
        <v>1.11880302429199</v>
      </c>
      <c r="G9301" s="4" t="s">
        <v>37723</v>
      </c>
    </row>
    <row r="9302" spans="1:7">
      <c r="A9302" s="4" t="s">
        <v>37724</v>
      </c>
      <c r="B9302" s="4" t="s">
        <v>37725</v>
      </c>
      <c r="C9302" s="4" t="s">
        <v>464</v>
      </c>
      <c r="D9302" s="4">
        <v>38</v>
      </c>
      <c r="E9302" s="4" t="s">
        <v>37726</v>
      </c>
      <c r="F9302" s="4">
        <v>1.11851990222931</v>
      </c>
      <c r="G9302" s="4" t="s">
        <v>37727</v>
      </c>
    </row>
    <row r="9303" spans="1:7">
      <c r="A9303" s="4" t="s">
        <v>37728</v>
      </c>
      <c r="B9303" s="4" t="s">
        <v>37729</v>
      </c>
      <c r="C9303" s="4" t="s">
        <v>464</v>
      </c>
      <c r="D9303" s="4">
        <v>48</v>
      </c>
      <c r="E9303" s="4" t="s">
        <v>37730</v>
      </c>
      <c r="F9303" s="4">
        <v>1.11806952953339</v>
      </c>
      <c r="G9303" s="4" t="s">
        <v>37731</v>
      </c>
    </row>
    <row r="9304" spans="1:7">
      <c r="A9304" s="4" t="s">
        <v>37732</v>
      </c>
      <c r="B9304" s="4" t="s">
        <v>37733</v>
      </c>
      <c r="C9304" s="4" t="s">
        <v>464</v>
      </c>
      <c r="D9304" s="4">
        <v>29</v>
      </c>
      <c r="E9304" s="4" t="s">
        <v>37734</v>
      </c>
      <c r="F9304" s="4">
        <v>1.11790800094604</v>
      </c>
      <c r="G9304" s="4" t="s">
        <v>37735</v>
      </c>
    </row>
    <row r="9305" spans="1:7">
      <c r="A9305" s="4" t="s">
        <v>37736</v>
      </c>
      <c r="B9305" s="4" t="s">
        <v>37737</v>
      </c>
      <c r="C9305" s="4" t="s">
        <v>464</v>
      </c>
      <c r="D9305" s="4">
        <v>38</v>
      </c>
      <c r="E9305" s="4" t="s">
        <v>37738</v>
      </c>
      <c r="F9305" s="4">
        <v>1.11789917945862</v>
      </c>
      <c r="G9305" s="4" t="s">
        <v>37739</v>
      </c>
    </row>
    <row r="9306" spans="1:7">
      <c r="A9306" s="4" t="s">
        <v>37740</v>
      </c>
      <c r="B9306" s="4" t="s">
        <v>37741</v>
      </c>
      <c r="C9306" s="4" t="s">
        <v>464</v>
      </c>
      <c r="D9306" s="4">
        <v>28</v>
      </c>
      <c r="E9306" s="4" t="s">
        <v>37742</v>
      </c>
      <c r="F9306" s="4">
        <v>1.11778855323792</v>
      </c>
      <c r="G9306" s="4" t="s">
        <v>37743</v>
      </c>
    </row>
    <row r="9307" spans="1:7">
      <c r="A9307" s="4" t="s">
        <v>37744</v>
      </c>
      <c r="B9307" s="4" t="s">
        <v>37745</v>
      </c>
      <c r="C9307" s="4" t="s">
        <v>464</v>
      </c>
      <c r="D9307" s="4">
        <v>38</v>
      </c>
      <c r="E9307" s="4" t="s">
        <v>37746</v>
      </c>
      <c r="F9307" s="4">
        <v>1.11765992641449</v>
      </c>
      <c r="G9307" s="4" t="s">
        <v>37747</v>
      </c>
    </row>
    <row r="9308" spans="1:7">
      <c r="A9308" s="4" t="s">
        <v>37748</v>
      </c>
      <c r="B9308" s="4" t="s">
        <v>37749</v>
      </c>
      <c r="C9308" s="4" t="s">
        <v>464</v>
      </c>
      <c r="D9308" s="4">
        <v>32</v>
      </c>
      <c r="E9308" s="4" t="s">
        <v>37750</v>
      </c>
      <c r="F9308" s="4">
        <v>1.11740970611572</v>
      </c>
      <c r="G9308" s="4" t="s">
        <v>37751</v>
      </c>
    </row>
    <row r="9309" spans="1:7">
      <c r="A9309" s="4" t="s">
        <v>37752</v>
      </c>
      <c r="B9309" s="4" t="s">
        <v>37753</v>
      </c>
      <c r="C9309" s="4" t="s">
        <v>464</v>
      </c>
      <c r="D9309" s="4">
        <v>38</v>
      </c>
      <c r="E9309" s="4" t="s">
        <v>37754</v>
      </c>
      <c r="F9309" s="4">
        <v>1.11678302288055</v>
      </c>
      <c r="G9309" s="4" t="s">
        <v>37755</v>
      </c>
    </row>
    <row r="9310" spans="1:7">
      <c r="A9310" s="4" t="s">
        <v>37756</v>
      </c>
      <c r="B9310" s="4" t="s">
        <v>37757</v>
      </c>
      <c r="C9310" s="4" t="s">
        <v>464</v>
      </c>
      <c r="D9310" s="4">
        <v>33</v>
      </c>
      <c r="E9310" s="4" t="s">
        <v>37758</v>
      </c>
      <c r="F9310" s="4">
        <v>1.11601006984711</v>
      </c>
      <c r="G9310" s="4" t="s">
        <v>37759</v>
      </c>
    </row>
    <row r="9311" spans="1:7">
      <c r="A9311" s="4" t="s">
        <v>37760</v>
      </c>
      <c r="B9311" s="4" t="s">
        <v>37761</v>
      </c>
      <c r="C9311" s="4" t="s">
        <v>464</v>
      </c>
      <c r="D9311" s="4">
        <v>44</v>
      </c>
      <c r="E9311" s="4" t="s">
        <v>37762</v>
      </c>
      <c r="F9311" s="4">
        <v>1.11587965488434</v>
      </c>
      <c r="G9311" s="4" t="s">
        <v>37763</v>
      </c>
    </row>
    <row r="9312" spans="1:7">
      <c r="A9312" s="4" t="s">
        <v>37764</v>
      </c>
      <c r="B9312" s="4" t="s">
        <v>37765</v>
      </c>
      <c r="C9312" s="4" t="s">
        <v>551</v>
      </c>
      <c r="D9312" s="4">
        <v>18</v>
      </c>
      <c r="E9312" s="4" t="s">
        <v>37766</v>
      </c>
      <c r="F9312" s="4">
        <v>1.11585760116577</v>
      </c>
      <c r="G9312" s="4" t="s">
        <v>37767</v>
      </c>
    </row>
    <row r="9313" spans="1:7">
      <c r="A9313" s="4" t="s">
        <v>37768</v>
      </c>
      <c r="B9313" s="4" t="s">
        <v>37769</v>
      </c>
      <c r="C9313" s="4" t="s">
        <v>464</v>
      </c>
      <c r="D9313" s="4">
        <v>36</v>
      </c>
      <c r="E9313" s="4" t="s">
        <v>37770</v>
      </c>
      <c r="F9313" s="4">
        <v>1.11576986312866</v>
      </c>
      <c r="G9313" s="4" t="s">
        <v>37771</v>
      </c>
    </row>
    <row r="9314" spans="1:7">
      <c r="A9314" s="4" t="s">
        <v>37772</v>
      </c>
      <c r="B9314" s="4" t="s">
        <v>37773</v>
      </c>
      <c r="C9314" s="4" t="s">
        <v>464</v>
      </c>
      <c r="D9314" s="4">
        <v>36</v>
      </c>
      <c r="E9314" s="4" t="s">
        <v>37774</v>
      </c>
      <c r="F9314" s="4">
        <v>1.11547446250916</v>
      </c>
      <c r="G9314" s="4" t="s">
        <v>37775</v>
      </c>
    </row>
    <row r="9315" spans="1:7">
      <c r="A9315" s="4" t="s">
        <v>37776</v>
      </c>
      <c r="B9315" s="4" t="s">
        <v>37777</v>
      </c>
      <c r="C9315" s="4" t="s">
        <v>464</v>
      </c>
      <c r="D9315" s="4">
        <v>36</v>
      </c>
      <c r="E9315" s="4" t="s">
        <v>37778</v>
      </c>
      <c r="F9315" s="4">
        <v>1.11541771888733</v>
      </c>
      <c r="G9315" s="4" t="s">
        <v>37779</v>
      </c>
    </row>
    <row r="9316" spans="1:7">
      <c r="A9316" s="4" t="s">
        <v>37780</v>
      </c>
      <c r="B9316" s="4" t="s">
        <v>37781</v>
      </c>
      <c r="C9316" s="4" t="s">
        <v>464</v>
      </c>
      <c r="D9316" s="4">
        <v>19</v>
      </c>
      <c r="E9316" s="4" t="s">
        <v>37782</v>
      </c>
      <c r="F9316" s="4">
        <v>1.11498939990997</v>
      </c>
      <c r="G9316" s="4" t="s">
        <v>37783</v>
      </c>
    </row>
    <row r="9317" spans="1:7">
      <c r="A9317" s="4" t="s">
        <v>37784</v>
      </c>
      <c r="B9317" s="4" t="s">
        <v>37785</v>
      </c>
      <c r="C9317" s="4" t="s">
        <v>464</v>
      </c>
      <c r="D9317" s="4">
        <v>34</v>
      </c>
      <c r="E9317" s="4" t="s">
        <v>37786</v>
      </c>
      <c r="F9317" s="4">
        <v>1.11469686031342</v>
      </c>
      <c r="G9317" s="4" t="s">
        <v>37787</v>
      </c>
    </row>
    <row r="9318" spans="1:7">
      <c r="A9318" s="4" t="s">
        <v>37788</v>
      </c>
      <c r="B9318" s="4" t="s">
        <v>37789</v>
      </c>
      <c r="C9318" s="4" t="s">
        <v>4103</v>
      </c>
      <c r="D9318" s="4">
        <v>9</v>
      </c>
      <c r="E9318" s="4" t="s">
        <v>37790</v>
      </c>
      <c r="F9318" s="4">
        <v>1.11465358734131</v>
      </c>
      <c r="G9318" s="4" t="s">
        <v>37791</v>
      </c>
    </row>
    <row r="9319" spans="1:7">
      <c r="A9319" s="4" t="s">
        <v>37792</v>
      </c>
      <c r="B9319" s="4" t="s">
        <v>37793</v>
      </c>
      <c r="C9319" s="4" t="s">
        <v>464</v>
      </c>
      <c r="D9319" s="4">
        <v>31</v>
      </c>
      <c r="E9319" s="4" t="s">
        <v>37794</v>
      </c>
      <c r="F9319" s="4">
        <v>1.11459338665009</v>
      </c>
      <c r="G9319" s="4" t="s">
        <v>37795</v>
      </c>
    </row>
    <row r="9320" spans="1:7">
      <c r="A9320" s="4" t="s">
        <v>37796</v>
      </c>
      <c r="B9320" s="4" t="s">
        <v>37797</v>
      </c>
      <c r="C9320" s="4" t="s">
        <v>464</v>
      </c>
      <c r="D9320" s="4">
        <v>25</v>
      </c>
      <c r="E9320" s="4" t="s">
        <v>37798</v>
      </c>
      <c r="F9320" s="4">
        <v>1.11450719833374</v>
      </c>
      <c r="G9320" s="4" t="s">
        <v>37799</v>
      </c>
    </row>
    <row r="9321" spans="1:7">
      <c r="A9321" s="4" t="s">
        <v>37800</v>
      </c>
      <c r="B9321" s="4" t="s">
        <v>37801</v>
      </c>
      <c r="C9321" s="4" t="s">
        <v>464</v>
      </c>
      <c r="D9321" s="4">
        <v>33</v>
      </c>
      <c r="E9321" s="4" t="s">
        <v>37802</v>
      </c>
      <c r="F9321" s="4">
        <v>1.11444568634033</v>
      </c>
      <c r="G9321" s="4" t="s">
        <v>37803</v>
      </c>
    </row>
    <row r="9322" spans="1:7">
      <c r="A9322" s="4" t="s">
        <v>37804</v>
      </c>
      <c r="B9322" s="4" t="s">
        <v>37805</v>
      </c>
      <c r="C9322" s="4" t="s">
        <v>464</v>
      </c>
      <c r="D9322" s="4">
        <v>34</v>
      </c>
      <c r="E9322" s="4" t="s">
        <v>37806</v>
      </c>
      <c r="F9322" s="4">
        <v>1.11439645290375</v>
      </c>
      <c r="G9322" s="4" t="s">
        <v>37807</v>
      </c>
    </row>
    <row r="9323" spans="1:7">
      <c r="A9323" s="4" t="s">
        <v>37808</v>
      </c>
      <c r="B9323" s="4" t="s">
        <v>37809</v>
      </c>
      <c r="C9323" s="4" t="s">
        <v>464</v>
      </c>
      <c r="D9323" s="4">
        <v>32</v>
      </c>
      <c r="E9323" s="4" t="s">
        <v>37810</v>
      </c>
      <c r="F9323" s="4">
        <v>1.11435079574585</v>
      </c>
      <c r="G9323" s="4" t="s">
        <v>37811</v>
      </c>
    </row>
    <row r="9324" spans="1:7">
      <c r="A9324" s="4" t="s">
        <v>37812</v>
      </c>
      <c r="B9324" s="4" t="s">
        <v>37813</v>
      </c>
      <c r="C9324" s="4" t="s">
        <v>464</v>
      </c>
      <c r="D9324" s="4">
        <v>37</v>
      </c>
      <c r="E9324" s="4" t="s">
        <v>37814</v>
      </c>
      <c r="F9324" s="4">
        <v>1.11424946784973</v>
      </c>
      <c r="G9324" s="4" t="s">
        <v>37815</v>
      </c>
    </row>
    <row r="9325" spans="1:7">
      <c r="A9325" s="4" t="s">
        <v>37816</v>
      </c>
      <c r="B9325" s="4" t="s">
        <v>37817</v>
      </c>
      <c r="C9325" s="4" t="s">
        <v>464</v>
      </c>
      <c r="D9325" s="4">
        <v>32</v>
      </c>
      <c r="E9325" s="4" t="s">
        <v>37818</v>
      </c>
      <c r="F9325" s="4">
        <v>1.1139988899231</v>
      </c>
      <c r="G9325" s="4" t="s">
        <v>37819</v>
      </c>
    </row>
    <row r="9326" spans="1:7">
      <c r="A9326" s="4" t="s">
        <v>37820</v>
      </c>
      <c r="B9326" s="4" t="s">
        <v>37821</v>
      </c>
      <c r="C9326" s="4" t="s">
        <v>464</v>
      </c>
      <c r="D9326" s="4">
        <v>38</v>
      </c>
      <c r="E9326" s="4" t="s">
        <v>37822</v>
      </c>
      <c r="F9326" s="4">
        <v>1.11373102664948</v>
      </c>
      <c r="G9326" s="4" t="s">
        <v>37823</v>
      </c>
    </row>
    <row r="9327" spans="1:7">
      <c r="A9327" s="4" t="s">
        <v>37824</v>
      </c>
      <c r="B9327" s="4" t="s">
        <v>37825</v>
      </c>
      <c r="C9327" s="4" t="s">
        <v>464</v>
      </c>
      <c r="D9327" s="4">
        <v>41</v>
      </c>
      <c r="E9327" s="4" t="s">
        <v>37826</v>
      </c>
      <c r="F9327" s="4">
        <v>1.11370229721069</v>
      </c>
      <c r="G9327" s="4" t="s">
        <v>37827</v>
      </c>
    </row>
    <row r="9328" spans="1:7">
      <c r="A9328" s="4" t="s">
        <v>37828</v>
      </c>
      <c r="B9328" s="4" t="s">
        <v>37829</v>
      </c>
      <c r="C9328" s="4" t="s">
        <v>464</v>
      </c>
      <c r="D9328" s="4">
        <v>38</v>
      </c>
      <c r="E9328" s="4" t="s">
        <v>37830</v>
      </c>
      <c r="F9328" s="4">
        <v>1.1136394739151</v>
      </c>
      <c r="G9328" s="4" t="s">
        <v>37831</v>
      </c>
    </row>
    <row r="9329" spans="1:7">
      <c r="A9329" s="4" t="s">
        <v>37832</v>
      </c>
      <c r="B9329" s="4" t="s">
        <v>37833</v>
      </c>
      <c r="C9329" s="4" t="s">
        <v>4103</v>
      </c>
      <c r="D9329" s="4">
        <v>23</v>
      </c>
      <c r="E9329" s="4" t="s">
        <v>37834</v>
      </c>
      <c r="F9329" s="4">
        <v>1.11353611946106</v>
      </c>
      <c r="G9329" s="4" t="s">
        <v>37835</v>
      </c>
    </row>
    <row r="9330" spans="1:7">
      <c r="A9330" s="4" t="s">
        <v>37836</v>
      </c>
      <c r="B9330" s="4" t="s">
        <v>37837</v>
      </c>
      <c r="C9330" s="4" t="s">
        <v>464</v>
      </c>
      <c r="D9330" s="4">
        <v>40</v>
      </c>
      <c r="E9330" s="4" t="s">
        <v>37838</v>
      </c>
      <c r="F9330" s="4">
        <v>1.11343085765839</v>
      </c>
      <c r="G9330" s="4" t="s">
        <v>37839</v>
      </c>
    </row>
    <row r="9331" spans="1:7">
      <c r="A9331" s="4" t="s">
        <v>37840</v>
      </c>
      <c r="B9331" s="4" t="s">
        <v>37841</v>
      </c>
      <c r="C9331" s="4" t="s">
        <v>464</v>
      </c>
      <c r="D9331" s="4">
        <v>38</v>
      </c>
      <c r="E9331" s="4" t="s">
        <v>37842</v>
      </c>
      <c r="F9331" s="4">
        <v>1.11328661441803</v>
      </c>
      <c r="G9331" s="4" t="s">
        <v>37843</v>
      </c>
    </row>
    <row r="9332" spans="1:7">
      <c r="A9332" s="4" t="s">
        <v>37844</v>
      </c>
      <c r="B9332" s="4" t="s">
        <v>37845</v>
      </c>
      <c r="C9332" s="4" t="s">
        <v>464</v>
      </c>
      <c r="D9332" s="4">
        <v>33</v>
      </c>
      <c r="E9332" s="4" t="s">
        <v>37846</v>
      </c>
      <c r="F9332" s="4">
        <v>1.11280965805054</v>
      </c>
      <c r="G9332" s="4" t="s">
        <v>37847</v>
      </c>
    </row>
    <row r="9333" spans="1:7">
      <c r="A9333" s="4" t="s">
        <v>37848</v>
      </c>
      <c r="B9333" s="4" t="s">
        <v>37849</v>
      </c>
      <c r="C9333" s="4" t="s">
        <v>464</v>
      </c>
      <c r="D9333" s="4">
        <v>43</v>
      </c>
      <c r="E9333" s="4" t="s">
        <v>37850</v>
      </c>
      <c r="F9333" s="4">
        <v>1.11277770996094</v>
      </c>
      <c r="G9333" s="4" t="s">
        <v>37851</v>
      </c>
    </row>
    <row r="9334" spans="1:7">
      <c r="A9334" s="4" t="s">
        <v>37852</v>
      </c>
      <c r="B9334" s="4" t="s">
        <v>37853</v>
      </c>
      <c r="C9334" s="4" t="s">
        <v>551</v>
      </c>
      <c r="D9334" s="4">
        <v>20</v>
      </c>
      <c r="E9334" s="4" t="s">
        <v>37854</v>
      </c>
      <c r="F9334" s="4">
        <v>1.11246204376221</v>
      </c>
      <c r="G9334" s="4" t="s">
        <v>37855</v>
      </c>
    </row>
    <row r="9335" spans="1:7">
      <c r="A9335" s="4" t="s">
        <v>37856</v>
      </c>
      <c r="B9335" s="4" t="s">
        <v>37857</v>
      </c>
      <c r="C9335" s="4" t="s">
        <v>464</v>
      </c>
      <c r="D9335" s="4">
        <v>35</v>
      </c>
      <c r="E9335" s="4" t="s">
        <v>37858</v>
      </c>
      <c r="F9335" s="4">
        <v>1.11211800575256</v>
      </c>
      <c r="G9335" s="4" t="s">
        <v>37859</v>
      </c>
    </row>
    <row r="9336" spans="1:7">
      <c r="A9336" s="4" t="s">
        <v>37860</v>
      </c>
      <c r="B9336" s="4" t="s">
        <v>37861</v>
      </c>
      <c r="C9336" s="4" t="s">
        <v>464</v>
      </c>
      <c r="D9336" s="4">
        <v>35</v>
      </c>
      <c r="E9336" s="4" t="s">
        <v>37862</v>
      </c>
      <c r="F9336" s="4">
        <v>1.11185228824615</v>
      </c>
      <c r="G9336" s="4" t="s">
        <v>37863</v>
      </c>
    </row>
    <row r="9337" spans="1:7">
      <c r="A9337" s="4" t="s">
        <v>37864</v>
      </c>
      <c r="B9337" s="4" t="s">
        <v>37865</v>
      </c>
      <c r="C9337" s="4" t="s">
        <v>464</v>
      </c>
      <c r="D9337" s="4">
        <v>28</v>
      </c>
      <c r="E9337" s="4" t="s">
        <v>37866</v>
      </c>
      <c r="F9337" s="4">
        <v>1.11168766021729</v>
      </c>
      <c r="G9337" s="4" t="s">
        <v>37867</v>
      </c>
    </row>
    <row r="9338" spans="1:7">
      <c r="A9338" s="4" t="s">
        <v>37868</v>
      </c>
      <c r="B9338" s="4" t="s">
        <v>37869</v>
      </c>
      <c r="C9338" s="4" t="s">
        <v>464</v>
      </c>
      <c r="D9338" s="4">
        <v>36</v>
      </c>
      <c r="E9338" s="4" t="s">
        <v>37870</v>
      </c>
      <c r="F9338" s="4">
        <v>1.11160933971405</v>
      </c>
      <c r="G9338" s="4" t="s">
        <v>37871</v>
      </c>
    </row>
    <row r="9339" spans="1:7">
      <c r="A9339" s="4" t="s">
        <v>37872</v>
      </c>
      <c r="B9339" s="4" t="s">
        <v>37873</v>
      </c>
      <c r="C9339" s="4" t="s">
        <v>464</v>
      </c>
      <c r="D9339" s="4">
        <v>33</v>
      </c>
      <c r="E9339" s="4" t="s">
        <v>37874</v>
      </c>
      <c r="F9339" s="4">
        <v>1.11158180236816</v>
      </c>
      <c r="G9339" s="4" t="s">
        <v>37875</v>
      </c>
    </row>
    <row r="9340" spans="1:7">
      <c r="A9340" s="4" t="s">
        <v>37876</v>
      </c>
      <c r="B9340" s="4" t="s">
        <v>37877</v>
      </c>
      <c r="C9340" s="4" t="s">
        <v>464</v>
      </c>
      <c r="D9340" s="4">
        <v>34</v>
      </c>
      <c r="E9340" s="4" t="s">
        <v>37878</v>
      </c>
      <c r="F9340" s="4">
        <v>1.11141049861908</v>
      </c>
      <c r="G9340" s="4" t="s">
        <v>37879</v>
      </c>
    </row>
    <row r="9341" spans="1:7">
      <c r="A9341" s="4" t="s">
        <v>37880</v>
      </c>
      <c r="B9341" s="4" t="s">
        <v>37881</v>
      </c>
      <c r="C9341" s="4" t="s">
        <v>464</v>
      </c>
      <c r="D9341" s="4">
        <v>46</v>
      </c>
      <c r="E9341" s="4" t="s">
        <v>37882</v>
      </c>
      <c r="F9341" s="4">
        <v>1.11137092113495</v>
      </c>
      <c r="G9341" s="4" t="s">
        <v>37883</v>
      </c>
    </row>
    <row r="9342" spans="1:7">
      <c r="A9342" s="4" t="s">
        <v>1175</v>
      </c>
      <c r="B9342" s="4" t="s">
        <v>1176</v>
      </c>
      <c r="C9342" s="4" t="s">
        <v>551</v>
      </c>
      <c r="D9342" s="4">
        <v>15</v>
      </c>
      <c r="E9342" s="4" t="s">
        <v>1177</v>
      </c>
      <c r="F9342" s="4">
        <v>1.11100625991821</v>
      </c>
      <c r="G9342" s="4" t="s">
        <v>1178</v>
      </c>
    </row>
    <row r="9343" spans="1:7">
      <c r="A9343" s="4" t="s">
        <v>37884</v>
      </c>
      <c r="B9343" s="4" t="s">
        <v>37885</v>
      </c>
      <c r="C9343" s="4" t="s">
        <v>464</v>
      </c>
      <c r="D9343" s="4">
        <v>40</v>
      </c>
      <c r="E9343" s="4" t="s">
        <v>37886</v>
      </c>
      <c r="F9343" s="4">
        <v>1.11092162132263</v>
      </c>
      <c r="G9343" s="4" t="s">
        <v>37887</v>
      </c>
    </row>
    <row r="9344" spans="1:7">
      <c r="A9344" s="4" t="s">
        <v>37888</v>
      </c>
      <c r="B9344" s="4" t="s">
        <v>37889</v>
      </c>
      <c r="C9344" s="4" t="s">
        <v>464</v>
      </c>
      <c r="D9344" s="4">
        <v>37</v>
      </c>
      <c r="E9344" s="4" t="s">
        <v>37890</v>
      </c>
      <c r="F9344" s="4">
        <v>1.11083686351776</v>
      </c>
      <c r="G9344" s="4" t="s">
        <v>37891</v>
      </c>
    </row>
    <row r="9345" spans="1:7">
      <c r="A9345" s="4" t="s">
        <v>37892</v>
      </c>
      <c r="B9345" s="4" t="s">
        <v>37893</v>
      </c>
      <c r="C9345" s="4" t="s">
        <v>464</v>
      </c>
      <c r="D9345" s="4">
        <v>24</v>
      </c>
      <c r="E9345" s="4" t="s">
        <v>37894</v>
      </c>
      <c r="F9345" s="4">
        <v>1.11020660400391</v>
      </c>
      <c r="G9345" s="4" t="s">
        <v>37895</v>
      </c>
    </row>
    <row r="9346" spans="1:7">
      <c r="A9346" s="4" t="s">
        <v>37896</v>
      </c>
      <c r="B9346" s="4" t="s">
        <v>37897</v>
      </c>
      <c r="C9346" s="4" t="s">
        <v>464</v>
      </c>
      <c r="D9346" s="4">
        <v>39</v>
      </c>
      <c r="E9346" s="4" t="s">
        <v>37898</v>
      </c>
      <c r="F9346" s="4">
        <v>1.10972261428833</v>
      </c>
      <c r="G9346" s="4" t="s">
        <v>37899</v>
      </c>
    </row>
    <row r="9347" spans="1:7">
      <c r="A9347" s="4" t="s">
        <v>37900</v>
      </c>
      <c r="B9347" s="4" t="s">
        <v>37901</v>
      </c>
      <c r="C9347" s="4" t="s">
        <v>464</v>
      </c>
      <c r="D9347" s="4">
        <v>42</v>
      </c>
      <c r="E9347" s="4" t="s">
        <v>37902</v>
      </c>
      <c r="F9347" s="4">
        <v>1.10888910293579</v>
      </c>
      <c r="G9347" s="4" t="s">
        <v>37903</v>
      </c>
    </row>
    <row r="9348" spans="1:7">
      <c r="A9348" s="4" t="s">
        <v>37904</v>
      </c>
      <c r="B9348" s="4" t="s">
        <v>37905</v>
      </c>
      <c r="C9348" s="4" t="s">
        <v>464</v>
      </c>
      <c r="D9348" s="4">
        <v>41</v>
      </c>
      <c r="E9348" s="4" t="s">
        <v>37906</v>
      </c>
      <c r="F9348" s="4">
        <v>1.10841393470764</v>
      </c>
      <c r="G9348" s="4" t="s">
        <v>37907</v>
      </c>
    </row>
    <row r="9349" spans="1:7">
      <c r="A9349" s="4" t="s">
        <v>37908</v>
      </c>
      <c r="B9349" s="4" t="s">
        <v>37909</v>
      </c>
      <c r="C9349" s="4" t="s">
        <v>464</v>
      </c>
      <c r="D9349" s="4">
        <v>37</v>
      </c>
      <c r="E9349" s="4" t="s">
        <v>37910</v>
      </c>
      <c r="F9349" s="4">
        <v>1.1083447933197</v>
      </c>
      <c r="G9349" s="4" t="s">
        <v>37911</v>
      </c>
    </row>
    <row r="9350" spans="1:7">
      <c r="A9350" s="4" t="s">
        <v>37912</v>
      </c>
      <c r="B9350" s="4" t="s">
        <v>37913</v>
      </c>
      <c r="C9350" s="4" t="s">
        <v>464</v>
      </c>
      <c r="D9350" s="4">
        <v>41</v>
      </c>
      <c r="E9350" s="4" t="s">
        <v>37914</v>
      </c>
      <c r="F9350" s="4">
        <v>1.10772013664246</v>
      </c>
      <c r="G9350" s="4" t="s">
        <v>37915</v>
      </c>
    </row>
    <row r="9351" spans="1:7">
      <c r="A9351" s="4" t="s">
        <v>37916</v>
      </c>
      <c r="B9351" s="4" t="s">
        <v>37917</v>
      </c>
      <c r="C9351" s="4" t="s">
        <v>464</v>
      </c>
      <c r="D9351" s="4">
        <v>38</v>
      </c>
      <c r="E9351" s="4" t="s">
        <v>37918</v>
      </c>
      <c r="F9351" s="4">
        <v>1.10762584209442</v>
      </c>
      <c r="G9351" s="4" t="s">
        <v>37919</v>
      </c>
    </row>
    <row r="9352" spans="1:7">
      <c r="A9352" s="4" t="s">
        <v>37920</v>
      </c>
      <c r="B9352" s="4" t="s">
        <v>37921</v>
      </c>
      <c r="C9352" s="4" t="s">
        <v>464</v>
      </c>
      <c r="D9352" s="4">
        <v>26</v>
      </c>
      <c r="E9352" s="4" t="s">
        <v>37922</v>
      </c>
      <c r="F9352" s="4">
        <v>1.1074675321579</v>
      </c>
      <c r="G9352" s="4" t="s">
        <v>37923</v>
      </c>
    </row>
    <row r="9353" spans="1:7">
      <c r="A9353" s="4" t="s">
        <v>37924</v>
      </c>
      <c r="B9353" s="4" t="s">
        <v>37925</v>
      </c>
      <c r="C9353" s="4" t="s">
        <v>464</v>
      </c>
      <c r="D9353" s="4">
        <v>44</v>
      </c>
      <c r="E9353" s="4" t="s">
        <v>37926</v>
      </c>
      <c r="F9353" s="4">
        <v>1.10666656494141</v>
      </c>
      <c r="G9353" s="4" t="s">
        <v>37927</v>
      </c>
    </row>
    <row r="9354" spans="1:7">
      <c r="A9354" s="4" t="s">
        <v>37928</v>
      </c>
      <c r="B9354" s="4" t="s">
        <v>37929</v>
      </c>
      <c r="C9354" s="4" t="s">
        <v>464</v>
      </c>
      <c r="D9354" s="4">
        <v>39</v>
      </c>
      <c r="E9354" s="4" t="s">
        <v>37930</v>
      </c>
      <c r="F9354" s="4">
        <v>1.10663604736328</v>
      </c>
      <c r="G9354" s="4" t="s">
        <v>37931</v>
      </c>
    </row>
    <row r="9355" spans="1:7">
      <c r="A9355" s="4" t="s">
        <v>37932</v>
      </c>
      <c r="B9355" s="4" t="s">
        <v>37933</v>
      </c>
      <c r="C9355" s="4" t="s">
        <v>464</v>
      </c>
      <c r="D9355" s="4">
        <v>36</v>
      </c>
      <c r="E9355" s="4" t="s">
        <v>37934</v>
      </c>
      <c r="F9355" s="4">
        <v>1.10616636276245</v>
      </c>
      <c r="G9355" s="4" t="s">
        <v>37935</v>
      </c>
    </row>
    <row r="9356" spans="1:7">
      <c r="A9356" s="4" t="s">
        <v>37936</v>
      </c>
      <c r="B9356" s="4" t="s">
        <v>37937</v>
      </c>
      <c r="C9356" s="4" t="s">
        <v>464</v>
      </c>
      <c r="D9356" s="4">
        <v>26</v>
      </c>
      <c r="E9356" s="4" t="s">
        <v>37938</v>
      </c>
      <c r="F9356" s="4">
        <v>1.10563576221466</v>
      </c>
      <c r="G9356" s="4" t="s">
        <v>37939</v>
      </c>
    </row>
    <row r="9357" spans="1:7">
      <c r="A9357" s="4" t="s">
        <v>37940</v>
      </c>
      <c r="B9357" s="4" t="s">
        <v>37941</v>
      </c>
      <c r="C9357" s="4" t="s">
        <v>464</v>
      </c>
      <c r="D9357" s="4">
        <v>33</v>
      </c>
      <c r="E9357" s="4" t="s">
        <v>37942</v>
      </c>
      <c r="F9357" s="4">
        <v>1.10561048984528</v>
      </c>
      <c r="G9357" s="4" t="s">
        <v>37943</v>
      </c>
    </row>
    <row r="9358" spans="1:7">
      <c r="A9358" s="4" t="s">
        <v>37944</v>
      </c>
      <c r="B9358" s="4" t="s">
        <v>37945</v>
      </c>
      <c r="C9358" s="4" t="s">
        <v>464</v>
      </c>
      <c r="D9358" s="4">
        <v>27</v>
      </c>
      <c r="E9358" s="4" t="s">
        <v>37946</v>
      </c>
      <c r="F9358" s="4">
        <v>1.10487079620361</v>
      </c>
      <c r="G9358" s="4" t="s">
        <v>37947</v>
      </c>
    </row>
    <row r="9359" spans="1:7">
      <c r="A9359" s="4" t="s">
        <v>37948</v>
      </c>
      <c r="B9359" s="4" t="s">
        <v>37949</v>
      </c>
      <c r="C9359" s="4" t="s">
        <v>464</v>
      </c>
      <c r="D9359" s="4">
        <v>40</v>
      </c>
      <c r="E9359" s="4" t="s">
        <v>37950</v>
      </c>
      <c r="F9359" s="4">
        <v>1.1048572063446</v>
      </c>
      <c r="G9359" s="4" t="s">
        <v>37951</v>
      </c>
    </row>
    <row r="9360" spans="1:7">
      <c r="A9360" s="4" t="s">
        <v>37952</v>
      </c>
      <c r="B9360" s="4" t="s">
        <v>37953</v>
      </c>
      <c r="C9360" s="4" t="s">
        <v>464</v>
      </c>
      <c r="D9360" s="4">
        <v>33</v>
      </c>
      <c r="E9360" s="4" t="s">
        <v>37954</v>
      </c>
      <c r="F9360" s="4">
        <v>1.10421168804169</v>
      </c>
      <c r="G9360" s="4" t="s">
        <v>37955</v>
      </c>
    </row>
    <row r="9361" spans="1:7">
      <c r="A9361" s="4" t="s">
        <v>37956</v>
      </c>
      <c r="B9361" s="4" t="s">
        <v>37957</v>
      </c>
      <c r="C9361" s="4" t="s">
        <v>464</v>
      </c>
      <c r="D9361" s="4">
        <v>33</v>
      </c>
      <c r="E9361" s="4" t="s">
        <v>37958</v>
      </c>
      <c r="F9361" s="4">
        <v>1.10407650470734</v>
      </c>
      <c r="G9361" s="4" t="s">
        <v>37959</v>
      </c>
    </row>
    <row r="9362" spans="1:7">
      <c r="A9362" s="4" t="s">
        <v>37960</v>
      </c>
      <c r="B9362" s="4" t="s">
        <v>37961</v>
      </c>
      <c r="C9362" s="4" t="s">
        <v>464</v>
      </c>
      <c r="D9362" s="4">
        <v>37</v>
      </c>
      <c r="E9362" s="4" t="s">
        <v>37962</v>
      </c>
      <c r="F9362" s="4">
        <v>1.10393118858337</v>
      </c>
      <c r="G9362" s="4" t="s">
        <v>37963</v>
      </c>
    </row>
    <row r="9363" spans="1:7">
      <c r="A9363" s="4" t="s">
        <v>37964</v>
      </c>
      <c r="B9363" s="4" t="s">
        <v>37965</v>
      </c>
      <c r="C9363" s="4" t="s">
        <v>464</v>
      </c>
      <c r="D9363" s="4">
        <v>40</v>
      </c>
      <c r="E9363" s="4" t="s">
        <v>37966</v>
      </c>
      <c r="F9363" s="4">
        <v>1.10353791713715</v>
      </c>
      <c r="G9363" s="4" t="s">
        <v>37967</v>
      </c>
    </row>
    <row r="9364" spans="1:7">
      <c r="A9364" s="4" t="s">
        <v>37968</v>
      </c>
      <c r="B9364" s="4" t="s">
        <v>37969</v>
      </c>
      <c r="C9364" s="4" t="s">
        <v>464</v>
      </c>
      <c r="D9364" s="4">
        <v>37</v>
      </c>
      <c r="E9364" s="4" t="s">
        <v>37970</v>
      </c>
      <c r="F9364" s="4">
        <v>1.10338819026947</v>
      </c>
      <c r="G9364" s="4" t="s">
        <v>37971</v>
      </c>
    </row>
    <row r="9365" spans="1:7">
      <c r="A9365" s="4" t="s">
        <v>37972</v>
      </c>
      <c r="B9365" s="4" t="s">
        <v>37973</v>
      </c>
      <c r="C9365" s="4" t="s">
        <v>551</v>
      </c>
      <c r="D9365" s="4">
        <v>16</v>
      </c>
      <c r="E9365" s="4" t="s">
        <v>37974</v>
      </c>
      <c r="F9365" s="4">
        <v>1.10335826873779</v>
      </c>
      <c r="G9365" s="4" t="s">
        <v>37975</v>
      </c>
    </row>
    <row r="9366" spans="1:7">
      <c r="A9366" s="4" t="s">
        <v>37976</v>
      </c>
      <c r="B9366" s="4" t="s">
        <v>37977</v>
      </c>
      <c r="C9366" s="4" t="s">
        <v>464</v>
      </c>
      <c r="D9366" s="4">
        <v>36</v>
      </c>
      <c r="E9366" s="4" t="s">
        <v>37978</v>
      </c>
      <c r="F9366" s="4">
        <v>1.10296952724457</v>
      </c>
      <c r="G9366" s="4" t="s">
        <v>37979</v>
      </c>
    </row>
    <row r="9367" spans="1:7">
      <c r="A9367" s="4" t="s">
        <v>37980</v>
      </c>
      <c r="B9367" s="4" t="s">
        <v>37981</v>
      </c>
      <c r="C9367" s="4" t="s">
        <v>464</v>
      </c>
      <c r="D9367" s="4">
        <v>36</v>
      </c>
      <c r="E9367" s="4" t="s">
        <v>37982</v>
      </c>
      <c r="F9367" s="4">
        <v>1.10221898555756</v>
      </c>
      <c r="G9367" s="4" t="s">
        <v>37983</v>
      </c>
    </row>
    <row r="9368" spans="1:7">
      <c r="A9368" s="4" t="s">
        <v>37984</v>
      </c>
      <c r="B9368" s="4" t="s">
        <v>37985</v>
      </c>
      <c r="C9368" s="4" t="s">
        <v>464</v>
      </c>
      <c r="D9368" s="4">
        <v>36</v>
      </c>
      <c r="E9368" s="4" t="s">
        <v>37986</v>
      </c>
      <c r="F9368" s="4">
        <v>1.10220611095428</v>
      </c>
      <c r="G9368" s="4" t="s">
        <v>37987</v>
      </c>
    </row>
    <row r="9369" spans="1:7">
      <c r="A9369" s="4" t="s">
        <v>37988</v>
      </c>
      <c r="B9369" s="4" t="s">
        <v>37989</v>
      </c>
      <c r="C9369" s="4" t="s">
        <v>551</v>
      </c>
      <c r="D9369" s="4">
        <v>9</v>
      </c>
      <c r="E9369" s="4" t="s">
        <v>37990</v>
      </c>
      <c r="F9369" s="4">
        <v>1.10212969779968</v>
      </c>
      <c r="G9369" s="4" t="s">
        <v>37991</v>
      </c>
    </row>
    <row r="9370" spans="1:7">
      <c r="A9370" s="4" t="s">
        <v>37992</v>
      </c>
      <c r="B9370" s="4" t="s">
        <v>37993</v>
      </c>
      <c r="C9370" s="4" t="s">
        <v>464</v>
      </c>
      <c r="D9370" s="4">
        <v>34</v>
      </c>
      <c r="E9370" s="4" t="s">
        <v>37994</v>
      </c>
      <c r="F9370" s="4">
        <v>1.1020393371582</v>
      </c>
      <c r="G9370" s="4" t="s">
        <v>37995</v>
      </c>
    </row>
    <row r="9371" spans="1:7">
      <c r="A9371" s="4" t="s">
        <v>37996</v>
      </c>
      <c r="B9371" s="4" t="s">
        <v>37997</v>
      </c>
      <c r="C9371" s="4" t="s">
        <v>464</v>
      </c>
      <c r="D9371" s="4">
        <v>36</v>
      </c>
      <c r="E9371" s="4" t="s">
        <v>37998</v>
      </c>
      <c r="F9371" s="4">
        <v>1.10188221931458</v>
      </c>
      <c r="G9371" s="4" t="s">
        <v>37999</v>
      </c>
    </row>
    <row r="9372" spans="1:7">
      <c r="A9372" s="4" t="s">
        <v>38000</v>
      </c>
      <c r="B9372" s="4" t="s">
        <v>38001</v>
      </c>
      <c r="C9372" s="4" t="s">
        <v>464</v>
      </c>
      <c r="D9372" s="4">
        <v>39</v>
      </c>
      <c r="E9372" s="4" t="s">
        <v>38002</v>
      </c>
      <c r="F9372" s="4">
        <v>1.10187077522278</v>
      </c>
      <c r="G9372" s="4" t="s">
        <v>38003</v>
      </c>
    </row>
    <row r="9373" spans="1:7">
      <c r="A9373" s="4" t="s">
        <v>38004</v>
      </c>
      <c r="B9373" s="4" t="s">
        <v>38005</v>
      </c>
      <c r="C9373" s="4" t="s">
        <v>464</v>
      </c>
      <c r="D9373" s="4">
        <v>36</v>
      </c>
      <c r="E9373" s="4" t="s">
        <v>38006</v>
      </c>
      <c r="F9373" s="4">
        <v>1.10177004337311</v>
      </c>
      <c r="G9373" s="4" t="s">
        <v>38007</v>
      </c>
    </row>
    <row r="9374" spans="1:7">
      <c r="A9374" s="4" t="s">
        <v>38008</v>
      </c>
      <c r="B9374" s="4" t="s">
        <v>38009</v>
      </c>
      <c r="C9374" s="4" t="s">
        <v>464</v>
      </c>
      <c r="D9374" s="4">
        <v>43</v>
      </c>
      <c r="E9374" s="4" t="s">
        <v>38010</v>
      </c>
      <c r="F9374" s="4">
        <v>1.1017279624939</v>
      </c>
      <c r="G9374" s="4" t="s">
        <v>38011</v>
      </c>
    </row>
    <row r="9375" spans="1:7">
      <c r="A9375" s="4" t="s">
        <v>38012</v>
      </c>
      <c r="B9375" s="4" t="s">
        <v>38013</v>
      </c>
      <c r="C9375" s="4" t="s">
        <v>464</v>
      </c>
      <c r="D9375" s="4">
        <v>40</v>
      </c>
      <c r="E9375" s="4" t="s">
        <v>38014</v>
      </c>
      <c r="F9375" s="4">
        <v>1.10171854496002</v>
      </c>
      <c r="G9375" s="4" t="s">
        <v>38015</v>
      </c>
    </row>
    <row r="9376" spans="1:7">
      <c r="A9376" s="4" t="s">
        <v>38016</v>
      </c>
      <c r="B9376" s="4" t="s">
        <v>38017</v>
      </c>
      <c r="C9376" s="4" t="s">
        <v>464</v>
      </c>
      <c r="D9376" s="4">
        <v>39</v>
      </c>
      <c r="E9376" s="4" t="s">
        <v>38018</v>
      </c>
      <c r="F9376" s="4">
        <v>1.10138845443726</v>
      </c>
      <c r="G9376" s="4" t="s">
        <v>38019</v>
      </c>
    </row>
    <row r="9377" spans="1:7">
      <c r="A9377" s="4" t="s">
        <v>38020</v>
      </c>
      <c r="B9377" s="4" t="s">
        <v>38021</v>
      </c>
      <c r="C9377" s="4" t="s">
        <v>464</v>
      </c>
      <c r="D9377" s="4">
        <v>31</v>
      </c>
      <c r="E9377" s="4" t="s">
        <v>38022</v>
      </c>
      <c r="F9377" s="4">
        <v>1.10124039649963</v>
      </c>
      <c r="G9377" s="4" t="s">
        <v>38023</v>
      </c>
    </row>
    <row r="9378" spans="1:7">
      <c r="A9378" s="4" t="s">
        <v>38024</v>
      </c>
      <c r="B9378" s="4" t="s">
        <v>38025</v>
      </c>
      <c r="C9378" s="4" t="s">
        <v>464</v>
      </c>
      <c r="D9378" s="4">
        <v>26</v>
      </c>
      <c r="E9378" s="4" t="s">
        <v>38026</v>
      </c>
      <c r="F9378" s="4">
        <v>1.10044574737549</v>
      </c>
      <c r="G9378" s="4" t="s">
        <v>38027</v>
      </c>
    </row>
    <row r="9379" spans="1:7">
      <c r="A9379" s="4" t="s">
        <v>38028</v>
      </c>
      <c r="B9379" s="4" t="s">
        <v>38029</v>
      </c>
      <c r="C9379" s="4" t="s">
        <v>464</v>
      </c>
      <c r="D9379" s="4">
        <v>36</v>
      </c>
      <c r="E9379" s="4" t="s">
        <v>38030</v>
      </c>
      <c r="F9379" s="4">
        <v>1.10039687156677</v>
      </c>
      <c r="G9379" s="4" t="s">
        <v>38031</v>
      </c>
    </row>
    <row r="9380" spans="1:7">
      <c r="A9380" s="4" t="s">
        <v>38032</v>
      </c>
      <c r="B9380" s="4" t="s">
        <v>38033</v>
      </c>
      <c r="C9380" s="4" t="s">
        <v>464</v>
      </c>
      <c r="D9380" s="4">
        <v>37</v>
      </c>
      <c r="E9380" s="4" t="s">
        <v>38034</v>
      </c>
      <c r="F9380" s="4">
        <v>1.10033333301544</v>
      </c>
      <c r="G9380" s="4" t="s">
        <v>38035</v>
      </c>
    </row>
    <row r="9381" spans="1:7">
      <c r="A9381" s="4" t="s">
        <v>38036</v>
      </c>
      <c r="B9381" s="4" t="s">
        <v>38037</v>
      </c>
      <c r="C9381" s="4" t="s">
        <v>464</v>
      </c>
      <c r="D9381" s="4">
        <v>38</v>
      </c>
      <c r="E9381" s="4" t="s">
        <v>38038</v>
      </c>
      <c r="F9381" s="4">
        <v>1.10028302669525</v>
      </c>
      <c r="G9381" s="4" t="s">
        <v>38039</v>
      </c>
    </row>
    <row r="9382" spans="1:7">
      <c r="A9382" s="4" t="s">
        <v>38040</v>
      </c>
      <c r="B9382" s="4" t="s">
        <v>38041</v>
      </c>
      <c r="C9382" s="4" t="s">
        <v>464</v>
      </c>
      <c r="D9382" s="4">
        <v>34</v>
      </c>
      <c r="E9382" s="4" t="s">
        <v>38042</v>
      </c>
      <c r="F9382" s="4">
        <v>1.10019779205322</v>
      </c>
      <c r="G9382" s="4" t="s">
        <v>38043</v>
      </c>
    </row>
    <row r="9383" spans="1:7">
      <c r="A9383" s="4" t="s">
        <v>38044</v>
      </c>
      <c r="B9383" s="4" t="s">
        <v>38045</v>
      </c>
      <c r="C9383" s="4" t="s">
        <v>464</v>
      </c>
      <c r="D9383" s="4">
        <v>37</v>
      </c>
      <c r="E9383" s="4" t="s">
        <v>38046</v>
      </c>
      <c r="F9383" s="4">
        <v>1.10011768341064</v>
      </c>
      <c r="G9383" s="4" t="s">
        <v>38047</v>
      </c>
    </row>
    <row r="9384" spans="1:7">
      <c r="A9384" s="4" t="s">
        <v>38048</v>
      </c>
      <c r="B9384" s="4" t="s">
        <v>38049</v>
      </c>
      <c r="C9384" s="4" t="s">
        <v>464</v>
      </c>
      <c r="D9384" s="4">
        <v>37</v>
      </c>
      <c r="E9384" s="4" t="s">
        <v>38050</v>
      </c>
      <c r="F9384" s="4">
        <v>1.10011005401611</v>
      </c>
      <c r="G9384" s="4" t="s">
        <v>38051</v>
      </c>
    </row>
    <row r="9385" spans="1:7">
      <c r="A9385" s="4" t="s">
        <v>38052</v>
      </c>
      <c r="B9385" s="4" t="s">
        <v>38053</v>
      </c>
      <c r="C9385" s="4" t="s">
        <v>464</v>
      </c>
      <c r="D9385" s="4">
        <v>42</v>
      </c>
      <c r="E9385" s="4" t="s">
        <v>38054</v>
      </c>
      <c r="F9385" s="4">
        <v>1.10008263587952</v>
      </c>
      <c r="G9385" s="4" t="s">
        <v>38055</v>
      </c>
    </row>
    <row r="9386" spans="1:7">
      <c r="A9386" s="4" t="s">
        <v>38056</v>
      </c>
      <c r="B9386" s="4" t="s">
        <v>38057</v>
      </c>
      <c r="C9386" s="4" t="s">
        <v>464</v>
      </c>
      <c r="D9386" s="4">
        <v>39</v>
      </c>
      <c r="E9386" s="4" t="s">
        <v>38058</v>
      </c>
      <c r="F9386" s="4">
        <v>1.09941959381104</v>
      </c>
      <c r="G9386" s="4" t="s">
        <v>38059</v>
      </c>
    </row>
    <row r="9387" spans="1:7">
      <c r="A9387" s="4" t="s">
        <v>38060</v>
      </c>
      <c r="B9387" s="4" t="s">
        <v>38061</v>
      </c>
      <c r="C9387" s="4" t="s">
        <v>464</v>
      </c>
      <c r="D9387" s="4">
        <v>39</v>
      </c>
      <c r="E9387" s="4" t="s">
        <v>38062</v>
      </c>
      <c r="F9387" s="4">
        <v>1.09925103187561</v>
      </c>
      <c r="G9387" s="4" t="s">
        <v>38063</v>
      </c>
    </row>
    <row r="9388" spans="1:7">
      <c r="A9388" s="4" t="s">
        <v>38064</v>
      </c>
      <c r="B9388" s="4" t="s">
        <v>38065</v>
      </c>
      <c r="C9388" s="4" t="s">
        <v>464</v>
      </c>
      <c r="D9388" s="4">
        <v>34</v>
      </c>
      <c r="E9388" s="4" t="s">
        <v>38066</v>
      </c>
      <c r="F9388" s="4">
        <v>1.09918522834778</v>
      </c>
      <c r="G9388" s="4" t="s">
        <v>38067</v>
      </c>
    </row>
    <row r="9389" spans="1:7">
      <c r="A9389" s="4" t="s">
        <v>38068</v>
      </c>
      <c r="B9389" s="4" t="s">
        <v>38069</v>
      </c>
      <c r="C9389" s="4" t="s">
        <v>464</v>
      </c>
      <c r="D9389" s="4">
        <v>37</v>
      </c>
      <c r="E9389" s="4" t="s">
        <v>38070</v>
      </c>
      <c r="F9389" s="4">
        <v>1.09888172149658</v>
      </c>
      <c r="G9389" s="4" t="s">
        <v>38071</v>
      </c>
    </row>
    <row r="9390" spans="1:7">
      <c r="A9390" s="4" t="s">
        <v>38072</v>
      </c>
      <c r="B9390" s="4" t="s">
        <v>38073</v>
      </c>
      <c r="C9390" s="4" t="s">
        <v>464</v>
      </c>
      <c r="D9390" s="4">
        <v>31</v>
      </c>
      <c r="E9390" s="4" t="s">
        <v>38074</v>
      </c>
      <c r="F9390" s="4">
        <v>1.09869992733002</v>
      </c>
      <c r="G9390" s="4" t="s">
        <v>38075</v>
      </c>
    </row>
    <row r="9391" spans="1:7">
      <c r="A9391" s="4" t="s">
        <v>38076</v>
      </c>
      <c r="B9391" s="4" t="s">
        <v>38077</v>
      </c>
      <c r="C9391" s="4" t="s">
        <v>464</v>
      </c>
      <c r="D9391" s="4">
        <v>39</v>
      </c>
      <c r="E9391" s="4" t="s">
        <v>38078</v>
      </c>
      <c r="F9391" s="4">
        <v>1.0985062122345</v>
      </c>
      <c r="G9391" s="4" t="s">
        <v>38079</v>
      </c>
    </row>
    <row r="9392" spans="1:7">
      <c r="A9392" s="4" t="s">
        <v>38080</v>
      </c>
      <c r="B9392" s="4" t="s">
        <v>38081</v>
      </c>
      <c r="C9392" s="4" t="s">
        <v>551</v>
      </c>
      <c r="D9392" s="4">
        <v>13</v>
      </c>
      <c r="E9392" s="4" t="s">
        <v>38082</v>
      </c>
      <c r="F9392" s="4">
        <v>1.09847164154053</v>
      </c>
      <c r="G9392" s="4" t="s">
        <v>38083</v>
      </c>
    </row>
    <row r="9393" spans="1:7">
      <c r="A9393" s="4" t="s">
        <v>38084</v>
      </c>
      <c r="B9393" s="4" t="s">
        <v>38085</v>
      </c>
      <c r="C9393" s="4" t="s">
        <v>464</v>
      </c>
      <c r="D9393" s="4">
        <v>30</v>
      </c>
      <c r="E9393" s="4" t="s">
        <v>38086</v>
      </c>
      <c r="F9393" s="4">
        <v>1.09845840930939</v>
      </c>
      <c r="G9393" s="4" t="s">
        <v>38087</v>
      </c>
    </row>
    <row r="9394" spans="1:7">
      <c r="A9394" s="4" t="s">
        <v>38088</v>
      </c>
      <c r="B9394" s="4" t="s">
        <v>38089</v>
      </c>
      <c r="C9394" s="4" t="s">
        <v>551</v>
      </c>
      <c r="D9394" s="4">
        <v>21</v>
      </c>
      <c r="E9394" s="4" t="s">
        <v>38090</v>
      </c>
      <c r="F9394" s="4">
        <v>1.09831655025482</v>
      </c>
      <c r="G9394" s="4" t="s">
        <v>38091</v>
      </c>
    </row>
    <row r="9395" spans="1:7">
      <c r="A9395" s="4" t="s">
        <v>38092</v>
      </c>
      <c r="B9395" s="4" t="s">
        <v>38093</v>
      </c>
      <c r="C9395" s="4" t="s">
        <v>464</v>
      </c>
      <c r="D9395" s="4">
        <v>40</v>
      </c>
      <c r="E9395" s="4" t="s">
        <v>38094</v>
      </c>
      <c r="F9395" s="4">
        <v>1.0981832742691</v>
      </c>
      <c r="G9395" s="4" t="s">
        <v>38095</v>
      </c>
    </row>
    <row r="9396" spans="1:7">
      <c r="A9396" s="4" t="s">
        <v>38096</v>
      </c>
      <c r="B9396" s="4" t="s">
        <v>38097</v>
      </c>
      <c r="C9396" s="4" t="s">
        <v>464</v>
      </c>
      <c r="D9396" s="4">
        <v>40</v>
      </c>
      <c r="E9396" s="4" t="s">
        <v>38098</v>
      </c>
      <c r="F9396" s="4">
        <v>1.09815645217896</v>
      </c>
      <c r="G9396" s="4" t="s">
        <v>38099</v>
      </c>
    </row>
    <row r="9397" spans="1:7">
      <c r="A9397" s="4" t="s">
        <v>38100</v>
      </c>
      <c r="B9397" s="4" t="s">
        <v>38101</v>
      </c>
      <c r="C9397" s="4" t="s">
        <v>464</v>
      </c>
      <c r="D9397" s="4">
        <v>37</v>
      </c>
      <c r="E9397" s="4" t="s">
        <v>38102</v>
      </c>
      <c r="F9397" s="4">
        <v>1.09785103797913</v>
      </c>
      <c r="G9397" s="4" t="s">
        <v>38103</v>
      </c>
    </row>
    <row r="9398" spans="1:7">
      <c r="A9398" s="4" t="s">
        <v>38104</v>
      </c>
      <c r="B9398" s="4" t="s">
        <v>38105</v>
      </c>
      <c r="C9398" s="4" t="s">
        <v>464</v>
      </c>
      <c r="D9398" s="4">
        <v>35</v>
      </c>
      <c r="E9398" s="4" t="s">
        <v>38106</v>
      </c>
      <c r="F9398" s="4">
        <v>1.09772503376007</v>
      </c>
      <c r="G9398" s="4" t="s">
        <v>38107</v>
      </c>
    </row>
    <row r="9399" spans="1:7">
      <c r="A9399" s="4" t="s">
        <v>38108</v>
      </c>
      <c r="B9399" s="4" t="s">
        <v>38109</v>
      </c>
      <c r="C9399" s="4" t="s">
        <v>551</v>
      </c>
      <c r="D9399" s="4">
        <v>12</v>
      </c>
      <c r="E9399" s="4" t="s">
        <v>38110</v>
      </c>
      <c r="F9399" s="4">
        <v>1.09723734855652</v>
      </c>
      <c r="G9399" s="4" t="s">
        <v>38111</v>
      </c>
    </row>
    <row r="9400" spans="1:7">
      <c r="A9400" s="4" t="s">
        <v>38112</v>
      </c>
      <c r="B9400" s="4" t="s">
        <v>38113</v>
      </c>
      <c r="C9400" s="4" t="s">
        <v>464</v>
      </c>
      <c r="D9400" s="4">
        <v>38</v>
      </c>
      <c r="E9400" s="4" t="s">
        <v>38114</v>
      </c>
      <c r="F9400" s="4">
        <v>1.09713673591614</v>
      </c>
      <c r="G9400" s="4" t="s">
        <v>38115</v>
      </c>
    </row>
    <row r="9401" spans="1:7">
      <c r="A9401" s="4" t="s">
        <v>38116</v>
      </c>
      <c r="B9401" s="4" t="s">
        <v>38117</v>
      </c>
      <c r="C9401" s="4" t="s">
        <v>464</v>
      </c>
      <c r="D9401" s="4">
        <v>30</v>
      </c>
      <c r="E9401" s="4" t="s">
        <v>38118</v>
      </c>
      <c r="F9401" s="4">
        <v>1.09699583053589</v>
      </c>
      <c r="G9401" s="4" t="s">
        <v>38119</v>
      </c>
    </row>
    <row r="9402" spans="1:7">
      <c r="A9402" s="4" t="s">
        <v>38120</v>
      </c>
      <c r="B9402" s="4" t="s">
        <v>38121</v>
      </c>
      <c r="C9402" s="4" t="s">
        <v>464</v>
      </c>
      <c r="D9402" s="4">
        <v>34</v>
      </c>
      <c r="E9402" s="4" t="s">
        <v>38122</v>
      </c>
      <c r="F9402" s="4">
        <v>1.09695172309875</v>
      </c>
      <c r="G9402" s="4" t="s">
        <v>38123</v>
      </c>
    </row>
    <row r="9403" spans="1:7">
      <c r="A9403" s="4" t="s">
        <v>38124</v>
      </c>
      <c r="B9403" s="4" t="s">
        <v>38125</v>
      </c>
      <c r="C9403" s="4" t="s">
        <v>464</v>
      </c>
      <c r="D9403" s="4">
        <v>36</v>
      </c>
      <c r="E9403" s="4" t="s">
        <v>38126</v>
      </c>
      <c r="F9403" s="4">
        <v>1.09600472450256</v>
      </c>
      <c r="G9403" s="4" t="s">
        <v>38127</v>
      </c>
    </row>
    <row r="9404" spans="1:7">
      <c r="A9404" s="4" t="s">
        <v>38128</v>
      </c>
      <c r="B9404" s="4" t="s">
        <v>38129</v>
      </c>
      <c r="C9404" s="4" t="s">
        <v>464</v>
      </c>
      <c r="D9404" s="4">
        <v>31</v>
      </c>
      <c r="E9404" s="4" t="s">
        <v>38130</v>
      </c>
      <c r="F9404" s="4">
        <v>1.09423208236694</v>
      </c>
      <c r="G9404" s="4" t="s">
        <v>38131</v>
      </c>
    </row>
    <row r="9405" spans="1:7">
      <c r="A9405" s="4" t="s">
        <v>38132</v>
      </c>
      <c r="B9405" s="4" t="s">
        <v>38133</v>
      </c>
      <c r="C9405" s="4" t="s">
        <v>551</v>
      </c>
      <c r="D9405" s="4">
        <v>13</v>
      </c>
      <c r="E9405" s="4" t="s">
        <v>38134</v>
      </c>
      <c r="F9405" s="4">
        <v>1.09423208236694</v>
      </c>
      <c r="G9405" s="4" t="s">
        <v>38135</v>
      </c>
    </row>
    <row r="9406" spans="1:7">
      <c r="A9406" s="4" t="s">
        <v>38136</v>
      </c>
      <c r="B9406" s="4" t="s">
        <v>38137</v>
      </c>
      <c r="C9406" s="4" t="s">
        <v>551</v>
      </c>
      <c r="D9406" s="4">
        <v>22</v>
      </c>
      <c r="E9406" s="4" t="s">
        <v>38138</v>
      </c>
      <c r="F9406" s="4">
        <v>1.09408044815063</v>
      </c>
      <c r="G9406" s="4" t="s">
        <v>38139</v>
      </c>
    </row>
    <row r="9407" spans="1:7">
      <c r="A9407" s="4" t="s">
        <v>38140</v>
      </c>
      <c r="B9407" s="4" t="s">
        <v>38141</v>
      </c>
      <c r="C9407" s="4" t="s">
        <v>464</v>
      </c>
      <c r="D9407" s="4">
        <v>41</v>
      </c>
      <c r="E9407" s="4" t="s">
        <v>38142</v>
      </c>
      <c r="F9407" s="4">
        <v>1.09404683113098</v>
      </c>
      <c r="G9407" s="4" t="s">
        <v>38143</v>
      </c>
    </row>
    <row r="9408" spans="1:7">
      <c r="A9408" s="4" t="s">
        <v>38144</v>
      </c>
      <c r="B9408" s="4" t="s">
        <v>38145</v>
      </c>
      <c r="C9408" s="4" t="s">
        <v>464</v>
      </c>
      <c r="D9408" s="4">
        <v>37</v>
      </c>
      <c r="E9408" s="4" t="s">
        <v>38146</v>
      </c>
      <c r="F9408" s="4">
        <v>1.09349012374878</v>
      </c>
      <c r="G9408" s="4" t="s">
        <v>38147</v>
      </c>
    </row>
    <row r="9409" spans="1:7">
      <c r="A9409" s="4" t="s">
        <v>38148</v>
      </c>
      <c r="B9409" s="4" t="s">
        <v>38149</v>
      </c>
      <c r="C9409" s="4" t="s">
        <v>464</v>
      </c>
      <c r="D9409" s="4">
        <v>34</v>
      </c>
      <c r="E9409" s="4" t="s">
        <v>38150</v>
      </c>
      <c r="F9409" s="4">
        <v>1.09323525428772</v>
      </c>
      <c r="G9409" s="4" t="s">
        <v>38151</v>
      </c>
    </row>
    <row r="9410" spans="1:7">
      <c r="A9410" s="4" t="s">
        <v>38152</v>
      </c>
      <c r="B9410" s="4" t="s">
        <v>38153</v>
      </c>
      <c r="C9410" s="4" t="s">
        <v>464</v>
      </c>
      <c r="D9410" s="4">
        <v>38</v>
      </c>
      <c r="E9410" s="4" t="s">
        <v>38154</v>
      </c>
      <c r="F9410" s="4">
        <v>1.09294927120209</v>
      </c>
      <c r="G9410" s="4" t="s">
        <v>38155</v>
      </c>
    </row>
    <row r="9411" spans="1:7">
      <c r="A9411" s="4" t="s">
        <v>38156</v>
      </c>
      <c r="B9411" s="4" t="s">
        <v>38157</v>
      </c>
      <c r="C9411" s="4" t="s">
        <v>464</v>
      </c>
      <c r="D9411" s="4">
        <v>36</v>
      </c>
      <c r="E9411" s="4" t="s">
        <v>38158</v>
      </c>
      <c r="F9411" s="4">
        <v>1.09181928634644</v>
      </c>
      <c r="G9411" s="4" t="s">
        <v>38159</v>
      </c>
    </row>
    <row r="9412" spans="1:7">
      <c r="A9412" s="4" t="s">
        <v>965</v>
      </c>
      <c r="B9412" s="4" t="s">
        <v>966</v>
      </c>
      <c r="C9412" s="4" t="s">
        <v>464</v>
      </c>
      <c r="D9412" s="4">
        <v>37</v>
      </c>
      <c r="E9412" s="4" t="s">
        <v>967</v>
      </c>
      <c r="F9412" s="4">
        <v>1.0916690826416</v>
      </c>
      <c r="G9412" s="4" t="s">
        <v>968</v>
      </c>
    </row>
    <row r="9413" spans="1:7">
      <c r="A9413" s="4" t="s">
        <v>38160</v>
      </c>
      <c r="B9413" s="4" t="s">
        <v>38161</v>
      </c>
      <c r="C9413" s="4" t="s">
        <v>464</v>
      </c>
      <c r="D9413" s="4">
        <v>34</v>
      </c>
      <c r="E9413" s="4" t="s">
        <v>38162</v>
      </c>
      <c r="F9413" s="4">
        <v>1.09140563011169</v>
      </c>
      <c r="G9413" s="4" t="s">
        <v>38163</v>
      </c>
    </row>
    <row r="9414" spans="1:7">
      <c r="A9414" s="4" t="s">
        <v>38164</v>
      </c>
      <c r="B9414" s="4" t="s">
        <v>38165</v>
      </c>
      <c r="C9414" s="4" t="s">
        <v>464</v>
      </c>
      <c r="D9414" s="4">
        <v>47</v>
      </c>
      <c r="E9414" s="4" t="s">
        <v>38166</v>
      </c>
      <c r="F9414" s="4">
        <v>1.0913268327713</v>
      </c>
      <c r="G9414" s="4" t="s">
        <v>38167</v>
      </c>
    </row>
    <row r="9415" spans="1:7">
      <c r="A9415" s="4" t="s">
        <v>38168</v>
      </c>
      <c r="B9415" s="4" t="s">
        <v>38169</v>
      </c>
      <c r="C9415" s="4" t="s">
        <v>464</v>
      </c>
      <c r="D9415" s="4">
        <v>33</v>
      </c>
      <c r="E9415" s="4" t="s">
        <v>38170</v>
      </c>
      <c r="F9415" s="4">
        <v>1.09108281135559</v>
      </c>
      <c r="G9415" s="4" t="s">
        <v>38171</v>
      </c>
    </row>
    <row r="9416" spans="1:7">
      <c r="A9416" s="4" t="s">
        <v>38172</v>
      </c>
      <c r="B9416" s="4" t="s">
        <v>38173</v>
      </c>
      <c r="C9416" s="4" t="s">
        <v>464</v>
      </c>
      <c r="D9416" s="4">
        <v>36</v>
      </c>
      <c r="E9416" s="4" t="s">
        <v>38174</v>
      </c>
      <c r="F9416" s="4">
        <v>1.09102165699005</v>
      </c>
      <c r="G9416" s="4" t="s">
        <v>38175</v>
      </c>
    </row>
    <row r="9417" spans="1:7">
      <c r="A9417" s="4" t="s">
        <v>38176</v>
      </c>
      <c r="B9417" s="4" t="s">
        <v>38177</v>
      </c>
      <c r="C9417" s="4" t="s">
        <v>464</v>
      </c>
      <c r="D9417" s="4">
        <v>38</v>
      </c>
      <c r="E9417" s="4" t="s">
        <v>38178</v>
      </c>
      <c r="F9417" s="4">
        <v>1.09090805053711</v>
      </c>
      <c r="G9417" s="4" t="s">
        <v>38179</v>
      </c>
    </row>
    <row r="9418" spans="1:7">
      <c r="A9418" s="4" t="s">
        <v>38180</v>
      </c>
      <c r="B9418" s="4" t="s">
        <v>38181</v>
      </c>
      <c r="C9418" s="4" t="s">
        <v>464</v>
      </c>
      <c r="D9418" s="4">
        <v>36</v>
      </c>
      <c r="E9418" s="4" t="s">
        <v>38182</v>
      </c>
      <c r="F9418" s="4">
        <v>1.09062135219574</v>
      </c>
      <c r="G9418" s="4" t="s">
        <v>38183</v>
      </c>
    </row>
    <row r="9419" spans="1:7">
      <c r="A9419" s="4" t="s">
        <v>38184</v>
      </c>
      <c r="B9419" s="4" t="s">
        <v>38185</v>
      </c>
      <c r="C9419" s="4" t="s">
        <v>464</v>
      </c>
      <c r="D9419" s="4">
        <v>29</v>
      </c>
      <c r="E9419" s="4" t="s">
        <v>38186</v>
      </c>
      <c r="F9419" s="4">
        <v>1.09018874168396</v>
      </c>
      <c r="G9419" s="4" t="s">
        <v>38187</v>
      </c>
    </row>
    <row r="9420" spans="1:7">
      <c r="A9420" s="4" t="s">
        <v>38188</v>
      </c>
      <c r="B9420" s="4" t="s">
        <v>38189</v>
      </c>
      <c r="C9420" s="4" t="s">
        <v>464</v>
      </c>
      <c r="D9420" s="4">
        <v>37</v>
      </c>
      <c r="E9420" s="4" t="s">
        <v>38190</v>
      </c>
      <c r="F9420" s="4">
        <v>1.09016728401184</v>
      </c>
      <c r="G9420" s="4" t="s">
        <v>38191</v>
      </c>
    </row>
    <row r="9421" spans="1:7">
      <c r="A9421" s="4" t="s">
        <v>38192</v>
      </c>
      <c r="B9421" s="4" t="s">
        <v>38193</v>
      </c>
      <c r="C9421" s="4" t="s">
        <v>464</v>
      </c>
      <c r="D9421" s="4">
        <v>37</v>
      </c>
      <c r="E9421" s="4" t="s">
        <v>38194</v>
      </c>
      <c r="F9421" s="4">
        <v>1.09012115001678</v>
      </c>
      <c r="G9421" s="4" t="s">
        <v>38195</v>
      </c>
    </row>
    <row r="9422" spans="1:7">
      <c r="A9422" s="4" t="s">
        <v>38196</v>
      </c>
      <c r="B9422" s="4" t="s">
        <v>38197</v>
      </c>
      <c r="C9422" s="4" t="s">
        <v>464</v>
      </c>
      <c r="D9422" s="4">
        <v>38</v>
      </c>
      <c r="E9422" s="4" t="s">
        <v>38198</v>
      </c>
      <c r="F9422" s="4">
        <v>1.09000658988953</v>
      </c>
      <c r="G9422" s="4" t="s">
        <v>38199</v>
      </c>
    </row>
    <row r="9423" spans="1:7">
      <c r="A9423" s="4" t="s">
        <v>38200</v>
      </c>
      <c r="B9423" s="4" t="s">
        <v>38201</v>
      </c>
      <c r="C9423" s="4" t="s">
        <v>464</v>
      </c>
      <c r="D9423" s="4">
        <v>37</v>
      </c>
      <c r="E9423" s="4" t="s">
        <v>38202</v>
      </c>
      <c r="F9423" s="4">
        <v>1.08995246887207</v>
      </c>
      <c r="G9423" s="4" t="s">
        <v>38203</v>
      </c>
    </row>
    <row r="9424" spans="1:7">
      <c r="A9424" s="4" t="s">
        <v>38204</v>
      </c>
      <c r="B9424" s="4" t="s">
        <v>38205</v>
      </c>
      <c r="C9424" s="4" t="s">
        <v>464</v>
      </c>
      <c r="D9424" s="4">
        <v>32</v>
      </c>
      <c r="E9424" s="4" t="s">
        <v>38206</v>
      </c>
      <c r="F9424" s="4">
        <v>1.08963763713837</v>
      </c>
      <c r="G9424" s="4" t="s">
        <v>38207</v>
      </c>
    </row>
    <row r="9425" spans="1:7">
      <c r="A9425" s="4" t="s">
        <v>38208</v>
      </c>
      <c r="B9425" s="4" t="s">
        <v>38209</v>
      </c>
      <c r="C9425" s="4" t="s">
        <v>551</v>
      </c>
      <c r="D9425" s="4">
        <v>12</v>
      </c>
      <c r="E9425" s="4" t="s">
        <v>38210</v>
      </c>
      <c r="F9425" s="4">
        <v>1.08963763713837</v>
      </c>
      <c r="G9425" s="4" t="s">
        <v>38211</v>
      </c>
    </row>
    <row r="9426" spans="1:7">
      <c r="A9426" s="4" t="s">
        <v>973</v>
      </c>
      <c r="B9426" s="4" t="s">
        <v>974</v>
      </c>
      <c r="C9426" s="4" t="s">
        <v>464</v>
      </c>
      <c r="D9426" s="4">
        <v>36</v>
      </c>
      <c r="E9426" s="4" t="s">
        <v>975</v>
      </c>
      <c r="F9426" s="4">
        <v>1.08946681022644</v>
      </c>
      <c r="G9426" s="4" t="s">
        <v>976</v>
      </c>
    </row>
    <row r="9427" spans="1:7">
      <c r="A9427" s="4" t="s">
        <v>38212</v>
      </c>
      <c r="B9427" s="4" t="s">
        <v>38213</v>
      </c>
      <c r="C9427" s="4" t="s">
        <v>464</v>
      </c>
      <c r="D9427" s="4">
        <v>38</v>
      </c>
      <c r="E9427" s="4" t="s">
        <v>38214</v>
      </c>
      <c r="F9427" s="4">
        <v>1.089350938797</v>
      </c>
      <c r="G9427" s="4" t="s">
        <v>38215</v>
      </c>
    </row>
    <row r="9428" spans="1:7">
      <c r="A9428" s="4" t="s">
        <v>38216</v>
      </c>
      <c r="B9428" s="4" t="s">
        <v>38217</v>
      </c>
      <c r="C9428" s="4" t="s">
        <v>464</v>
      </c>
      <c r="D9428" s="4">
        <v>35</v>
      </c>
      <c r="E9428" s="4" t="s">
        <v>38218</v>
      </c>
      <c r="F9428" s="4">
        <v>1.08909261226654</v>
      </c>
      <c r="G9428" s="4" t="s">
        <v>38219</v>
      </c>
    </row>
    <row r="9429" spans="1:7">
      <c r="A9429" s="4" t="s">
        <v>38220</v>
      </c>
      <c r="B9429" s="4" t="s">
        <v>38221</v>
      </c>
      <c r="C9429" s="4" t="s">
        <v>464</v>
      </c>
      <c r="D9429" s="4">
        <v>38</v>
      </c>
      <c r="E9429" s="4" t="s">
        <v>38222</v>
      </c>
      <c r="F9429" s="4">
        <v>1.0890828371048</v>
      </c>
      <c r="G9429" s="4" t="s">
        <v>38223</v>
      </c>
    </row>
    <row r="9430" spans="1:7">
      <c r="A9430" s="4" t="s">
        <v>38224</v>
      </c>
      <c r="B9430" s="4" t="s">
        <v>38225</v>
      </c>
      <c r="C9430" s="4" t="s">
        <v>464</v>
      </c>
      <c r="D9430" s="4">
        <v>39</v>
      </c>
      <c r="E9430" s="4" t="s">
        <v>38226</v>
      </c>
      <c r="F9430" s="4">
        <v>1.08876287937164</v>
      </c>
      <c r="G9430" s="4" t="s">
        <v>38227</v>
      </c>
    </row>
    <row r="9431" spans="1:7">
      <c r="A9431" s="4" t="s">
        <v>38228</v>
      </c>
      <c r="B9431" s="4" t="s">
        <v>38229</v>
      </c>
      <c r="C9431" s="4" t="s">
        <v>464</v>
      </c>
      <c r="D9431" s="4">
        <v>43</v>
      </c>
      <c r="E9431" s="4" t="s">
        <v>38230</v>
      </c>
      <c r="F9431" s="4">
        <v>1.08859837055206</v>
      </c>
      <c r="G9431" s="4" t="s">
        <v>38231</v>
      </c>
    </row>
    <row r="9432" spans="1:7">
      <c r="A9432" s="4" t="s">
        <v>38232</v>
      </c>
      <c r="B9432" s="4" t="s">
        <v>38233</v>
      </c>
      <c r="C9432" s="4" t="s">
        <v>464</v>
      </c>
      <c r="D9432" s="4">
        <v>33</v>
      </c>
      <c r="E9432" s="4" t="s">
        <v>38234</v>
      </c>
      <c r="F9432" s="4">
        <v>1.08830964565277</v>
      </c>
      <c r="G9432" s="4" t="s">
        <v>38235</v>
      </c>
    </row>
    <row r="9433" spans="1:7">
      <c r="A9433" s="4" t="s">
        <v>38236</v>
      </c>
      <c r="B9433" s="4" t="s">
        <v>38237</v>
      </c>
      <c r="C9433" s="4" t="s">
        <v>464</v>
      </c>
      <c r="D9433" s="4">
        <v>42</v>
      </c>
      <c r="E9433" s="4" t="s">
        <v>38238</v>
      </c>
      <c r="F9433" s="4">
        <v>1.08828437328339</v>
      </c>
      <c r="G9433" s="4" t="s">
        <v>38239</v>
      </c>
    </row>
    <row r="9434" spans="1:7">
      <c r="A9434" s="4" t="s">
        <v>38240</v>
      </c>
      <c r="B9434" s="4" t="s">
        <v>38241</v>
      </c>
      <c r="C9434" s="4" t="s">
        <v>464</v>
      </c>
      <c r="D9434" s="4">
        <v>26</v>
      </c>
      <c r="E9434" s="4" t="s">
        <v>38242</v>
      </c>
      <c r="F9434" s="4">
        <v>1.08820033073425</v>
      </c>
      <c r="G9434" s="4" t="s">
        <v>38243</v>
      </c>
    </row>
    <row r="9435" spans="1:7">
      <c r="A9435" s="4" t="s">
        <v>38244</v>
      </c>
      <c r="B9435" s="4" t="s">
        <v>38245</v>
      </c>
      <c r="C9435" s="4" t="s">
        <v>464</v>
      </c>
      <c r="D9435" s="4">
        <v>42</v>
      </c>
      <c r="E9435" s="4" t="s">
        <v>38246</v>
      </c>
      <c r="F9435" s="4">
        <v>1.08810210227966</v>
      </c>
      <c r="G9435" s="4" t="s">
        <v>38247</v>
      </c>
    </row>
    <row r="9436" spans="1:7">
      <c r="A9436" s="4" t="s">
        <v>38248</v>
      </c>
      <c r="B9436" s="4" t="s">
        <v>38249</v>
      </c>
      <c r="C9436" s="4" t="s">
        <v>464</v>
      </c>
      <c r="D9436" s="4">
        <v>39</v>
      </c>
      <c r="E9436" s="4" t="s">
        <v>38250</v>
      </c>
      <c r="F9436" s="4">
        <v>1.08756542205811</v>
      </c>
      <c r="G9436" s="4" t="s">
        <v>38251</v>
      </c>
    </row>
    <row r="9437" spans="1:7">
      <c r="A9437" s="4" t="s">
        <v>38252</v>
      </c>
      <c r="B9437" s="4" t="s">
        <v>38253</v>
      </c>
      <c r="C9437" s="4" t="s">
        <v>464</v>
      </c>
      <c r="D9437" s="4">
        <v>36</v>
      </c>
      <c r="E9437" s="4" t="s">
        <v>38254</v>
      </c>
      <c r="F9437" s="4">
        <v>1.08730065822601</v>
      </c>
      <c r="G9437" s="4" t="s">
        <v>38255</v>
      </c>
    </row>
    <row r="9438" spans="1:7">
      <c r="A9438" s="4" t="s">
        <v>38256</v>
      </c>
      <c r="B9438" s="4" t="s">
        <v>38257</v>
      </c>
      <c r="C9438" s="4" t="s">
        <v>464</v>
      </c>
      <c r="D9438" s="4">
        <v>38</v>
      </c>
      <c r="E9438" s="4" t="s">
        <v>38258</v>
      </c>
      <c r="F9438" s="4">
        <v>1.08720481395721</v>
      </c>
      <c r="G9438" s="4" t="s">
        <v>38259</v>
      </c>
    </row>
    <row r="9439" spans="1:7">
      <c r="A9439" s="4" t="s">
        <v>38260</v>
      </c>
      <c r="B9439" s="4" t="s">
        <v>38261</v>
      </c>
      <c r="C9439" s="4" t="s">
        <v>464</v>
      </c>
      <c r="D9439" s="4">
        <v>41</v>
      </c>
      <c r="E9439" s="4" t="s">
        <v>38262</v>
      </c>
      <c r="F9439" s="4">
        <v>1.08714866638184</v>
      </c>
      <c r="G9439" s="4" t="s">
        <v>38263</v>
      </c>
    </row>
    <row r="9440" spans="1:7">
      <c r="A9440" s="4" t="s">
        <v>38264</v>
      </c>
      <c r="B9440" s="4" t="s">
        <v>38265</v>
      </c>
      <c r="C9440" s="4" t="s">
        <v>464</v>
      </c>
      <c r="D9440" s="4">
        <v>15</v>
      </c>
      <c r="E9440" s="4" t="s">
        <v>38266</v>
      </c>
      <c r="F9440" s="4">
        <v>1.08709979057312</v>
      </c>
      <c r="G9440" s="4" t="s">
        <v>38267</v>
      </c>
    </row>
    <row r="9441" spans="1:7">
      <c r="A9441" s="4" t="s">
        <v>38268</v>
      </c>
      <c r="B9441" s="4" t="s">
        <v>38269</v>
      </c>
      <c r="C9441" s="4" t="s">
        <v>464</v>
      </c>
      <c r="D9441" s="4">
        <v>34</v>
      </c>
      <c r="E9441" s="4" t="s">
        <v>38270</v>
      </c>
      <c r="F9441" s="4">
        <v>1.08660757541656</v>
      </c>
      <c r="G9441" s="4" t="s">
        <v>38271</v>
      </c>
    </row>
    <row r="9442" spans="1:7">
      <c r="A9442" s="4" t="s">
        <v>38272</v>
      </c>
      <c r="B9442" s="4" t="s">
        <v>38273</v>
      </c>
      <c r="C9442" s="4" t="s">
        <v>464</v>
      </c>
      <c r="D9442" s="4">
        <v>25</v>
      </c>
      <c r="E9442" s="4" t="s">
        <v>38274</v>
      </c>
      <c r="F9442" s="4">
        <v>1.08660757541656</v>
      </c>
      <c r="G9442" s="4" t="s">
        <v>38275</v>
      </c>
    </row>
    <row r="9443" spans="1:7">
      <c r="A9443" s="4" t="s">
        <v>38276</v>
      </c>
      <c r="B9443" s="4" t="s">
        <v>38277</v>
      </c>
      <c r="C9443" s="4" t="s">
        <v>464</v>
      </c>
      <c r="D9443" s="4">
        <v>42</v>
      </c>
      <c r="E9443" s="4" t="s">
        <v>38278</v>
      </c>
      <c r="F9443" s="4">
        <v>1.0860561132431</v>
      </c>
      <c r="G9443" s="4" t="s">
        <v>38279</v>
      </c>
    </row>
    <row r="9444" spans="1:7">
      <c r="A9444" s="4" t="s">
        <v>38280</v>
      </c>
      <c r="B9444" s="4" t="s">
        <v>38281</v>
      </c>
      <c r="C9444" s="4" t="s">
        <v>464</v>
      </c>
      <c r="D9444" s="4">
        <v>37</v>
      </c>
      <c r="E9444" s="4" t="s">
        <v>38282</v>
      </c>
      <c r="F9444" s="4">
        <v>1.08596706390381</v>
      </c>
      <c r="G9444" s="4" t="s">
        <v>38283</v>
      </c>
    </row>
    <row r="9445" spans="1:7">
      <c r="A9445" s="4" t="s">
        <v>38284</v>
      </c>
      <c r="B9445" s="4" t="s">
        <v>38285</v>
      </c>
      <c r="C9445" s="4" t="s">
        <v>464</v>
      </c>
      <c r="D9445" s="4">
        <v>44</v>
      </c>
      <c r="E9445" s="4" t="s">
        <v>38286</v>
      </c>
      <c r="F9445" s="4">
        <v>1.08585381507874</v>
      </c>
      <c r="G9445" s="4" t="s">
        <v>38287</v>
      </c>
    </row>
    <row r="9446" spans="1:7">
      <c r="A9446" s="4" t="s">
        <v>38288</v>
      </c>
      <c r="B9446" s="4" t="s">
        <v>38289</v>
      </c>
      <c r="C9446" s="4" t="s">
        <v>464</v>
      </c>
      <c r="D9446" s="4">
        <v>43</v>
      </c>
      <c r="E9446" s="4" t="s">
        <v>38290</v>
      </c>
      <c r="F9446" s="4">
        <v>1.08542633056641</v>
      </c>
      <c r="G9446" s="4" t="s">
        <v>38291</v>
      </c>
    </row>
    <row r="9447" spans="1:7">
      <c r="A9447" s="4" t="s">
        <v>38292</v>
      </c>
      <c r="B9447" s="4" t="s">
        <v>38293</v>
      </c>
      <c r="C9447" s="4" t="s">
        <v>464</v>
      </c>
      <c r="D9447" s="4">
        <v>40</v>
      </c>
      <c r="E9447" s="4" t="s">
        <v>38294</v>
      </c>
      <c r="F9447" s="4">
        <v>1.0852917432785</v>
      </c>
      <c r="G9447" s="4" t="s">
        <v>38295</v>
      </c>
    </row>
    <row r="9448" spans="1:7">
      <c r="A9448" s="4" t="s">
        <v>38296</v>
      </c>
      <c r="B9448" s="4" t="s">
        <v>38297</v>
      </c>
      <c r="C9448" s="4" t="s">
        <v>464</v>
      </c>
      <c r="D9448" s="4">
        <v>37</v>
      </c>
      <c r="E9448" s="4" t="s">
        <v>38298</v>
      </c>
      <c r="F9448" s="4">
        <v>1.08528113365173</v>
      </c>
      <c r="G9448" s="4" t="s">
        <v>38299</v>
      </c>
    </row>
    <row r="9449" spans="1:7">
      <c r="A9449" s="4" t="s">
        <v>38300</v>
      </c>
      <c r="B9449" s="4" t="s">
        <v>38301</v>
      </c>
      <c r="C9449" s="4" t="s">
        <v>464</v>
      </c>
      <c r="D9449" s="4">
        <v>40</v>
      </c>
      <c r="E9449" s="4" t="s">
        <v>38302</v>
      </c>
      <c r="F9449" s="4">
        <v>1.08520770072937</v>
      </c>
      <c r="G9449" s="4" t="s">
        <v>38303</v>
      </c>
    </row>
    <row r="9450" spans="1:7">
      <c r="A9450" s="4" t="s">
        <v>38304</v>
      </c>
      <c r="B9450" s="4" t="s">
        <v>38305</v>
      </c>
      <c r="C9450" s="4" t="s">
        <v>464</v>
      </c>
      <c r="D9450" s="4">
        <v>38</v>
      </c>
      <c r="E9450" s="4" t="s">
        <v>38306</v>
      </c>
      <c r="F9450" s="4">
        <v>1.08500969409943</v>
      </c>
      <c r="G9450" s="4" t="s">
        <v>38307</v>
      </c>
    </row>
    <row r="9451" spans="1:7">
      <c r="A9451" s="4" t="s">
        <v>38308</v>
      </c>
      <c r="B9451" s="4" t="s">
        <v>38309</v>
      </c>
      <c r="C9451" s="4" t="s">
        <v>464</v>
      </c>
      <c r="D9451" s="4">
        <v>37</v>
      </c>
      <c r="E9451" s="4" t="s">
        <v>38310</v>
      </c>
      <c r="F9451" s="4">
        <v>1.08498811721802</v>
      </c>
      <c r="G9451" s="4" t="s">
        <v>38311</v>
      </c>
    </row>
    <row r="9452" spans="1:7">
      <c r="A9452" s="4" t="s">
        <v>38312</v>
      </c>
      <c r="B9452" s="4" t="s">
        <v>38313</v>
      </c>
      <c r="C9452" s="4" t="s">
        <v>464</v>
      </c>
      <c r="D9452" s="4">
        <v>26</v>
      </c>
      <c r="E9452" s="4" t="s">
        <v>38314</v>
      </c>
      <c r="F9452" s="4">
        <v>1.08498072624207</v>
      </c>
      <c r="G9452" s="4" t="s">
        <v>38315</v>
      </c>
    </row>
    <row r="9453" spans="1:7">
      <c r="A9453" s="4" t="s">
        <v>38316</v>
      </c>
      <c r="B9453" s="4" t="s">
        <v>38317</v>
      </c>
      <c r="C9453" s="4" t="s">
        <v>464</v>
      </c>
      <c r="D9453" s="4">
        <v>30</v>
      </c>
      <c r="E9453" s="4" t="s">
        <v>38318</v>
      </c>
      <c r="F9453" s="4">
        <v>1.08493888378143</v>
      </c>
      <c r="G9453" s="4" t="s">
        <v>38319</v>
      </c>
    </row>
    <row r="9454" spans="1:7">
      <c r="A9454" s="4" t="s">
        <v>38320</v>
      </c>
      <c r="B9454" s="4" t="s">
        <v>38321</v>
      </c>
      <c r="C9454" s="4" t="s">
        <v>551</v>
      </c>
      <c r="D9454" s="4">
        <v>17</v>
      </c>
      <c r="E9454" s="4" t="s">
        <v>38322</v>
      </c>
      <c r="F9454" s="4">
        <v>1.08454608917236</v>
      </c>
      <c r="G9454" s="4" t="s">
        <v>38323</v>
      </c>
    </row>
    <row r="9455" spans="1:7">
      <c r="A9455" s="4" t="s">
        <v>38324</v>
      </c>
      <c r="B9455" s="4" t="s">
        <v>38325</v>
      </c>
      <c r="C9455" s="4" t="s">
        <v>464</v>
      </c>
      <c r="D9455" s="4">
        <v>30</v>
      </c>
      <c r="E9455" s="4" t="s">
        <v>38326</v>
      </c>
      <c r="F9455" s="4">
        <v>1.08451318740845</v>
      </c>
      <c r="G9455" s="4" t="s">
        <v>38327</v>
      </c>
    </row>
    <row r="9456" spans="1:7">
      <c r="A9456" s="4" t="s">
        <v>38328</v>
      </c>
      <c r="B9456" s="4" t="s">
        <v>38329</v>
      </c>
      <c r="C9456" s="4" t="s">
        <v>1124</v>
      </c>
      <c r="D9456" s="4">
        <v>2</v>
      </c>
      <c r="E9456" s="4" t="s">
        <v>38330</v>
      </c>
      <c r="F9456" s="4">
        <v>1.08449196815491</v>
      </c>
      <c r="G9456" s="4" t="s">
        <v>38331</v>
      </c>
    </row>
    <row r="9457" spans="1:7">
      <c r="A9457" s="4" t="s">
        <v>38332</v>
      </c>
      <c r="B9457" s="4" t="s">
        <v>38333</v>
      </c>
      <c r="C9457" s="4" t="s">
        <v>464</v>
      </c>
      <c r="D9457" s="4">
        <v>35</v>
      </c>
      <c r="E9457" s="4" t="s">
        <v>38334</v>
      </c>
      <c r="F9457" s="4">
        <v>1.08445620536804</v>
      </c>
      <c r="G9457" s="4" t="s">
        <v>38335</v>
      </c>
    </row>
    <row r="9458" spans="1:7">
      <c r="A9458" s="4" t="s">
        <v>38336</v>
      </c>
      <c r="B9458" s="4" t="s">
        <v>38337</v>
      </c>
      <c r="C9458" s="4" t="s">
        <v>464</v>
      </c>
      <c r="D9458" s="4">
        <v>35</v>
      </c>
      <c r="E9458" s="4" t="s">
        <v>38338</v>
      </c>
      <c r="F9458" s="4">
        <v>1.08432352542877</v>
      </c>
      <c r="G9458" s="4" t="s">
        <v>38339</v>
      </c>
    </row>
    <row r="9459" spans="1:7">
      <c r="A9459" s="4" t="s">
        <v>38340</v>
      </c>
      <c r="B9459" s="4" t="s">
        <v>38341</v>
      </c>
      <c r="C9459" s="4" t="s">
        <v>464</v>
      </c>
      <c r="D9459" s="4">
        <v>37</v>
      </c>
      <c r="E9459" s="4" t="s">
        <v>38342</v>
      </c>
      <c r="F9459" s="4">
        <v>1.08402979373932</v>
      </c>
      <c r="G9459" s="4" t="s">
        <v>38343</v>
      </c>
    </row>
    <row r="9460" spans="1:7">
      <c r="A9460" s="4" t="s">
        <v>38344</v>
      </c>
      <c r="B9460" s="4" t="s">
        <v>38345</v>
      </c>
      <c r="C9460" s="4" t="s">
        <v>464</v>
      </c>
      <c r="D9460" s="4">
        <v>34</v>
      </c>
      <c r="E9460" s="4" t="s">
        <v>38346</v>
      </c>
      <c r="F9460" s="4">
        <v>1.08394026756287</v>
      </c>
      <c r="G9460" s="4" t="s">
        <v>38347</v>
      </c>
    </row>
    <row r="9461" spans="1:7">
      <c r="A9461" s="4" t="s">
        <v>38348</v>
      </c>
      <c r="B9461" s="4" t="s">
        <v>38349</v>
      </c>
      <c r="C9461" s="4" t="s">
        <v>464</v>
      </c>
      <c r="D9461" s="4">
        <v>26</v>
      </c>
      <c r="E9461" s="4" t="s">
        <v>38350</v>
      </c>
      <c r="F9461" s="4">
        <v>1.08377408981323</v>
      </c>
      <c r="G9461" s="4" t="s">
        <v>38351</v>
      </c>
    </row>
    <row r="9462" spans="1:7">
      <c r="A9462" s="4" t="s">
        <v>38352</v>
      </c>
      <c r="B9462" s="4" t="s">
        <v>38353</v>
      </c>
      <c r="C9462" s="4" t="s">
        <v>464</v>
      </c>
      <c r="D9462" s="4">
        <v>30</v>
      </c>
      <c r="E9462" s="4" t="s">
        <v>38354</v>
      </c>
      <c r="F9462" s="4">
        <v>1.08340167999268</v>
      </c>
      <c r="G9462" s="4" t="s">
        <v>38355</v>
      </c>
    </row>
    <row r="9463" spans="1:7">
      <c r="A9463" s="4" t="s">
        <v>38356</v>
      </c>
      <c r="B9463" s="4" t="s">
        <v>38357</v>
      </c>
      <c r="C9463" s="4" t="s">
        <v>464</v>
      </c>
      <c r="D9463" s="4">
        <v>34</v>
      </c>
      <c r="E9463" s="4" t="s">
        <v>38358</v>
      </c>
      <c r="F9463" s="4">
        <v>1.08324480056763</v>
      </c>
      <c r="G9463" s="4" t="s">
        <v>38359</v>
      </c>
    </row>
    <row r="9464" spans="1:7">
      <c r="A9464" s="4" t="s">
        <v>38360</v>
      </c>
      <c r="B9464" s="4" t="s">
        <v>38361</v>
      </c>
      <c r="C9464" s="4" t="s">
        <v>464</v>
      </c>
      <c r="D9464" s="4">
        <v>34</v>
      </c>
      <c r="E9464" s="4" t="s">
        <v>38362</v>
      </c>
      <c r="F9464" s="4">
        <v>1.08320987224579</v>
      </c>
      <c r="G9464" s="4" t="s">
        <v>38363</v>
      </c>
    </row>
    <row r="9465" spans="1:7">
      <c r="A9465" s="4" t="s">
        <v>38364</v>
      </c>
      <c r="B9465" s="4" t="s">
        <v>38365</v>
      </c>
      <c r="C9465" s="4" t="s">
        <v>464</v>
      </c>
      <c r="D9465" s="4">
        <v>38</v>
      </c>
      <c r="E9465" s="4" t="s">
        <v>38366</v>
      </c>
      <c r="F9465" s="4">
        <v>1.0831401348114</v>
      </c>
      <c r="G9465" s="4" t="s">
        <v>38367</v>
      </c>
    </row>
    <row r="9466" spans="1:7">
      <c r="A9466" s="4" t="s">
        <v>38368</v>
      </c>
      <c r="B9466" s="4" t="s">
        <v>38369</v>
      </c>
      <c r="C9466" s="4" t="s">
        <v>464</v>
      </c>
      <c r="D9466" s="4">
        <v>42</v>
      </c>
      <c r="E9466" s="4" t="s">
        <v>38370</v>
      </c>
      <c r="F9466" s="4">
        <v>1.0829656124115</v>
      </c>
      <c r="G9466" s="4" t="s">
        <v>38371</v>
      </c>
    </row>
    <row r="9467" spans="1:7">
      <c r="A9467" s="4" t="s">
        <v>38372</v>
      </c>
      <c r="B9467" s="4" t="s">
        <v>38373</v>
      </c>
      <c r="C9467" s="4" t="s">
        <v>464</v>
      </c>
      <c r="D9467" s="4">
        <v>42</v>
      </c>
      <c r="E9467" s="4" t="s">
        <v>38374</v>
      </c>
      <c r="F9467" s="4">
        <v>1.0826176404953</v>
      </c>
      <c r="G9467" s="4" t="s">
        <v>38375</v>
      </c>
    </row>
    <row r="9468" spans="1:7">
      <c r="A9468" s="4" t="s">
        <v>38376</v>
      </c>
      <c r="B9468" s="4" t="s">
        <v>38377</v>
      </c>
      <c r="C9468" s="4" t="s">
        <v>464</v>
      </c>
      <c r="D9468" s="4">
        <v>36</v>
      </c>
      <c r="E9468" s="4" t="s">
        <v>38378</v>
      </c>
      <c r="F9468" s="4">
        <v>1.08225572109222</v>
      </c>
      <c r="G9468" s="4" t="s">
        <v>38379</v>
      </c>
    </row>
    <row r="9469" spans="1:7">
      <c r="A9469" s="4" t="s">
        <v>38380</v>
      </c>
      <c r="B9469" s="4" t="s">
        <v>38381</v>
      </c>
      <c r="C9469" s="4" t="s">
        <v>464</v>
      </c>
      <c r="D9469" s="4">
        <v>29</v>
      </c>
      <c r="E9469" s="4" t="s">
        <v>38382</v>
      </c>
      <c r="F9469" s="4">
        <v>1.08223831653595</v>
      </c>
      <c r="G9469" s="4" t="s">
        <v>38383</v>
      </c>
    </row>
    <row r="9470" spans="1:7">
      <c r="A9470" s="4" t="s">
        <v>38384</v>
      </c>
      <c r="B9470" s="4" t="s">
        <v>38385</v>
      </c>
      <c r="C9470" s="4" t="s">
        <v>464</v>
      </c>
      <c r="D9470" s="4">
        <v>35</v>
      </c>
      <c r="E9470" s="4" t="s">
        <v>38386</v>
      </c>
      <c r="F9470" s="4">
        <v>1.08214962482452</v>
      </c>
      <c r="G9470" s="4" t="s">
        <v>38387</v>
      </c>
    </row>
    <row r="9471" spans="1:7">
      <c r="A9471" s="4" t="s">
        <v>38388</v>
      </c>
      <c r="B9471" s="4" t="s">
        <v>38389</v>
      </c>
      <c r="C9471" s="4" t="s">
        <v>464</v>
      </c>
      <c r="D9471" s="4">
        <v>39</v>
      </c>
      <c r="E9471" s="4" t="s">
        <v>38390</v>
      </c>
      <c r="F9471" s="4">
        <v>1.08177578449249</v>
      </c>
      <c r="G9471" s="4" t="s">
        <v>38391</v>
      </c>
    </row>
    <row r="9472" spans="1:7">
      <c r="A9472" s="4" t="s">
        <v>38392</v>
      </c>
      <c r="B9472" s="4" t="s">
        <v>38393</v>
      </c>
      <c r="C9472" s="4" t="s">
        <v>464</v>
      </c>
      <c r="D9472" s="4">
        <v>26</v>
      </c>
      <c r="E9472" s="4" t="s">
        <v>38394</v>
      </c>
      <c r="F9472" s="4">
        <v>1.08167636394501</v>
      </c>
      <c r="G9472" s="4" t="s">
        <v>38395</v>
      </c>
    </row>
    <row r="9473" spans="1:7">
      <c r="A9473" s="4" t="s">
        <v>38396</v>
      </c>
      <c r="B9473" s="4" t="s">
        <v>38397</v>
      </c>
      <c r="C9473" s="4" t="s">
        <v>464</v>
      </c>
      <c r="D9473" s="4">
        <v>38</v>
      </c>
      <c r="E9473" s="4" t="s">
        <v>38398</v>
      </c>
      <c r="F9473" s="4">
        <v>1.0815646648407</v>
      </c>
      <c r="G9473" s="4" t="s">
        <v>38399</v>
      </c>
    </row>
    <row r="9474" spans="1:7">
      <c r="A9474" s="4" t="s">
        <v>38400</v>
      </c>
      <c r="B9474" s="4" t="s">
        <v>38401</v>
      </c>
      <c r="C9474" s="4" t="s">
        <v>464</v>
      </c>
      <c r="D9474" s="4">
        <v>34</v>
      </c>
      <c r="E9474" s="4" t="s">
        <v>38402</v>
      </c>
      <c r="F9474" s="4">
        <v>1.08119070529938</v>
      </c>
      <c r="G9474" s="4" t="s">
        <v>38403</v>
      </c>
    </row>
    <row r="9475" spans="1:7">
      <c r="A9475" s="4" t="s">
        <v>38404</v>
      </c>
      <c r="B9475" s="4" t="s">
        <v>38405</v>
      </c>
      <c r="C9475" s="4" t="s">
        <v>464</v>
      </c>
      <c r="D9475" s="4">
        <v>33</v>
      </c>
      <c r="E9475" s="4" t="s">
        <v>38406</v>
      </c>
      <c r="F9475" s="4">
        <v>1.08104455471039</v>
      </c>
      <c r="G9475" s="4" t="s">
        <v>38407</v>
      </c>
    </row>
    <row r="9476" spans="1:7">
      <c r="A9476" s="4" t="s">
        <v>38408</v>
      </c>
      <c r="B9476" s="4" t="s">
        <v>38409</v>
      </c>
      <c r="C9476" s="4" t="s">
        <v>464</v>
      </c>
      <c r="D9476" s="4">
        <v>39</v>
      </c>
      <c r="E9476" s="4" t="s">
        <v>38410</v>
      </c>
      <c r="F9476" s="4">
        <v>1.08035910129547</v>
      </c>
      <c r="G9476" s="4" t="s">
        <v>38411</v>
      </c>
    </row>
    <row r="9477" spans="1:7">
      <c r="A9477" s="4" t="s">
        <v>38412</v>
      </c>
      <c r="B9477" s="4" t="s">
        <v>38413</v>
      </c>
      <c r="C9477" s="4" t="s">
        <v>464</v>
      </c>
      <c r="D9477" s="4">
        <v>37</v>
      </c>
      <c r="E9477" s="4" t="s">
        <v>38414</v>
      </c>
      <c r="F9477" s="4">
        <v>1.07949221134186</v>
      </c>
      <c r="G9477" s="4" t="s">
        <v>38415</v>
      </c>
    </row>
    <row r="9478" spans="1:7">
      <c r="A9478" s="4" t="s">
        <v>38416</v>
      </c>
      <c r="B9478" s="4" t="s">
        <v>38417</v>
      </c>
      <c r="C9478" s="4" t="s">
        <v>464</v>
      </c>
      <c r="D9478" s="4">
        <v>42</v>
      </c>
      <c r="E9478" s="4" t="s">
        <v>38418</v>
      </c>
      <c r="F9478" s="4">
        <v>1.07949101924896</v>
      </c>
      <c r="G9478" s="4" t="s">
        <v>38419</v>
      </c>
    </row>
    <row r="9479" spans="1:7">
      <c r="A9479" s="4" t="s">
        <v>38420</v>
      </c>
      <c r="B9479" s="4" t="s">
        <v>38421</v>
      </c>
      <c r="C9479" s="4" t="s">
        <v>464</v>
      </c>
      <c r="D9479" s="4">
        <v>36</v>
      </c>
      <c r="E9479" s="4" t="s">
        <v>38422</v>
      </c>
      <c r="F9479" s="4">
        <v>1.07942080497742</v>
      </c>
      <c r="G9479" s="4" t="s">
        <v>38423</v>
      </c>
    </row>
    <row r="9480" spans="1:7">
      <c r="A9480" s="4" t="s">
        <v>38424</v>
      </c>
      <c r="B9480" s="4" t="s">
        <v>38425</v>
      </c>
      <c r="C9480" s="4" t="s">
        <v>551</v>
      </c>
      <c r="D9480" s="4">
        <v>18</v>
      </c>
      <c r="E9480" s="4" t="s">
        <v>38426</v>
      </c>
      <c r="F9480" s="4">
        <v>1.07924962043762</v>
      </c>
      <c r="G9480" s="4" t="s">
        <v>38427</v>
      </c>
    </row>
    <row r="9481" spans="1:7">
      <c r="A9481" s="4" t="s">
        <v>38428</v>
      </c>
      <c r="B9481" s="4" t="s">
        <v>38429</v>
      </c>
      <c r="C9481" s="4" t="s">
        <v>464</v>
      </c>
      <c r="D9481" s="4">
        <v>36</v>
      </c>
      <c r="E9481" s="4" t="s">
        <v>38430</v>
      </c>
      <c r="F9481" s="4">
        <v>1.07918643951416</v>
      </c>
      <c r="G9481" s="4" t="s">
        <v>38431</v>
      </c>
    </row>
    <row r="9482" spans="1:7">
      <c r="A9482" s="4" t="s">
        <v>38432</v>
      </c>
      <c r="B9482" s="4" t="s">
        <v>38433</v>
      </c>
      <c r="C9482" s="4" t="s">
        <v>464</v>
      </c>
      <c r="D9482" s="4">
        <v>36</v>
      </c>
      <c r="E9482" s="4" t="s">
        <v>38434</v>
      </c>
      <c r="F9482" s="4">
        <v>1.07900214195251</v>
      </c>
      <c r="G9482" s="4" t="s">
        <v>38435</v>
      </c>
    </row>
    <row r="9483" spans="1:7">
      <c r="A9483" s="4" t="s">
        <v>38436</v>
      </c>
      <c r="B9483" s="4" t="s">
        <v>38437</v>
      </c>
      <c r="C9483" s="4" t="s">
        <v>464</v>
      </c>
      <c r="D9483" s="4">
        <v>38</v>
      </c>
      <c r="E9483" s="4" t="s">
        <v>38438</v>
      </c>
      <c r="F9483" s="4">
        <v>1.07872068881989</v>
      </c>
      <c r="G9483" s="4" t="s">
        <v>38439</v>
      </c>
    </row>
    <row r="9484" spans="1:7">
      <c r="A9484" s="4" t="s">
        <v>38440</v>
      </c>
      <c r="B9484" s="4" t="s">
        <v>38441</v>
      </c>
      <c r="C9484" s="4" t="s">
        <v>464</v>
      </c>
      <c r="D9484" s="4">
        <v>31</v>
      </c>
      <c r="E9484" s="4" t="s">
        <v>38442</v>
      </c>
      <c r="F9484" s="4">
        <v>1.07869338989258</v>
      </c>
      <c r="G9484" s="4" t="s">
        <v>38443</v>
      </c>
    </row>
    <row r="9485" spans="1:7">
      <c r="A9485" s="4" t="s">
        <v>38444</v>
      </c>
      <c r="B9485" s="4" t="s">
        <v>38445</v>
      </c>
      <c r="C9485" s="4" t="s">
        <v>464</v>
      </c>
      <c r="D9485" s="4">
        <v>40</v>
      </c>
      <c r="E9485" s="4" t="s">
        <v>38446</v>
      </c>
      <c r="F9485" s="4">
        <v>1.07796823978424</v>
      </c>
      <c r="G9485" s="4" t="s">
        <v>38447</v>
      </c>
    </row>
    <row r="9486" spans="1:7">
      <c r="A9486" s="4" t="s">
        <v>38448</v>
      </c>
      <c r="B9486" s="4" t="s">
        <v>38449</v>
      </c>
      <c r="C9486" s="4" t="s">
        <v>464</v>
      </c>
      <c r="D9486" s="4">
        <v>34</v>
      </c>
      <c r="E9486" s="4" t="s">
        <v>38450</v>
      </c>
      <c r="F9486" s="4">
        <v>1.07769846916199</v>
      </c>
      <c r="G9486" s="4" t="s">
        <v>38451</v>
      </c>
    </row>
    <row r="9487" spans="1:7">
      <c r="A9487" s="4" t="s">
        <v>38452</v>
      </c>
      <c r="B9487" s="4" t="s">
        <v>38453</v>
      </c>
      <c r="C9487" s="4" t="s">
        <v>464</v>
      </c>
      <c r="D9487" s="4">
        <v>41</v>
      </c>
      <c r="E9487" s="4" t="s">
        <v>38454</v>
      </c>
      <c r="F9487" s="4">
        <v>1.0775990486145</v>
      </c>
      <c r="G9487" s="4" t="s">
        <v>38455</v>
      </c>
    </row>
    <row r="9488" spans="1:7">
      <c r="A9488" s="4" t="s">
        <v>38456</v>
      </c>
      <c r="B9488" s="4" t="s">
        <v>38457</v>
      </c>
      <c r="C9488" s="4" t="s">
        <v>464</v>
      </c>
      <c r="D9488" s="4">
        <v>42</v>
      </c>
      <c r="E9488" s="4" t="s">
        <v>38458</v>
      </c>
      <c r="F9488" s="4">
        <v>1.07706308364868</v>
      </c>
      <c r="G9488" s="4" t="s">
        <v>38459</v>
      </c>
    </row>
    <row r="9489" spans="1:7">
      <c r="A9489" s="4" t="s">
        <v>38460</v>
      </c>
      <c r="B9489" s="4" t="s">
        <v>38461</v>
      </c>
      <c r="C9489" s="4" t="s">
        <v>464</v>
      </c>
      <c r="D9489" s="4">
        <v>32</v>
      </c>
      <c r="E9489" s="4" t="s">
        <v>38462</v>
      </c>
      <c r="F9489" s="4">
        <v>1.07692086696625</v>
      </c>
      <c r="G9489" s="4" t="s">
        <v>38463</v>
      </c>
    </row>
    <row r="9490" spans="1:7">
      <c r="A9490" s="4" t="s">
        <v>38464</v>
      </c>
      <c r="B9490" s="4" t="s">
        <v>38465</v>
      </c>
      <c r="C9490" s="4" t="s">
        <v>464</v>
      </c>
      <c r="D9490" s="4">
        <v>38</v>
      </c>
      <c r="E9490" s="4" t="s">
        <v>38466</v>
      </c>
      <c r="F9490" s="4">
        <v>1.07689678668976</v>
      </c>
      <c r="G9490" s="4" t="s">
        <v>38467</v>
      </c>
    </row>
    <row r="9491" spans="1:7">
      <c r="A9491" s="4" t="s">
        <v>38468</v>
      </c>
      <c r="B9491" s="4" t="s">
        <v>38469</v>
      </c>
      <c r="C9491" s="4" t="s">
        <v>551</v>
      </c>
      <c r="D9491" s="4">
        <v>18</v>
      </c>
      <c r="E9491" s="4" t="s">
        <v>38470</v>
      </c>
      <c r="F9491" s="4">
        <v>1.07684624195099</v>
      </c>
      <c r="G9491" s="4" t="s">
        <v>38471</v>
      </c>
    </row>
    <row r="9492" spans="1:7">
      <c r="A9492" s="4" t="s">
        <v>38472</v>
      </c>
      <c r="B9492" s="4" t="s">
        <v>38473</v>
      </c>
      <c r="C9492" s="4" t="s">
        <v>464</v>
      </c>
      <c r="D9492" s="4">
        <v>30</v>
      </c>
      <c r="E9492" s="4" t="s">
        <v>38474</v>
      </c>
      <c r="F9492" s="4">
        <v>1.07682466506958</v>
      </c>
      <c r="G9492" s="4" t="s">
        <v>38475</v>
      </c>
    </row>
    <row r="9493" spans="1:7">
      <c r="A9493" s="4" t="s">
        <v>38476</v>
      </c>
      <c r="B9493" s="4" t="s">
        <v>38477</v>
      </c>
      <c r="C9493" s="4" t="s">
        <v>464</v>
      </c>
      <c r="D9493" s="4">
        <v>39</v>
      </c>
      <c r="E9493" s="4" t="s">
        <v>38478</v>
      </c>
      <c r="F9493" s="4">
        <v>1.07676410675049</v>
      </c>
      <c r="G9493" s="4" t="s">
        <v>38479</v>
      </c>
    </row>
    <row r="9494" spans="1:7">
      <c r="A9494" s="4" t="s">
        <v>38480</v>
      </c>
      <c r="B9494" s="4" t="s">
        <v>38481</v>
      </c>
      <c r="C9494" s="4" t="s">
        <v>464</v>
      </c>
      <c r="D9494" s="4">
        <v>39</v>
      </c>
      <c r="E9494" s="4" t="s">
        <v>38482</v>
      </c>
      <c r="F9494" s="4">
        <v>1.07664811611176</v>
      </c>
      <c r="G9494" s="4" t="s">
        <v>38483</v>
      </c>
    </row>
    <row r="9495" spans="1:7">
      <c r="A9495" s="4" t="s">
        <v>38484</v>
      </c>
      <c r="B9495" s="4" t="s">
        <v>38485</v>
      </c>
      <c r="C9495" s="4" t="s">
        <v>464</v>
      </c>
      <c r="D9495" s="4">
        <v>35</v>
      </c>
      <c r="E9495" s="4" t="s">
        <v>38486</v>
      </c>
      <c r="F9495" s="4">
        <v>1.07629537582397</v>
      </c>
      <c r="G9495" s="4" t="s">
        <v>38487</v>
      </c>
    </row>
    <row r="9496" spans="1:7">
      <c r="A9496" s="4" t="s">
        <v>38488</v>
      </c>
      <c r="B9496" s="4" t="s">
        <v>38489</v>
      </c>
      <c r="C9496" s="4" t="s">
        <v>464</v>
      </c>
      <c r="D9496" s="4">
        <v>42</v>
      </c>
      <c r="E9496" s="4" t="s">
        <v>38490</v>
      </c>
      <c r="F9496" s="4">
        <v>1.07540583610535</v>
      </c>
      <c r="G9496" s="4" t="s">
        <v>38491</v>
      </c>
    </row>
    <row r="9497" spans="1:7">
      <c r="A9497" s="4" t="s">
        <v>38492</v>
      </c>
      <c r="B9497" s="4" t="s">
        <v>38493</v>
      </c>
      <c r="C9497" s="4" t="s">
        <v>464</v>
      </c>
      <c r="D9497" s="4">
        <v>41</v>
      </c>
      <c r="E9497" s="4" t="s">
        <v>38494</v>
      </c>
      <c r="F9497" s="4">
        <v>1.07534229755402</v>
      </c>
      <c r="G9497" s="4" t="s">
        <v>38495</v>
      </c>
    </row>
    <row r="9498" spans="1:7">
      <c r="A9498" s="4" t="s">
        <v>38496</v>
      </c>
      <c r="B9498" s="4" t="s">
        <v>38497</v>
      </c>
      <c r="C9498" s="4" t="s">
        <v>464</v>
      </c>
      <c r="D9498" s="4">
        <v>41</v>
      </c>
      <c r="E9498" s="4" t="s">
        <v>38498</v>
      </c>
      <c r="F9498" s="4">
        <v>1.07525062561035</v>
      </c>
      <c r="G9498" s="4" t="s">
        <v>38499</v>
      </c>
    </row>
    <row r="9499" spans="1:7">
      <c r="A9499" s="4" t="s">
        <v>389</v>
      </c>
      <c r="B9499" s="4" t="s">
        <v>38500</v>
      </c>
      <c r="C9499" s="4" t="s">
        <v>464</v>
      </c>
      <c r="D9499" s="4">
        <v>41</v>
      </c>
      <c r="E9499" s="4" t="s">
        <v>38501</v>
      </c>
      <c r="F9499" s="4">
        <v>1.07504165172577</v>
      </c>
      <c r="G9499" s="4" t="s">
        <v>38502</v>
      </c>
    </row>
    <row r="9500" spans="1:7">
      <c r="A9500" s="4" t="s">
        <v>38503</v>
      </c>
      <c r="B9500" s="4" t="s">
        <v>38504</v>
      </c>
      <c r="C9500" s="4" t="s">
        <v>464</v>
      </c>
      <c r="D9500" s="4">
        <v>37</v>
      </c>
      <c r="E9500" s="4" t="s">
        <v>38505</v>
      </c>
      <c r="F9500" s="4">
        <v>1.07456636428833</v>
      </c>
      <c r="G9500" s="4" t="s">
        <v>38506</v>
      </c>
    </row>
    <row r="9501" spans="1:7">
      <c r="A9501" s="4" t="s">
        <v>38507</v>
      </c>
      <c r="B9501" s="4" t="s">
        <v>38508</v>
      </c>
      <c r="C9501" s="4" t="s">
        <v>464</v>
      </c>
      <c r="D9501" s="4">
        <v>40</v>
      </c>
      <c r="E9501" s="4" t="s">
        <v>38509</v>
      </c>
      <c r="F9501" s="4">
        <v>1.07454419136047</v>
      </c>
      <c r="G9501" s="4" t="s">
        <v>38510</v>
      </c>
    </row>
    <row r="9502" spans="1:7">
      <c r="A9502" s="4" t="s">
        <v>38511</v>
      </c>
      <c r="B9502" s="4" t="s">
        <v>38512</v>
      </c>
      <c r="C9502" s="4" t="s">
        <v>464</v>
      </c>
      <c r="D9502" s="4">
        <v>36</v>
      </c>
      <c r="E9502" s="4" t="s">
        <v>38513</v>
      </c>
      <c r="F9502" s="4">
        <v>1.07445693016052</v>
      </c>
      <c r="G9502" s="4" t="s">
        <v>38514</v>
      </c>
    </row>
    <row r="9503" spans="1:7">
      <c r="A9503" s="4" t="s">
        <v>38515</v>
      </c>
      <c r="B9503" s="4" t="s">
        <v>38516</v>
      </c>
      <c r="C9503" s="4" t="s">
        <v>464</v>
      </c>
      <c r="D9503" s="4">
        <v>36</v>
      </c>
      <c r="E9503" s="4" t="s">
        <v>38517</v>
      </c>
      <c r="F9503" s="4">
        <v>1.07426059246063</v>
      </c>
      <c r="G9503" s="4" t="s">
        <v>38518</v>
      </c>
    </row>
    <row r="9504" spans="1:7">
      <c r="A9504" s="4" t="s">
        <v>38519</v>
      </c>
      <c r="B9504" s="4" t="s">
        <v>38520</v>
      </c>
      <c r="C9504" s="4" t="s">
        <v>464</v>
      </c>
      <c r="D9504" s="4">
        <v>40</v>
      </c>
      <c r="E9504" s="4" t="s">
        <v>38521</v>
      </c>
      <c r="F9504" s="4">
        <v>1.07420969009399</v>
      </c>
      <c r="G9504" s="4" t="s">
        <v>38522</v>
      </c>
    </row>
    <row r="9505" spans="1:7">
      <c r="A9505" s="4" t="s">
        <v>38523</v>
      </c>
      <c r="B9505" s="4" t="s">
        <v>38524</v>
      </c>
      <c r="C9505" s="4" t="s">
        <v>464</v>
      </c>
      <c r="D9505" s="4">
        <v>32</v>
      </c>
      <c r="E9505" s="4" t="s">
        <v>38525</v>
      </c>
      <c r="F9505" s="4">
        <v>1.07399141788483</v>
      </c>
      <c r="G9505" s="4" t="s">
        <v>38526</v>
      </c>
    </row>
    <row r="9506" spans="1:7">
      <c r="A9506" s="4" t="s">
        <v>1117</v>
      </c>
      <c r="B9506" s="4" t="s">
        <v>1118</v>
      </c>
      <c r="C9506" s="4" t="s">
        <v>1119</v>
      </c>
      <c r="D9506" s="4">
        <v>4</v>
      </c>
      <c r="E9506" s="4" t="s">
        <v>1120</v>
      </c>
      <c r="F9506" s="4">
        <v>1.07393503189087</v>
      </c>
      <c r="G9506" s="4" t="s">
        <v>1121</v>
      </c>
    </row>
    <row r="9507" spans="1:7">
      <c r="A9507" s="4" t="s">
        <v>38527</v>
      </c>
      <c r="B9507" s="4" t="s">
        <v>38528</v>
      </c>
      <c r="C9507" s="4" t="s">
        <v>464</v>
      </c>
      <c r="D9507" s="4">
        <v>40</v>
      </c>
      <c r="E9507" s="4" t="s">
        <v>38529</v>
      </c>
      <c r="F9507" s="4">
        <v>1.07388687133789</v>
      </c>
      <c r="G9507" s="4" t="s">
        <v>38530</v>
      </c>
    </row>
    <row r="9508" spans="1:7">
      <c r="A9508" s="4" t="s">
        <v>38531</v>
      </c>
      <c r="B9508" s="4" t="s">
        <v>38532</v>
      </c>
      <c r="C9508" s="4" t="s">
        <v>464</v>
      </c>
      <c r="D9508" s="4">
        <v>43</v>
      </c>
      <c r="E9508" s="4" t="s">
        <v>38533</v>
      </c>
      <c r="F9508" s="4">
        <v>1.07312822341919</v>
      </c>
      <c r="G9508" s="4" t="s">
        <v>38534</v>
      </c>
    </row>
    <row r="9509" spans="1:7">
      <c r="A9509" s="4" t="s">
        <v>38535</v>
      </c>
      <c r="B9509" s="4" t="s">
        <v>38536</v>
      </c>
      <c r="C9509" s="4" t="s">
        <v>464</v>
      </c>
      <c r="D9509" s="4">
        <v>25</v>
      </c>
      <c r="E9509" s="4" t="s">
        <v>38537</v>
      </c>
      <c r="F9509" s="4">
        <v>1.07297503948212</v>
      </c>
      <c r="G9509" s="4" t="s">
        <v>38538</v>
      </c>
    </row>
    <row r="9510" spans="1:7">
      <c r="A9510" s="4" t="s">
        <v>38539</v>
      </c>
      <c r="B9510" s="4" t="s">
        <v>38540</v>
      </c>
      <c r="C9510" s="4" t="s">
        <v>464</v>
      </c>
      <c r="D9510" s="4">
        <v>41</v>
      </c>
      <c r="E9510" s="4" t="s">
        <v>38541</v>
      </c>
      <c r="F9510" s="4">
        <v>1.0725291967392</v>
      </c>
      <c r="G9510" s="4" t="s">
        <v>38542</v>
      </c>
    </row>
    <row r="9511" spans="1:7">
      <c r="A9511" s="4" t="s">
        <v>38543</v>
      </c>
      <c r="B9511" s="4" t="s">
        <v>38544</v>
      </c>
      <c r="C9511" s="4" t="s">
        <v>464</v>
      </c>
      <c r="D9511" s="4">
        <v>34</v>
      </c>
      <c r="E9511" s="4" t="s">
        <v>38545</v>
      </c>
      <c r="F9511" s="4">
        <v>1.07251012325287</v>
      </c>
      <c r="G9511" s="4" t="s">
        <v>38546</v>
      </c>
    </row>
    <row r="9512" spans="1:7">
      <c r="A9512" s="4" t="s">
        <v>38547</v>
      </c>
      <c r="B9512" s="4" t="s">
        <v>38548</v>
      </c>
      <c r="C9512" s="4" t="s">
        <v>464</v>
      </c>
      <c r="D9512" s="4">
        <v>40</v>
      </c>
      <c r="E9512" s="4" t="s">
        <v>38549</v>
      </c>
      <c r="F9512" s="4">
        <v>1.07242429256439</v>
      </c>
      <c r="G9512" s="4" t="s">
        <v>38550</v>
      </c>
    </row>
    <row r="9513" spans="1:7">
      <c r="A9513" s="4" t="s">
        <v>38551</v>
      </c>
      <c r="B9513" s="4" t="s">
        <v>38552</v>
      </c>
      <c r="C9513" s="4" t="s">
        <v>464</v>
      </c>
      <c r="D9513" s="4">
        <v>37</v>
      </c>
      <c r="E9513" s="4" t="s">
        <v>38553</v>
      </c>
      <c r="F9513" s="4">
        <v>1.07214844226837</v>
      </c>
      <c r="G9513" s="4" t="s">
        <v>38554</v>
      </c>
    </row>
    <row r="9514" spans="1:7">
      <c r="A9514" s="4" t="s">
        <v>38555</v>
      </c>
      <c r="B9514" s="4" t="s">
        <v>38556</v>
      </c>
      <c r="C9514" s="4" t="s">
        <v>464</v>
      </c>
      <c r="D9514" s="4">
        <v>41</v>
      </c>
      <c r="E9514" s="4" t="s">
        <v>38557</v>
      </c>
      <c r="F9514" s="4">
        <v>1.07169532775879</v>
      </c>
      <c r="G9514" s="4" t="s">
        <v>38558</v>
      </c>
    </row>
    <row r="9515" spans="1:7">
      <c r="A9515" s="4" t="s">
        <v>38559</v>
      </c>
      <c r="B9515" s="4" t="s">
        <v>38560</v>
      </c>
      <c r="C9515" s="4" t="s">
        <v>464</v>
      </c>
      <c r="D9515" s="4">
        <v>44</v>
      </c>
      <c r="E9515" s="4" t="s">
        <v>38561</v>
      </c>
      <c r="F9515" s="4">
        <v>1.07119166851044</v>
      </c>
      <c r="G9515" s="4" t="s">
        <v>38562</v>
      </c>
    </row>
    <row r="9516" spans="1:7">
      <c r="A9516" s="4" t="s">
        <v>38563</v>
      </c>
      <c r="B9516" s="4" t="s">
        <v>38564</v>
      </c>
      <c r="C9516" s="4" t="s">
        <v>464</v>
      </c>
      <c r="D9516" s="4">
        <v>35</v>
      </c>
      <c r="E9516" s="4" t="s">
        <v>38565</v>
      </c>
      <c r="F9516" s="4">
        <v>1.070960521698</v>
      </c>
      <c r="G9516" s="4" t="s">
        <v>38566</v>
      </c>
    </row>
    <row r="9517" spans="1:7">
      <c r="A9517" s="4" t="s">
        <v>38567</v>
      </c>
      <c r="B9517" s="4" t="s">
        <v>38568</v>
      </c>
      <c r="C9517" s="4" t="s">
        <v>464</v>
      </c>
      <c r="D9517" s="4">
        <v>39</v>
      </c>
      <c r="E9517" s="4" t="s">
        <v>38569</v>
      </c>
      <c r="F9517" s="4">
        <v>1.07080101966858</v>
      </c>
      <c r="G9517" s="4" t="s">
        <v>38570</v>
      </c>
    </row>
    <row r="9518" spans="1:7">
      <c r="A9518" s="4" t="s">
        <v>38571</v>
      </c>
      <c r="B9518" s="4" t="s">
        <v>38572</v>
      </c>
      <c r="C9518" s="4" t="s">
        <v>464</v>
      </c>
      <c r="D9518" s="4">
        <v>38</v>
      </c>
      <c r="E9518" s="4" t="s">
        <v>38573</v>
      </c>
      <c r="F9518" s="4">
        <v>1.07074785232544</v>
      </c>
      <c r="G9518" s="4" t="s">
        <v>38574</v>
      </c>
    </row>
    <row r="9519" spans="1:7">
      <c r="A9519" s="4" t="s">
        <v>38575</v>
      </c>
      <c r="B9519" s="4" t="s">
        <v>38576</v>
      </c>
      <c r="C9519" s="4" t="s">
        <v>464</v>
      </c>
      <c r="D9519" s="4">
        <v>38</v>
      </c>
      <c r="E9519" s="4" t="s">
        <v>38577</v>
      </c>
      <c r="F9519" s="4">
        <v>1.07025718688965</v>
      </c>
      <c r="G9519" s="4" t="s">
        <v>38578</v>
      </c>
    </row>
    <row r="9520" spans="1:7">
      <c r="A9520" s="4" t="s">
        <v>38579</v>
      </c>
      <c r="B9520" s="4" t="s">
        <v>38580</v>
      </c>
      <c r="C9520" s="4" t="s">
        <v>464</v>
      </c>
      <c r="D9520" s="4">
        <v>48</v>
      </c>
      <c r="E9520" s="4" t="s">
        <v>38581</v>
      </c>
      <c r="F9520" s="4">
        <v>1.06995403766632</v>
      </c>
      <c r="G9520" s="4" t="s">
        <v>38582</v>
      </c>
    </row>
    <row r="9521" spans="1:7">
      <c r="A9521" s="4" t="s">
        <v>38583</v>
      </c>
      <c r="B9521" s="4" t="s">
        <v>38584</v>
      </c>
      <c r="C9521" s="4" t="s">
        <v>464</v>
      </c>
      <c r="D9521" s="4">
        <v>37</v>
      </c>
      <c r="E9521" s="4" t="s">
        <v>38585</v>
      </c>
      <c r="F9521" s="4">
        <v>1.06971633434296</v>
      </c>
      <c r="G9521" s="4" t="s">
        <v>38586</v>
      </c>
    </row>
    <row r="9522" spans="1:7">
      <c r="A9522" s="4" t="s">
        <v>38587</v>
      </c>
      <c r="B9522" s="4" t="s">
        <v>38588</v>
      </c>
      <c r="C9522" s="4" t="s">
        <v>464</v>
      </c>
      <c r="D9522" s="4">
        <v>33</v>
      </c>
      <c r="E9522" s="4" t="s">
        <v>38589</v>
      </c>
      <c r="F9522" s="4">
        <v>1.06955778598785</v>
      </c>
      <c r="G9522" s="4" t="s">
        <v>38590</v>
      </c>
    </row>
    <row r="9523" spans="1:7">
      <c r="A9523" s="4" t="s">
        <v>38591</v>
      </c>
      <c r="B9523" s="4" t="s">
        <v>38592</v>
      </c>
      <c r="C9523" s="4" t="s">
        <v>3050</v>
      </c>
      <c r="D9523" s="4">
        <v>2</v>
      </c>
      <c r="E9523" s="4" t="s">
        <v>38593</v>
      </c>
      <c r="F9523" s="4">
        <v>1.06954717636108</v>
      </c>
      <c r="G9523" s="4" t="s">
        <v>38594</v>
      </c>
    </row>
    <row r="9524" spans="1:7">
      <c r="A9524" s="4" t="s">
        <v>38595</v>
      </c>
      <c r="B9524" s="4" t="s">
        <v>38596</v>
      </c>
      <c r="C9524" s="4" t="s">
        <v>464</v>
      </c>
      <c r="D9524" s="4">
        <v>35</v>
      </c>
      <c r="E9524" s="4" t="s">
        <v>38597</v>
      </c>
      <c r="F9524" s="4">
        <v>1.06951522827148</v>
      </c>
      <c r="G9524" s="4" t="s">
        <v>38598</v>
      </c>
    </row>
    <row r="9525" spans="1:7">
      <c r="A9525" s="4" t="s">
        <v>38599</v>
      </c>
      <c r="B9525" s="4" t="s">
        <v>38600</v>
      </c>
      <c r="C9525" s="4" t="s">
        <v>464</v>
      </c>
      <c r="D9525" s="4">
        <v>37</v>
      </c>
      <c r="E9525" s="4" t="s">
        <v>38601</v>
      </c>
      <c r="F9525" s="4">
        <v>1.06949317455292</v>
      </c>
      <c r="G9525" s="4" t="s">
        <v>38602</v>
      </c>
    </row>
    <row r="9526" spans="1:7">
      <c r="A9526" s="4" t="s">
        <v>38603</v>
      </c>
      <c r="B9526" s="4" t="s">
        <v>38604</v>
      </c>
      <c r="C9526" s="4" t="s">
        <v>464</v>
      </c>
      <c r="D9526" s="4">
        <v>38</v>
      </c>
      <c r="E9526" s="4" t="s">
        <v>38605</v>
      </c>
      <c r="F9526" s="4">
        <v>1.06926488876343</v>
      </c>
      <c r="G9526" s="4" t="s">
        <v>38606</v>
      </c>
    </row>
    <row r="9527" spans="1:7">
      <c r="A9527" s="4" t="s">
        <v>38607</v>
      </c>
      <c r="B9527" s="4" t="s">
        <v>38608</v>
      </c>
      <c r="C9527" s="4" t="s">
        <v>464</v>
      </c>
      <c r="D9527" s="4">
        <v>28</v>
      </c>
      <c r="E9527" s="4" t="s">
        <v>38609</v>
      </c>
      <c r="F9527" s="4">
        <v>1.06920123100281</v>
      </c>
      <c r="G9527" s="4" t="s">
        <v>38610</v>
      </c>
    </row>
    <row r="9528" spans="1:7">
      <c r="A9528" s="4" t="s">
        <v>38611</v>
      </c>
      <c r="B9528" s="4" t="s">
        <v>38612</v>
      </c>
      <c r="C9528" s="4" t="s">
        <v>464</v>
      </c>
      <c r="D9528" s="4">
        <v>40</v>
      </c>
      <c r="E9528" s="4" t="s">
        <v>38613</v>
      </c>
      <c r="F9528" s="4">
        <v>1.06911826133728</v>
      </c>
      <c r="G9528" s="4" t="s">
        <v>38614</v>
      </c>
    </row>
    <row r="9529" spans="1:7">
      <c r="A9529" s="4" t="s">
        <v>38615</v>
      </c>
      <c r="B9529" s="4" t="s">
        <v>38616</v>
      </c>
      <c r="C9529" s="4" t="s">
        <v>464</v>
      </c>
      <c r="D9529" s="4">
        <v>34</v>
      </c>
      <c r="E9529" s="4" t="s">
        <v>38617</v>
      </c>
      <c r="F9529" s="4">
        <v>1.06903612613678</v>
      </c>
      <c r="G9529" s="4" t="s">
        <v>38618</v>
      </c>
    </row>
    <row r="9530" spans="1:7">
      <c r="A9530" s="4" t="s">
        <v>38619</v>
      </c>
      <c r="B9530" s="4" t="s">
        <v>38620</v>
      </c>
      <c r="C9530" s="4" t="s">
        <v>551</v>
      </c>
      <c r="D9530" s="4">
        <v>15</v>
      </c>
      <c r="E9530" s="4" t="s">
        <v>38621</v>
      </c>
      <c r="F9530" s="4">
        <v>1.06868696212769</v>
      </c>
      <c r="G9530" s="4" t="s">
        <v>38622</v>
      </c>
    </row>
    <row r="9531" spans="1:7">
      <c r="A9531" s="4" t="s">
        <v>38623</v>
      </c>
      <c r="B9531" s="4" t="s">
        <v>38624</v>
      </c>
      <c r="C9531" s="4" t="s">
        <v>464</v>
      </c>
      <c r="D9531" s="4">
        <v>38</v>
      </c>
      <c r="E9531" s="4" t="s">
        <v>38625</v>
      </c>
      <c r="F9531" s="4">
        <v>1.06867778301239</v>
      </c>
      <c r="G9531" s="4" t="s">
        <v>38626</v>
      </c>
    </row>
    <row r="9532" spans="1:7">
      <c r="A9532" s="4" t="s">
        <v>38627</v>
      </c>
      <c r="B9532" s="4" t="s">
        <v>38628</v>
      </c>
      <c r="C9532" s="4" t="s">
        <v>464</v>
      </c>
      <c r="D9532" s="4">
        <v>38</v>
      </c>
      <c r="E9532" s="4" t="s">
        <v>38629</v>
      </c>
      <c r="F9532" s="4">
        <v>1.06822419166565</v>
      </c>
      <c r="G9532" s="4" t="s">
        <v>38630</v>
      </c>
    </row>
    <row r="9533" spans="1:7">
      <c r="A9533" s="4" t="s">
        <v>38631</v>
      </c>
      <c r="B9533" s="4" t="s">
        <v>38632</v>
      </c>
      <c r="C9533" s="4" t="s">
        <v>464</v>
      </c>
      <c r="D9533" s="4">
        <v>40</v>
      </c>
      <c r="E9533" s="4" t="s">
        <v>38633</v>
      </c>
      <c r="F9533" s="4">
        <v>1.06822383403778</v>
      </c>
      <c r="G9533" s="4" t="s">
        <v>38634</v>
      </c>
    </row>
    <row r="9534" spans="1:7">
      <c r="A9534" s="4" t="s">
        <v>38635</v>
      </c>
      <c r="B9534" s="4" t="s">
        <v>38636</v>
      </c>
      <c r="C9534" s="4" t="s">
        <v>464</v>
      </c>
      <c r="D9534" s="4">
        <v>10</v>
      </c>
      <c r="E9534" s="4" t="s">
        <v>38637</v>
      </c>
      <c r="F9534" s="4">
        <v>1.06799614429474</v>
      </c>
      <c r="G9534" s="4" t="s">
        <v>38638</v>
      </c>
    </row>
    <row r="9535" spans="1:7">
      <c r="A9535" s="4" t="s">
        <v>38639</v>
      </c>
      <c r="B9535" s="4" t="s">
        <v>38640</v>
      </c>
      <c r="C9535" s="4" t="s">
        <v>464</v>
      </c>
      <c r="D9535" s="4">
        <v>33</v>
      </c>
      <c r="E9535" s="4" t="s">
        <v>38641</v>
      </c>
      <c r="F9535" s="4">
        <v>1.06762254238129</v>
      </c>
      <c r="G9535" s="4" t="s">
        <v>38642</v>
      </c>
    </row>
    <row r="9536" spans="1:7">
      <c r="A9536" s="4" t="s">
        <v>38643</v>
      </c>
      <c r="B9536" s="4" t="s">
        <v>38644</v>
      </c>
      <c r="C9536" s="4" t="s">
        <v>464</v>
      </c>
      <c r="D9536" s="4">
        <v>38</v>
      </c>
      <c r="E9536" s="4" t="s">
        <v>38645</v>
      </c>
      <c r="F9536" s="4">
        <v>1.06734275817871</v>
      </c>
      <c r="G9536" s="4" t="s">
        <v>38646</v>
      </c>
    </row>
    <row r="9537" spans="1:7">
      <c r="A9537" s="4" t="s">
        <v>38647</v>
      </c>
      <c r="B9537" s="4" t="s">
        <v>38648</v>
      </c>
      <c r="C9537" s="4" t="s">
        <v>464</v>
      </c>
      <c r="D9537" s="4">
        <v>36</v>
      </c>
      <c r="E9537" s="4" t="s">
        <v>38649</v>
      </c>
      <c r="F9537" s="4">
        <v>1.06657993793488</v>
      </c>
      <c r="G9537" s="4" t="s">
        <v>38650</v>
      </c>
    </row>
    <row r="9538" spans="1:7">
      <c r="A9538" s="4" t="s">
        <v>38651</v>
      </c>
      <c r="B9538" s="4" t="s">
        <v>38652</v>
      </c>
      <c r="C9538" s="4" t="s">
        <v>464</v>
      </c>
      <c r="D9538" s="4">
        <v>41</v>
      </c>
      <c r="E9538" s="4" t="s">
        <v>38653</v>
      </c>
      <c r="F9538" s="4">
        <v>1.0661313533783</v>
      </c>
      <c r="G9538" s="4" t="s">
        <v>38654</v>
      </c>
    </row>
    <row r="9539" spans="1:7">
      <c r="A9539" s="4" t="s">
        <v>38655</v>
      </c>
      <c r="B9539" s="4" t="s">
        <v>38656</v>
      </c>
      <c r="C9539" s="4" t="s">
        <v>464</v>
      </c>
      <c r="D9539" s="4">
        <v>33</v>
      </c>
      <c r="E9539" s="4" t="s">
        <v>38657</v>
      </c>
      <c r="F9539" s="4">
        <v>1.06608176231384</v>
      </c>
      <c r="G9539" s="4" t="s">
        <v>38658</v>
      </c>
    </row>
    <row r="9540" spans="1:7">
      <c r="A9540" s="4" t="s">
        <v>38659</v>
      </c>
      <c r="B9540" s="4" t="s">
        <v>38660</v>
      </c>
      <c r="C9540" s="4" t="s">
        <v>464</v>
      </c>
      <c r="D9540" s="4">
        <v>41</v>
      </c>
      <c r="E9540" s="4" t="s">
        <v>38661</v>
      </c>
      <c r="F9540" s="4">
        <v>1.06581115722656</v>
      </c>
      <c r="G9540" s="4" t="s">
        <v>38662</v>
      </c>
    </row>
    <row r="9541" spans="1:7">
      <c r="A9541" s="4" t="s">
        <v>38663</v>
      </c>
      <c r="B9541" s="4" t="s">
        <v>38664</v>
      </c>
      <c r="C9541" s="4" t="s">
        <v>464</v>
      </c>
      <c r="D9541" s="4">
        <v>34</v>
      </c>
      <c r="E9541" s="4" t="s">
        <v>38665</v>
      </c>
      <c r="F9541" s="4">
        <v>1.06579697132111</v>
      </c>
      <c r="G9541" s="4" t="s">
        <v>38666</v>
      </c>
    </row>
    <row r="9542" spans="1:7">
      <c r="A9542" s="4" t="s">
        <v>38667</v>
      </c>
      <c r="B9542" s="4" t="s">
        <v>38668</v>
      </c>
      <c r="C9542" s="4" t="s">
        <v>464</v>
      </c>
      <c r="D9542" s="4">
        <v>37</v>
      </c>
      <c r="E9542" s="4" t="s">
        <v>38669</v>
      </c>
      <c r="F9542" s="4">
        <v>1.06573235988617</v>
      </c>
      <c r="G9542" s="4" t="s">
        <v>38670</v>
      </c>
    </row>
    <row r="9543" spans="1:7">
      <c r="A9543" s="4" t="s">
        <v>38671</v>
      </c>
      <c r="B9543" s="4" t="s">
        <v>38672</v>
      </c>
      <c r="C9543" s="4" t="s">
        <v>464</v>
      </c>
      <c r="D9543" s="4">
        <v>38</v>
      </c>
      <c r="E9543" s="4" t="s">
        <v>38673</v>
      </c>
      <c r="F9543" s="4">
        <v>1.06565451622009</v>
      </c>
      <c r="G9543" s="4" t="s">
        <v>38674</v>
      </c>
    </row>
    <row r="9544" spans="1:7">
      <c r="A9544" s="4" t="s">
        <v>38675</v>
      </c>
      <c r="B9544" s="4" t="s">
        <v>38676</v>
      </c>
      <c r="C9544" s="4" t="s">
        <v>464</v>
      </c>
      <c r="D9544" s="4">
        <v>33</v>
      </c>
      <c r="E9544" s="4" t="s">
        <v>38677</v>
      </c>
      <c r="F9544" s="4">
        <v>1.06481838226318</v>
      </c>
      <c r="G9544" s="4" t="s">
        <v>38678</v>
      </c>
    </row>
    <row r="9545" spans="1:7">
      <c r="A9545" s="4" t="s">
        <v>38679</v>
      </c>
      <c r="B9545" s="4" t="s">
        <v>38680</v>
      </c>
      <c r="C9545" s="4" t="s">
        <v>464</v>
      </c>
      <c r="D9545" s="4">
        <v>36</v>
      </c>
      <c r="E9545" s="4" t="s">
        <v>38681</v>
      </c>
      <c r="F9545" s="4">
        <v>1.06464338302612</v>
      </c>
      <c r="G9545" s="4" t="s">
        <v>38682</v>
      </c>
    </row>
    <row r="9546" spans="1:7">
      <c r="A9546" s="4" t="s">
        <v>38683</v>
      </c>
      <c r="B9546" s="4" t="s">
        <v>38684</v>
      </c>
      <c r="C9546" s="4" t="s">
        <v>464</v>
      </c>
      <c r="D9546" s="4">
        <v>37</v>
      </c>
      <c r="E9546" s="4" t="s">
        <v>38685</v>
      </c>
      <c r="F9546" s="4">
        <v>1.06446409225464</v>
      </c>
      <c r="G9546" s="4" t="s">
        <v>38686</v>
      </c>
    </row>
    <row r="9547" spans="1:7">
      <c r="A9547" s="4" t="s">
        <v>38687</v>
      </c>
      <c r="B9547" s="4" t="s">
        <v>38688</v>
      </c>
      <c r="C9547" s="4" t="s">
        <v>464</v>
      </c>
      <c r="D9547" s="4">
        <v>40</v>
      </c>
      <c r="E9547" s="4" t="s">
        <v>38689</v>
      </c>
      <c r="F9547" s="4">
        <v>1.06440675258636</v>
      </c>
      <c r="G9547" s="4" t="s">
        <v>38690</v>
      </c>
    </row>
    <row r="9548" spans="1:7">
      <c r="A9548" s="4" t="s">
        <v>38691</v>
      </c>
      <c r="B9548" s="4" t="s">
        <v>38692</v>
      </c>
      <c r="C9548" s="4" t="s">
        <v>464</v>
      </c>
      <c r="D9548" s="4">
        <v>35</v>
      </c>
      <c r="E9548" s="4" t="s">
        <v>38693</v>
      </c>
      <c r="F9548" s="4">
        <v>1.06438755989075</v>
      </c>
      <c r="G9548" s="4" t="s">
        <v>38694</v>
      </c>
    </row>
    <row r="9549" spans="1:7">
      <c r="A9549" s="4" t="s">
        <v>38695</v>
      </c>
      <c r="B9549" s="4" t="s">
        <v>38696</v>
      </c>
      <c r="C9549" s="4" t="s">
        <v>464</v>
      </c>
      <c r="D9549" s="4">
        <v>34</v>
      </c>
      <c r="E9549" s="4" t="s">
        <v>38697</v>
      </c>
      <c r="F9549" s="4">
        <v>1.06412041187286</v>
      </c>
      <c r="G9549" s="4" t="s">
        <v>38698</v>
      </c>
    </row>
    <row r="9550" spans="1:7">
      <c r="A9550" s="4" t="s">
        <v>38699</v>
      </c>
      <c r="B9550" s="4" t="s">
        <v>38700</v>
      </c>
      <c r="C9550" s="4" t="s">
        <v>464</v>
      </c>
      <c r="D9550" s="4">
        <v>38</v>
      </c>
      <c r="E9550" s="4" t="s">
        <v>38701</v>
      </c>
      <c r="F9550" s="4">
        <v>1.06403648853302</v>
      </c>
      <c r="G9550" s="4" t="s">
        <v>38702</v>
      </c>
    </row>
    <row r="9551" spans="1:7">
      <c r="A9551" s="4" t="s">
        <v>38703</v>
      </c>
      <c r="B9551" s="4" t="s">
        <v>38704</v>
      </c>
      <c r="C9551" s="4" t="s">
        <v>464</v>
      </c>
      <c r="D9551" s="4">
        <v>36</v>
      </c>
      <c r="E9551" s="4" t="s">
        <v>38705</v>
      </c>
      <c r="F9551" s="4">
        <v>1.06342113018036</v>
      </c>
      <c r="G9551" s="4" t="s">
        <v>38706</v>
      </c>
    </row>
    <row r="9552" spans="1:7">
      <c r="A9552" s="4" t="s">
        <v>38707</v>
      </c>
      <c r="B9552" s="4" t="s">
        <v>38708</v>
      </c>
      <c r="C9552" s="4" t="s">
        <v>464</v>
      </c>
      <c r="D9552" s="4">
        <v>33</v>
      </c>
      <c r="E9552" s="4" t="s">
        <v>38709</v>
      </c>
      <c r="F9552" s="4">
        <v>1.06303763389587</v>
      </c>
      <c r="G9552" s="4" t="s">
        <v>38710</v>
      </c>
    </row>
    <row r="9553" spans="1:7">
      <c r="A9553" s="4" t="s">
        <v>38711</v>
      </c>
      <c r="B9553" s="4" t="s">
        <v>38712</v>
      </c>
      <c r="C9553" s="4" t="s">
        <v>551</v>
      </c>
      <c r="D9553" s="4">
        <v>17</v>
      </c>
      <c r="E9553" s="4" t="s">
        <v>38713</v>
      </c>
      <c r="F9553" s="4">
        <v>1.06273341178894</v>
      </c>
      <c r="G9553" s="4" t="s">
        <v>38714</v>
      </c>
    </row>
    <row r="9554" spans="1:7">
      <c r="A9554" s="4" t="s">
        <v>38715</v>
      </c>
      <c r="B9554" s="4" t="s">
        <v>38716</v>
      </c>
      <c r="C9554" s="4" t="s">
        <v>464</v>
      </c>
      <c r="D9554" s="4">
        <v>30</v>
      </c>
      <c r="E9554" s="4" t="s">
        <v>38717</v>
      </c>
      <c r="F9554" s="4">
        <v>1.06261253356934</v>
      </c>
      <c r="G9554" s="4" t="s">
        <v>38718</v>
      </c>
    </row>
    <row r="9555" spans="1:7">
      <c r="A9555" s="4" t="s">
        <v>38719</v>
      </c>
      <c r="B9555" s="4" t="s">
        <v>38720</v>
      </c>
      <c r="C9555" s="4" t="s">
        <v>551</v>
      </c>
      <c r="D9555" s="4">
        <v>16</v>
      </c>
      <c r="E9555" s="4" t="s">
        <v>38721</v>
      </c>
      <c r="F9555" s="4">
        <v>1.06248068809509</v>
      </c>
      <c r="G9555" s="4" t="s">
        <v>38722</v>
      </c>
    </row>
    <row r="9556" spans="1:7">
      <c r="A9556" s="4" t="s">
        <v>38723</v>
      </c>
      <c r="B9556" s="4" t="s">
        <v>38724</v>
      </c>
      <c r="C9556" s="4" t="s">
        <v>551</v>
      </c>
      <c r="D9556" s="4">
        <v>12</v>
      </c>
      <c r="E9556" s="4" t="s">
        <v>38725</v>
      </c>
      <c r="F9556" s="4">
        <v>1.06248068809509</v>
      </c>
      <c r="G9556" s="4" t="s">
        <v>38726</v>
      </c>
    </row>
    <row r="9557" spans="1:7">
      <c r="A9557" s="4" t="s">
        <v>38727</v>
      </c>
      <c r="B9557" s="4" t="s">
        <v>38728</v>
      </c>
      <c r="C9557" s="4" t="s">
        <v>551</v>
      </c>
      <c r="D9557" s="4">
        <v>12</v>
      </c>
      <c r="E9557" s="4" t="s">
        <v>38729</v>
      </c>
      <c r="F9557" s="4">
        <v>1.06248068809509</v>
      </c>
      <c r="G9557" s="4" t="s">
        <v>38730</v>
      </c>
    </row>
    <row r="9558" spans="1:7">
      <c r="A9558" s="4" t="s">
        <v>38731</v>
      </c>
      <c r="B9558" s="4" t="s">
        <v>38732</v>
      </c>
      <c r="C9558" s="4" t="s">
        <v>464</v>
      </c>
      <c r="D9558" s="4">
        <v>34</v>
      </c>
      <c r="E9558" s="4" t="s">
        <v>38733</v>
      </c>
      <c r="F9558" s="4">
        <v>1.06246733665466</v>
      </c>
      <c r="G9558" s="4" t="s">
        <v>38734</v>
      </c>
    </row>
    <row r="9559" spans="1:7">
      <c r="A9559" s="4" t="s">
        <v>38735</v>
      </c>
      <c r="B9559" s="4" t="s">
        <v>38736</v>
      </c>
      <c r="C9559" s="4" t="s">
        <v>464</v>
      </c>
      <c r="D9559" s="4">
        <v>36</v>
      </c>
      <c r="E9559" s="4" t="s">
        <v>38737</v>
      </c>
      <c r="F9559" s="4">
        <v>1.06230115890503</v>
      </c>
      <c r="G9559" s="4" t="s">
        <v>38738</v>
      </c>
    </row>
    <row r="9560" spans="1:7">
      <c r="A9560" s="4" t="s">
        <v>38739</v>
      </c>
      <c r="B9560" s="4" t="s">
        <v>38740</v>
      </c>
      <c r="C9560" s="4" t="s">
        <v>1124</v>
      </c>
      <c r="D9560" s="4">
        <v>2</v>
      </c>
      <c r="E9560" s="4" t="s">
        <v>38741</v>
      </c>
      <c r="F9560" s="4">
        <v>1.0615713596344</v>
      </c>
      <c r="G9560" s="4" t="s">
        <v>38742</v>
      </c>
    </row>
    <row r="9561" spans="1:7">
      <c r="A9561" s="4" t="s">
        <v>38743</v>
      </c>
      <c r="B9561" s="4" t="s">
        <v>38744</v>
      </c>
      <c r="C9561" s="4" t="s">
        <v>464</v>
      </c>
      <c r="D9561" s="4">
        <v>40</v>
      </c>
      <c r="E9561" s="4" t="s">
        <v>38745</v>
      </c>
      <c r="F9561" s="4">
        <v>1.06139492988586</v>
      </c>
      <c r="G9561" s="4" t="s">
        <v>38746</v>
      </c>
    </row>
    <row r="9562" spans="1:7">
      <c r="A9562" s="4" t="s">
        <v>38747</v>
      </c>
      <c r="B9562" s="4" t="s">
        <v>38748</v>
      </c>
      <c r="C9562" s="4" t="s">
        <v>464</v>
      </c>
      <c r="D9562" s="4">
        <v>38</v>
      </c>
      <c r="E9562" s="4" t="s">
        <v>38749</v>
      </c>
      <c r="F9562" s="4">
        <v>1.06120908260345</v>
      </c>
      <c r="G9562" s="4" t="s">
        <v>38750</v>
      </c>
    </row>
    <row r="9563" spans="1:7">
      <c r="A9563" s="4" t="s">
        <v>38751</v>
      </c>
      <c r="B9563" s="4" t="s">
        <v>38752</v>
      </c>
      <c r="C9563" s="4" t="s">
        <v>464</v>
      </c>
      <c r="D9563" s="4">
        <v>38</v>
      </c>
      <c r="E9563" s="4" t="s">
        <v>38753</v>
      </c>
      <c r="F9563" s="4">
        <v>1.0610363483429</v>
      </c>
      <c r="G9563" s="4" t="s">
        <v>38754</v>
      </c>
    </row>
    <row r="9564" spans="1:7">
      <c r="A9564" s="4" t="s">
        <v>38755</v>
      </c>
      <c r="B9564" s="4" t="s">
        <v>38756</v>
      </c>
      <c r="C9564" s="4" t="s">
        <v>464</v>
      </c>
      <c r="D9564" s="4">
        <v>32</v>
      </c>
      <c r="E9564" s="4" t="s">
        <v>38757</v>
      </c>
      <c r="F9564" s="4">
        <v>1.06073486804962</v>
      </c>
      <c r="G9564" s="4" t="s">
        <v>38758</v>
      </c>
    </row>
    <row r="9565" spans="1:7">
      <c r="A9565" s="4" t="s">
        <v>38759</v>
      </c>
      <c r="B9565" s="4" t="s">
        <v>38760</v>
      </c>
      <c r="C9565" s="4" t="s">
        <v>464</v>
      </c>
      <c r="D9565" s="4">
        <v>33</v>
      </c>
      <c r="E9565" s="4" t="s">
        <v>38761</v>
      </c>
      <c r="F9565" s="4">
        <v>1.06049048900604</v>
      </c>
      <c r="G9565" s="4" t="s">
        <v>38762</v>
      </c>
    </row>
    <row r="9566" spans="1:7">
      <c r="A9566" s="4" t="s">
        <v>38763</v>
      </c>
      <c r="B9566" s="4" t="s">
        <v>38764</v>
      </c>
      <c r="C9566" s="4" t="s">
        <v>464</v>
      </c>
      <c r="D9566" s="4">
        <v>40</v>
      </c>
      <c r="E9566" s="4" t="s">
        <v>38765</v>
      </c>
      <c r="F9566" s="4">
        <v>1.06036722660065</v>
      </c>
      <c r="G9566" s="4" t="s">
        <v>38766</v>
      </c>
    </row>
    <row r="9567" spans="1:7">
      <c r="A9567" s="4" t="s">
        <v>38767</v>
      </c>
      <c r="B9567" s="4" t="s">
        <v>38768</v>
      </c>
      <c r="C9567" s="4" t="s">
        <v>464</v>
      </c>
      <c r="D9567" s="4">
        <v>29</v>
      </c>
      <c r="E9567" s="4" t="s">
        <v>38769</v>
      </c>
      <c r="F9567" s="4">
        <v>1.06014108657837</v>
      </c>
      <c r="G9567" s="4" t="s">
        <v>38770</v>
      </c>
    </row>
    <row r="9568" spans="1:7">
      <c r="A9568" s="4" t="s">
        <v>38771</v>
      </c>
      <c r="B9568" s="4" t="s">
        <v>38772</v>
      </c>
      <c r="C9568" s="4" t="s">
        <v>464</v>
      </c>
      <c r="D9568" s="4">
        <v>38</v>
      </c>
      <c r="E9568" s="4" t="s">
        <v>38773</v>
      </c>
      <c r="F9568" s="4">
        <v>1.06013977527618</v>
      </c>
      <c r="G9568" s="4" t="s">
        <v>38774</v>
      </c>
    </row>
    <row r="9569" spans="1:7">
      <c r="A9569" s="4" t="s">
        <v>38775</v>
      </c>
      <c r="B9569" s="4" t="s">
        <v>38776</v>
      </c>
      <c r="C9569" s="4" t="s">
        <v>464</v>
      </c>
      <c r="D9569" s="4">
        <v>40</v>
      </c>
      <c r="E9569" s="4" t="s">
        <v>38777</v>
      </c>
      <c r="F9569" s="4">
        <v>1.05961084365845</v>
      </c>
      <c r="G9569" s="4" t="s">
        <v>38778</v>
      </c>
    </row>
    <row r="9570" spans="1:7">
      <c r="A9570" s="4" t="s">
        <v>38779</v>
      </c>
      <c r="B9570" s="4" t="s">
        <v>38780</v>
      </c>
      <c r="C9570" s="4" t="s">
        <v>464</v>
      </c>
      <c r="D9570" s="4">
        <v>40</v>
      </c>
      <c r="E9570" s="4" t="s">
        <v>38781</v>
      </c>
      <c r="F9570" s="4">
        <v>1.0595338344574</v>
      </c>
      <c r="G9570" s="4" t="s">
        <v>38782</v>
      </c>
    </row>
    <row r="9571" spans="1:7">
      <c r="A9571" s="4" t="s">
        <v>38783</v>
      </c>
      <c r="B9571" s="4" t="s">
        <v>38784</v>
      </c>
      <c r="C9571" s="4" t="s">
        <v>464</v>
      </c>
      <c r="D9571" s="4">
        <v>35</v>
      </c>
      <c r="E9571" s="4" t="s">
        <v>38785</v>
      </c>
      <c r="F9571" s="4">
        <v>1.0595201253891</v>
      </c>
      <c r="G9571" s="4" t="s">
        <v>38786</v>
      </c>
    </row>
    <row r="9572" spans="1:7">
      <c r="A9572" s="4" t="s">
        <v>38787</v>
      </c>
      <c r="B9572" s="4" t="s">
        <v>38788</v>
      </c>
      <c r="C9572" s="4" t="s">
        <v>464</v>
      </c>
      <c r="D9572" s="4">
        <v>36</v>
      </c>
      <c r="E9572" s="4" t="s">
        <v>38789</v>
      </c>
      <c r="F9572" s="4">
        <v>1.05869293212891</v>
      </c>
      <c r="G9572" s="4" t="s">
        <v>38790</v>
      </c>
    </row>
    <row r="9573" spans="1:7">
      <c r="A9573" s="4" t="s">
        <v>38791</v>
      </c>
      <c r="B9573" s="4" t="s">
        <v>38792</v>
      </c>
      <c r="C9573" s="4" t="s">
        <v>464</v>
      </c>
      <c r="D9573" s="4">
        <v>38</v>
      </c>
      <c r="E9573" s="4" t="s">
        <v>38793</v>
      </c>
      <c r="F9573" s="4">
        <v>1.05866158008575</v>
      </c>
      <c r="G9573" s="4" t="s">
        <v>38794</v>
      </c>
    </row>
    <row r="9574" spans="1:7">
      <c r="A9574" s="4" t="s">
        <v>38795</v>
      </c>
      <c r="B9574" s="4" t="s">
        <v>38796</v>
      </c>
      <c r="C9574" s="4" t="s">
        <v>464</v>
      </c>
      <c r="D9574" s="4">
        <v>33</v>
      </c>
      <c r="E9574" s="4" t="s">
        <v>38797</v>
      </c>
      <c r="F9574" s="4">
        <v>1.05855011940002</v>
      </c>
      <c r="G9574" s="4" t="s">
        <v>38798</v>
      </c>
    </row>
    <row r="9575" spans="1:7">
      <c r="A9575" s="4" t="s">
        <v>38799</v>
      </c>
      <c r="B9575" s="4" t="s">
        <v>38800</v>
      </c>
      <c r="C9575" s="4" t="s">
        <v>464</v>
      </c>
      <c r="D9575" s="4">
        <v>37</v>
      </c>
      <c r="E9575" s="4" t="s">
        <v>38801</v>
      </c>
      <c r="F9575" s="4">
        <v>1.05837523937225</v>
      </c>
      <c r="G9575" s="4" t="s">
        <v>38802</v>
      </c>
    </row>
    <row r="9576" spans="1:7">
      <c r="A9576" s="4" t="s">
        <v>38803</v>
      </c>
      <c r="B9576" s="4" t="s">
        <v>38804</v>
      </c>
      <c r="C9576" s="4" t="s">
        <v>464</v>
      </c>
      <c r="D9576" s="4">
        <v>35</v>
      </c>
      <c r="E9576" s="4" t="s">
        <v>38805</v>
      </c>
      <c r="F9576" s="4">
        <v>1.05823063850403</v>
      </c>
      <c r="G9576" s="4" t="s">
        <v>38806</v>
      </c>
    </row>
    <row r="9577" spans="1:7">
      <c r="A9577" s="4" t="s">
        <v>38807</v>
      </c>
      <c r="B9577" s="4" t="s">
        <v>38808</v>
      </c>
      <c r="C9577" s="4" t="s">
        <v>464</v>
      </c>
      <c r="D9577" s="4">
        <v>31</v>
      </c>
      <c r="E9577" s="4" t="s">
        <v>38809</v>
      </c>
      <c r="F9577" s="4">
        <v>1.05819594860077</v>
      </c>
      <c r="G9577" s="4" t="s">
        <v>38810</v>
      </c>
    </row>
    <row r="9578" spans="1:7">
      <c r="A9578" s="4" t="s">
        <v>38811</v>
      </c>
      <c r="B9578" s="4" t="s">
        <v>38812</v>
      </c>
      <c r="C9578" s="4" t="s">
        <v>464</v>
      </c>
      <c r="D9578" s="4">
        <v>36</v>
      </c>
      <c r="E9578" s="4" t="s">
        <v>38813</v>
      </c>
      <c r="F9578" s="4">
        <v>1.05814838409424</v>
      </c>
      <c r="G9578" s="4" t="s">
        <v>38814</v>
      </c>
    </row>
    <row r="9579" spans="1:7">
      <c r="A9579" s="4" t="s">
        <v>38815</v>
      </c>
      <c r="B9579" s="4" t="s">
        <v>38816</v>
      </c>
      <c r="C9579" s="4" t="s">
        <v>464</v>
      </c>
      <c r="D9579" s="4">
        <v>38</v>
      </c>
      <c r="E9579" s="4" t="s">
        <v>38817</v>
      </c>
      <c r="F9579" s="4">
        <v>1.05806922912598</v>
      </c>
      <c r="G9579" s="4" t="s">
        <v>38818</v>
      </c>
    </row>
    <row r="9580" spans="1:7">
      <c r="A9580" s="4" t="s">
        <v>38819</v>
      </c>
      <c r="B9580" s="4" t="s">
        <v>38820</v>
      </c>
      <c r="C9580" s="4" t="s">
        <v>464</v>
      </c>
      <c r="D9580" s="4">
        <v>34</v>
      </c>
      <c r="E9580" s="4" t="s">
        <v>38821</v>
      </c>
      <c r="F9580" s="4">
        <v>1.05777049064636</v>
      </c>
      <c r="G9580" s="4" t="s">
        <v>38822</v>
      </c>
    </row>
    <row r="9581" spans="1:7">
      <c r="A9581" s="4" t="s">
        <v>38823</v>
      </c>
      <c r="B9581" s="4" t="s">
        <v>38824</v>
      </c>
      <c r="C9581" s="4" t="s">
        <v>464</v>
      </c>
      <c r="D9581" s="4">
        <v>39</v>
      </c>
      <c r="E9581" s="4" t="s">
        <v>38825</v>
      </c>
      <c r="F9581" s="4">
        <v>1.05756914615631</v>
      </c>
      <c r="G9581" s="4" t="s">
        <v>38826</v>
      </c>
    </row>
    <row r="9582" spans="1:7">
      <c r="A9582" s="4" t="s">
        <v>38827</v>
      </c>
      <c r="B9582" s="4" t="s">
        <v>38828</v>
      </c>
      <c r="C9582" s="4" t="s">
        <v>464</v>
      </c>
      <c r="D9582" s="4">
        <v>37</v>
      </c>
      <c r="E9582" s="4" t="s">
        <v>38829</v>
      </c>
      <c r="F9582" s="4">
        <v>1.0569326877594</v>
      </c>
      <c r="G9582" s="4" t="s">
        <v>38830</v>
      </c>
    </row>
    <row r="9583" spans="1:7">
      <c r="A9583" s="4" t="s">
        <v>38831</v>
      </c>
      <c r="B9583" s="4" t="s">
        <v>38832</v>
      </c>
      <c r="C9583" s="4" t="s">
        <v>464</v>
      </c>
      <c r="D9583" s="4">
        <v>40</v>
      </c>
      <c r="E9583" s="4" t="s">
        <v>38833</v>
      </c>
      <c r="F9583" s="4">
        <v>1.0567272901535</v>
      </c>
      <c r="G9583" s="4" t="s">
        <v>38834</v>
      </c>
    </row>
    <row r="9584" spans="1:7">
      <c r="A9584" s="4" t="s">
        <v>38835</v>
      </c>
      <c r="B9584" s="4" t="s">
        <v>38836</v>
      </c>
      <c r="C9584" s="4" t="s">
        <v>4103</v>
      </c>
      <c r="D9584" s="4">
        <v>13</v>
      </c>
      <c r="E9584" s="4" t="s">
        <v>38837</v>
      </c>
      <c r="F9584" s="4">
        <v>1.05621600151062</v>
      </c>
      <c r="G9584" s="4" t="s">
        <v>38838</v>
      </c>
    </row>
    <row r="9585" spans="1:7">
      <c r="A9585" s="4" t="s">
        <v>38839</v>
      </c>
      <c r="B9585" s="4" t="s">
        <v>38840</v>
      </c>
      <c r="C9585" s="4" t="s">
        <v>464</v>
      </c>
      <c r="D9585" s="4">
        <v>33</v>
      </c>
      <c r="E9585" s="4" t="s">
        <v>38841</v>
      </c>
      <c r="F9585" s="4">
        <v>1.05618798732758</v>
      </c>
      <c r="G9585" s="4" t="s">
        <v>38842</v>
      </c>
    </row>
    <row r="9586" spans="1:7">
      <c r="A9586" s="4" t="s">
        <v>38843</v>
      </c>
      <c r="B9586" s="4" t="s">
        <v>38844</v>
      </c>
      <c r="C9586" s="4" t="s">
        <v>464</v>
      </c>
      <c r="D9586" s="4">
        <v>42</v>
      </c>
      <c r="E9586" s="4" t="s">
        <v>38845</v>
      </c>
      <c r="F9586" s="4">
        <v>1.05616450309753</v>
      </c>
      <c r="G9586" s="4" t="s">
        <v>38846</v>
      </c>
    </row>
    <row r="9587" spans="1:7">
      <c r="A9587" s="4" t="s">
        <v>38847</v>
      </c>
      <c r="B9587" s="4" t="s">
        <v>38848</v>
      </c>
      <c r="C9587" s="4" t="s">
        <v>464</v>
      </c>
      <c r="D9587" s="4">
        <v>39</v>
      </c>
      <c r="E9587" s="4" t="s">
        <v>38849</v>
      </c>
      <c r="F9587" s="4">
        <v>1.05604696273804</v>
      </c>
      <c r="G9587" s="4" t="s">
        <v>38850</v>
      </c>
    </row>
    <row r="9588" spans="1:7">
      <c r="A9588" s="4" t="s">
        <v>38851</v>
      </c>
      <c r="B9588" s="4" t="s">
        <v>38852</v>
      </c>
      <c r="C9588" s="4" t="s">
        <v>464</v>
      </c>
      <c r="D9588" s="4">
        <v>38</v>
      </c>
      <c r="E9588" s="4" t="s">
        <v>38853</v>
      </c>
      <c r="F9588" s="4">
        <v>1.0560257434845</v>
      </c>
      <c r="G9588" s="4" t="s">
        <v>38854</v>
      </c>
    </row>
    <row r="9589" spans="1:7">
      <c r="A9589" s="4" t="s">
        <v>38855</v>
      </c>
      <c r="B9589" s="4" t="s">
        <v>38856</v>
      </c>
      <c r="C9589" s="4" t="s">
        <v>464</v>
      </c>
      <c r="D9589" s="4">
        <v>38</v>
      </c>
      <c r="E9589" s="4" t="s">
        <v>38857</v>
      </c>
      <c r="F9589" s="4">
        <v>1.05591666698456</v>
      </c>
      <c r="G9589" s="4" t="s">
        <v>38858</v>
      </c>
    </row>
    <row r="9590" spans="1:7">
      <c r="A9590" s="4" t="s">
        <v>38859</v>
      </c>
      <c r="B9590" s="4" t="s">
        <v>38860</v>
      </c>
      <c r="C9590" s="4" t="s">
        <v>464</v>
      </c>
      <c r="D9590" s="4">
        <v>45</v>
      </c>
      <c r="E9590" s="4" t="s">
        <v>38861</v>
      </c>
      <c r="F9590" s="4">
        <v>1.05516505241394</v>
      </c>
      <c r="G9590" s="4" t="s">
        <v>38862</v>
      </c>
    </row>
    <row r="9591" spans="1:7">
      <c r="A9591" s="4" t="s">
        <v>38863</v>
      </c>
      <c r="B9591" s="4" t="s">
        <v>38864</v>
      </c>
      <c r="C9591" s="4" t="s">
        <v>464</v>
      </c>
      <c r="D9591" s="4">
        <v>44</v>
      </c>
      <c r="E9591" s="4" t="s">
        <v>38865</v>
      </c>
      <c r="F9591" s="4">
        <v>1.05491900444031</v>
      </c>
      <c r="G9591" s="4" t="s">
        <v>38866</v>
      </c>
    </row>
    <row r="9592" spans="1:7">
      <c r="A9592" s="4" t="s">
        <v>38867</v>
      </c>
      <c r="B9592" s="4" t="s">
        <v>38868</v>
      </c>
      <c r="C9592" s="4" t="s">
        <v>464</v>
      </c>
      <c r="D9592" s="4">
        <v>41</v>
      </c>
      <c r="E9592" s="4" t="s">
        <v>38869</v>
      </c>
      <c r="F9592" s="4">
        <v>1.05442380905151</v>
      </c>
      <c r="G9592" s="4" t="s">
        <v>38870</v>
      </c>
    </row>
    <row r="9593" spans="1:7">
      <c r="A9593" s="4" t="s">
        <v>38871</v>
      </c>
      <c r="B9593" s="4" t="s">
        <v>38872</v>
      </c>
      <c r="C9593" s="4" t="s">
        <v>464</v>
      </c>
      <c r="D9593" s="4">
        <v>30</v>
      </c>
      <c r="E9593" s="4" t="s">
        <v>38873</v>
      </c>
      <c r="F9593" s="4">
        <v>1.05434489250183</v>
      </c>
      <c r="G9593" s="4" t="s">
        <v>38874</v>
      </c>
    </row>
    <row r="9594" spans="1:7">
      <c r="A9594" s="4" t="s">
        <v>38875</v>
      </c>
      <c r="B9594" s="4" t="s">
        <v>38876</v>
      </c>
      <c r="C9594" s="4" t="s">
        <v>464</v>
      </c>
      <c r="D9594" s="4">
        <v>33</v>
      </c>
      <c r="E9594" s="4" t="s">
        <v>38877</v>
      </c>
      <c r="F9594" s="4">
        <v>1.0540999174118</v>
      </c>
      <c r="G9594" s="4" t="s">
        <v>38878</v>
      </c>
    </row>
    <row r="9595" spans="1:7">
      <c r="A9595" s="4" t="s">
        <v>38879</v>
      </c>
      <c r="B9595" s="4" t="s">
        <v>38880</v>
      </c>
      <c r="C9595" s="4" t="s">
        <v>464</v>
      </c>
      <c r="D9595" s="4">
        <v>35</v>
      </c>
      <c r="E9595" s="4" t="s">
        <v>38881</v>
      </c>
      <c r="F9595" s="4">
        <v>1.05407094955444</v>
      </c>
      <c r="G9595" s="4" t="s">
        <v>38882</v>
      </c>
    </row>
    <row r="9596" spans="1:7">
      <c r="A9596" s="4" t="s">
        <v>38883</v>
      </c>
      <c r="B9596" s="4" t="s">
        <v>38884</v>
      </c>
      <c r="C9596" s="4" t="s">
        <v>464</v>
      </c>
      <c r="D9596" s="4">
        <v>36</v>
      </c>
      <c r="E9596" s="4" t="s">
        <v>38885</v>
      </c>
      <c r="F9596" s="4">
        <v>1.05394756793976</v>
      </c>
      <c r="G9596" s="4" t="s">
        <v>38886</v>
      </c>
    </row>
    <row r="9597" spans="1:7">
      <c r="A9597" s="4" t="s">
        <v>38887</v>
      </c>
      <c r="B9597" s="4" t="s">
        <v>38888</v>
      </c>
      <c r="C9597" s="4" t="s">
        <v>551</v>
      </c>
      <c r="D9597" s="4">
        <v>18</v>
      </c>
      <c r="E9597" s="4" t="s">
        <v>38889</v>
      </c>
      <c r="F9597" s="4">
        <v>1.05376100540161</v>
      </c>
      <c r="G9597" s="4" t="s">
        <v>38890</v>
      </c>
    </row>
    <row r="9598" spans="1:7">
      <c r="A9598" s="4" t="s">
        <v>38891</v>
      </c>
      <c r="B9598" s="4" t="s">
        <v>38892</v>
      </c>
      <c r="C9598" s="4" t="s">
        <v>464</v>
      </c>
      <c r="D9598" s="4">
        <v>38</v>
      </c>
      <c r="E9598" s="4" t="s">
        <v>38893</v>
      </c>
      <c r="F9598" s="4">
        <v>1.05348920822144</v>
      </c>
      <c r="G9598" s="4" t="s">
        <v>38894</v>
      </c>
    </row>
    <row r="9599" spans="1:7">
      <c r="A9599" s="4" t="s">
        <v>38895</v>
      </c>
      <c r="B9599" s="4" t="s">
        <v>38896</v>
      </c>
      <c r="C9599" s="4" t="s">
        <v>464</v>
      </c>
      <c r="D9599" s="4">
        <v>42</v>
      </c>
      <c r="E9599" s="4" t="s">
        <v>38897</v>
      </c>
      <c r="F9599" s="4">
        <v>1.05336689949036</v>
      </c>
      <c r="G9599" s="4" t="s">
        <v>38898</v>
      </c>
    </row>
    <row r="9600" spans="1:7">
      <c r="A9600" s="4" t="s">
        <v>38899</v>
      </c>
      <c r="B9600" s="4" t="s">
        <v>38900</v>
      </c>
      <c r="C9600" s="4" t="s">
        <v>464</v>
      </c>
      <c r="D9600" s="4">
        <v>46</v>
      </c>
      <c r="E9600" s="4" t="s">
        <v>38901</v>
      </c>
      <c r="F9600" s="4">
        <v>1.05327081680298</v>
      </c>
      <c r="G9600" s="4" t="s">
        <v>38902</v>
      </c>
    </row>
    <row r="9601" spans="1:7">
      <c r="A9601" s="4" t="s">
        <v>38903</v>
      </c>
      <c r="B9601" s="4" t="s">
        <v>38904</v>
      </c>
      <c r="C9601" s="4" t="s">
        <v>4103</v>
      </c>
      <c r="D9601" s="4">
        <v>7</v>
      </c>
      <c r="E9601" s="4" t="s">
        <v>38905</v>
      </c>
      <c r="F9601" s="4">
        <v>1.0531485080719</v>
      </c>
      <c r="G9601" s="4" t="s">
        <v>38906</v>
      </c>
    </row>
    <row r="9602" spans="1:7">
      <c r="A9602" s="4" t="s">
        <v>38907</v>
      </c>
      <c r="B9602" s="4" t="s">
        <v>38908</v>
      </c>
      <c r="C9602" s="4" t="s">
        <v>464</v>
      </c>
      <c r="D9602" s="4">
        <v>37</v>
      </c>
      <c r="E9602" s="4" t="s">
        <v>38909</v>
      </c>
      <c r="F9602" s="4">
        <v>1.05303156375885</v>
      </c>
      <c r="G9602" s="4" t="s">
        <v>38910</v>
      </c>
    </row>
    <row r="9603" spans="1:7">
      <c r="A9603" s="4" t="s">
        <v>38911</v>
      </c>
      <c r="B9603" s="4" t="s">
        <v>38912</v>
      </c>
      <c r="C9603" s="4" t="s">
        <v>464</v>
      </c>
      <c r="D9603" s="4">
        <v>32</v>
      </c>
      <c r="E9603" s="4" t="s">
        <v>38913</v>
      </c>
      <c r="F9603" s="4">
        <v>1.05300557613373</v>
      </c>
      <c r="G9603" s="4" t="s">
        <v>38914</v>
      </c>
    </row>
    <row r="9604" spans="1:7">
      <c r="A9604" s="4" t="s">
        <v>38915</v>
      </c>
      <c r="B9604" s="4" t="s">
        <v>38916</v>
      </c>
      <c r="C9604" s="4" t="s">
        <v>464</v>
      </c>
      <c r="D9604" s="4">
        <v>38</v>
      </c>
      <c r="E9604" s="4" t="s">
        <v>38917</v>
      </c>
      <c r="F9604" s="4">
        <v>1.05264830589294</v>
      </c>
      <c r="G9604" s="4" t="s">
        <v>38918</v>
      </c>
    </row>
    <row r="9605" spans="1:7">
      <c r="A9605" s="4" t="s">
        <v>38919</v>
      </c>
      <c r="B9605" s="4" t="s">
        <v>38920</v>
      </c>
      <c r="C9605" s="4" t="s">
        <v>464</v>
      </c>
      <c r="D9605" s="4">
        <v>35</v>
      </c>
      <c r="E9605" s="4" t="s">
        <v>38921</v>
      </c>
      <c r="F9605" s="4">
        <v>1.05231368541718</v>
      </c>
      <c r="G9605" s="4" t="s">
        <v>38922</v>
      </c>
    </row>
    <row r="9606" spans="1:7">
      <c r="A9606" s="4" t="s">
        <v>38923</v>
      </c>
      <c r="B9606" s="4" t="s">
        <v>38924</v>
      </c>
      <c r="C9606" s="4" t="s">
        <v>464</v>
      </c>
      <c r="D9606" s="4">
        <v>37</v>
      </c>
      <c r="E9606" s="4" t="s">
        <v>38925</v>
      </c>
      <c r="F9606" s="4">
        <v>1.05222511291504</v>
      </c>
      <c r="G9606" s="4" t="s">
        <v>38926</v>
      </c>
    </row>
    <row r="9607" spans="1:7">
      <c r="A9607" s="4" t="s">
        <v>38927</v>
      </c>
      <c r="B9607" s="4" t="s">
        <v>38928</v>
      </c>
      <c r="C9607" s="4" t="s">
        <v>464</v>
      </c>
      <c r="D9607" s="4">
        <v>33</v>
      </c>
      <c r="E9607" s="4" t="s">
        <v>38929</v>
      </c>
      <c r="F9607" s="4">
        <v>1.0520783662796</v>
      </c>
      <c r="G9607" s="4" t="s">
        <v>38930</v>
      </c>
    </row>
    <row r="9608" spans="1:7">
      <c r="A9608" s="4" t="s">
        <v>38931</v>
      </c>
      <c r="B9608" s="4" t="s">
        <v>38932</v>
      </c>
      <c r="C9608" s="4" t="s">
        <v>464</v>
      </c>
      <c r="D9608" s="4">
        <v>39</v>
      </c>
      <c r="E9608" s="4" t="s">
        <v>38933</v>
      </c>
      <c r="F9608" s="4">
        <v>1.05203866958618</v>
      </c>
      <c r="G9608" s="4" t="s">
        <v>38934</v>
      </c>
    </row>
    <row r="9609" spans="1:7">
      <c r="A9609" s="4" t="s">
        <v>38935</v>
      </c>
      <c r="B9609" s="4" t="s">
        <v>38936</v>
      </c>
      <c r="C9609" s="4" t="s">
        <v>464</v>
      </c>
      <c r="D9609" s="4">
        <v>40</v>
      </c>
      <c r="E9609" s="4" t="s">
        <v>38937</v>
      </c>
      <c r="F9609" s="4">
        <v>1.05202484130859</v>
      </c>
      <c r="G9609" s="4" t="s">
        <v>38938</v>
      </c>
    </row>
    <row r="9610" spans="1:7">
      <c r="A9610" s="4" t="s">
        <v>38939</v>
      </c>
      <c r="B9610" s="4" t="s">
        <v>38940</v>
      </c>
      <c r="C9610" s="4" t="s">
        <v>464</v>
      </c>
      <c r="D9610" s="4">
        <v>38</v>
      </c>
      <c r="E9610" s="4" t="s">
        <v>38941</v>
      </c>
      <c r="F9610" s="4">
        <v>1.05200839042664</v>
      </c>
      <c r="G9610" s="4" t="s">
        <v>38942</v>
      </c>
    </row>
    <row r="9611" spans="1:7">
      <c r="A9611" s="4" t="s">
        <v>38943</v>
      </c>
      <c r="B9611" s="4" t="s">
        <v>38944</v>
      </c>
      <c r="C9611" s="4" t="s">
        <v>464</v>
      </c>
      <c r="D9611" s="4">
        <v>34</v>
      </c>
      <c r="E9611" s="4" t="s">
        <v>38945</v>
      </c>
      <c r="F9611" s="4">
        <v>1.05153024196625</v>
      </c>
      <c r="G9611" s="4" t="s">
        <v>38946</v>
      </c>
    </row>
    <row r="9612" spans="1:7">
      <c r="A9612" s="4" t="s">
        <v>38947</v>
      </c>
      <c r="B9612" s="4" t="s">
        <v>38948</v>
      </c>
      <c r="C9612" s="4" t="s">
        <v>464</v>
      </c>
      <c r="D9612" s="4">
        <v>32</v>
      </c>
      <c r="E9612" s="4" t="s">
        <v>38949</v>
      </c>
      <c r="F9612" s="4">
        <v>1.05142915248871</v>
      </c>
      <c r="G9612" s="4" t="s">
        <v>38950</v>
      </c>
    </row>
    <row r="9613" spans="1:7">
      <c r="A9613" s="4" t="s">
        <v>38951</v>
      </c>
      <c r="B9613" s="4" t="s">
        <v>38952</v>
      </c>
      <c r="C9613" s="4" t="s">
        <v>464</v>
      </c>
      <c r="D9613" s="4">
        <v>39</v>
      </c>
      <c r="E9613" s="4" t="s">
        <v>38953</v>
      </c>
      <c r="F9613" s="4">
        <v>1.05134844779968</v>
      </c>
      <c r="G9613" s="4" t="s">
        <v>38954</v>
      </c>
    </row>
    <row r="9614" spans="1:7">
      <c r="A9614" s="4" t="s">
        <v>38955</v>
      </c>
      <c r="B9614" s="4" t="s">
        <v>38956</v>
      </c>
      <c r="C9614" s="4" t="s">
        <v>464</v>
      </c>
      <c r="D9614" s="4">
        <v>32</v>
      </c>
      <c r="E9614" s="4" t="s">
        <v>38957</v>
      </c>
      <c r="F9614" s="4">
        <v>1.05083882808685</v>
      </c>
      <c r="G9614" s="4" t="s">
        <v>38958</v>
      </c>
    </row>
    <row r="9615" spans="1:7">
      <c r="A9615" s="4" t="s">
        <v>38959</v>
      </c>
      <c r="B9615" s="4" t="s">
        <v>38960</v>
      </c>
      <c r="C9615" s="4" t="s">
        <v>464</v>
      </c>
      <c r="D9615" s="4">
        <v>34</v>
      </c>
      <c r="E9615" s="4" t="s">
        <v>38961</v>
      </c>
      <c r="F9615" s="4">
        <v>1.0507435798645</v>
      </c>
      <c r="G9615" s="4" t="s">
        <v>38962</v>
      </c>
    </row>
    <row r="9616" spans="1:7">
      <c r="A9616" s="4" t="s">
        <v>38963</v>
      </c>
      <c r="B9616" s="4" t="s">
        <v>38964</v>
      </c>
      <c r="C9616" s="4" t="s">
        <v>464</v>
      </c>
      <c r="D9616" s="4">
        <v>37</v>
      </c>
      <c r="E9616" s="4" t="s">
        <v>38965</v>
      </c>
      <c r="F9616" s="4">
        <v>1.04971659183502</v>
      </c>
      <c r="G9616" s="4" t="s">
        <v>38966</v>
      </c>
    </row>
    <row r="9617" spans="1:7">
      <c r="A9617" s="4" t="s">
        <v>38967</v>
      </c>
      <c r="B9617" s="4" t="s">
        <v>38968</v>
      </c>
      <c r="C9617" s="4" t="s">
        <v>464</v>
      </c>
      <c r="D9617" s="4">
        <v>32</v>
      </c>
      <c r="E9617" s="4" t="s">
        <v>38969</v>
      </c>
      <c r="F9617" s="4">
        <v>1.04971635341644</v>
      </c>
      <c r="G9617" s="4" t="s">
        <v>38970</v>
      </c>
    </row>
    <row r="9618" spans="1:7">
      <c r="A9618" s="4" t="s">
        <v>38971</v>
      </c>
      <c r="B9618" s="4" t="s">
        <v>38972</v>
      </c>
      <c r="C9618" s="4" t="s">
        <v>551</v>
      </c>
      <c r="D9618" s="4">
        <v>12</v>
      </c>
      <c r="E9618" s="4" t="s">
        <v>38973</v>
      </c>
      <c r="F9618" s="4">
        <v>1.04918551445007</v>
      </c>
      <c r="G9618" s="4" t="s">
        <v>38974</v>
      </c>
    </row>
    <row r="9619" spans="1:7">
      <c r="A9619" s="4" t="s">
        <v>38975</v>
      </c>
      <c r="B9619" s="4" t="s">
        <v>38976</v>
      </c>
      <c r="C9619" s="4" t="s">
        <v>464</v>
      </c>
      <c r="D9619" s="4">
        <v>33</v>
      </c>
      <c r="E9619" s="4" t="s">
        <v>38977</v>
      </c>
      <c r="F9619" s="4">
        <v>1.04887104034424</v>
      </c>
      <c r="G9619" s="4" t="s">
        <v>38978</v>
      </c>
    </row>
    <row r="9620" spans="1:7">
      <c r="A9620" s="4" t="s">
        <v>38979</v>
      </c>
      <c r="B9620" s="4" t="s">
        <v>38980</v>
      </c>
      <c r="C9620" s="4" t="s">
        <v>464</v>
      </c>
      <c r="D9620" s="4">
        <v>33</v>
      </c>
      <c r="E9620" s="4" t="s">
        <v>38981</v>
      </c>
      <c r="F9620" s="4">
        <v>1.04871439933777</v>
      </c>
      <c r="G9620" s="4" t="s">
        <v>38982</v>
      </c>
    </row>
    <row r="9621" spans="1:7">
      <c r="A9621" s="4" t="s">
        <v>38983</v>
      </c>
      <c r="B9621" s="4" t="s">
        <v>38984</v>
      </c>
      <c r="C9621" s="4" t="s">
        <v>551</v>
      </c>
      <c r="D9621" s="4">
        <v>17</v>
      </c>
      <c r="E9621" s="4" t="s">
        <v>38985</v>
      </c>
      <c r="F9621" s="4">
        <v>1.04858803749084</v>
      </c>
      <c r="G9621" s="4" t="s">
        <v>38986</v>
      </c>
    </row>
    <row r="9622" spans="1:7">
      <c r="A9622" s="4" t="s">
        <v>38987</v>
      </c>
      <c r="B9622" s="4" t="s">
        <v>38988</v>
      </c>
      <c r="C9622" s="4" t="s">
        <v>3050</v>
      </c>
      <c r="D9622" s="4">
        <v>2</v>
      </c>
      <c r="E9622" s="4" t="s">
        <v>38989</v>
      </c>
      <c r="F9622" s="4">
        <v>1.04833102226257</v>
      </c>
      <c r="G9622" s="4" t="s">
        <v>38990</v>
      </c>
    </row>
    <row r="9623" spans="1:7">
      <c r="A9623" s="4" t="s">
        <v>38991</v>
      </c>
      <c r="B9623" s="4" t="s">
        <v>38992</v>
      </c>
      <c r="C9623" s="4" t="s">
        <v>464</v>
      </c>
      <c r="D9623" s="4">
        <v>23</v>
      </c>
      <c r="E9623" s="4" t="s">
        <v>38993</v>
      </c>
      <c r="F9623" s="4">
        <v>1.04791283607483</v>
      </c>
      <c r="G9623" s="4" t="s">
        <v>38994</v>
      </c>
    </row>
    <row r="9624" spans="1:7">
      <c r="A9624" s="4" t="s">
        <v>38995</v>
      </c>
      <c r="B9624" s="4" t="s">
        <v>38996</v>
      </c>
      <c r="C9624" s="4" t="s">
        <v>464</v>
      </c>
      <c r="D9624" s="4">
        <v>34</v>
      </c>
      <c r="E9624" s="4" t="s">
        <v>38997</v>
      </c>
      <c r="F9624" s="4">
        <v>1.04756355285645</v>
      </c>
      <c r="G9624" s="4" t="s">
        <v>38998</v>
      </c>
    </row>
    <row r="9625" spans="1:7">
      <c r="A9625" s="4" t="s">
        <v>38999</v>
      </c>
      <c r="B9625" s="4" t="s">
        <v>39000</v>
      </c>
      <c r="C9625" s="4" t="s">
        <v>464</v>
      </c>
      <c r="D9625" s="4">
        <v>37</v>
      </c>
      <c r="E9625" s="4" t="s">
        <v>39001</v>
      </c>
      <c r="F9625" s="4">
        <v>1.04749274253845</v>
      </c>
      <c r="G9625" s="4" t="s">
        <v>39002</v>
      </c>
    </row>
    <row r="9626" spans="1:7">
      <c r="A9626" s="4" t="s">
        <v>39003</v>
      </c>
      <c r="B9626" s="4" t="s">
        <v>39004</v>
      </c>
      <c r="C9626" s="4" t="s">
        <v>464</v>
      </c>
      <c r="D9626" s="4">
        <v>38</v>
      </c>
      <c r="E9626" s="4" t="s">
        <v>39005</v>
      </c>
      <c r="F9626" s="4">
        <v>1.04740190505981</v>
      </c>
      <c r="G9626" s="4" t="s">
        <v>39006</v>
      </c>
    </row>
    <row r="9627" spans="1:7">
      <c r="A9627" s="4" t="s">
        <v>39007</v>
      </c>
      <c r="B9627" s="4" t="s">
        <v>39008</v>
      </c>
      <c r="C9627" s="4" t="s">
        <v>464</v>
      </c>
      <c r="D9627" s="4">
        <v>27</v>
      </c>
      <c r="E9627" s="4" t="s">
        <v>39009</v>
      </c>
      <c r="F9627" s="4">
        <v>1.04739212989807</v>
      </c>
      <c r="G9627" s="4" t="s">
        <v>39010</v>
      </c>
    </row>
    <row r="9628" spans="1:7">
      <c r="A9628" s="4" t="s">
        <v>39011</v>
      </c>
      <c r="B9628" s="4" t="s">
        <v>39012</v>
      </c>
      <c r="C9628" s="4" t="s">
        <v>464</v>
      </c>
      <c r="D9628" s="4">
        <v>42</v>
      </c>
      <c r="E9628" s="4" t="s">
        <v>39013</v>
      </c>
      <c r="F9628" s="4">
        <v>1.0469628572464</v>
      </c>
      <c r="G9628" s="4" t="s">
        <v>39014</v>
      </c>
    </row>
    <row r="9629" spans="1:7">
      <c r="A9629" s="4" t="s">
        <v>39015</v>
      </c>
      <c r="B9629" s="4" t="s">
        <v>39016</v>
      </c>
      <c r="C9629" s="4" t="s">
        <v>464</v>
      </c>
      <c r="D9629" s="4">
        <v>37</v>
      </c>
      <c r="E9629" s="4" t="s">
        <v>39017</v>
      </c>
      <c r="F9629" s="4">
        <v>1.04683887958527</v>
      </c>
      <c r="G9629" s="4" t="s">
        <v>39018</v>
      </c>
    </row>
    <row r="9630" spans="1:7">
      <c r="A9630" s="4" t="s">
        <v>39019</v>
      </c>
      <c r="B9630" s="4" t="s">
        <v>39020</v>
      </c>
      <c r="C9630" s="4" t="s">
        <v>464</v>
      </c>
      <c r="D9630" s="4">
        <v>37</v>
      </c>
      <c r="E9630" s="4" t="s">
        <v>39021</v>
      </c>
      <c r="F9630" s="4">
        <v>1.04654145240784</v>
      </c>
      <c r="G9630" s="4" t="s">
        <v>39022</v>
      </c>
    </row>
    <row r="9631" spans="1:7">
      <c r="A9631" s="4" t="s">
        <v>39023</v>
      </c>
      <c r="B9631" s="4" t="s">
        <v>39024</v>
      </c>
      <c r="C9631" s="4" t="s">
        <v>464</v>
      </c>
      <c r="D9631" s="4">
        <v>41</v>
      </c>
      <c r="E9631" s="4" t="s">
        <v>39025</v>
      </c>
      <c r="F9631" s="4">
        <v>1.04454493522644</v>
      </c>
      <c r="G9631" s="4" t="s">
        <v>39026</v>
      </c>
    </row>
    <row r="9632" spans="1:7">
      <c r="A9632" s="4" t="s">
        <v>39027</v>
      </c>
      <c r="B9632" s="4" t="s">
        <v>39028</v>
      </c>
      <c r="C9632" s="4" t="s">
        <v>464</v>
      </c>
      <c r="D9632" s="4">
        <v>37</v>
      </c>
      <c r="E9632" s="4" t="s">
        <v>39029</v>
      </c>
      <c r="F9632" s="4">
        <v>1.04335868358612</v>
      </c>
      <c r="G9632" s="4" t="s">
        <v>39030</v>
      </c>
    </row>
    <row r="9633" spans="1:7">
      <c r="A9633" s="4" t="s">
        <v>39031</v>
      </c>
      <c r="B9633" s="4" t="s">
        <v>39032</v>
      </c>
      <c r="C9633" s="4" t="s">
        <v>464</v>
      </c>
      <c r="D9633" s="4">
        <v>27</v>
      </c>
      <c r="E9633" s="4" t="s">
        <v>39033</v>
      </c>
      <c r="F9633" s="4">
        <v>1.04333913326263</v>
      </c>
      <c r="G9633" s="4" t="s">
        <v>39034</v>
      </c>
    </row>
    <row r="9634" spans="1:7">
      <c r="A9634" s="4" t="s">
        <v>39035</v>
      </c>
      <c r="B9634" s="4" t="s">
        <v>39036</v>
      </c>
      <c r="C9634" s="4" t="s">
        <v>464</v>
      </c>
      <c r="D9634" s="4">
        <v>43</v>
      </c>
      <c r="E9634" s="4" t="s">
        <v>39037</v>
      </c>
      <c r="F9634" s="4">
        <v>1.04286599159241</v>
      </c>
      <c r="G9634" s="4" t="s">
        <v>39038</v>
      </c>
    </row>
    <row r="9635" spans="1:7">
      <c r="A9635" s="4" t="s">
        <v>39039</v>
      </c>
      <c r="B9635" s="4" t="s">
        <v>39040</v>
      </c>
      <c r="C9635" s="4" t="s">
        <v>464</v>
      </c>
      <c r="D9635" s="4">
        <v>37</v>
      </c>
      <c r="E9635" s="4" t="s">
        <v>39041</v>
      </c>
      <c r="F9635" s="4">
        <v>1.04266500473022</v>
      </c>
      <c r="G9635" s="4" t="s">
        <v>39042</v>
      </c>
    </row>
    <row r="9636" spans="1:7">
      <c r="A9636" s="4" t="s">
        <v>39043</v>
      </c>
      <c r="B9636" s="4" t="s">
        <v>39044</v>
      </c>
      <c r="C9636" s="4" t="s">
        <v>464</v>
      </c>
      <c r="D9636" s="4">
        <v>35</v>
      </c>
      <c r="E9636" s="4" t="s">
        <v>39045</v>
      </c>
      <c r="F9636" s="4">
        <v>1.04266500473022</v>
      </c>
      <c r="G9636" s="4" t="s">
        <v>39046</v>
      </c>
    </row>
    <row r="9637" spans="1:7">
      <c r="A9637" s="4" t="s">
        <v>39047</v>
      </c>
      <c r="B9637" s="4" t="s">
        <v>39048</v>
      </c>
      <c r="C9637" s="4" t="s">
        <v>464</v>
      </c>
      <c r="D9637" s="4">
        <v>39</v>
      </c>
      <c r="E9637" s="4" t="s">
        <v>39049</v>
      </c>
      <c r="F9637" s="4">
        <v>1.04251492023468</v>
      </c>
      <c r="G9637" s="4" t="s">
        <v>39050</v>
      </c>
    </row>
    <row r="9638" spans="1:7">
      <c r="A9638" s="4" t="s">
        <v>39051</v>
      </c>
      <c r="B9638" s="4" t="s">
        <v>39052</v>
      </c>
      <c r="C9638" s="4" t="s">
        <v>464</v>
      </c>
      <c r="D9638" s="4">
        <v>38</v>
      </c>
      <c r="E9638" s="4" t="s">
        <v>39053</v>
      </c>
      <c r="F9638" s="4">
        <v>1.0425021648407</v>
      </c>
      <c r="G9638" s="4" t="s">
        <v>39054</v>
      </c>
    </row>
    <row r="9639" spans="1:7">
      <c r="A9639" s="4" t="s">
        <v>39055</v>
      </c>
      <c r="B9639" s="4" t="s">
        <v>39056</v>
      </c>
      <c r="C9639" s="4" t="s">
        <v>464</v>
      </c>
      <c r="D9639" s="4">
        <v>41</v>
      </c>
      <c r="E9639" s="4" t="s">
        <v>39057</v>
      </c>
      <c r="F9639" s="4">
        <v>1.04217863082886</v>
      </c>
      <c r="G9639" s="4" t="s">
        <v>39058</v>
      </c>
    </row>
    <row r="9640" spans="1:7">
      <c r="A9640" s="4" t="s">
        <v>39059</v>
      </c>
      <c r="B9640" s="4" t="s">
        <v>39060</v>
      </c>
      <c r="C9640" s="4" t="s">
        <v>464</v>
      </c>
      <c r="D9640" s="4">
        <v>37</v>
      </c>
      <c r="E9640" s="4" t="s">
        <v>39061</v>
      </c>
      <c r="F9640" s="4">
        <v>1.0415575504303</v>
      </c>
      <c r="G9640" s="4" t="s">
        <v>39062</v>
      </c>
    </row>
    <row r="9641" spans="1:7">
      <c r="A9641" s="4" t="s">
        <v>39063</v>
      </c>
      <c r="B9641" s="4" t="s">
        <v>39064</v>
      </c>
      <c r="C9641" s="4" t="s">
        <v>464</v>
      </c>
      <c r="D9641" s="4">
        <v>37</v>
      </c>
      <c r="E9641" s="4" t="s">
        <v>39065</v>
      </c>
      <c r="F9641" s="4">
        <v>1.04152941703796</v>
      </c>
      <c r="G9641" s="4" t="s">
        <v>39066</v>
      </c>
    </row>
    <row r="9642" spans="1:7">
      <c r="A9642" s="4" t="s">
        <v>39067</v>
      </c>
      <c r="B9642" s="4" t="s">
        <v>39068</v>
      </c>
      <c r="C9642" s="4" t="s">
        <v>464</v>
      </c>
      <c r="D9642" s="4">
        <v>41</v>
      </c>
      <c r="E9642" s="4" t="s">
        <v>39069</v>
      </c>
      <c r="F9642" s="4">
        <v>1.04148864746094</v>
      </c>
      <c r="G9642" s="4" t="s">
        <v>39070</v>
      </c>
    </row>
    <row r="9643" spans="1:7">
      <c r="A9643" s="4" t="s">
        <v>39071</v>
      </c>
      <c r="B9643" s="4" t="s">
        <v>39072</v>
      </c>
      <c r="C9643" s="4" t="s">
        <v>464</v>
      </c>
      <c r="D9643" s="4">
        <v>41</v>
      </c>
      <c r="E9643" s="4" t="s">
        <v>39073</v>
      </c>
      <c r="F9643" s="4">
        <v>1.04139626026154</v>
      </c>
      <c r="G9643" s="4" t="s">
        <v>39074</v>
      </c>
    </row>
    <row r="9644" spans="1:7">
      <c r="A9644" s="4" t="s">
        <v>39075</v>
      </c>
      <c r="B9644" s="4" t="s">
        <v>39076</v>
      </c>
      <c r="C9644" s="4" t="s">
        <v>464</v>
      </c>
      <c r="D9644" s="4">
        <v>34</v>
      </c>
      <c r="E9644" s="4" t="s">
        <v>39077</v>
      </c>
      <c r="F9644" s="4">
        <v>1.04122579097748</v>
      </c>
      <c r="G9644" s="4" t="s">
        <v>39078</v>
      </c>
    </row>
    <row r="9645" spans="1:7">
      <c r="A9645" s="4" t="s">
        <v>39079</v>
      </c>
      <c r="B9645" s="4" t="s">
        <v>39080</v>
      </c>
      <c r="C9645" s="4" t="s">
        <v>464</v>
      </c>
      <c r="D9645" s="4">
        <v>34</v>
      </c>
      <c r="E9645" s="4" t="s">
        <v>39081</v>
      </c>
      <c r="F9645" s="4">
        <v>1.04120647907257</v>
      </c>
      <c r="G9645" s="4" t="s">
        <v>39082</v>
      </c>
    </row>
    <row r="9646" spans="1:7">
      <c r="A9646" s="4" t="s">
        <v>39083</v>
      </c>
      <c r="B9646" s="4" t="s">
        <v>39084</v>
      </c>
      <c r="C9646" s="4" t="s">
        <v>464</v>
      </c>
      <c r="D9646" s="4">
        <v>33</v>
      </c>
      <c r="E9646" s="4" t="s">
        <v>39085</v>
      </c>
      <c r="F9646" s="4">
        <v>1.04110789299011</v>
      </c>
      <c r="G9646" s="4" t="s">
        <v>39086</v>
      </c>
    </row>
    <row r="9647" spans="1:7">
      <c r="A9647" s="4" t="s">
        <v>609</v>
      </c>
      <c r="B9647" s="4" t="s">
        <v>610</v>
      </c>
      <c r="C9647" s="4" t="s">
        <v>464</v>
      </c>
      <c r="D9647" s="4">
        <v>47</v>
      </c>
      <c r="E9647" s="4" t="s">
        <v>611</v>
      </c>
      <c r="F9647" s="4">
        <v>1.04079031944275</v>
      </c>
      <c r="G9647" s="4" t="s">
        <v>612</v>
      </c>
    </row>
    <row r="9648" spans="1:7">
      <c r="A9648" s="4" t="s">
        <v>39087</v>
      </c>
      <c r="B9648" s="4" t="s">
        <v>39088</v>
      </c>
      <c r="C9648" s="4" t="s">
        <v>464</v>
      </c>
      <c r="D9648" s="4">
        <v>33</v>
      </c>
      <c r="E9648" s="4" t="s">
        <v>39089</v>
      </c>
      <c r="F9648" s="4">
        <v>1.04067587852478</v>
      </c>
      <c r="G9648" s="4" t="s">
        <v>39090</v>
      </c>
    </row>
    <row r="9649" spans="1:7">
      <c r="A9649" s="4" t="s">
        <v>39091</v>
      </c>
      <c r="B9649" s="4" t="s">
        <v>39092</v>
      </c>
      <c r="C9649" s="4" t="s">
        <v>464</v>
      </c>
      <c r="D9649" s="4">
        <v>32</v>
      </c>
      <c r="E9649" s="4" t="s">
        <v>39093</v>
      </c>
      <c r="F9649" s="4">
        <v>1.04067587852478</v>
      </c>
      <c r="G9649" s="4" t="s">
        <v>39094</v>
      </c>
    </row>
    <row r="9650" spans="1:7">
      <c r="A9650" s="4" t="s">
        <v>39095</v>
      </c>
      <c r="B9650" s="4" t="s">
        <v>39096</v>
      </c>
      <c r="C9650" s="4" t="s">
        <v>464</v>
      </c>
      <c r="D9650" s="4">
        <v>10</v>
      </c>
      <c r="E9650" s="4" t="s">
        <v>39097</v>
      </c>
      <c r="F9650" s="4">
        <v>1.04015207290649</v>
      </c>
      <c r="G9650" s="4" t="s">
        <v>39098</v>
      </c>
    </row>
    <row r="9651" spans="1:7">
      <c r="A9651" s="4" t="s">
        <v>39099</v>
      </c>
      <c r="B9651" s="4" t="s">
        <v>39100</v>
      </c>
      <c r="C9651" s="4" t="s">
        <v>464</v>
      </c>
      <c r="D9651" s="4">
        <v>27</v>
      </c>
      <c r="E9651" s="4" t="s">
        <v>39101</v>
      </c>
      <c r="F9651" s="4">
        <v>1.03988242149353</v>
      </c>
      <c r="G9651" s="4" t="s">
        <v>39102</v>
      </c>
    </row>
    <row r="9652" spans="1:7">
      <c r="A9652" s="4" t="s">
        <v>39103</v>
      </c>
      <c r="B9652" s="4" t="s">
        <v>39104</v>
      </c>
      <c r="C9652" s="4" t="s">
        <v>551</v>
      </c>
      <c r="D9652" s="4">
        <v>20</v>
      </c>
      <c r="E9652" s="4" t="s">
        <v>39105</v>
      </c>
      <c r="F9652" s="4">
        <v>1.03979456424713</v>
      </c>
      <c r="G9652" s="4" t="s">
        <v>39106</v>
      </c>
    </row>
    <row r="9653" spans="1:7">
      <c r="A9653" s="4" t="s">
        <v>39107</v>
      </c>
      <c r="B9653" s="4" t="s">
        <v>39108</v>
      </c>
      <c r="C9653" s="4" t="s">
        <v>551</v>
      </c>
      <c r="D9653" s="4">
        <v>16</v>
      </c>
      <c r="E9653" s="4" t="s">
        <v>39109</v>
      </c>
      <c r="F9653" s="4">
        <v>1.03971421718597</v>
      </c>
      <c r="G9653" s="4" t="s">
        <v>39110</v>
      </c>
    </row>
    <row r="9654" spans="1:7">
      <c r="A9654" s="4" t="s">
        <v>39111</v>
      </c>
      <c r="B9654" s="4" t="s">
        <v>39112</v>
      </c>
      <c r="C9654" s="4" t="s">
        <v>464</v>
      </c>
      <c r="D9654" s="4">
        <v>38</v>
      </c>
      <c r="E9654" s="4" t="s">
        <v>39113</v>
      </c>
      <c r="F9654" s="4">
        <v>1.0387852191925</v>
      </c>
      <c r="G9654" s="4" t="s">
        <v>39114</v>
      </c>
    </row>
    <row r="9655" spans="1:7">
      <c r="A9655" s="4" t="s">
        <v>39115</v>
      </c>
      <c r="B9655" s="4" t="s">
        <v>39116</v>
      </c>
      <c r="C9655" s="4" t="s">
        <v>464</v>
      </c>
      <c r="D9655" s="4">
        <v>37</v>
      </c>
      <c r="E9655" s="4" t="s">
        <v>39117</v>
      </c>
      <c r="F9655" s="4">
        <v>1.03845930099487</v>
      </c>
      <c r="G9655" s="4" t="s">
        <v>39118</v>
      </c>
    </row>
    <row r="9656" spans="1:7">
      <c r="A9656" s="4" t="s">
        <v>39119</v>
      </c>
      <c r="B9656" s="4" t="s">
        <v>39120</v>
      </c>
      <c r="C9656" s="4" t="s">
        <v>464</v>
      </c>
      <c r="D9656" s="4">
        <v>34</v>
      </c>
      <c r="E9656" s="4" t="s">
        <v>39121</v>
      </c>
      <c r="F9656" s="4">
        <v>1.03843331336975</v>
      </c>
      <c r="G9656" s="4" t="s">
        <v>39122</v>
      </c>
    </row>
    <row r="9657" spans="1:7">
      <c r="A9657" s="4" t="s">
        <v>39123</v>
      </c>
      <c r="B9657" s="4" t="s">
        <v>39124</v>
      </c>
      <c r="C9657" s="4" t="s">
        <v>464</v>
      </c>
      <c r="D9657" s="4">
        <v>32</v>
      </c>
      <c r="E9657" s="4" t="s">
        <v>39125</v>
      </c>
      <c r="F9657" s="4">
        <v>1.03810572624207</v>
      </c>
      <c r="G9657" s="4" t="s">
        <v>39126</v>
      </c>
    </row>
    <row r="9658" spans="1:7">
      <c r="A9658" s="4" t="s">
        <v>39127</v>
      </c>
      <c r="B9658" s="4" t="s">
        <v>39128</v>
      </c>
      <c r="C9658" s="4" t="s">
        <v>464</v>
      </c>
      <c r="D9658" s="4">
        <v>44</v>
      </c>
      <c r="E9658" s="4" t="s">
        <v>39129</v>
      </c>
      <c r="F9658" s="4">
        <v>1.0375554561615</v>
      </c>
      <c r="G9658" s="4" t="s">
        <v>39130</v>
      </c>
    </row>
    <row r="9659" spans="1:7">
      <c r="A9659" s="4" t="s">
        <v>39131</v>
      </c>
      <c r="B9659" s="4" t="s">
        <v>39132</v>
      </c>
      <c r="C9659" s="4" t="s">
        <v>464</v>
      </c>
      <c r="D9659" s="4">
        <v>38</v>
      </c>
      <c r="E9659" s="4" t="s">
        <v>39133</v>
      </c>
      <c r="F9659" s="4">
        <v>1.03743064403534</v>
      </c>
      <c r="G9659" s="4" t="s">
        <v>39134</v>
      </c>
    </row>
    <row r="9660" spans="1:7">
      <c r="A9660" s="4" t="s">
        <v>39135</v>
      </c>
      <c r="B9660" s="4" t="s">
        <v>39136</v>
      </c>
      <c r="C9660" s="4" t="s">
        <v>464</v>
      </c>
      <c r="D9660" s="4">
        <v>34</v>
      </c>
      <c r="E9660" s="4" t="s">
        <v>39137</v>
      </c>
      <c r="F9660" s="4">
        <v>1.03743064403534</v>
      </c>
      <c r="G9660" s="4" t="s">
        <v>39138</v>
      </c>
    </row>
    <row r="9661" spans="1:7">
      <c r="A9661" s="4" t="s">
        <v>39139</v>
      </c>
      <c r="B9661" s="4" t="s">
        <v>39140</v>
      </c>
      <c r="C9661" s="4" t="s">
        <v>4103</v>
      </c>
      <c r="D9661" s="4">
        <v>16</v>
      </c>
      <c r="E9661" s="4" t="s">
        <v>39141</v>
      </c>
      <c r="F9661" s="4">
        <v>1.03739631175995</v>
      </c>
      <c r="G9661" s="4" t="s">
        <v>39142</v>
      </c>
    </row>
    <row r="9662" spans="1:7">
      <c r="A9662" s="4" t="s">
        <v>39143</v>
      </c>
      <c r="B9662" s="4" t="s">
        <v>39144</v>
      </c>
      <c r="C9662" s="4" t="s">
        <v>464</v>
      </c>
      <c r="D9662" s="4">
        <v>36</v>
      </c>
      <c r="E9662" s="4" t="s">
        <v>39145</v>
      </c>
      <c r="F9662" s="4">
        <v>1.03735816478729</v>
      </c>
      <c r="G9662" s="4" t="s">
        <v>39146</v>
      </c>
    </row>
    <row r="9663" spans="1:7">
      <c r="A9663" s="4" t="s">
        <v>39147</v>
      </c>
      <c r="B9663" s="4" t="s">
        <v>39148</v>
      </c>
      <c r="C9663" s="4" t="s">
        <v>464</v>
      </c>
      <c r="D9663" s="4">
        <v>34</v>
      </c>
      <c r="E9663" s="4" t="s">
        <v>39149</v>
      </c>
      <c r="F9663" s="4">
        <v>1.03712701797485</v>
      </c>
      <c r="G9663" s="4" t="s">
        <v>39150</v>
      </c>
    </row>
    <row r="9664" spans="1:7">
      <c r="A9664" s="4" t="s">
        <v>39151</v>
      </c>
      <c r="B9664" s="4" t="s">
        <v>39152</v>
      </c>
      <c r="C9664" s="4" t="s">
        <v>464</v>
      </c>
      <c r="D9664" s="4">
        <v>36</v>
      </c>
      <c r="E9664" s="4" t="s">
        <v>39153</v>
      </c>
      <c r="F9664" s="4">
        <v>1.03684091567993</v>
      </c>
      <c r="G9664" s="4" t="s">
        <v>39154</v>
      </c>
    </row>
    <row r="9665" spans="1:7">
      <c r="A9665" s="4" t="s">
        <v>39155</v>
      </c>
      <c r="B9665" s="4" t="s">
        <v>39156</v>
      </c>
      <c r="C9665" s="4" t="s">
        <v>464</v>
      </c>
      <c r="D9665" s="4">
        <v>32</v>
      </c>
      <c r="E9665" s="4" t="s">
        <v>39157</v>
      </c>
      <c r="F9665" s="4">
        <v>1.03683423995972</v>
      </c>
      <c r="G9665" s="4" t="s">
        <v>39158</v>
      </c>
    </row>
    <row r="9666" spans="1:7">
      <c r="A9666" s="4" t="s">
        <v>39159</v>
      </c>
      <c r="B9666" s="4" t="s">
        <v>39160</v>
      </c>
      <c r="C9666" s="4" t="s">
        <v>464</v>
      </c>
      <c r="D9666" s="4">
        <v>38</v>
      </c>
      <c r="E9666" s="4" t="s">
        <v>39161</v>
      </c>
      <c r="F9666" s="4">
        <v>1.03659796714783</v>
      </c>
      <c r="G9666" s="4" t="s">
        <v>39162</v>
      </c>
    </row>
    <row r="9667" spans="1:7">
      <c r="A9667" s="4" t="s">
        <v>39163</v>
      </c>
      <c r="B9667" s="4" t="s">
        <v>39164</v>
      </c>
      <c r="C9667" s="4" t="s">
        <v>551</v>
      </c>
      <c r="D9667" s="4">
        <v>8</v>
      </c>
      <c r="E9667" s="4" t="s">
        <v>39165</v>
      </c>
      <c r="F9667" s="4">
        <v>1.03621184825897</v>
      </c>
      <c r="G9667" s="4" t="s">
        <v>39166</v>
      </c>
    </row>
    <row r="9668" spans="1:7">
      <c r="A9668" s="4" t="s">
        <v>39167</v>
      </c>
      <c r="B9668" s="4" t="s">
        <v>39168</v>
      </c>
      <c r="C9668" s="4" t="s">
        <v>551</v>
      </c>
      <c r="D9668" s="4">
        <v>15</v>
      </c>
      <c r="E9668" s="4" t="s">
        <v>39169</v>
      </c>
      <c r="F9668" s="4">
        <v>1.03620707988739</v>
      </c>
      <c r="G9668" s="4" t="s">
        <v>39170</v>
      </c>
    </row>
    <row r="9669" spans="1:7">
      <c r="A9669" s="4" t="s">
        <v>39171</v>
      </c>
      <c r="B9669" s="4" t="s">
        <v>39172</v>
      </c>
      <c r="C9669" s="4" t="s">
        <v>464</v>
      </c>
      <c r="D9669" s="4">
        <v>38</v>
      </c>
      <c r="E9669" s="4" t="s">
        <v>39173</v>
      </c>
      <c r="F9669" s="4">
        <v>1.03618204593658</v>
      </c>
      <c r="G9669" s="4" t="s">
        <v>39174</v>
      </c>
    </row>
    <row r="9670" spans="1:7">
      <c r="A9670" s="4" t="s">
        <v>39175</v>
      </c>
      <c r="B9670" s="4" t="s">
        <v>39176</v>
      </c>
      <c r="C9670" s="4" t="s">
        <v>464</v>
      </c>
      <c r="D9670" s="4">
        <v>38</v>
      </c>
      <c r="E9670" s="4" t="s">
        <v>39177</v>
      </c>
      <c r="F9670" s="4">
        <v>1.03618133068085</v>
      </c>
      <c r="G9670" s="4" t="s">
        <v>39178</v>
      </c>
    </row>
    <row r="9671" spans="1:7">
      <c r="A9671" s="4" t="s">
        <v>39179</v>
      </c>
      <c r="B9671" s="4" t="s">
        <v>39180</v>
      </c>
      <c r="C9671" s="4" t="s">
        <v>464</v>
      </c>
      <c r="D9671" s="4">
        <v>29</v>
      </c>
      <c r="E9671" s="4" t="s">
        <v>39181</v>
      </c>
      <c r="F9671" s="4">
        <v>1.03599238395691</v>
      </c>
      <c r="G9671" s="4" t="s">
        <v>39182</v>
      </c>
    </row>
    <row r="9672" spans="1:7">
      <c r="A9672" s="4" t="s">
        <v>39183</v>
      </c>
      <c r="B9672" s="4" t="s">
        <v>39184</v>
      </c>
      <c r="C9672" s="4" t="s">
        <v>464</v>
      </c>
      <c r="D9672" s="4">
        <v>41</v>
      </c>
      <c r="E9672" s="4" t="s">
        <v>39185</v>
      </c>
      <c r="F9672" s="4">
        <v>1.03580462932587</v>
      </c>
      <c r="G9672" s="4" t="s">
        <v>39186</v>
      </c>
    </row>
    <row r="9673" spans="1:7">
      <c r="A9673" s="4" t="s">
        <v>39187</v>
      </c>
      <c r="B9673" s="4" t="s">
        <v>39188</v>
      </c>
      <c r="C9673" s="4" t="s">
        <v>464</v>
      </c>
      <c r="D9673" s="4">
        <v>32</v>
      </c>
      <c r="E9673" s="4" t="s">
        <v>39189</v>
      </c>
      <c r="F9673" s="4">
        <v>1.03575551509857</v>
      </c>
      <c r="G9673" s="4" t="s">
        <v>39190</v>
      </c>
    </row>
    <row r="9674" spans="1:7">
      <c r="A9674" s="4" t="s">
        <v>39191</v>
      </c>
      <c r="B9674" s="4" t="s">
        <v>39192</v>
      </c>
      <c r="C9674" s="4" t="s">
        <v>464</v>
      </c>
      <c r="D9674" s="4">
        <v>34</v>
      </c>
      <c r="E9674" s="4" t="s">
        <v>39193</v>
      </c>
      <c r="F9674" s="4">
        <v>1.03537690639496</v>
      </c>
      <c r="G9674" s="4" t="s">
        <v>39194</v>
      </c>
    </row>
    <row r="9675" spans="1:7">
      <c r="A9675" s="4" t="s">
        <v>39195</v>
      </c>
      <c r="B9675" s="4" t="s">
        <v>39196</v>
      </c>
      <c r="C9675" s="4" t="s">
        <v>464</v>
      </c>
      <c r="D9675" s="4">
        <v>36</v>
      </c>
      <c r="E9675" s="4" t="s">
        <v>39197</v>
      </c>
      <c r="F9675" s="4">
        <v>1.03502035140991</v>
      </c>
      <c r="G9675" s="4" t="s">
        <v>39198</v>
      </c>
    </row>
    <row r="9676" spans="1:7">
      <c r="A9676" s="4" t="s">
        <v>39199</v>
      </c>
      <c r="B9676" s="4" t="s">
        <v>39200</v>
      </c>
      <c r="C9676" s="4" t="s">
        <v>464</v>
      </c>
      <c r="D9676" s="4">
        <v>37</v>
      </c>
      <c r="E9676" s="4" t="s">
        <v>39201</v>
      </c>
      <c r="F9676" s="4">
        <v>1.03470182418823</v>
      </c>
      <c r="G9676" s="4" t="s">
        <v>39202</v>
      </c>
    </row>
    <row r="9677" spans="1:7">
      <c r="A9677" s="4" t="s">
        <v>39203</v>
      </c>
      <c r="B9677" s="4" t="s">
        <v>39204</v>
      </c>
      <c r="C9677" s="4" t="s">
        <v>464</v>
      </c>
      <c r="D9677" s="4">
        <v>44</v>
      </c>
      <c r="E9677" s="4" t="s">
        <v>39205</v>
      </c>
      <c r="F9677" s="4">
        <v>1.03419542312622</v>
      </c>
      <c r="G9677" s="4" t="s">
        <v>39206</v>
      </c>
    </row>
    <row r="9678" spans="1:7">
      <c r="A9678" s="4" t="s">
        <v>39207</v>
      </c>
      <c r="B9678" s="4" t="s">
        <v>39208</v>
      </c>
      <c r="C9678" s="4" t="s">
        <v>464</v>
      </c>
      <c r="D9678" s="4">
        <v>37</v>
      </c>
      <c r="E9678" s="4" t="s">
        <v>39209</v>
      </c>
      <c r="F9678" s="4">
        <v>1.03408634662628</v>
      </c>
      <c r="G9678" s="4" t="s">
        <v>39210</v>
      </c>
    </row>
    <row r="9679" spans="1:7">
      <c r="A9679" s="4" t="s">
        <v>39211</v>
      </c>
      <c r="B9679" s="4" t="s">
        <v>39212</v>
      </c>
      <c r="C9679" s="4" t="s">
        <v>464</v>
      </c>
      <c r="D9679" s="4">
        <v>34</v>
      </c>
      <c r="E9679" s="4" t="s">
        <v>39213</v>
      </c>
      <c r="F9679" s="4">
        <v>1.03402256965637</v>
      </c>
      <c r="G9679" s="4" t="s">
        <v>39214</v>
      </c>
    </row>
    <row r="9680" spans="1:7">
      <c r="A9680" s="4" t="s">
        <v>39215</v>
      </c>
      <c r="B9680" s="4" t="s">
        <v>39216</v>
      </c>
      <c r="C9680" s="4" t="s">
        <v>464</v>
      </c>
      <c r="D9680" s="4">
        <v>34</v>
      </c>
      <c r="E9680" s="4" t="s">
        <v>39217</v>
      </c>
      <c r="F9680" s="4">
        <v>1.03370118141174</v>
      </c>
      <c r="G9680" s="4" t="s">
        <v>39218</v>
      </c>
    </row>
    <row r="9681" spans="1:7">
      <c r="A9681" s="4" t="s">
        <v>39219</v>
      </c>
      <c r="B9681" s="4" t="s">
        <v>39220</v>
      </c>
      <c r="C9681" s="4" t="s">
        <v>464</v>
      </c>
      <c r="D9681" s="4">
        <v>35</v>
      </c>
      <c r="E9681" s="4" t="s">
        <v>39221</v>
      </c>
      <c r="F9681" s="4">
        <v>1.03344011306763</v>
      </c>
      <c r="G9681" s="4" t="s">
        <v>39222</v>
      </c>
    </row>
    <row r="9682" spans="1:7">
      <c r="A9682" s="4" t="s">
        <v>39223</v>
      </c>
      <c r="B9682" s="4" t="s">
        <v>39224</v>
      </c>
      <c r="C9682" s="4" t="s">
        <v>551</v>
      </c>
      <c r="D9682" s="4">
        <v>17</v>
      </c>
      <c r="E9682" s="4" t="s">
        <v>39225</v>
      </c>
      <c r="F9682" s="4">
        <v>1.03283762931824</v>
      </c>
      <c r="G9682" s="4" t="s">
        <v>39226</v>
      </c>
    </row>
    <row r="9683" spans="1:7">
      <c r="A9683" s="4" t="s">
        <v>39227</v>
      </c>
      <c r="B9683" s="4" t="s">
        <v>39228</v>
      </c>
      <c r="C9683" s="4" t="s">
        <v>464</v>
      </c>
      <c r="D9683" s="4">
        <v>36</v>
      </c>
      <c r="E9683" s="4" t="s">
        <v>39229</v>
      </c>
      <c r="F9683" s="4">
        <v>1.03278541564941</v>
      </c>
      <c r="G9683" s="4" t="s">
        <v>39230</v>
      </c>
    </row>
    <row r="9684" spans="1:7">
      <c r="A9684" s="4" t="s">
        <v>39231</v>
      </c>
      <c r="B9684" s="4" t="s">
        <v>39232</v>
      </c>
      <c r="C9684" s="4" t="s">
        <v>464</v>
      </c>
      <c r="D9684" s="4">
        <v>34</v>
      </c>
      <c r="E9684" s="4" t="s">
        <v>39233</v>
      </c>
      <c r="F9684" s="4">
        <v>1.03271293640137</v>
      </c>
      <c r="G9684" s="4" t="s">
        <v>39234</v>
      </c>
    </row>
    <row r="9685" spans="1:7">
      <c r="A9685" s="4" t="s">
        <v>39235</v>
      </c>
      <c r="B9685" s="4" t="s">
        <v>39236</v>
      </c>
      <c r="C9685" s="4" t="s">
        <v>464</v>
      </c>
      <c r="D9685" s="4">
        <v>36</v>
      </c>
      <c r="E9685" s="4" t="s">
        <v>39237</v>
      </c>
      <c r="F9685" s="4">
        <v>1.03215789794922</v>
      </c>
      <c r="G9685" s="4" t="s">
        <v>39238</v>
      </c>
    </row>
    <row r="9686" spans="1:7">
      <c r="A9686" s="4" t="s">
        <v>439</v>
      </c>
      <c r="B9686" s="4" t="s">
        <v>39239</v>
      </c>
      <c r="C9686" s="4" t="s">
        <v>464</v>
      </c>
      <c r="D9686" s="4">
        <v>46</v>
      </c>
      <c r="E9686" s="4" t="s">
        <v>39240</v>
      </c>
      <c r="F9686" s="4">
        <v>1.03167343139648</v>
      </c>
      <c r="G9686" s="4" t="s">
        <v>39241</v>
      </c>
    </row>
    <row r="9687" spans="1:7">
      <c r="A9687" s="4" t="s">
        <v>39242</v>
      </c>
      <c r="B9687" s="4" t="s">
        <v>39243</v>
      </c>
      <c r="C9687" s="4" t="s">
        <v>464</v>
      </c>
      <c r="D9687" s="4">
        <v>37</v>
      </c>
      <c r="E9687" s="4" t="s">
        <v>39244</v>
      </c>
      <c r="F9687" s="4">
        <v>1.03120493888855</v>
      </c>
      <c r="G9687" s="4" t="s">
        <v>39245</v>
      </c>
    </row>
    <row r="9688" spans="1:7">
      <c r="A9688" s="4" t="s">
        <v>39246</v>
      </c>
      <c r="B9688" s="4" t="s">
        <v>39247</v>
      </c>
      <c r="C9688" s="4" t="s">
        <v>464</v>
      </c>
      <c r="D9688" s="4">
        <v>41</v>
      </c>
      <c r="E9688" s="4" t="s">
        <v>39248</v>
      </c>
      <c r="F9688" s="4">
        <v>1.03097927570343</v>
      </c>
      <c r="G9688" s="4" t="s">
        <v>39249</v>
      </c>
    </row>
    <row r="9689" spans="1:7">
      <c r="A9689" s="4" t="s">
        <v>39250</v>
      </c>
      <c r="B9689" s="4" t="s">
        <v>39251</v>
      </c>
      <c r="C9689" s="4" t="s">
        <v>464</v>
      </c>
      <c r="D9689" s="4">
        <v>38</v>
      </c>
      <c r="E9689" s="4" t="s">
        <v>39252</v>
      </c>
      <c r="F9689" s="4">
        <v>1.03087556362152</v>
      </c>
      <c r="G9689" s="4" t="s">
        <v>39253</v>
      </c>
    </row>
    <row r="9690" spans="1:7">
      <c r="A9690" s="4" t="s">
        <v>39254</v>
      </c>
      <c r="B9690" s="4" t="s">
        <v>39255</v>
      </c>
      <c r="C9690" s="4" t="s">
        <v>464</v>
      </c>
      <c r="D9690" s="4">
        <v>39</v>
      </c>
      <c r="E9690" s="4" t="s">
        <v>39256</v>
      </c>
      <c r="F9690" s="4">
        <v>1.03074193000793</v>
      </c>
      <c r="G9690" s="4" t="s">
        <v>39257</v>
      </c>
    </row>
    <row r="9691" spans="1:7">
      <c r="A9691" s="4" t="s">
        <v>39258</v>
      </c>
      <c r="B9691" s="4" t="s">
        <v>39259</v>
      </c>
      <c r="C9691" s="4" t="s">
        <v>464</v>
      </c>
      <c r="D9691" s="4">
        <v>38</v>
      </c>
      <c r="E9691" s="4" t="s">
        <v>39260</v>
      </c>
      <c r="F9691" s="4">
        <v>1.03038704395294</v>
      </c>
      <c r="G9691" s="4" t="s">
        <v>39261</v>
      </c>
    </row>
    <row r="9692" spans="1:7">
      <c r="A9692" s="4" t="s">
        <v>39262</v>
      </c>
      <c r="B9692" s="4" t="s">
        <v>39263</v>
      </c>
      <c r="C9692" s="4" t="s">
        <v>464</v>
      </c>
      <c r="D9692" s="4">
        <v>34</v>
      </c>
      <c r="E9692" s="4" t="s">
        <v>39264</v>
      </c>
      <c r="F9692" s="4">
        <v>1.03021740913391</v>
      </c>
      <c r="G9692" s="4" t="s">
        <v>39265</v>
      </c>
    </row>
    <row r="9693" spans="1:7">
      <c r="A9693" s="4" t="s">
        <v>39266</v>
      </c>
      <c r="B9693" s="4" t="s">
        <v>39267</v>
      </c>
      <c r="C9693" s="4" t="s">
        <v>551</v>
      </c>
      <c r="D9693" s="4">
        <v>12</v>
      </c>
      <c r="E9693" s="4" t="s">
        <v>39268</v>
      </c>
      <c r="F9693" s="4">
        <v>1.03016102313995</v>
      </c>
      <c r="G9693" s="4" t="s">
        <v>39269</v>
      </c>
    </row>
    <row r="9694" spans="1:7">
      <c r="A9694" s="4" t="s">
        <v>39270</v>
      </c>
      <c r="B9694" s="4" t="s">
        <v>39271</v>
      </c>
      <c r="C9694" s="4" t="s">
        <v>464</v>
      </c>
      <c r="D9694" s="4">
        <v>38</v>
      </c>
      <c r="E9694" s="4" t="s">
        <v>39272</v>
      </c>
      <c r="F9694" s="4">
        <v>1.03007936477661</v>
      </c>
      <c r="G9694" s="4" t="s">
        <v>39273</v>
      </c>
    </row>
    <row r="9695" spans="1:7">
      <c r="A9695" s="4" t="s">
        <v>39274</v>
      </c>
      <c r="B9695" s="4" t="s">
        <v>39275</v>
      </c>
      <c r="C9695" s="4" t="s">
        <v>464</v>
      </c>
      <c r="D9695" s="4">
        <v>37</v>
      </c>
      <c r="E9695" s="4" t="s">
        <v>39276</v>
      </c>
      <c r="F9695" s="4">
        <v>1.03006792068481</v>
      </c>
      <c r="G9695" s="4" t="s">
        <v>39277</v>
      </c>
    </row>
    <row r="9696" spans="1:7">
      <c r="A9696" s="4" t="s">
        <v>39278</v>
      </c>
      <c r="B9696" s="4" t="s">
        <v>39279</v>
      </c>
      <c r="C9696" s="4" t="s">
        <v>464</v>
      </c>
      <c r="D9696" s="4">
        <v>36</v>
      </c>
      <c r="E9696" s="4" t="s">
        <v>39280</v>
      </c>
      <c r="F9696" s="4">
        <v>1.02912735939026</v>
      </c>
      <c r="G9696" s="4" t="s">
        <v>39281</v>
      </c>
    </row>
    <row r="9697" spans="1:7">
      <c r="A9697" s="4" t="s">
        <v>39282</v>
      </c>
      <c r="B9697" s="4" t="s">
        <v>39283</v>
      </c>
      <c r="C9697" s="4" t="s">
        <v>464</v>
      </c>
      <c r="D9697" s="4">
        <v>37</v>
      </c>
      <c r="E9697" s="4" t="s">
        <v>39284</v>
      </c>
      <c r="F9697" s="4">
        <v>1.02906596660614</v>
      </c>
      <c r="G9697" s="4" t="s">
        <v>39285</v>
      </c>
    </row>
    <row r="9698" spans="1:7">
      <c r="A9698" s="4" t="s">
        <v>39286</v>
      </c>
      <c r="B9698" s="4" t="s">
        <v>39287</v>
      </c>
      <c r="C9698" s="4" t="s">
        <v>464</v>
      </c>
      <c r="D9698" s="4">
        <v>32</v>
      </c>
      <c r="E9698" s="4" t="s">
        <v>39288</v>
      </c>
      <c r="F9698" s="4">
        <v>1.02901697158813</v>
      </c>
      <c r="G9698" s="4" t="s">
        <v>39289</v>
      </c>
    </row>
    <row r="9699" spans="1:7">
      <c r="A9699" s="4" t="s">
        <v>39290</v>
      </c>
      <c r="B9699" s="4" t="s">
        <v>39291</v>
      </c>
      <c r="C9699" s="4" t="s">
        <v>464</v>
      </c>
      <c r="D9699" s="4">
        <v>39</v>
      </c>
      <c r="E9699" s="4" t="s">
        <v>39292</v>
      </c>
      <c r="F9699" s="4">
        <v>1.02877271175385</v>
      </c>
      <c r="G9699" s="4" t="s">
        <v>39293</v>
      </c>
    </row>
    <row r="9700" spans="1:7">
      <c r="A9700" s="4" t="s">
        <v>39294</v>
      </c>
      <c r="B9700" s="4" t="s">
        <v>39295</v>
      </c>
      <c r="C9700" s="4" t="s">
        <v>464</v>
      </c>
      <c r="D9700" s="4">
        <v>42</v>
      </c>
      <c r="E9700" s="4" t="s">
        <v>39296</v>
      </c>
      <c r="F9700" s="4">
        <v>1.02863168716431</v>
      </c>
      <c r="G9700" s="4" t="s">
        <v>39297</v>
      </c>
    </row>
    <row r="9701" spans="1:7">
      <c r="A9701" s="4" t="s">
        <v>905</v>
      </c>
      <c r="B9701" s="4" t="s">
        <v>906</v>
      </c>
      <c r="C9701" s="4" t="s">
        <v>464</v>
      </c>
      <c r="D9701" s="4">
        <v>37</v>
      </c>
      <c r="E9701" s="4" t="s">
        <v>907</v>
      </c>
      <c r="F9701" s="4">
        <v>1.02830743789673</v>
      </c>
      <c r="G9701" s="4" t="s">
        <v>908</v>
      </c>
    </row>
    <row r="9702" spans="1:7">
      <c r="A9702" s="4" t="s">
        <v>39298</v>
      </c>
      <c r="B9702" s="4" t="s">
        <v>39299</v>
      </c>
      <c r="C9702" s="4" t="s">
        <v>464</v>
      </c>
      <c r="D9702" s="4">
        <v>37</v>
      </c>
      <c r="E9702" s="4" t="s">
        <v>39300</v>
      </c>
      <c r="F9702" s="4">
        <v>1.02819883823395</v>
      </c>
      <c r="G9702" s="4" t="s">
        <v>39301</v>
      </c>
    </row>
    <row r="9703" spans="1:7">
      <c r="A9703" s="4" t="s">
        <v>39302</v>
      </c>
      <c r="B9703" s="4" t="s">
        <v>39303</v>
      </c>
      <c r="C9703" s="4" t="s">
        <v>464</v>
      </c>
      <c r="D9703" s="4">
        <v>38</v>
      </c>
      <c r="E9703" s="4" t="s">
        <v>39304</v>
      </c>
      <c r="F9703" s="4">
        <v>1.02813744544983</v>
      </c>
      <c r="G9703" s="4" t="s">
        <v>39305</v>
      </c>
    </row>
    <row r="9704" spans="1:7">
      <c r="A9704" s="4" t="s">
        <v>39306</v>
      </c>
      <c r="B9704" s="4" t="s">
        <v>39307</v>
      </c>
      <c r="C9704" s="4" t="s">
        <v>464</v>
      </c>
      <c r="D9704" s="4">
        <v>35</v>
      </c>
      <c r="E9704" s="4" t="s">
        <v>39308</v>
      </c>
      <c r="F9704" s="4">
        <v>1.02794170379639</v>
      </c>
      <c r="G9704" s="4" t="s">
        <v>39309</v>
      </c>
    </row>
    <row r="9705" spans="1:7">
      <c r="A9705" s="4" t="s">
        <v>39310</v>
      </c>
      <c r="B9705" s="4" t="s">
        <v>39311</v>
      </c>
      <c r="C9705" s="4" t="s">
        <v>551</v>
      </c>
      <c r="D9705" s="4">
        <v>12</v>
      </c>
      <c r="E9705" s="4" t="s">
        <v>39312</v>
      </c>
      <c r="F9705" s="4">
        <v>1.02775347232819</v>
      </c>
      <c r="G9705" s="4" t="s">
        <v>39313</v>
      </c>
    </row>
    <row r="9706" spans="1:7">
      <c r="A9706" s="4" t="s">
        <v>39314</v>
      </c>
      <c r="B9706" s="4" t="s">
        <v>39315</v>
      </c>
      <c r="C9706" s="4" t="s">
        <v>464</v>
      </c>
      <c r="D9706" s="4">
        <v>36</v>
      </c>
      <c r="E9706" s="4" t="s">
        <v>39316</v>
      </c>
      <c r="F9706" s="4">
        <v>1.02720236778259</v>
      </c>
      <c r="G9706" s="4" t="s">
        <v>39317</v>
      </c>
    </row>
    <row r="9707" spans="1:7">
      <c r="A9707" s="4" t="s">
        <v>39318</v>
      </c>
      <c r="B9707" s="4" t="s">
        <v>39319</v>
      </c>
      <c r="C9707" s="4" t="s">
        <v>464</v>
      </c>
      <c r="D9707" s="4">
        <v>37</v>
      </c>
      <c r="E9707" s="4" t="s">
        <v>39320</v>
      </c>
      <c r="F9707" s="4">
        <v>1.02715706825256</v>
      </c>
      <c r="G9707" s="4" t="s">
        <v>39321</v>
      </c>
    </row>
    <row r="9708" spans="1:7">
      <c r="A9708" s="4" t="s">
        <v>39322</v>
      </c>
      <c r="B9708" s="4" t="s">
        <v>39323</v>
      </c>
      <c r="C9708" s="4" t="s">
        <v>551</v>
      </c>
      <c r="D9708" s="4">
        <v>20</v>
      </c>
      <c r="E9708" s="4" t="s">
        <v>39324</v>
      </c>
      <c r="F9708" s="4">
        <v>1.02690982818604</v>
      </c>
      <c r="G9708" s="4" t="s">
        <v>39325</v>
      </c>
    </row>
    <row r="9709" spans="1:7">
      <c r="A9709" s="4" t="s">
        <v>39326</v>
      </c>
      <c r="B9709" s="4" t="s">
        <v>39327</v>
      </c>
      <c r="C9709" s="4" t="s">
        <v>464</v>
      </c>
      <c r="D9709" s="4">
        <v>28</v>
      </c>
      <c r="E9709" s="4" t="s">
        <v>39328</v>
      </c>
      <c r="F9709" s="4">
        <v>1.02683568000793</v>
      </c>
      <c r="G9709" s="4" t="s">
        <v>39329</v>
      </c>
    </row>
    <row r="9710" spans="1:7">
      <c r="A9710" s="4" t="s">
        <v>39330</v>
      </c>
      <c r="B9710" s="4" t="s">
        <v>39331</v>
      </c>
      <c r="C9710" s="4" t="s">
        <v>464</v>
      </c>
      <c r="D9710" s="4">
        <v>26</v>
      </c>
      <c r="E9710" s="4" t="s">
        <v>39332</v>
      </c>
      <c r="F9710" s="4">
        <v>1.02683568000793</v>
      </c>
      <c r="G9710" s="4" t="s">
        <v>39333</v>
      </c>
    </row>
    <row r="9711" spans="1:7">
      <c r="A9711" s="4" t="s">
        <v>39334</v>
      </c>
      <c r="B9711" s="4" t="s">
        <v>39335</v>
      </c>
      <c r="C9711" s="4" t="s">
        <v>464</v>
      </c>
      <c r="D9711" s="4">
        <v>37</v>
      </c>
      <c r="E9711" s="4" t="s">
        <v>39336</v>
      </c>
      <c r="F9711" s="4">
        <v>1.02677154541016</v>
      </c>
      <c r="G9711" s="4" t="s">
        <v>39337</v>
      </c>
    </row>
    <row r="9712" spans="1:7">
      <c r="A9712" s="4" t="s">
        <v>39338</v>
      </c>
      <c r="B9712" s="4" t="s">
        <v>39339</v>
      </c>
      <c r="C9712" s="4" t="s">
        <v>464</v>
      </c>
      <c r="D9712" s="4">
        <v>42</v>
      </c>
      <c r="E9712" s="4" t="s">
        <v>39340</v>
      </c>
      <c r="F9712" s="4">
        <v>1.02632546424866</v>
      </c>
      <c r="G9712" s="4" t="s">
        <v>39341</v>
      </c>
    </row>
    <row r="9713" spans="1:7">
      <c r="A9713" s="4" t="s">
        <v>39342</v>
      </c>
      <c r="B9713" s="4" t="s">
        <v>39343</v>
      </c>
      <c r="C9713" s="4" t="s">
        <v>464</v>
      </c>
      <c r="D9713" s="4">
        <v>27</v>
      </c>
      <c r="E9713" s="4" t="s">
        <v>39344</v>
      </c>
      <c r="F9713" s="4">
        <v>1.02608406543732</v>
      </c>
      <c r="G9713" s="4" t="s">
        <v>39345</v>
      </c>
    </row>
    <row r="9714" spans="1:7">
      <c r="A9714" s="4" t="s">
        <v>39346</v>
      </c>
      <c r="B9714" s="4" t="s">
        <v>39347</v>
      </c>
      <c r="C9714" s="4" t="s">
        <v>464</v>
      </c>
      <c r="D9714" s="4">
        <v>38</v>
      </c>
      <c r="E9714" s="4" t="s">
        <v>39348</v>
      </c>
      <c r="F9714" s="4">
        <v>1.02597236633301</v>
      </c>
      <c r="G9714" s="4" t="s">
        <v>39349</v>
      </c>
    </row>
    <row r="9715" spans="1:7">
      <c r="A9715" s="4" t="s">
        <v>39350</v>
      </c>
      <c r="B9715" s="4" t="s">
        <v>39351</v>
      </c>
      <c r="C9715" s="4" t="s">
        <v>464</v>
      </c>
      <c r="D9715" s="4">
        <v>34</v>
      </c>
      <c r="E9715" s="4" t="s">
        <v>39352</v>
      </c>
      <c r="F9715" s="4">
        <v>1.02588713169098</v>
      </c>
      <c r="G9715" s="4" t="s">
        <v>39353</v>
      </c>
    </row>
    <row r="9716" spans="1:7">
      <c r="A9716" s="4" t="s">
        <v>39354</v>
      </c>
      <c r="B9716" s="4" t="s">
        <v>39355</v>
      </c>
      <c r="C9716" s="4" t="s">
        <v>464</v>
      </c>
      <c r="D9716" s="4">
        <v>25</v>
      </c>
      <c r="E9716" s="4" t="s">
        <v>39356</v>
      </c>
      <c r="F9716" s="4">
        <v>1.02568900585175</v>
      </c>
      <c r="G9716" s="4" t="s">
        <v>39357</v>
      </c>
    </row>
    <row r="9717" spans="1:7">
      <c r="A9717" s="4" t="s">
        <v>39358</v>
      </c>
      <c r="B9717" s="4" t="s">
        <v>39359</v>
      </c>
      <c r="C9717" s="4" t="s">
        <v>464</v>
      </c>
      <c r="D9717" s="4">
        <v>37</v>
      </c>
      <c r="E9717" s="4" t="s">
        <v>39360</v>
      </c>
      <c r="F9717" s="4">
        <v>1.02514278888702</v>
      </c>
      <c r="G9717" s="4" t="s">
        <v>39361</v>
      </c>
    </row>
    <row r="9718" spans="1:7">
      <c r="A9718" s="4" t="s">
        <v>39362</v>
      </c>
      <c r="B9718" s="4" t="s">
        <v>39363</v>
      </c>
      <c r="C9718" s="4" t="s">
        <v>551</v>
      </c>
      <c r="D9718" s="4">
        <v>15</v>
      </c>
      <c r="E9718" s="4" t="s">
        <v>39364</v>
      </c>
      <c r="F9718" s="4">
        <v>1.02454769611359</v>
      </c>
      <c r="G9718" s="4" t="s">
        <v>39365</v>
      </c>
    </row>
    <row r="9719" spans="1:7">
      <c r="A9719" s="4" t="s">
        <v>39366</v>
      </c>
      <c r="B9719" s="4" t="s">
        <v>39367</v>
      </c>
      <c r="C9719" s="4" t="s">
        <v>464</v>
      </c>
      <c r="D9719" s="4">
        <v>34</v>
      </c>
      <c r="E9719" s="4" t="s">
        <v>39368</v>
      </c>
      <c r="F9719" s="4">
        <v>1.02424800395966</v>
      </c>
      <c r="G9719" s="4" t="s">
        <v>39369</v>
      </c>
    </row>
    <row r="9720" spans="1:7">
      <c r="A9720" s="4" t="s">
        <v>39370</v>
      </c>
      <c r="B9720" s="4" t="s">
        <v>39371</v>
      </c>
      <c r="C9720" s="4" t="s">
        <v>464</v>
      </c>
      <c r="D9720" s="4">
        <v>30</v>
      </c>
      <c r="E9720" s="4" t="s">
        <v>39372</v>
      </c>
      <c r="F9720" s="4">
        <v>1.02424800395966</v>
      </c>
      <c r="G9720" s="4" t="s">
        <v>39373</v>
      </c>
    </row>
    <row r="9721" spans="1:7">
      <c r="A9721" s="4" t="s">
        <v>39374</v>
      </c>
      <c r="B9721" s="4" t="s">
        <v>39375</v>
      </c>
      <c r="C9721" s="4" t="s">
        <v>551</v>
      </c>
      <c r="D9721" s="4">
        <v>18</v>
      </c>
      <c r="E9721" s="4" t="s">
        <v>39376</v>
      </c>
      <c r="F9721" s="4">
        <v>1.02415192127228</v>
      </c>
      <c r="G9721" s="4" t="s">
        <v>39377</v>
      </c>
    </row>
    <row r="9722" spans="1:7">
      <c r="A9722" s="4" t="s">
        <v>39378</v>
      </c>
      <c r="B9722" s="4" t="s">
        <v>39379</v>
      </c>
      <c r="C9722" s="4" t="s">
        <v>464</v>
      </c>
      <c r="D9722" s="4">
        <v>35</v>
      </c>
      <c r="E9722" s="4" t="s">
        <v>39380</v>
      </c>
      <c r="F9722" s="4">
        <v>1.02394413948059</v>
      </c>
      <c r="G9722" s="4" t="s">
        <v>39381</v>
      </c>
    </row>
    <row r="9723" spans="1:7">
      <c r="A9723" s="4" t="s">
        <v>39382</v>
      </c>
      <c r="B9723" s="4" t="s">
        <v>39383</v>
      </c>
      <c r="C9723" s="4" t="s">
        <v>464</v>
      </c>
      <c r="D9723" s="4">
        <v>37</v>
      </c>
      <c r="E9723" s="4" t="s">
        <v>39384</v>
      </c>
      <c r="F9723" s="4">
        <v>1.02367568016052</v>
      </c>
      <c r="G9723" s="4" t="s">
        <v>39385</v>
      </c>
    </row>
    <row r="9724" spans="1:7">
      <c r="A9724" s="4" t="s">
        <v>39386</v>
      </c>
      <c r="B9724" s="4" t="s">
        <v>39387</v>
      </c>
      <c r="C9724" s="4" t="s">
        <v>464</v>
      </c>
      <c r="D9724" s="4">
        <v>34</v>
      </c>
      <c r="E9724" s="4" t="s">
        <v>39388</v>
      </c>
      <c r="F9724" s="4">
        <v>1.02303910255432</v>
      </c>
      <c r="G9724" s="4" t="s">
        <v>39389</v>
      </c>
    </row>
    <row r="9725" spans="1:7">
      <c r="A9725" s="4" t="s">
        <v>39390</v>
      </c>
      <c r="B9725" s="4" t="s">
        <v>39391</v>
      </c>
      <c r="C9725" s="4" t="s">
        <v>464</v>
      </c>
      <c r="D9725" s="4">
        <v>37</v>
      </c>
      <c r="E9725" s="4" t="s">
        <v>39392</v>
      </c>
      <c r="F9725" s="4">
        <v>1.02283263206482</v>
      </c>
      <c r="G9725" s="4" t="s">
        <v>39393</v>
      </c>
    </row>
    <row r="9726" spans="1:7">
      <c r="A9726" s="4" t="s">
        <v>39394</v>
      </c>
      <c r="B9726" s="4" t="s">
        <v>39395</v>
      </c>
      <c r="C9726" s="4" t="s">
        <v>464</v>
      </c>
      <c r="D9726" s="4">
        <v>42</v>
      </c>
      <c r="E9726" s="4" t="s">
        <v>39396</v>
      </c>
      <c r="F9726" s="4">
        <v>1.02229034900665</v>
      </c>
      <c r="G9726" s="4" t="s">
        <v>39397</v>
      </c>
    </row>
    <row r="9727" spans="1:7">
      <c r="A9727" s="4" t="s">
        <v>39398</v>
      </c>
      <c r="B9727" s="4" t="s">
        <v>39399</v>
      </c>
      <c r="C9727" s="4" t="s">
        <v>464</v>
      </c>
      <c r="D9727" s="4">
        <v>37</v>
      </c>
      <c r="E9727" s="4" t="s">
        <v>39400</v>
      </c>
      <c r="F9727" s="4">
        <v>1.02200353145599</v>
      </c>
      <c r="G9727" s="4" t="s">
        <v>39401</v>
      </c>
    </row>
    <row r="9728" spans="1:7">
      <c r="A9728" s="4" t="s">
        <v>39402</v>
      </c>
      <c r="B9728" s="4" t="s">
        <v>39403</v>
      </c>
      <c r="C9728" s="4" t="s">
        <v>464</v>
      </c>
      <c r="D9728" s="4">
        <v>34</v>
      </c>
      <c r="E9728" s="4" t="s">
        <v>39404</v>
      </c>
      <c r="F9728" s="4">
        <v>1.0218471288681</v>
      </c>
      <c r="G9728" s="4" t="s">
        <v>39405</v>
      </c>
    </row>
    <row r="9729" spans="1:7">
      <c r="A9729" s="4" t="s">
        <v>39406</v>
      </c>
      <c r="B9729" s="4" t="s">
        <v>39407</v>
      </c>
      <c r="C9729" s="4" t="s">
        <v>464</v>
      </c>
      <c r="D9729" s="4">
        <v>39</v>
      </c>
      <c r="E9729" s="4" t="s">
        <v>39408</v>
      </c>
      <c r="F9729" s="4">
        <v>1.02184677124023</v>
      </c>
      <c r="G9729" s="4" t="s">
        <v>39409</v>
      </c>
    </row>
    <row r="9730" spans="1:7">
      <c r="A9730" s="4" t="s">
        <v>39410</v>
      </c>
      <c r="B9730" s="4" t="s">
        <v>39411</v>
      </c>
      <c r="C9730" s="4" t="s">
        <v>464</v>
      </c>
      <c r="D9730" s="4">
        <v>38</v>
      </c>
      <c r="E9730" s="4" t="s">
        <v>39412</v>
      </c>
      <c r="F9730" s="4">
        <v>1.02183365821838</v>
      </c>
      <c r="G9730" s="4" t="s">
        <v>39413</v>
      </c>
    </row>
    <row r="9731" spans="1:7">
      <c r="A9731" s="4" t="s">
        <v>39414</v>
      </c>
      <c r="B9731" s="4" t="s">
        <v>39415</v>
      </c>
      <c r="C9731" s="4" t="s">
        <v>464</v>
      </c>
      <c r="D9731" s="4">
        <v>40</v>
      </c>
      <c r="E9731" s="4" t="s">
        <v>39416</v>
      </c>
      <c r="F9731" s="4">
        <v>1.02172708511353</v>
      </c>
      <c r="G9731" s="4" t="s">
        <v>39417</v>
      </c>
    </row>
    <row r="9732" spans="1:7">
      <c r="A9732" s="4" t="s">
        <v>39418</v>
      </c>
      <c r="B9732" s="4" t="s">
        <v>39419</v>
      </c>
      <c r="C9732" s="4" t="s">
        <v>464</v>
      </c>
      <c r="D9732" s="4">
        <v>45</v>
      </c>
      <c r="E9732" s="4" t="s">
        <v>39420</v>
      </c>
      <c r="F9732" s="4">
        <v>1.02163863182068</v>
      </c>
      <c r="G9732" s="4" t="s">
        <v>39421</v>
      </c>
    </row>
    <row r="9733" spans="1:7">
      <c r="A9733" s="4" t="s">
        <v>39422</v>
      </c>
      <c r="B9733" s="4" t="s">
        <v>39423</v>
      </c>
      <c r="C9733" s="4" t="s">
        <v>464</v>
      </c>
      <c r="D9733" s="4">
        <v>34</v>
      </c>
      <c r="E9733" s="4" t="s">
        <v>39424</v>
      </c>
      <c r="F9733" s="4">
        <v>1.02157282829285</v>
      </c>
      <c r="G9733" s="4" t="s">
        <v>39425</v>
      </c>
    </row>
    <row r="9734" spans="1:7">
      <c r="A9734" s="4" t="s">
        <v>39426</v>
      </c>
      <c r="B9734" s="4" t="s">
        <v>39427</v>
      </c>
      <c r="C9734" s="4" t="s">
        <v>464</v>
      </c>
      <c r="D9734" s="4">
        <v>38</v>
      </c>
      <c r="E9734" s="4" t="s">
        <v>39428</v>
      </c>
      <c r="F9734" s="4">
        <v>1.02147030830383</v>
      </c>
      <c r="G9734" s="4" t="s">
        <v>39429</v>
      </c>
    </row>
    <row r="9735" spans="1:7">
      <c r="A9735" s="4" t="s">
        <v>39430</v>
      </c>
      <c r="B9735" s="4" t="s">
        <v>39431</v>
      </c>
      <c r="C9735" s="4" t="s">
        <v>551</v>
      </c>
      <c r="D9735" s="4">
        <v>14</v>
      </c>
      <c r="E9735" s="4" t="s">
        <v>39432</v>
      </c>
      <c r="F9735" s="4">
        <v>1.0214638710022</v>
      </c>
      <c r="G9735" s="4" t="s">
        <v>39433</v>
      </c>
    </row>
    <row r="9736" spans="1:7">
      <c r="A9736" s="4" t="s">
        <v>39434</v>
      </c>
      <c r="B9736" s="4" t="s">
        <v>39435</v>
      </c>
      <c r="C9736" s="4" t="s">
        <v>551</v>
      </c>
      <c r="D9736" s="4">
        <v>14</v>
      </c>
      <c r="E9736" s="4" t="s">
        <v>39436</v>
      </c>
      <c r="F9736" s="4">
        <v>1.02131175994873</v>
      </c>
      <c r="G9736" s="4" t="s">
        <v>39437</v>
      </c>
    </row>
    <row r="9737" spans="1:7">
      <c r="A9737" s="4" t="s">
        <v>39438</v>
      </c>
      <c r="B9737" s="4" t="s">
        <v>39439</v>
      </c>
      <c r="C9737" s="4" t="s">
        <v>464</v>
      </c>
      <c r="D9737" s="4">
        <v>41</v>
      </c>
      <c r="E9737" s="4" t="s">
        <v>39440</v>
      </c>
      <c r="F9737" s="4">
        <v>1.0212516784668</v>
      </c>
      <c r="G9737" s="4" t="s">
        <v>39441</v>
      </c>
    </row>
    <row r="9738" spans="1:7">
      <c r="A9738" s="4" t="s">
        <v>39442</v>
      </c>
      <c r="B9738" s="4" t="s">
        <v>39443</v>
      </c>
      <c r="C9738" s="4" t="s">
        <v>464</v>
      </c>
      <c r="D9738" s="4">
        <v>33</v>
      </c>
      <c r="E9738" s="4" t="s">
        <v>39444</v>
      </c>
      <c r="F9738" s="4">
        <v>1.0211569070816</v>
      </c>
      <c r="G9738" s="4" t="s">
        <v>39445</v>
      </c>
    </row>
    <row r="9739" spans="1:7">
      <c r="A9739" s="4" t="s">
        <v>39446</v>
      </c>
      <c r="B9739" s="4" t="s">
        <v>39447</v>
      </c>
      <c r="C9739" s="4" t="s">
        <v>464</v>
      </c>
      <c r="D9739" s="4">
        <v>36</v>
      </c>
      <c r="E9739" s="4" t="s">
        <v>39448</v>
      </c>
      <c r="F9739" s="4">
        <v>1.02113008499146</v>
      </c>
      <c r="G9739" s="4" t="s">
        <v>39449</v>
      </c>
    </row>
    <row r="9740" spans="1:7">
      <c r="A9740" s="4" t="s">
        <v>39450</v>
      </c>
      <c r="B9740" s="4" t="s">
        <v>39451</v>
      </c>
      <c r="C9740" s="4" t="s">
        <v>464</v>
      </c>
      <c r="D9740" s="4">
        <v>35</v>
      </c>
      <c r="E9740" s="4" t="s">
        <v>39452</v>
      </c>
      <c r="F9740" s="4">
        <v>1.02099525928497</v>
      </c>
      <c r="G9740" s="4" t="s">
        <v>39453</v>
      </c>
    </row>
    <row r="9741" spans="1:7">
      <c r="A9741" s="4" t="s">
        <v>39454</v>
      </c>
      <c r="B9741" s="4" t="s">
        <v>39455</v>
      </c>
      <c r="C9741" s="4" t="s">
        <v>464</v>
      </c>
      <c r="D9741" s="4">
        <v>32</v>
      </c>
      <c r="E9741" s="4" t="s">
        <v>39456</v>
      </c>
      <c r="F9741" s="4">
        <v>1.02098739147186</v>
      </c>
      <c r="G9741" s="4" t="s">
        <v>39457</v>
      </c>
    </row>
    <row r="9742" spans="1:7">
      <c r="A9742" s="4" t="s">
        <v>39458</v>
      </c>
      <c r="B9742" s="4" t="s">
        <v>39459</v>
      </c>
      <c r="C9742" s="4" t="s">
        <v>464</v>
      </c>
      <c r="D9742" s="4">
        <v>34</v>
      </c>
      <c r="E9742" s="4" t="s">
        <v>39460</v>
      </c>
      <c r="F9742" s="4">
        <v>1.02087271213531</v>
      </c>
      <c r="G9742" s="4" t="s">
        <v>39461</v>
      </c>
    </row>
    <row r="9743" spans="1:7">
      <c r="A9743" s="4" t="s">
        <v>39462</v>
      </c>
      <c r="B9743" s="4" t="s">
        <v>39463</v>
      </c>
      <c r="C9743" s="4" t="s">
        <v>464</v>
      </c>
      <c r="D9743" s="4">
        <v>38</v>
      </c>
      <c r="E9743" s="4" t="s">
        <v>39464</v>
      </c>
      <c r="F9743" s="4">
        <v>1.02048444747925</v>
      </c>
      <c r="G9743" s="4" t="s">
        <v>39465</v>
      </c>
    </row>
    <row r="9744" spans="1:7">
      <c r="A9744" s="4" t="s">
        <v>39466</v>
      </c>
      <c r="B9744" s="4" t="s">
        <v>39467</v>
      </c>
      <c r="C9744" s="4" t="s">
        <v>464</v>
      </c>
      <c r="D9744" s="4">
        <v>36</v>
      </c>
      <c r="E9744" s="4" t="s">
        <v>39468</v>
      </c>
      <c r="F9744" s="4">
        <v>1.0203423500061</v>
      </c>
      <c r="G9744" s="4" t="s">
        <v>39469</v>
      </c>
    </row>
    <row r="9745" spans="1:7">
      <c r="A9745" s="4" t="s">
        <v>39470</v>
      </c>
      <c r="B9745" s="4" t="s">
        <v>39471</v>
      </c>
      <c r="C9745" s="4" t="s">
        <v>464</v>
      </c>
      <c r="D9745" s="4">
        <v>38</v>
      </c>
      <c r="E9745" s="4" t="s">
        <v>39472</v>
      </c>
      <c r="F9745" s="4">
        <v>1.02006697654724</v>
      </c>
      <c r="G9745" s="4" t="s">
        <v>39473</v>
      </c>
    </row>
    <row r="9746" spans="1:7">
      <c r="A9746" s="4" t="s">
        <v>39474</v>
      </c>
      <c r="B9746" s="4" t="s">
        <v>39475</v>
      </c>
      <c r="C9746" s="4" t="s">
        <v>464</v>
      </c>
      <c r="D9746" s="4">
        <v>44</v>
      </c>
      <c r="E9746" s="4" t="s">
        <v>39476</v>
      </c>
      <c r="F9746" s="4">
        <v>1.01998710632324</v>
      </c>
      <c r="G9746" s="4" t="s">
        <v>39477</v>
      </c>
    </row>
    <row r="9747" spans="1:7">
      <c r="A9747" s="4" t="s">
        <v>39478</v>
      </c>
      <c r="B9747" s="4" t="s">
        <v>39479</v>
      </c>
      <c r="C9747" s="4" t="s">
        <v>464</v>
      </c>
      <c r="D9747" s="4">
        <v>38</v>
      </c>
      <c r="E9747" s="4" t="s">
        <v>39480</v>
      </c>
      <c r="F9747" s="4">
        <v>1.01986074447632</v>
      </c>
      <c r="G9747" s="4" t="s">
        <v>39481</v>
      </c>
    </row>
    <row r="9748" spans="1:7">
      <c r="A9748" s="4" t="s">
        <v>39482</v>
      </c>
      <c r="B9748" s="4" t="s">
        <v>39483</v>
      </c>
      <c r="C9748" s="4" t="s">
        <v>464</v>
      </c>
      <c r="D9748" s="4">
        <v>39</v>
      </c>
      <c r="E9748" s="4" t="s">
        <v>39484</v>
      </c>
      <c r="F9748" s="4">
        <v>1.01978242397308</v>
      </c>
      <c r="G9748" s="4" t="s">
        <v>39485</v>
      </c>
    </row>
    <row r="9749" spans="1:7">
      <c r="A9749" s="4" t="s">
        <v>39486</v>
      </c>
      <c r="B9749" s="4" t="s">
        <v>39487</v>
      </c>
      <c r="C9749" s="4" t="s">
        <v>464</v>
      </c>
      <c r="D9749" s="4">
        <v>28</v>
      </c>
      <c r="E9749" s="4" t="s">
        <v>39488</v>
      </c>
      <c r="F9749" s="4">
        <v>1.01977622509003</v>
      </c>
      <c r="G9749" s="4" t="s">
        <v>39489</v>
      </c>
    </row>
    <row r="9750" spans="1:7">
      <c r="A9750" s="4" t="s">
        <v>39490</v>
      </c>
      <c r="B9750" s="4" t="s">
        <v>39491</v>
      </c>
      <c r="C9750" s="4" t="s">
        <v>464</v>
      </c>
      <c r="D9750" s="4">
        <v>41</v>
      </c>
      <c r="E9750" s="4" t="s">
        <v>39492</v>
      </c>
      <c r="F9750" s="4">
        <v>1.01970398426056</v>
      </c>
      <c r="G9750" s="4" t="s">
        <v>39493</v>
      </c>
    </row>
    <row r="9751" spans="1:7">
      <c r="A9751" s="4" t="s">
        <v>39494</v>
      </c>
      <c r="B9751" s="4" t="s">
        <v>39495</v>
      </c>
      <c r="C9751" s="4" t="s">
        <v>464</v>
      </c>
      <c r="D9751" s="4">
        <v>35</v>
      </c>
      <c r="E9751" s="4" t="s">
        <v>39496</v>
      </c>
      <c r="F9751" s="4">
        <v>1.01930940151215</v>
      </c>
      <c r="G9751" s="4" t="s">
        <v>39497</v>
      </c>
    </row>
    <row r="9752" spans="1:7">
      <c r="A9752" s="4" t="s">
        <v>39498</v>
      </c>
      <c r="B9752" s="4" t="s">
        <v>39499</v>
      </c>
      <c r="C9752" s="4" t="s">
        <v>464</v>
      </c>
      <c r="D9752" s="4">
        <v>40</v>
      </c>
      <c r="E9752" s="4" t="s">
        <v>39500</v>
      </c>
      <c r="F9752" s="4">
        <v>1.01911330223083</v>
      </c>
      <c r="G9752" s="4" t="s">
        <v>39501</v>
      </c>
    </row>
    <row r="9753" spans="1:7">
      <c r="A9753" s="4" t="s">
        <v>39502</v>
      </c>
      <c r="B9753" s="4" t="s">
        <v>39503</v>
      </c>
      <c r="C9753" s="4" t="s">
        <v>464</v>
      </c>
      <c r="D9753" s="4">
        <v>37</v>
      </c>
      <c r="E9753" s="4" t="s">
        <v>39504</v>
      </c>
      <c r="F9753" s="4">
        <v>1.01898181438446</v>
      </c>
      <c r="G9753" s="4" t="s">
        <v>39505</v>
      </c>
    </row>
    <row r="9754" spans="1:7">
      <c r="A9754" s="4" t="s">
        <v>39506</v>
      </c>
      <c r="B9754" s="4" t="s">
        <v>39507</v>
      </c>
      <c r="C9754" s="4" t="s">
        <v>464</v>
      </c>
      <c r="D9754" s="4">
        <v>43</v>
      </c>
      <c r="E9754" s="4" t="s">
        <v>39508</v>
      </c>
      <c r="F9754" s="4">
        <v>1.01864361763</v>
      </c>
      <c r="G9754" s="4" t="s">
        <v>39509</v>
      </c>
    </row>
    <row r="9755" spans="1:7">
      <c r="A9755" s="4" t="s">
        <v>39510</v>
      </c>
      <c r="B9755" s="4" t="s">
        <v>39511</v>
      </c>
      <c r="C9755" s="4" t="s">
        <v>464</v>
      </c>
      <c r="D9755" s="4">
        <v>41</v>
      </c>
      <c r="E9755" s="4" t="s">
        <v>39512</v>
      </c>
      <c r="F9755" s="4">
        <v>1.01766335964203</v>
      </c>
      <c r="G9755" s="4" t="s">
        <v>39513</v>
      </c>
    </row>
    <row r="9756" spans="1:7">
      <c r="A9756" s="4" t="s">
        <v>39514</v>
      </c>
      <c r="B9756" s="4" t="s">
        <v>39515</v>
      </c>
      <c r="C9756" s="4" t="s">
        <v>464</v>
      </c>
      <c r="D9756" s="4">
        <v>40</v>
      </c>
      <c r="E9756" s="4" t="s">
        <v>39516</v>
      </c>
      <c r="F9756" s="4">
        <v>1.01749086380005</v>
      </c>
      <c r="G9756" s="4" t="s">
        <v>39517</v>
      </c>
    </row>
    <row r="9757" spans="1:7">
      <c r="A9757" s="4" t="s">
        <v>39518</v>
      </c>
      <c r="B9757" s="4" t="s">
        <v>39519</v>
      </c>
      <c r="C9757" s="4" t="s">
        <v>464</v>
      </c>
      <c r="D9757" s="4">
        <v>33</v>
      </c>
      <c r="E9757" s="4" t="s">
        <v>39520</v>
      </c>
      <c r="F9757" s="4">
        <v>1.01745367050171</v>
      </c>
      <c r="G9757" s="4" t="s">
        <v>39521</v>
      </c>
    </row>
    <row r="9758" spans="1:7">
      <c r="A9758" s="4" t="s">
        <v>39522</v>
      </c>
      <c r="B9758" s="4" t="s">
        <v>39523</v>
      </c>
      <c r="C9758" s="4" t="s">
        <v>464</v>
      </c>
      <c r="D9758" s="4">
        <v>33</v>
      </c>
      <c r="E9758" s="4" t="s">
        <v>39524</v>
      </c>
      <c r="F9758" s="4">
        <v>1.01745271682739</v>
      </c>
      <c r="G9758" s="4" t="s">
        <v>39525</v>
      </c>
    </row>
    <row r="9759" spans="1:7">
      <c r="A9759" s="4" t="s">
        <v>39526</v>
      </c>
      <c r="B9759" s="4" t="s">
        <v>39527</v>
      </c>
      <c r="C9759" s="4" t="s">
        <v>464</v>
      </c>
      <c r="D9759" s="4">
        <v>39</v>
      </c>
      <c r="E9759" s="4" t="s">
        <v>39528</v>
      </c>
      <c r="F9759" s="4">
        <v>1.01742649078369</v>
      </c>
      <c r="G9759" s="4" t="s">
        <v>39529</v>
      </c>
    </row>
    <row r="9760" spans="1:7">
      <c r="A9760" s="4" t="s">
        <v>39530</v>
      </c>
      <c r="B9760" s="4" t="s">
        <v>39531</v>
      </c>
      <c r="C9760" s="4" t="s">
        <v>551</v>
      </c>
      <c r="D9760" s="4">
        <v>11</v>
      </c>
      <c r="E9760" s="4" t="s">
        <v>39532</v>
      </c>
      <c r="F9760" s="4">
        <v>1.01689600944519</v>
      </c>
      <c r="G9760" s="4" t="s">
        <v>39533</v>
      </c>
    </row>
    <row r="9761" spans="1:7">
      <c r="A9761" s="4" t="s">
        <v>39534</v>
      </c>
      <c r="B9761" s="4" t="s">
        <v>39535</v>
      </c>
      <c r="C9761" s="4" t="s">
        <v>464</v>
      </c>
      <c r="D9761" s="4">
        <v>36</v>
      </c>
      <c r="E9761" s="4" t="s">
        <v>39536</v>
      </c>
      <c r="F9761" s="4">
        <v>1.01679635047913</v>
      </c>
      <c r="G9761" s="4" t="s">
        <v>39537</v>
      </c>
    </row>
    <row r="9762" spans="1:7">
      <c r="A9762" s="4" t="s">
        <v>39538</v>
      </c>
      <c r="B9762" s="4" t="s">
        <v>39539</v>
      </c>
      <c r="C9762" s="4" t="s">
        <v>464</v>
      </c>
      <c r="D9762" s="4">
        <v>30</v>
      </c>
      <c r="E9762" s="4" t="s">
        <v>39540</v>
      </c>
      <c r="F9762" s="4">
        <v>1.01651906967163</v>
      </c>
      <c r="G9762" s="4" t="s">
        <v>39541</v>
      </c>
    </row>
    <row r="9763" spans="1:7">
      <c r="A9763" s="4" t="s">
        <v>39542</v>
      </c>
      <c r="B9763" s="4" t="s">
        <v>39543</v>
      </c>
      <c r="C9763" s="4" t="s">
        <v>464</v>
      </c>
      <c r="D9763" s="4">
        <v>40</v>
      </c>
      <c r="E9763" s="4" t="s">
        <v>39544</v>
      </c>
      <c r="F9763" s="4">
        <v>1.01650834083557</v>
      </c>
      <c r="G9763" s="4" t="s">
        <v>39545</v>
      </c>
    </row>
    <row r="9764" spans="1:7">
      <c r="A9764" s="4" t="s">
        <v>39546</v>
      </c>
      <c r="B9764" s="4" t="s">
        <v>39547</v>
      </c>
      <c r="C9764" s="4" t="s">
        <v>464</v>
      </c>
      <c r="D9764" s="4">
        <v>38</v>
      </c>
      <c r="E9764" s="4" t="s">
        <v>39548</v>
      </c>
      <c r="F9764" s="4">
        <v>1.01649749279022</v>
      </c>
      <c r="G9764" s="4" t="s">
        <v>39549</v>
      </c>
    </row>
    <row r="9765" spans="1:7">
      <c r="A9765" s="4" t="s">
        <v>39550</v>
      </c>
      <c r="B9765" s="4" t="s">
        <v>39551</v>
      </c>
      <c r="C9765" s="4" t="s">
        <v>464</v>
      </c>
      <c r="D9765" s="4">
        <v>35</v>
      </c>
      <c r="E9765" s="4" t="s">
        <v>39552</v>
      </c>
      <c r="F9765" s="4">
        <v>1.01637530326843</v>
      </c>
      <c r="G9765" s="4" t="s">
        <v>39553</v>
      </c>
    </row>
    <row r="9766" spans="1:7">
      <c r="A9766" s="4" t="s">
        <v>39554</v>
      </c>
      <c r="B9766" s="4" t="s">
        <v>39555</v>
      </c>
      <c r="C9766" s="4" t="s">
        <v>464</v>
      </c>
      <c r="D9766" s="4">
        <v>45</v>
      </c>
      <c r="E9766" s="4" t="s">
        <v>39556</v>
      </c>
      <c r="F9766" s="4">
        <v>1.01569962501526</v>
      </c>
      <c r="G9766" s="4" t="s">
        <v>39557</v>
      </c>
    </row>
    <row r="9767" spans="1:7">
      <c r="A9767" s="4" t="s">
        <v>39558</v>
      </c>
      <c r="B9767" s="4" t="s">
        <v>39559</v>
      </c>
      <c r="C9767" s="4" t="s">
        <v>464</v>
      </c>
      <c r="D9767" s="4">
        <v>37</v>
      </c>
      <c r="E9767" s="4" t="s">
        <v>39560</v>
      </c>
      <c r="F9767" s="4">
        <v>1.01552474498749</v>
      </c>
      <c r="G9767" s="4" t="s">
        <v>39561</v>
      </c>
    </row>
    <row r="9768" spans="1:7">
      <c r="A9768" s="4" t="s">
        <v>39562</v>
      </c>
      <c r="B9768" s="4" t="s">
        <v>39563</v>
      </c>
      <c r="C9768" s="4" t="s">
        <v>464</v>
      </c>
      <c r="D9768" s="4">
        <v>35</v>
      </c>
      <c r="E9768" s="4" t="s">
        <v>39564</v>
      </c>
      <c r="F9768" s="4">
        <v>1.01538395881653</v>
      </c>
      <c r="G9768" s="4" t="s">
        <v>39565</v>
      </c>
    </row>
    <row r="9769" spans="1:7">
      <c r="A9769" s="4" t="s">
        <v>39566</v>
      </c>
      <c r="B9769" s="4" t="s">
        <v>39567</v>
      </c>
      <c r="C9769" s="4" t="s">
        <v>464</v>
      </c>
      <c r="D9769" s="4">
        <v>30</v>
      </c>
      <c r="E9769" s="4" t="s">
        <v>39568</v>
      </c>
      <c r="F9769" s="4">
        <v>1.01535642147064</v>
      </c>
      <c r="G9769" s="4" t="s">
        <v>39569</v>
      </c>
    </row>
    <row r="9770" spans="1:7">
      <c r="A9770" s="4" t="s">
        <v>39570</v>
      </c>
      <c r="B9770" s="4" t="s">
        <v>39571</v>
      </c>
      <c r="C9770" s="4" t="s">
        <v>464</v>
      </c>
      <c r="D9770" s="4">
        <v>36</v>
      </c>
      <c r="E9770" s="4" t="s">
        <v>39572</v>
      </c>
      <c r="F9770" s="4">
        <v>1.01530051231384</v>
      </c>
      <c r="G9770" s="4" t="s">
        <v>39573</v>
      </c>
    </row>
    <row r="9771" spans="1:7">
      <c r="A9771" s="4" t="s">
        <v>39574</v>
      </c>
      <c r="B9771" s="4" t="s">
        <v>39575</v>
      </c>
      <c r="C9771" s="4" t="s">
        <v>464</v>
      </c>
      <c r="D9771" s="4">
        <v>33</v>
      </c>
      <c r="E9771" s="4" t="s">
        <v>39576</v>
      </c>
      <c r="F9771" s="4">
        <v>1.01525747776031</v>
      </c>
      <c r="G9771" s="4" t="s">
        <v>39577</v>
      </c>
    </row>
    <row r="9772" spans="1:7">
      <c r="A9772" s="4" t="s">
        <v>39578</v>
      </c>
      <c r="B9772" s="4" t="s">
        <v>39579</v>
      </c>
      <c r="C9772" s="4" t="s">
        <v>464</v>
      </c>
      <c r="D9772" s="4">
        <v>42</v>
      </c>
      <c r="E9772" s="4" t="s">
        <v>39580</v>
      </c>
      <c r="F9772" s="4">
        <v>1.01515710353851</v>
      </c>
      <c r="G9772" s="4" t="s">
        <v>39581</v>
      </c>
    </row>
    <row r="9773" spans="1:7">
      <c r="A9773" s="4" t="s">
        <v>39582</v>
      </c>
      <c r="B9773" s="4" t="s">
        <v>39583</v>
      </c>
      <c r="C9773" s="4" t="s">
        <v>464</v>
      </c>
      <c r="D9773" s="4">
        <v>34</v>
      </c>
      <c r="E9773" s="4" t="s">
        <v>39584</v>
      </c>
      <c r="F9773" s="4">
        <v>1.01503622531891</v>
      </c>
      <c r="G9773" s="4" t="s">
        <v>39585</v>
      </c>
    </row>
    <row r="9774" spans="1:7">
      <c r="A9774" s="4" t="s">
        <v>39586</v>
      </c>
      <c r="B9774" s="4" t="s">
        <v>39587</v>
      </c>
      <c r="C9774" s="4" t="s">
        <v>464</v>
      </c>
      <c r="D9774" s="4">
        <v>31</v>
      </c>
      <c r="E9774" s="4" t="s">
        <v>39588</v>
      </c>
      <c r="F9774" s="4">
        <v>1.01465809345245</v>
      </c>
      <c r="G9774" s="4" t="s">
        <v>39589</v>
      </c>
    </row>
    <row r="9775" spans="1:7">
      <c r="A9775" s="4" t="s">
        <v>39590</v>
      </c>
      <c r="B9775" s="4" t="s">
        <v>39591</v>
      </c>
      <c r="C9775" s="4" t="s">
        <v>464</v>
      </c>
      <c r="D9775" s="4">
        <v>30</v>
      </c>
      <c r="E9775" s="4" t="s">
        <v>39592</v>
      </c>
      <c r="F9775" s="4">
        <v>1.01423454284668</v>
      </c>
      <c r="G9775" s="4" t="s">
        <v>39593</v>
      </c>
    </row>
    <row r="9776" spans="1:7">
      <c r="A9776" s="4" t="s">
        <v>39594</v>
      </c>
      <c r="B9776" s="4" t="s">
        <v>39595</v>
      </c>
      <c r="C9776" s="4" t="s">
        <v>464</v>
      </c>
      <c r="D9776" s="4">
        <v>36</v>
      </c>
      <c r="E9776" s="4" t="s">
        <v>39596</v>
      </c>
      <c r="F9776" s="4">
        <v>1.01369380950928</v>
      </c>
      <c r="G9776" s="4" t="s">
        <v>39597</v>
      </c>
    </row>
    <row r="9777" spans="1:7">
      <c r="A9777" s="4" t="s">
        <v>39598</v>
      </c>
      <c r="B9777" s="4" t="s">
        <v>39599</v>
      </c>
      <c r="C9777" s="4" t="s">
        <v>464</v>
      </c>
      <c r="D9777" s="4">
        <v>37</v>
      </c>
      <c r="E9777" s="4" t="s">
        <v>39600</v>
      </c>
      <c r="F9777" s="4">
        <v>1.01317977905273</v>
      </c>
      <c r="G9777" s="4" t="s">
        <v>39601</v>
      </c>
    </row>
    <row r="9778" spans="1:7">
      <c r="A9778" s="4" t="s">
        <v>39602</v>
      </c>
      <c r="B9778" s="4" t="s">
        <v>39603</v>
      </c>
      <c r="C9778" s="4" t="s">
        <v>464</v>
      </c>
      <c r="D9778" s="4">
        <v>38</v>
      </c>
      <c r="E9778" s="4" t="s">
        <v>39604</v>
      </c>
      <c r="F9778" s="4">
        <v>1.01272177696228</v>
      </c>
      <c r="G9778" s="4" t="s">
        <v>39605</v>
      </c>
    </row>
    <row r="9779" spans="1:7">
      <c r="A9779" s="4" t="s">
        <v>39606</v>
      </c>
      <c r="B9779" s="4" t="s">
        <v>39607</v>
      </c>
      <c r="C9779" s="4" t="s">
        <v>4103</v>
      </c>
      <c r="D9779" s="4">
        <v>9</v>
      </c>
      <c r="E9779" s="4" t="s">
        <v>39608</v>
      </c>
      <c r="F9779" s="4">
        <v>1.01262831687927</v>
      </c>
      <c r="G9779" s="4" t="s">
        <v>39609</v>
      </c>
    </row>
    <row r="9780" spans="1:7">
      <c r="A9780" s="4" t="s">
        <v>39610</v>
      </c>
      <c r="B9780" s="4" t="s">
        <v>39611</v>
      </c>
      <c r="C9780" s="4" t="s">
        <v>464</v>
      </c>
      <c r="D9780" s="4">
        <v>34</v>
      </c>
      <c r="E9780" s="4" t="s">
        <v>39612</v>
      </c>
      <c r="F9780" s="4">
        <v>1.01231324672699</v>
      </c>
      <c r="G9780" s="4" t="s">
        <v>39613</v>
      </c>
    </row>
    <row r="9781" spans="1:7">
      <c r="A9781" s="4" t="s">
        <v>39614</v>
      </c>
      <c r="B9781" s="4" t="s">
        <v>39615</v>
      </c>
      <c r="C9781" s="4" t="s">
        <v>464</v>
      </c>
      <c r="D9781" s="4">
        <v>35</v>
      </c>
      <c r="E9781" s="4" t="s">
        <v>39616</v>
      </c>
      <c r="F9781" s="4">
        <v>1.0122447013855</v>
      </c>
      <c r="G9781" s="4" t="s">
        <v>39617</v>
      </c>
    </row>
    <row r="9782" spans="1:7">
      <c r="A9782" s="4" t="s">
        <v>39618</v>
      </c>
      <c r="B9782" s="4" t="s">
        <v>39619</v>
      </c>
      <c r="C9782" s="4" t="s">
        <v>464</v>
      </c>
      <c r="D9782" s="4">
        <v>25</v>
      </c>
      <c r="E9782" s="4" t="s">
        <v>39620</v>
      </c>
      <c r="F9782" s="4">
        <v>1.01187920570374</v>
      </c>
      <c r="G9782" s="4" t="s">
        <v>39621</v>
      </c>
    </row>
    <row r="9783" spans="1:7">
      <c r="A9783" s="4" t="s">
        <v>39622</v>
      </c>
      <c r="B9783" s="4" t="s">
        <v>39623</v>
      </c>
      <c r="C9783" s="4" t="s">
        <v>464</v>
      </c>
      <c r="D9783" s="4">
        <v>38</v>
      </c>
      <c r="E9783" s="4" t="s">
        <v>39624</v>
      </c>
      <c r="F9783" s="4">
        <v>1.01119804382324</v>
      </c>
      <c r="G9783" s="4" t="s">
        <v>39625</v>
      </c>
    </row>
    <row r="9784" spans="1:7">
      <c r="A9784" s="4" t="s">
        <v>39626</v>
      </c>
      <c r="B9784" s="4" t="s">
        <v>39627</v>
      </c>
      <c r="C9784" s="4" t="s">
        <v>464</v>
      </c>
      <c r="D9784" s="4">
        <v>34</v>
      </c>
      <c r="E9784" s="4" t="s">
        <v>39628</v>
      </c>
      <c r="F9784" s="4">
        <v>1.01095330715179</v>
      </c>
      <c r="G9784" s="4" t="s">
        <v>39629</v>
      </c>
    </row>
    <row r="9785" spans="1:7">
      <c r="A9785" s="4" t="s">
        <v>39630</v>
      </c>
      <c r="B9785" s="4" t="s">
        <v>39631</v>
      </c>
      <c r="C9785" s="4" t="s">
        <v>464</v>
      </c>
      <c r="D9785" s="4">
        <v>38</v>
      </c>
      <c r="E9785" s="4" t="s">
        <v>39632</v>
      </c>
      <c r="F9785" s="4">
        <v>1.01087236404419</v>
      </c>
      <c r="G9785" s="4" t="s">
        <v>39633</v>
      </c>
    </row>
    <row r="9786" spans="1:7">
      <c r="A9786" s="4" t="s">
        <v>39634</v>
      </c>
      <c r="B9786" s="4" t="s">
        <v>39635</v>
      </c>
      <c r="C9786" s="4" t="s">
        <v>464</v>
      </c>
      <c r="D9786" s="4">
        <v>44</v>
      </c>
      <c r="E9786" s="4" t="s">
        <v>39636</v>
      </c>
      <c r="F9786" s="4">
        <v>1.01007986068726</v>
      </c>
      <c r="G9786" s="4" t="s">
        <v>39637</v>
      </c>
    </row>
    <row r="9787" spans="1:7">
      <c r="A9787" s="4" t="s">
        <v>39638</v>
      </c>
      <c r="B9787" s="4" t="s">
        <v>39639</v>
      </c>
      <c r="C9787" s="4" t="s">
        <v>464</v>
      </c>
      <c r="D9787" s="4">
        <v>33</v>
      </c>
      <c r="E9787" s="4" t="s">
        <v>39640</v>
      </c>
      <c r="F9787" s="4">
        <v>1.00989651679993</v>
      </c>
      <c r="G9787" s="4" t="s">
        <v>39641</v>
      </c>
    </row>
    <row r="9788" spans="1:7">
      <c r="A9788" s="4" t="s">
        <v>39642</v>
      </c>
      <c r="B9788" s="4" t="s">
        <v>39643</v>
      </c>
      <c r="C9788" s="4" t="s">
        <v>464</v>
      </c>
      <c r="D9788" s="4">
        <v>47</v>
      </c>
      <c r="E9788" s="4" t="s">
        <v>39644</v>
      </c>
      <c r="F9788" s="4">
        <v>1.00979793071747</v>
      </c>
      <c r="G9788" s="4" t="s">
        <v>39645</v>
      </c>
    </row>
    <row r="9789" spans="1:7">
      <c r="A9789" s="4" t="s">
        <v>39646</v>
      </c>
      <c r="B9789" s="4" t="s">
        <v>39647</v>
      </c>
      <c r="C9789" s="4" t="s">
        <v>464</v>
      </c>
      <c r="D9789" s="4">
        <v>39</v>
      </c>
      <c r="E9789" s="4" t="s">
        <v>39648</v>
      </c>
      <c r="F9789" s="4">
        <v>1.00974035263062</v>
      </c>
      <c r="G9789" s="4" t="s">
        <v>39649</v>
      </c>
    </row>
    <row r="9790" spans="1:7">
      <c r="A9790" s="4" t="s">
        <v>39650</v>
      </c>
      <c r="B9790" s="4" t="s">
        <v>39651</v>
      </c>
      <c r="C9790" s="4" t="s">
        <v>464</v>
      </c>
      <c r="D9790" s="4">
        <v>38</v>
      </c>
      <c r="E9790" s="4" t="s">
        <v>39652</v>
      </c>
      <c r="F9790" s="4">
        <v>1.00906205177307</v>
      </c>
      <c r="G9790" s="4" t="s">
        <v>39653</v>
      </c>
    </row>
    <row r="9791" spans="1:7">
      <c r="A9791" s="4" t="s">
        <v>39654</v>
      </c>
      <c r="B9791" s="4" t="s">
        <v>39655</v>
      </c>
      <c r="C9791" s="4" t="s">
        <v>464</v>
      </c>
      <c r="D9791" s="4">
        <v>37</v>
      </c>
      <c r="E9791" s="4" t="s">
        <v>39656</v>
      </c>
      <c r="F9791" s="4">
        <v>1.00902318954468</v>
      </c>
      <c r="G9791" s="4" t="s">
        <v>39657</v>
      </c>
    </row>
    <row r="9792" spans="1:7">
      <c r="A9792" s="4" t="s">
        <v>39658</v>
      </c>
      <c r="B9792" s="4" t="s">
        <v>39659</v>
      </c>
      <c r="C9792" s="4" t="s">
        <v>464</v>
      </c>
      <c r="D9792" s="4">
        <v>45</v>
      </c>
      <c r="E9792" s="4" t="s">
        <v>39660</v>
      </c>
      <c r="F9792" s="4">
        <v>1.00891280174255</v>
      </c>
      <c r="G9792" s="4" t="s">
        <v>39661</v>
      </c>
    </row>
    <row r="9793" spans="1:7">
      <c r="A9793" s="4" t="s">
        <v>39662</v>
      </c>
      <c r="B9793" s="4" t="s">
        <v>39663</v>
      </c>
      <c r="C9793" s="4" t="s">
        <v>464</v>
      </c>
      <c r="D9793" s="4">
        <v>38</v>
      </c>
      <c r="E9793" s="4" t="s">
        <v>39664</v>
      </c>
      <c r="F9793" s="4">
        <v>1.00845515727997</v>
      </c>
      <c r="G9793" s="4" t="s">
        <v>39665</v>
      </c>
    </row>
    <row r="9794" spans="1:7">
      <c r="A9794" s="4" t="s">
        <v>39666</v>
      </c>
      <c r="B9794" s="4" t="s">
        <v>39667</v>
      </c>
      <c r="C9794" s="4" t="s">
        <v>464</v>
      </c>
      <c r="D9794" s="4">
        <v>33</v>
      </c>
      <c r="E9794" s="4" t="s">
        <v>39668</v>
      </c>
      <c r="F9794" s="4">
        <v>1.0084388256073</v>
      </c>
      <c r="G9794" s="4" t="s">
        <v>39669</v>
      </c>
    </row>
    <row r="9795" spans="1:7">
      <c r="A9795" s="4" t="s">
        <v>39670</v>
      </c>
      <c r="B9795" s="4" t="s">
        <v>39671</v>
      </c>
      <c r="C9795" s="4" t="s">
        <v>551</v>
      </c>
      <c r="D9795" s="4">
        <v>15</v>
      </c>
      <c r="E9795" s="4" t="s">
        <v>39672</v>
      </c>
      <c r="F9795" s="4">
        <v>1.00729608535767</v>
      </c>
      <c r="G9795" s="4" t="s">
        <v>39673</v>
      </c>
    </row>
    <row r="9796" spans="1:7">
      <c r="A9796" s="4" t="s">
        <v>305</v>
      </c>
      <c r="B9796" s="4" t="s">
        <v>39674</v>
      </c>
      <c r="C9796" s="4" t="s">
        <v>464</v>
      </c>
      <c r="D9796" s="4">
        <v>44</v>
      </c>
      <c r="E9796" s="4" t="s">
        <v>39675</v>
      </c>
      <c r="F9796" s="4">
        <v>1.00559198856354</v>
      </c>
      <c r="G9796" s="4" t="s">
        <v>39676</v>
      </c>
    </row>
    <row r="9797" spans="1:7">
      <c r="A9797" s="4" t="s">
        <v>39677</v>
      </c>
      <c r="B9797" s="4" t="s">
        <v>39678</v>
      </c>
      <c r="C9797" s="4" t="s">
        <v>551</v>
      </c>
      <c r="D9797" s="4">
        <v>15</v>
      </c>
      <c r="E9797" s="4" t="s">
        <v>39679</v>
      </c>
      <c r="F9797" s="4">
        <v>1.00490415096283</v>
      </c>
      <c r="G9797" s="4" t="s">
        <v>39680</v>
      </c>
    </row>
    <row r="9798" spans="1:7">
      <c r="A9798" s="4" t="s">
        <v>39681</v>
      </c>
      <c r="B9798" s="4" t="s">
        <v>39682</v>
      </c>
      <c r="C9798" s="4" t="s">
        <v>464</v>
      </c>
      <c r="D9798" s="4">
        <v>39</v>
      </c>
      <c r="E9798" s="4" t="s">
        <v>39683</v>
      </c>
      <c r="F9798" s="4">
        <v>1.00440728664398</v>
      </c>
      <c r="G9798" s="4" t="s">
        <v>39684</v>
      </c>
    </row>
    <row r="9799" spans="1:7">
      <c r="A9799" s="4" t="s">
        <v>39685</v>
      </c>
      <c r="B9799" s="4" t="s">
        <v>39686</v>
      </c>
      <c r="C9799" s="4" t="s">
        <v>464</v>
      </c>
      <c r="D9799" s="4">
        <v>35</v>
      </c>
      <c r="E9799" s="4" t="s">
        <v>39687</v>
      </c>
      <c r="F9799" s="4">
        <v>1.00370740890503</v>
      </c>
      <c r="G9799" s="4" t="s">
        <v>39688</v>
      </c>
    </row>
    <row r="9800" spans="1:7">
      <c r="A9800" s="4" t="s">
        <v>39689</v>
      </c>
      <c r="B9800" s="4" t="s">
        <v>39690</v>
      </c>
      <c r="C9800" s="4" t="s">
        <v>464</v>
      </c>
      <c r="D9800" s="4">
        <v>35</v>
      </c>
      <c r="E9800" s="4" t="s">
        <v>39691</v>
      </c>
      <c r="F9800" s="4">
        <v>1.00369203090668</v>
      </c>
      <c r="G9800" s="4" t="s">
        <v>39692</v>
      </c>
    </row>
    <row r="9801" spans="1:7">
      <c r="A9801" s="4" t="s">
        <v>39693</v>
      </c>
      <c r="B9801" s="4" t="s">
        <v>39694</v>
      </c>
      <c r="C9801" s="4" t="s">
        <v>464</v>
      </c>
      <c r="D9801" s="4">
        <v>39</v>
      </c>
      <c r="E9801" s="4" t="s">
        <v>39695</v>
      </c>
      <c r="F9801" s="4">
        <v>1.00346481800079</v>
      </c>
      <c r="G9801" s="4" t="s">
        <v>39696</v>
      </c>
    </row>
    <row r="9802" spans="1:7">
      <c r="A9802" s="4" t="s">
        <v>39697</v>
      </c>
      <c r="B9802" s="4" t="s">
        <v>39698</v>
      </c>
      <c r="C9802" s="4" t="s">
        <v>464</v>
      </c>
      <c r="D9802" s="4">
        <v>45</v>
      </c>
      <c r="E9802" s="4" t="s">
        <v>39699</v>
      </c>
      <c r="F9802" s="4">
        <v>1.00323021411896</v>
      </c>
      <c r="G9802" s="4" t="s">
        <v>39700</v>
      </c>
    </row>
    <row r="9803" spans="1:7">
      <c r="A9803" s="4" t="s">
        <v>39701</v>
      </c>
      <c r="B9803" s="4" t="s">
        <v>39702</v>
      </c>
      <c r="C9803" s="4" t="s">
        <v>464</v>
      </c>
      <c r="D9803" s="4">
        <v>41</v>
      </c>
      <c r="E9803" s="4" t="s">
        <v>39703</v>
      </c>
      <c r="F9803" s="4">
        <v>1.00294303894043</v>
      </c>
      <c r="G9803" s="4" t="s">
        <v>39704</v>
      </c>
    </row>
    <row r="9804" spans="1:7">
      <c r="A9804" s="4" t="s">
        <v>39705</v>
      </c>
      <c r="B9804" s="4" t="s">
        <v>39706</v>
      </c>
      <c r="C9804" s="4" t="s">
        <v>464</v>
      </c>
      <c r="D9804" s="4">
        <v>36</v>
      </c>
      <c r="E9804" s="4" t="s">
        <v>39707</v>
      </c>
      <c r="F9804" s="4">
        <v>1.00222337245941</v>
      </c>
      <c r="G9804" s="4" t="s">
        <v>39708</v>
      </c>
    </row>
    <row r="9805" spans="1:7">
      <c r="A9805" s="4" t="s">
        <v>39709</v>
      </c>
      <c r="B9805" s="4" t="s">
        <v>39710</v>
      </c>
      <c r="C9805" s="4" t="s">
        <v>464</v>
      </c>
      <c r="D9805" s="4">
        <v>34</v>
      </c>
      <c r="E9805" s="4" t="s">
        <v>39711</v>
      </c>
      <c r="F9805" s="4">
        <v>1.00210273265839</v>
      </c>
      <c r="G9805" s="4" t="s">
        <v>39712</v>
      </c>
    </row>
    <row r="9806" spans="1:7">
      <c r="A9806" s="4" t="s">
        <v>39713</v>
      </c>
      <c r="B9806" s="4" t="s">
        <v>39714</v>
      </c>
      <c r="C9806" s="4" t="s">
        <v>464</v>
      </c>
      <c r="D9806" s="4">
        <v>34</v>
      </c>
      <c r="E9806" s="4" t="s">
        <v>39715</v>
      </c>
      <c r="F9806" s="4">
        <v>1.00192356109619</v>
      </c>
      <c r="G9806" s="4" t="s">
        <v>39716</v>
      </c>
    </row>
    <row r="9807" spans="1:7">
      <c r="A9807" s="4" t="s">
        <v>39717</v>
      </c>
      <c r="B9807" s="4" t="s">
        <v>39718</v>
      </c>
      <c r="C9807" s="4" t="s">
        <v>464</v>
      </c>
      <c r="D9807" s="4">
        <v>35</v>
      </c>
      <c r="E9807" s="4" t="s">
        <v>39719</v>
      </c>
      <c r="F9807" s="4">
        <v>1.00164878368378</v>
      </c>
      <c r="G9807" s="4" t="s">
        <v>39720</v>
      </c>
    </row>
    <row r="9808" spans="1:7">
      <c r="A9808" s="4" t="s">
        <v>39721</v>
      </c>
      <c r="B9808" s="4" t="s">
        <v>39722</v>
      </c>
      <c r="C9808" s="4" t="s">
        <v>464</v>
      </c>
      <c r="D9808" s="4">
        <v>43</v>
      </c>
      <c r="E9808" s="4" t="s">
        <v>39723</v>
      </c>
      <c r="F9808" s="4">
        <v>1.00128328800201</v>
      </c>
      <c r="G9808" s="4" t="s">
        <v>39724</v>
      </c>
    </row>
    <row r="9809" spans="1:7">
      <c r="A9809" s="4" t="s">
        <v>39725</v>
      </c>
      <c r="B9809" s="4" t="s">
        <v>39726</v>
      </c>
      <c r="C9809" s="4" t="s">
        <v>464</v>
      </c>
      <c r="D9809" s="4">
        <v>26</v>
      </c>
      <c r="E9809" s="4" t="s">
        <v>39727</v>
      </c>
      <c r="F9809" s="4">
        <v>1.00128161907196</v>
      </c>
      <c r="G9809" s="4" t="s">
        <v>39728</v>
      </c>
    </row>
    <row r="9810" spans="1:7">
      <c r="A9810" s="4" t="s">
        <v>39729</v>
      </c>
      <c r="B9810" s="4" t="s">
        <v>39730</v>
      </c>
      <c r="C9810" s="4" t="s">
        <v>464</v>
      </c>
      <c r="D9810" s="4">
        <v>31</v>
      </c>
      <c r="E9810" s="4" t="s">
        <v>39731</v>
      </c>
      <c r="F9810" s="4">
        <v>1.0011043548584</v>
      </c>
      <c r="G9810" s="4" t="s">
        <v>39732</v>
      </c>
    </row>
    <row r="9811" spans="1:7">
      <c r="A9811" s="4" t="s">
        <v>39733</v>
      </c>
      <c r="B9811" s="4" t="s">
        <v>39734</v>
      </c>
      <c r="C9811" s="4" t="s">
        <v>464</v>
      </c>
      <c r="D9811" s="4">
        <v>37</v>
      </c>
      <c r="E9811" s="4" t="s">
        <v>39735</v>
      </c>
      <c r="F9811" s="4">
        <v>1.00097918510437</v>
      </c>
      <c r="G9811" s="4" t="s">
        <v>39736</v>
      </c>
    </row>
    <row r="9812" spans="1:7">
      <c r="A9812" s="4" t="s">
        <v>39737</v>
      </c>
      <c r="B9812" s="4" t="s">
        <v>39738</v>
      </c>
      <c r="C9812" s="4" t="s">
        <v>464</v>
      </c>
      <c r="D9812" s="4">
        <v>36</v>
      </c>
      <c r="E9812" s="4" t="s">
        <v>39739</v>
      </c>
      <c r="F9812" s="4">
        <v>1.00097918510437</v>
      </c>
      <c r="G9812" s="4" t="s">
        <v>39740</v>
      </c>
    </row>
    <row r="9813" spans="1:7">
      <c r="A9813" s="4" t="s">
        <v>39741</v>
      </c>
      <c r="B9813" s="4" t="s">
        <v>39742</v>
      </c>
      <c r="C9813" s="4" t="s">
        <v>464</v>
      </c>
      <c r="D9813" s="4">
        <v>31</v>
      </c>
      <c r="E9813" s="4" t="s">
        <v>39743</v>
      </c>
      <c r="F9813" s="4">
        <v>1.00072026252747</v>
      </c>
      <c r="G9813" s="4" t="s">
        <v>39744</v>
      </c>
    </row>
    <row r="9814" spans="1:7">
      <c r="A9814" s="4" t="s">
        <v>39745</v>
      </c>
      <c r="B9814" s="4" t="s">
        <v>39746</v>
      </c>
      <c r="C9814" s="4" t="s">
        <v>464</v>
      </c>
      <c r="D9814" s="4">
        <v>38</v>
      </c>
      <c r="E9814" s="4" t="s">
        <v>39747</v>
      </c>
      <c r="F9814" s="4">
        <v>1.00067973136902</v>
      </c>
      <c r="G9814" s="4" t="s">
        <v>39748</v>
      </c>
    </row>
    <row r="9815" spans="1:7">
      <c r="A9815" s="4" t="s">
        <v>39749</v>
      </c>
      <c r="B9815" s="4" t="s">
        <v>39750</v>
      </c>
      <c r="C9815" s="4" t="s">
        <v>464</v>
      </c>
      <c r="D9815" s="4">
        <v>40</v>
      </c>
      <c r="E9815" s="4" t="s">
        <v>39751</v>
      </c>
      <c r="F9815" s="4">
        <v>1.00060820579529</v>
      </c>
      <c r="G9815" s="4" t="s">
        <v>39752</v>
      </c>
    </row>
    <row r="9816" spans="1:7">
      <c r="A9816" s="4" t="s">
        <v>39753</v>
      </c>
      <c r="B9816" s="4" t="s">
        <v>39754</v>
      </c>
      <c r="C9816" s="4" t="s">
        <v>464</v>
      </c>
      <c r="D9816" s="4">
        <v>39</v>
      </c>
      <c r="E9816" s="4" t="s">
        <v>39755</v>
      </c>
      <c r="F9816" s="4">
        <v>1.00057256221771</v>
      </c>
      <c r="G9816" s="4" t="s">
        <v>39756</v>
      </c>
    </row>
    <row r="9817" spans="1:7">
      <c r="A9817" s="4" t="s">
        <v>39757</v>
      </c>
      <c r="B9817" s="4" t="s">
        <v>39758</v>
      </c>
      <c r="C9817" s="4" t="s">
        <v>464</v>
      </c>
      <c r="D9817" s="4">
        <v>26</v>
      </c>
      <c r="E9817" s="4" t="s">
        <v>39759</v>
      </c>
      <c r="F9817" s="4">
        <v>1.00056314468384</v>
      </c>
      <c r="G9817" s="4" t="s">
        <v>39760</v>
      </c>
    </row>
    <row r="9818" spans="1:7">
      <c r="A9818" s="4" t="s">
        <v>39761</v>
      </c>
      <c r="B9818" s="4" t="s">
        <v>39762</v>
      </c>
      <c r="C9818" s="4" t="s">
        <v>464</v>
      </c>
      <c r="D9818" s="4">
        <v>38</v>
      </c>
      <c r="E9818" s="4" t="s">
        <v>39763</v>
      </c>
      <c r="F9818" s="4">
        <v>0.99991500377655</v>
      </c>
      <c r="G9818" s="4" t="s">
        <v>39764</v>
      </c>
    </row>
    <row r="9819" spans="1:7">
      <c r="A9819" s="4" t="s">
        <v>39765</v>
      </c>
      <c r="B9819" s="4" t="s">
        <v>39766</v>
      </c>
      <c r="C9819" s="4" t="s">
        <v>464</v>
      </c>
      <c r="D9819" s="4">
        <v>28</v>
      </c>
      <c r="E9819" s="4" t="s">
        <v>39767</v>
      </c>
      <c r="F9819" s="4">
        <v>0.99991500377655</v>
      </c>
      <c r="G9819" s="4" t="s">
        <v>39768</v>
      </c>
    </row>
    <row r="9820" spans="1:7">
      <c r="A9820" s="4" t="s">
        <v>39769</v>
      </c>
      <c r="B9820" s="4" t="s">
        <v>39770</v>
      </c>
      <c r="C9820" s="4" t="s">
        <v>464</v>
      </c>
      <c r="D9820" s="4">
        <v>28</v>
      </c>
      <c r="E9820" s="4" t="s">
        <v>39771</v>
      </c>
      <c r="F9820" s="4">
        <v>0.999710440635681</v>
      </c>
      <c r="G9820" s="4" t="s">
        <v>39772</v>
      </c>
    </row>
    <row r="9821" spans="1:7">
      <c r="A9821" s="4" t="s">
        <v>39773</v>
      </c>
      <c r="B9821" s="4" t="s">
        <v>39774</v>
      </c>
      <c r="C9821" s="4" t="s">
        <v>4103</v>
      </c>
      <c r="D9821" s="4">
        <v>14</v>
      </c>
      <c r="E9821" s="4" t="s">
        <v>39775</v>
      </c>
      <c r="F9821" s="4">
        <v>0.999710440635681</v>
      </c>
      <c r="G9821" s="4" t="s">
        <v>39776</v>
      </c>
    </row>
    <row r="9822" spans="1:7">
      <c r="A9822" s="4" t="s">
        <v>39777</v>
      </c>
      <c r="B9822" s="4" t="s">
        <v>39778</v>
      </c>
      <c r="C9822" s="4" t="s">
        <v>1124</v>
      </c>
      <c r="D9822" s="4">
        <v>2</v>
      </c>
      <c r="E9822" s="4" t="s">
        <v>39779</v>
      </c>
      <c r="F9822" s="4">
        <v>0.999710440635681</v>
      </c>
      <c r="G9822" s="4" t="s">
        <v>39780</v>
      </c>
    </row>
    <row r="9823" spans="1:7">
      <c r="A9823" s="4" t="s">
        <v>39781</v>
      </c>
      <c r="B9823" s="4" t="s">
        <v>39782</v>
      </c>
      <c r="C9823" s="4" t="s">
        <v>464</v>
      </c>
      <c r="D9823" s="4">
        <v>33</v>
      </c>
      <c r="E9823" s="4" t="s">
        <v>39783</v>
      </c>
      <c r="F9823" s="4">
        <v>0.999634385108948</v>
      </c>
      <c r="G9823" s="4" t="s">
        <v>39784</v>
      </c>
    </row>
    <row r="9824" spans="1:7">
      <c r="A9824" s="4" t="s">
        <v>39785</v>
      </c>
      <c r="B9824" s="4" t="s">
        <v>39786</v>
      </c>
      <c r="C9824" s="4" t="s">
        <v>464</v>
      </c>
      <c r="D9824" s="4">
        <v>30</v>
      </c>
      <c r="E9824" s="4" t="s">
        <v>39787</v>
      </c>
      <c r="F9824" s="4">
        <v>0.999115526676178</v>
      </c>
      <c r="G9824" s="4" t="s">
        <v>39788</v>
      </c>
    </row>
    <row r="9825" spans="1:7">
      <c r="A9825" s="4" t="s">
        <v>39789</v>
      </c>
      <c r="B9825" s="4" t="s">
        <v>39790</v>
      </c>
      <c r="C9825" s="4" t="s">
        <v>464</v>
      </c>
      <c r="D9825" s="4">
        <v>37</v>
      </c>
      <c r="E9825" s="4" t="s">
        <v>39791</v>
      </c>
      <c r="F9825" s="4">
        <v>0.998368620872498</v>
      </c>
      <c r="G9825" s="4" t="s">
        <v>39792</v>
      </c>
    </row>
    <row r="9826" spans="1:7">
      <c r="A9826" s="4" t="s">
        <v>39793</v>
      </c>
      <c r="B9826" s="4" t="s">
        <v>39794</v>
      </c>
      <c r="C9826" s="4" t="s">
        <v>464</v>
      </c>
      <c r="D9826" s="4">
        <v>38</v>
      </c>
      <c r="E9826" s="4" t="s">
        <v>39795</v>
      </c>
      <c r="F9826" s="4">
        <v>0.998294234275818</v>
      </c>
      <c r="G9826" s="4" t="s">
        <v>39796</v>
      </c>
    </row>
    <row r="9827" spans="1:7">
      <c r="A9827" s="4" t="s">
        <v>39797</v>
      </c>
      <c r="B9827" s="4" t="s">
        <v>39798</v>
      </c>
      <c r="C9827" s="4" t="s">
        <v>464</v>
      </c>
      <c r="D9827" s="4">
        <v>41</v>
      </c>
      <c r="E9827" s="4" t="s">
        <v>39799</v>
      </c>
      <c r="F9827" s="4">
        <v>0.997767627239227</v>
      </c>
      <c r="G9827" s="4" t="s">
        <v>39800</v>
      </c>
    </row>
    <row r="9828" spans="1:7">
      <c r="A9828" s="4" t="s">
        <v>39801</v>
      </c>
      <c r="B9828" s="4" t="s">
        <v>39802</v>
      </c>
      <c r="C9828" s="4" t="s">
        <v>464</v>
      </c>
      <c r="D9828" s="4">
        <v>40</v>
      </c>
      <c r="E9828" s="4" t="s">
        <v>39803</v>
      </c>
      <c r="F9828" s="4">
        <v>0.997663259506226</v>
      </c>
      <c r="G9828" s="4" t="s">
        <v>39804</v>
      </c>
    </row>
    <row r="9829" spans="1:7">
      <c r="A9829" s="4" t="s">
        <v>39805</v>
      </c>
      <c r="B9829" s="4" t="s">
        <v>39806</v>
      </c>
      <c r="C9829" s="4" t="s">
        <v>464</v>
      </c>
      <c r="D9829" s="4">
        <v>33</v>
      </c>
      <c r="E9829" s="4" t="s">
        <v>39807</v>
      </c>
      <c r="F9829" s="4">
        <v>0.996436476707458</v>
      </c>
      <c r="G9829" s="4" t="s">
        <v>39808</v>
      </c>
    </row>
    <row r="9830" spans="1:7">
      <c r="A9830" s="4" t="s">
        <v>39809</v>
      </c>
      <c r="B9830" s="4" t="s">
        <v>39810</v>
      </c>
      <c r="C9830" s="4" t="s">
        <v>464</v>
      </c>
      <c r="D9830" s="4">
        <v>36</v>
      </c>
      <c r="E9830" s="4" t="s">
        <v>39811</v>
      </c>
      <c r="F9830" s="4">
        <v>0.996418178081512</v>
      </c>
      <c r="G9830" s="4" t="s">
        <v>39812</v>
      </c>
    </row>
    <row r="9831" spans="1:7">
      <c r="A9831" s="4" t="s">
        <v>39813</v>
      </c>
      <c r="B9831" s="4" t="s">
        <v>39814</v>
      </c>
      <c r="C9831" s="4" t="s">
        <v>464</v>
      </c>
      <c r="D9831" s="4">
        <v>38</v>
      </c>
      <c r="E9831" s="4" t="s">
        <v>39815</v>
      </c>
      <c r="F9831" s="4">
        <v>0.996403217315674</v>
      </c>
      <c r="G9831" s="4" t="s">
        <v>39816</v>
      </c>
    </row>
    <row r="9832" spans="1:7">
      <c r="A9832" s="4" t="s">
        <v>39817</v>
      </c>
      <c r="B9832" s="4" t="s">
        <v>39818</v>
      </c>
      <c r="C9832" s="4" t="s">
        <v>464</v>
      </c>
      <c r="D9832" s="4">
        <v>34</v>
      </c>
      <c r="E9832" s="4" t="s">
        <v>39819</v>
      </c>
      <c r="F9832" s="4">
        <v>0.996382653713226</v>
      </c>
      <c r="G9832" s="4" t="s">
        <v>39820</v>
      </c>
    </row>
    <row r="9833" spans="1:7">
      <c r="A9833" s="4" t="s">
        <v>39821</v>
      </c>
      <c r="B9833" s="4" t="s">
        <v>39822</v>
      </c>
      <c r="C9833" s="4" t="s">
        <v>464</v>
      </c>
      <c r="D9833" s="4">
        <v>36</v>
      </c>
      <c r="E9833" s="4" t="s">
        <v>39823</v>
      </c>
      <c r="F9833" s="4">
        <v>0.996296167373657</v>
      </c>
      <c r="G9833" s="4" t="s">
        <v>39824</v>
      </c>
    </row>
    <row r="9834" spans="1:7">
      <c r="A9834" s="4" t="s">
        <v>39825</v>
      </c>
      <c r="B9834" s="4" t="s">
        <v>39826</v>
      </c>
      <c r="C9834" s="4" t="s">
        <v>464</v>
      </c>
      <c r="D9834" s="4">
        <v>37</v>
      </c>
      <c r="E9834" s="4" t="s">
        <v>39827</v>
      </c>
      <c r="F9834" s="4">
        <v>0.996139168739319</v>
      </c>
      <c r="G9834" s="4" t="s">
        <v>39828</v>
      </c>
    </row>
    <row r="9835" spans="1:7">
      <c r="A9835" s="4" t="s">
        <v>39829</v>
      </c>
      <c r="B9835" s="4" t="s">
        <v>39830</v>
      </c>
      <c r="C9835" s="4" t="s">
        <v>464</v>
      </c>
      <c r="D9835" s="4">
        <v>40</v>
      </c>
      <c r="E9835" s="4" t="s">
        <v>39831</v>
      </c>
      <c r="F9835" s="4">
        <v>0.996097564697266</v>
      </c>
      <c r="G9835" s="4" t="s">
        <v>39832</v>
      </c>
    </row>
    <row r="9836" spans="1:7">
      <c r="A9836" s="4" t="s">
        <v>39833</v>
      </c>
      <c r="B9836" s="4" t="s">
        <v>39834</v>
      </c>
      <c r="C9836" s="4" t="s">
        <v>464</v>
      </c>
      <c r="D9836" s="4">
        <v>35</v>
      </c>
      <c r="E9836" s="4" t="s">
        <v>39835</v>
      </c>
      <c r="F9836" s="4">
        <v>0.995990395545959</v>
      </c>
      <c r="G9836" s="4" t="s">
        <v>39836</v>
      </c>
    </row>
    <row r="9837" spans="1:7">
      <c r="A9837" s="4" t="s">
        <v>39837</v>
      </c>
      <c r="B9837" s="4" t="s">
        <v>39838</v>
      </c>
      <c r="C9837" s="4" t="s">
        <v>464</v>
      </c>
      <c r="D9837" s="4">
        <v>33</v>
      </c>
      <c r="E9837" s="4" t="s">
        <v>39839</v>
      </c>
      <c r="F9837" s="4">
        <v>0.995910942554474</v>
      </c>
      <c r="G9837" s="4" t="s">
        <v>39840</v>
      </c>
    </row>
    <row r="9838" spans="1:7">
      <c r="A9838" s="4" t="s">
        <v>39841</v>
      </c>
      <c r="B9838" s="4" t="s">
        <v>39842</v>
      </c>
      <c r="C9838" s="4" t="s">
        <v>464</v>
      </c>
      <c r="D9838" s="4">
        <v>29</v>
      </c>
      <c r="E9838" s="4" t="s">
        <v>39843</v>
      </c>
      <c r="F9838" s="4">
        <v>0.995791077613831</v>
      </c>
      <c r="G9838" s="4" t="s">
        <v>39844</v>
      </c>
    </row>
    <row r="9839" spans="1:7">
      <c r="A9839" s="4" t="s">
        <v>39845</v>
      </c>
      <c r="B9839" s="4" t="s">
        <v>39846</v>
      </c>
      <c r="C9839" s="4" t="s">
        <v>464</v>
      </c>
      <c r="D9839" s="4">
        <v>36</v>
      </c>
      <c r="E9839" s="4" t="s">
        <v>39847</v>
      </c>
      <c r="F9839" s="4">
        <v>0.995389223098755</v>
      </c>
      <c r="G9839" s="4" t="s">
        <v>39848</v>
      </c>
    </row>
    <row r="9840" spans="1:7">
      <c r="A9840" s="4" t="s">
        <v>39849</v>
      </c>
      <c r="B9840" s="4" t="s">
        <v>39850</v>
      </c>
      <c r="C9840" s="4" t="s">
        <v>464</v>
      </c>
      <c r="D9840" s="4">
        <v>44</v>
      </c>
      <c r="E9840" s="4" t="s">
        <v>39851</v>
      </c>
      <c r="F9840" s="4">
        <v>0.995183765888214</v>
      </c>
      <c r="G9840" s="4" t="s">
        <v>39852</v>
      </c>
    </row>
    <row r="9841" spans="1:7">
      <c r="A9841" s="4" t="s">
        <v>39853</v>
      </c>
      <c r="B9841" s="4" t="s">
        <v>39854</v>
      </c>
      <c r="C9841" s="4" t="s">
        <v>464</v>
      </c>
      <c r="D9841" s="4">
        <v>40</v>
      </c>
      <c r="E9841" s="4" t="s">
        <v>39855</v>
      </c>
      <c r="F9841" s="4">
        <v>0.995177507400513</v>
      </c>
      <c r="G9841" s="4" t="s">
        <v>39856</v>
      </c>
    </row>
    <row r="9842" spans="1:7">
      <c r="A9842" s="4" t="s">
        <v>39857</v>
      </c>
      <c r="B9842" s="4" t="s">
        <v>39858</v>
      </c>
      <c r="C9842" s="4" t="s">
        <v>464</v>
      </c>
      <c r="D9842" s="4">
        <v>35</v>
      </c>
      <c r="E9842" s="4" t="s">
        <v>39859</v>
      </c>
      <c r="F9842" s="4">
        <v>0.99487841129303</v>
      </c>
      <c r="G9842" s="4" t="s">
        <v>39860</v>
      </c>
    </row>
    <row r="9843" spans="1:7">
      <c r="A9843" s="4" t="s">
        <v>39861</v>
      </c>
      <c r="B9843" s="4" t="s">
        <v>39862</v>
      </c>
      <c r="C9843" s="4" t="s">
        <v>464</v>
      </c>
      <c r="D9843" s="4">
        <v>36</v>
      </c>
      <c r="E9843" s="4" t="s">
        <v>39863</v>
      </c>
      <c r="F9843" s="4">
        <v>0.994579315185547</v>
      </c>
      <c r="G9843" s="4" t="s">
        <v>39864</v>
      </c>
    </row>
    <row r="9844" spans="1:7">
      <c r="A9844" s="4" t="s">
        <v>39865</v>
      </c>
      <c r="B9844" s="4" t="s">
        <v>39866</v>
      </c>
      <c r="C9844" s="4" t="s">
        <v>464</v>
      </c>
      <c r="D9844" s="4">
        <v>41</v>
      </c>
      <c r="E9844" s="4" t="s">
        <v>39867</v>
      </c>
      <c r="F9844" s="4">
        <v>0.99447637796402</v>
      </c>
      <c r="G9844" s="4" t="s">
        <v>39868</v>
      </c>
    </row>
    <row r="9845" spans="1:7">
      <c r="A9845" s="4" t="s">
        <v>39869</v>
      </c>
      <c r="B9845" s="4" t="s">
        <v>39870</v>
      </c>
      <c r="C9845" s="4" t="s">
        <v>464</v>
      </c>
      <c r="D9845" s="4">
        <v>35</v>
      </c>
      <c r="E9845" s="4" t="s">
        <v>39871</v>
      </c>
      <c r="F9845" s="4">
        <v>0.994388222694397</v>
      </c>
      <c r="G9845" s="4" t="s">
        <v>39872</v>
      </c>
    </row>
    <row r="9846" spans="1:7">
      <c r="A9846" s="4" t="s">
        <v>39873</v>
      </c>
      <c r="B9846" s="4" t="s">
        <v>39874</v>
      </c>
      <c r="C9846" s="4" t="s">
        <v>464</v>
      </c>
      <c r="D9846" s="4">
        <v>39</v>
      </c>
      <c r="E9846" s="4" t="s">
        <v>39875</v>
      </c>
      <c r="F9846" s="4">
        <v>0.994361877441406</v>
      </c>
      <c r="G9846" s="4" t="s">
        <v>39876</v>
      </c>
    </row>
    <row r="9847" spans="1:7">
      <c r="A9847" s="4" t="s">
        <v>39877</v>
      </c>
      <c r="B9847" s="4" t="s">
        <v>39878</v>
      </c>
      <c r="C9847" s="4" t="s">
        <v>464</v>
      </c>
      <c r="D9847" s="4">
        <v>40</v>
      </c>
      <c r="E9847" s="4" t="s">
        <v>39879</v>
      </c>
      <c r="F9847" s="4">
        <v>0.99416184425354</v>
      </c>
      <c r="G9847" s="4" t="s">
        <v>39880</v>
      </c>
    </row>
    <row r="9848" spans="1:7">
      <c r="A9848" s="4" t="s">
        <v>39881</v>
      </c>
      <c r="B9848" s="4" t="s">
        <v>39882</v>
      </c>
      <c r="C9848" s="4" t="s">
        <v>551</v>
      </c>
      <c r="D9848" s="4">
        <v>13</v>
      </c>
      <c r="E9848" s="4" t="s">
        <v>39883</v>
      </c>
      <c r="F9848" s="4">
        <v>0.994139909744263</v>
      </c>
      <c r="G9848" s="4" t="s">
        <v>39884</v>
      </c>
    </row>
    <row r="9849" spans="1:7">
      <c r="A9849" s="4" t="s">
        <v>39885</v>
      </c>
      <c r="B9849" s="4" t="s">
        <v>39886</v>
      </c>
      <c r="C9849" s="4" t="s">
        <v>464</v>
      </c>
      <c r="D9849" s="4">
        <v>27</v>
      </c>
      <c r="E9849" s="4" t="s">
        <v>39887</v>
      </c>
      <c r="F9849" s="4">
        <v>0.994110107421875</v>
      </c>
      <c r="G9849" s="4" t="s">
        <v>39888</v>
      </c>
    </row>
    <row r="9850" spans="1:7">
      <c r="A9850" s="4" t="s">
        <v>436</v>
      </c>
      <c r="B9850" s="4" t="s">
        <v>39889</v>
      </c>
      <c r="C9850" s="4" t="s">
        <v>464</v>
      </c>
      <c r="D9850" s="4">
        <v>44</v>
      </c>
      <c r="E9850" s="4" t="s">
        <v>39890</v>
      </c>
      <c r="F9850" s="4">
        <v>0.99392557144165</v>
      </c>
      <c r="G9850" s="4" t="s">
        <v>39891</v>
      </c>
    </row>
    <row r="9851" spans="1:7">
      <c r="A9851" s="4" t="s">
        <v>39892</v>
      </c>
      <c r="B9851" s="4" t="s">
        <v>39893</v>
      </c>
      <c r="C9851" s="4" t="s">
        <v>464</v>
      </c>
      <c r="D9851" s="4">
        <v>38</v>
      </c>
      <c r="E9851" s="4" t="s">
        <v>39894</v>
      </c>
      <c r="F9851" s="4">
        <v>0.993353486061096</v>
      </c>
      <c r="G9851" s="4" t="s">
        <v>39895</v>
      </c>
    </row>
    <row r="9852" spans="1:7">
      <c r="A9852" s="4" t="s">
        <v>39896</v>
      </c>
      <c r="B9852" s="4" t="s">
        <v>39897</v>
      </c>
      <c r="C9852" s="4" t="s">
        <v>464</v>
      </c>
      <c r="D9852" s="4">
        <v>36</v>
      </c>
      <c r="E9852" s="4" t="s">
        <v>39898</v>
      </c>
      <c r="F9852" s="4">
        <v>0.993264079093933</v>
      </c>
      <c r="G9852" s="4" t="s">
        <v>39899</v>
      </c>
    </row>
    <row r="9853" spans="1:7">
      <c r="A9853" s="4" t="s">
        <v>39900</v>
      </c>
      <c r="B9853" s="4" t="s">
        <v>39901</v>
      </c>
      <c r="C9853" s="4" t="s">
        <v>464</v>
      </c>
      <c r="D9853" s="4">
        <v>32</v>
      </c>
      <c r="E9853" s="4" t="s">
        <v>39902</v>
      </c>
      <c r="F9853" s="4">
        <v>0.993024945259094</v>
      </c>
      <c r="G9853" s="4" t="s">
        <v>39903</v>
      </c>
    </row>
    <row r="9854" spans="1:7">
      <c r="A9854" s="4" t="s">
        <v>39904</v>
      </c>
      <c r="B9854" s="4" t="s">
        <v>39905</v>
      </c>
      <c r="C9854" s="4" t="s">
        <v>464</v>
      </c>
      <c r="D9854" s="4">
        <v>31</v>
      </c>
      <c r="E9854" s="4" t="s">
        <v>39906</v>
      </c>
      <c r="F9854" s="4">
        <v>0.992833316326141</v>
      </c>
      <c r="G9854" s="4" t="s">
        <v>39907</v>
      </c>
    </row>
    <row r="9855" spans="1:7">
      <c r="A9855" s="4" t="s">
        <v>1105</v>
      </c>
      <c r="B9855" s="4" t="s">
        <v>1106</v>
      </c>
      <c r="C9855" s="4" t="s">
        <v>464</v>
      </c>
      <c r="D9855" s="4">
        <v>25</v>
      </c>
      <c r="E9855" s="4" t="s">
        <v>1107</v>
      </c>
      <c r="F9855" s="4">
        <v>0.992583632469177</v>
      </c>
      <c r="G9855" s="4" t="s">
        <v>1108</v>
      </c>
    </row>
    <row r="9856" spans="1:7">
      <c r="A9856" s="4" t="s">
        <v>39908</v>
      </c>
      <c r="B9856" s="4" t="s">
        <v>39909</v>
      </c>
      <c r="C9856" s="4" t="s">
        <v>464</v>
      </c>
      <c r="D9856" s="4">
        <v>45</v>
      </c>
      <c r="E9856" s="4" t="s">
        <v>39910</v>
      </c>
      <c r="F9856" s="4">
        <v>0.992472231388092</v>
      </c>
      <c r="G9856" s="4" t="s">
        <v>39911</v>
      </c>
    </row>
    <row r="9857" spans="1:7">
      <c r="A9857" s="4" t="s">
        <v>39912</v>
      </c>
      <c r="B9857" s="4" t="s">
        <v>39913</v>
      </c>
      <c r="C9857" s="4" t="s">
        <v>464</v>
      </c>
      <c r="D9857" s="4">
        <v>38</v>
      </c>
      <c r="E9857" s="4" t="s">
        <v>39914</v>
      </c>
      <c r="F9857" s="4">
        <v>0.992368936538696</v>
      </c>
      <c r="G9857" s="4" t="s">
        <v>39915</v>
      </c>
    </row>
    <row r="9858" spans="1:7">
      <c r="A9858" s="4" t="s">
        <v>39916</v>
      </c>
      <c r="B9858" s="4" t="s">
        <v>39917</v>
      </c>
      <c r="C9858" s="4" t="s">
        <v>464</v>
      </c>
      <c r="D9858" s="4">
        <v>34</v>
      </c>
      <c r="E9858" s="4" t="s">
        <v>39918</v>
      </c>
      <c r="F9858" s="4">
        <v>0.992285251617432</v>
      </c>
      <c r="G9858" s="4" t="s">
        <v>39919</v>
      </c>
    </row>
    <row r="9859" spans="1:7">
      <c r="A9859" s="4" t="s">
        <v>39920</v>
      </c>
      <c r="B9859" s="4" t="s">
        <v>39921</v>
      </c>
      <c r="C9859" s="4" t="s">
        <v>464</v>
      </c>
      <c r="D9859" s="4">
        <v>33</v>
      </c>
      <c r="E9859" s="4" t="s">
        <v>39922</v>
      </c>
      <c r="F9859" s="4">
        <v>0.992285251617432</v>
      </c>
      <c r="G9859" s="4" t="s">
        <v>39923</v>
      </c>
    </row>
    <row r="9860" spans="1:7">
      <c r="A9860" s="4" t="s">
        <v>39924</v>
      </c>
      <c r="B9860" s="4" t="s">
        <v>39925</v>
      </c>
      <c r="C9860" s="4" t="s">
        <v>464</v>
      </c>
      <c r="D9860" s="4">
        <v>28</v>
      </c>
      <c r="E9860" s="4" t="s">
        <v>39926</v>
      </c>
      <c r="F9860" s="4">
        <v>0.992246031761169</v>
      </c>
      <c r="G9860" s="4" t="s">
        <v>39927</v>
      </c>
    </row>
    <row r="9861" spans="1:7">
      <c r="A9861" s="4" t="s">
        <v>39928</v>
      </c>
      <c r="B9861" s="4" t="s">
        <v>39929</v>
      </c>
      <c r="C9861" s="4" t="s">
        <v>464</v>
      </c>
      <c r="D9861" s="4">
        <v>38</v>
      </c>
      <c r="E9861" s="4" t="s">
        <v>39930</v>
      </c>
      <c r="F9861" s="4">
        <v>0.991983413696289</v>
      </c>
      <c r="G9861" s="4" t="s">
        <v>39931</v>
      </c>
    </row>
    <row r="9862" spans="1:7">
      <c r="A9862" s="4" t="s">
        <v>39932</v>
      </c>
      <c r="B9862" s="4" t="s">
        <v>39933</v>
      </c>
      <c r="C9862" s="4" t="s">
        <v>464</v>
      </c>
      <c r="D9862" s="4">
        <v>24</v>
      </c>
      <c r="E9862" s="4" t="s">
        <v>39934</v>
      </c>
      <c r="F9862" s="4">
        <v>0.991941452026367</v>
      </c>
      <c r="G9862" s="4" t="s">
        <v>39935</v>
      </c>
    </row>
    <row r="9863" spans="1:7">
      <c r="A9863" s="4" t="s">
        <v>39936</v>
      </c>
      <c r="B9863" s="4" t="s">
        <v>39937</v>
      </c>
      <c r="C9863" s="4" t="s">
        <v>464</v>
      </c>
      <c r="D9863" s="4">
        <v>37</v>
      </c>
      <c r="E9863" s="4" t="s">
        <v>39938</v>
      </c>
      <c r="F9863" s="4">
        <v>0.991815090179443</v>
      </c>
      <c r="G9863" s="4" t="s">
        <v>39939</v>
      </c>
    </row>
    <row r="9864" spans="1:7">
      <c r="A9864" s="4" t="s">
        <v>39940</v>
      </c>
      <c r="B9864" s="4" t="s">
        <v>39941</v>
      </c>
      <c r="C9864" s="4" t="s">
        <v>464</v>
      </c>
      <c r="D9864" s="4">
        <v>35</v>
      </c>
      <c r="E9864" s="4" t="s">
        <v>39942</v>
      </c>
      <c r="F9864" s="4">
        <v>0.991259932518005</v>
      </c>
      <c r="G9864" s="4" t="s">
        <v>39943</v>
      </c>
    </row>
    <row r="9865" spans="1:7">
      <c r="A9865" s="4" t="s">
        <v>39944</v>
      </c>
      <c r="B9865" s="4" t="s">
        <v>39945</v>
      </c>
      <c r="C9865" s="4" t="s">
        <v>464</v>
      </c>
      <c r="D9865" s="4">
        <v>35</v>
      </c>
      <c r="E9865" s="4" t="s">
        <v>39946</v>
      </c>
      <c r="F9865" s="4">
        <v>0.989853501319885</v>
      </c>
      <c r="G9865" s="4" t="s">
        <v>39947</v>
      </c>
    </row>
    <row r="9866" spans="1:7">
      <c r="A9866" s="4" t="s">
        <v>39948</v>
      </c>
      <c r="B9866" s="4" t="s">
        <v>39949</v>
      </c>
      <c r="C9866" s="4" t="s">
        <v>464</v>
      </c>
      <c r="D9866" s="4">
        <v>36</v>
      </c>
      <c r="E9866" s="4" t="s">
        <v>39950</v>
      </c>
      <c r="F9866" s="4">
        <v>0.989610552787781</v>
      </c>
      <c r="G9866" s="4" t="s">
        <v>39951</v>
      </c>
    </row>
    <row r="9867" spans="1:7">
      <c r="A9867" s="4" t="s">
        <v>39952</v>
      </c>
      <c r="B9867" s="4" t="s">
        <v>39953</v>
      </c>
      <c r="C9867" s="4" t="s">
        <v>464</v>
      </c>
      <c r="D9867" s="4">
        <v>26</v>
      </c>
      <c r="E9867" s="4" t="s">
        <v>39954</v>
      </c>
      <c r="F9867" s="4">
        <v>0.989329099655151</v>
      </c>
      <c r="G9867" s="4" t="s">
        <v>39955</v>
      </c>
    </row>
    <row r="9868" spans="1:7">
      <c r="A9868" s="4" t="s">
        <v>39956</v>
      </c>
      <c r="B9868" s="4" t="s">
        <v>39957</v>
      </c>
      <c r="C9868" s="4" t="s">
        <v>464</v>
      </c>
      <c r="D9868" s="4">
        <v>37</v>
      </c>
      <c r="E9868" s="4" t="s">
        <v>39958</v>
      </c>
      <c r="F9868" s="4">
        <v>0.988661289215088</v>
      </c>
      <c r="G9868" s="4" t="s">
        <v>39959</v>
      </c>
    </row>
    <row r="9869" spans="1:7">
      <c r="A9869" s="4" t="s">
        <v>39960</v>
      </c>
      <c r="B9869" s="4" t="s">
        <v>39961</v>
      </c>
      <c r="C9869" s="4" t="s">
        <v>464</v>
      </c>
      <c r="D9869" s="4">
        <v>36</v>
      </c>
      <c r="E9869" s="4" t="s">
        <v>39962</v>
      </c>
      <c r="F9869" s="4">
        <v>0.988109230995178</v>
      </c>
      <c r="G9869" s="4" t="s">
        <v>39963</v>
      </c>
    </row>
    <row r="9870" spans="1:7">
      <c r="A9870" s="4" t="s">
        <v>39964</v>
      </c>
      <c r="B9870" s="4" t="s">
        <v>39965</v>
      </c>
      <c r="C9870" s="4" t="s">
        <v>464</v>
      </c>
      <c r="D9870" s="4">
        <v>41</v>
      </c>
      <c r="E9870" s="4" t="s">
        <v>39966</v>
      </c>
      <c r="F9870" s="4">
        <v>0.988083004951477</v>
      </c>
      <c r="G9870" s="4" t="s">
        <v>39967</v>
      </c>
    </row>
    <row r="9871" spans="1:7">
      <c r="A9871" s="4" t="s">
        <v>39968</v>
      </c>
      <c r="B9871" s="4" t="s">
        <v>39969</v>
      </c>
      <c r="C9871" s="4" t="s">
        <v>464</v>
      </c>
      <c r="D9871" s="4">
        <v>36</v>
      </c>
      <c r="E9871" s="4" t="s">
        <v>39970</v>
      </c>
      <c r="F9871" s="4">
        <v>0.988019049167633</v>
      </c>
      <c r="G9871" s="4" t="s">
        <v>39971</v>
      </c>
    </row>
    <row r="9872" spans="1:7">
      <c r="A9872" s="4" t="s">
        <v>39972</v>
      </c>
      <c r="B9872" s="4" t="s">
        <v>39973</v>
      </c>
      <c r="C9872" s="4" t="s">
        <v>464</v>
      </c>
      <c r="D9872" s="4">
        <v>37</v>
      </c>
      <c r="E9872" s="4" t="s">
        <v>39974</v>
      </c>
      <c r="F9872" s="4">
        <v>0.987293422222137</v>
      </c>
      <c r="G9872" s="4" t="s">
        <v>39975</v>
      </c>
    </row>
    <row r="9873" spans="1:7">
      <c r="A9873" s="4" t="s">
        <v>39976</v>
      </c>
      <c r="B9873" s="4" t="s">
        <v>39977</v>
      </c>
      <c r="C9873" s="4" t="s">
        <v>464</v>
      </c>
      <c r="D9873" s="4">
        <v>26</v>
      </c>
      <c r="E9873" s="4" t="s">
        <v>39978</v>
      </c>
      <c r="F9873" s="4">
        <v>0.987293422222137</v>
      </c>
      <c r="G9873" s="4" t="s">
        <v>39979</v>
      </c>
    </row>
    <row r="9874" spans="1:7">
      <c r="A9874" s="4" t="s">
        <v>39980</v>
      </c>
      <c r="B9874" s="4" t="s">
        <v>39981</v>
      </c>
      <c r="C9874" s="4" t="s">
        <v>464</v>
      </c>
      <c r="D9874" s="4">
        <v>25</v>
      </c>
      <c r="E9874" s="4" t="s">
        <v>39982</v>
      </c>
      <c r="F9874" s="4">
        <v>0.987293422222137</v>
      </c>
      <c r="G9874" s="4" t="s">
        <v>39983</v>
      </c>
    </row>
    <row r="9875" spans="1:7">
      <c r="A9875" s="4" t="s">
        <v>39984</v>
      </c>
      <c r="B9875" s="4" t="s">
        <v>39985</v>
      </c>
      <c r="C9875" s="4" t="s">
        <v>464</v>
      </c>
      <c r="D9875" s="4">
        <v>21</v>
      </c>
      <c r="E9875" s="4" t="s">
        <v>39986</v>
      </c>
      <c r="F9875" s="4">
        <v>0.987293422222137</v>
      </c>
      <c r="G9875" s="4" t="s">
        <v>39987</v>
      </c>
    </row>
    <row r="9876" spans="1:7">
      <c r="A9876" s="4" t="s">
        <v>1017</v>
      </c>
      <c r="B9876" s="4" t="s">
        <v>1018</v>
      </c>
      <c r="C9876" s="4" t="s">
        <v>464</v>
      </c>
      <c r="D9876" s="4">
        <v>35</v>
      </c>
      <c r="E9876" s="4" t="s">
        <v>1019</v>
      </c>
      <c r="F9876" s="4">
        <v>0.987021148204803</v>
      </c>
      <c r="G9876" s="4" t="s">
        <v>1020</v>
      </c>
    </row>
    <row r="9877" spans="1:7">
      <c r="A9877" s="4" t="s">
        <v>39988</v>
      </c>
      <c r="B9877" s="4" t="s">
        <v>39989</v>
      </c>
      <c r="C9877" s="4" t="s">
        <v>464</v>
      </c>
      <c r="D9877" s="4">
        <v>35</v>
      </c>
      <c r="E9877" s="4" t="s">
        <v>39990</v>
      </c>
      <c r="F9877" s="4">
        <v>0.986621975898743</v>
      </c>
      <c r="G9877" s="4" t="s">
        <v>39991</v>
      </c>
    </row>
    <row r="9878" spans="1:7">
      <c r="A9878" s="4" t="s">
        <v>39992</v>
      </c>
      <c r="B9878" s="4" t="s">
        <v>39993</v>
      </c>
      <c r="C9878" s="4" t="s">
        <v>464</v>
      </c>
      <c r="D9878" s="4">
        <v>37</v>
      </c>
      <c r="E9878" s="4" t="s">
        <v>39994</v>
      </c>
      <c r="F9878" s="4">
        <v>0.986467480659485</v>
      </c>
      <c r="G9878" s="4" t="s">
        <v>39995</v>
      </c>
    </row>
    <row r="9879" spans="1:7">
      <c r="A9879" s="4" t="s">
        <v>39996</v>
      </c>
      <c r="B9879" s="4" t="s">
        <v>39997</v>
      </c>
      <c r="C9879" s="4" t="s">
        <v>464</v>
      </c>
      <c r="D9879" s="4">
        <v>30</v>
      </c>
      <c r="E9879" s="4" t="s">
        <v>39998</v>
      </c>
      <c r="F9879" s="4">
        <v>0.98553079366684</v>
      </c>
      <c r="G9879" s="4" t="s">
        <v>39999</v>
      </c>
    </row>
    <row r="9880" spans="1:7">
      <c r="A9880" s="4" t="s">
        <v>40000</v>
      </c>
      <c r="B9880" s="4" t="s">
        <v>40001</v>
      </c>
      <c r="C9880" s="4" t="s">
        <v>464</v>
      </c>
      <c r="D9880" s="4">
        <v>38</v>
      </c>
      <c r="E9880" s="4" t="s">
        <v>40002</v>
      </c>
      <c r="F9880" s="4">
        <v>0.98543918132782</v>
      </c>
      <c r="G9880" s="4" t="s">
        <v>40003</v>
      </c>
    </row>
    <row r="9881" spans="1:7">
      <c r="A9881" s="4" t="s">
        <v>40004</v>
      </c>
      <c r="B9881" s="4" t="s">
        <v>40005</v>
      </c>
      <c r="C9881" s="4" t="s">
        <v>464</v>
      </c>
      <c r="D9881" s="4">
        <v>41</v>
      </c>
      <c r="E9881" s="4" t="s">
        <v>40006</v>
      </c>
      <c r="F9881" s="4">
        <v>0.98509293794632</v>
      </c>
      <c r="G9881" s="4" t="s">
        <v>40007</v>
      </c>
    </row>
    <row r="9882" spans="1:7">
      <c r="A9882" s="4" t="s">
        <v>40008</v>
      </c>
      <c r="B9882" s="4" t="s">
        <v>40009</v>
      </c>
      <c r="C9882" s="4" t="s">
        <v>464</v>
      </c>
      <c r="D9882" s="4">
        <v>38</v>
      </c>
      <c r="E9882" s="4" t="s">
        <v>40010</v>
      </c>
      <c r="F9882" s="4">
        <v>0.984717130661011</v>
      </c>
      <c r="G9882" s="4" t="s">
        <v>40011</v>
      </c>
    </row>
    <row r="9883" spans="1:7">
      <c r="A9883" s="4" t="s">
        <v>40012</v>
      </c>
      <c r="B9883" s="4" t="s">
        <v>40013</v>
      </c>
      <c r="C9883" s="4" t="s">
        <v>464</v>
      </c>
      <c r="D9883" s="4">
        <v>40</v>
      </c>
      <c r="E9883" s="4" t="s">
        <v>40014</v>
      </c>
      <c r="F9883" s="4">
        <v>0.984556615352631</v>
      </c>
      <c r="G9883" s="4" t="s">
        <v>40015</v>
      </c>
    </row>
    <row r="9884" spans="1:7">
      <c r="A9884" s="4" t="s">
        <v>40016</v>
      </c>
      <c r="B9884" s="4" t="s">
        <v>40017</v>
      </c>
      <c r="C9884" s="4" t="s">
        <v>551</v>
      </c>
      <c r="D9884" s="4">
        <v>13</v>
      </c>
      <c r="E9884" s="4" t="s">
        <v>40018</v>
      </c>
      <c r="F9884" s="4">
        <v>0.984457612037659</v>
      </c>
      <c r="G9884" s="4" t="s">
        <v>40019</v>
      </c>
    </row>
    <row r="9885" spans="1:7">
      <c r="A9885" s="4" t="s">
        <v>40020</v>
      </c>
      <c r="B9885" s="4" t="s">
        <v>40021</v>
      </c>
      <c r="C9885" s="4" t="s">
        <v>464</v>
      </c>
      <c r="D9885" s="4">
        <v>37</v>
      </c>
      <c r="E9885" s="4" t="s">
        <v>40022</v>
      </c>
      <c r="F9885" s="4">
        <v>0.984312117099762</v>
      </c>
      <c r="G9885" s="4" t="s">
        <v>40023</v>
      </c>
    </row>
    <row r="9886" spans="1:7">
      <c r="A9886" s="4" t="s">
        <v>40024</v>
      </c>
      <c r="B9886" s="4" t="s">
        <v>40025</v>
      </c>
      <c r="C9886" s="4" t="s">
        <v>464</v>
      </c>
      <c r="D9886" s="4">
        <v>34</v>
      </c>
      <c r="E9886" s="4" t="s">
        <v>40026</v>
      </c>
      <c r="F9886" s="4">
        <v>0.98418664932251</v>
      </c>
      <c r="G9886" s="4" t="s">
        <v>40027</v>
      </c>
    </row>
    <row r="9887" spans="1:7">
      <c r="A9887" s="4" t="s">
        <v>40028</v>
      </c>
      <c r="B9887" s="4" t="s">
        <v>40029</v>
      </c>
      <c r="C9887" s="4" t="s">
        <v>551</v>
      </c>
      <c r="D9887" s="4">
        <v>16</v>
      </c>
      <c r="E9887" s="4" t="s">
        <v>40030</v>
      </c>
      <c r="F9887" s="4">
        <v>0.984153151512146</v>
      </c>
      <c r="G9887" s="4" t="s">
        <v>40031</v>
      </c>
    </row>
    <row r="9888" spans="1:7">
      <c r="A9888" s="4" t="s">
        <v>40032</v>
      </c>
      <c r="B9888" s="4" t="s">
        <v>40033</v>
      </c>
      <c r="C9888" s="4" t="s">
        <v>464</v>
      </c>
      <c r="D9888" s="4">
        <v>42</v>
      </c>
      <c r="E9888" s="4" t="s">
        <v>40034</v>
      </c>
      <c r="F9888" s="4">
        <v>0.984031438827515</v>
      </c>
      <c r="G9888" s="4" t="s">
        <v>40035</v>
      </c>
    </row>
    <row r="9889" spans="1:7">
      <c r="A9889" s="4" t="s">
        <v>40036</v>
      </c>
      <c r="B9889" s="4" t="s">
        <v>40037</v>
      </c>
      <c r="C9889" s="4" t="s">
        <v>464</v>
      </c>
      <c r="D9889" s="4">
        <v>38</v>
      </c>
      <c r="E9889" s="4" t="s">
        <v>40038</v>
      </c>
      <c r="F9889" s="4">
        <v>0.984016895294189</v>
      </c>
      <c r="G9889" s="4" t="s">
        <v>40039</v>
      </c>
    </row>
    <row r="9890" spans="1:7">
      <c r="A9890" s="4" t="s">
        <v>40040</v>
      </c>
      <c r="B9890" s="4" t="s">
        <v>40041</v>
      </c>
      <c r="C9890" s="4" t="s">
        <v>464</v>
      </c>
      <c r="D9890" s="4">
        <v>40</v>
      </c>
      <c r="E9890" s="4" t="s">
        <v>40042</v>
      </c>
      <c r="F9890" s="4">
        <v>0.983554363250732</v>
      </c>
      <c r="G9890" s="4" t="s">
        <v>40043</v>
      </c>
    </row>
    <row r="9891" spans="1:7">
      <c r="A9891" s="4" t="s">
        <v>40044</v>
      </c>
      <c r="B9891" s="4" t="s">
        <v>40045</v>
      </c>
      <c r="C9891" s="4" t="s">
        <v>464</v>
      </c>
      <c r="D9891" s="4">
        <v>36</v>
      </c>
      <c r="E9891" s="4" t="s">
        <v>40046</v>
      </c>
      <c r="F9891" s="4">
        <v>0.983068704605103</v>
      </c>
      <c r="G9891" s="4" t="s">
        <v>40047</v>
      </c>
    </row>
    <row r="9892" spans="1:7">
      <c r="A9892" s="4" t="s">
        <v>40048</v>
      </c>
      <c r="B9892" s="4" t="s">
        <v>40049</v>
      </c>
      <c r="C9892" s="4" t="s">
        <v>464</v>
      </c>
      <c r="D9892" s="4">
        <v>25</v>
      </c>
      <c r="E9892" s="4" t="s">
        <v>40050</v>
      </c>
      <c r="F9892" s="4">
        <v>0.982707023620605</v>
      </c>
      <c r="G9892" s="4" t="s">
        <v>40051</v>
      </c>
    </row>
    <row r="9893" spans="1:7">
      <c r="A9893" s="4" t="s">
        <v>40052</v>
      </c>
      <c r="B9893" s="4" t="s">
        <v>40053</v>
      </c>
      <c r="C9893" s="4" t="s">
        <v>464</v>
      </c>
      <c r="D9893" s="4">
        <v>46</v>
      </c>
      <c r="E9893" s="4" t="s">
        <v>40054</v>
      </c>
      <c r="F9893" s="4">
        <v>0.982049286365509</v>
      </c>
      <c r="G9893" s="4" t="s">
        <v>40055</v>
      </c>
    </row>
    <row r="9894" spans="1:7">
      <c r="A9894" s="4" t="s">
        <v>40056</v>
      </c>
      <c r="B9894" s="4" t="s">
        <v>40057</v>
      </c>
      <c r="C9894" s="4" t="s">
        <v>464</v>
      </c>
      <c r="D9894" s="4">
        <v>34</v>
      </c>
      <c r="E9894" s="4" t="s">
        <v>40058</v>
      </c>
      <c r="F9894" s="4">
        <v>0.981962561607361</v>
      </c>
      <c r="G9894" s="4" t="s">
        <v>40059</v>
      </c>
    </row>
    <row r="9895" spans="1:7">
      <c r="A9895" s="4" t="s">
        <v>40060</v>
      </c>
      <c r="B9895" s="4" t="s">
        <v>40061</v>
      </c>
      <c r="C9895" s="4" t="s">
        <v>464</v>
      </c>
      <c r="D9895" s="4">
        <v>40</v>
      </c>
      <c r="E9895" s="4" t="s">
        <v>40062</v>
      </c>
      <c r="F9895" s="4">
        <v>0.981352567672729</v>
      </c>
      <c r="G9895" s="4" t="s">
        <v>40063</v>
      </c>
    </row>
    <row r="9896" spans="1:7">
      <c r="A9896" s="4" t="s">
        <v>40064</v>
      </c>
      <c r="B9896" s="4" t="s">
        <v>40065</v>
      </c>
      <c r="C9896" s="4" t="s">
        <v>464</v>
      </c>
      <c r="D9896" s="4">
        <v>33</v>
      </c>
      <c r="E9896" s="4" t="s">
        <v>40066</v>
      </c>
      <c r="F9896" s="4">
        <v>0.981197834014893</v>
      </c>
      <c r="G9896" s="4" t="s">
        <v>40067</v>
      </c>
    </row>
    <row r="9897" spans="1:7">
      <c r="A9897" s="4" t="s">
        <v>40068</v>
      </c>
      <c r="B9897" s="4" t="s">
        <v>40069</v>
      </c>
      <c r="C9897" s="4" t="s">
        <v>464</v>
      </c>
      <c r="D9897" s="4">
        <v>30</v>
      </c>
      <c r="E9897" s="4" t="s">
        <v>40070</v>
      </c>
      <c r="F9897" s="4">
        <v>0.980902910232544</v>
      </c>
      <c r="G9897" s="4" t="s">
        <v>40071</v>
      </c>
    </row>
    <row r="9898" spans="1:7">
      <c r="A9898" s="4" t="s">
        <v>40072</v>
      </c>
      <c r="B9898" s="4" t="s">
        <v>40073</v>
      </c>
      <c r="C9898" s="4" t="s">
        <v>464</v>
      </c>
      <c r="D9898" s="4">
        <v>38</v>
      </c>
      <c r="E9898" s="4" t="s">
        <v>40074</v>
      </c>
      <c r="F9898" s="4">
        <v>0.980367600917816</v>
      </c>
      <c r="G9898" s="4" t="s">
        <v>40075</v>
      </c>
    </row>
    <row r="9899" spans="1:7">
      <c r="A9899" s="4" t="s">
        <v>40076</v>
      </c>
      <c r="B9899" s="4" t="s">
        <v>40077</v>
      </c>
      <c r="C9899" s="4" t="s">
        <v>464</v>
      </c>
      <c r="D9899" s="4">
        <v>42</v>
      </c>
      <c r="E9899" s="4" t="s">
        <v>40078</v>
      </c>
      <c r="F9899" s="4">
        <v>0.97998720407486</v>
      </c>
      <c r="G9899" s="4" t="s">
        <v>40079</v>
      </c>
    </row>
    <row r="9900" spans="1:7">
      <c r="A9900" s="4" t="s">
        <v>40080</v>
      </c>
      <c r="B9900" s="4" t="s">
        <v>40081</v>
      </c>
      <c r="C9900" s="4" t="s">
        <v>464</v>
      </c>
      <c r="D9900" s="4">
        <v>36</v>
      </c>
      <c r="E9900" s="4" t="s">
        <v>40082</v>
      </c>
      <c r="F9900" s="4">
        <v>0.979866743087769</v>
      </c>
      <c r="G9900" s="4" t="s">
        <v>40083</v>
      </c>
    </row>
    <row r="9901" spans="1:7">
      <c r="A9901" s="4" t="s">
        <v>40084</v>
      </c>
      <c r="B9901" s="4" t="s">
        <v>40085</v>
      </c>
      <c r="C9901" s="4" t="s">
        <v>464</v>
      </c>
      <c r="D9901" s="4">
        <v>40</v>
      </c>
      <c r="E9901" s="4" t="s">
        <v>40086</v>
      </c>
      <c r="F9901" s="4">
        <v>0.979823231697083</v>
      </c>
      <c r="G9901" s="4" t="s">
        <v>40087</v>
      </c>
    </row>
    <row r="9902" spans="1:7">
      <c r="A9902" s="4" t="s">
        <v>40088</v>
      </c>
      <c r="B9902" s="4" t="s">
        <v>40089</v>
      </c>
      <c r="C9902" s="4" t="s">
        <v>464</v>
      </c>
      <c r="D9902" s="4">
        <v>45</v>
      </c>
      <c r="E9902" s="4" t="s">
        <v>40090</v>
      </c>
      <c r="F9902" s="4">
        <v>0.979671537876129</v>
      </c>
      <c r="G9902" s="4" t="s">
        <v>40091</v>
      </c>
    </row>
    <row r="9903" spans="1:7">
      <c r="A9903" s="4" t="s">
        <v>40092</v>
      </c>
      <c r="B9903" s="4" t="s">
        <v>40093</v>
      </c>
      <c r="C9903" s="4" t="s">
        <v>464</v>
      </c>
      <c r="D9903" s="4">
        <v>37</v>
      </c>
      <c r="E9903" s="4" t="s">
        <v>40094</v>
      </c>
      <c r="F9903" s="4">
        <v>0.979644656181335</v>
      </c>
      <c r="G9903" s="4" t="s">
        <v>40095</v>
      </c>
    </row>
    <row r="9904" spans="1:7">
      <c r="A9904" s="4" t="s">
        <v>40096</v>
      </c>
      <c r="B9904" s="4" t="s">
        <v>40097</v>
      </c>
      <c r="C9904" s="4" t="s">
        <v>464</v>
      </c>
      <c r="D9904" s="4">
        <v>30</v>
      </c>
      <c r="E9904" s="4" t="s">
        <v>40098</v>
      </c>
      <c r="F9904" s="4">
        <v>0.978888511657715</v>
      </c>
      <c r="G9904" s="4" t="s">
        <v>40099</v>
      </c>
    </row>
    <row r="9905" spans="1:7">
      <c r="A9905" s="4" t="s">
        <v>40100</v>
      </c>
      <c r="B9905" s="4" t="s">
        <v>40101</v>
      </c>
      <c r="C9905" s="4" t="s">
        <v>464</v>
      </c>
      <c r="D9905" s="4">
        <v>16</v>
      </c>
      <c r="E9905" s="4" t="s">
        <v>40102</v>
      </c>
      <c r="F9905" s="4">
        <v>0.97751522064209</v>
      </c>
      <c r="G9905" s="4" t="s">
        <v>40103</v>
      </c>
    </row>
    <row r="9906" spans="1:7">
      <c r="A9906" s="4" t="s">
        <v>40104</v>
      </c>
      <c r="B9906" s="4" t="s">
        <v>40105</v>
      </c>
      <c r="C9906" s="4" t="s">
        <v>464</v>
      </c>
      <c r="D9906" s="4">
        <v>34</v>
      </c>
      <c r="E9906" s="4" t="s">
        <v>40106</v>
      </c>
      <c r="F9906" s="4">
        <v>0.977126657962799</v>
      </c>
      <c r="G9906" s="4" t="s">
        <v>40107</v>
      </c>
    </row>
    <row r="9907" spans="1:7">
      <c r="A9907" s="4" t="s">
        <v>40108</v>
      </c>
      <c r="B9907" s="4" t="s">
        <v>40109</v>
      </c>
      <c r="C9907" s="4" t="s">
        <v>464</v>
      </c>
      <c r="D9907" s="4">
        <v>34</v>
      </c>
      <c r="E9907" s="4" t="s">
        <v>40110</v>
      </c>
      <c r="F9907" s="4">
        <v>0.976829528808594</v>
      </c>
      <c r="G9907" s="4" t="s">
        <v>40111</v>
      </c>
    </row>
    <row r="9908" spans="1:7">
      <c r="A9908" s="4" t="s">
        <v>40112</v>
      </c>
      <c r="B9908" s="4" t="s">
        <v>40113</v>
      </c>
      <c r="C9908" s="4" t="s">
        <v>464</v>
      </c>
      <c r="D9908" s="4">
        <v>43</v>
      </c>
      <c r="E9908" s="4" t="s">
        <v>40114</v>
      </c>
      <c r="F9908" s="4">
        <v>0.976301312446594</v>
      </c>
      <c r="G9908" s="4" t="s">
        <v>40115</v>
      </c>
    </row>
    <row r="9909" spans="1:7">
      <c r="A9909" s="4" t="s">
        <v>40116</v>
      </c>
      <c r="B9909" s="4" t="s">
        <v>40117</v>
      </c>
      <c r="C9909" s="4" t="s">
        <v>464</v>
      </c>
      <c r="D9909" s="4">
        <v>35</v>
      </c>
      <c r="E9909" s="4" t="s">
        <v>40118</v>
      </c>
      <c r="F9909" s="4">
        <v>0.976103663444519</v>
      </c>
      <c r="G9909" s="4" t="s">
        <v>40119</v>
      </c>
    </row>
    <row r="9910" spans="1:7">
      <c r="A9910" s="4" t="s">
        <v>40120</v>
      </c>
      <c r="B9910" s="4" t="s">
        <v>40121</v>
      </c>
      <c r="C9910" s="4" t="s">
        <v>464</v>
      </c>
      <c r="D9910" s="4">
        <v>22</v>
      </c>
      <c r="E9910" s="4" t="s">
        <v>40122</v>
      </c>
      <c r="F9910" s="4">
        <v>0.976103663444519</v>
      </c>
      <c r="G9910" s="4" t="s">
        <v>40123</v>
      </c>
    </row>
    <row r="9911" spans="1:7">
      <c r="A9911" s="4" t="s">
        <v>40124</v>
      </c>
      <c r="B9911" s="4" t="s">
        <v>40125</v>
      </c>
      <c r="C9911" s="4" t="s">
        <v>464</v>
      </c>
      <c r="D9911" s="4">
        <v>38</v>
      </c>
      <c r="E9911" s="4" t="s">
        <v>40126</v>
      </c>
      <c r="F9911" s="4">
        <v>0.97564172744751</v>
      </c>
      <c r="G9911" s="4" t="s">
        <v>40127</v>
      </c>
    </row>
    <row r="9912" spans="1:7">
      <c r="A9912" s="4" t="s">
        <v>40128</v>
      </c>
      <c r="B9912" s="4" t="s">
        <v>40129</v>
      </c>
      <c r="C9912" s="4" t="s">
        <v>464</v>
      </c>
      <c r="D9912" s="4">
        <v>33</v>
      </c>
      <c r="E9912" s="4" t="s">
        <v>40130</v>
      </c>
      <c r="F9912" s="4">
        <v>0.975062012672424</v>
      </c>
      <c r="G9912" s="4" t="s">
        <v>40131</v>
      </c>
    </row>
    <row r="9913" spans="1:7">
      <c r="A9913" s="4" t="s">
        <v>40132</v>
      </c>
      <c r="B9913" s="4" t="s">
        <v>40133</v>
      </c>
      <c r="C9913" s="4" t="s">
        <v>464</v>
      </c>
      <c r="D9913" s="4">
        <v>24</v>
      </c>
      <c r="E9913" s="4" t="s">
        <v>40134</v>
      </c>
      <c r="F9913" s="4">
        <v>0.9743732213974</v>
      </c>
      <c r="G9913" s="4" t="s">
        <v>40135</v>
      </c>
    </row>
    <row r="9914" spans="1:7">
      <c r="A9914" s="4" t="s">
        <v>40136</v>
      </c>
      <c r="B9914" s="4" t="s">
        <v>40137</v>
      </c>
      <c r="C9914" s="4" t="s">
        <v>464</v>
      </c>
      <c r="D9914" s="4">
        <v>34</v>
      </c>
      <c r="E9914" s="4" t="s">
        <v>40138</v>
      </c>
      <c r="F9914" s="4">
        <v>0.974299907684326</v>
      </c>
      <c r="G9914" s="4" t="s">
        <v>40139</v>
      </c>
    </row>
    <row r="9915" spans="1:7">
      <c r="A9915" s="4" t="s">
        <v>40140</v>
      </c>
      <c r="B9915" s="4" t="s">
        <v>40141</v>
      </c>
      <c r="C9915" s="4" t="s">
        <v>464</v>
      </c>
      <c r="D9915" s="4">
        <v>33</v>
      </c>
      <c r="E9915" s="4" t="s">
        <v>40142</v>
      </c>
      <c r="F9915" s="4">
        <v>0.974173665046692</v>
      </c>
      <c r="G9915" s="4" t="s">
        <v>40143</v>
      </c>
    </row>
    <row r="9916" spans="1:7">
      <c r="A9916" s="4" t="s">
        <v>40144</v>
      </c>
      <c r="B9916" s="4" t="s">
        <v>40145</v>
      </c>
      <c r="C9916" s="4" t="s">
        <v>464</v>
      </c>
      <c r="D9916" s="4">
        <v>33</v>
      </c>
      <c r="E9916" s="4" t="s">
        <v>40146</v>
      </c>
      <c r="F9916" s="4">
        <v>0.973859906196594</v>
      </c>
      <c r="G9916" s="4" t="s">
        <v>40147</v>
      </c>
    </row>
    <row r="9917" spans="1:7">
      <c r="A9917" s="4" t="s">
        <v>40148</v>
      </c>
      <c r="B9917" s="4" t="s">
        <v>40149</v>
      </c>
      <c r="C9917" s="4" t="s">
        <v>464</v>
      </c>
      <c r="D9917" s="4">
        <v>36</v>
      </c>
      <c r="E9917" s="4" t="s">
        <v>40150</v>
      </c>
      <c r="F9917" s="4">
        <v>0.973766922950745</v>
      </c>
      <c r="G9917" s="4" t="s">
        <v>40151</v>
      </c>
    </row>
    <row r="9918" spans="1:7">
      <c r="A9918" s="4" t="s">
        <v>40152</v>
      </c>
      <c r="B9918" s="4" t="s">
        <v>40153</v>
      </c>
      <c r="C9918" s="4" t="s">
        <v>464</v>
      </c>
      <c r="D9918" s="4">
        <v>34</v>
      </c>
      <c r="E9918" s="4" t="s">
        <v>40154</v>
      </c>
      <c r="F9918" s="4">
        <v>0.973684191703796</v>
      </c>
      <c r="G9918" s="4" t="s">
        <v>40155</v>
      </c>
    </row>
    <row r="9919" spans="1:7">
      <c r="A9919" s="4" t="s">
        <v>40156</v>
      </c>
      <c r="B9919" s="4" t="s">
        <v>40157</v>
      </c>
      <c r="C9919" s="4" t="s">
        <v>464</v>
      </c>
      <c r="D9919" s="4">
        <v>29</v>
      </c>
      <c r="E9919" s="4" t="s">
        <v>40158</v>
      </c>
      <c r="F9919" s="4">
        <v>0.973539471626282</v>
      </c>
      <c r="G9919" s="4" t="s">
        <v>40159</v>
      </c>
    </row>
    <row r="9920" spans="1:7">
      <c r="A9920" s="4" t="s">
        <v>40160</v>
      </c>
      <c r="B9920" s="4" t="s">
        <v>40161</v>
      </c>
      <c r="C9920" s="4" t="s">
        <v>464</v>
      </c>
      <c r="D9920" s="4">
        <v>38</v>
      </c>
      <c r="E9920" s="4" t="s">
        <v>40162</v>
      </c>
      <c r="F9920" s="4">
        <v>0.973214030265808</v>
      </c>
      <c r="G9920" s="4" t="s">
        <v>40163</v>
      </c>
    </row>
    <row r="9921" spans="1:7">
      <c r="A9921" s="4" t="s">
        <v>40164</v>
      </c>
      <c r="B9921" s="4" t="s">
        <v>40165</v>
      </c>
      <c r="C9921" s="4" t="s">
        <v>464</v>
      </c>
      <c r="D9921" s="4">
        <v>41</v>
      </c>
      <c r="E9921" s="4" t="s">
        <v>40166</v>
      </c>
      <c r="F9921" s="4">
        <v>0.972860753536224</v>
      </c>
      <c r="G9921" s="4" t="s">
        <v>40167</v>
      </c>
    </row>
    <row r="9922" spans="1:7">
      <c r="A9922" s="4" t="s">
        <v>40168</v>
      </c>
      <c r="B9922" s="4" t="s">
        <v>40169</v>
      </c>
      <c r="C9922" s="4" t="s">
        <v>464</v>
      </c>
      <c r="D9922" s="4">
        <v>38</v>
      </c>
      <c r="E9922" s="4" t="s">
        <v>40170</v>
      </c>
      <c r="F9922" s="4">
        <v>0.972626924514771</v>
      </c>
      <c r="G9922" s="4" t="s">
        <v>40171</v>
      </c>
    </row>
    <row r="9923" spans="1:7">
      <c r="A9923" s="4" t="s">
        <v>40172</v>
      </c>
      <c r="B9923" s="4" t="s">
        <v>40173</v>
      </c>
      <c r="C9923" s="4" t="s">
        <v>3050</v>
      </c>
      <c r="D9923" s="4">
        <v>3</v>
      </c>
      <c r="E9923" s="4" t="s">
        <v>40174</v>
      </c>
      <c r="F9923" s="4">
        <v>0.972334742546082</v>
      </c>
      <c r="G9923" s="4" t="s">
        <v>40175</v>
      </c>
    </row>
    <row r="9924" spans="1:7">
      <c r="A9924" s="4" t="s">
        <v>40176</v>
      </c>
      <c r="B9924" s="4" t="s">
        <v>40177</v>
      </c>
      <c r="C9924" s="4" t="s">
        <v>464</v>
      </c>
      <c r="D9924" s="4">
        <v>40</v>
      </c>
      <c r="E9924" s="4" t="s">
        <v>40178</v>
      </c>
      <c r="F9924" s="4">
        <v>0.972143411636353</v>
      </c>
      <c r="G9924" s="4" t="s">
        <v>40179</v>
      </c>
    </row>
    <row r="9925" spans="1:7">
      <c r="A9925" s="4" t="s">
        <v>40180</v>
      </c>
      <c r="B9925" s="4" t="s">
        <v>40181</v>
      </c>
      <c r="C9925" s="4" t="s">
        <v>464</v>
      </c>
      <c r="D9925" s="4">
        <v>42</v>
      </c>
      <c r="E9925" s="4" t="s">
        <v>40182</v>
      </c>
      <c r="F9925" s="4">
        <v>0.971960306167603</v>
      </c>
      <c r="G9925" s="4" t="s">
        <v>40183</v>
      </c>
    </row>
    <row r="9926" spans="1:7">
      <c r="A9926" s="4" t="s">
        <v>40184</v>
      </c>
      <c r="B9926" s="4" t="s">
        <v>40185</v>
      </c>
      <c r="C9926" s="4" t="s">
        <v>464</v>
      </c>
      <c r="D9926" s="4">
        <v>42</v>
      </c>
      <c r="E9926" s="4" t="s">
        <v>40186</v>
      </c>
      <c r="F9926" s="4">
        <v>0.971522510051727</v>
      </c>
      <c r="G9926" s="4" t="s">
        <v>40187</v>
      </c>
    </row>
    <row r="9927" spans="1:7">
      <c r="A9927" s="4" t="s">
        <v>40188</v>
      </c>
      <c r="B9927" s="4" t="s">
        <v>40189</v>
      </c>
      <c r="C9927" s="4" t="s">
        <v>464</v>
      </c>
      <c r="D9927" s="4">
        <v>35</v>
      </c>
      <c r="E9927" s="4" t="s">
        <v>40190</v>
      </c>
      <c r="F9927" s="4">
        <v>0.971430957317352</v>
      </c>
      <c r="G9927" s="4" t="s">
        <v>40191</v>
      </c>
    </row>
    <row r="9928" spans="1:7">
      <c r="A9928" s="4" t="s">
        <v>40192</v>
      </c>
      <c r="B9928" s="4" t="s">
        <v>40193</v>
      </c>
      <c r="C9928" s="4" t="s">
        <v>464</v>
      </c>
      <c r="D9928" s="4">
        <v>33</v>
      </c>
      <c r="E9928" s="4" t="s">
        <v>40194</v>
      </c>
      <c r="F9928" s="4">
        <v>0.970478415489197</v>
      </c>
      <c r="G9928" s="4" t="s">
        <v>40195</v>
      </c>
    </row>
    <row r="9929" spans="1:7">
      <c r="A9929" s="4" t="s">
        <v>40196</v>
      </c>
      <c r="B9929" s="4" t="s">
        <v>40197</v>
      </c>
      <c r="C9929" s="4" t="s">
        <v>551</v>
      </c>
      <c r="D9929" s="4">
        <v>17</v>
      </c>
      <c r="E9929" s="4" t="s">
        <v>40198</v>
      </c>
      <c r="F9929" s="4">
        <v>0.970373868942261</v>
      </c>
      <c r="G9929" s="4" t="s">
        <v>40199</v>
      </c>
    </row>
    <row r="9930" spans="1:7">
      <c r="A9930" s="4" t="s">
        <v>40200</v>
      </c>
      <c r="B9930" s="4" t="s">
        <v>40201</v>
      </c>
      <c r="C9930" s="4" t="s">
        <v>464</v>
      </c>
      <c r="D9930" s="4">
        <v>42</v>
      </c>
      <c r="E9930" s="4" t="s">
        <v>40202</v>
      </c>
      <c r="F9930" s="4">
        <v>0.970117568969727</v>
      </c>
      <c r="G9930" s="4" t="s">
        <v>40203</v>
      </c>
    </row>
    <row r="9931" spans="1:7">
      <c r="A9931" s="4" t="s">
        <v>40204</v>
      </c>
      <c r="B9931" s="4" t="s">
        <v>40205</v>
      </c>
      <c r="C9931" s="4" t="s">
        <v>464</v>
      </c>
      <c r="D9931" s="4">
        <v>33</v>
      </c>
      <c r="E9931" s="4" t="s">
        <v>40206</v>
      </c>
      <c r="F9931" s="4">
        <v>0.969741940498352</v>
      </c>
      <c r="G9931" s="4" t="s">
        <v>40207</v>
      </c>
    </row>
    <row r="9932" spans="1:7">
      <c r="A9932" s="4" t="s">
        <v>40208</v>
      </c>
      <c r="B9932" s="4" t="s">
        <v>40209</v>
      </c>
      <c r="C9932" s="4" t="s">
        <v>464</v>
      </c>
      <c r="D9932" s="4">
        <v>24</v>
      </c>
      <c r="E9932" s="4" t="s">
        <v>40210</v>
      </c>
      <c r="F9932" s="4">
        <v>0.969569087028503</v>
      </c>
      <c r="G9932" s="4" t="s">
        <v>40211</v>
      </c>
    </row>
    <row r="9933" spans="1:7">
      <c r="A9933" s="4" t="s">
        <v>40212</v>
      </c>
      <c r="B9933" s="4" t="s">
        <v>40213</v>
      </c>
      <c r="C9933" s="4" t="s">
        <v>464</v>
      </c>
      <c r="D9933" s="4">
        <v>28</v>
      </c>
      <c r="E9933" s="4" t="s">
        <v>40214</v>
      </c>
      <c r="F9933" s="4">
        <v>0.969139873981476</v>
      </c>
      <c r="G9933" s="4" t="s">
        <v>40215</v>
      </c>
    </row>
    <row r="9934" spans="1:7">
      <c r="A9934" s="4" t="s">
        <v>40216</v>
      </c>
      <c r="B9934" s="4" t="s">
        <v>40217</v>
      </c>
      <c r="C9934" s="4" t="s">
        <v>464</v>
      </c>
      <c r="D9934" s="4">
        <v>40</v>
      </c>
      <c r="E9934" s="4" t="s">
        <v>40218</v>
      </c>
      <c r="F9934" s="4">
        <v>0.968886971473694</v>
      </c>
      <c r="G9934" s="4" t="s">
        <v>40219</v>
      </c>
    </row>
    <row r="9935" spans="1:7">
      <c r="A9935" s="4" t="s">
        <v>40220</v>
      </c>
      <c r="B9935" s="4" t="s">
        <v>40221</v>
      </c>
      <c r="C9935" s="4" t="s">
        <v>464</v>
      </c>
      <c r="D9935" s="4">
        <v>36</v>
      </c>
      <c r="E9935" s="4" t="s">
        <v>40222</v>
      </c>
      <c r="F9935" s="4">
        <v>0.968512535095215</v>
      </c>
      <c r="G9935" s="4" t="s">
        <v>40223</v>
      </c>
    </row>
    <row r="9936" spans="1:7">
      <c r="A9936" s="4" t="s">
        <v>40224</v>
      </c>
      <c r="B9936" s="4" t="s">
        <v>40225</v>
      </c>
      <c r="C9936" s="4" t="s">
        <v>551</v>
      </c>
      <c r="D9936" s="4">
        <v>23</v>
      </c>
      <c r="E9936" s="4" t="s">
        <v>40226</v>
      </c>
      <c r="F9936" s="4">
        <v>0.968248724937439</v>
      </c>
      <c r="G9936" s="4" t="s">
        <v>40227</v>
      </c>
    </row>
    <row r="9937" spans="1:7">
      <c r="A9937" s="4" t="s">
        <v>40228</v>
      </c>
      <c r="B9937" s="4" t="s">
        <v>40229</v>
      </c>
      <c r="C9937" s="4" t="s">
        <v>464</v>
      </c>
      <c r="D9937" s="4">
        <v>34</v>
      </c>
      <c r="E9937" s="4" t="s">
        <v>40230</v>
      </c>
      <c r="F9937" s="4">
        <v>0.967924654483795</v>
      </c>
      <c r="G9937" s="4" t="s">
        <v>40231</v>
      </c>
    </row>
    <row r="9938" spans="1:7">
      <c r="A9938" s="4" t="s">
        <v>40232</v>
      </c>
      <c r="B9938" s="4" t="s">
        <v>40233</v>
      </c>
      <c r="C9938" s="4" t="s">
        <v>464</v>
      </c>
      <c r="D9938" s="4">
        <v>37</v>
      </c>
      <c r="E9938" s="4" t="s">
        <v>40234</v>
      </c>
      <c r="F9938" s="4">
        <v>0.9678835272789</v>
      </c>
      <c r="G9938" s="4" t="s">
        <v>40235</v>
      </c>
    </row>
    <row r="9939" spans="1:7">
      <c r="A9939" s="4" t="s">
        <v>40236</v>
      </c>
      <c r="B9939" s="4" t="s">
        <v>40237</v>
      </c>
      <c r="C9939" s="4" t="s">
        <v>464</v>
      </c>
      <c r="D9939" s="4">
        <v>36</v>
      </c>
      <c r="E9939" s="4" t="s">
        <v>40238</v>
      </c>
      <c r="F9939" s="4">
        <v>0.967872023582458</v>
      </c>
      <c r="G9939" s="4" t="s">
        <v>40239</v>
      </c>
    </row>
    <row r="9940" spans="1:7">
      <c r="A9940" s="4" t="s">
        <v>40240</v>
      </c>
      <c r="B9940" s="4" t="s">
        <v>40241</v>
      </c>
      <c r="C9940" s="4" t="s">
        <v>464</v>
      </c>
      <c r="D9940" s="4">
        <v>45</v>
      </c>
      <c r="E9940" s="4" t="s">
        <v>40242</v>
      </c>
      <c r="F9940" s="4">
        <v>0.967467427253723</v>
      </c>
      <c r="G9940" s="4" t="s">
        <v>40243</v>
      </c>
    </row>
    <row r="9941" spans="1:7">
      <c r="A9941" s="4" t="s">
        <v>40244</v>
      </c>
      <c r="B9941" s="4" t="s">
        <v>40245</v>
      </c>
      <c r="C9941" s="4" t="s">
        <v>464</v>
      </c>
      <c r="D9941" s="4">
        <v>37</v>
      </c>
      <c r="E9941" s="4" t="s">
        <v>40246</v>
      </c>
      <c r="F9941" s="4">
        <v>0.967199623584747</v>
      </c>
      <c r="G9941" s="4" t="s">
        <v>40247</v>
      </c>
    </row>
    <row r="9942" spans="1:7">
      <c r="A9942" s="4" t="s">
        <v>40248</v>
      </c>
      <c r="B9942" s="4" t="s">
        <v>40249</v>
      </c>
      <c r="C9942" s="4" t="s">
        <v>464</v>
      </c>
      <c r="D9942" s="4">
        <v>38</v>
      </c>
      <c r="E9942" s="4" t="s">
        <v>40250</v>
      </c>
      <c r="F9942" s="4">
        <v>0.967141628265381</v>
      </c>
      <c r="G9942" s="4" t="s">
        <v>40251</v>
      </c>
    </row>
    <row r="9943" spans="1:7">
      <c r="A9943" s="4" t="s">
        <v>40252</v>
      </c>
      <c r="B9943" s="4" t="s">
        <v>40253</v>
      </c>
      <c r="C9943" s="4" t="s">
        <v>464</v>
      </c>
      <c r="D9943" s="4">
        <v>38</v>
      </c>
      <c r="E9943" s="4" t="s">
        <v>40254</v>
      </c>
      <c r="F9943" s="4">
        <v>0.967068374156952</v>
      </c>
      <c r="G9943" s="4" t="s">
        <v>40255</v>
      </c>
    </row>
    <row r="9944" spans="1:7">
      <c r="A9944" s="4" t="s">
        <v>40256</v>
      </c>
      <c r="B9944" s="4" t="s">
        <v>40257</v>
      </c>
      <c r="C9944" s="4" t="s">
        <v>464</v>
      </c>
      <c r="D9944" s="4">
        <v>34</v>
      </c>
      <c r="E9944" s="4" t="s">
        <v>40258</v>
      </c>
      <c r="F9944" s="4">
        <v>0.966833353042603</v>
      </c>
      <c r="G9944" s="4" t="s">
        <v>40259</v>
      </c>
    </row>
    <row r="9945" spans="1:7">
      <c r="A9945" s="4" t="s">
        <v>40260</v>
      </c>
      <c r="B9945" s="4" t="s">
        <v>40261</v>
      </c>
      <c r="C9945" s="4" t="s">
        <v>464</v>
      </c>
      <c r="D9945" s="4">
        <v>34</v>
      </c>
      <c r="E9945" s="4" t="s">
        <v>40262</v>
      </c>
      <c r="F9945" s="4">
        <v>0.966817259788513</v>
      </c>
      <c r="G9945" s="4" t="s">
        <v>40263</v>
      </c>
    </row>
    <row r="9946" spans="1:7">
      <c r="A9946" s="4" t="s">
        <v>40264</v>
      </c>
      <c r="B9946" s="4" t="s">
        <v>40265</v>
      </c>
      <c r="C9946" s="4" t="s">
        <v>464</v>
      </c>
      <c r="D9946" s="4">
        <v>37</v>
      </c>
      <c r="E9946" s="4" t="s">
        <v>40266</v>
      </c>
      <c r="F9946" s="4">
        <v>0.966598272323608</v>
      </c>
      <c r="G9946" s="4" t="s">
        <v>40267</v>
      </c>
    </row>
    <row r="9947" spans="1:7">
      <c r="A9947" s="4" t="s">
        <v>40268</v>
      </c>
      <c r="B9947" s="4" t="s">
        <v>40269</v>
      </c>
      <c r="C9947" s="4" t="s">
        <v>464</v>
      </c>
      <c r="D9947" s="4">
        <v>42</v>
      </c>
      <c r="E9947" s="4" t="s">
        <v>40270</v>
      </c>
      <c r="F9947" s="4">
        <v>0.966551125049591</v>
      </c>
      <c r="G9947" s="4" t="s">
        <v>40271</v>
      </c>
    </row>
    <row r="9948" spans="1:7">
      <c r="A9948" s="4" t="s">
        <v>40272</v>
      </c>
      <c r="B9948" s="4" t="s">
        <v>40273</v>
      </c>
      <c r="C9948" s="4" t="s">
        <v>464</v>
      </c>
      <c r="D9948" s="4">
        <v>33</v>
      </c>
      <c r="E9948" s="4" t="s">
        <v>40274</v>
      </c>
      <c r="F9948" s="4">
        <v>0.966275691986084</v>
      </c>
      <c r="G9948" s="4" t="s">
        <v>40275</v>
      </c>
    </row>
    <row r="9949" spans="1:7">
      <c r="A9949" s="4" t="s">
        <v>40276</v>
      </c>
      <c r="B9949" s="4" t="s">
        <v>40277</v>
      </c>
      <c r="C9949" s="4" t="s">
        <v>464</v>
      </c>
      <c r="D9949" s="4">
        <v>33</v>
      </c>
      <c r="E9949" s="4" t="s">
        <v>40278</v>
      </c>
      <c r="F9949" s="4">
        <v>0.96569436788559</v>
      </c>
      <c r="G9949" s="4" t="s">
        <v>40279</v>
      </c>
    </row>
    <row r="9950" spans="1:7">
      <c r="A9950" s="4" t="s">
        <v>40280</v>
      </c>
      <c r="B9950" s="4" t="s">
        <v>40281</v>
      </c>
      <c r="C9950" s="4" t="s">
        <v>464</v>
      </c>
      <c r="D9950" s="4">
        <v>41</v>
      </c>
      <c r="E9950" s="4" t="s">
        <v>40282</v>
      </c>
      <c r="F9950" s="4">
        <v>0.96540629863739</v>
      </c>
      <c r="G9950" s="4" t="s">
        <v>40283</v>
      </c>
    </row>
    <row r="9951" spans="1:7">
      <c r="A9951" s="4" t="s">
        <v>40284</v>
      </c>
      <c r="B9951" s="4" t="s">
        <v>40285</v>
      </c>
      <c r="C9951" s="4" t="s">
        <v>464</v>
      </c>
      <c r="D9951" s="4">
        <v>33</v>
      </c>
      <c r="E9951" s="4" t="s">
        <v>40286</v>
      </c>
      <c r="F9951" s="4">
        <v>0.965024650096893</v>
      </c>
      <c r="G9951" s="4" t="s">
        <v>40287</v>
      </c>
    </row>
    <row r="9952" spans="1:7">
      <c r="A9952" s="4" t="s">
        <v>40288</v>
      </c>
      <c r="B9952" s="4" t="s">
        <v>40289</v>
      </c>
      <c r="C9952" s="4" t="s">
        <v>464</v>
      </c>
      <c r="D9952" s="4">
        <v>35</v>
      </c>
      <c r="E9952" s="4" t="s">
        <v>40290</v>
      </c>
      <c r="F9952" s="4">
        <v>0.9649418592453</v>
      </c>
      <c r="G9952" s="4" t="s">
        <v>40291</v>
      </c>
    </row>
    <row r="9953" spans="1:7">
      <c r="A9953" s="4" t="s">
        <v>40292</v>
      </c>
      <c r="B9953" s="4" t="s">
        <v>40293</v>
      </c>
      <c r="C9953" s="4" t="s">
        <v>464</v>
      </c>
      <c r="D9953" s="4">
        <v>36</v>
      </c>
      <c r="E9953" s="4" t="s">
        <v>40294</v>
      </c>
      <c r="F9953" s="4">
        <v>0.964849054813385</v>
      </c>
      <c r="G9953" s="4" t="s">
        <v>40295</v>
      </c>
    </row>
    <row r="9954" spans="1:7">
      <c r="A9954" s="4" t="s">
        <v>40296</v>
      </c>
      <c r="B9954" s="4" t="s">
        <v>40297</v>
      </c>
      <c r="C9954" s="4" t="s">
        <v>464</v>
      </c>
      <c r="D9954" s="4">
        <v>38</v>
      </c>
      <c r="E9954" s="4" t="s">
        <v>40298</v>
      </c>
      <c r="F9954" s="4">
        <v>0.963842570781708</v>
      </c>
      <c r="G9954" s="4" t="s">
        <v>40299</v>
      </c>
    </row>
    <row r="9955" spans="1:7">
      <c r="A9955" s="4" t="s">
        <v>40300</v>
      </c>
      <c r="B9955" s="4" t="s">
        <v>40301</v>
      </c>
      <c r="C9955" s="4" t="s">
        <v>464</v>
      </c>
      <c r="D9955" s="4">
        <v>40</v>
      </c>
      <c r="E9955" s="4" t="s">
        <v>40302</v>
      </c>
      <c r="F9955" s="4">
        <v>0.96363365650177</v>
      </c>
      <c r="G9955" s="4" t="s">
        <v>40303</v>
      </c>
    </row>
    <row r="9956" spans="1:7">
      <c r="A9956" s="4" t="s">
        <v>40304</v>
      </c>
      <c r="B9956" s="4" t="s">
        <v>40305</v>
      </c>
      <c r="C9956" s="4" t="s">
        <v>464</v>
      </c>
      <c r="D9956" s="4">
        <v>37</v>
      </c>
      <c r="E9956" s="4" t="s">
        <v>40306</v>
      </c>
      <c r="F9956" s="4">
        <v>0.9632488489151</v>
      </c>
      <c r="G9956" s="4" t="s">
        <v>40307</v>
      </c>
    </row>
    <row r="9957" spans="1:7">
      <c r="A9957" s="4" t="s">
        <v>40308</v>
      </c>
      <c r="B9957" s="4" t="s">
        <v>40309</v>
      </c>
      <c r="C9957" s="4" t="s">
        <v>464</v>
      </c>
      <c r="D9957" s="4">
        <v>37</v>
      </c>
      <c r="E9957" s="4" t="s">
        <v>40310</v>
      </c>
      <c r="F9957" s="4">
        <v>0.962946057319641</v>
      </c>
      <c r="G9957" s="4" t="s">
        <v>40311</v>
      </c>
    </row>
    <row r="9958" spans="1:7">
      <c r="A9958" s="4" t="s">
        <v>40312</v>
      </c>
      <c r="B9958" s="4" t="s">
        <v>40313</v>
      </c>
      <c r="C9958" s="4" t="s">
        <v>464</v>
      </c>
      <c r="D9958" s="4">
        <v>30</v>
      </c>
      <c r="E9958" s="4" t="s">
        <v>40314</v>
      </c>
      <c r="F9958" s="4">
        <v>0.962932646274567</v>
      </c>
      <c r="G9958" s="4" t="s">
        <v>40315</v>
      </c>
    </row>
    <row r="9959" spans="1:7">
      <c r="A9959" s="4" t="s">
        <v>40316</v>
      </c>
      <c r="B9959" s="4" t="s">
        <v>40317</v>
      </c>
      <c r="C9959" s="4" t="s">
        <v>464</v>
      </c>
      <c r="D9959" s="4">
        <v>37</v>
      </c>
      <c r="E9959" s="4" t="s">
        <v>40318</v>
      </c>
      <c r="F9959" s="4">
        <v>0.962809085845947</v>
      </c>
      <c r="G9959" s="4" t="s">
        <v>40319</v>
      </c>
    </row>
    <row r="9960" spans="1:7">
      <c r="A9960" s="4" t="s">
        <v>40320</v>
      </c>
      <c r="B9960" s="4" t="s">
        <v>40321</v>
      </c>
      <c r="C9960" s="4" t="s">
        <v>464</v>
      </c>
      <c r="D9960" s="4">
        <v>33</v>
      </c>
      <c r="E9960" s="4" t="s">
        <v>40322</v>
      </c>
      <c r="F9960" s="4">
        <v>0.962684869766235</v>
      </c>
      <c r="G9960" s="4" t="s">
        <v>40323</v>
      </c>
    </row>
    <row r="9961" spans="1:7">
      <c r="A9961" s="4" t="s">
        <v>40324</v>
      </c>
      <c r="B9961" s="4" t="s">
        <v>40325</v>
      </c>
      <c r="C9961" s="4" t="s">
        <v>464</v>
      </c>
      <c r="D9961" s="4">
        <v>37</v>
      </c>
      <c r="E9961" s="4" t="s">
        <v>40326</v>
      </c>
      <c r="F9961" s="4">
        <v>0.962602376937866</v>
      </c>
      <c r="G9961" s="4" t="s">
        <v>40327</v>
      </c>
    </row>
    <row r="9962" spans="1:7">
      <c r="A9962" s="4" t="s">
        <v>40328</v>
      </c>
      <c r="B9962" s="4" t="s">
        <v>40329</v>
      </c>
      <c r="C9962" s="4" t="s">
        <v>464</v>
      </c>
      <c r="D9962" s="4">
        <v>33</v>
      </c>
      <c r="E9962" s="4" t="s">
        <v>40330</v>
      </c>
      <c r="F9962" s="4">
        <v>0.962182283401489</v>
      </c>
      <c r="G9962" s="4" t="s">
        <v>40331</v>
      </c>
    </row>
    <row r="9963" spans="1:7">
      <c r="A9963" s="4" t="s">
        <v>40332</v>
      </c>
      <c r="B9963" s="4" t="s">
        <v>40333</v>
      </c>
      <c r="C9963" s="4" t="s">
        <v>464</v>
      </c>
      <c r="D9963" s="4">
        <v>36</v>
      </c>
      <c r="E9963" s="4" t="s">
        <v>40334</v>
      </c>
      <c r="F9963" s="4">
        <v>0.961820125579834</v>
      </c>
      <c r="G9963" s="4" t="s">
        <v>40335</v>
      </c>
    </row>
    <row r="9964" spans="1:7">
      <c r="A9964" s="4" t="s">
        <v>40336</v>
      </c>
      <c r="B9964" s="4" t="s">
        <v>40337</v>
      </c>
      <c r="C9964" s="4" t="s">
        <v>464</v>
      </c>
      <c r="D9964" s="4">
        <v>31</v>
      </c>
      <c r="E9964" s="4" t="s">
        <v>40338</v>
      </c>
      <c r="F9964" s="4">
        <v>0.961771130561829</v>
      </c>
      <c r="G9964" s="4" t="s">
        <v>40339</v>
      </c>
    </row>
    <row r="9965" spans="1:7">
      <c r="A9965" s="4" t="s">
        <v>40340</v>
      </c>
      <c r="B9965" s="4" t="s">
        <v>40341</v>
      </c>
      <c r="C9965" s="4" t="s">
        <v>464</v>
      </c>
      <c r="D9965" s="4">
        <v>33</v>
      </c>
      <c r="E9965" s="4" t="s">
        <v>40342</v>
      </c>
      <c r="F9965" s="4">
        <v>0.96156632900238</v>
      </c>
      <c r="G9965" s="4" t="s">
        <v>40343</v>
      </c>
    </row>
    <row r="9966" spans="1:7">
      <c r="A9966" s="4" t="s">
        <v>40344</v>
      </c>
      <c r="B9966" s="4" t="s">
        <v>40345</v>
      </c>
      <c r="C9966" s="4" t="s">
        <v>464</v>
      </c>
      <c r="D9966" s="4">
        <v>39</v>
      </c>
      <c r="E9966" s="4" t="s">
        <v>40346</v>
      </c>
      <c r="F9966" s="4">
        <v>0.961553990840912</v>
      </c>
      <c r="G9966" s="4" t="s">
        <v>40347</v>
      </c>
    </row>
    <row r="9967" spans="1:7">
      <c r="A9967" s="4" t="s">
        <v>40348</v>
      </c>
      <c r="B9967" s="4" t="s">
        <v>40349</v>
      </c>
      <c r="C9967" s="4" t="s">
        <v>464</v>
      </c>
      <c r="D9967" s="4">
        <v>37</v>
      </c>
      <c r="E9967" s="4" t="s">
        <v>40350</v>
      </c>
      <c r="F9967" s="4">
        <v>0.960987865924835</v>
      </c>
      <c r="G9967" s="4" t="s">
        <v>40351</v>
      </c>
    </row>
    <row r="9968" spans="1:7">
      <c r="A9968" s="4" t="s">
        <v>40352</v>
      </c>
      <c r="B9968" s="4" t="s">
        <v>40353</v>
      </c>
      <c r="C9968" s="4" t="s">
        <v>464</v>
      </c>
      <c r="D9968" s="4">
        <v>33</v>
      </c>
      <c r="E9968" s="4" t="s">
        <v>40354</v>
      </c>
      <c r="F9968" s="4">
        <v>0.960902214050293</v>
      </c>
      <c r="G9968" s="4" t="s">
        <v>40355</v>
      </c>
    </row>
    <row r="9969" spans="1:7">
      <c r="A9969" s="4" t="s">
        <v>40356</v>
      </c>
      <c r="B9969" s="4" t="s">
        <v>40357</v>
      </c>
      <c r="C9969" s="4" t="s">
        <v>464</v>
      </c>
      <c r="D9969" s="4">
        <v>33</v>
      </c>
      <c r="E9969" s="4" t="s">
        <v>40358</v>
      </c>
      <c r="F9969" s="4">
        <v>0.960848391056061</v>
      </c>
      <c r="G9969" s="4" t="s">
        <v>40359</v>
      </c>
    </row>
    <row r="9970" spans="1:7">
      <c r="A9970" s="4" t="s">
        <v>40360</v>
      </c>
      <c r="B9970" s="4" t="s">
        <v>40361</v>
      </c>
      <c r="C9970" s="4" t="s">
        <v>551</v>
      </c>
      <c r="D9970" s="4">
        <v>20</v>
      </c>
      <c r="E9970" s="4" t="s">
        <v>40362</v>
      </c>
      <c r="F9970" s="4">
        <v>0.960720956325531</v>
      </c>
      <c r="G9970" s="4" t="s">
        <v>40363</v>
      </c>
    </row>
    <row r="9971" spans="1:7">
      <c r="A9971" s="4" t="s">
        <v>861</v>
      </c>
      <c r="B9971" s="4" t="s">
        <v>862</v>
      </c>
      <c r="C9971" s="4" t="s">
        <v>464</v>
      </c>
      <c r="D9971" s="4">
        <v>38</v>
      </c>
      <c r="E9971" s="4" t="s">
        <v>863</v>
      </c>
      <c r="F9971" s="4">
        <v>0.960622608661652</v>
      </c>
      <c r="G9971" s="4" t="s">
        <v>864</v>
      </c>
    </row>
    <row r="9972" spans="1:7">
      <c r="A9972" s="4" t="s">
        <v>40364</v>
      </c>
      <c r="B9972" s="4" t="s">
        <v>40365</v>
      </c>
      <c r="C9972" s="4" t="s">
        <v>464</v>
      </c>
      <c r="D9972" s="4">
        <v>29</v>
      </c>
      <c r="E9972" s="4" t="s">
        <v>40366</v>
      </c>
      <c r="F9972" s="4">
        <v>0.960505127906799</v>
      </c>
      <c r="G9972" s="4" t="s">
        <v>40367</v>
      </c>
    </row>
    <row r="9973" spans="1:7">
      <c r="A9973" s="4" t="s">
        <v>40368</v>
      </c>
      <c r="B9973" s="4" t="s">
        <v>40369</v>
      </c>
      <c r="C9973" s="4" t="s">
        <v>464</v>
      </c>
      <c r="D9973" s="4">
        <v>35</v>
      </c>
      <c r="E9973" s="4" t="s">
        <v>40370</v>
      </c>
      <c r="F9973" s="4">
        <v>0.960187673568726</v>
      </c>
      <c r="G9973" s="4" t="s">
        <v>40371</v>
      </c>
    </row>
    <row r="9974" spans="1:7">
      <c r="A9974" s="4" t="s">
        <v>40372</v>
      </c>
      <c r="B9974" s="4" t="s">
        <v>40373</v>
      </c>
      <c r="C9974" s="4" t="s">
        <v>464</v>
      </c>
      <c r="D9974" s="4">
        <v>37</v>
      </c>
      <c r="E9974" s="4" t="s">
        <v>40374</v>
      </c>
      <c r="F9974" s="4">
        <v>0.960019946098328</v>
      </c>
      <c r="G9974" s="4" t="s">
        <v>40375</v>
      </c>
    </row>
    <row r="9975" spans="1:7">
      <c r="A9975" s="4" t="s">
        <v>40376</v>
      </c>
      <c r="B9975" s="4" t="s">
        <v>40377</v>
      </c>
      <c r="C9975" s="4" t="s">
        <v>464</v>
      </c>
      <c r="D9975" s="4">
        <v>44</v>
      </c>
      <c r="E9975" s="4" t="s">
        <v>40378</v>
      </c>
      <c r="F9975" s="4">
        <v>0.959603428840637</v>
      </c>
      <c r="G9975" s="4" t="s">
        <v>40379</v>
      </c>
    </row>
    <row r="9976" spans="1:7">
      <c r="A9976" s="4" t="s">
        <v>40380</v>
      </c>
      <c r="B9976" s="4" t="s">
        <v>40381</v>
      </c>
      <c r="C9976" s="4" t="s">
        <v>464</v>
      </c>
      <c r="D9976" s="4">
        <v>32</v>
      </c>
      <c r="E9976" s="4" t="s">
        <v>40382</v>
      </c>
      <c r="F9976" s="4">
        <v>0.959370255470276</v>
      </c>
      <c r="G9976" s="4" t="s">
        <v>40383</v>
      </c>
    </row>
    <row r="9977" spans="1:7">
      <c r="A9977" s="4" t="s">
        <v>40384</v>
      </c>
      <c r="B9977" s="4" t="s">
        <v>40385</v>
      </c>
      <c r="C9977" s="4" t="s">
        <v>464</v>
      </c>
      <c r="D9977" s="4">
        <v>43</v>
      </c>
      <c r="E9977" s="4" t="s">
        <v>40386</v>
      </c>
      <c r="F9977" s="4">
        <v>0.95924174785614</v>
      </c>
      <c r="G9977" s="4" t="s">
        <v>40387</v>
      </c>
    </row>
    <row r="9978" spans="1:7">
      <c r="A9978" s="4" t="s">
        <v>40388</v>
      </c>
      <c r="B9978" s="4" t="s">
        <v>40389</v>
      </c>
      <c r="C9978" s="4" t="s">
        <v>464</v>
      </c>
      <c r="D9978" s="4">
        <v>33</v>
      </c>
      <c r="E9978" s="4" t="s">
        <v>40390</v>
      </c>
      <c r="F9978" s="4">
        <v>0.959213316440582</v>
      </c>
      <c r="G9978" s="4" t="s">
        <v>40391</v>
      </c>
    </row>
    <row r="9979" spans="1:7">
      <c r="A9979" s="4" t="s">
        <v>40392</v>
      </c>
      <c r="B9979" s="4" t="s">
        <v>40393</v>
      </c>
      <c r="C9979" s="4" t="s">
        <v>464</v>
      </c>
      <c r="D9979" s="4">
        <v>32</v>
      </c>
      <c r="E9979" s="4" t="s">
        <v>40394</v>
      </c>
      <c r="F9979" s="4">
        <v>0.95915675163269</v>
      </c>
      <c r="G9979" s="4" t="s">
        <v>40395</v>
      </c>
    </row>
    <row r="9980" spans="1:7">
      <c r="A9980" s="4" t="s">
        <v>40396</v>
      </c>
      <c r="B9980" s="4" t="s">
        <v>40397</v>
      </c>
      <c r="C9980" s="4" t="s">
        <v>464</v>
      </c>
      <c r="D9980" s="4">
        <v>26</v>
      </c>
      <c r="E9980" s="4" t="s">
        <v>40398</v>
      </c>
      <c r="F9980" s="4">
        <v>0.958425879478455</v>
      </c>
      <c r="G9980" s="4" t="s">
        <v>40399</v>
      </c>
    </row>
    <row r="9981" spans="1:7">
      <c r="A9981" s="4" t="s">
        <v>40400</v>
      </c>
      <c r="B9981" s="4" t="s">
        <v>40401</v>
      </c>
      <c r="C9981" s="4" t="s">
        <v>464</v>
      </c>
      <c r="D9981" s="4">
        <v>31</v>
      </c>
      <c r="E9981" s="4" t="s">
        <v>40402</v>
      </c>
      <c r="F9981" s="4">
        <v>0.95831972360611</v>
      </c>
      <c r="G9981" s="4" t="s">
        <v>40403</v>
      </c>
    </row>
    <row r="9982" spans="1:7">
      <c r="A9982" s="4" t="s">
        <v>40404</v>
      </c>
      <c r="B9982" s="4" t="s">
        <v>40405</v>
      </c>
      <c r="C9982" s="4" t="s">
        <v>464</v>
      </c>
      <c r="D9982" s="4">
        <v>35</v>
      </c>
      <c r="E9982" s="4" t="s">
        <v>40406</v>
      </c>
      <c r="F9982" s="4">
        <v>0.958170294761658</v>
      </c>
      <c r="G9982" s="4" t="s">
        <v>40407</v>
      </c>
    </row>
    <row r="9983" spans="1:7">
      <c r="A9983" s="4" t="s">
        <v>40408</v>
      </c>
      <c r="B9983" s="4" t="s">
        <v>40409</v>
      </c>
      <c r="C9983" s="4" t="s">
        <v>464</v>
      </c>
      <c r="D9983" s="4">
        <v>38</v>
      </c>
      <c r="E9983" s="4" t="s">
        <v>40410</v>
      </c>
      <c r="F9983" s="4">
        <v>0.957850098609924</v>
      </c>
      <c r="G9983" s="4" t="s">
        <v>40411</v>
      </c>
    </row>
    <row r="9984" spans="1:7">
      <c r="A9984" s="4" t="s">
        <v>40412</v>
      </c>
      <c r="B9984" s="4" t="s">
        <v>40413</v>
      </c>
      <c r="C9984" s="4" t="s">
        <v>464</v>
      </c>
      <c r="D9984" s="4">
        <v>34</v>
      </c>
      <c r="E9984" s="4" t="s">
        <v>40414</v>
      </c>
      <c r="F9984" s="4">
        <v>0.957810521125793</v>
      </c>
      <c r="G9984" s="4" t="s">
        <v>40415</v>
      </c>
    </row>
    <row r="9985" spans="1:7">
      <c r="A9985" s="4" t="s">
        <v>40416</v>
      </c>
      <c r="B9985" s="4" t="s">
        <v>40417</v>
      </c>
      <c r="C9985" s="4" t="s">
        <v>464</v>
      </c>
      <c r="D9985" s="4">
        <v>40</v>
      </c>
      <c r="E9985" s="4" t="s">
        <v>40418</v>
      </c>
      <c r="F9985" s="4">
        <v>0.957136988639832</v>
      </c>
      <c r="G9985" s="4" t="s">
        <v>40419</v>
      </c>
    </row>
    <row r="9986" spans="1:7">
      <c r="A9986" s="4" t="s">
        <v>40420</v>
      </c>
      <c r="B9986" s="4" t="s">
        <v>40421</v>
      </c>
      <c r="C9986" s="4" t="s">
        <v>464</v>
      </c>
      <c r="D9986" s="4">
        <v>46</v>
      </c>
      <c r="E9986" s="4" t="s">
        <v>40422</v>
      </c>
      <c r="F9986" s="4">
        <v>0.956685185432434</v>
      </c>
      <c r="G9986" s="4" t="s">
        <v>40423</v>
      </c>
    </row>
    <row r="9987" spans="1:7">
      <c r="A9987" s="4" t="s">
        <v>40424</v>
      </c>
      <c r="B9987" s="4" t="s">
        <v>40425</v>
      </c>
      <c r="C9987" s="4" t="s">
        <v>464</v>
      </c>
      <c r="D9987" s="4">
        <v>34</v>
      </c>
      <c r="E9987" s="4" t="s">
        <v>40426</v>
      </c>
      <c r="F9987" s="4">
        <v>0.95666640996933</v>
      </c>
      <c r="G9987" s="4" t="s">
        <v>40427</v>
      </c>
    </row>
    <row r="9988" spans="1:7">
      <c r="A9988" s="4" t="s">
        <v>849</v>
      </c>
      <c r="B9988" s="4" t="s">
        <v>850</v>
      </c>
      <c r="C9988" s="4" t="s">
        <v>464</v>
      </c>
      <c r="D9988" s="4">
        <v>39</v>
      </c>
      <c r="E9988" s="4" t="s">
        <v>851</v>
      </c>
      <c r="F9988" s="4">
        <v>0.956289291381836</v>
      </c>
      <c r="G9988" s="4" t="s">
        <v>852</v>
      </c>
    </row>
    <row r="9989" spans="1:7">
      <c r="A9989" s="4" t="s">
        <v>40428</v>
      </c>
      <c r="B9989" s="4" t="s">
        <v>40429</v>
      </c>
      <c r="C9989" s="4" t="s">
        <v>464</v>
      </c>
      <c r="D9989" s="4">
        <v>34</v>
      </c>
      <c r="E9989" s="4" t="s">
        <v>40430</v>
      </c>
      <c r="F9989" s="4">
        <v>0.956165075302124</v>
      </c>
      <c r="G9989" s="4" t="s">
        <v>40431</v>
      </c>
    </row>
    <row r="9990" spans="1:7">
      <c r="A9990" s="4" t="s">
        <v>40432</v>
      </c>
      <c r="B9990" s="4" t="s">
        <v>40433</v>
      </c>
      <c r="C9990" s="4" t="s">
        <v>464</v>
      </c>
      <c r="D9990" s="4">
        <v>32</v>
      </c>
      <c r="E9990" s="4" t="s">
        <v>40434</v>
      </c>
      <c r="F9990" s="4">
        <v>0.9560387134552</v>
      </c>
      <c r="G9990" s="4" t="s">
        <v>40435</v>
      </c>
    </row>
    <row r="9991" spans="1:7">
      <c r="A9991" s="4" t="s">
        <v>40436</v>
      </c>
      <c r="B9991" s="4" t="s">
        <v>40437</v>
      </c>
      <c r="C9991" s="4" t="s">
        <v>464</v>
      </c>
      <c r="D9991" s="4">
        <v>37</v>
      </c>
      <c r="E9991" s="4" t="s">
        <v>40438</v>
      </c>
      <c r="F9991" s="4">
        <v>0.956018447875977</v>
      </c>
      <c r="G9991" s="4" t="s">
        <v>40439</v>
      </c>
    </row>
    <row r="9992" spans="1:7">
      <c r="A9992" s="4" t="s">
        <v>40440</v>
      </c>
      <c r="B9992" s="4" t="s">
        <v>40441</v>
      </c>
      <c r="C9992" s="4" t="s">
        <v>464</v>
      </c>
      <c r="D9992" s="4">
        <v>37</v>
      </c>
      <c r="E9992" s="4" t="s">
        <v>40442</v>
      </c>
      <c r="F9992" s="4">
        <v>0.955720901489258</v>
      </c>
      <c r="G9992" s="4" t="s">
        <v>40443</v>
      </c>
    </row>
    <row r="9993" spans="1:7">
      <c r="A9993" s="4" t="s">
        <v>40444</v>
      </c>
      <c r="B9993" s="4" t="s">
        <v>40445</v>
      </c>
      <c r="C9993" s="4" t="s">
        <v>464</v>
      </c>
      <c r="D9993" s="4">
        <v>36</v>
      </c>
      <c r="E9993" s="4" t="s">
        <v>40446</v>
      </c>
      <c r="F9993" s="4">
        <v>0.954768419265747</v>
      </c>
      <c r="G9993" s="4" t="s">
        <v>40447</v>
      </c>
    </row>
    <row r="9994" spans="1:7">
      <c r="A9994" s="4" t="s">
        <v>40448</v>
      </c>
      <c r="B9994" s="4" t="s">
        <v>40449</v>
      </c>
      <c r="C9994" s="4" t="s">
        <v>464</v>
      </c>
      <c r="D9994" s="4">
        <v>45</v>
      </c>
      <c r="E9994" s="4" t="s">
        <v>40450</v>
      </c>
      <c r="F9994" s="4">
        <v>0.954555511474609</v>
      </c>
      <c r="G9994" s="4" t="s">
        <v>40451</v>
      </c>
    </row>
    <row r="9995" spans="1:7">
      <c r="A9995" s="4" t="s">
        <v>40452</v>
      </c>
      <c r="B9995" s="4" t="s">
        <v>40453</v>
      </c>
      <c r="C9995" s="4" t="s">
        <v>464</v>
      </c>
      <c r="D9995" s="4">
        <v>22</v>
      </c>
      <c r="E9995" s="4" t="s">
        <v>40454</v>
      </c>
      <c r="F9995" s="4">
        <v>0.954461514949799</v>
      </c>
      <c r="G9995" s="4" t="s">
        <v>40455</v>
      </c>
    </row>
    <row r="9996" spans="1:7">
      <c r="A9996" s="4" t="s">
        <v>40456</v>
      </c>
      <c r="B9996" s="4" t="s">
        <v>40457</v>
      </c>
      <c r="C9996" s="4" t="s">
        <v>464</v>
      </c>
      <c r="D9996" s="4">
        <v>28</v>
      </c>
      <c r="E9996" s="4" t="s">
        <v>40458</v>
      </c>
      <c r="F9996" s="4">
        <v>0.953930020332336</v>
      </c>
      <c r="G9996" s="4" t="s">
        <v>40459</v>
      </c>
    </row>
    <row r="9997" spans="1:7">
      <c r="A9997" s="4" t="s">
        <v>40460</v>
      </c>
      <c r="B9997" s="4" t="s">
        <v>40461</v>
      </c>
      <c r="C9997" s="4" t="s">
        <v>464</v>
      </c>
      <c r="D9997" s="4">
        <v>23</v>
      </c>
      <c r="E9997" s="4" t="s">
        <v>40462</v>
      </c>
      <c r="F9997" s="4">
        <v>0.953930020332336</v>
      </c>
      <c r="G9997" s="4" t="s">
        <v>40463</v>
      </c>
    </row>
    <row r="9998" spans="1:7">
      <c r="A9998" s="4" t="s">
        <v>40464</v>
      </c>
      <c r="B9998" s="4" t="s">
        <v>40465</v>
      </c>
      <c r="C9998" s="4" t="s">
        <v>4103</v>
      </c>
      <c r="D9998" s="4">
        <v>13</v>
      </c>
      <c r="E9998" s="4" t="s">
        <v>40466</v>
      </c>
      <c r="F9998" s="4">
        <v>0.953930020332336</v>
      </c>
      <c r="G9998" s="4" t="s">
        <v>40467</v>
      </c>
    </row>
    <row r="9999" spans="1:7">
      <c r="A9999" s="4" t="s">
        <v>40468</v>
      </c>
      <c r="B9999" s="4" t="s">
        <v>40469</v>
      </c>
      <c r="C9999" s="4" t="s">
        <v>4103</v>
      </c>
      <c r="D9999" s="4">
        <v>11</v>
      </c>
      <c r="E9999" s="4" t="s">
        <v>40470</v>
      </c>
      <c r="F9999" s="4">
        <v>0.953930020332336</v>
      </c>
      <c r="G9999" s="4" t="s">
        <v>40471</v>
      </c>
    </row>
    <row r="10000" spans="1:7">
      <c r="A10000" s="4" t="s">
        <v>40472</v>
      </c>
      <c r="B10000" s="4" t="s">
        <v>40473</v>
      </c>
      <c r="C10000" s="4" t="s">
        <v>4103</v>
      </c>
      <c r="D10000" s="4">
        <v>8</v>
      </c>
      <c r="E10000" s="4" t="s">
        <v>40474</v>
      </c>
      <c r="F10000" s="4">
        <v>0.953930020332336</v>
      </c>
      <c r="G10000" s="4" t="s">
        <v>40475</v>
      </c>
    </row>
    <row r="10001" spans="1:7">
      <c r="A10001" s="4" t="s">
        <v>40476</v>
      </c>
      <c r="B10001" s="4" t="s">
        <v>40477</v>
      </c>
      <c r="C10001" s="4" t="s">
        <v>4103</v>
      </c>
      <c r="D10001" s="4">
        <v>7</v>
      </c>
      <c r="E10001" s="4" t="s">
        <v>40478</v>
      </c>
      <c r="F10001" s="4">
        <v>0.953930020332336</v>
      </c>
      <c r="G10001" s="4" t="s">
        <v>40479</v>
      </c>
    </row>
    <row r="10002" spans="1:7">
      <c r="A10002" s="4" t="s">
        <v>40480</v>
      </c>
      <c r="B10002" s="4" t="s">
        <v>40481</v>
      </c>
      <c r="C10002" s="4" t="s">
        <v>464</v>
      </c>
      <c r="D10002" s="4">
        <v>29</v>
      </c>
      <c r="E10002" s="4" t="s">
        <v>40482</v>
      </c>
      <c r="F10002" s="4">
        <v>0.953390121459961</v>
      </c>
      <c r="G10002" s="4" t="s">
        <v>40483</v>
      </c>
    </row>
    <row r="10003" spans="1:7">
      <c r="A10003" s="4" t="s">
        <v>40484</v>
      </c>
      <c r="B10003" s="4" t="s">
        <v>40485</v>
      </c>
      <c r="C10003" s="4" t="s">
        <v>464</v>
      </c>
      <c r="D10003" s="4">
        <v>37</v>
      </c>
      <c r="E10003" s="4" t="s">
        <v>40486</v>
      </c>
      <c r="F10003" s="4">
        <v>0.953079402446747</v>
      </c>
      <c r="G10003" s="4" t="s">
        <v>40487</v>
      </c>
    </row>
    <row r="10004" spans="1:7">
      <c r="A10004" s="4" t="s">
        <v>40488</v>
      </c>
      <c r="B10004" s="4" t="s">
        <v>40489</v>
      </c>
      <c r="C10004" s="4" t="s">
        <v>464</v>
      </c>
      <c r="D10004" s="4">
        <v>35</v>
      </c>
      <c r="E10004" s="4" t="s">
        <v>40490</v>
      </c>
      <c r="F10004" s="4">
        <v>0.95304274559021</v>
      </c>
      <c r="G10004" s="4" t="s">
        <v>40491</v>
      </c>
    </row>
    <row r="10005" spans="1:7">
      <c r="A10005" s="4" t="s">
        <v>40492</v>
      </c>
      <c r="B10005" s="4" t="s">
        <v>40493</v>
      </c>
      <c r="C10005" s="4" t="s">
        <v>464</v>
      </c>
      <c r="D10005" s="4">
        <v>38</v>
      </c>
      <c r="E10005" s="4" t="s">
        <v>40494</v>
      </c>
      <c r="F10005" s="4">
        <v>0.952564358711243</v>
      </c>
      <c r="G10005" s="4" t="s">
        <v>40495</v>
      </c>
    </row>
    <row r="10006" spans="1:7">
      <c r="A10006" s="4" t="s">
        <v>40496</v>
      </c>
      <c r="B10006" s="4" t="s">
        <v>40497</v>
      </c>
      <c r="C10006" s="4" t="s">
        <v>464</v>
      </c>
      <c r="D10006" s="4">
        <v>31</v>
      </c>
      <c r="E10006" s="4" t="s">
        <v>40498</v>
      </c>
      <c r="F10006" s="4">
        <v>0.952550292015076</v>
      </c>
      <c r="G10006" s="4" t="s">
        <v>40499</v>
      </c>
    </row>
    <row r="10007" spans="1:7">
      <c r="A10007" s="4" t="s">
        <v>40500</v>
      </c>
      <c r="B10007" s="4" t="s">
        <v>40501</v>
      </c>
      <c r="C10007" s="4" t="s">
        <v>464</v>
      </c>
      <c r="D10007" s="4">
        <v>26</v>
      </c>
      <c r="E10007" s="4" t="s">
        <v>40502</v>
      </c>
      <c r="F10007" s="4">
        <v>0.9520103931427</v>
      </c>
      <c r="G10007" s="4" t="s">
        <v>40503</v>
      </c>
    </row>
    <row r="10008" spans="1:7">
      <c r="A10008" s="4" t="s">
        <v>40504</v>
      </c>
      <c r="B10008" s="4" t="s">
        <v>40505</v>
      </c>
      <c r="C10008" s="4" t="s">
        <v>464</v>
      </c>
      <c r="D10008" s="4">
        <v>37</v>
      </c>
      <c r="E10008" s="4" t="s">
        <v>40506</v>
      </c>
      <c r="F10008" s="4">
        <v>0.951416373252869</v>
      </c>
      <c r="G10008" s="4" t="s">
        <v>40507</v>
      </c>
    </row>
    <row r="10009" spans="1:7">
      <c r="A10009" s="4" t="s">
        <v>40508</v>
      </c>
      <c r="B10009" s="4" t="s">
        <v>40509</v>
      </c>
      <c r="C10009" s="4" t="s">
        <v>464</v>
      </c>
      <c r="D10009" s="4">
        <v>42</v>
      </c>
      <c r="E10009" s="4" t="s">
        <v>40510</v>
      </c>
      <c r="F10009" s="4">
        <v>0.951163530349731</v>
      </c>
      <c r="G10009" s="4" t="s">
        <v>40511</v>
      </c>
    </row>
    <row r="10010" spans="1:7">
      <c r="A10010" s="4" t="s">
        <v>40512</v>
      </c>
      <c r="B10010" s="4" t="s">
        <v>40513</v>
      </c>
      <c r="C10010" s="4" t="s">
        <v>464</v>
      </c>
      <c r="D10010" s="4">
        <v>36</v>
      </c>
      <c r="E10010" s="4" t="s">
        <v>40514</v>
      </c>
      <c r="F10010" s="4">
        <v>0.951095044612885</v>
      </c>
      <c r="G10010" s="4" t="s">
        <v>40515</v>
      </c>
    </row>
    <row r="10011" spans="1:7">
      <c r="A10011" s="4" t="s">
        <v>40516</v>
      </c>
      <c r="B10011" s="4" t="s">
        <v>40517</v>
      </c>
      <c r="C10011" s="4" t="s">
        <v>464</v>
      </c>
      <c r="D10011" s="4">
        <v>36</v>
      </c>
      <c r="E10011" s="4" t="s">
        <v>40518</v>
      </c>
      <c r="F10011" s="4">
        <v>0.950894474983215</v>
      </c>
      <c r="G10011" s="4" t="s">
        <v>40519</v>
      </c>
    </row>
    <row r="10012" spans="1:7">
      <c r="A10012" s="4" t="s">
        <v>40520</v>
      </c>
      <c r="B10012" s="4" t="s">
        <v>40521</v>
      </c>
      <c r="C10012" s="4" t="s">
        <v>464</v>
      </c>
      <c r="D10012" s="4">
        <v>36</v>
      </c>
      <c r="E10012" s="4" t="s">
        <v>40522</v>
      </c>
      <c r="F10012" s="4">
        <v>0.950625002384186</v>
      </c>
      <c r="G10012" s="4" t="s">
        <v>40523</v>
      </c>
    </row>
    <row r="10013" spans="1:7">
      <c r="A10013" s="4" t="s">
        <v>40524</v>
      </c>
      <c r="B10013" s="4" t="s">
        <v>40525</v>
      </c>
      <c r="C10013" s="4" t="s">
        <v>464</v>
      </c>
      <c r="D10013" s="4">
        <v>41</v>
      </c>
      <c r="E10013" s="4" t="s">
        <v>40526</v>
      </c>
      <c r="F10013" s="4">
        <v>0.950285315513611</v>
      </c>
      <c r="G10013" s="4" t="s">
        <v>40527</v>
      </c>
    </row>
    <row r="10014" spans="1:7">
      <c r="A10014" s="4" t="s">
        <v>40528</v>
      </c>
      <c r="B10014" s="4" t="s">
        <v>40529</v>
      </c>
      <c r="C10014" s="4" t="s">
        <v>464</v>
      </c>
      <c r="D10014" s="4">
        <v>37</v>
      </c>
      <c r="E10014" s="4" t="s">
        <v>40530</v>
      </c>
      <c r="F10014" s="4">
        <v>0.95000946521759</v>
      </c>
      <c r="G10014" s="4" t="s">
        <v>40531</v>
      </c>
    </row>
    <row r="10015" spans="1:7">
      <c r="A10015" s="4" t="s">
        <v>40532</v>
      </c>
      <c r="B10015" s="4" t="s">
        <v>40533</v>
      </c>
      <c r="C10015" s="4" t="s">
        <v>464</v>
      </c>
      <c r="D10015" s="4">
        <v>34</v>
      </c>
      <c r="E10015" s="4" t="s">
        <v>40534</v>
      </c>
      <c r="F10015" s="4">
        <v>0.95000946521759</v>
      </c>
      <c r="G10015" s="4" t="s">
        <v>40535</v>
      </c>
    </row>
    <row r="10016" spans="1:7">
      <c r="A10016" s="4" t="s">
        <v>40536</v>
      </c>
      <c r="B10016" s="4" t="s">
        <v>40537</v>
      </c>
      <c r="C10016" s="4" t="s">
        <v>464</v>
      </c>
      <c r="D10016" s="4">
        <v>35</v>
      </c>
      <c r="E10016" s="4" t="s">
        <v>40538</v>
      </c>
      <c r="F10016" s="4">
        <v>0.949969530105591</v>
      </c>
      <c r="G10016" s="4" t="s">
        <v>40539</v>
      </c>
    </row>
    <row r="10017" spans="1:7">
      <c r="A10017" s="4" t="s">
        <v>40540</v>
      </c>
      <c r="B10017" s="4" t="s">
        <v>40541</v>
      </c>
      <c r="C10017" s="4" t="s">
        <v>464</v>
      </c>
      <c r="D10017" s="4">
        <v>36</v>
      </c>
      <c r="E10017" s="4" t="s">
        <v>40542</v>
      </c>
      <c r="F10017" s="4">
        <v>0.949498772621155</v>
      </c>
      <c r="G10017" s="4" t="s">
        <v>40543</v>
      </c>
    </row>
    <row r="10018" spans="1:7">
      <c r="A10018" s="4" t="s">
        <v>40544</v>
      </c>
      <c r="B10018" s="4" t="s">
        <v>40545</v>
      </c>
      <c r="C10018" s="4" t="s">
        <v>464</v>
      </c>
      <c r="D10018" s="4">
        <v>43</v>
      </c>
      <c r="E10018" s="4" t="s">
        <v>40546</v>
      </c>
      <c r="F10018" s="4">
        <v>0.949114620685577</v>
      </c>
      <c r="G10018" s="4" t="s">
        <v>40547</v>
      </c>
    </row>
    <row r="10019" spans="1:7">
      <c r="A10019" s="4" t="s">
        <v>40548</v>
      </c>
      <c r="B10019" s="4" t="s">
        <v>40549</v>
      </c>
      <c r="C10019" s="4" t="s">
        <v>464</v>
      </c>
      <c r="D10019" s="4">
        <v>37</v>
      </c>
      <c r="E10019" s="4" t="s">
        <v>40550</v>
      </c>
      <c r="F10019" s="4">
        <v>0.949039459228516</v>
      </c>
      <c r="G10019" s="4" t="s">
        <v>40551</v>
      </c>
    </row>
    <row r="10020" spans="1:7">
      <c r="A10020" s="4" t="s">
        <v>40552</v>
      </c>
      <c r="B10020" s="4" t="s">
        <v>40553</v>
      </c>
      <c r="C10020" s="4" t="s">
        <v>464</v>
      </c>
      <c r="D10020" s="4">
        <v>39</v>
      </c>
      <c r="E10020" s="4" t="s">
        <v>40554</v>
      </c>
      <c r="F10020" s="4">
        <v>0.948762893676758</v>
      </c>
      <c r="G10020" s="4" t="s">
        <v>40555</v>
      </c>
    </row>
    <row r="10021" spans="1:7">
      <c r="A10021" s="4" t="s">
        <v>40556</v>
      </c>
      <c r="B10021" s="4" t="s">
        <v>40557</v>
      </c>
      <c r="C10021" s="4" t="s">
        <v>464</v>
      </c>
      <c r="D10021" s="4">
        <v>44</v>
      </c>
      <c r="E10021" s="4" t="s">
        <v>40558</v>
      </c>
      <c r="F10021" s="4">
        <v>0.948619544506073</v>
      </c>
      <c r="G10021" s="4" t="s">
        <v>40559</v>
      </c>
    </row>
    <row r="10022" spans="1:7">
      <c r="A10022" s="4" t="s">
        <v>40560</v>
      </c>
      <c r="B10022" s="4" t="s">
        <v>40561</v>
      </c>
      <c r="C10022" s="4" t="s">
        <v>464</v>
      </c>
      <c r="D10022" s="4">
        <v>35</v>
      </c>
      <c r="E10022" s="4" t="s">
        <v>40562</v>
      </c>
      <c r="F10022" s="4">
        <v>0.948512613773346</v>
      </c>
      <c r="G10022" s="4" t="s">
        <v>40563</v>
      </c>
    </row>
    <row r="10023" spans="1:7">
      <c r="A10023" s="4" t="s">
        <v>40564</v>
      </c>
      <c r="B10023" s="4" t="s">
        <v>40565</v>
      </c>
      <c r="C10023" s="4" t="s">
        <v>551</v>
      </c>
      <c r="D10023" s="4">
        <v>20</v>
      </c>
      <c r="E10023" s="4" t="s">
        <v>40566</v>
      </c>
      <c r="F10023" s="4">
        <v>0.948336720466614</v>
      </c>
      <c r="G10023" s="4" t="s">
        <v>40567</v>
      </c>
    </row>
    <row r="10024" spans="1:7">
      <c r="A10024" s="4" t="s">
        <v>40568</v>
      </c>
      <c r="B10024" s="4" t="s">
        <v>40569</v>
      </c>
      <c r="C10024" s="4" t="s">
        <v>464</v>
      </c>
      <c r="D10024" s="4">
        <v>38</v>
      </c>
      <c r="E10024" s="4" t="s">
        <v>40570</v>
      </c>
      <c r="F10024" s="4">
        <v>0.947931885719299</v>
      </c>
      <c r="G10024" s="4" t="s">
        <v>40571</v>
      </c>
    </row>
    <row r="10025" spans="1:7">
      <c r="A10025" s="4" t="s">
        <v>40572</v>
      </c>
      <c r="B10025" s="4" t="s">
        <v>40573</v>
      </c>
      <c r="C10025" s="4" t="s">
        <v>464</v>
      </c>
      <c r="D10025" s="4">
        <v>33</v>
      </c>
      <c r="E10025" s="4" t="s">
        <v>40574</v>
      </c>
      <c r="F10025" s="4">
        <v>0.947713136672974</v>
      </c>
      <c r="G10025" s="4" t="s">
        <v>40575</v>
      </c>
    </row>
    <row r="10026" spans="1:7">
      <c r="A10026" s="4" t="s">
        <v>40576</v>
      </c>
      <c r="B10026" s="4" t="s">
        <v>40577</v>
      </c>
      <c r="C10026" s="4" t="s">
        <v>464</v>
      </c>
      <c r="D10026" s="4">
        <v>34</v>
      </c>
      <c r="E10026" s="4" t="s">
        <v>40578</v>
      </c>
      <c r="F10026" s="4">
        <v>0.947389841079712</v>
      </c>
      <c r="G10026" s="4" t="s">
        <v>40579</v>
      </c>
    </row>
    <row r="10027" spans="1:7">
      <c r="A10027" s="4" t="s">
        <v>40580</v>
      </c>
      <c r="B10027" s="4" t="s">
        <v>40581</v>
      </c>
      <c r="C10027" s="4" t="s">
        <v>464</v>
      </c>
      <c r="D10027" s="4">
        <v>42</v>
      </c>
      <c r="E10027" s="4" t="s">
        <v>40582</v>
      </c>
      <c r="F10027" s="4">
        <v>0.947187960147858</v>
      </c>
      <c r="G10027" s="4" t="s">
        <v>40583</v>
      </c>
    </row>
    <row r="10028" spans="1:7">
      <c r="A10028" s="4" t="s">
        <v>40584</v>
      </c>
      <c r="B10028" s="4" t="s">
        <v>40585</v>
      </c>
      <c r="C10028" s="4" t="s">
        <v>464</v>
      </c>
      <c r="D10028" s="4">
        <v>41</v>
      </c>
      <c r="E10028" s="4" t="s">
        <v>40586</v>
      </c>
      <c r="F10028" s="4">
        <v>0.947167873382568</v>
      </c>
      <c r="G10028" s="4" t="s">
        <v>40587</v>
      </c>
    </row>
    <row r="10029" spans="1:7">
      <c r="A10029" s="4" t="s">
        <v>40588</v>
      </c>
      <c r="B10029" s="4" t="s">
        <v>40589</v>
      </c>
      <c r="C10029" s="4" t="s">
        <v>551</v>
      </c>
      <c r="D10029" s="4">
        <v>19</v>
      </c>
      <c r="E10029" s="4" t="s">
        <v>40590</v>
      </c>
      <c r="F10029" s="4">
        <v>0.947096943855286</v>
      </c>
      <c r="G10029" s="4" t="s">
        <v>40591</v>
      </c>
    </row>
    <row r="10030" spans="1:7">
      <c r="A10030" s="4" t="s">
        <v>40592</v>
      </c>
      <c r="B10030" s="4" t="s">
        <v>40593</v>
      </c>
      <c r="C10030" s="4" t="s">
        <v>464</v>
      </c>
      <c r="D10030" s="4">
        <v>12</v>
      </c>
      <c r="E10030" s="4" t="s">
        <v>40594</v>
      </c>
      <c r="F10030" s="4">
        <v>0.946979165077209</v>
      </c>
      <c r="G10030" s="4" t="s">
        <v>40595</v>
      </c>
    </row>
    <row r="10031" spans="1:7">
      <c r="A10031" s="4" t="s">
        <v>40596</v>
      </c>
      <c r="B10031" s="4" t="s">
        <v>40597</v>
      </c>
      <c r="C10031" s="4" t="s">
        <v>464</v>
      </c>
      <c r="D10031" s="4">
        <v>31</v>
      </c>
      <c r="E10031" s="4" t="s">
        <v>40598</v>
      </c>
      <c r="F10031" s="4">
        <v>0.946788966655731</v>
      </c>
      <c r="G10031" s="4" t="s">
        <v>40599</v>
      </c>
    </row>
    <row r="10032" spans="1:7">
      <c r="A10032" s="4" t="s">
        <v>40600</v>
      </c>
      <c r="B10032" s="4" t="s">
        <v>40601</v>
      </c>
      <c r="C10032" s="4" t="s">
        <v>464</v>
      </c>
      <c r="D10032" s="4">
        <v>37</v>
      </c>
      <c r="E10032" s="4" t="s">
        <v>40602</v>
      </c>
      <c r="F10032" s="4">
        <v>0.946628451347351</v>
      </c>
      <c r="G10032" s="4" t="s">
        <v>40603</v>
      </c>
    </row>
    <row r="10033" spans="1:7">
      <c r="A10033" s="4" t="s">
        <v>40604</v>
      </c>
      <c r="B10033" s="4" t="s">
        <v>40605</v>
      </c>
      <c r="C10033" s="4" t="s">
        <v>464</v>
      </c>
      <c r="D10033" s="4">
        <v>30</v>
      </c>
      <c r="E10033" s="4" t="s">
        <v>40606</v>
      </c>
      <c r="F10033" s="4">
        <v>0.946628451347351</v>
      </c>
      <c r="G10033" s="4" t="s">
        <v>40607</v>
      </c>
    </row>
    <row r="10034" spans="1:7">
      <c r="A10034" s="4" t="s">
        <v>40608</v>
      </c>
      <c r="B10034" s="4" t="s">
        <v>40609</v>
      </c>
      <c r="C10034" s="4" t="s">
        <v>464</v>
      </c>
      <c r="D10034" s="4">
        <v>40</v>
      </c>
      <c r="E10034" s="4" t="s">
        <v>40610</v>
      </c>
      <c r="F10034" s="4">
        <v>0.946177303791046</v>
      </c>
      <c r="G10034" s="4" t="s">
        <v>40611</v>
      </c>
    </row>
    <row r="10035" spans="1:7">
      <c r="A10035" s="4" t="s">
        <v>40612</v>
      </c>
      <c r="B10035" s="4" t="s">
        <v>40613</v>
      </c>
      <c r="C10035" s="4" t="s">
        <v>464</v>
      </c>
      <c r="D10035" s="4">
        <v>38</v>
      </c>
      <c r="E10035" s="4" t="s">
        <v>40614</v>
      </c>
      <c r="F10035" s="4">
        <v>0.946037411689758</v>
      </c>
      <c r="G10035" s="4" t="s">
        <v>40615</v>
      </c>
    </row>
    <row r="10036" spans="1:7">
      <c r="A10036" s="4" t="s">
        <v>40616</v>
      </c>
      <c r="B10036" s="4" t="s">
        <v>40617</v>
      </c>
      <c r="C10036" s="4" t="s">
        <v>464</v>
      </c>
      <c r="D10036" s="4">
        <v>30</v>
      </c>
      <c r="E10036" s="4" t="s">
        <v>40618</v>
      </c>
      <c r="F10036" s="4">
        <v>0.946037411689758</v>
      </c>
      <c r="G10036" s="4" t="s">
        <v>40619</v>
      </c>
    </row>
    <row r="10037" spans="1:7">
      <c r="A10037" s="4" t="s">
        <v>40620</v>
      </c>
      <c r="B10037" s="4" t="s">
        <v>40621</v>
      </c>
      <c r="C10037" s="4" t="s">
        <v>464</v>
      </c>
      <c r="D10037" s="4">
        <v>28</v>
      </c>
      <c r="E10037" s="4" t="s">
        <v>40622</v>
      </c>
      <c r="F10037" s="4">
        <v>0.946037411689758</v>
      </c>
      <c r="G10037" s="4" t="s">
        <v>40623</v>
      </c>
    </row>
    <row r="10038" spans="1:7">
      <c r="A10038" s="4" t="s">
        <v>40624</v>
      </c>
      <c r="B10038" s="4" t="s">
        <v>40625</v>
      </c>
      <c r="C10038" s="4" t="s">
        <v>464</v>
      </c>
      <c r="D10038" s="4">
        <v>39</v>
      </c>
      <c r="E10038" s="4" t="s">
        <v>40626</v>
      </c>
      <c r="F10038" s="4">
        <v>0.945961177349091</v>
      </c>
      <c r="G10038" s="4" t="s">
        <v>40627</v>
      </c>
    </row>
    <row r="10039" spans="1:7">
      <c r="A10039" s="4" t="s">
        <v>40628</v>
      </c>
      <c r="B10039" s="4" t="s">
        <v>40629</v>
      </c>
      <c r="C10039" s="4" t="s">
        <v>464</v>
      </c>
      <c r="D10039" s="4">
        <v>34</v>
      </c>
      <c r="E10039" s="4" t="s">
        <v>40630</v>
      </c>
      <c r="F10039" s="4">
        <v>0.945796966552734</v>
      </c>
      <c r="G10039" s="4" t="s">
        <v>40631</v>
      </c>
    </row>
    <row r="10040" spans="1:7">
      <c r="A10040" s="4" t="s">
        <v>40632</v>
      </c>
      <c r="B10040" s="4" t="s">
        <v>40633</v>
      </c>
      <c r="C10040" s="4" t="s">
        <v>464</v>
      </c>
      <c r="D10040" s="4">
        <v>32</v>
      </c>
      <c r="E10040" s="4" t="s">
        <v>40634</v>
      </c>
      <c r="F10040" s="4">
        <v>0.945583522319794</v>
      </c>
      <c r="G10040" s="4" t="s">
        <v>40635</v>
      </c>
    </row>
    <row r="10041" spans="1:7">
      <c r="A10041" s="4" t="s">
        <v>40636</v>
      </c>
      <c r="B10041" s="4" t="s">
        <v>40637</v>
      </c>
      <c r="C10041" s="4" t="s">
        <v>464</v>
      </c>
      <c r="D10041" s="4">
        <v>37</v>
      </c>
      <c r="E10041" s="4" t="s">
        <v>40638</v>
      </c>
      <c r="F10041" s="4">
        <v>0.945352792739868</v>
      </c>
      <c r="G10041" s="4" t="s">
        <v>40639</v>
      </c>
    </row>
    <row r="10042" spans="1:7">
      <c r="A10042" s="4" t="s">
        <v>40640</v>
      </c>
      <c r="B10042" s="4" t="s">
        <v>40641</v>
      </c>
      <c r="C10042" s="4" t="s">
        <v>464</v>
      </c>
      <c r="D10042" s="4">
        <v>38</v>
      </c>
      <c r="E10042" s="4" t="s">
        <v>40642</v>
      </c>
      <c r="F10042" s="4">
        <v>0.945352435112</v>
      </c>
      <c r="G10042" s="4" t="s">
        <v>40643</v>
      </c>
    </row>
    <row r="10043" spans="1:7">
      <c r="A10043" s="4" t="s">
        <v>40644</v>
      </c>
      <c r="B10043" s="4" t="s">
        <v>40645</v>
      </c>
      <c r="C10043" s="4" t="s">
        <v>464</v>
      </c>
      <c r="D10043" s="4">
        <v>47</v>
      </c>
      <c r="E10043" s="4" t="s">
        <v>40646</v>
      </c>
      <c r="F10043" s="4">
        <v>0.945307016372681</v>
      </c>
      <c r="G10043" s="4" t="s">
        <v>40647</v>
      </c>
    </row>
    <row r="10044" spans="1:7">
      <c r="A10044" s="4" t="s">
        <v>40648</v>
      </c>
      <c r="B10044" s="4" t="s">
        <v>40649</v>
      </c>
      <c r="C10044" s="4" t="s">
        <v>464</v>
      </c>
      <c r="D10044" s="4">
        <v>37</v>
      </c>
      <c r="E10044" s="4" t="s">
        <v>40650</v>
      </c>
      <c r="F10044" s="4">
        <v>0.945196330547333</v>
      </c>
      <c r="G10044" s="4" t="s">
        <v>40651</v>
      </c>
    </row>
    <row r="10045" spans="1:7">
      <c r="A10045" s="4" t="s">
        <v>40652</v>
      </c>
      <c r="B10045" s="4" t="s">
        <v>40652</v>
      </c>
      <c r="C10045" s="4" t="s">
        <v>464</v>
      </c>
      <c r="D10045" s="4">
        <v>30</v>
      </c>
      <c r="E10045" s="4" t="s">
        <v>40653</v>
      </c>
      <c r="F10045" s="4">
        <v>0.945074319839478</v>
      </c>
      <c r="G10045" s="4" t="s">
        <v>40654</v>
      </c>
    </row>
    <row r="10046" spans="1:7">
      <c r="A10046" s="4" t="s">
        <v>40655</v>
      </c>
      <c r="B10046" s="4" t="s">
        <v>40656</v>
      </c>
      <c r="C10046" s="4" t="s">
        <v>464</v>
      </c>
      <c r="D10046" s="4">
        <v>24</v>
      </c>
      <c r="E10046" s="4" t="s">
        <v>40657</v>
      </c>
      <c r="F10046" s="4">
        <v>0.945074319839478</v>
      </c>
      <c r="G10046" s="4" t="s">
        <v>40658</v>
      </c>
    </row>
    <row r="10047" spans="1:7">
      <c r="A10047" s="4" t="s">
        <v>40659</v>
      </c>
      <c r="B10047" s="4" t="s">
        <v>40660</v>
      </c>
      <c r="C10047" s="4" t="s">
        <v>464</v>
      </c>
      <c r="D10047" s="4">
        <v>26</v>
      </c>
      <c r="E10047" s="4" t="s">
        <v>40661</v>
      </c>
      <c r="F10047" s="4">
        <v>0.944456815719604</v>
      </c>
      <c r="G10047" s="4" t="s">
        <v>40662</v>
      </c>
    </row>
    <row r="10048" spans="1:7">
      <c r="A10048" s="4" t="s">
        <v>40663</v>
      </c>
      <c r="B10048" s="4" t="s">
        <v>40664</v>
      </c>
      <c r="C10048" s="4" t="s">
        <v>464</v>
      </c>
      <c r="D10048" s="4">
        <v>38</v>
      </c>
      <c r="E10048" s="4" t="s">
        <v>40665</v>
      </c>
      <c r="F10048" s="4">
        <v>0.943749308586121</v>
      </c>
      <c r="G10048" s="4" t="s">
        <v>40666</v>
      </c>
    </row>
    <row r="10049" spans="1:7">
      <c r="A10049" s="4" t="s">
        <v>40667</v>
      </c>
      <c r="B10049" s="4" t="s">
        <v>40668</v>
      </c>
      <c r="C10049" s="4" t="s">
        <v>464</v>
      </c>
      <c r="D10049" s="4">
        <v>29</v>
      </c>
      <c r="E10049" s="4" t="s">
        <v>40669</v>
      </c>
      <c r="F10049" s="4">
        <v>0.943575501441956</v>
      </c>
      <c r="G10049" s="4" t="s">
        <v>40670</v>
      </c>
    </row>
    <row r="10050" spans="1:7">
      <c r="A10050" s="4" t="s">
        <v>40671</v>
      </c>
      <c r="B10050" s="4" t="s">
        <v>40672</v>
      </c>
      <c r="C10050" s="4" t="s">
        <v>464</v>
      </c>
      <c r="D10050" s="4">
        <v>40</v>
      </c>
      <c r="E10050" s="4" t="s">
        <v>40673</v>
      </c>
      <c r="F10050" s="4">
        <v>0.943073153495789</v>
      </c>
      <c r="G10050" s="4" t="s">
        <v>40674</v>
      </c>
    </row>
    <row r="10051" spans="1:7">
      <c r="A10051" s="4" t="s">
        <v>40675</v>
      </c>
      <c r="B10051" s="4" t="s">
        <v>40676</v>
      </c>
      <c r="C10051" s="4" t="s">
        <v>464</v>
      </c>
      <c r="D10051" s="4">
        <v>40</v>
      </c>
      <c r="E10051" s="4" t="s">
        <v>40677</v>
      </c>
      <c r="F10051" s="4">
        <v>0.94252336025238</v>
      </c>
      <c r="G10051" s="4" t="s">
        <v>40678</v>
      </c>
    </row>
    <row r="10052" spans="1:7">
      <c r="A10052" s="4" t="s">
        <v>40679</v>
      </c>
      <c r="B10052" s="4" t="s">
        <v>40680</v>
      </c>
      <c r="C10052" s="4" t="s">
        <v>464</v>
      </c>
      <c r="D10052" s="4">
        <v>37</v>
      </c>
      <c r="E10052" s="4" t="s">
        <v>40681</v>
      </c>
      <c r="F10052" s="4">
        <v>0.942416667938232</v>
      </c>
      <c r="G10052" s="4" t="s">
        <v>40682</v>
      </c>
    </row>
    <row r="10053" spans="1:7">
      <c r="A10053" s="4" t="s">
        <v>40683</v>
      </c>
      <c r="B10053" s="4" t="s">
        <v>40684</v>
      </c>
      <c r="C10053" s="4" t="s">
        <v>551</v>
      </c>
      <c r="D10053" s="4">
        <v>16</v>
      </c>
      <c r="E10053" s="4" t="s">
        <v>40685</v>
      </c>
      <c r="F10053" s="4">
        <v>0.941917538642883</v>
      </c>
      <c r="G10053" s="4" t="s">
        <v>40686</v>
      </c>
    </row>
    <row r="10054" spans="1:7">
      <c r="A10054" s="4" t="s">
        <v>40687</v>
      </c>
      <c r="B10054" s="4" t="s">
        <v>40688</v>
      </c>
      <c r="C10054" s="4" t="s">
        <v>464</v>
      </c>
      <c r="D10054" s="4">
        <v>40</v>
      </c>
      <c r="E10054" s="4" t="s">
        <v>40689</v>
      </c>
      <c r="F10054" s="4">
        <v>0.941744685173035</v>
      </c>
      <c r="G10054" s="4" t="s">
        <v>40690</v>
      </c>
    </row>
    <row r="10055" spans="1:7">
      <c r="A10055" s="4" t="s">
        <v>40691</v>
      </c>
      <c r="B10055" s="4" t="s">
        <v>40692</v>
      </c>
      <c r="C10055" s="4" t="s">
        <v>4103</v>
      </c>
      <c r="D10055" s="4">
        <v>4</v>
      </c>
      <c r="E10055" s="4" t="s">
        <v>40693</v>
      </c>
      <c r="F10055" s="4">
        <v>0.941378355026245</v>
      </c>
      <c r="G10055" s="4" t="s">
        <v>40694</v>
      </c>
    </row>
    <row r="10056" spans="1:7">
      <c r="A10056" s="4" t="s">
        <v>40695</v>
      </c>
      <c r="B10056" s="4" t="s">
        <v>40696</v>
      </c>
      <c r="C10056" s="4" t="s">
        <v>464</v>
      </c>
      <c r="D10056" s="4">
        <v>37</v>
      </c>
      <c r="E10056" s="4" t="s">
        <v>40697</v>
      </c>
      <c r="F10056" s="4">
        <v>0.941182255744934</v>
      </c>
      <c r="G10056" s="4" t="s">
        <v>40698</v>
      </c>
    </row>
    <row r="10057" spans="1:7">
      <c r="A10057" s="4" t="s">
        <v>40699</v>
      </c>
      <c r="B10057" s="4" t="s">
        <v>40700</v>
      </c>
      <c r="C10057" s="4" t="s">
        <v>464</v>
      </c>
      <c r="D10057" s="4">
        <v>41</v>
      </c>
      <c r="E10057" s="4" t="s">
        <v>40701</v>
      </c>
      <c r="F10057" s="4">
        <v>0.941121697425842</v>
      </c>
      <c r="G10057" s="4" t="s">
        <v>40702</v>
      </c>
    </row>
    <row r="10058" spans="1:7">
      <c r="A10058" s="4" t="s">
        <v>40703</v>
      </c>
      <c r="B10058" s="4" t="s">
        <v>40704</v>
      </c>
      <c r="C10058" s="4" t="s">
        <v>464</v>
      </c>
      <c r="D10058" s="4">
        <v>33</v>
      </c>
      <c r="E10058" s="4" t="s">
        <v>40705</v>
      </c>
      <c r="F10058" s="4">
        <v>0.941027641296387</v>
      </c>
      <c r="G10058" s="4" t="s">
        <v>40706</v>
      </c>
    </row>
    <row r="10059" spans="1:7">
      <c r="A10059" s="4" t="s">
        <v>40707</v>
      </c>
      <c r="B10059" s="4" t="s">
        <v>40708</v>
      </c>
      <c r="C10059" s="4" t="s">
        <v>464</v>
      </c>
      <c r="D10059" s="4">
        <v>32</v>
      </c>
      <c r="E10059" s="4" t="s">
        <v>40709</v>
      </c>
      <c r="F10059" s="4">
        <v>0.940940618515015</v>
      </c>
      <c r="G10059" s="4" t="s">
        <v>40710</v>
      </c>
    </row>
    <row r="10060" spans="1:7">
      <c r="A10060" s="4" t="s">
        <v>40711</v>
      </c>
      <c r="B10060" s="4" t="s">
        <v>40712</v>
      </c>
      <c r="C10060" s="4" t="s">
        <v>464</v>
      </c>
      <c r="D10060" s="4">
        <v>39</v>
      </c>
      <c r="E10060" s="4" t="s">
        <v>40713</v>
      </c>
      <c r="F10060" s="4">
        <v>0.940698444843292</v>
      </c>
      <c r="G10060" s="4" t="s">
        <v>40714</v>
      </c>
    </row>
    <row r="10061" spans="1:7">
      <c r="A10061" s="4" t="s">
        <v>40715</v>
      </c>
      <c r="B10061" s="4" t="s">
        <v>40716</v>
      </c>
      <c r="C10061" s="4" t="s">
        <v>464</v>
      </c>
      <c r="D10061" s="4">
        <v>43</v>
      </c>
      <c r="E10061" s="4" t="s">
        <v>40717</v>
      </c>
      <c r="F10061" s="4">
        <v>0.940484821796417</v>
      </c>
      <c r="G10061" s="4" t="s">
        <v>40718</v>
      </c>
    </row>
    <row r="10062" spans="1:7">
      <c r="A10062" s="4" t="s">
        <v>40719</v>
      </c>
      <c r="B10062" s="4" t="s">
        <v>18350</v>
      </c>
      <c r="C10062" s="4" t="s">
        <v>36062</v>
      </c>
      <c r="D10062" s="4">
        <v>8</v>
      </c>
      <c r="E10062" s="4" t="s">
        <v>40720</v>
      </c>
      <c r="F10062" s="4">
        <v>0.939634084701538</v>
      </c>
      <c r="G10062" s="4" t="s">
        <v>40721</v>
      </c>
    </row>
    <row r="10063" spans="1:7">
      <c r="A10063" s="4" t="s">
        <v>40722</v>
      </c>
      <c r="B10063" s="4" t="s">
        <v>40723</v>
      </c>
      <c r="C10063" s="4" t="s">
        <v>551</v>
      </c>
      <c r="D10063" s="4">
        <v>17</v>
      </c>
      <c r="E10063" s="4" t="s">
        <v>40724</v>
      </c>
      <c r="F10063" s="4">
        <v>0.939431488513947</v>
      </c>
      <c r="G10063" s="4" t="s">
        <v>40725</v>
      </c>
    </row>
    <row r="10064" spans="1:7">
      <c r="A10064" s="4" t="s">
        <v>40726</v>
      </c>
      <c r="B10064" s="4" t="s">
        <v>40727</v>
      </c>
      <c r="C10064" s="4" t="s">
        <v>464</v>
      </c>
      <c r="D10064" s="4">
        <v>42</v>
      </c>
      <c r="E10064" s="4" t="s">
        <v>40728</v>
      </c>
      <c r="F10064" s="4">
        <v>0.939426898956299</v>
      </c>
      <c r="G10064" s="4" t="s">
        <v>40729</v>
      </c>
    </row>
    <row r="10065" spans="1:7">
      <c r="A10065" s="4" t="s">
        <v>40730</v>
      </c>
      <c r="B10065" s="4" t="s">
        <v>40731</v>
      </c>
      <c r="C10065" s="4" t="s">
        <v>551</v>
      </c>
      <c r="D10065" s="4">
        <v>21</v>
      </c>
      <c r="E10065" s="4" t="s">
        <v>40732</v>
      </c>
      <c r="F10065" s="4">
        <v>0.939083456993103</v>
      </c>
      <c r="G10065" s="4" t="s">
        <v>40733</v>
      </c>
    </row>
    <row r="10066" spans="1:7">
      <c r="A10066" s="4" t="s">
        <v>40734</v>
      </c>
      <c r="B10066" s="4" t="s">
        <v>40735</v>
      </c>
      <c r="C10066" s="4" t="s">
        <v>464</v>
      </c>
      <c r="D10066" s="4">
        <v>37</v>
      </c>
      <c r="E10066" s="4" t="s">
        <v>40736</v>
      </c>
      <c r="F10066" s="4">
        <v>0.939026117324829</v>
      </c>
      <c r="G10066" s="4" t="s">
        <v>40737</v>
      </c>
    </row>
    <row r="10067" spans="1:7">
      <c r="A10067" s="4" t="s">
        <v>40738</v>
      </c>
      <c r="B10067" s="4" t="s">
        <v>40739</v>
      </c>
      <c r="C10067" s="4" t="s">
        <v>464</v>
      </c>
      <c r="D10067" s="4">
        <v>34</v>
      </c>
      <c r="E10067" s="4" t="s">
        <v>40740</v>
      </c>
      <c r="F10067" s="4">
        <v>0.938521027565002</v>
      </c>
      <c r="G10067" s="4" t="s">
        <v>40741</v>
      </c>
    </row>
    <row r="10068" spans="1:7">
      <c r="A10068" s="4" t="s">
        <v>40742</v>
      </c>
      <c r="B10068" s="4" t="s">
        <v>40743</v>
      </c>
      <c r="C10068" s="4" t="s">
        <v>464</v>
      </c>
      <c r="D10068" s="4">
        <v>33</v>
      </c>
      <c r="E10068" s="4" t="s">
        <v>40744</v>
      </c>
      <c r="F10068" s="4">
        <v>0.938416838645935</v>
      </c>
      <c r="G10068" s="4" t="s">
        <v>40745</v>
      </c>
    </row>
    <row r="10069" spans="1:7">
      <c r="A10069" s="4" t="s">
        <v>40746</v>
      </c>
      <c r="B10069" s="4" t="s">
        <v>40747</v>
      </c>
      <c r="C10069" s="4" t="s">
        <v>36062</v>
      </c>
      <c r="D10069" s="4">
        <v>2</v>
      </c>
      <c r="E10069" s="4" t="s">
        <v>40748</v>
      </c>
      <c r="F10069" s="4">
        <v>0.937885582447052</v>
      </c>
      <c r="G10069" s="4" t="s">
        <v>40749</v>
      </c>
    </row>
    <row r="10070" spans="1:7">
      <c r="A10070" s="4" t="s">
        <v>40750</v>
      </c>
      <c r="B10070" s="4" t="s">
        <v>40751</v>
      </c>
      <c r="C10070" s="4" t="s">
        <v>464</v>
      </c>
      <c r="D10070" s="4">
        <v>34</v>
      </c>
      <c r="E10070" s="4" t="s">
        <v>40752</v>
      </c>
      <c r="F10070" s="4">
        <v>0.937853097915649</v>
      </c>
      <c r="G10070" s="4" t="s">
        <v>40753</v>
      </c>
    </row>
    <row r="10071" spans="1:7">
      <c r="A10071" s="4" t="s">
        <v>40754</v>
      </c>
      <c r="B10071" s="4" t="s">
        <v>40755</v>
      </c>
      <c r="C10071" s="4" t="s">
        <v>464</v>
      </c>
      <c r="D10071" s="4">
        <v>37</v>
      </c>
      <c r="E10071" s="4" t="s">
        <v>40756</v>
      </c>
      <c r="F10071" s="4">
        <v>0.937135934829712</v>
      </c>
      <c r="G10071" s="4" t="s">
        <v>40757</v>
      </c>
    </row>
    <row r="10072" spans="1:7">
      <c r="A10072" s="4" t="s">
        <v>40758</v>
      </c>
      <c r="B10072" s="4" t="s">
        <v>40759</v>
      </c>
      <c r="C10072" s="4" t="s">
        <v>464</v>
      </c>
      <c r="D10072" s="4">
        <v>38</v>
      </c>
      <c r="E10072" s="4" t="s">
        <v>40760</v>
      </c>
      <c r="F10072" s="4">
        <v>0.936610043048859</v>
      </c>
      <c r="G10072" s="4" t="s">
        <v>40761</v>
      </c>
    </row>
    <row r="10073" spans="1:7">
      <c r="A10073" s="4" t="s">
        <v>40762</v>
      </c>
      <c r="B10073" s="4" t="s">
        <v>40763</v>
      </c>
      <c r="C10073" s="4" t="s">
        <v>464</v>
      </c>
      <c r="D10073" s="4">
        <v>34</v>
      </c>
      <c r="E10073" s="4" t="s">
        <v>40764</v>
      </c>
      <c r="F10073" s="4">
        <v>0.936292409896851</v>
      </c>
      <c r="G10073" s="4" t="s">
        <v>40765</v>
      </c>
    </row>
    <row r="10074" spans="1:7">
      <c r="A10074" s="4" t="s">
        <v>40766</v>
      </c>
      <c r="B10074" s="4" t="s">
        <v>40767</v>
      </c>
      <c r="C10074" s="4" t="s">
        <v>464</v>
      </c>
      <c r="D10074" s="4">
        <v>37</v>
      </c>
      <c r="E10074" s="4" t="s">
        <v>40768</v>
      </c>
      <c r="F10074" s="4">
        <v>0.935176074504852</v>
      </c>
      <c r="G10074" s="4" t="s">
        <v>40769</v>
      </c>
    </row>
    <row r="10075" spans="1:7">
      <c r="A10075" s="4" t="s">
        <v>40770</v>
      </c>
      <c r="B10075" s="4" t="s">
        <v>40771</v>
      </c>
      <c r="C10075" s="4" t="s">
        <v>464</v>
      </c>
      <c r="D10075" s="4">
        <v>35</v>
      </c>
      <c r="E10075" s="4" t="s">
        <v>40772</v>
      </c>
      <c r="F10075" s="4">
        <v>0.935075759887695</v>
      </c>
      <c r="G10075" s="4" t="s">
        <v>40773</v>
      </c>
    </row>
    <row r="10076" spans="1:7">
      <c r="A10076" s="4" t="s">
        <v>40774</v>
      </c>
      <c r="B10076" s="4" t="s">
        <v>40775</v>
      </c>
      <c r="C10076" s="4" t="s">
        <v>3050</v>
      </c>
      <c r="D10076" s="4">
        <v>2</v>
      </c>
      <c r="E10076" s="4" t="s">
        <v>40776</v>
      </c>
      <c r="F10076" s="4">
        <v>0.935065805912018</v>
      </c>
      <c r="G10076" s="4" t="s">
        <v>40777</v>
      </c>
    </row>
    <row r="10077" spans="1:7">
      <c r="A10077" s="4" t="s">
        <v>40778</v>
      </c>
      <c r="B10077" s="4" t="s">
        <v>40779</v>
      </c>
      <c r="C10077" s="4" t="s">
        <v>464</v>
      </c>
      <c r="D10077" s="4">
        <v>37</v>
      </c>
      <c r="E10077" s="4" t="s">
        <v>40780</v>
      </c>
      <c r="F10077" s="4">
        <v>0.935064136981964</v>
      </c>
      <c r="G10077" s="4" t="s">
        <v>40781</v>
      </c>
    </row>
    <row r="10078" spans="1:7">
      <c r="A10078" s="4" t="s">
        <v>40782</v>
      </c>
      <c r="B10078" s="4" t="s">
        <v>40783</v>
      </c>
      <c r="C10078" s="4" t="s">
        <v>464</v>
      </c>
      <c r="D10078" s="4">
        <v>40</v>
      </c>
      <c r="E10078" s="4" t="s">
        <v>40784</v>
      </c>
      <c r="F10078" s="4">
        <v>0.9349405169487</v>
      </c>
      <c r="G10078" s="4" t="s">
        <v>40785</v>
      </c>
    </row>
    <row r="10079" spans="1:7">
      <c r="A10079" s="4" t="s">
        <v>40786</v>
      </c>
      <c r="B10079" s="4" t="s">
        <v>40787</v>
      </c>
      <c r="C10079" s="4" t="s">
        <v>464</v>
      </c>
      <c r="D10079" s="4">
        <v>42</v>
      </c>
      <c r="E10079" s="4" t="s">
        <v>40788</v>
      </c>
      <c r="F10079" s="4">
        <v>0.934590876102448</v>
      </c>
      <c r="G10079" s="4" t="s">
        <v>40789</v>
      </c>
    </row>
    <row r="10080" spans="1:7">
      <c r="A10080" s="4" t="s">
        <v>40790</v>
      </c>
      <c r="B10080" s="4" t="s">
        <v>40791</v>
      </c>
      <c r="C10080" s="4" t="s">
        <v>464</v>
      </c>
      <c r="D10080" s="4">
        <v>40</v>
      </c>
      <c r="E10080" s="4" t="s">
        <v>40792</v>
      </c>
      <c r="F10080" s="4">
        <v>0.934548020362854</v>
      </c>
      <c r="G10080" s="4" t="s">
        <v>40793</v>
      </c>
    </row>
    <row r="10081" spans="1:7">
      <c r="A10081" s="4" t="s">
        <v>40794</v>
      </c>
      <c r="B10081" s="4" t="s">
        <v>40795</v>
      </c>
      <c r="C10081" s="4" t="s">
        <v>464</v>
      </c>
      <c r="D10081" s="4">
        <v>35</v>
      </c>
      <c r="E10081" s="4" t="s">
        <v>40796</v>
      </c>
      <c r="F10081" s="4">
        <v>0.934520602226257</v>
      </c>
      <c r="G10081" s="4" t="s">
        <v>40797</v>
      </c>
    </row>
    <row r="10082" spans="1:7">
      <c r="A10082" s="4" t="s">
        <v>40798</v>
      </c>
      <c r="B10082" s="4" t="s">
        <v>40799</v>
      </c>
      <c r="C10082" s="4" t="s">
        <v>464</v>
      </c>
      <c r="D10082" s="4">
        <v>36</v>
      </c>
      <c r="E10082" s="4" t="s">
        <v>40800</v>
      </c>
      <c r="F10082" s="4">
        <v>0.9338299036026</v>
      </c>
      <c r="G10082" s="4" t="s">
        <v>40801</v>
      </c>
    </row>
    <row r="10083" spans="1:7">
      <c r="A10083" s="4" t="s">
        <v>40802</v>
      </c>
      <c r="B10083" s="4" t="s">
        <v>40803</v>
      </c>
      <c r="C10083" s="4" t="s">
        <v>464</v>
      </c>
      <c r="D10083" s="4">
        <v>32</v>
      </c>
      <c r="E10083" s="4" t="s">
        <v>40804</v>
      </c>
      <c r="F10083" s="4">
        <v>0.933709979057312</v>
      </c>
      <c r="G10083" s="4" t="s">
        <v>40805</v>
      </c>
    </row>
    <row r="10084" spans="1:7">
      <c r="A10084" s="4" t="s">
        <v>40806</v>
      </c>
      <c r="B10084" s="4" t="s">
        <v>40807</v>
      </c>
      <c r="C10084" s="4" t="s">
        <v>464</v>
      </c>
      <c r="D10084" s="4">
        <v>30</v>
      </c>
      <c r="E10084" s="4" t="s">
        <v>40808</v>
      </c>
      <c r="F10084" s="4">
        <v>0.933709979057312</v>
      </c>
      <c r="G10084" s="4" t="s">
        <v>40809</v>
      </c>
    </row>
    <row r="10085" spans="1:7">
      <c r="A10085" s="4" t="s">
        <v>40810</v>
      </c>
      <c r="B10085" s="4" t="s">
        <v>40811</v>
      </c>
      <c r="C10085" s="4" t="s">
        <v>464</v>
      </c>
      <c r="D10085" s="4">
        <v>37</v>
      </c>
      <c r="E10085" s="4" t="s">
        <v>40812</v>
      </c>
      <c r="F10085" s="4">
        <v>0.933418273925781</v>
      </c>
      <c r="G10085" s="4" t="s">
        <v>40813</v>
      </c>
    </row>
    <row r="10086" spans="1:7">
      <c r="A10086" s="4" t="s">
        <v>40814</v>
      </c>
      <c r="B10086" s="4" t="s">
        <v>40815</v>
      </c>
      <c r="C10086" s="4" t="s">
        <v>464</v>
      </c>
      <c r="D10086" s="4">
        <v>31</v>
      </c>
      <c r="E10086" s="4" t="s">
        <v>40816</v>
      </c>
      <c r="F10086" s="4">
        <v>0.933219313621521</v>
      </c>
      <c r="G10086" s="4" t="s">
        <v>40817</v>
      </c>
    </row>
    <row r="10087" spans="1:7">
      <c r="A10087" s="4" t="s">
        <v>40818</v>
      </c>
      <c r="B10087" s="4" t="s">
        <v>40819</v>
      </c>
      <c r="C10087" s="4" t="s">
        <v>464</v>
      </c>
      <c r="D10087" s="4">
        <v>37</v>
      </c>
      <c r="E10087" s="4" t="s">
        <v>40820</v>
      </c>
      <c r="F10087" s="4">
        <v>0.932913482189178</v>
      </c>
      <c r="G10087" s="4" t="s">
        <v>40821</v>
      </c>
    </row>
    <row r="10088" spans="1:7">
      <c r="A10088" s="4" t="s">
        <v>40822</v>
      </c>
      <c r="B10088" s="4" t="s">
        <v>40823</v>
      </c>
      <c r="C10088" s="4" t="s">
        <v>464</v>
      </c>
      <c r="D10088" s="4">
        <v>34</v>
      </c>
      <c r="E10088" s="4" t="s">
        <v>40824</v>
      </c>
      <c r="F10088" s="4">
        <v>0.932850122451782</v>
      </c>
      <c r="G10088" s="4" t="s">
        <v>40825</v>
      </c>
    </row>
    <row r="10089" spans="1:7">
      <c r="A10089" s="4" t="s">
        <v>40826</v>
      </c>
      <c r="B10089" s="4" t="s">
        <v>40827</v>
      </c>
      <c r="C10089" s="4" t="s">
        <v>464</v>
      </c>
      <c r="D10089" s="4">
        <v>36</v>
      </c>
      <c r="E10089" s="4" t="s">
        <v>40828</v>
      </c>
      <c r="F10089" s="4">
        <v>0.932637095451355</v>
      </c>
      <c r="G10089" s="4" t="s">
        <v>40829</v>
      </c>
    </row>
    <row r="10090" spans="1:7">
      <c r="A10090" s="4" t="s">
        <v>40830</v>
      </c>
      <c r="B10090" s="4" t="s">
        <v>40831</v>
      </c>
      <c r="C10090" s="4" t="s">
        <v>464</v>
      </c>
      <c r="D10090" s="4">
        <v>38</v>
      </c>
      <c r="E10090" s="4" t="s">
        <v>40832</v>
      </c>
      <c r="F10090" s="4">
        <v>0.932617962360382</v>
      </c>
      <c r="G10090" s="4" t="s">
        <v>40833</v>
      </c>
    </row>
    <row r="10091" spans="1:7">
      <c r="A10091" s="4" t="s">
        <v>40834</v>
      </c>
      <c r="B10091" s="4" t="s">
        <v>40835</v>
      </c>
      <c r="C10091" s="4" t="s">
        <v>464</v>
      </c>
      <c r="D10091" s="4">
        <v>34</v>
      </c>
      <c r="E10091" s="4" t="s">
        <v>40836</v>
      </c>
      <c r="F10091" s="4">
        <v>0.932416141033173</v>
      </c>
      <c r="G10091" s="4" t="s">
        <v>40837</v>
      </c>
    </row>
    <row r="10092" spans="1:7">
      <c r="A10092" s="4" t="s">
        <v>40838</v>
      </c>
      <c r="B10092" s="4" t="s">
        <v>40839</v>
      </c>
      <c r="C10092" s="4" t="s">
        <v>464</v>
      </c>
      <c r="D10092" s="4">
        <v>29</v>
      </c>
      <c r="E10092" s="4" t="s">
        <v>40840</v>
      </c>
      <c r="F10092" s="4">
        <v>0.932297170162201</v>
      </c>
      <c r="G10092" s="4" t="s">
        <v>40841</v>
      </c>
    </row>
    <row r="10093" spans="1:7">
      <c r="A10093" s="4" t="s">
        <v>40842</v>
      </c>
      <c r="B10093" s="4" t="s">
        <v>40843</v>
      </c>
      <c r="C10093" s="4" t="s">
        <v>464</v>
      </c>
      <c r="D10093" s="4">
        <v>36</v>
      </c>
      <c r="E10093" s="4" t="s">
        <v>40844</v>
      </c>
      <c r="F10093" s="4">
        <v>0.930805265903473</v>
      </c>
      <c r="G10093" s="4" t="s">
        <v>40845</v>
      </c>
    </row>
    <row r="10094" spans="1:7">
      <c r="A10094" s="4" t="s">
        <v>40846</v>
      </c>
      <c r="B10094" s="4" t="s">
        <v>40847</v>
      </c>
      <c r="C10094" s="4" t="s">
        <v>464</v>
      </c>
      <c r="D10094" s="4">
        <v>36</v>
      </c>
      <c r="E10094" s="4" t="s">
        <v>40848</v>
      </c>
      <c r="F10094" s="4">
        <v>0.930805265903473</v>
      </c>
      <c r="G10094" s="4" t="s">
        <v>40849</v>
      </c>
    </row>
    <row r="10095" spans="1:7">
      <c r="A10095" s="4" t="s">
        <v>40850</v>
      </c>
      <c r="B10095" s="4" t="s">
        <v>40851</v>
      </c>
      <c r="C10095" s="4" t="s">
        <v>464</v>
      </c>
      <c r="D10095" s="4">
        <v>33</v>
      </c>
      <c r="E10095" s="4" t="s">
        <v>40852</v>
      </c>
      <c r="F10095" s="4">
        <v>0.930647194385529</v>
      </c>
      <c r="G10095" s="4" t="s">
        <v>40853</v>
      </c>
    </row>
    <row r="10096" spans="1:7">
      <c r="A10096" s="4" t="s">
        <v>40854</v>
      </c>
      <c r="B10096" s="4" t="s">
        <v>40855</v>
      </c>
      <c r="C10096" s="4" t="s">
        <v>464</v>
      </c>
      <c r="D10096" s="4">
        <v>37</v>
      </c>
      <c r="E10096" s="4" t="s">
        <v>40856</v>
      </c>
      <c r="F10096" s="4">
        <v>0.930624008178711</v>
      </c>
      <c r="G10096" s="4" t="s">
        <v>40857</v>
      </c>
    </row>
    <row r="10097" spans="1:7">
      <c r="A10097" s="4" t="s">
        <v>40858</v>
      </c>
      <c r="B10097" s="4" t="s">
        <v>40859</v>
      </c>
      <c r="C10097" s="4" t="s">
        <v>464</v>
      </c>
      <c r="D10097" s="4">
        <v>36</v>
      </c>
      <c r="E10097" s="4" t="s">
        <v>40860</v>
      </c>
      <c r="F10097" s="4">
        <v>0.930624008178711</v>
      </c>
      <c r="G10097" s="4" t="s">
        <v>40861</v>
      </c>
    </row>
    <row r="10098" spans="1:7">
      <c r="A10098" s="4" t="s">
        <v>40862</v>
      </c>
      <c r="B10098" s="4" t="s">
        <v>40863</v>
      </c>
      <c r="C10098" s="4" t="s">
        <v>464</v>
      </c>
      <c r="D10098" s="4">
        <v>37</v>
      </c>
      <c r="E10098" s="4" t="s">
        <v>40864</v>
      </c>
      <c r="F10098" s="4">
        <v>0.930372476577759</v>
      </c>
      <c r="G10098" s="4" t="s">
        <v>40865</v>
      </c>
    </row>
    <row r="10099" spans="1:7">
      <c r="A10099" s="4" t="s">
        <v>40866</v>
      </c>
      <c r="B10099" s="4" t="s">
        <v>40867</v>
      </c>
      <c r="C10099" s="4" t="s">
        <v>464</v>
      </c>
      <c r="D10099" s="4">
        <v>36</v>
      </c>
      <c r="E10099" s="4" t="s">
        <v>40868</v>
      </c>
      <c r="F10099" s="4">
        <v>0.930225849151611</v>
      </c>
      <c r="G10099" s="4" t="s">
        <v>40869</v>
      </c>
    </row>
    <row r="10100" spans="1:7">
      <c r="A10100" s="4" t="s">
        <v>40870</v>
      </c>
      <c r="B10100" s="4" t="s">
        <v>40871</v>
      </c>
      <c r="C10100" s="4" t="s">
        <v>464</v>
      </c>
      <c r="D10100" s="4">
        <v>38</v>
      </c>
      <c r="E10100" s="4" t="s">
        <v>40872</v>
      </c>
      <c r="F10100" s="4">
        <v>0.930151700973511</v>
      </c>
      <c r="G10100" s="4" t="s">
        <v>40873</v>
      </c>
    </row>
    <row r="10101" spans="1:7">
      <c r="A10101" s="4" t="s">
        <v>40874</v>
      </c>
      <c r="B10101" s="4" t="s">
        <v>40875</v>
      </c>
      <c r="C10101" s="4" t="s">
        <v>551</v>
      </c>
      <c r="D10101" s="4">
        <v>17</v>
      </c>
      <c r="E10101" s="4" t="s">
        <v>40876</v>
      </c>
      <c r="F10101" s="4">
        <v>0.929819941520691</v>
      </c>
      <c r="G10101" s="4" t="s">
        <v>40877</v>
      </c>
    </row>
    <row r="10102" spans="1:7">
      <c r="A10102" s="4" t="s">
        <v>40878</v>
      </c>
      <c r="B10102" s="4" t="s">
        <v>40879</v>
      </c>
      <c r="C10102" s="4" t="s">
        <v>464</v>
      </c>
      <c r="D10102" s="4">
        <v>27</v>
      </c>
      <c r="E10102" s="4" t="s">
        <v>40880</v>
      </c>
      <c r="F10102" s="4">
        <v>0.929819524288177</v>
      </c>
      <c r="G10102" s="4" t="s">
        <v>40881</v>
      </c>
    </row>
    <row r="10103" spans="1:7">
      <c r="A10103" s="4" t="s">
        <v>40882</v>
      </c>
      <c r="B10103" s="4" t="s">
        <v>40883</v>
      </c>
      <c r="C10103" s="4" t="s">
        <v>464</v>
      </c>
      <c r="D10103" s="4">
        <v>29</v>
      </c>
      <c r="E10103" s="4" t="s">
        <v>40884</v>
      </c>
      <c r="F10103" s="4">
        <v>0.929381787776947</v>
      </c>
      <c r="G10103" s="4" t="s">
        <v>40885</v>
      </c>
    </row>
    <row r="10104" spans="1:7">
      <c r="A10104" s="4" t="s">
        <v>40886</v>
      </c>
      <c r="B10104" s="4" t="s">
        <v>40887</v>
      </c>
      <c r="C10104" s="4" t="s">
        <v>464</v>
      </c>
      <c r="D10104" s="4">
        <v>36</v>
      </c>
      <c r="E10104" s="4" t="s">
        <v>40888</v>
      </c>
      <c r="F10104" s="4">
        <v>0.929304301738739</v>
      </c>
      <c r="G10104" s="4" t="s">
        <v>40889</v>
      </c>
    </row>
    <row r="10105" spans="1:7">
      <c r="A10105" s="4" t="s">
        <v>40890</v>
      </c>
      <c r="B10105" s="4" t="s">
        <v>40891</v>
      </c>
      <c r="C10105" s="4" t="s">
        <v>1124</v>
      </c>
      <c r="D10105" s="4">
        <v>3</v>
      </c>
      <c r="E10105" s="4" t="s">
        <v>40892</v>
      </c>
      <c r="F10105" s="4">
        <v>0.929188013076782</v>
      </c>
      <c r="G10105" s="4" t="s">
        <v>40893</v>
      </c>
    </row>
    <row r="10106" spans="1:7">
      <c r="A10106" s="4" t="s">
        <v>40894</v>
      </c>
      <c r="B10106" s="4" t="s">
        <v>40895</v>
      </c>
      <c r="C10106" s="4" t="s">
        <v>464</v>
      </c>
      <c r="D10106" s="4">
        <v>38</v>
      </c>
      <c r="E10106" s="4" t="s">
        <v>40896</v>
      </c>
      <c r="F10106" s="4">
        <v>0.929154336452484</v>
      </c>
      <c r="G10106" s="4" t="s">
        <v>40897</v>
      </c>
    </row>
    <row r="10107" spans="1:7">
      <c r="A10107" s="4" t="s">
        <v>40898</v>
      </c>
      <c r="B10107" s="4" t="s">
        <v>40899</v>
      </c>
      <c r="C10107" s="4" t="s">
        <v>464</v>
      </c>
      <c r="D10107" s="4">
        <v>31</v>
      </c>
      <c r="E10107" s="4" t="s">
        <v>40900</v>
      </c>
      <c r="F10107" s="4">
        <v>0.929048240184784</v>
      </c>
      <c r="G10107" s="4" t="s">
        <v>40901</v>
      </c>
    </row>
    <row r="10108" spans="1:7">
      <c r="A10108" s="4" t="s">
        <v>40902</v>
      </c>
      <c r="B10108" s="4" t="s">
        <v>40903</v>
      </c>
      <c r="C10108" s="4" t="s">
        <v>464</v>
      </c>
      <c r="D10108" s="4">
        <v>32</v>
      </c>
      <c r="E10108" s="4" t="s">
        <v>40904</v>
      </c>
      <c r="F10108" s="4">
        <v>0.929027318954468</v>
      </c>
      <c r="G10108" s="4" t="s">
        <v>40905</v>
      </c>
    </row>
    <row r="10109" spans="1:7">
      <c r="A10109" s="4" t="s">
        <v>40906</v>
      </c>
      <c r="B10109" s="4" t="s">
        <v>40907</v>
      </c>
      <c r="C10109" s="4" t="s">
        <v>464</v>
      </c>
      <c r="D10109" s="4">
        <v>34</v>
      </c>
      <c r="E10109" s="4" t="s">
        <v>40908</v>
      </c>
      <c r="F10109" s="4">
        <v>0.928946137428284</v>
      </c>
      <c r="G10109" s="4" t="s">
        <v>40909</v>
      </c>
    </row>
    <row r="10110" spans="1:7">
      <c r="A10110" s="4" t="s">
        <v>40910</v>
      </c>
      <c r="B10110" s="4" t="s">
        <v>40911</v>
      </c>
      <c r="C10110" s="4" t="s">
        <v>4103</v>
      </c>
      <c r="D10110" s="4">
        <v>20</v>
      </c>
      <c r="E10110" s="4" t="s">
        <v>40912</v>
      </c>
      <c r="F10110" s="4">
        <v>0.928139567375183</v>
      </c>
      <c r="G10110" s="4" t="s">
        <v>40913</v>
      </c>
    </row>
    <row r="10111" spans="1:7">
      <c r="A10111" s="4" t="s">
        <v>40914</v>
      </c>
      <c r="B10111" s="4" t="s">
        <v>40915</v>
      </c>
      <c r="C10111" s="4" t="s">
        <v>464</v>
      </c>
      <c r="D10111" s="4">
        <v>40</v>
      </c>
      <c r="E10111" s="4" t="s">
        <v>40916</v>
      </c>
      <c r="F10111" s="4">
        <v>0.92778867483139</v>
      </c>
      <c r="G10111" s="4" t="s">
        <v>40917</v>
      </c>
    </row>
    <row r="10112" spans="1:7">
      <c r="A10112" s="4" t="s">
        <v>40918</v>
      </c>
      <c r="B10112" s="4" t="s">
        <v>40919</v>
      </c>
      <c r="C10112" s="4" t="s">
        <v>464</v>
      </c>
      <c r="D10112" s="4">
        <v>40</v>
      </c>
      <c r="E10112" s="4" t="s">
        <v>40920</v>
      </c>
      <c r="F10112" s="4">
        <v>0.927748382091522</v>
      </c>
      <c r="G10112" s="4" t="s">
        <v>40921</v>
      </c>
    </row>
    <row r="10113" spans="1:7">
      <c r="A10113" s="4" t="s">
        <v>40922</v>
      </c>
      <c r="B10113" s="4" t="s">
        <v>40923</v>
      </c>
      <c r="C10113" s="4" t="s">
        <v>464</v>
      </c>
      <c r="D10113" s="4">
        <v>36</v>
      </c>
      <c r="E10113" s="4" t="s">
        <v>40924</v>
      </c>
      <c r="F10113" s="4">
        <v>0.927292227745056</v>
      </c>
      <c r="G10113" s="4" t="s">
        <v>40925</v>
      </c>
    </row>
    <row r="10114" spans="1:7">
      <c r="A10114" s="4" t="s">
        <v>40926</v>
      </c>
      <c r="B10114" s="4" t="s">
        <v>40927</v>
      </c>
      <c r="C10114" s="4" t="s">
        <v>464</v>
      </c>
      <c r="D10114" s="4">
        <v>35</v>
      </c>
      <c r="E10114" s="4" t="s">
        <v>40928</v>
      </c>
      <c r="F10114" s="4">
        <v>0.927013695240021</v>
      </c>
      <c r="G10114" s="4" t="s">
        <v>40929</v>
      </c>
    </row>
    <row r="10115" spans="1:7">
      <c r="A10115" s="4" t="s">
        <v>40930</v>
      </c>
      <c r="B10115" s="4" t="s">
        <v>40931</v>
      </c>
      <c r="C10115" s="4" t="s">
        <v>464</v>
      </c>
      <c r="D10115" s="4">
        <v>41</v>
      </c>
      <c r="E10115" s="4" t="s">
        <v>40932</v>
      </c>
      <c r="F10115" s="4">
        <v>0.926965117454529</v>
      </c>
      <c r="G10115" s="4" t="s">
        <v>40933</v>
      </c>
    </row>
    <row r="10116" spans="1:7">
      <c r="A10116" s="4" t="s">
        <v>40934</v>
      </c>
      <c r="B10116" s="4" t="s">
        <v>40935</v>
      </c>
      <c r="C10116" s="4" t="s">
        <v>464</v>
      </c>
      <c r="D10116" s="4">
        <v>37</v>
      </c>
      <c r="E10116" s="4" t="s">
        <v>40936</v>
      </c>
      <c r="F10116" s="4">
        <v>0.926671087741852</v>
      </c>
      <c r="G10116" s="4" t="s">
        <v>40937</v>
      </c>
    </row>
    <row r="10117" spans="1:7">
      <c r="A10117" s="4" t="s">
        <v>40938</v>
      </c>
      <c r="B10117" s="4" t="s">
        <v>40939</v>
      </c>
      <c r="C10117" s="4" t="s">
        <v>464</v>
      </c>
      <c r="D10117" s="4">
        <v>32</v>
      </c>
      <c r="E10117" s="4" t="s">
        <v>40940</v>
      </c>
      <c r="F10117" s="4">
        <v>0.926637649536133</v>
      </c>
      <c r="G10117" s="4" t="s">
        <v>40941</v>
      </c>
    </row>
    <row r="10118" spans="1:7">
      <c r="A10118" s="4" t="s">
        <v>40942</v>
      </c>
      <c r="B10118" s="4" t="s">
        <v>40943</v>
      </c>
      <c r="C10118" s="4" t="s">
        <v>464</v>
      </c>
      <c r="D10118" s="4">
        <v>34</v>
      </c>
      <c r="E10118" s="4" t="s">
        <v>40944</v>
      </c>
      <c r="F10118" s="4">
        <v>0.925805747509003</v>
      </c>
      <c r="G10118" s="4" t="s">
        <v>40945</v>
      </c>
    </row>
    <row r="10119" spans="1:7">
      <c r="A10119" s="4" t="s">
        <v>40946</v>
      </c>
      <c r="B10119" s="4" t="s">
        <v>40947</v>
      </c>
      <c r="C10119" s="4" t="s">
        <v>464</v>
      </c>
      <c r="D10119" s="4">
        <v>44</v>
      </c>
      <c r="E10119" s="4" t="s">
        <v>40948</v>
      </c>
      <c r="F10119" s="4">
        <v>0.925512552261353</v>
      </c>
      <c r="G10119" s="4" t="s">
        <v>40949</v>
      </c>
    </row>
    <row r="10120" spans="1:7">
      <c r="A10120" s="4" t="s">
        <v>40950</v>
      </c>
      <c r="B10120" s="4" t="s">
        <v>40951</v>
      </c>
      <c r="C10120" s="4" t="s">
        <v>464</v>
      </c>
      <c r="D10120" s="4">
        <v>38</v>
      </c>
      <c r="E10120" s="4" t="s">
        <v>40952</v>
      </c>
      <c r="F10120" s="4">
        <v>0.92529296875</v>
      </c>
      <c r="G10120" s="4" t="s">
        <v>40953</v>
      </c>
    </row>
    <row r="10121" spans="1:7">
      <c r="A10121" s="4" t="s">
        <v>40954</v>
      </c>
      <c r="B10121" s="4" t="s">
        <v>40955</v>
      </c>
      <c r="C10121" s="4" t="s">
        <v>464</v>
      </c>
      <c r="D10121" s="4">
        <v>33</v>
      </c>
      <c r="E10121" s="4" t="s">
        <v>40956</v>
      </c>
      <c r="F10121" s="4">
        <v>0.924322485923767</v>
      </c>
      <c r="G10121" s="4" t="s">
        <v>40957</v>
      </c>
    </row>
    <row r="10122" spans="1:7">
      <c r="A10122" s="4" t="s">
        <v>40958</v>
      </c>
      <c r="B10122" s="4" t="s">
        <v>40959</v>
      </c>
      <c r="C10122" s="4" t="s">
        <v>464</v>
      </c>
      <c r="D10122" s="4">
        <v>32</v>
      </c>
      <c r="E10122" s="4" t="s">
        <v>40960</v>
      </c>
      <c r="F10122" s="4">
        <v>0.924322485923767</v>
      </c>
      <c r="G10122" s="4" t="s">
        <v>40961</v>
      </c>
    </row>
    <row r="10123" spans="1:7">
      <c r="A10123" s="4" t="s">
        <v>40962</v>
      </c>
      <c r="B10123" s="4" t="s">
        <v>40963</v>
      </c>
      <c r="C10123" s="4" t="s">
        <v>551</v>
      </c>
      <c r="D10123" s="4">
        <v>18</v>
      </c>
      <c r="E10123" s="4" t="s">
        <v>40964</v>
      </c>
      <c r="F10123" s="4">
        <v>0.924197793006897</v>
      </c>
      <c r="G10123" s="4" t="s">
        <v>40965</v>
      </c>
    </row>
    <row r="10124" spans="1:7">
      <c r="A10124" s="4" t="s">
        <v>40966</v>
      </c>
      <c r="B10124" s="4" t="s">
        <v>40967</v>
      </c>
      <c r="C10124" s="4" t="s">
        <v>464</v>
      </c>
      <c r="D10124" s="4">
        <v>37</v>
      </c>
      <c r="E10124" s="4" t="s">
        <v>40968</v>
      </c>
      <c r="F10124" s="4">
        <v>0.924154222011566</v>
      </c>
      <c r="G10124" s="4" t="s">
        <v>40969</v>
      </c>
    </row>
    <row r="10125" spans="1:7">
      <c r="A10125" s="4" t="s">
        <v>40970</v>
      </c>
      <c r="B10125" s="4" t="s">
        <v>40971</v>
      </c>
      <c r="C10125" s="4" t="s">
        <v>464</v>
      </c>
      <c r="D10125" s="4">
        <v>38</v>
      </c>
      <c r="E10125" s="4" t="s">
        <v>40972</v>
      </c>
      <c r="F10125" s="4">
        <v>0.923943042755127</v>
      </c>
      <c r="G10125" s="4" t="s">
        <v>40973</v>
      </c>
    </row>
    <row r="10126" spans="1:7">
      <c r="A10126" s="4" t="s">
        <v>40974</v>
      </c>
      <c r="B10126" s="4" t="s">
        <v>40975</v>
      </c>
      <c r="C10126" s="4" t="s">
        <v>464</v>
      </c>
      <c r="D10126" s="4">
        <v>34</v>
      </c>
      <c r="E10126" s="4" t="s">
        <v>40976</v>
      </c>
      <c r="F10126" s="4">
        <v>0.923644185066223</v>
      </c>
      <c r="G10126" s="4" t="s">
        <v>40977</v>
      </c>
    </row>
    <row r="10127" spans="1:7">
      <c r="A10127" s="4" t="s">
        <v>40978</v>
      </c>
      <c r="B10127" s="4" t="s">
        <v>40979</v>
      </c>
      <c r="C10127" s="4" t="s">
        <v>464</v>
      </c>
      <c r="D10127" s="4">
        <v>40</v>
      </c>
      <c r="E10127" s="4" t="s">
        <v>40980</v>
      </c>
      <c r="F10127" s="4">
        <v>0.92305052280426</v>
      </c>
      <c r="G10127" s="4" t="s">
        <v>40981</v>
      </c>
    </row>
    <row r="10128" spans="1:7">
      <c r="A10128" s="4" t="s">
        <v>40982</v>
      </c>
      <c r="B10128" s="4" t="s">
        <v>40983</v>
      </c>
      <c r="C10128" s="4" t="s">
        <v>464</v>
      </c>
      <c r="D10128" s="4">
        <v>22</v>
      </c>
      <c r="E10128" s="4" t="s">
        <v>40984</v>
      </c>
      <c r="F10128" s="4">
        <v>0.92305052280426</v>
      </c>
      <c r="G10128" s="4" t="s">
        <v>40985</v>
      </c>
    </row>
    <row r="10129" spans="1:7">
      <c r="A10129" s="4" t="s">
        <v>40986</v>
      </c>
      <c r="B10129" s="4" t="s">
        <v>40987</v>
      </c>
      <c r="C10129" s="4" t="s">
        <v>464</v>
      </c>
      <c r="D10129" s="4">
        <v>36</v>
      </c>
      <c r="E10129" s="4" t="s">
        <v>40988</v>
      </c>
      <c r="F10129" s="4">
        <v>0.922987580299377</v>
      </c>
      <c r="G10129" s="4" t="s">
        <v>40989</v>
      </c>
    </row>
    <row r="10130" spans="1:7">
      <c r="A10130" s="4" t="s">
        <v>40990</v>
      </c>
      <c r="B10130" s="4" t="s">
        <v>40991</v>
      </c>
      <c r="C10130" s="4" t="s">
        <v>464</v>
      </c>
      <c r="D10130" s="4">
        <v>37</v>
      </c>
      <c r="E10130" s="4" t="s">
        <v>40992</v>
      </c>
      <c r="F10130" s="4">
        <v>0.922967076301575</v>
      </c>
      <c r="G10130" s="4" t="s">
        <v>40993</v>
      </c>
    </row>
    <row r="10131" spans="1:7">
      <c r="A10131" s="4" t="s">
        <v>40994</v>
      </c>
      <c r="B10131" s="4" t="s">
        <v>40995</v>
      </c>
      <c r="C10131" s="4" t="s">
        <v>464</v>
      </c>
      <c r="D10131" s="4">
        <v>39</v>
      </c>
      <c r="E10131" s="4" t="s">
        <v>40996</v>
      </c>
      <c r="F10131" s="4">
        <v>0.922915458679199</v>
      </c>
      <c r="G10131" s="4" t="s">
        <v>40997</v>
      </c>
    </row>
    <row r="10132" spans="1:7">
      <c r="A10132" s="4" t="s">
        <v>40998</v>
      </c>
      <c r="B10132" s="4" t="s">
        <v>40999</v>
      </c>
      <c r="C10132" s="4" t="s">
        <v>464</v>
      </c>
      <c r="D10132" s="4">
        <v>41</v>
      </c>
      <c r="E10132" s="4" t="s">
        <v>41000</v>
      </c>
      <c r="F10132" s="4">
        <v>0.922767043113708</v>
      </c>
      <c r="G10132" s="4" t="s">
        <v>41001</v>
      </c>
    </row>
    <row r="10133" spans="1:7">
      <c r="A10133" s="4" t="s">
        <v>41002</v>
      </c>
      <c r="B10133" s="4" t="s">
        <v>41003</v>
      </c>
      <c r="C10133" s="4" t="s">
        <v>464</v>
      </c>
      <c r="D10133" s="4">
        <v>31</v>
      </c>
      <c r="E10133" s="4" t="s">
        <v>41004</v>
      </c>
      <c r="F10133" s="4">
        <v>0.922746658325195</v>
      </c>
      <c r="G10133" s="4" t="s">
        <v>41005</v>
      </c>
    </row>
    <row r="10134" spans="1:7">
      <c r="A10134" s="4" t="s">
        <v>41006</v>
      </c>
      <c r="B10134" s="4" t="s">
        <v>41007</v>
      </c>
      <c r="C10134" s="4" t="s">
        <v>464</v>
      </c>
      <c r="D10134" s="4">
        <v>41</v>
      </c>
      <c r="E10134" s="4" t="s">
        <v>41008</v>
      </c>
      <c r="F10134" s="4">
        <v>0.92257821559906</v>
      </c>
      <c r="G10134" s="4" t="s">
        <v>41009</v>
      </c>
    </row>
    <row r="10135" spans="1:7">
      <c r="A10135" s="4" t="s">
        <v>41010</v>
      </c>
      <c r="B10135" s="4" t="s">
        <v>41011</v>
      </c>
      <c r="C10135" s="4" t="s">
        <v>464</v>
      </c>
      <c r="D10135" s="4">
        <v>41</v>
      </c>
      <c r="E10135" s="4" t="s">
        <v>41012</v>
      </c>
      <c r="F10135" s="4">
        <v>0.922163724899292</v>
      </c>
      <c r="G10135" s="4" t="s">
        <v>41013</v>
      </c>
    </row>
    <row r="10136" spans="1:7">
      <c r="A10136" s="4" t="s">
        <v>41014</v>
      </c>
      <c r="B10136" s="4" t="s">
        <v>41015</v>
      </c>
      <c r="C10136" s="4" t="s">
        <v>551</v>
      </c>
      <c r="D10136" s="4">
        <v>9</v>
      </c>
      <c r="E10136" s="4" t="s">
        <v>41016</v>
      </c>
      <c r="F10136" s="4">
        <v>0.922100007534027</v>
      </c>
      <c r="G10136" s="4" t="s">
        <v>41017</v>
      </c>
    </row>
    <row r="10137" spans="1:7">
      <c r="A10137" s="4" t="s">
        <v>41018</v>
      </c>
      <c r="B10137" s="4" t="s">
        <v>41019</v>
      </c>
      <c r="C10137" s="4" t="s">
        <v>464</v>
      </c>
      <c r="D10137" s="4">
        <v>29</v>
      </c>
      <c r="E10137" s="4" t="s">
        <v>41020</v>
      </c>
      <c r="F10137" s="4">
        <v>0.921739399433136</v>
      </c>
      <c r="G10137" s="4" t="s">
        <v>41021</v>
      </c>
    </row>
    <row r="10138" spans="1:7">
      <c r="A10138" s="4" t="s">
        <v>41022</v>
      </c>
      <c r="B10138" s="4" t="s">
        <v>41023</v>
      </c>
      <c r="C10138" s="4" t="s">
        <v>464</v>
      </c>
      <c r="D10138" s="4">
        <v>38</v>
      </c>
      <c r="E10138" s="4" t="s">
        <v>41024</v>
      </c>
      <c r="F10138" s="4">
        <v>0.921490788459778</v>
      </c>
      <c r="G10138" s="4" t="s">
        <v>41025</v>
      </c>
    </row>
    <row r="10139" spans="1:7">
      <c r="A10139" s="4" t="s">
        <v>41026</v>
      </c>
      <c r="B10139" s="4" t="s">
        <v>41027</v>
      </c>
      <c r="C10139" s="4" t="s">
        <v>464</v>
      </c>
      <c r="D10139" s="4">
        <v>46</v>
      </c>
      <c r="E10139" s="4" t="s">
        <v>41028</v>
      </c>
      <c r="F10139" s="4">
        <v>0.921412110328674</v>
      </c>
      <c r="G10139" s="4" t="s">
        <v>41029</v>
      </c>
    </row>
    <row r="10140" spans="1:7">
      <c r="A10140" s="4" t="s">
        <v>41030</v>
      </c>
      <c r="B10140" s="4" t="s">
        <v>41031</v>
      </c>
      <c r="C10140" s="4" t="s">
        <v>464</v>
      </c>
      <c r="D10140" s="4">
        <v>39</v>
      </c>
      <c r="E10140" s="4" t="s">
        <v>41032</v>
      </c>
      <c r="F10140" s="4">
        <v>0.921173572540283</v>
      </c>
      <c r="G10140" s="4" t="s">
        <v>41033</v>
      </c>
    </row>
    <row r="10141" spans="1:7">
      <c r="A10141" s="4" t="s">
        <v>41034</v>
      </c>
      <c r="B10141" s="4" t="s">
        <v>41035</v>
      </c>
      <c r="C10141" s="4" t="s">
        <v>464</v>
      </c>
      <c r="D10141" s="4">
        <v>33</v>
      </c>
      <c r="E10141" s="4" t="s">
        <v>41036</v>
      </c>
      <c r="F10141" s="4">
        <v>0.920946657657623</v>
      </c>
      <c r="G10141" s="4" t="s">
        <v>41037</v>
      </c>
    </row>
    <row r="10142" spans="1:7">
      <c r="A10142" s="4" t="s">
        <v>41038</v>
      </c>
      <c r="B10142" s="4" t="s">
        <v>41039</v>
      </c>
      <c r="C10142" s="4" t="s">
        <v>464</v>
      </c>
      <c r="D10142" s="4">
        <v>37</v>
      </c>
      <c r="E10142" s="4" t="s">
        <v>41040</v>
      </c>
      <c r="F10142" s="4">
        <v>0.920506238937378</v>
      </c>
      <c r="G10142" s="4" t="s">
        <v>41041</v>
      </c>
    </row>
    <row r="10143" spans="1:7">
      <c r="A10143" s="4" t="s">
        <v>41042</v>
      </c>
      <c r="B10143" s="4" t="s">
        <v>41043</v>
      </c>
      <c r="C10143" s="4" t="s">
        <v>464</v>
      </c>
      <c r="D10143" s="4">
        <v>25</v>
      </c>
      <c r="E10143" s="4" t="s">
        <v>41044</v>
      </c>
      <c r="F10143" s="4">
        <v>0.920500874519348</v>
      </c>
      <c r="G10143" s="4" t="s">
        <v>41045</v>
      </c>
    </row>
    <row r="10144" spans="1:7">
      <c r="A10144" s="4" t="s">
        <v>41046</v>
      </c>
      <c r="B10144" s="4" t="s">
        <v>41047</v>
      </c>
      <c r="C10144" s="4" t="s">
        <v>464</v>
      </c>
      <c r="D10144" s="4">
        <v>37</v>
      </c>
      <c r="E10144" s="4" t="s">
        <v>41048</v>
      </c>
      <c r="F10144" s="4">
        <v>0.92030918598175</v>
      </c>
      <c r="G10144" s="4" t="s">
        <v>41049</v>
      </c>
    </row>
    <row r="10145" spans="1:7">
      <c r="A10145" s="4" t="s">
        <v>41050</v>
      </c>
      <c r="B10145" s="4" t="s">
        <v>41051</v>
      </c>
      <c r="C10145" s="4" t="s">
        <v>464</v>
      </c>
      <c r="D10145" s="4">
        <v>32</v>
      </c>
      <c r="E10145" s="4" t="s">
        <v>41052</v>
      </c>
      <c r="F10145" s="4">
        <v>0.92030918598175</v>
      </c>
      <c r="G10145" s="4" t="s">
        <v>41053</v>
      </c>
    </row>
    <row r="10146" spans="1:7">
      <c r="A10146" s="4" t="s">
        <v>41054</v>
      </c>
      <c r="B10146" s="4" t="s">
        <v>41055</v>
      </c>
      <c r="C10146" s="4" t="s">
        <v>464</v>
      </c>
      <c r="D10146" s="4">
        <v>35</v>
      </c>
      <c r="E10146" s="4" t="s">
        <v>41056</v>
      </c>
      <c r="F10146" s="4">
        <v>0.920068621635437</v>
      </c>
      <c r="G10146" s="4" t="s">
        <v>41057</v>
      </c>
    </row>
    <row r="10147" spans="1:7">
      <c r="A10147" s="4" t="s">
        <v>41058</v>
      </c>
      <c r="B10147" s="4" t="s">
        <v>41059</v>
      </c>
      <c r="C10147" s="4" t="s">
        <v>464</v>
      </c>
      <c r="D10147" s="4">
        <v>45</v>
      </c>
      <c r="E10147" s="4" t="s">
        <v>41060</v>
      </c>
      <c r="F10147" s="4">
        <v>0.919894337654114</v>
      </c>
      <c r="G10147" s="4" t="s">
        <v>41061</v>
      </c>
    </row>
    <row r="10148" spans="1:7">
      <c r="A10148" s="4" t="s">
        <v>41062</v>
      </c>
      <c r="B10148" s="4" t="s">
        <v>41063</v>
      </c>
      <c r="C10148" s="4" t="s">
        <v>464</v>
      </c>
      <c r="D10148" s="4">
        <v>42</v>
      </c>
      <c r="E10148" s="4" t="s">
        <v>41064</v>
      </c>
      <c r="F10148" s="4">
        <v>0.919771015644073</v>
      </c>
      <c r="G10148" s="4" t="s">
        <v>41065</v>
      </c>
    </row>
    <row r="10149" spans="1:7">
      <c r="A10149" s="4" t="s">
        <v>41066</v>
      </c>
      <c r="B10149" s="4" t="s">
        <v>41067</v>
      </c>
      <c r="C10149" s="4" t="s">
        <v>464</v>
      </c>
      <c r="D10149" s="4">
        <v>39</v>
      </c>
      <c r="E10149" s="4" t="s">
        <v>41068</v>
      </c>
      <c r="F10149" s="4">
        <v>0.918748080730438</v>
      </c>
      <c r="G10149" s="4" t="s">
        <v>41069</v>
      </c>
    </row>
    <row r="10150" spans="1:7">
      <c r="A10150" s="4" t="s">
        <v>41070</v>
      </c>
      <c r="B10150" s="4" t="s">
        <v>41071</v>
      </c>
      <c r="C10150" s="4" t="s">
        <v>464</v>
      </c>
      <c r="D10150" s="4">
        <v>43</v>
      </c>
      <c r="E10150" s="4" t="s">
        <v>41072</v>
      </c>
      <c r="F10150" s="4">
        <v>0.918516039848328</v>
      </c>
      <c r="G10150" s="4" t="s">
        <v>41073</v>
      </c>
    </row>
    <row r="10151" spans="1:7">
      <c r="A10151" s="4" t="s">
        <v>41074</v>
      </c>
      <c r="B10151" s="4" t="s">
        <v>41075</v>
      </c>
      <c r="C10151" s="4" t="s">
        <v>464</v>
      </c>
      <c r="D10151" s="4">
        <v>38</v>
      </c>
      <c r="E10151" s="4" t="s">
        <v>41076</v>
      </c>
      <c r="F10151" s="4">
        <v>0.918428122997284</v>
      </c>
      <c r="G10151" s="4" t="s">
        <v>41077</v>
      </c>
    </row>
    <row r="10152" spans="1:7">
      <c r="A10152" s="4" t="s">
        <v>41078</v>
      </c>
      <c r="B10152" s="4" t="s">
        <v>41079</v>
      </c>
      <c r="C10152" s="4" t="s">
        <v>464</v>
      </c>
      <c r="D10152" s="4">
        <v>33</v>
      </c>
      <c r="E10152" s="4" t="s">
        <v>41080</v>
      </c>
      <c r="F10152" s="4">
        <v>0.918321847915649</v>
      </c>
      <c r="G10152" s="4" t="s">
        <v>41081</v>
      </c>
    </row>
    <row r="10153" spans="1:7">
      <c r="A10153" s="4" t="s">
        <v>41082</v>
      </c>
      <c r="B10153" s="4" t="s">
        <v>41083</v>
      </c>
      <c r="C10153" s="4" t="s">
        <v>464</v>
      </c>
      <c r="D10153" s="4">
        <v>40</v>
      </c>
      <c r="E10153" s="4" t="s">
        <v>41084</v>
      </c>
      <c r="F10153" s="4">
        <v>0.918144762516022</v>
      </c>
      <c r="G10153" s="4" t="s">
        <v>41085</v>
      </c>
    </row>
    <row r="10154" spans="1:7">
      <c r="A10154" s="4" t="s">
        <v>41086</v>
      </c>
      <c r="B10154" s="4" t="s">
        <v>41087</v>
      </c>
      <c r="C10154" s="4" t="s">
        <v>464</v>
      </c>
      <c r="D10154" s="4">
        <v>38</v>
      </c>
      <c r="E10154" s="4" t="s">
        <v>41088</v>
      </c>
      <c r="F10154" s="4">
        <v>0.91807758808136</v>
      </c>
      <c r="G10154" s="4" t="s">
        <v>41089</v>
      </c>
    </row>
    <row r="10155" spans="1:7">
      <c r="A10155" s="4" t="s">
        <v>41090</v>
      </c>
      <c r="B10155" s="4" t="s">
        <v>41091</v>
      </c>
      <c r="C10155" s="4" t="s">
        <v>464</v>
      </c>
      <c r="D10155" s="4">
        <v>41</v>
      </c>
      <c r="E10155" s="4" t="s">
        <v>41092</v>
      </c>
      <c r="F10155" s="4">
        <v>0.91803252696991</v>
      </c>
      <c r="G10155" s="4" t="s">
        <v>41093</v>
      </c>
    </row>
    <row r="10156" spans="1:7">
      <c r="A10156" s="4" t="s">
        <v>41094</v>
      </c>
      <c r="B10156" s="4" t="s">
        <v>41095</v>
      </c>
      <c r="C10156" s="4" t="s">
        <v>464</v>
      </c>
      <c r="D10156" s="4">
        <v>36</v>
      </c>
      <c r="E10156" s="4" t="s">
        <v>41096</v>
      </c>
      <c r="F10156" s="4">
        <v>0.917865872383118</v>
      </c>
      <c r="G10156" s="4" t="s">
        <v>41097</v>
      </c>
    </row>
    <row r="10157" spans="1:7">
      <c r="A10157" s="4" t="s">
        <v>41098</v>
      </c>
      <c r="B10157" s="4" t="s">
        <v>41099</v>
      </c>
      <c r="C10157" s="4" t="s">
        <v>464</v>
      </c>
      <c r="D10157" s="4">
        <v>34</v>
      </c>
      <c r="E10157" s="4" t="s">
        <v>41100</v>
      </c>
      <c r="F10157" s="4">
        <v>0.917465150356293</v>
      </c>
      <c r="G10157" s="4" t="s">
        <v>41101</v>
      </c>
    </row>
    <row r="10158" spans="1:7">
      <c r="A10158" s="4" t="s">
        <v>41102</v>
      </c>
      <c r="B10158" s="4" t="s">
        <v>41103</v>
      </c>
      <c r="C10158" s="4" t="s">
        <v>464</v>
      </c>
      <c r="D10158" s="4">
        <v>37</v>
      </c>
      <c r="E10158" s="4" t="s">
        <v>41104</v>
      </c>
      <c r="F10158" s="4">
        <v>0.916782379150391</v>
      </c>
      <c r="G10158" s="4" t="s">
        <v>41105</v>
      </c>
    </row>
    <row r="10159" spans="1:7">
      <c r="A10159" s="4" t="s">
        <v>41106</v>
      </c>
      <c r="B10159" s="4" t="s">
        <v>41107</v>
      </c>
      <c r="C10159" s="4" t="s">
        <v>464</v>
      </c>
      <c r="D10159" s="4">
        <v>37</v>
      </c>
      <c r="E10159" s="4" t="s">
        <v>41108</v>
      </c>
      <c r="F10159" s="4">
        <v>0.91655445098877</v>
      </c>
      <c r="G10159" s="4" t="s">
        <v>41109</v>
      </c>
    </row>
    <row r="10160" spans="1:7">
      <c r="A10160" s="4" t="s">
        <v>41110</v>
      </c>
      <c r="B10160" s="4" t="s">
        <v>41111</v>
      </c>
      <c r="C10160" s="4" t="s">
        <v>464</v>
      </c>
      <c r="D10160" s="4">
        <v>38</v>
      </c>
      <c r="E10160" s="4" t="s">
        <v>41112</v>
      </c>
      <c r="F10160" s="4">
        <v>0.915562987327576</v>
      </c>
      <c r="G10160" s="4" t="s">
        <v>41113</v>
      </c>
    </row>
    <row r="10161" spans="1:7">
      <c r="A10161" s="4" t="s">
        <v>41114</v>
      </c>
      <c r="B10161" s="4" t="s">
        <v>41115</v>
      </c>
      <c r="C10161" s="4" t="s">
        <v>464</v>
      </c>
      <c r="D10161" s="4">
        <v>40</v>
      </c>
      <c r="E10161" s="4" t="s">
        <v>41116</v>
      </c>
      <c r="F10161" s="4">
        <v>0.915486395359039</v>
      </c>
      <c r="G10161" s="4" t="s">
        <v>41117</v>
      </c>
    </row>
    <row r="10162" spans="1:7">
      <c r="A10162" s="4" t="s">
        <v>41118</v>
      </c>
      <c r="B10162" s="4" t="s">
        <v>41119</v>
      </c>
      <c r="C10162" s="4" t="s">
        <v>464</v>
      </c>
      <c r="D10162" s="4">
        <v>41</v>
      </c>
      <c r="E10162" s="4" t="s">
        <v>41120</v>
      </c>
      <c r="F10162" s="4">
        <v>0.915444314479828</v>
      </c>
      <c r="G10162" s="4" t="s">
        <v>41121</v>
      </c>
    </row>
    <row r="10163" spans="1:7">
      <c r="A10163" s="4" t="s">
        <v>41122</v>
      </c>
      <c r="B10163" s="4" t="s">
        <v>41123</v>
      </c>
      <c r="C10163" s="4" t="s">
        <v>551</v>
      </c>
      <c r="D10163" s="4">
        <v>18</v>
      </c>
      <c r="E10163" s="4" t="s">
        <v>41124</v>
      </c>
      <c r="F10163" s="4">
        <v>0.915376543998718</v>
      </c>
      <c r="G10163" s="4" t="s">
        <v>41125</v>
      </c>
    </row>
    <row r="10164" spans="1:7">
      <c r="A10164" s="4" t="s">
        <v>41126</v>
      </c>
      <c r="B10164" s="4" t="s">
        <v>41127</v>
      </c>
      <c r="C10164" s="4" t="s">
        <v>464</v>
      </c>
      <c r="D10164" s="4">
        <v>37</v>
      </c>
      <c r="E10164" s="4" t="s">
        <v>41128</v>
      </c>
      <c r="F10164" s="4">
        <v>0.915269374847412</v>
      </c>
      <c r="G10164" s="4" t="s">
        <v>41129</v>
      </c>
    </row>
    <row r="10165" spans="1:7">
      <c r="A10165" s="4" t="s">
        <v>41130</v>
      </c>
      <c r="B10165" s="4" t="s">
        <v>41131</v>
      </c>
      <c r="C10165" s="4" t="s">
        <v>464</v>
      </c>
      <c r="D10165" s="4">
        <v>34</v>
      </c>
      <c r="E10165" s="4" t="s">
        <v>41132</v>
      </c>
      <c r="F10165" s="4">
        <v>0.915198445320129</v>
      </c>
      <c r="G10165" s="4" t="s">
        <v>41133</v>
      </c>
    </row>
    <row r="10166" spans="1:7">
      <c r="A10166" s="4" t="s">
        <v>41134</v>
      </c>
      <c r="B10166" s="4" t="s">
        <v>41135</v>
      </c>
      <c r="C10166" s="4" t="s">
        <v>464</v>
      </c>
      <c r="D10166" s="4">
        <v>34</v>
      </c>
      <c r="E10166" s="4" t="s">
        <v>41136</v>
      </c>
      <c r="F10166" s="4">
        <v>0.914452612400055</v>
      </c>
      <c r="G10166" s="4" t="s">
        <v>41137</v>
      </c>
    </row>
    <row r="10167" spans="1:7">
      <c r="A10167" s="4" t="s">
        <v>41138</v>
      </c>
      <c r="B10167" s="4" t="s">
        <v>41139</v>
      </c>
      <c r="C10167" s="4" t="s">
        <v>464</v>
      </c>
      <c r="D10167" s="4">
        <v>25</v>
      </c>
      <c r="E10167" s="4" t="s">
        <v>41140</v>
      </c>
      <c r="F10167" s="4">
        <v>0.914091169834137</v>
      </c>
      <c r="G10167" s="4" t="s">
        <v>41141</v>
      </c>
    </row>
    <row r="10168" spans="1:7">
      <c r="A10168" s="4" t="s">
        <v>41142</v>
      </c>
      <c r="B10168" s="4" t="s">
        <v>41143</v>
      </c>
      <c r="C10168" s="4" t="s">
        <v>464</v>
      </c>
      <c r="D10168" s="4">
        <v>29</v>
      </c>
      <c r="E10168" s="4" t="s">
        <v>41144</v>
      </c>
      <c r="F10168" s="4">
        <v>0.913671374320984</v>
      </c>
      <c r="G10168" s="4" t="s">
        <v>41145</v>
      </c>
    </row>
    <row r="10169" spans="1:7">
      <c r="A10169" s="4" t="s">
        <v>41146</v>
      </c>
      <c r="B10169" s="4" t="s">
        <v>41147</v>
      </c>
      <c r="C10169" s="4" t="s">
        <v>464</v>
      </c>
      <c r="D10169" s="4">
        <v>39</v>
      </c>
      <c r="E10169" s="4" t="s">
        <v>41148</v>
      </c>
      <c r="F10169" s="4">
        <v>0.912786602973938</v>
      </c>
      <c r="G10169" s="4" t="s">
        <v>41149</v>
      </c>
    </row>
    <row r="10170" spans="1:7">
      <c r="A10170" s="4" t="s">
        <v>41150</v>
      </c>
      <c r="B10170" s="4" t="s">
        <v>41151</v>
      </c>
      <c r="C10170" s="4" t="s">
        <v>464</v>
      </c>
      <c r="D10170" s="4">
        <v>32</v>
      </c>
      <c r="E10170" s="4" t="s">
        <v>41152</v>
      </c>
      <c r="F10170" s="4">
        <v>0.912363171577454</v>
      </c>
      <c r="G10170" s="4" t="s">
        <v>41153</v>
      </c>
    </row>
    <row r="10171" spans="1:7">
      <c r="A10171" s="4" t="s">
        <v>41154</v>
      </c>
      <c r="B10171" s="4" t="s">
        <v>41155</v>
      </c>
      <c r="C10171" s="4" t="s">
        <v>464</v>
      </c>
      <c r="D10171" s="4">
        <v>29</v>
      </c>
      <c r="E10171" s="4" t="s">
        <v>41156</v>
      </c>
      <c r="F10171" s="4">
        <v>0.910879790782928</v>
      </c>
      <c r="G10171" s="4" t="s">
        <v>41157</v>
      </c>
    </row>
    <row r="10172" spans="1:7">
      <c r="A10172" s="4" t="s">
        <v>41158</v>
      </c>
      <c r="B10172" s="4" t="s">
        <v>41159</v>
      </c>
      <c r="C10172" s="4" t="s">
        <v>464</v>
      </c>
      <c r="D10172" s="4">
        <v>38</v>
      </c>
      <c r="E10172" s="4" t="s">
        <v>41160</v>
      </c>
      <c r="F10172" s="4">
        <v>0.910375118255615</v>
      </c>
      <c r="G10172" s="4" t="s">
        <v>41161</v>
      </c>
    </row>
    <row r="10173" spans="1:7">
      <c r="A10173" s="4" t="s">
        <v>41162</v>
      </c>
      <c r="B10173" s="4" t="s">
        <v>41163</v>
      </c>
      <c r="C10173" s="4" t="s">
        <v>464</v>
      </c>
      <c r="D10173" s="4">
        <v>38</v>
      </c>
      <c r="E10173" s="4" t="s">
        <v>41164</v>
      </c>
      <c r="F10173" s="4">
        <v>0.910375118255615</v>
      </c>
      <c r="G10173" s="4" t="s">
        <v>41165</v>
      </c>
    </row>
    <row r="10174" spans="1:7">
      <c r="A10174" s="4" t="s">
        <v>41166</v>
      </c>
      <c r="B10174" s="4" t="s">
        <v>41167</v>
      </c>
      <c r="C10174" s="4" t="s">
        <v>464</v>
      </c>
      <c r="D10174" s="4">
        <v>37</v>
      </c>
      <c r="E10174" s="4" t="s">
        <v>41168</v>
      </c>
      <c r="F10174" s="4">
        <v>0.910375118255615</v>
      </c>
      <c r="G10174" s="4" t="s">
        <v>41169</v>
      </c>
    </row>
    <row r="10175" spans="1:7">
      <c r="A10175" s="4" t="s">
        <v>41170</v>
      </c>
      <c r="B10175" s="4" t="s">
        <v>41171</v>
      </c>
      <c r="C10175" s="4" t="s">
        <v>464</v>
      </c>
      <c r="D10175" s="4">
        <v>34</v>
      </c>
      <c r="E10175" s="4" t="s">
        <v>41172</v>
      </c>
      <c r="F10175" s="4">
        <v>0.910375118255615</v>
      </c>
      <c r="G10175" s="4" t="s">
        <v>41173</v>
      </c>
    </row>
    <row r="10176" spans="1:7">
      <c r="A10176" s="4" t="s">
        <v>41174</v>
      </c>
      <c r="B10176" s="4" t="s">
        <v>41175</v>
      </c>
      <c r="C10176" s="4" t="s">
        <v>36062</v>
      </c>
      <c r="D10176" s="4">
        <v>7</v>
      </c>
      <c r="E10176" s="4" t="s">
        <v>41176</v>
      </c>
      <c r="F10176" s="4">
        <v>0.909959197044373</v>
      </c>
      <c r="G10176" s="4" t="s">
        <v>41177</v>
      </c>
    </row>
    <row r="10177" spans="1:7">
      <c r="A10177" s="4" t="s">
        <v>41178</v>
      </c>
      <c r="B10177" s="4" t="s">
        <v>41179</v>
      </c>
      <c r="C10177" s="4" t="s">
        <v>464</v>
      </c>
      <c r="D10177" s="4">
        <v>37</v>
      </c>
      <c r="E10177" s="4" t="s">
        <v>41180</v>
      </c>
      <c r="F10177" s="4">
        <v>0.909439325332642</v>
      </c>
      <c r="G10177" s="4" t="s">
        <v>41181</v>
      </c>
    </row>
    <row r="10178" spans="1:7">
      <c r="A10178" s="4" t="s">
        <v>41182</v>
      </c>
      <c r="B10178" s="4" t="s">
        <v>41183</v>
      </c>
      <c r="C10178" s="4" t="s">
        <v>4103</v>
      </c>
      <c r="D10178" s="4">
        <v>9</v>
      </c>
      <c r="E10178" s="4" t="s">
        <v>41184</v>
      </c>
      <c r="F10178" s="4">
        <v>0.909050166606903</v>
      </c>
      <c r="G10178" s="4" t="s">
        <v>41185</v>
      </c>
    </row>
    <row r="10179" spans="1:7">
      <c r="A10179" s="4" t="s">
        <v>41186</v>
      </c>
      <c r="B10179" s="4" t="s">
        <v>41187</v>
      </c>
      <c r="C10179" s="4" t="s">
        <v>4103</v>
      </c>
      <c r="D10179" s="4">
        <v>8</v>
      </c>
      <c r="E10179" s="4" t="s">
        <v>41188</v>
      </c>
      <c r="F10179" s="4">
        <v>0.909050166606903</v>
      </c>
      <c r="G10179" s="4" t="s">
        <v>41189</v>
      </c>
    </row>
    <row r="10180" spans="1:7">
      <c r="A10180" s="4" t="s">
        <v>41190</v>
      </c>
      <c r="B10180" s="4" t="s">
        <v>41191</v>
      </c>
      <c r="C10180" s="4" t="s">
        <v>464</v>
      </c>
      <c r="D10180" s="4">
        <v>39</v>
      </c>
      <c r="E10180" s="4" t="s">
        <v>41192</v>
      </c>
      <c r="F10180" s="4">
        <v>0.908943653106689</v>
      </c>
      <c r="G10180" s="4" t="s">
        <v>41193</v>
      </c>
    </row>
    <row r="10181" spans="1:7">
      <c r="A10181" s="4" t="s">
        <v>41194</v>
      </c>
      <c r="B10181" s="4" t="s">
        <v>41195</v>
      </c>
      <c r="C10181" s="4" t="s">
        <v>464</v>
      </c>
      <c r="D10181" s="4">
        <v>33</v>
      </c>
      <c r="E10181" s="4" t="s">
        <v>41196</v>
      </c>
      <c r="F10181" s="4">
        <v>0.908004581928253</v>
      </c>
      <c r="G10181" s="4" t="s">
        <v>41197</v>
      </c>
    </row>
    <row r="10182" spans="1:7">
      <c r="A10182" s="4" t="s">
        <v>41198</v>
      </c>
      <c r="B10182" s="4" t="s">
        <v>41199</v>
      </c>
      <c r="C10182" s="4" t="s">
        <v>464</v>
      </c>
      <c r="D10182" s="4">
        <v>41</v>
      </c>
      <c r="E10182" s="4" t="s">
        <v>41200</v>
      </c>
      <c r="F10182" s="4">
        <v>0.90790581703186</v>
      </c>
      <c r="G10182" s="4" t="s">
        <v>41201</v>
      </c>
    </row>
    <row r="10183" spans="1:7">
      <c r="A10183" s="4" t="s">
        <v>41202</v>
      </c>
      <c r="B10183" s="4" t="s">
        <v>41203</v>
      </c>
      <c r="C10183" s="4" t="s">
        <v>464</v>
      </c>
      <c r="D10183" s="4">
        <v>5</v>
      </c>
      <c r="E10183" s="4" t="s">
        <v>41204</v>
      </c>
      <c r="F10183" s="4">
        <v>0.907563030719757</v>
      </c>
      <c r="G10183" s="4" t="s">
        <v>41205</v>
      </c>
    </row>
    <row r="10184" spans="1:7">
      <c r="A10184" s="4" t="s">
        <v>41206</v>
      </c>
      <c r="B10184" s="4" t="s">
        <v>41207</v>
      </c>
      <c r="C10184" s="4" t="s">
        <v>464</v>
      </c>
      <c r="D10184" s="4">
        <v>35</v>
      </c>
      <c r="E10184" s="4" t="s">
        <v>41208</v>
      </c>
      <c r="F10184" s="4">
        <v>0.907478332519531</v>
      </c>
      <c r="G10184" s="4" t="s">
        <v>41209</v>
      </c>
    </row>
    <row r="10185" spans="1:7">
      <c r="A10185" s="4" t="s">
        <v>41210</v>
      </c>
      <c r="B10185" s="4" t="s">
        <v>41211</v>
      </c>
      <c r="C10185" s="4" t="s">
        <v>464</v>
      </c>
      <c r="D10185" s="4">
        <v>34</v>
      </c>
      <c r="E10185" s="4" t="s">
        <v>41212</v>
      </c>
      <c r="F10185" s="4">
        <v>0.907091975212097</v>
      </c>
      <c r="G10185" s="4" t="s">
        <v>41213</v>
      </c>
    </row>
    <row r="10186" spans="1:7">
      <c r="A10186" s="4" t="s">
        <v>41214</v>
      </c>
      <c r="B10186" s="4" t="s">
        <v>41215</v>
      </c>
      <c r="C10186" s="4" t="s">
        <v>464</v>
      </c>
      <c r="D10186" s="4">
        <v>33</v>
      </c>
      <c r="E10186" s="4" t="s">
        <v>41216</v>
      </c>
      <c r="F10186" s="4">
        <v>0.906893849372864</v>
      </c>
      <c r="G10186" s="4" t="s">
        <v>41217</v>
      </c>
    </row>
    <row r="10187" spans="1:7">
      <c r="A10187" s="4" t="s">
        <v>41218</v>
      </c>
      <c r="B10187" s="4" t="s">
        <v>41219</v>
      </c>
      <c r="C10187" s="4" t="s">
        <v>464</v>
      </c>
      <c r="D10187" s="4">
        <v>38</v>
      </c>
      <c r="E10187" s="4" t="s">
        <v>41220</v>
      </c>
      <c r="F10187" s="4">
        <v>0.906860589981079</v>
      </c>
      <c r="G10187" s="4" t="s">
        <v>41221</v>
      </c>
    </row>
    <row r="10188" spans="1:7">
      <c r="A10188" s="4" t="s">
        <v>41222</v>
      </c>
      <c r="B10188" s="4" t="s">
        <v>41223</v>
      </c>
      <c r="C10188" s="4" t="s">
        <v>464</v>
      </c>
      <c r="D10188" s="4">
        <v>48</v>
      </c>
      <c r="E10188" s="4" t="s">
        <v>41224</v>
      </c>
      <c r="F10188" s="4">
        <v>0.906733095645905</v>
      </c>
      <c r="G10188" s="4" t="s">
        <v>41225</v>
      </c>
    </row>
    <row r="10189" spans="1:7">
      <c r="A10189" s="4" t="s">
        <v>41226</v>
      </c>
      <c r="B10189" s="4" t="s">
        <v>41227</v>
      </c>
      <c r="C10189" s="4" t="s">
        <v>464</v>
      </c>
      <c r="D10189" s="4">
        <v>36</v>
      </c>
      <c r="E10189" s="4" t="s">
        <v>41228</v>
      </c>
      <c r="F10189" s="4">
        <v>0.906522452831268</v>
      </c>
      <c r="G10189" s="4" t="s">
        <v>41229</v>
      </c>
    </row>
    <row r="10190" spans="1:7">
      <c r="A10190" s="4" t="s">
        <v>41230</v>
      </c>
      <c r="B10190" s="4" t="s">
        <v>41231</v>
      </c>
      <c r="C10190" s="4" t="s">
        <v>464</v>
      </c>
      <c r="D10190" s="4">
        <v>36</v>
      </c>
      <c r="E10190" s="4" t="s">
        <v>41232</v>
      </c>
      <c r="F10190" s="4">
        <v>0.906144022941589</v>
      </c>
      <c r="G10190" s="4" t="s">
        <v>41233</v>
      </c>
    </row>
    <row r="10191" spans="1:7">
      <c r="A10191" s="4" t="s">
        <v>41234</v>
      </c>
      <c r="B10191" s="4" t="s">
        <v>41235</v>
      </c>
      <c r="C10191" s="4" t="s">
        <v>464</v>
      </c>
      <c r="D10191" s="4">
        <v>40</v>
      </c>
      <c r="E10191" s="4" t="s">
        <v>41236</v>
      </c>
      <c r="F10191" s="4">
        <v>0.906096577644348</v>
      </c>
      <c r="G10191" s="4" t="s">
        <v>41237</v>
      </c>
    </row>
    <row r="10192" spans="1:7">
      <c r="A10192" s="4" t="s">
        <v>41238</v>
      </c>
      <c r="B10192" s="4" t="s">
        <v>41239</v>
      </c>
      <c r="C10192" s="4" t="s">
        <v>464</v>
      </c>
      <c r="D10192" s="4">
        <v>36</v>
      </c>
      <c r="E10192" s="4" t="s">
        <v>41240</v>
      </c>
      <c r="F10192" s="4">
        <v>0.906095147132874</v>
      </c>
      <c r="G10192" s="4" t="s">
        <v>41241</v>
      </c>
    </row>
    <row r="10193" spans="1:7">
      <c r="A10193" s="4" t="s">
        <v>41242</v>
      </c>
      <c r="B10193" s="4" t="s">
        <v>41243</v>
      </c>
      <c r="C10193" s="4" t="s">
        <v>464</v>
      </c>
      <c r="D10193" s="4">
        <v>34</v>
      </c>
      <c r="E10193" s="4" t="s">
        <v>41244</v>
      </c>
      <c r="F10193" s="4">
        <v>0.906045317649841</v>
      </c>
      <c r="G10193" s="4" t="s">
        <v>41245</v>
      </c>
    </row>
    <row r="10194" spans="1:7">
      <c r="A10194" s="4" t="s">
        <v>41246</v>
      </c>
      <c r="B10194" s="4" t="s">
        <v>41247</v>
      </c>
      <c r="C10194" s="4" t="s">
        <v>464</v>
      </c>
      <c r="D10194" s="4">
        <v>35</v>
      </c>
      <c r="E10194" s="4" t="s">
        <v>41248</v>
      </c>
      <c r="F10194" s="4">
        <v>0.905738651752472</v>
      </c>
      <c r="G10194" s="4" t="s">
        <v>41249</v>
      </c>
    </row>
    <row r="10195" spans="1:7">
      <c r="A10195" s="4" t="s">
        <v>41250</v>
      </c>
      <c r="B10195" s="4" t="s">
        <v>41251</v>
      </c>
      <c r="C10195" s="4" t="s">
        <v>464</v>
      </c>
      <c r="D10195" s="4">
        <v>36</v>
      </c>
      <c r="E10195" s="4" t="s">
        <v>41252</v>
      </c>
      <c r="F10195" s="4">
        <v>0.905220866203308</v>
      </c>
      <c r="G10195" s="4" t="s">
        <v>41253</v>
      </c>
    </row>
    <row r="10196" spans="1:7">
      <c r="A10196" s="4" t="s">
        <v>41254</v>
      </c>
      <c r="B10196" s="4" t="s">
        <v>41255</v>
      </c>
      <c r="C10196" s="4" t="s">
        <v>464</v>
      </c>
      <c r="D10196" s="4">
        <v>40</v>
      </c>
      <c r="E10196" s="4" t="s">
        <v>41256</v>
      </c>
      <c r="F10196" s="4">
        <v>0.905089437961578</v>
      </c>
      <c r="G10196" s="4" t="s">
        <v>41257</v>
      </c>
    </row>
    <row r="10197" spans="1:7">
      <c r="A10197" s="4" t="s">
        <v>41258</v>
      </c>
      <c r="B10197" s="4" t="s">
        <v>41259</v>
      </c>
      <c r="C10197" s="4" t="s">
        <v>464</v>
      </c>
      <c r="D10197" s="4">
        <v>44</v>
      </c>
      <c r="E10197" s="4" t="s">
        <v>41260</v>
      </c>
      <c r="F10197" s="4">
        <v>0.904985845088959</v>
      </c>
      <c r="G10197" s="4" t="s">
        <v>41261</v>
      </c>
    </row>
    <row r="10198" spans="1:7">
      <c r="A10198" s="4" t="s">
        <v>41262</v>
      </c>
      <c r="B10198" s="4" t="s">
        <v>41263</v>
      </c>
      <c r="C10198" s="4" t="s">
        <v>464</v>
      </c>
      <c r="D10198" s="4">
        <v>36</v>
      </c>
      <c r="E10198" s="4" t="s">
        <v>41264</v>
      </c>
      <c r="F10198" s="4">
        <v>0.904483079910278</v>
      </c>
      <c r="G10198" s="4" t="s">
        <v>41265</v>
      </c>
    </row>
    <row r="10199" spans="1:7">
      <c r="A10199" s="4" t="s">
        <v>41266</v>
      </c>
      <c r="B10199" s="4" t="s">
        <v>41267</v>
      </c>
      <c r="C10199" s="4" t="s">
        <v>3050</v>
      </c>
      <c r="D10199" s="4">
        <v>3</v>
      </c>
      <c r="E10199" s="4" t="s">
        <v>41268</v>
      </c>
      <c r="F10199" s="4">
        <v>0.904049098491669</v>
      </c>
      <c r="G10199" s="4" t="s">
        <v>41269</v>
      </c>
    </row>
    <row r="10200" spans="1:7">
      <c r="A10200" s="4" t="s">
        <v>41270</v>
      </c>
      <c r="B10200" s="4" t="s">
        <v>41271</v>
      </c>
      <c r="C10200" s="4" t="s">
        <v>464</v>
      </c>
      <c r="D10200" s="4">
        <v>39</v>
      </c>
      <c r="E10200" s="4" t="s">
        <v>41272</v>
      </c>
      <c r="F10200" s="4">
        <v>0.903857052326202</v>
      </c>
      <c r="G10200" s="4" t="s">
        <v>41273</v>
      </c>
    </row>
    <row r="10201" spans="1:7">
      <c r="A10201" s="4" t="s">
        <v>41274</v>
      </c>
      <c r="B10201" s="4" t="s">
        <v>41275</v>
      </c>
      <c r="C10201" s="4" t="s">
        <v>464</v>
      </c>
      <c r="D10201" s="4">
        <v>36</v>
      </c>
      <c r="E10201" s="4" t="s">
        <v>41276</v>
      </c>
      <c r="F10201" s="4">
        <v>0.903395771980286</v>
      </c>
      <c r="G10201" s="4" t="s">
        <v>41277</v>
      </c>
    </row>
    <row r="10202" spans="1:7">
      <c r="A10202" s="4" t="s">
        <v>41278</v>
      </c>
      <c r="B10202" s="4" t="s">
        <v>41279</v>
      </c>
      <c r="C10202" s="4" t="s">
        <v>464</v>
      </c>
      <c r="D10202" s="4">
        <v>36</v>
      </c>
      <c r="E10202" s="4" t="s">
        <v>41280</v>
      </c>
      <c r="F10202" s="4">
        <v>0.903358995914459</v>
      </c>
      <c r="G10202" s="4" t="s">
        <v>41281</v>
      </c>
    </row>
    <row r="10203" spans="1:7">
      <c r="A10203" s="4" t="s">
        <v>41282</v>
      </c>
      <c r="B10203" s="4" t="s">
        <v>41283</v>
      </c>
      <c r="C10203" s="4" t="s">
        <v>464</v>
      </c>
      <c r="D10203" s="4">
        <v>41</v>
      </c>
      <c r="E10203" s="4" t="s">
        <v>41284</v>
      </c>
      <c r="F10203" s="4">
        <v>0.902990221977234</v>
      </c>
      <c r="G10203" s="4" t="s">
        <v>41285</v>
      </c>
    </row>
    <row r="10204" spans="1:7">
      <c r="A10204" s="4" t="s">
        <v>41286</v>
      </c>
      <c r="B10204" s="4" t="s">
        <v>41287</v>
      </c>
      <c r="C10204" s="4" t="s">
        <v>464</v>
      </c>
      <c r="D10204" s="4">
        <v>40</v>
      </c>
      <c r="E10204" s="4" t="s">
        <v>41288</v>
      </c>
      <c r="F10204" s="4">
        <v>0.902449488639832</v>
      </c>
      <c r="G10204" s="4" t="s">
        <v>41289</v>
      </c>
    </row>
    <row r="10205" spans="1:7">
      <c r="A10205" s="4" t="s">
        <v>41290</v>
      </c>
      <c r="B10205" s="4" t="s">
        <v>41291</v>
      </c>
      <c r="C10205" s="4" t="s">
        <v>464</v>
      </c>
      <c r="D10205" s="4">
        <v>40</v>
      </c>
      <c r="E10205" s="4" t="s">
        <v>41292</v>
      </c>
      <c r="F10205" s="4">
        <v>0.902398109436035</v>
      </c>
      <c r="G10205" s="4" t="s">
        <v>41293</v>
      </c>
    </row>
    <row r="10206" spans="1:7">
      <c r="A10206" s="4" t="s">
        <v>41294</v>
      </c>
      <c r="B10206" s="4" t="s">
        <v>41295</v>
      </c>
      <c r="C10206" s="4" t="s">
        <v>464</v>
      </c>
      <c r="D10206" s="4">
        <v>41</v>
      </c>
      <c r="E10206" s="4" t="s">
        <v>41296</v>
      </c>
      <c r="F10206" s="4">
        <v>0.902225852012634</v>
      </c>
      <c r="G10206" s="4" t="s">
        <v>41297</v>
      </c>
    </row>
    <row r="10207" spans="1:7">
      <c r="A10207" s="4" t="s">
        <v>41298</v>
      </c>
      <c r="B10207" s="4" t="s">
        <v>41299</v>
      </c>
      <c r="C10207" s="4" t="s">
        <v>464</v>
      </c>
      <c r="D10207" s="4">
        <v>40</v>
      </c>
      <c r="E10207" s="4" t="s">
        <v>41300</v>
      </c>
      <c r="F10207" s="4">
        <v>0.901835978031158</v>
      </c>
      <c r="G10207" s="4" t="s">
        <v>41301</v>
      </c>
    </row>
    <row r="10208" spans="1:7">
      <c r="A10208" s="4" t="s">
        <v>41302</v>
      </c>
      <c r="B10208" s="4" t="s">
        <v>41303</v>
      </c>
      <c r="C10208" s="4" t="s">
        <v>551</v>
      </c>
      <c r="D10208" s="4">
        <v>14</v>
      </c>
      <c r="E10208" s="4" t="s">
        <v>41304</v>
      </c>
      <c r="F10208" s="4">
        <v>0.901716232299805</v>
      </c>
      <c r="G10208" s="4" t="s">
        <v>41305</v>
      </c>
    </row>
    <row r="10209" spans="1:7">
      <c r="A10209" s="4" t="s">
        <v>41306</v>
      </c>
      <c r="B10209" s="4" t="s">
        <v>41307</v>
      </c>
      <c r="C10209" s="4" t="s">
        <v>464</v>
      </c>
      <c r="D10209" s="4">
        <v>39</v>
      </c>
      <c r="E10209" s="4" t="s">
        <v>41308</v>
      </c>
      <c r="F10209" s="4">
        <v>0.901071429252625</v>
      </c>
      <c r="G10209" s="4" t="s">
        <v>41309</v>
      </c>
    </row>
    <row r="10210" spans="1:7">
      <c r="A10210" s="4" t="s">
        <v>41310</v>
      </c>
      <c r="B10210" s="4" t="s">
        <v>41311</v>
      </c>
      <c r="C10210" s="4" t="s">
        <v>464</v>
      </c>
      <c r="D10210" s="4">
        <v>36</v>
      </c>
      <c r="E10210" s="4" t="s">
        <v>41312</v>
      </c>
      <c r="F10210" s="4">
        <v>0.901067972183228</v>
      </c>
      <c r="G10210" s="4" t="s">
        <v>41313</v>
      </c>
    </row>
    <row r="10211" spans="1:7">
      <c r="A10211" s="4" t="s">
        <v>41314</v>
      </c>
      <c r="B10211" s="4" t="s">
        <v>41315</v>
      </c>
      <c r="C10211" s="4" t="s">
        <v>464</v>
      </c>
      <c r="D10211" s="4">
        <v>40</v>
      </c>
      <c r="E10211" s="4" t="s">
        <v>41316</v>
      </c>
      <c r="F10211" s="4">
        <v>0.900953412055969</v>
      </c>
      <c r="G10211" s="4" t="s">
        <v>41317</v>
      </c>
    </row>
    <row r="10212" spans="1:7">
      <c r="A10212" s="4" t="s">
        <v>41318</v>
      </c>
      <c r="B10212" s="4" t="s">
        <v>41319</v>
      </c>
      <c r="C10212" s="4" t="s">
        <v>464</v>
      </c>
      <c r="D10212" s="4">
        <v>31</v>
      </c>
      <c r="E10212" s="4" t="s">
        <v>41320</v>
      </c>
      <c r="F10212" s="4">
        <v>0.900044918060303</v>
      </c>
      <c r="G10212" s="4" t="s">
        <v>41321</v>
      </c>
    </row>
    <row r="10213" spans="1:7">
      <c r="A10213" s="4" t="s">
        <v>41322</v>
      </c>
      <c r="B10213" s="4" t="s">
        <v>41323</v>
      </c>
      <c r="C10213" s="4" t="s">
        <v>3050</v>
      </c>
      <c r="D10213" s="4">
        <v>2</v>
      </c>
      <c r="E10213" s="4" t="s">
        <v>41324</v>
      </c>
      <c r="F10213" s="4">
        <v>0.899492681026459</v>
      </c>
      <c r="G10213" s="4" t="s">
        <v>41325</v>
      </c>
    </row>
    <row r="10214" spans="1:7">
      <c r="A10214" s="4" t="s">
        <v>41326</v>
      </c>
      <c r="B10214" s="4" t="s">
        <v>41327</v>
      </c>
      <c r="C10214" s="4" t="s">
        <v>464</v>
      </c>
      <c r="D10214" s="4">
        <v>38</v>
      </c>
      <c r="E10214" s="4" t="s">
        <v>41328</v>
      </c>
      <c r="F10214" s="4">
        <v>0.899377226829529</v>
      </c>
      <c r="G10214" s="4" t="s">
        <v>41329</v>
      </c>
    </row>
    <row r="10215" spans="1:7">
      <c r="A10215" s="4" t="s">
        <v>41330</v>
      </c>
      <c r="B10215" s="4" t="s">
        <v>41331</v>
      </c>
      <c r="C10215" s="4" t="s">
        <v>464</v>
      </c>
      <c r="D10215" s="4">
        <v>38</v>
      </c>
      <c r="E10215" s="4" t="s">
        <v>41332</v>
      </c>
      <c r="F10215" s="4">
        <v>0.899129688739777</v>
      </c>
      <c r="G10215" s="4" t="s">
        <v>41333</v>
      </c>
    </row>
    <row r="10216" spans="1:7">
      <c r="A10216" s="4" t="s">
        <v>41334</v>
      </c>
      <c r="B10216" s="4" t="s">
        <v>41335</v>
      </c>
      <c r="C10216" s="4" t="s">
        <v>464</v>
      </c>
      <c r="D10216" s="4">
        <v>32</v>
      </c>
      <c r="E10216" s="4" t="s">
        <v>41336</v>
      </c>
      <c r="F10216" s="4">
        <v>0.899072408676147</v>
      </c>
      <c r="G10216" s="4" t="s">
        <v>41337</v>
      </c>
    </row>
    <row r="10217" spans="1:7">
      <c r="A10217" s="4" t="s">
        <v>41338</v>
      </c>
      <c r="B10217" s="4" t="s">
        <v>41339</v>
      </c>
      <c r="C10217" s="4" t="s">
        <v>464</v>
      </c>
      <c r="D10217" s="4">
        <v>42</v>
      </c>
      <c r="E10217" s="4" t="s">
        <v>41340</v>
      </c>
      <c r="F10217" s="4">
        <v>0.898925840854645</v>
      </c>
      <c r="G10217" s="4" t="s">
        <v>41341</v>
      </c>
    </row>
    <row r="10218" spans="1:7">
      <c r="A10218" s="4" t="s">
        <v>41342</v>
      </c>
      <c r="B10218" s="4" t="s">
        <v>41343</v>
      </c>
      <c r="C10218" s="4" t="s">
        <v>464</v>
      </c>
      <c r="D10218" s="4">
        <v>42</v>
      </c>
      <c r="E10218" s="4" t="s">
        <v>41344</v>
      </c>
      <c r="F10218" s="4">
        <v>0.898646950721741</v>
      </c>
      <c r="G10218" s="4" t="s">
        <v>41345</v>
      </c>
    </row>
    <row r="10219" spans="1:7">
      <c r="A10219" s="4" t="s">
        <v>41346</v>
      </c>
      <c r="B10219" s="4" t="s">
        <v>41347</v>
      </c>
      <c r="C10219" s="4" t="s">
        <v>464</v>
      </c>
      <c r="D10219" s="4">
        <v>40</v>
      </c>
      <c r="E10219" s="4" t="s">
        <v>41348</v>
      </c>
      <c r="F10219" s="4">
        <v>0.898198902606964</v>
      </c>
      <c r="G10219" s="4" t="s">
        <v>41349</v>
      </c>
    </row>
    <row r="10220" spans="1:7">
      <c r="A10220" s="4" t="s">
        <v>41350</v>
      </c>
      <c r="B10220" s="4" t="s">
        <v>41351</v>
      </c>
      <c r="C10220" s="4" t="s">
        <v>464</v>
      </c>
      <c r="D10220" s="4">
        <v>36</v>
      </c>
      <c r="E10220" s="4" t="s">
        <v>41352</v>
      </c>
      <c r="F10220" s="4">
        <v>0.898125410079956</v>
      </c>
      <c r="G10220" s="4" t="s">
        <v>41353</v>
      </c>
    </row>
    <row r="10221" spans="1:7">
      <c r="A10221" s="4" t="s">
        <v>41354</v>
      </c>
      <c r="B10221" s="4" t="s">
        <v>41355</v>
      </c>
      <c r="C10221" s="4" t="s">
        <v>4103</v>
      </c>
      <c r="D10221" s="4">
        <v>6</v>
      </c>
      <c r="E10221" s="4" t="s">
        <v>41356</v>
      </c>
      <c r="F10221" s="4">
        <v>0.898094832897186</v>
      </c>
      <c r="G10221" s="4" t="s">
        <v>41357</v>
      </c>
    </row>
    <row r="10222" spans="1:7">
      <c r="A10222" s="4" t="s">
        <v>41358</v>
      </c>
      <c r="B10222" s="4" t="s">
        <v>41359</v>
      </c>
      <c r="C10222" s="4" t="s">
        <v>4103</v>
      </c>
      <c r="D10222" s="4">
        <v>5</v>
      </c>
      <c r="E10222" s="4" t="s">
        <v>41360</v>
      </c>
      <c r="F10222" s="4">
        <v>0.898094832897186</v>
      </c>
      <c r="G10222" s="4" t="s">
        <v>41361</v>
      </c>
    </row>
    <row r="10223" spans="1:7">
      <c r="A10223" s="4" t="s">
        <v>41362</v>
      </c>
      <c r="B10223" s="4" t="s">
        <v>41363</v>
      </c>
      <c r="C10223" s="4" t="s">
        <v>551</v>
      </c>
      <c r="D10223" s="4">
        <v>11</v>
      </c>
      <c r="E10223" s="4" t="s">
        <v>41364</v>
      </c>
      <c r="F10223" s="4">
        <v>0.897991299629211</v>
      </c>
      <c r="G10223" s="4" t="s">
        <v>41365</v>
      </c>
    </row>
    <row r="10224" spans="1:7">
      <c r="A10224" s="4" t="s">
        <v>41366</v>
      </c>
      <c r="B10224" s="4" t="s">
        <v>41367</v>
      </c>
      <c r="C10224" s="4" t="s">
        <v>464</v>
      </c>
      <c r="D10224" s="4">
        <v>37</v>
      </c>
      <c r="E10224" s="4" t="s">
        <v>41368</v>
      </c>
      <c r="F10224" s="4">
        <v>0.89787495136261</v>
      </c>
      <c r="G10224" s="4" t="s">
        <v>41369</v>
      </c>
    </row>
    <row r="10225" spans="1:7">
      <c r="A10225" s="4" t="s">
        <v>41370</v>
      </c>
      <c r="B10225" s="4" t="s">
        <v>41371</v>
      </c>
      <c r="C10225" s="4" t="s">
        <v>464</v>
      </c>
      <c r="D10225" s="4">
        <v>38</v>
      </c>
      <c r="E10225" s="4" t="s">
        <v>41372</v>
      </c>
      <c r="F10225" s="4">
        <v>0.897768437862396</v>
      </c>
      <c r="G10225" s="4" t="s">
        <v>41373</v>
      </c>
    </row>
    <row r="10226" spans="1:7">
      <c r="A10226" s="4" t="s">
        <v>41374</v>
      </c>
      <c r="B10226" s="4" t="s">
        <v>41375</v>
      </c>
      <c r="C10226" s="4" t="s">
        <v>464</v>
      </c>
      <c r="D10226" s="4">
        <v>37</v>
      </c>
      <c r="E10226" s="4" t="s">
        <v>41376</v>
      </c>
      <c r="F10226" s="4">
        <v>0.897535443305969</v>
      </c>
      <c r="G10226" s="4" t="s">
        <v>41377</v>
      </c>
    </row>
    <row r="10227" spans="1:7">
      <c r="A10227" s="4" t="s">
        <v>41378</v>
      </c>
      <c r="B10227" s="4" t="s">
        <v>41379</v>
      </c>
      <c r="C10227" s="4" t="s">
        <v>551</v>
      </c>
      <c r="D10227" s="4">
        <v>16</v>
      </c>
      <c r="E10227" s="4" t="s">
        <v>41380</v>
      </c>
      <c r="F10227" s="4">
        <v>0.896740317344666</v>
      </c>
      <c r="G10227" s="4" t="s">
        <v>41381</v>
      </c>
    </row>
    <row r="10228" spans="1:7">
      <c r="A10228" s="4" t="s">
        <v>41382</v>
      </c>
      <c r="B10228" s="4" t="s">
        <v>41383</v>
      </c>
      <c r="C10228" s="4" t="s">
        <v>464</v>
      </c>
      <c r="D10228" s="4">
        <v>33</v>
      </c>
      <c r="E10228" s="4" t="s">
        <v>41384</v>
      </c>
      <c r="F10228" s="4">
        <v>0.896732270717621</v>
      </c>
      <c r="G10228" s="4" t="s">
        <v>41385</v>
      </c>
    </row>
    <row r="10229" spans="1:7">
      <c r="A10229" s="4" t="s">
        <v>41386</v>
      </c>
      <c r="B10229" s="4" t="s">
        <v>41387</v>
      </c>
      <c r="C10229" s="4" t="s">
        <v>464</v>
      </c>
      <c r="D10229" s="4">
        <v>34</v>
      </c>
      <c r="E10229" s="4" t="s">
        <v>41388</v>
      </c>
      <c r="F10229" s="4">
        <v>0.896665990352631</v>
      </c>
      <c r="G10229" s="4" t="s">
        <v>41389</v>
      </c>
    </row>
    <row r="10230" spans="1:7">
      <c r="A10230" s="4" t="s">
        <v>41390</v>
      </c>
      <c r="B10230" s="4" t="s">
        <v>41391</v>
      </c>
      <c r="C10230" s="4" t="s">
        <v>464</v>
      </c>
      <c r="D10230" s="4">
        <v>34</v>
      </c>
      <c r="E10230" s="4" t="s">
        <v>41392</v>
      </c>
      <c r="F10230" s="4">
        <v>0.896560192108154</v>
      </c>
      <c r="G10230" s="4" t="s">
        <v>41393</v>
      </c>
    </row>
    <row r="10231" spans="1:7">
      <c r="A10231" s="4" t="s">
        <v>41394</v>
      </c>
      <c r="B10231" s="4" t="s">
        <v>41395</v>
      </c>
      <c r="C10231" s="4" t="s">
        <v>464</v>
      </c>
      <c r="D10231" s="4">
        <v>38</v>
      </c>
      <c r="E10231" s="4" t="s">
        <v>41396</v>
      </c>
      <c r="F10231" s="4">
        <v>0.896373093128204</v>
      </c>
      <c r="G10231" s="4" t="s">
        <v>41397</v>
      </c>
    </row>
    <row r="10232" spans="1:7">
      <c r="A10232" s="4" t="s">
        <v>41398</v>
      </c>
      <c r="B10232" s="4" t="s">
        <v>41399</v>
      </c>
      <c r="C10232" s="4" t="s">
        <v>464</v>
      </c>
      <c r="D10232" s="4">
        <v>38</v>
      </c>
      <c r="E10232" s="4" t="s">
        <v>41400</v>
      </c>
      <c r="F10232" s="4">
        <v>0.896072268486023</v>
      </c>
      <c r="G10232" s="4" t="s">
        <v>41401</v>
      </c>
    </row>
    <row r="10233" spans="1:7">
      <c r="A10233" s="4" t="s">
        <v>41402</v>
      </c>
      <c r="B10233" s="4" t="s">
        <v>41403</v>
      </c>
      <c r="C10233" s="4" t="s">
        <v>464</v>
      </c>
      <c r="D10233" s="4">
        <v>36</v>
      </c>
      <c r="E10233" s="4" t="s">
        <v>41404</v>
      </c>
      <c r="F10233" s="4">
        <v>0.895882964134216</v>
      </c>
      <c r="G10233" s="4" t="s">
        <v>41405</v>
      </c>
    </row>
    <row r="10234" spans="1:7">
      <c r="A10234" s="4" t="s">
        <v>41406</v>
      </c>
      <c r="B10234" s="4" t="s">
        <v>41407</v>
      </c>
      <c r="C10234" s="4" t="s">
        <v>464</v>
      </c>
      <c r="D10234" s="4">
        <v>32</v>
      </c>
      <c r="E10234" s="4" t="s">
        <v>41408</v>
      </c>
      <c r="F10234" s="4">
        <v>0.89578914642334</v>
      </c>
      <c r="G10234" s="4" t="s">
        <v>41409</v>
      </c>
    </row>
    <row r="10235" spans="1:7">
      <c r="A10235" s="4" t="s">
        <v>41410</v>
      </c>
      <c r="B10235" s="4" t="s">
        <v>41411</v>
      </c>
      <c r="C10235" s="4" t="s">
        <v>551</v>
      </c>
      <c r="D10235" s="4">
        <v>20</v>
      </c>
      <c r="E10235" s="4" t="s">
        <v>41412</v>
      </c>
      <c r="F10235" s="4">
        <v>0.895005762577057</v>
      </c>
      <c r="G10235" s="4" t="s">
        <v>41413</v>
      </c>
    </row>
    <row r="10236" spans="1:7">
      <c r="A10236" s="4" t="s">
        <v>41414</v>
      </c>
      <c r="B10236" s="4" t="s">
        <v>41415</v>
      </c>
      <c r="C10236" s="4" t="s">
        <v>464</v>
      </c>
      <c r="D10236" s="4">
        <v>36</v>
      </c>
      <c r="E10236" s="4" t="s">
        <v>41416</v>
      </c>
      <c r="F10236" s="4">
        <v>0.894612193107605</v>
      </c>
      <c r="G10236" s="4" t="s">
        <v>41417</v>
      </c>
    </row>
    <row r="10237" spans="1:7">
      <c r="A10237" s="4" t="s">
        <v>41418</v>
      </c>
      <c r="B10237" s="4" t="s">
        <v>41419</v>
      </c>
      <c r="C10237" s="4" t="s">
        <v>464</v>
      </c>
      <c r="D10237" s="4">
        <v>38</v>
      </c>
      <c r="E10237" s="4" t="s">
        <v>41420</v>
      </c>
      <c r="F10237" s="4">
        <v>0.893713474273682</v>
      </c>
      <c r="G10237" s="4" t="s">
        <v>41421</v>
      </c>
    </row>
    <row r="10238" spans="1:7">
      <c r="A10238" s="4" t="s">
        <v>41422</v>
      </c>
      <c r="B10238" s="4" t="s">
        <v>41423</v>
      </c>
      <c r="C10238" s="4" t="s">
        <v>464</v>
      </c>
      <c r="D10238" s="4">
        <v>36</v>
      </c>
      <c r="E10238" s="4" t="s">
        <v>41424</v>
      </c>
      <c r="F10238" s="4">
        <v>0.893713474273682</v>
      </c>
      <c r="G10238" s="4" t="s">
        <v>41425</v>
      </c>
    </row>
    <row r="10239" spans="1:7">
      <c r="A10239" s="4" t="s">
        <v>41426</v>
      </c>
      <c r="B10239" s="4" t="s">
        <v>41427</v>
      </c>
      <c r="C10239" s="4" t="s">
        <v>551</v>
      </c>
      <c r="D10239" s="4">
        <v>24</v>
      </c>
      <c r="E10239" s="4" t="s">
        <v>41428</v>
      </c>
      <c r="F10239" s="4">
        <v>0.893467307090759</v>
      </c>
      <c r="G10239" s="4" t="s">
        <v>41429</v>
      </c>
    </row>
    <row r="10240" spans="1:7">
      <c r="A10240" s="4" t="s">
        <v>41430</v>
      </c>
      <c r="B10240" s="4" t="s">
        <v>41431</v>
      </c>
      <c r="C10240" s="4" t="s">
        <v>464</v>
      </c>
      <c r="D10240" s="4">
        <v>40</v>
      </c>
      <c r="E10240" s="4" t="s">
        <v>41432</v>
      </c>
      <c r="F10240" s="4">
        <v>0.893375337123871</v>
      </c>
      <c r="G10240" s="4" t="s">
        <v>41433</v>
      </c>
    </row>
    <row r="10241" spans="1:7">
      <c r="A10241" s="4" t="s">
        <v>41434</v>
      </c>
      <c r="B10241" s="4" t="s">
        <v>41435</v>
      </c>
      <c r="C10241" s="4" t="s">
        <v>464</v>
      </c>
      <c r="D10241" s="4">
        <v>33</v>
      </c>
      <c r="E10241" s="4" t="s">
        <v>41436</v>
      </c>
      <c r="F10241" s="4">
        <v>0.893351793289185</v>
      </c>
      <c r="G10241" s="4" t="s">
        <v>41437</v>
      </c>
    </row>
    <row r="10242" spans="1:7">
      <c r="A10242" s="4" t="s">
        <v>41438</v>
      </c>
      <c r="B10242" s="4" t="s">
        <v>41439</v>
      </c>
      <c r="C10242" s="4" t="s">
        <v>464</v>
      </c>
      <c r="D10242" s="4">
        <v>38</v>
      </c>
      <c r="E10242" s="4" t="s">
        <v>41440</v>
      </c>
      <c r="F10242" s="4">
        <v>0.893268346786499</v>
      </c>
      <c r="G10242" s="4" t="s">
        <v>41441</v>
      </c>
    </row>
    <row r="10243" spans="1:7">
      <c r="A10243" s="4" t="s">
        <v>41442</v>
      </c>
      <c r="B10243" s="4" t="s">
        <v>41443</v>
      </c>
      <c r="C10243" s="4" t="s">
        <v>464</v>
      </c>
      <c r="D10243" s="4">
        <v>34</v>
      </c>
      <c r="E10243" s="4" t="s">
        <v>41444</v>
      </c>
      <c r="F10243" s="4">
        <v>0.893268346786499</v>
      </c>
      <c r="G10243" s="4" t="s">
        <v>41445</v>
      </c>
    </row>
    <row r="10244" spans="1:7">
      <c r="A10244" s="4" t="s">
        <v>41446</v>
      </c>
      <c r="B10244" s="4" t="s">
        <v>41447</v>
      </c>
      <c r="C10244" s="4" t="s">
        <v>464</v>
      </c>
      <c r="D10244" s="4">
        <v>33</v>
      </c>
      <c r="E10244" s="4" t="s">
        <v>41448</v>
      </c>
      <c r="F10244" s="4">
        <v>0.893268346786499</v>
      </c>
      <c r="G10244" s="4" t="s">
        <v>41449</v>
      </c>
    </row>
    <row r="10245" spans="1:7">
      <c r="A10245" s="4" t="s">
        <v>41450</v>
      </c>
      <c r="B10245" s="4" t="s">
        <v>41451</v>
      </c>
      <c r="C10245" s="4" t="s">
        <v>464</v>
      </c>
      <c r="D10245" s="4">
        <v>37</v>
      </c>
      <c r="E10245" s="4" t="s">
        <v>41452</v>
      </c>
      <c r="F10245" s="4">
        <v>0.89320957660675</v>
      </c>
      <c r="G10245" s="4" t="s">
        <v>41453</v>
      </c>
    </row>
    <row r="10246" spans="1:7">
      <c r="A10246" s="4" t="s">
        <v>41454</v>
      </c>
      <c r="B10246" s="4" t="s">
        <v>41455</v>
      </c>
      <c r="C10246" s="4" t="s">
        <v>464</v>
      </c>
      <c r="D10246" s="4">
        <v>29</v>
      </c>
      <c r="E10246" s="4" t="s">
        <v>41456</v>
      </c>
      <c r="F10246" s="4">
        <v>0.892973661422729</v>
      </c>
      <c r="G10246" s="4" t="s">
        <v>41457</v>
      </c>
    </row>
    <row r="10247" spans="1:7">
      <c r="A10247" s="4" t="s">
        <v>41458</v>
      </c>
      <c r="B10247" s="4" t="s">
        <v>41459</v>
      </c>
      <c r="C10247" s="4" t="s">
        <v>464</v>
      </c>
      <c r="D10247" s="4">
        <v>33</v>
      </c>
      <c r="E10247" s="4" t="s">
        <v>41460</v>
      </c>
      <c r="F10247" s="4">
        <v>0.892821669578552</v>
      </c>
      <c r="G10247" s="4" t="s">
        <v>41461</v>
      </c>
    </row>
    <row r="10248" spans="1:7">
      <c r="A10248" s="4" t="s">
        <v>41462</v>
      </c>
      <c r="B10248" s="4" t="s">
        <v>41463</v>
      </c>
      <c r="C10248" s="4" t="s">
        <v>464</v>
      </c>
      <c r="D10248" s="4">
        <v>36</v>
      </c>
      <c r="E10248" s="4" t="s">
        <v>41464</v>
      </c>
      <c r="F10248" s="4">
        <v>0.892816424369812</v>
      </c>
      <c r="G10248" s="4" t="s">
        <v>41465</v>
      </c>
    </row>
    <row r="10249" spans="1:7">
      <c r="A10249" s="4" t="s">
        <v>41466</v>
      </c>
      <c r="B10249" s="4" t="s">
        <v>41467</v>
      </c>
      <c r="C10249" s="4" t="s">
        <v>464</v>
      </c>
      <c r="D10249" s="4">
        <v>35</v>
      </c>
      <c r="E10249" s="4" t="s">
        <v>41468</v>
      </c>
      <c r="F10249" s="4">
        <v>0.892816424369812</v>
      </c>
      <c r="G10249" s="4" t="s">
        <v>41469</v>
      </c>
    </row>
    <row r="10250" spans="1:7">
      <c r="A10250" s="4" t="s">
        <v>41470</v>
      </c>
      <c r="B10250" s="4" t="s">
        <v>41471</v>
      </c>
      <c r="C10250" s="4" t="s">
        <v>464</v>
      </c>
      <c r="D10250" s="4">
        <v>34</v>
      </c>
      <c r="E10250" s="4" t="s">
        <v>41472</v>
      </c>
      <c r="F10250" s="4">
        <v>0.892816424369812</v>
      </c>
      <c r="G10250" s="4" t="s">
        <v>41473</v>
      </c>
    </row>
    <row r="10251" spans="1:7">
      <c r="A10251" s="4" t="s">
        <v>41474</v>
      </c>
      <c r="B10251" s="4" t="s">
        <v>41475</v>
      </c>
      <c r="C10251" s="4" t="s">
        <v>464</v>
      </c>
      <c r="D10251" s="4">
        <v>34</v>
      </c>
      <c r="E10251" s="4" t="s">
        <v>41476</v>
      </c>
      <c r="F10251" s="4">
        <v>0.892816424369812</v>
      </c>
      <c r="G10251" s="4" t="s">
        <v>41477</v>
      </c>
    </row>
    <row r="10252" spans="1:7">
      <c r="A10252" s="4" t="s">
        <v>41478</v>
      </c>
      <c r="B10252" s="4" t="s">
        <v>41479</v>
      </c>
      <c r="C10252" s="4" t="s">
        <v>464</v>
      </c>
      <c r="D10252" s="4">
        <v>34</v>
      </c>
      <c r="E10252" s="4" t="s">
        <v>41480</v>
      </c>
      <c r="F10252" s="4">
        <v>0.892816424369812</v>
      </c>
      <c r="G10252" s="4" t="s">
        <v>41481</v>
      </c>
    </row>
    <row r="10253" spans="1:7">
      <c r="A10253" s="4" t="s">
        <v>41482</v>
      </c>
      <c r="B10253" s="4" t="s">
        <v>41483</v>
      </c>
      <c r="C10253" s="4" t="s">
        <v>464</v>
      </c>
      <c r="D10253" s="4">
        <v>37</v>
      </c>
      <c r="E10253" s="4" t="s">
        <v>41484</v>
      </c>
      <c r="F10253" s="4">
        <v>0.892722547054291</v>
      </c>
      <c r="G10253" s="4" t="s">
        <v>41485</v>
      </c>
    </row>
    <row r="10254" spans="1:7">
      <c r="A10254" s="4" t="s">
        <v>41486</v>
      </c>
      <c r="B10254" s="4" t="s">
        <v>41487</v>
      </c>
      <c r="C10254" s="4" t="s">
        <v>464</v>
      </c>
      <c r="D10254" s="4">
        <v>26</v>
      </c>
      <c r="E10254" s="4" t="s">
        <v>41488</v>
      </c>
      <c r="F10254" s="4">
        <v>0.892693281173706</v>
      </c>
      <c r="G10254" s="4" t="s">
        <v>41489</v>
      </c>
    </row>
    <row r="10255" spans="1:7">
      <c r="A10255" s="4" t="s">
        <v>41490</v>
      </c>
      <c r="B10255" s="4" t="s">
        <v>41491</v>
      </c>
      <c r="C10255" s="4" t="s">
        <v>464</v>
      </c>
      <c r="D10255" s="4">
        <v>36</v>
      </c>
      <c r="E10255" s="4" t="s">
        <v>41492</v>
      </c>
      <c r="F10255" s="4">
        <v>0.892110466957092</v>
      </c>
      <c r="G10255" s="4" t="s">
        <v>41493</v>
      </c>
    </row>
    <row r="10256" spans="1:7">
      <c r="A10256" s="4" t="s">
        <v>41494</v>
      </c>
      <c r="B10256" s="4" t="s">
        <v>41495</v>
      </c>
      <c r="C10256" s="4" t="s">
        <v>4103</v>
      </c>
      <c r="D10256" s="4">
        <v>20</v>
      </c>
      <c r="E10256" s="4" t="s">
        <v>41496</v>
      </c>
      <c r="F10256" s="4">
        <v>0.891708970069885</v>
      </c>
      <c r="G10256" s="4" t="s">
        <v>41497</v>
      </c>
    </row>
    <row r="10257" spans="1:7">
      <c r="A10257" s="4" t="s">
        <v>41498</v>
      </c>
      <c r="B10257" s="4" t="s">
        <v>41499</v>
      </c>
      <c r="C10257" s="4" t="s">
        <v>464</v>
      </c>
      <c r="D10257" s="4">
        <v>37</v>
      </c>
      <c r="E10257" s="4" t="s">
        <v>41500</v>
      </c>
      <c r="F10257" s="4">
        <v>0.891622602939606</v>
      </c>
      <c r="G10257" s="4" t="s">
        <v>41501</v>
      </c>
    </row>
    <row r="10258" spans="1:7">
      <c r="A10258" s="4" t="s">
        <v>1061</v>
      </c>
      <c r="B10258" s="4" t="s">
        <v>1062</v>
      </c>
      <c r="C10258" s="4" t="s">
        <v>464</v>
      </c>
      <c r="D10258" s="4">
        <v>32</v>
      </c>
      <c r="E10258" s="4" t="s">
        <v>1063</v>
      </c>
      <c r="F10258" s="4">
        <v>0.890870809555054</v>
      </c>
      <c r="G10258" s="4" t="s">
        <v>1064</v>
      </c>
    </row>
    <row r="10259" spans="1:7">
      <c r="A10259" s="4" t="s">
        <v>41502</v>
      </c>
      <c r="B10259" s="4" t="s">
        <v>41503</v>
      </c>
      <c r="C10259" s="4" t="s">
        <v>464</v>
      </c>
      <c r="D10259" s="4">
        <v>28</v>
      </c>
      <c r="E10259" s="4" t="s">
        <v>41504</v>
      </c>
      <c r="F10259" s="4">
        <v>0.89073634147644</v>
      </c>
      <c r="G10259" s="4" t="s">
        <v>41505</v>
      </c>
    </row>
    <row r="10260" spans="1:7">
      <c r="A10260" s="4" t="s">
        <v>41506</v>
      </c>
      <c r="B10260" s="4" t="s">
        <v>41507</v>
      </c>
      <c r="C10260" s="4" t="s">
        <v>464</v>
      </c>
      <c r="D10260" s="4">
        <v>39</v>
      </c>
      <c r="E10260" s="4" t="s">
        <v>41508</v>
      </c>
      <c r="F10260" s="4">
        <v>0.890599370002747</v>
      </c>
      <c r="G10260" s="4" t="s">
        <v>41509</v>
      </c>
    </row>
    <row r="10261" spans="1:7">
      <c r="A10261" s="4" t="s">
        <v>41510</v>
      </c>
      <c r="B10261" s="4" t="s">
        <v>41511</v>
      </c>
      <c r="C10261" s="4" t="s">
        <v>464</v>
      </c>
      <c r="D10261" s="4">
        <v>33</v>
      </c>
      <c r="E10261" s="4" t="s">
        <v>41512</v>
      </c>
      <c r="F10261" s="4">
        <v>0.89056259393692</v>
      </c>
      <c r="G10261" s="4" t="s">
        <v>41513</v>
      </c>
    </row>
    <row r="10262" spans="1:7">
      <c r="A10262" s="4" t="s">
        <v>41514</v>
      </c>
      <c r="B10262" s="4" t="s">
        <v>41515</v>
      </c>
      <c r="C10262" s="4" t="s">
        <v>464</v>
      </c>
      <c r="D10262" s="4">
        <v>35</v>
      </c>
      <c r="E10262" s="4" t="s">
        <v>41516</v>
      </c>
      <c r="F10262" s="4">
        <v>0.890385389328003</v>
      </c>
      <c r="G10262" s="4" t="s">
        <v>41517</v>
      </c>
    </row>
    <row r="10263" spans="1:7">
      <c r="A10263" s="4" t="s">
        <v>41518</v>
      </c>
      <c r="B10263" s="4" t="s">
        <v>41519</v>
      </c>
      <c r="C10263" s="4" t="s">
        <v>464</v>
      </c>
      <c r="D10263" s="4">
        <v>29</v>
      </c>
      <c r="E10263" s="4" t="s">
        <v>41520</v>
      </c>
      <c r="F10263" s="4">
        <v>0.890327453613281</v>
      </c>
      <c r="G10263" s="4" t="s">
        <v>41521</v>
      </c>
    </row>
    <row r="10264" spans="1:7">
      <c r="A10264" s="4" t="s">
        <v>41522</v>
      </c>
      <c r="B10264" s="4" t="s">
        <v>41523</v>
      </c>
      <c r="C10264" s="4" t="s">
        <v>464</v>
      </c>
      <c r="D10264" s="4">
        <v>36</v>
      </c>
      <c r="E10264" s="4" t="s">
        <v>41524</v>
      </c>
      <c r="F10264" s="4">
        <v>0.890206158161163</v>
      </c>
      <c r="G10264" s="4" t="s">
        <v>41525</v>
      </c>
    </row>
    <row r="10265" spans="1:7">
      <c r="A10265" s="4" t="s">
        <v>41526</v>
      </c>
      <c r="B10265" s="4" t="s">
        <v>41527</v>
      </c>
      <c r="C10265" s="4" t="s">
        <v>464</v>
      </c>
      <c r="D10265" s="4">
        <v>29</v>
      </c>
      <c r="E10265" s="4" t="s">
        <v>41528</v>
      </c>
      <c r="F10265" s="4">
        <v>0.890121579170227</v>
      </c>
      <c r="G10265" s="4" t="s">
        <v>41529</v>
      </c>
    </row>
    <row r="10266" spans="1:7">
      <c r="A10266" s="4" t="s">
        <v>41530</v>
      </c>
      <c r="B10266" s="4" t="s">
        <v>41531</v>
      </c>
      <c r="C10266" s="4" t="s">
        <v>464</v>
      </c>
      <c r="D10266" s="4">
        <v>37</v>
      </c>
      <c r="E10266" s="4" t="s">
        <v>41532</v>
      </c>
      <c r="F10266" s="4">
        <v>0.889775276184082</v>
      </c>
      <c r="G10266" s="4" t="s">
        <v>41533</v>
      </c>
    </row>
    <row r="10267" spans="1:7">
      <c r="A10267" s="4" t="s">
        <v>41534</v>
      </c>
      <c r="B10267" s="4" t="s">
        <v>41535</v>
      </c>
      <c r="C10267" s="4" t="s">
        <v>464</v>
      </c>
      <c r="D10267" s="4">
        <v>35</v>
      </c>
      <c r="E10267" s="4" t="s">
        <v>41536</v>
      </c>
      <c r="F10267" s="4">
        <v>0.889291167259216</v>
      </c>
      <c r="G10267" s="4" t="s">
        <v>41537</v>
      </c>
    </row>
    <row r="10268" spans="1:7">
      <c r="A10268" s="4" t="s">
        <v>41538</v>
      </c>
      <c r="B10268" s="4" t="s">
        <v>41539</v>
      </c>
      <c r="C10268" s="4" t="s">
        <v>464</v>
      </c>
      <c r="D10268" s="4">
        <v>34</v>
      </c>
      <c r="E10268" s="4" t="s">
        <v>41540</v>
      </c>
      <c r="F10268" s="4">
        <v>0.889129519462585</v>
      </c>
      <c r="G10268" s="4" t="s">
        <v>41541</v>
      </c>
    </row>
    <row r="10269" spans="1:7">
      <c r="A10269" s="4" t="s">
        <v>41542</v>
      </c>
      <c r="B10269" s="4" t="s">
        <v>41543</v>
      </c>
      <c r="C10269" s="4" t="s">
        <v>464</v>
      </c>
      <c r="D10269" s="4">
        <v>33</v>
      </c>
      <c r="E10269" s="4" t="s">
        <v>41544</v>
      </c>
      <c r="F10269" s="4">
        <v>0.888592839241028</v>
      </c>
      <c r="G10269" s="4" t="s">
        <v>41545</v>
      </c>
    </row>
    <row r="10270" spans="1:7">
      <c r="A10270" s="4" t="s">
        <v>41546</v>
      </c>
      <c r="B10270" s="4" t="s">
        <v>41547</v>
      </c>
      <c r="C10270" s="4" t="s">
        <v>464</v>
      </c>
      <c r="D10270" s="4">
        <v>40</v>
      </c>
      <c r="E10270" s="4" t="s">
        <v>41548</v>
      </c>
      <c r="F10270" s="4">
        <v>0.887391090393066</v>
      </c>
      <c r="G10270" s="4" t="s">
        <v>41549</v>
      </c>
    </row>
    <row r="10271" spans="1:7">
      <c r="A10271" s="4" t="s">
        <v>41550</v>
      </c>
      <c r="B10271" s="4" t="s">
        <v>41551</v>
      </c>
      <c r="C10271" s="4" t="s">
        <v>464</v>
      </c>
      <c r="D10271" s="4">
        <v>36</v>
      </c>
      <c r="E10271" s="4" t="s">
        <v>41552</v>
      </c>
      <c r="F10271" s="4">
        <v>0.887103140354156</v>
      </c>
      <c r="G10271" s="4" t="s">
        <v>41553</v>
      </c>
    </row>
    <row r="10272" spans="1:7">
      <c r="A10272" s="4" t="s">
        <v>41554</v>
      </c>
      <c r="B10272" s="4" t="s">
        <v>41555</v>
      </c>
      <c r="C10272" s="4" t="s">
        <v>464</v>
      </c>
      <c r="D10272" s="4">
        <v>35</v>
      </c>
      <c r="E10272" s="4" t="s">
        <v>41556</v>
      </c>
      <c r="F10272" s="4">
        <v>0.88700932264328</v>
      </c>
      <c r="G10272" s="4" t="s">
        <v>41557</v>
      </c>
    </row>
    <row r="10273" spans="1:7">
      <c r="A10273" s="4" t="s">
        <v>41558</v>
      </c>
      <c r="B10273" s="4" t="s">
        <v>41559</v>
      </c>
      <c r="C10273" s="4" t="s">
        <v>551</v>
      </c>
      <c r="D10273" s="4">
        <v>14</v>
      </c>
      <c r="E10273" s="4" t="s">
        <v>41560</v>
      </c>
      <c r="F10273" s="4">
        <v>0.886924386024475</v>
      </c>
      <c r="G10273" s="4" t="s">
        <v>41561</v>
      </c>
    </row>
    <row r="10274" spans="1:7">
      <c r="A10274" s="4" t="s">
        <v>41562</v>
      </c>
      <c r="B10274" s="4" t="s">
        <v>41563</v>
      </c>
      <c r="C10274" s="4" t="s">
        <v>551</v>
      </c>
      <c r="D10274" s="4">
        <v>13</v>
      </c>
      <c r="E10274" s="4" t="s">
        <v>41564</v>
      </c>
      <c r="F10274" s="4">
        <v>0.88685405254364</v>
      </c>
      <c r="G10274" s="4" t="s">
        <v>41565</v>
      </c>
    </row>
    <row r="10275" spans="1:7">
      <c r="A10275" s="4" t="s">
        <v>41566</v>
      </c>
      <c r="B10275" s="4" t="s">
        <v>41567</v>
      </c>
      <c r="C10275" s="4" t="s">
        <v>464</v>
      </c>
      <c r="D10275" s="4">
        <v>40</v>
      </c>
      <c r="E10275" s="4" t="s">
        <v>41568</v>
      </c>
      <c r="F10275" s="4">
        <v>0.886588454246521</v>
      </c>
      <c r="G10275" s="4" t="s">
        <v>41569</v>
      </c>
    </row>
    <row r="10276" spans="1:7">
      <c r="A10276" s="4" t="s">
        <v>41570</v>
      </c>
      <c r="B10276" s="4" t="s">
        <v>41571</v>
      </c>
      <c r="C10276" s="4" t="s">
        <v>464</v>
      </c>
      <c r="D10276" s="4">
        <v>26</v>
      </c>
      <c r="E10276" s="4" t="s">
        <v>41572</v>
      </c>
      <c r="F10276" s="4">
        <v>0.886588454246521</v>
      </c>
      <c r="G10276" s="4" t="s">
        <v>41573</v>
      </c>
    </row>
    <row r="10277" spans="1:7">
      <c r="A10277" s="4" t="s">
        <v>41574</v>
      </c>
      <c r="B10277" s="4" t="s">
        <v>41575</v>
      </c>
      <c r="C10277" s="4" t="s">
        <v>464</v>
      </c>
      <c r="D10277" s="4">
        <v>41</v>
      </c>
      <c r="E10277" s="4" t="s">
        <v>41576</v>
      </c>
      <c r="F10277" s="4">
        <v>0.886361539363861</v>
      </c>
      <c r="G10277" s="4" t="s">
        <v>41577</v>
      </c>
    </row>
    <row r="10278" spans="1:7">
      <c r="A10278" s="4" t="s">
        <v>41578</v>
      </c>
      <c r="B10278" s="4" t="s">
        <v>41579</v>
      </c>
      <c r="C10278" s="4" t="s">
        <v>464</v>
      </c>
      <c r="D10278" s="4">
        <v>38</v>
      </c>
      <c r="E10278" s="4" t="s">
        <v>41580</v>
      </c>
      <c r="F10278" s="4">
        <v>0.885809898376465</v>
      </c>
      <c r="G10278" s="4" t="s">
        <v>41581</v>
      </c>
    </row>
    <row r="10279" spans="1:7">
      <c r="A10279" s="4" t="s">
        <v>41582</v>
      </c>
      <c r="B10279" s="4" t="s">
        <v>41583</v>
      </c>
      <c r="C10279" s="4" t="s">
        <v>464</v>
      </c>
      <c r="D10279" s="4">
        <v>36</v>
      </c>
      <c r="E10279" s="4" t="s">
        <v>41584</v>
      </c>
      <c r="F10279" s="4">
        <v>0.88540256023407</v>
      </c>
      <c r="G10279" s="4" t="s">
        <v>41585</v>
      </c>
    </row>
    <row r="10280" spans="1:7">
      <c r="A10280" s="4" t="s">
        <v>41586</v>
      </c>
      <c r="B10280" s="4" t="s">
        <v>41587</v>
      </c>
      <c r="C10280" s="4" t="s">
        <v>464</v>
      </c>
      <c r="D10280" s="4">
        <v>37</v>
      </c>
      <c r="E10280" s="4" t="s">
        <v>41588</v>
      </c>
      <c r="F10280" s="4">
        <v>0.885396838188171</v>
      </c>
      <c r="G10280" s="4" t="s">
        <v>41589</v>
      </c>
    </row>
    <row r="10281" spans="1:7">
      <c r="A10281" s="4" t="s">
        <v>41590</v>
      </c>
      <c r="B10281" s="4" t="s">
        <v>41591</v>
      </c>
      <c r="C10281" s="4" t="s">
        <v>464</v>
      </c>
      <c r="D10281" s="4">
        <v>28</v>
      </c>
      <c r="E10281" s="4" t="s">
        <v>41592</v>
      </c>
      <c r="F10281" s="4">
        <v>0.885396838188171</v>
      </c>
      <c r="G10281" s="4" t="s">
        <v>41593</v>
      </c>
    </row>
    <row r="10282" spans="1:7">
      <c r="A10282" s="4" t="s">
        <v>41594</v>
      </c>
      <c r="B10282" s="4" t="s">
        <v>41595</v>
      </c>
      <c r="C10282" s="4" t="s">
        <v>464</v>
      </c>
      <c r="D10282" s="4">
        <v>36</v>
      </c>
      <c r="E10282" s="4" t="s">
        <v>41596</v>
      </c>
      <c r="F10282" s="4">
        <v>0.885396718978882</v>
      </c>
      <c r="G10282" s="4" t="s">
        <v>41597</v>
      </c>
    </row>
    <row r="10283" spans="1:7">
      <c r="A10283" s="4" t="s">
        <v>41598</v>
      </c>
      <c r="B10283" s="4" t="s">
        <v>41599</v>
      </c>
      <c r="C10283" s="4" t="s">
        <v>464</v>
      </c>
      <c r="D10283" s="4">
        <v>37</v>
      </c>
      <c r="E10283" s="4" t="s">
        <v>41600</v>
      </c>
      <c r="F10283" s="4">
        <v>0.885062575340271</v>
      </c>
      <c r="G10283" s="4" t="s">
        <v>41601</v>
      </c>
    </row>
    <row r="10284" spans="1:7">
      <c r="A10284" s="4" t="s">
        <v>41602</v>
      </c>
      <c r="B10284" s="4" t="s">
        <v>41603</v>
      </c>
      <c r="C10284" s="4" t="s">
        <v>464</v>
      </c>
      <c r="D10284" s="4">
        <v>33</v>
      </c>
      <c r="E10284" s="4" t="s">
        <v>41604</v>
      </c>
      <c r="F10284" s="4">
        <v>0.885062575340271</v>
      </c>
      <c r="G10284" s="4" t="s">
        <v>41605</v>
      </c>
    </row>
    <row r="10285" spans="1:7">
      <c r="A10285" s="4" t="s">
        <v>41606</v>
      </c>
      <c r="B10285" s="4" t="s">
        <v>41607</v>
      </c>
      <c r="C10285" s="4" t="s">
        <v>464</v>
      </c>
      <c r="D10285" s="4">
        <v>34</v>
      </c>
      <c r="E10285" s="4" t="s">
        <v>41608</v>
      </c>
      <c r="F10285" s="4">
        <v>0.884711921215057</v>
      </c>
      <c r="G10285" s="4" t="s">
        <v>41609</v>
      </c>
    </row>
    <row r="10286" spans="1:7">
      <c r="A10286" s="4" t="s">
        <v>41610</v>
      </c>
      <c r="B10286" s="4" t="s">
        <v>41611</v>
      </c>
      <c r="C10286" s="4" t="s">
        <v>464</v>
      </c>
      <c r="D10286" s="4">
        <v>36</v>
      </c>
      <c r="E10286" s="4" t="s">
        <v>41612</v>
      </c>
      <c r="F10286" s="4">
        <v>0.884519875049591</v>
      </c>
      <c r="G10286" s="4" t="s">
        <v>41613</v>
      </c>
    </row>
    <row r="10287" spans="1:7">
      <c r="A10287" s="4" t="s">
        <v>41614</v>
      </c>
      <c r="B10287" s="4" t="s">
        <v>41615</v>
      </c>
      <c r="C10287" s="4" t="s">
        <v>551</v>
      </c>
      <c r="D10287" s="4">
        <v>26</v>
      </c>
      <c r="E10287" s="4" t="s">
        <v>41616</v>
      </c>
      <c r="F10287" s="4">
        <v>0.884519875049591</v>
      </c>
      <c r="G10287" s="4" t="s">
        <v>41617</v>
      </c>
    </row>
    <row r="10288" spans="1:7">
      <c r="A10288" s="4" t="s">
        <v>41618</v>
      </c>
      <c r="B10288" s="4" t="s">
        <v>41619</v>
      </c>
      <c r="C10288" s="4" t="s">
        <v>464</v>
      </c>
      <c r="D10288" s="4">
        <v>26</v>
      </c>
      <c r="E10288" s="4" t="s">
        <v>41620</v>
      </c>
      <c r="F10288" s="4">
        <v>0.884519875049591</v>
      </c>
      <c r="G10288" s="4" t="s">
        <v>41621</v>
      </c>
    </row>
    <row r="10289" spans="1:7">
      <c r="A10289" s="4" t="s">
        <v>41622</v>
      </c>
      <c r="B10289" s="4" t="s">
        <v>41623</v>
      </c>
      <c r="C10289" s="4" t="s">
        <v>464</v>
      </c>
      <c r="D10289" s="4">
        <v>40</v>
      </c>
      <c r="E10289" s="4" t="s">
        <v>41624</v>
      </c>
      <c r="F10289" s="4">
        <v>0.884406089782715</v>
      </c>
      <c r="G10289" s="4" t="s">
        <v>41625</v>
      </c>
    </row>
    <row r="10290" spans="1:7">
      <c r="A10290" s="4" t="s">
        <v>41626</v>
      </c>
      <c r="B10290" s="4" t="s">
        <v>41627</v>
      </c>
      <c r="C10290" s="4" t="s">
        <v>464</v>
      </c>
      <c r="D10290" s="4">
        <v>41</v>
      </c>
      <c r="E10290" s="4" t="s">
        <v>41628</v>
      </c>
      <c r="F10290" s="4">
        <v>0.883640587329865</v>
      </c>
      <c r="G10290" s="4" t="s">
        <v>41629</v>
      </c>
    </row>
    <row r="10291" spans="1:7">
      <c r="A10291" s="4" t="s">
        <v>41630</v>
      </c>
      <c r="B10291" s="4" t="s">
        <v>41631</v>
      </c>
      <c r="C10291" s="4" t="s">
        <v>464</v>
      </c>
      <c r="D10291" s="4">
        <v>35</v>
      </c>
      <c r="E10291" s="4" t="s">
        <v>41632</v>
      </c>
      <c r="F10291" s="4">
        <v>0.883559584617615</v>
      </c>
      <c r="G10291" s="4" t="s">
        <v>41633</v>
      </c>
    </row>
    <row r="10292" spans="1:7">
      <c r="A10292" s="4" t="s">
        <v>41634</v>
      </c>
      <c r="B10292" s="4" t="s">
        <v>41635</v>
      </c>
      <c r="C10292" s="4" t="s">
        <v>464</v>
      </c>
      <c r="D10292" s="4">
        <v>37</v>
      </c>
      <c r="E10292" s="4" t="s">
        <v>41636</v>
      </c>
      <c r="F10292" s="4">
        <v>0.882410287857056</v>
      </c>
      <c r="G10292" s="4" t="s">
        <v>41637</v>
      </c>
    </row>
    <row r="10293" spans="1:7">
      <c r="A10293" s="4" t="s">
        <v>41638</v>
      </c>
      <c r="B10293" s="4" t="s">
        <v>41639</v>
      </c>
      <c r="C10293" s="4" t="s">
        <v>464</v>
      </c>
      <c r="D10293" s="4">
        <v>34</v>
      </c>
      <c r="E10293" s="4" t="s">
        <v>41640</v>
      </c>
      <c r="F10293" s="4">
        <v>0.881661653518677</v>
      </c>
      <c r="G10293" s="4" t="s">
        <v>41641</v>
      </c>
    </row>
    <row r="10294" spans="1:7">
      <c r="A10294" s="4" t="s">
        <v>41642</v>
      </c>
      <c r="B10294" s="4" t="s">
        <v>41643</v>
      </c>
      <c r="C10294" s="4" t="s">
        <v>464</v>
      </c>
      <c r="D10294" s="4">
        <v>28</v>
      </c>
      <c r="E10294" s="4" t="s">
        <v>41644</v>
      </c>
      <c r="F10294" s="4">
        <v>0.881606996059418</v>
      </c>
      <c r="G10294" s="4" t="s">
        <v>41645</v>
      </c>
    </row>
    <row r="10295" spans="1:7">
      <c r="A10295" s="4" t="s">
        <v>41646</v>
      </c>
      <c r="B10295" s="4" t="s">
        <v>41647</v>
      </c>
      <c r="C10295" s="4" t="s">
        <v>464</v>
      </c>
      <c r="D10295" s="4">
        <v>42</v>
      </c>
      <c r="E10295" s="4" t="s">
        <v>41648</v>
      </c>
      <c r="F10295" s="4">
        <v>0.881511330604553</v>
      </c>
      <c r="G10295" s="4" t="s">
        <v>41649</v>
      </c>
    </row>
    <row r="10296" spans="1:7">
      <c r="A10296" s="4" t="s">
        <v>41650</v>
      </c>
      <c r="B10296" s="4" t="s">
        <v>41651</v>
      </c>
      <c r="C10296" s="4" t="s">
        <v>464</v>
      </c>
      <c r="D10296" s="4">
        <v>45</v>
      </c>
      <c r="E10296" s="4" t="s">
        <v>41652</v>
      </c>
      <c r="F10296" s="4">
        <v>0.88143390417099</v>
      </c>
      <c r="G10296" s="4" t="s">
        <v>41653</v>
      </c>
    </row>
    <row r="10297" spans="1:7">
      <c r="A10297" s="4" t="s">
        <v>41654</v>
      </c>
      <c r="B10297" s="4" t="s">
        <v>41655</v>
      </c>
      <c r="C10297" s="4" t="s">
        <v>464</v>
      </c>
      <c r="D10297" s="4">
        <v>30</v>
      </c>
      <c r="E10297" s="4" t="s">
        <v>41656</v>
      </c>
      <c r="F10297" s="4">
        <v>0.881146609783173</v>
      </c>
      <c r="G10297" s="4" t="s">
        <v>41657</v>
      </c>
    </row>
    <row r="10298" spans="1:7">
      <c r="A10298" s="4" t="s">
        <v>41658</v>
      </c>
      <c r="B10298" s="4" t="s">
        <v>41659</v>
      </c>
      <c r="C10298" s="4" t="s">
        <v>464</v>
      </c>
      <c r="D10298" s="4">
        <v>38</v>
      </c>
      <c r="E10298" s="4" t="s">
        <v>41660</v>
      </c>
      <c r="F10298" s="4">
        <v>0.881114482879639</v>
      </c>
      <c r="G10298" s="4" t="s">
        <v>41661</v>
      </c>
    </row>
    <row r="10299" spans="1:7">
      <c r="A10299" s="4" t="s">
        <v>41662</v>
      </c>
      <c r="B10299" s="4" t="s">
        <v>41663</v>
      </c>
      <c r="C10299" s="4" t="s">
        <v>464</v>
      </c>
      <c r="D10299" s="4">
        <v>33</v>
      </c>
      <c r="E10299" s="4" t="s">
        <v>41664</v>
      </c>
      <c r="F10299" s="4">
        <v>0.880269706249237</v>
      </c>
      <c r="G10299" s="4" t="s">
        <v>41665</v>
      </c>
    </row>
    <row r="10300" spans="1:7">
      <c r="A10300" s="4" t="s">
        <v>41666</v>
      </c>
      <c r="B10300" s="4" t="s">
        <v>41667</v>
      </c>
      <c r="C10300" s="4" t="s">
        <v>464</v>
      </c>
      <c r="D10300" s="4">
        <v>34</v>
      </c>
      <c r="E10300" s="4" t="s">
        <v>41668</v>
      </c>
      <c r="F10300" s="4">
        <v>0.880171537399292</v>
      </c>
      <c r="G10300" s="4" t="s">
        <v>41669</v>
      </c>
    </row>
    <row r="10301" spans="1:7">
      <c r="A10301" s="4" t="s">
        <v>41670</v>
      </c>
      <c r="B10301" s="4" t="s">
        <v>41671</v>
      </c>
      <c r="C10301" s="4" t="s">
        <v>464</v>
      </c>
      <c r="D10301" s="4">
        <v>38</v>
      </c>
      <c r="E10301" s="4" t="s">
        <v>41672</v>
      </c>
      <c r="F10301" s="4">
        <v>0.879844546318054</v>
      </c>
      <c r="G10301" s="4" t="s">
        <v>41673</v>
      </c>
    </row>
    <row r="10302" spans="1:7">
      <c r="A10302" s="4" t="s">
        <v>41674</v>
      </c>
      <c r="B10302" s="4" t="s">
        <v>41675</v>
      </c>
      <c r="C10302" s="4" t="s">
        <v>464</v>
      </c>
      <c r="D10302" s="4">
        <v>32</v>
      </c>
      <c r="E10302" s="4" t="s">
        <v>41676</v>
      </c>
      <c r="F10302" s="4">
        <v>0.879806876182556</v>
      </c>
      <c r="G10302" s="4" t="s">
        <v>41677</v>
      </c>
    </row>
    <row r="10303" spans="1:7">
      <c r="A10303" s="4" t="s">
        <v>41678</v>
      </c>
      <c r="B10303" s="4" t="s">
        <v>41679</v>
      </c>
      <c r="C10303" s="4" t="s">
        <v>464</v>
      </c>
      <c r="D10303" s="4">
        <v>45</v>
      </c>
      <c r="E10303" s="4" t="s">
        <v>41680</v>
      </c>
      <c r="F10303" s="4">
        <v>0.879752993583679</v>
      </c>
      <c r="G10303" s="4" t="s">
        <v>41681</v>
      </c>
    </row>
    <row r="10304" spans="1:7">
      <c r="A10304" s="4" t="s">
        <v>41682</v>
      </c>
      <c r="B10304" s="4" t="s">
        <v>41683</v>
      </c>
      <c r="C10304" s="4" t="s">
        <v>464</v>
      </c>
      <c r="D10304" s="4">
        <v>35</v>
      </c>
      <c r="E10304" s="4" t="s">
        <v>41684</v>
      </c>
      <c r="F10304" s="4">
        <v>0.879092693328857</v>
      </c>
      <c r="G10304" s="4" t="s">
        <v>41685</v>
      </c>
    </row>
    <row r="10305" spans="1:7">
      <c r="A10305" s="4" t="s">
        <v>41686</v>
      </c>
      <c r="B10305" s="4" t="s">
        <v>41687</v>
      </c>
      <c r="C10305" s="4" t="s">
        <v>464</v>
      </c>
      <c r="D10305" s="4">
        <v>36</v>
      </c>
      <c r="E10305" s="4" t="s">
        <v>41688</v>
      </c>
      <c r="F10305" s="4">
        <v>0.879045367240906</v>
      </c>
      <c r="G10305" s="4" t="s">
        <v>41689</v>
      </c>
    </row>
    <row r="10306" spans="1:7">
      <c r="A10306" s="4" t="s">
        <v>41690</v>
      </c>
      <c r="B10306" s="4" t="s">
        <v>41691</v>
      </c>
      <c r="C10306" s="4" t="s">
        <v>464</v>
      </c>
      <c r="D10306" s="4">
        <v>38</v>
      </c>
      <c r="E10306" s="4" t="s">
        <v>41692</v>
      </c>
      <c r="F10306" s="4">
        <v>0.879025399684906</v>
      </c>
      <c r="G10306" s="4" t="s">
        <v>41693</v>
      </c>
    </row>
    <row r="10307" spans="1:7">
      <c r="A10307" s="4" t="s">
        <v>41694</v>
      </c>
      <c r="B10307" s="4" t="s">
        <v>41695</v>
      </c>
      <c r="C10307" s="4" t="s">
        <v>464</v>
      </c>
      <c r="D10307" s="4">
        <v>39</v>
      </c>
      <c r="E10307" s="4" t="s">
        <v>41696</v>
      </c>
      <c r="F10307" s="4">
        <v>0.877975106239319</v>
      </c>
      <c r="G10307" s="4" t="s">
        <v>41697</v>
      </c>
    </row>
    <row r="10308" spans="1:7">
      <c r="A10308" s="4" t="s">
        <v>41698</v>
      </c>
      <c r="B10308" s="4" t="s">
        <v>41699</v>
      </c>
      <c r="C10308" s="4" t="s">
        <v>464</v>
      </c>
      <c r="D10308" s="4">
        <v>34</v>
      </c>
      <c r="E10308" s="4" t="s">
        <v>41700</v>
      </c>
      <c r="F10308" s="4">
        <v>0.877743244171143</v>
      </c>
      <c r="G10308" s="4" t="s">
        <v>41701</v>
      </c>
    </row>
    <row r="10309" spans="1:7">
      <c r="A10309" s="4" t="s">
        <v>41702</v>
      </c>
      <c r="B10309" s="4" t="s">
        <v>41703</v>
      </c>
      <c r="C10309" s="4" t="s">
        <v>464</v>
      </c>
      <c r="D10309" s="4">
        <v>40</v>
      </c>
      <c r="E10309" s="4" t="s">
        <v>41704</v>
      </c>
      <c r="F10309" s="4">
        <v>0.877689719200134</v>
      </c>
      <c r="G10309" s="4" t="s">
        <v>41705</v>
      </c>
    </row>
    <row r="10310" spans="1:7">
      <c r="A10310" s="4" t="s">
        <v>41706</v>
      </c>
      <c r="B10310" s="4" t="s">
        <v>41707</v>
      </c>
      <c r="C10310" s="4" t="s">
        <v>464</v>
      </c>
      <c r="D10310" s="4">
        <v>36</v>
      </c>
      <c r="E10310" s="4" t="s">
        <v>41708</v>
      </c>
      <c r="F10310" s="4">
        <v>0.877679288387299</v>
      </c>
      <c r="G10310" s="4" t="s">
        <v>41709</v>
      </c>
    </row>
    <row r="10311" spans="1:7">
      <c r="A10311" s="4" t="s">
        <v>41710</v>
      </c>
      <c r="B10311" s="4" t="s">
        <v>41711</v>
      </c>
      <c r="C10311" s="4" t="s">
        <v>464</v>
      </c>
      <c r="D10311" s="4">
        <v>34</v>
      </c>
      <c r="E10311" s="4" t="s">
        <v>41712</v>
      </c>
      <c r="F10311" s="4">
        <v>0.877529501914978</v>
      </c>
      <c r="G10311" s="4" t="s">
        <v>41713</v>
      </c>
    </row>
    <row r="10312" spans="1:7">
      <c r="A10312" s="4" t="s">
        <v>41714</v>
      </c>
      <c r="B10312" s="4" t="s">
        <v>41715</v>
      </c>
      <c r="C10312" s="4" t="s">
        <v>464</v>
      </c>
      <c r="D10312" s="4">
        <v>32</v>
      </c>
      <c r="E10312" s="4" t="s">
        <v>41716</v>
      </c>
      <c r="F10312" s="4">
        <v>0.87719452381134</v>
      </c>
      <c r="G10312" s="4" t="s">
        <v>41717</v>
      </c>
    </row>
    <row r="10313" spans="1:7">
      <c r="A10313" s="4" t="s">
        <v>41718</v>
      </c>
      <c r="B10313" s="4" t="s">
        <v>41719</v>
      </c>
      <c r="C10313" s="4" t="s">
        <v>464</v>
      </c>
      <c r="D10313" s="4">
        <v>33</v>
      </c>
      <c r="E10313" s="4" t="s">
        <v>41720</v>
      </c>
      <c r="F10313" s="4">
        <v>0.876465559005737</v>
      </c>
      <c r="G10313" s="4" t="s">
        <v>41721</v>
      </c>
    </row>
    <row r="10314" spans="1:7">
      <c r="A10314" s="4" t="s">
        <v>41722</v>
      </c>
      <c r="B10314" s="4" t="s">
        <v>41723</v>
      </c>
      <c r="C10314" s="4" t="s">
        <v>464</v>
      </c>
      <c r="D10314" s="4">
        <v>30</v>
      </c>
      <c r="E10314" s="4" t="s">
        <v>41724</v>
      </c>
      <c r="F10314" s="4">
        <v>0.876410961151123</v>
      </c>
      <c r="G10314" s="4" t="s">
        <v>41725</v>
      </c>
    </row>
    <row r="10315" spans="1:7">
      <c r="A10315" s="4" t="s">
        <v>41726</v>
      </c>
      <c r="B10315" s="4" t="s">
        <v>41727</v>
      </c>
      <c r="C10315" s="4" t="s">
        <v>464</v>
      </c>
      <c r="D10315" s="4">
        <v>25</v>
      </c>
      <c r="E10315" s="4" t="s">
        <v>41728</v>
      </c>
      <c r="F10315" s="4">
        <v>0.876225829124451</v>
      </c>
      <c r="G10315" s="4" t="s">
        <v>41729</v>
      </c>
    </row>
    <row r="10316" spans="1:7">
      <c r="A10316" s="4" t="s">
        <v>41730</v>
      </c>
      <c r="B10316" s="4" t="s">
        <v>41731</v>
      </c>
      <c r="C10316" s="4" t="s">
        <v>464</v>
      </c>
      <c r="D10316" s="4">
        <v>37</v>
      </c>
      <c r="E10316" s="4" t="s">
        <v>41732</v>
      </c>
      <c r="F10316" s="4">
        <v>0.875911116600037</v>
      </c>
      <c r="G10316" s="4" t="s">
        <v>41733</v>
      </c>
    </row>
    <row r="10317" spans="1:7">
      <c r="A10317" s="4" t="s">
        <v>41734</v>
      </c>
      <c r="B10317" s="4" t="s">
        <v>41735</v>
      </c>
      <c r="C10317" s="4" t="s">
        <v>464</v>
      </c>
      <c r="D10317" s="4">
        <v>36</v>
      </c>
      <c r="E10317" s="4" t="s">
        <v>41736</v>
      </c>
      <c r="F10317" s="4">
        <v>0.875437021255493</v>
      </c>
      <c r="G10317" s="4" t="s">
        <v>41737</v>
      </c>
    </row>
    <row r="10318" spans="1:7">
      <c r="A10318" s="4" t="s">
        <v>41738</v>
      </c>
      <c r="B10318" s="4" t="s">
        <v>41739</v>
      </c>
      <c r="C10318" s="4" t="s">
        <v>464</v>
      </c>
      <c r="D10318" s="4">
        <v>39</v>
      </c>
      <c r="E10318" s="4" t="s">
        <v>41740</v>
      </c>
      <c r="F10318" s="4">
        <v>0.875060379505157</v>
      </c>
      <c r="G10318" s="4" t="s">
        <v>41741</v>
      </c>
    </row>
    <row r="10319" spans="1:7">
      <c r="A10319" s="4" t="s">
        <v>41742</v>
      </c>
      <c r="B10319" s="4" t="s">
        <v>41743</v>
      </c>
      <c r="C10319" s="4" t="s">
        <v>464</v>
      </c>
      <c r="D10319" s="4">
        <v>37</v>
      </c>
      <c r="E10319" s="4" t="s">
        <v>41744</v>
      </c>
      <c r="F10319" s="4">
        <v>0.874569177627563</v>
      </c>
      <c r="G10319" s="4" t="s">
        <v>41745</v>
      </c>
    </row>
    <row r="10320" spans="1:7">
      <c r="A10320" s="4" t="s">
        <v>41746</v>
      </c>
      <c r="B10320" s="4" t="s">
        <v>41747</v>
      </c>
      <c r="C10320" s="4" t="s">
        <v>464</v>
      </c>
      <c r="D10320" s="4">
        <v>33</v>
      </c>
      <c r="E10320" s="4" t="s">
        <v>41748</v>
      </c>
      <c r="F10320" s="4">
        <v>0.874194979667664</v>
      </c>
      <c r="G10320" s="4" t="s">
        <v>41749</v>
      </c>
    </row>
    <row r="10321" spans="1:7">
      <c r="A10321" s="4" t="s">
        <v>41750</v>
      </c>
      <c r="B10321" s="4" t="s">
        <v>41751</v>
      </c>
      <c r="C10321" s="4" t="s">
        <v>464</v>
      </c>
      <c r="D10321" s="4">
        <v>32</v>
      </c>
      <c r="E10321" s="4" t="s">
        <v>41752</v>
      </c>
      <c r="F10321" s="4">
        <v>0.874066829681396</v>
      </c>
      <c r="G10321" s="4" t="s">
        <v>41753</v>
      </c>
    </row>
    <row r="10322" spans="1:7">
      <c r="A10322" s="4" t="s">
        <v>41754</v>
      </c>
      <c r="B10322" s="4" t="s">
        <v>41755</v>
      </c>
      <c r="C10322" s="4" t="s">
        <v>464</v>
      </c>
      <c r="D10322" s="4">
        <v>36</v>
      </c>
      <c r="E10322" s="4" t="s">
        <v>41756</v>
      </c>
      <c r="F10322" s="4">
        <v>0.874040186405182</v>
      </c>
      <c r="G10322" s="4" t="s">
        <v>41757</v>
      </c>
    </row>
    <row r="10323" spans="1:7">
      <c r="A10323" s="4" t="s">
        <v>41758</v>
      </c>
      <c r="B10323" s="4" t="s">
        <v>41759</v>
      </c>
      <c r="C10323" s="4" t="s">
        <v>464</v>
      </c>
      <c r="D10323" s="4">
        <v>33</v>
      </c>
      <c r="E10323" s="4" t="s">
        <v>41760</v>
      </c>
      <c r="F10323" s="4">
        <v>0.874040186405182</v>
      </c>
      <c r="G10323" s="4" t="s">
        <v>41761</v>
      </c>
    </row>
    <row r="10324" spans="1:7">
      <c r="A10324" s="4" t="s">
        <v>41762</v>
      </c>
      <c r="B10324" s="4" t="s">
        <v>41763</v>
      </c>
      <c r="C10324" s="4" t="s">
        <v>464</v>
      </c>
      <c r="D10324" s="4">
        <v>29</v>
      </c>
      <c r="E10324" s="4" t="s">
        <v>41764</v>
      </c>
      <c r="F10324" s="4">
        <v>0.873883247375488</v>
      </c>
      <c r="G10324" s="4" t="s">
        <v>41765</v>
      </c>
    </row>
    <row r="10325" spans="1:7">
      <c r="A10325" s="4" t="s">
        <v>41766</v>
      </c>
      <c r="B10325" s="4" t="s">
        <v>41767</v>
      </c>
      <c r="C10325" s="4" t="s">
        <v>464</v>
      </c>
      <c r="D10325" s="4">
        <v>41</v>
      </c>
      <c r="E10325" s="4" t="s">
        <v>41768</v>
      </c>
      <c r="F10325" s="4">
        <v>0.873782336711884</v>
      </c>
      <c r="G10325" s="4" t="s">
        <v>41769</v>
      </c>
    </row>
    <row r="10326" spans="1:7">
      <c r="A10326" s="4" t="s">
        <v>41770</v>
      </c>
      <c r="B10326" s="4" t="s">
        <v>41771</v>
      </c>
      <c r="C10326" s="4" t="s">
        <v>464</v>
      </c>
      <c r="D10326" s="4">
        <v>37</v>
      </c>
      <c r="E10326" s="4" t="s">
        <v>41772</v>
      </c>
      <c r="F10326" s="4">
        <v>0.873476564884186</v>
      </c>
      <c r="G10326" s="4" t="s">
        <v>41773</v>
      </c>
    </row>
    <row r="10327" spans="1:7">
      <c r="A10327" s="4" t="s">
        <v>41774</v>
      </c>
      <c r="B10327" s="4" t="s">
        <v>41775</v>
      </c>
      <c r="C10327" s="4" t="s">
        <v>464</v>
      </c>
      <c r="D10327" s="4">
        <v>33</v>
      </c>
      <c r="E10327" s="4" t="s">
        <v>41776</v>
      </c>
      <c r="F10327" s="4">
        <v>0.873328685760498</v>
      </c>
      <c r="G10327" s="4" t="s">
        <v>41777</v>
      </c>
    </row>
    <row r="10328" spans="1:7">
      <c r="A10328" s="4" t="s">
        <v>41778</v>
      </c>
      <c r="B10328" s="4" t="s">
        <v>41779</v>
      </c>
      <c r="C10328" s="4" t="s">
        <v>464</v>
      </c>
      <c r="D10328" s="4">
        <v>37</v>
      </c>
      <c r="E10328" s="4" t="s">
        <v>41780</v>
      </c>
      <c r="F10328" s="4">
        <v>0.873107731342316</v>
      </c>
      <c r="G10328" s="4" t="s">
        <v>41781</v>
      </c>
    </row>
    <row r="10329" spans="1:7">
      <c r="A10329" s="4" t="s">
        <v>41782</v>
      </c>
      <c r="B10329" s="4" t="s">
        <v>41783</v>
      </c>
      <c r="C10329" s="4" t="s">
        <v>464</v>
      </c>
      <c r="D10329" s="4">
        <v>33</v>
      </c>
      <c r="E10329" s="4" t="s">
        <v>41784</v>
      </c>
      <c r="F10329" s="4">
        <v>0.873048901557922</v>
      </c>
      <c r="G10329" s="4" t="s">
        <v>41785</v>
      </c>
    </row>
    <row r="10330" spans="1:7">
      <c r="A10330" s="4" t="s">
        <v>41786</v>
      </c>
      <c r="B10330" s="4" t="s">
        <v>41787</v>
      </c>
      <c r="C10330" s="4" t="s">
        <v>464</v>
      </c>
      <c r="D10330" s="4">
        <v>39</v>
      </c>
      <c r="E10330" s="4" t="s">
        <v>41788</v>
      </c>
      <c r="F10330" s="4">
        <v>0.872714996337891</v>
      </c>
      <c r="G10330" s="4" t="s">
        <v>41789</v>
      </c>
    </row>
    <row r="10331" spans="1:7">
      <c r="A10331" s="4" t="s">
        <v>41790</v>
      </c>
      <c r="B10331" s="4" t="s">
        <v>41791</v>
      </c>
      <c r="C10331" s="4" t="s">
        <v>464</v>
      </c>
      <c r="D10331" s="4">
        <v>38</v>
      </c>
      <c r="E10331" s="4" t="s">
        <v>41792</v>
      </c>
      <c r="F10331" s="4">
        <v>0.872495532035828</v>
      </c>
      <c r="G10331" s="4" t="s">
        <v>41793</v>
      </c>
    </row>
    <row r="10332" spans="1:7">
      <c r="A10332" s="4" t="s">
        <v>41794</v>
      </c>
      <c r="B10332" s="4" t="s">
        <v>41795</v>
      </c>
      <c r="C10332" s="4" t="s">
        <v>464</v>
      </c>
      <c r="D10332" s="4">
        <v>36</v>
      </c>
      <c r="E10332" s="4" t="s">
        <v>41796</v>
      </c>
      <c r="F10332" s="4">
        <v>0.872495532035828</v>
      </c>
      <c r="G10332" s="4" t="s">
        <v>41797</v>
      </c>
    </row>
    <row r="10333" spans="1:7">
      <c r="A10333" s="4" t="s">
        <v>41798</v>
      </c>
      <c r="B10333" s="4" t="s">
        <v>41799</v>
      </c>
      <c r="C10333" s="4" t="s">
        <v>464</v>
      </c>
      <c r="D10333" s="4">
        <v>47</v>
      </c>
      <c r="E10333" s="4" t="s">
        <v>41800</v>
      </c>
      <c r="F10333" s="4">
        <v>0.872213006019592</v>
      </c>
      <c r="G10333" s="4" t="s">
        <v>41801</v>
      </c>
    </row>
    <row r="10334" spans="1:7">
      <c r="A10334" s="4" t="s">
        <v>41802</v>
      </c>
      <c r="B10334" s="4" t="s">
        <v>41803</v>
      </c>
      <c r="C10334" s="4" t="s">
        <v>464</v>
      </c>
      <c r="D10334" s="4">
        <v>36</v>
      </c>
      <c r="E10334" s="4" t="s">
        <v>41804</v>
      </c>
      <c r="F10334" s="4">
        <v>0.872163057327271</v>
      </c>
      <c r="G10334" s="4" t="s">
        <v>41805</v>
      </c>
    </row>
    <row r="10335" spans="1:7">
      <c r="A10335" s="4" t="s">
        <v>41806</v>
      </c>
      <c r="B10335" s="4" t="s">
        <v>41807</v>
      </c>
      <c r="C10335" s="4" t="s">
        <v>551</v>
      </c>
      <c r="D10335" s="4">
        <v>10</v>
      </c>
      <c r="E10335" s="4" t="s">
        <v>41808</v>
      </c>
      <c r="F10335" s="4">
        <v>0.872003555297852</v>
      </c>
      <c r="G10335" s="4" t="s">
        <v>41809</v>
      </c>
    </row>
    <row r="10336" spans="1:7">
      <c r="A10336" s="4" t="s">
        <v>41810</v>
      </c>
      <c r="B10336" s="4" t="s">
        <v>41811</v>
      </c>
      <c r="C10336" s="4" t="s">
        <v>464</v>
      </c>
      <c r="D10336" s="4">
        <v>34</v>
      </c>
      <c r="E10336" s="4" t="s">
        <v>41812</v>
      </c>
      <c r="F10336" s="4">
        <v>0.871781826019287</v>
      </c>
      <c r="G10336" s="4" t="s">
        <v>41813</v>
      </c>
    </row>
    <row r="10337" spans="1:7">
      <c r="A10337" s="4" t="s">
        <v>41814</v>
      </c>
      <c r="B10337" s="4" t="s">
        <v>41815</v>
      </c>
      <c r="C10337" s="4" t="s">
        <v>464</v>
      </c>
      <c r="D10337" s="4">
        <v>31</v>
      </c>
      <c r="E10337" s="4" t="s">
        <v>41816</v>
      </c>
      <c r="F10337" s="4">
        <v>0.871613025665283</v>
      </c>
      <c r="G10337" s="4" t="s">
        <v>41817</v>
      </c>
    </row>
    <row r="10338" spans="1:7">
      <c r="A10338" s="4" t="s">
        <v>41818</v>
      </c>
      <c r="B10338" s="4" t="s">
        <v>41819</v>
      </c>
      <c r="C10338" s="4" t="s">
        <v>464</v>
      </c>
      <c r="D10338" s="4">
        <v>36</v>
      </c>
      <c r="E10338" s="4" t="s">
        <v>41820</v>
      </c>
      <c r="F10338" s="4">
        <v>0.870279431343079</v>
      </c>
      <c r="G10338" s="4" t="s">
        <v>41821</v>
      </c>
    </row>
    <row r="10339" spans="1:7">
      <c r="A10339" s="4" t="s">
        <v>41822</v>
      </c>
      <c r="B10339" s="4" t="s">
        <v>41823</v>
      </c>
      <c r="C10339" s="4" t="s">
        <v>464</v>
      </c>
      <c r="D10339" s="4">
        <v>37</v>
      </c>
      <c r="E10339" s="4" t="s">
        <v>41824</v>
      </c>
      <c r="F10339" s="4">
        <v>0.870091676712036</v>
      </c>
      <c r="G10339" s="4" t="s">
        <v>41825</v>
      </c>
    </row>
    <row r="10340" spans="1:7">
      <c r="A10340" s="4" t="s">
        <v>41826</v>
      </c>
      <c r="B10340" s="4" t="s">
        <v>41827</v>
      </c>
      <c r="C10340" s="4" t="s">
        <v>464</v>
      </c>
      <c r="D10340" s="4">
        <v>40</v>
      </c>
      <c r="E10340" s="4" t="s">
        <v>41828</v>
      </c>
      <c r="F10340" s="4">
        <v>0.869902729988098</v>
      </c>
      <c r="G10340" s="4" t="s">
        <v>41829</v>
      </c>
    </row>
    <row r="10341" spans="1:7">
      <c r="A10341" s="4" t="s">
        <v>41830</v>
      </c>
      <c r="B10341" s="4" t="s">
        <v>41831</v>
      </c>
      <c r="C10341" s="4" t="s">
        <v>464</v>
      </c>
      <c r="D10341" s="4">
        <v>40</v>
      </c>
      <c r="E10341" s="4" t="s">
        <v>41832</v>
      </c>
      <c r="F10341" s="4">
        <v>0.869742095470428</v>
      </c>
      <c r="G10341" s="4" t="s">
        <v>41833</v>
      </c>
    </row>
    <row r="10342" spans="1:7">
      <c r="A10342" s="4" t="s">
        <v>41834</v>
      </c>
      <c r="B10342" s="4" t="s">
        <v>41835</v>
      </c>
      <c r="C10342" s="4" t="s">
        <v>464</v>
      </c>
      <c r="D10342" s="4">
        <v>37</v>
      </c>
      <c r="E10342" s="4" t="s">
        <v>41836</v>
      </c>
      <c r="F10342" s="4">
        <v>0.869643568992615</v>
      </c>
      <c r="G10342" s="4" t="s">
        <v>41837</v>
      </c>
    </row>
    <row r="10343" spans="1:7">
      <c r="A10343" s="4" t="s">
        <v>41838</v>
      </c>
      <c r="B10343" s="4" t="s">
        <v>41839</v>
      </c>
      <c r="C10343" s="4" t="s">
        <v>464</v>
      </c>
      <c r="D10343" s="4">
        <v>36</v>
      </c>
      <c r="E10343" s="4" t="s">
        <v>41840</v>
      </c>
      <c r="F10343" s="4">
        <v>0.869560956954956</v>
      </c>
      <c r="G10343" s="4" t="s">
        <v>41841</v>
      </c>
    </row>
    <row r="10344" spans="1:7">
      <c r="A10344" s="4" t="s">
        <v>41842</v>
      </c>
      <c r="B10344" s="4" t="s">
        <v>41843</v>
      </c>
      <c r="C10344" s="4" t="s">
        <v>464</v>
      </c>
      <c r="D10344" s="4">
        <v>40</v>
      </c>
      <c r="E10344" s="4" t="s">
        <v>41844</v>
      </c>
      <c r="F10344" s="4">
        <v>0.869175791740417</v>
      </c>
      <c r="G10344" s="4" t="s">
        <v>41845</v>
      </c>
    </row>
    <row r="10345" spans="1:7">
      <c r="A10345" s="4" t="s">
        <v>41846</v>
      </c>
      <c r="B10345" s="4" t="s">
        <v>41847</v>
      </c>
      <c r="C10345" s="4" t="s">
        <v>464</v>
      </c>
      <c r="D10345" s="4">
        <v>40</v>
      </c>
      <c r="E10345" s="4" t="s">
        <v>41848</v>
      </c>
      <c r="F10345" s="4">
        <v>0.869038105010986</v>
      </c>
      <c r="G10345" s="4" t="s">
        <v>41849</v>
      </c>
    </row>
    <row r="10346" spans="1:7">
      <c r="A10346" s="4" t="s">
        <v>41850</v>
      </c>
      <c r="B10346" s="4" t="s">
        <v>41851</v>
      </c>
      <c r="C10346" s="4" t="s">
        <v>464</v>
      </c>
      <c r="D10346" s="4">
        <v>45</v>
      </c>
      <c r="E10346" s="4" t="s">
        <v>41852</v>
      </c>
      <c r="F10346" s="4">
        <v>0.868537306785583</v>
      </c>
      <c r="G10346" s="4" t="s">
        <v>41853</v>
      </c>
    </row>
    <row r="10347" spans="1:7">
      <c r="A10347" s="4" t="s">
        <v>41854</v>
      </c>
      <c r="B10347" s="4" t="s">
        <v>41855</v>
      </c>
      <c r="C10347" s="4" t="s">
        <v>464</v>
      </c>
      <c r="D10347" s="4">
        <v>27</v>
      </c>
      <c r="E10347" s="4" t="s">
        <v>41856</v>
      </c>
      <c r="F10347" s="4">
        <v>0.868457853794098</v>
      </c>
      <c r="G10347" s="4" t="s">
        <v>41857</v>
      </c>
    </row>
    <row r="10348" spans="1:7">
      <c r="A10348" s="4" t="s">
        <v>41858</v>
      </c>
      <c r="B10348" s="4" t="s">
        <v>41859</v>
      </c>
      <c r="C10348" s="4" t="s">
        <v>464</v>
      </c>
      <c r="D10348" s="4">
        <v>31</v>
      </c>
      <c r="E10348" s="4" t="s">
        <v>41860</v>
      </c>
      <c r="F10348" s="4">
        <v>0.868188381195068</v>
      </c>
      <c r="G10348" s="4" t="s">
        <v>41861</v>
      </c>
    </row>
    <row r="10349" spans="1:7">
      <c r="A10349" s="4" t="s">
        <v>41862</v>
      </c>
      <c r="B10349" s="4" t="s">
        <v>41863</v>
      </c>
      <c r="C10349" s="4" t="s">
        <v>464</v>
      </c>
      <c r="D10349" s="4">
        <v>38</v>
      </c>
      <c r="E10349" s="4" t="s">
        <v>41864</v>
      </c>
      <c r="F10349" s="4">
        <v>0.8680699467659</v>
      </c>
      <c r="G10349" s="4" t="s">
        <v>41865</v>
      </c>
    </row>
    <row r="10350" spans="1:7">
      <c r="A10350" s="4" t="s">
        <v>41866</v>
      </c>
      <c r="B10350" s="4" t="s">
        <v>41867</v>
      </c>
      <c r="C10350" s="4" t="s">
        <v>464</v>
      </c>
      <c r="D10350" s="4">
        <v>33</v>
      </c>
      <c r="E10350" s="4" t="s">
        <v>41868</v>
      </c>
      <c r="F10350" s="4">
        <v>0.86804610490799</v>
      </c>
      <c r="G10350" s="4" t="s">
        <v>41869</v>
      </c>
    </row>
    <row r="10351" spans="1:7">
      <c r="A10351" s="4" t="s">
        <v>41870</v>
      </c>
      <c r="B10351" s="4" t="s">
        <v>41871</v>
      </c>
      <c r="C10351" s="4" t="s">
        <v>464</v>
      </c>
      <c r="D10351" s="4">
        <v>43</v>
      </c>
      <c r="E10351" s="4" t="s">
        <v>41872</v>
      </c>
      <c r="F10351" s="4">
        <v>0.867527723312378</v>
      </c>
      <c r="G10351" s="4" t="s">
        <v>41873</v>
      </c>
    </row>
    <row r="10352" spans="1:7">
      <c r="A10352" s="4" t="s">
        <v>41874</v>
      </c>
      <c r="B10352" s="4" t="s">
        <v>41875</v>
      </c>
      <c r="C10352" s="4" t="s">
        <v>464</v>
      </c>
      <c r="D10352" s="4">
        <v>32</v>
      </c>
      <c r="E10352" s="4" t="s">
        <v>41876</v>
      </c>
      <c r="F10352" s="4">
        <v>0.867502450942993</v>
      </c>
      <c r="G10352" s="4" t="s">
        <v>41877</v>
      </c>
    </row>
    <row r="10353" spans="1:7">
      <c r="A10353" s="4" t="s">
        <v>41878</v>
      </c>
      <c r="B10353" s="4" t="s">
        <v>41879</v>
      </c>
      <c r="C10353" s="4" t="s">
        <v>464</v>
      </c>
      <c r="D10353" s="4">
        <v>29</v>
      </c>
      <c r="E10353" s="4" t="s">
        <v>41880</v>
      </c>
      <c r="F10353" s="4">
        <v>0.867502450942993</v>
      </c>
      <c r="G10353" s="4" t="s">
        <v>41881</v>
      </c>
    </row>
    <row r="10354" spans="1:7">
      <c r="A10354" s="4" t="s">
        <v>41882</v>
      </c>
      <c r="B10354" s="4" t="s">
        <v>41883</v>
      </c>
      <c r="C10354" s="4" t="s">
        <v>464</v>
      </c>
      <c r="D10354" s="4">
        <v>36</v>
      </c>
      <c r="E10354" s="4" t="s">
        <v>41884</v>
      </c>
      <c r="F10354" s="4">
        <v>0.867355704307556</v>
      </c>
      <c r="G10354" s="4" t="s">
        <v>41885</v>
      </c>
    </row>
    <row r="10355" spans="1:7">
      <c r="A10355" s="4" t="s">
        <v>41886</v>
      </c>
      <c r="B10355" s="4" t="s">
        <v>41887</v>
      </c>
      <c r="C10355" s="4" t="s">
        <v>464</v>
      </c>
      <c r="D10355" s="4">
        <v>34</v>
      </c>
      <c r="E10355" s="4" t="s">
        <v>41888</v>
      </c>
      <c r="F10355" s="4">
        <v>0.867050528526306</v>
      </c>
      <c r="G10355" s="4" t="s">
        <v>41889</v>
      </c>
    </row>
    <row r="10356" spans="1:7">
      <c r="A10356" s="4" t="s">
        <v>41890</v>
      </c>
      <c r="B10356" s="4" t="s">
        <v>41891</v>
      </c>
      <c r="C10356" s="4" t="s">
        <v>464</v>
      </c>
      <c r="D10356" s="4">
        <v>27</v>
      </c>
      <c r="E10356" s="4" t="s">
        <v>41892</v>
      </c>
      <c r="F10356" s="4">
        <v>0.866874754428864</v>
      </c>
      <c r="G10356" s="4" t="s">
        <v>41893</v>
      </c>
    </row>
    <row r="10357" spans="1:7">
      <c r="A10357" s="4" t="s">
        <v>41894</v>
      </c>
      <c r="B10357" s="4" t="s">
        <v>41895</v>
      </c>
      <c r="C10357" s="4" t="s">
        <v>464</v>
      </c>
      <c r="D10357" s="4">
        <v>39</v>
      </c>
      <c r="E10357" s="4" t="s">
        <v>41896</v>
      </c>
      <c r="F10357" s="4">
        <v>0.866659879684448</v>
      </c>
      <c r="G10357" s="4" t="s">
        <v>41897</v>
      </c>
    </row>
    <row r="10358" spans="1:7">
      <c r="A10358" s="4" t="s">
        <v>41898</v>
      </c>
      <c r="B10358" s="4" t="s">
        <v>41899</v>
      </c>
      <c r="C10358" s="4" t="s">
        <v>464</v>
      </c>
      <c r="D10358" s="4">
        <v>36</v>
      </c>
      <c r="E10358" s="4" t="s">
        <v>41900</v>
      </c>
      <c r="F10358" s="4">
        <v>0.866257786750793</v>
      </c>
      <c r="G10358" s="4" t="s">
        <v>41901</v>
      </c>
    </row>
    <row r="10359" spans="1:7">
      <c r="A10359" s="4" t="s">
        <v>41902</v>
      </c>
      <c r="B10359" s="4" t="s">
        <v>41903</v>
      </c>
      <c r="C10359" s="4" t="s">
        <v>464</v>
      </c>
      <c r="D10359" s="4">
        <v>32</v>
      </c>
      <c r="E10359" s="4" t="s">
        <v>41904</v>
      </c>
      <c r="F10359" s="4">
        <v>0.866257786750793</v>
      </c>
      <c r="G10359" s="4" t="s">
        <v>41905</v>
      </c>
    </row>
    <row r="10360" spans="1:7">
      <c r="A10360" s="4" t="s">
        <v>41906</v>
      </c>
      <c r="B10360" s="4" t="s">
        <v>41907</v>
      </c>
      <c r="C10360" s="4" t="s">
        <v>464</v>
      </c>
      <c r="D10360" s="4">
        <v>41</v>
      </c>
      <c r="E10360" s="4" t="s">
        <v>41908</v>
      </c>
      <c r="F10360" s="4">
        <v>0.866162002086639</v>
      </c>
      <c r="G10360" s="4" t="s">
        <v>41909</v>
      </c>
    </row>
    <row r="10361" spans="1:7">
      <c r="A10361" s="4" t="s">
        <v>41910</v>
      </c>
      <c r="B10361" s="4" t="s">
        <v>41911</v>
      </c>
      <c r="C10361" s="4" t="s">
        <v>464</v>
      </c>
      <c r="D10361" s="4">
        <v>34</v>
      </c>
      <c r="E10361" s="4" t="s">
        <v>41912</v>
      </c>
      <c r="F10361" s="4">
        <v>0.865702390670776</v>
      </c>
      <c r="G10361" s="4" t="s">
        <v>41913</v>
      </c>
    </row>
    <row r="10362" spans="1:7">
      <c r="A10362" s="4" t="s">
        <v>41914</v>
      </c>
      <c r="B10362" s="4" t="s">
        <v>41915</v>
      </c>
      <c r="C10362" s="4" t="s">
        <v>464</v>
      </c>
      <c r="D10362" s="4">
        <v>41</v>
      </c>
      <c r="E10362" s="4" t="s">
        <v>41916</v>
      </c>
      <c r="F10362" s="4">
        <v>0.865536332130432</v>
      </c>
      <c r="G10362" s="4" t="s">
        <v>41917</v>
      </c>
    </row>
    <row r="10363" spans="1:7">
      <c r="A10363" s="4" t="s">
        <v>41918</v>
      </c>
      <c r="B10363" s="4" t="s">
        <v>41919</v>
      </c>
      <c r="C10363" s="4" t="s">
        <v>464</v>
      </c>
      <c r="D10363" s="4">
        <v>38</v>
      </c>
      <c r="E10363" s="4" t="s">
        <v>41920</v>
      </c>
      <c r="F10363" s="4">
        <v>0.865283489227295</v>
      </c>
      <c r="G10363" s="4" t="s">
        <v>41921</v>
      </c>
    </row>
    <row r="10364" spans="1:7">
      <c r="A10364" s="4" t="s">
        <v>41922</v>
      </c>
      <c r="B10364" s="4" t="s">
        <v>41923</v>
      </c>
      <c r="C10364" s="4" t="s">
        <v>464</v>
      </c>
      <c r="D10364" s="4">
        <v>36</v>
      </c>
      <c r="E10364" s="4" t="s">
        <v>41924</v>
      </c>
      <c r="F10364" s="4">
        <v>0.86527144908905</v>
      </c>
      <c r="G10364" s="4" t="s">
        <v>41925</v>
      </c>
    </row>
    <row r="10365" spans="1:7">
      <c r="A10365" s="4" t="s">
        <v>41926</v>
      </c>
      <c r="B10365" s="4" t="s">
        <v>41927</v>
      </c>
      <c r="C10365" s="4" t="s">
        <v>464</v>
      </c>
      <c r="D10365" s="4">
        <v>30</v>
      </c>
      <c r="E10365" s="4" t="s">
        <v>41928</v>
      </c>
      <c r="F10365" s="4">
        <v>0.865080714225769</v>
      </c>
      <c r="G10365" s="4" t="s">
        <v>41929</v>
      </c>
    </row>
    <row r="10366" spans="1:7">
      <c r="A10366" s="4" t="s">
        <v>41930</v>
      </c>
      <c r="B10366" s="4" t="s">
        <v>41931</v>
      </c>
      <c r="C10366" s="4" t="s">
        <v>464</v>
      </c>
      <c r="D10366" s="4">
        <v>28</v>
      </c>
      <c r="E10366" s="4" t="s">
        <v>41932</v>
      </c>
      <c r="F10366" s="4">
        <v>0.864944815635681</v>
      </c>
      <c r="G10366" s="4" t="s">
        <v>41933</v>
      </c>
    </row>
    <row r="10367" spans="1:7">
      <c r="A10367" s="4" t="s">
        <v>41934</v>
      </c>
      <c r="B10367" s="4" t="s">
        <v>41935</v>
      </c>
      <c r="C10367" s="4" t="s">
        <v>464</v>
      </c>
      <c r="D10367" s="4">
        <v>32</v>
      </c>
      <c r="E10367" s="4" t="s">
        <v>41936</v>
      </c>
      <c r="F10367" s="4">
        <v>0.86489325761795</v>
      </c>
      <c r="G10367" s="4" t="s">
        <v>41937</v>
      </c>
    </row>
    <row r="10368" spans="1:7">
      <c r="A10368" s="4" t="s">
        <v>41938</v>
      </c>
      <c r="B10368" s="4" t="s">
        <v>41939</v>
      </c>
      <c r="C10368" s="4" t="s">
        <v>464</v>
      </c>
      <c r="D10368" s="4">
        <v>38</v>
      </c>
      <c r="E10368" s="4" t="s">
        <v>41940</v>
      </c>
      <c r="F10368" s="4">
        <v>0.864755928516388</v>
      </c>
      <c r="G10368" s="4" t="s">
        <v>41941</v>
      </c>
    </row>
    <row r="10369" spans="1:7">
      <c r="A10369" s="4" t="s">
        <v>41942</v>
      </c>
      <c r="B10369" s="4" t="s">
        <v>41943</v>
      </c>
      <c r="C10369" s="4" t="s">
        <v>464</v>
      </c>
      <c r="D10369" s="4">
        <v>34</v>
      </c>
      <c r="E10369" s="4" t="s">
        <v>41944</v>
      </c>
      <c r="F10369" s="4">
        <v>0.864499509334564</v>
      </c>
      <c r="G10369" s="4" t="s">
        <v>41945</v>
      </c>
    </row>
    <row r="10370" spans="1:7">
      <c r="A10370" s="4" t="s">
        <v>41946</v>
      </c>
      <c r="B10370" s="4" t="s">
        <v>41947</v>
      </c>
      <c r="C10370" s="4" t="s">
        <v>464</v>
      </c>
      <c r="D10370" s="4">
        <v>31</v>
      </c>
      <c r="E10370" s="4" t="s">
        <v>41948</v>
      </c>
      <c r="F10370" s="4">
        <v>0.864208400249481</v>
      </c>
      <c r="G10370" s="4" t="s">
        <v>41949</v>
      </c>
    </row>
    <row r="10371" spans="1:7">
      <c r="A10371" s="4" t="s">
        <v>41950</v>
      </c>
      <c r="B10371" s="4" t="s">
        <v>41951</v>
      </c>
      <c r="C10371" s="4" t="s">
        <v>551</v>
      </c>
      <c r="D10371" s="4">
        <v>21</v>
      </c>
      <c r="E10371" s="4" t="s">
        <v>41952</v>
      </c>
      <c r="F10371" s="4">
        <v>0.863975465297699</v>
      </c>
      <c r="G10371" s="4" t="s">
        <v>41953</v>
      </c>
    </row>
    <row r="10372" spans="1:7">
      <c r="A10372" s="4" t="s">
        <v>41954</v>
      </c>
      <c r="B10372" s="4" t="s">
        <v>41955</v>
      </c>
      <c r="C10372" s="4" t="s">
        <v>464</v>
      </c>
      <c r="D10372" s="4">
        <v>38</v>
      </c>
      <c r="E10372" s="4" t="s">
        <v>41956</v>
      </c>
      <c r="F10372" s="4">
        <v>0.862900495529175</v>
      </c>
      <c r="G10372" s="4" t="s">
        <v>41957</v>
      </c>
    </row>
    <row r="10373" spans="1:7">
      <c r="A10373" s="4" t="s">
        <v>41958</v>
      </c>
      <c r="B10373" s="4" t="s">
        <v>41959</v>
      </c>
      <c r="C10373" s="4" t="s">
        <v>551</v>
      </c>
      <c r="D10373" s="4">
        <v>13</v>
      </c>
      <c r="E10373" s="4" t="s">
        <v>41960</v>
      </c>
      <c r="F10373" s="4">
        <v>0.862900495529175</v>
      </c>
      <c r="G10373" s="4" t="s">
        <v>41961</v>
      </c>
    </row>
    <row r="10374" spans="1:7">
      <c r="A10374" s="4" t="s">
        <v>41962</v>
      </c>
      <c r="B10374" s="4" t="s">
        <v>41963</v>
      </c>
      <c r="C10374" s="4" t="s">
        <v>551</v>
      </c>
      <c r="D10374" s="4">
        <v>12</v>
      </c>
      <c r="E10374" s="4" t="s">
        <v>41964</v>
      </c>
      <c r="F10374" s="4">
        <v>0.862900495529175</v>
      </c>
      <c r="G10374" s="4" t="s">
        <v>41965</v>
      </c>
    </row>
    <row r="10375" spans="1:7">
      <c r="A10375" s="4" t="s">
        <v>41966</v>
      </c>
      <c r="B10375" s="4" t="s">
        <v>41967</v>
      </c>
      <c r="C10375" s="4" t="s">
        <v>464</v>
      </c>
      <c r="D10375" s="4">
        <v>36</v>
      </c>
      <c r="E10375" s="4" t="s">
        <v>41968</v>
      </c>
      <c r="F10375" s="4">
        <v>0.862822949886322</v>
      </c>
      <c r="G10375" s="4" t="s">
        <v>41969</v>
      </c>
    </row>
    <row r="10376" spans="1:7">
      <c r="A10376" s="4" t="s">
        <v>41970</v>
      </c>
      <c r="B10376" s="4" t="s">
        <v>41971</v>
      </c>
      <c r="C10376" s="4" t="s">
        <v>464</v>
      </c>
      <c r="D10376" s="4">
        <v>45</v>
      </c>
      <c r="E10376" s="4" t="s">
        <v>41972</v>
      </c>
      <c r="F10376" s="4">
        <v>0.862635552883148</v>
      </c>
      <c r="G10376" s="4" t="s">
        <v>41973</v>
      </c>
    </row>
    <row r="10377" spans="1:7">
      <c r="A10377" s="4" t="s">
        <v>41974</v>
      </c>
      <c r="B10377" s="4" t="s">
        <v>41975</v>
      </c>
      <c r="C10377" s="4" t="s">
        <v>464</v>
      </c>
      <c r="D10377" s="4">
        <v>38</v>
      </c>
      <c r="E10377" s="4" t="s">
        <v>41976</v>
      </c>
      <c r="F10377" s="4">
        <v>0.86251962184906</v>
      </c>
      <c r="G10377" s="4" t="s">
        <v>41977</v>
      </c>
    </row>
    <row r="10378" spans="1:7">
      <c r="A10378" s="4" t="s">
        <v>41978</v>
      </c>
      <c r="B10378" s="4" t="s">
        <v>41979</v>
      </c>
      <c r="C10378" s="4" t="s">
        <v>464</v>
      </c>
      <c r="D10378" s="4">
        <v>34</v>
      </c>
      <c r="E10378" s="4" t="s">
        <v>41980</v>
      </c>
      <c r="F10378" s="4">
        <v>0.862513899803162</v>
      </c>
      <c r="G10378" s="4" t="s">
        <v>41981</v>
      </c>
    </row>
    <row r="10379" spans="1:7">
      <c r="A10379" s="4" t="s">
        <v>41982</v>
      </c>
      <c r="B10379" s="4" t="s">
        <v>41983</v>
      </c>
      <c r="C10379" s="4" t="s">
        <v>464</v>
      </c>
      <c r="D10379" s="4">
        <v>38</v>
      </c>
      <c r="E10379" s="4" t="s">
        <v>41984</v>
      </c>
      <c r="F10379" s="4">
        <v>0.862089335918427</v>
      </c>
      <c r="G10379" s="4" t="s">
        <v>41985</v>
      </c>
    </row>
    <row r="10380" spans="1:7">
      <c r="A10380" s="4" t="s">
        <v>41986</v>
      </c>
      <c r="B10380" s="4" t="s">
        <v>41987</v>
      </c>
      <c r="C10380" s="4" t="s">
        <v>464</v>
      </c>
      <c r="D10380" s="4">
        <v>35</v>
      </c>
      <c r="E10380" s="4" t="s">
        <v>41988</v>
      </c>
      <c r="F10380" s="4">
        <v>0.86185097694397</v>
      </c>
      <c r="G10380" s="4" t="s">
        <v>41989</v>
      </c>
    </row>
    <row r="10381" spans="1:7">
      <c r="A10381" s="4" t="s">
        <v>41990</v>
      </c>
      <c r="B10381" s="4" t="s">
        <v>41991</v>
      </c>
      <c r="C10381" s="4" t="s">
        <v>464</v>
      </c>
      <c r="D10381" s="4">
        <v>36</v>
      </c>
      <c r="E10381" s="4" t="s">
        <v>41992</v>
      </c>
      <c r="F10381" s="4">
        <v>0.86178594827652</v>
      </c>
      <c r="G10381" s="4" t="s">
        <v>41993</v>
      </c>
    </row>
    <row r="10382" spans="1:7">
      <c r="A10382" s="4" t="s">
        <v>41994</v>
      </c>
      <c r="B10382" s="4" t="s">
        <v>41995</v>
      </c>
      <c r="C10382" s="4" t="s">
        <v>464</v>
      </c>
      <c r="D10382" s="4">
        <v>32</v>
      </c>
      <c r="E10382" s="4" t="s">
        <v>41996</v>
      </c>
      <c r="F10382" s="4">
        <v>0.86178594827652</v>
      </c>
      <c r="G10382" s="4" t="s">
        <v>41997</v>
      </c>
    </row>
    <row r="10383" spans="1:7">
      <c r="A10383" s="4" t="s">
        <v>41998</v>
      </c>
      <c r="B10383" s="4" t="s">
        <v>41999</v>
      </c>
      <c r="C10383" s="4" t="s">
        <v>464</v>
      </c>
      <c r="D10383" s="4">
        <v>37</v>
      </c>
      <c r="E10383" s="4" t="s">
        <v>42000</v>
      </c>
      <c r="F10383" s="4">
        <v>0.861406028270721</v>
      </c>
      <c r="G10383" s="4" t="s">
        <v>42001</v>
      </c>
    </row>
    <row r="10384" spans="1:7">
      <c r="A10384" s="4" t="s">
        <v>42002</v>
      </c>
      <c r="B10384" s="4" t="s">
        <v>42003</v>
      </c>
      <c r="C10384" s="4" t="s">
        <v>464</v>
      </c>
      <c r="D10384" s="4">
        <v>23</v>
      </c>
      <c r="E10384" s="4" t="s">
        <v>42004</v>
      </c>
      <c r="F10384" s="4">
        <v>0.861337184906006</v>
      </c>
      <c r="G10384" s="4" t="s">
        <v>42005</v>
      </c>
    </row>
    <row r="10385" spans="1:7">
      <c r="A10385" s="4" t="s">
        <v>42006</v>
      </c>
      <c r="B10385" s="4" t="s">
        <v>42007</v>
      </c>
      <c r="C10385" s="4" t="s">
        <v>4103</v>
      </c>
      <c r="D10385" s="4">
        <v>7</v>
      </c>
      <c r="E10385" s="4" t="s">
        <v>42008</v>
      </c>
      <c r="F10385" s="4">
        <v>0.861331582069397</v>
      </c>
      <c r="G10385" s="4" t="s">
        <v>42009</v>
      </c>
    </row>
    <row r="10386" spans="1:7">
      <c r="A10386" s="4" t="s">
        <v>42010</v>
      </c>
      <c r="B10386" s="4" t="s">
        <v>42011</v>
      </c>
      <c r="C10386" s="4" t="s">
        <v>4103</v>
      </c>
      <c r="D10386" s="4">
        <v>5</v>
      </c>
      <c r="E10386" s="4" t="s">
        <v>42012</v>
      </c>
      <c r="F10386" s="4">
        <v>0.861331582069397</v>
      </c>
      <c r="G10386" s="4" t="s">
        <v>42013</v>
      </c>
    </row>
    <row r="10387" spans="1:7">
      <c r="A10387" s="4" t="s">
        <v>42014</v>
      </c>
      <c r="B10387" s="4" t="s">
        <v>42015</v>
      </c>
      <c r="C10387" s="4" t="s">
        <v>3050</v>
      </c>
      <c r="D10387" s="4">
        <v>2</v>
      </c>
      <c r="E10387" s="4" t="s">
        <v>42016</v>
      </c>
      <c r="F10387" s="4">
        <v>0.861331582069397</v>
      </c>
      <c r="G10387" s="4" t="s">
        <v>42017</v>
      </c>
    </row>
    <row r="10388" spans="1:7">
      <c r="A10388" s="4" t="s">
        <v>42018</v>
      </c>
      <c r="B10388" s="4" t="s">
        <v>42019</v>
      </c>
      <c r="C10388" s="4" t="s">
        <v>3050</v>
      </c>
      <c r="D10388" s="4">
        <v>2</v>
      </c>
      <c r="E10388" s="4" t="s">
        <v>42020</v>
      </c>
      <c r="F10388" s="4">
        <v>0.861331582069397</v>
      </c>
      <c r="G10388" s="4" t="s">
        <v>42021</v>
      </c>
    </row>
    <row r="10389" spans="1:7">
      <c r="A10389" s="4" t="s">
        <v>42022</v>
      </c>
      <c r="B10389" s="4" t="s">
        <v>42023</v>
      </c>
      <c r="C10389" s="4" t="s">
        <v>3050</v>
      </c>
      <c r="D10389" s="4">
        <v>2</v>
      </c>
      <c r="E10389" s="4" t="s">
        <v>42024</v>
      </c>
      <c r="F10389" s="4">
        <v>0.861331582069397</v>
      </c>
      <c r="G10389" s="4" t="s">
        <v>42025</v>
      </c>
    </row>
    <row r="10390" spans="1:7">
      <c r="A10390" s="4" t="s">
        <v>42026</v>
      </c>
      <c r="B10390" s="4" t="s">
        <v>42027</v>
      </c>
      <c r="C10390" s="4" t="s">
        <v>464</v>
      </c>
      <c r="D10390" s="4">
        <v>41</v>
      </c>
      <c r="E10390" s="4" t="s">
        <v>42028</v>
      </c>
      <c r="F10390" s="4">
        <v>0.861331045627594</v>
      </c>
      <c r="G10390" s="4" t="s">
        <v>42029</v>
      </c>
    </row>
    <row r="10391" spans="1:7">
      <c r="A10391" s="4" t="s">
        <v>42030</v>
      </c>
      <c r="B10391" s="4" t="s">
        <v>42031</v>
      </c>
      <c r="C10391" s="4" t="s">
        <v>464</v>
      </c>
      <c r="D10391" s="4">
        <v>38</v>
      </c>
      <c r="E10391" s="4" t="s">
        <v>42032</v>
      </c>
      <c r="F10391" s="4">
        <v>0.860662877559662</v>
      </c>
      <c r="G10391" s="4" t="s">
        <v>42033</v>
      </c>
    </row>
    <row r="10392" spans="1:7">
      <c r="A10392" s="4" t="s">
        <v>42034</v>
      </c>
      <c r="B10392" s="4" t="s">
        <v>42035</v>
      </c>
      <c r="C10392" s="4" t="s">
        <v>551</v>
      </c>
      <c r="D10392" s="4">
        <v>12</v>
      </c>
      <c r="E10392" s="4" t="s">
        <v>42036</v>
      </c>
      <c r="F10392" s="4">
        <v>0.860628247261047</v>
      </c>
      <c r="G10392" s="4" t="s">
        <v>42037</v>
      </c>
    </row>
    <row r="10393" spans="1:7">
      <c r="A10393" s="4" t="s">
        <v>42038</v>
      </c>
      <c r="B10393" s="4" t="s">
        <v>42039</v>
      </c>
      <c r="C10393" s="4" t="s">
        <v>551</v>
      </c>
      <c r="D10393" s="4">
        <v>17</v>
      </c>
      <c r="E10393" s="4" t="s">
        <v>42040</v>
      </c>
      <c r="F10393" s="4">
        <v>0.860551595687866</v>
      </c>
      <c r="G10393" s="4" t="s">
        <v>42041</v>
      </c>
    </row>
    <row r="10394" spans="1:7">
      <c r="A10394" s="4" t="s">
        <v>42042</v>
      </c>
      <c r="B10394" s="4" t="s">
        <v>42043</v>
      </c>
      <c r="C10394" s="4" t="s">
        <v>464</v>
      </c>
      <c r="D10394" s="4">
        <v>38</v>
      </c>
      <c r="E10394" s="4" t="s">
        <v>42044</v>
      </c>
      <c r="F10394" s="4">
        <v>0.86002504825592</v>
      </c>
      <c r="G10394" s="4" t="s">
        <v>42045</v>
      </c>
    </row>
    <row r="10395" spans="1:7">
      <c r="A10395" s="4" t="s">
        <v>42046</v>
      </c>
      <c r="B10395" s="4" t="s">
        <v>42047</v>
      </c>
      <c r="C10395" s="4" t="s">
        <v>464</v>
      </c>
      <c r="D10395" s="4">
        <v>35</v>
      </c>
      <c r="E10395" s="4" t="s">
        <v>42048</v>
      </c>
      <c r="F10395" s="4">
        <v>0.86002504825592</v>
      </c>
      <c r="G10395" s="4" t="s">
        <v>42049</v>
      </c>
    </row>
    <row r="10396" spans="1:7">
      <c r="A10396" s="4" t="s">
        <v>674</v>
      </c>
      <c r="B10396" s="4" t="s">
        <v>675</v>
      </c>
      <c r="C10396" s="4" t="s">
        <v>464</v>
      </c>
      <c r="D10396" s="4">
        <v>44</v>
      </c>
      <c r="E10396" s="4" t="s">
        <v>676</v>
      </c>
      <c r="F10396" s="4">
        <v>0.859816491603851</v>
      </c>
      <c r="G10396" s="4" t="s">
        <v>677</v>
      </c>
    </row>
    <row r="10397" spans="1:7">
      <c r="A10397" s="4" t="s">
        <v>42050</v>
      </c>
      <c r="B10397" s="4" t="s">
        <v>42051</v>
      </c>
      <c r="C10397" s="4" t="s">
        <v>464</v>
      </c>
      <c r="D10397" s="4">
        <v>36</v>
      </c>
      <c r="E10397" s="4" t="s">
        <v>42052</v>
      </c>
      <c r="F10397" s="4">
        <v>0.859629034996033</v>
      </c>
      <c r="G10397" s="4" t="s">
        <v>42053</v>
      </c>
    </row>
    <row r="10398" spans="1:7">
      <c r="A10398" s="4" t="s">
        <v>42054</v>
      </c>
      <c r="B10398" s="4" t="s">
        <v>42055</v>
      </c>
      <c r="C10398" s="4" t="s">
        <v>464</v>
      </c>
      <c r="D10398" s="4">
        <v>38</v>
      </c>
      <c r="E10398" s="4" t="s">
        <v>42056</v>
      </c>
      <c r="F10398" s="4">
        <v>0.859361410140991</v>
      </c>
      <c r="G10398" s="4" t="s">
        <v>42057</v>
      </c>
    </row>
    <row r="10399" spans="1:7">
      <c r="A10399" s="4" t="s">
        <v>42058</v>
      </c>
      <c r="B10399" s="4" t="s">
        <v>42059</v>
      </c>
      <c r="C10399" s="4" t="s">
        <v>464</v>
      </c>
      <c r="D10399" s="4">
        <v>45</v>
      </c>
      <c r="E10399" s="4" t="s">
        <v>42060</v>
      </c>
      <c r="F10399" s="4">
        <v>0.859293818473816</v>
      </c>
      <c r="G10399" s="4" t="s">
        <v>42061</v>
      </c>
    </row>
    <row r="10400" spans="1:7">
      <c r="A10400" s="4" t="s">
        <v>42062</v>
      </c>
      <c r="B10400" s="4" t="s">
        <v>42063</v>
      </c>
      <c r="C10400" s="4" t="s">
        <v>464</v>
      </c>
      <c r="D10400" s="4">
        <v>36</v>
      </c>
      <c r="E10400" s="4" t="s">
        <v>42064</v>
      </c>
      <c r="F10400" s="4">
        <v>0.859261631965637</v>
      </c>
      <c r="G10400" s="4" t="s">
        <v>42065</v>
      </c>
    </row>
    <row r="10401" spans="1:7">
      <c r="A10401" s="4" t="s">
        <v>42066</v>
      </c>
      <c r="B10401" s="4" t="s">
        <v>42067</v>
      </c>
      <c r="C10401" s="4" t="s">
        <v>464</v>
      </c>
      <c r="D10401" s="4">
        <v>40</v>
      </c>
      <c r="E10401" s="4" t="s">
        <v>42068</v>
      </c>
      <c r="F10401" s="4">
        <v>0.858571410179138</v>
      </c>
      <c r="G10401" s="4" t="s">
        <v>42069</v>
      </c>
    </row>
    <row r="10402" spans="1:7">
      <c r="A10402" s="4" t="s">
        <v>42070</v>
      </c>
      <c r="B10402" s="4" t="s">
        <v>42071</v>
      </c>
      <c r="C10402" s="4" t="s">
        <v>464</v>
      </c>
      <c r="D10402" s="4">
        <v>34</v>
      </c>
      <c r="E10402" s="4" t="s">
        <v>42072</v>
      </c>
      <c r="F10402" s="4">
        <v>0.858288645744324</v>
      </c>
      <c r="G10402" s="4" t="s">
        <v>42073</v>
      </c>
    </row>
    <row r="10403" spans="1:7">
      <c r="A10403" s="4" t="s">
        <v>42074</v>
      </c>
      <c r="B10403" s="4" t="s">
        <v>42075</v>
      </c>
      <c r="C10403" s="4" t="s">
        <v>464</v>
      </c>
      <c r="D10403" s="4">
        <v>34</v>
      </c>
      <c r="E10403" s="4" t="s">
        <v>42076</v>
      </c>
      <c r="F10403" s="4">
        <v>0.858244776725769</v>
      </c>
      <c r="G10403" s="4" t="s">
        <v>42077</v>
      </c>
    </row>
    <row r="10404" spans="1:7">
      <c r="A10404" s="4" t="s">
        <v>42078</v>
      </c>
      <c r="B10404" s="4" t="s">
        <v>42079</v>
      </c>
      <c r="C10404" s="4" t="s">
        <v>464</v>
      </c>
      <c r="D10404" s="4">
        <v>36</v>
      </c>
      <c r="E10404" s="4" t="s">
        <v>42080</v>
      </c>
      <c r="F10404" s="4">
        <v>0.858231484889984</v>
      </c>
      <c r="G10404" s="4" t="s">
        <v>42081</v>
      </c>
    </row>
    <row r="10405" spans="1:7">
      <c r="A10405" s="4" t="s">
        <v>42082</v>
      </c>
      <c r="B10405" s="4" t="s">
        <v>42083</v>
      </c>
      <c r="C10405" s="4" t="s">
        <v>464</v>
      </c>
      <c r="D10405" s="4">
        <v>35</v>
      </c>
      <c r="E10405" s="4" t="s">
        <v>42084</v>
      </c>
      <c r="F10405" s="4">
        <v>0.858117461204529</v>
      </c>
      <c r="G10405" s="4" t="s">
        <v>42085</v>
      </c>
    </row>
    <row r="10406" spans="1:7">
      <c r="A10406" s="4" t="s">
        <v>42086</v>
      </c>
      <c r="B10406" s="4" t="s">
        <v>42087</v>
      </c>
      <c r="C10406" s="4" t="s">
        <v>464</v>
      </c>
      <c r="D10406" s="4">
        <v>36</v>
      </c>
      <c r="E10406" s="4" t="s">
        <v>42088</v>
      </c>
      <c r="F10406" s="4">
        <v>0.858075618743896</v>
      </c>
      <c r="G10406" s="4" t="s">
        <v>42089</v>
      </c>
    </row>
    <row r="10407" spans="1:7">
      <c r="A10407" s="4" t="s">
        <v>42090</v>
      </c>
      <c r="B10407" s="4" t="s">
        <v>42091</v>
      </c>
      <c r="C10407" s="4" t="s">
        <v>464</v>
      </c>
      <c r="D10407" s="4">
        <v>36</v>
      </c>
      <c r="E10407" s="4" t="s">
        <v>42092</v>
      </c>
      <c r="F10407" s="4">
        <v>0.858039736747742</v>
      </c>
      <c r="G10407" s="4" t="s">
        <v>42093</v>
      </c>
    </row>
    <row r="10408" spans="1:7">
      <c r="A10408" s="4" t="s">
        <v>42094</v>
      </c>
      <c r="B10408" s="4" t="s">
        <v>42095</v>
      </c>
      <c r="C10408" s="4" t="s">
        <v>464</v>
      </c>
      <c r="D10408" s="4">
        <v>38</v>
      </c>
      <c r="E10408" s="4" t="s">
        <v>42096</v>
      </c>
      <c r="F10408" s="4">
        <v>0.857888698577881</v>
      </c>
      <c r="G10408" s="4" t="s">
        <v>42097</v>
      </c>
    </row>
    <row r="10409" spans="1:7">
      <c r="A10409" s="4" t="s">
        <v>42098</v>
      </c>
      <c r="B10409" s="4" t="s">
        <v>42099</v>
      </c>
      <c r="C10409" s="4" t="s">
        <v>464</v>
      </c>
      <c r="D10409" s="4">
        <v>36</v>
      </c>
      <c r="E10409" s="4" t="s">
        <v>42100</v>
      </c>
      <c r="F10409" s="4">
        <v>0.857794046401978</v>
      </c>
      <c r="G10409" s="4" t="s">
        <v>42101</v>
      </c>
    </row>
    <row r="10410" spans="1:7">
      <c r="A10410" s="4" t="s">
        <v>42102</v>
      </c>
      <c r="B10410" s="4" t="s">
        <v>42103</v>
      </c>
      <c r="C10410" s="4" t="s">
        <v>464</v>
      </c>
      <c r="D10410" s="4">
        <v>34</v>
      </c>
      <c r="E10410" s="4" t="s">
        <v>42104</v>
      </c>
      <c r="F10410" s="4">
        <v>0.856910943984985</v>
      </c>
      <c r="G10410" s="4" t="s">
        <v>42105</v>
      </c>
    </row>
    <row r="10411" spans="1:7">
      <c r="A10411" s="4" t="s">
        <v>42106</v>
      </c>
      <c r="B10411" s="4" t="s">
        <v>42107</v>
      </c>
      <c r="C10411" s="4" t="s">
        <v>464</v>
      </c>
      <c r="D10411" s="4">
        <v>36</v>
      </c>
      <c r="E10411" s="4" t="s">
        <v>42108</v>
      </c>
      <c r="F10411" s="4">
        <v>0.856602191925049</v>
      </c>
      <c r="G10411" s="4" t="s">
        <v>42109</v>
      </c>
    </row>
    <row r="10412" spans="1:7">
      <c r="A10412" s="4" t="s">
        <v>42110</v>
      </c>
      <c r="B10412" s="4" t="s">
        <v>42111</v>
      </c>
      <c r="C10412" s="4" t="s">
        <v>464</v>
      </c>
      <c r="D10412" s="4">
        <v>34</v>
      </c>
      <c r="E10412" s="4" t="s">
        <v>42112</v>
      </c>
      <c r="F10412" s="4">
        <v>0.856018781661987</v>
      </c>
      <c r="G10412" s="4" t="s">
        <v>42113</v>
      </c>
    </row>
    <row r="10413" spans="1:7">
      <c r="A10413" s="4" t="s">
        <v>42114</v>
      </c>
      <c r="B10413" s="4" t="s">
        <v>42115</v>
      </c>
      <c r="C10413" s="4" t="s">
        <v>464</v>
      </c>
      <c r="D10413" s="4">
        <v>35</v>
      </c>
      <c r="E10413" s="4" t="s">
        <v>42116</v>
      </c>
      <c r="F10413" s="4">
        <v>0.855988025665283</v>
      </c>
      <c r="G10413" s="4" t="s">
        <v>42117</v>
      </c>
    </row>
    <row r="10414" spans="1:7">
      <c r="A10414" s="4" t="s">
        <v>42118</v>
      </c>
      <c r="B10414" s="4" t="s">
        <v>42119</v>
      </c>
      <c r="C10414" s="4" t="s">
        <v>464</v>
      </c>
      <c r="D10414" s="4">
        <v>36</v>
      </c>
      <c r="E10414" s="4" t="s">
        <v>42120</v>
      </c>
      <c r="F10414" s="4">
        <v>0.855780601501465</v>
      </c>
      <c r="G10414" s="4" t="s">
        <v>42121</v>
      </c>
    </row>
    <row r="10415" spans="1:7">
      <c r="A10415" s="4" t="s">
        <v>42122</v>
      </c>
      <c r="B10415" s="4" t="s">
        <v>42123</v>
      </c>
      <c r="C10415" s="4" t="s">
        <v>464</v>
      </c>
      <c r="D10415" s="4">
        <v>34</v>
      </c>
      <c r="E10415" s="4" t="s">
        <v>42124</v>
      </c>
      <c r="F10415" s="4">
        <v>0.855542540550232</v>
      </c>
      <c r="G10415" s="4" t="s">
        <v>42125</v>
      </c>
    </row>
    <row r="10416" spans="1:7">
      <c r="A10416" s="4" t="s">
        <v>42126</v>
      </c>
      <c r="B10416" s="4" t="s">
        <v>42127</v>
      </c>
      <c r="C10416" s="4" t="s">
        <v>464</v>
      </c>
      <c r="D10416" s="4">
        <v>34</v>
      </c>
      <c r="E10416" s="4" t="s">
        <v>42128</v>
      </c>
      <c r="F10416" s="4">
        <v>0.855100154876709</v>
      </c>
      <c r="G10416" s="4" t="s">
        <v>42129</v>
      </c>
    </row>
    <row r="10417" spans="1:7">
      <c r="A10417" s="4" t="s">
        <v>42130</v>
      </c>
      <c r="B10417" s="4" t="s">
        <v>42131</v>
      </c>
      <c r="C10417" s="4" t="s">
        <v>464</v>
      </c>
      <c r="D10417" s="4">
        <v>37</v>
      </c>
      <c r="E10417" s="4" t="s">
        <v>42132</v>
      </c>
      <c r="F10417" s="4">
        <v>0.855046629905701</v>
      </c>
      <c r="G10417" s="4" t="s">
        <v>42133</v>
      </c>
    </row>
    <row r="10418" spans="1:7">
      <c r="A10418" s="4" t="s">
        <v>42134</v>
      </c>
      <c r="B10418" s="4" t="s">
        <v>42135</v>
      </c>
      <c r="C10418" s="4" t="s">
        <v>464</v>
      </c>
      <c r="D10418" s="4">
        <v>37</v>
      </c>
      <c r="E10418" s="4" t="s">
        <v>42136</v>
      </c>
      <c r="F10418" s="4">
        <v>0.854852020740509</v>
      </c>
      <c r="G10418" s="4" t="s">
        <v>42137</v>
      </c>
    </row>
    <row r="10419" spans="1:7">
      <c r="A10419" s="4" t="s">
        <v>42138</v>
      </c>
      <c r="B10419" s="4" t="s">
        <v>42139</v>
      </c>
      <c r="C10419" s="4" t="s">
        <v>464</v>
      </c>
      <c r="D10419" s="4">
        <v>38</v>
      </c>
      <c r="E10419" s="4" t="s">
        <v>42140</v>
      </c>
      <c r="F10419" s="4">
        <v>0.854737639427185</v>
      </c>
      <c r="G10419" s="4" t="s">
        <v>42141</v>
      </c>
    </row>
    <row r="10420" spans="1:7">
      <c r="A10420" s="4" t="s">
        <v>42142</v>
      </c>
      <c r="B10420" s="4" t="s">
        <v>42143</v>
      </c>
      <c r="C10420" s="4" t="s">
        <v>551</v>
      </c>
      <c r="D10420" s="4">
        <v>16</v>
      </c>
      <c r="E10420" s="4" t="s">
        <v>42144</v>
      </c>
      <c r="F10420" s="4">
        <v>0.854428946971893</v>
      </c>
      <c r="G10420" s="4" t="s">
        <v>42145</v>
      </c>
    </row>
    <row r="10421" spans="1:7">
      <c r="A10421" s="4" t="s">
        <v>42146</v>
      </c>
      <c r="B10421" s="4" t="s">
        <v>42147</v>
      </c>
      <c r="C10421" s="4" t="s">
        <v>464</v>
      </c>
      <c r="D10421" s="4">
        <v>41</v>
      </c>
      <c r="E10421" s="4" t="s">
        <v>42148</v>
      </c>
      <c r="F10421" s="4">
        <v>0.854195058345795</v>
      </c>
      <c r="G10421" s="4" t="s">
        <v>42149</v>
      </c>
    </row>
    <row r="10422" spans="1:7">
      <c r="A10422" s="4" t="s">
        <v>42150</v>
      </c>
      <c r="B10422" s="4" t="s">
        <v>42151</v>
      </c>
      <c r="C10422" s="4" t="s">
        <v>464</v>
      </c>
      <c r="D10422" s="4">
        <v>34</v>
      </c>
      <c r="E10422" s="4" t="s">
        <v>42152</v>
      </c>
      <c r="F10422" s="4">
        <v>0.854131937026978</v>
      </c>
      <c r="G10422" s="4" t="s">
        <v>42153</v>
      </c>
    </row>
    <row r="10423" spans="1:7">
      <c r="A10423" s="4" t="s">
        <v>42154</v>
      </c>
      <c r="B10423" s="4" t="s">
        <v>42155</v>
      </c>
      <c r="C10423" s="4" t="s">
        <v>4103</v>
      </c>
      <c r="D10423" s="4">
        <v>14</v>
      </c>
      <c r="E10423" s="4" t="s">
        <v>42156</v>
      </c>
      <c r="F10423" s="4">
        <v>0.854103684425354</v>
      </c>
      <c r="G10423" s="4" t="s">
        <v>42157</v>
      </c>
    </row>
    <row r="10424" spans="1:7">
      <c r="A10424" s="4" t="s">
        <v>42158</v>
      </c>
      <c r="B10424" s="4" t="s">
        <v>42159</v>
      </c>
      <c r="C10424" s="4" t="s">
        <v>3050</v>
      </c>
      <c r="D10424" s="4">
        <v>2</v>
      </c>
      <c r="E10424" s="4" t="s">
        <v>42160</v>
      </c>
      <c r="F10424" s="4">
        <v>0.853885650634766</v>
      </c>
      <c r="G10424" s="4" t="s">
        <v>42161</v>
      </c>
    </row>
    <row r="10425" spans="1:7">
      <c r="A10425" s="4" t="s">
        <v>42162</v>
      </c>
      <c r="B10425" s="4" t="s">
        <v>42163</v>
      </c>
      <c r="C10425" s="4" t="s">
        <v>464</v>
      </c>
      <c r="D10425" s="4">
        <v>37</v>
      </c>
      <c r="E10425" s="4" t="s">
        <v>42164</v>
      </c>
      <c r="F10425" s="4">
        <v>0.853832840919495</v>
      </c>
      <c r="G10425" s="4" t="s">
        <v>42165</v>
      </c>
    </row>
    <row r="10426" spans="1:7">
      <c r="A10426" s="4" t="s">
        <v>42166</v>
      </c>
      <c r="B10426" s="4" t="s">
        <v>42167</v>
      </c>
      <c r="C10426" s="4" t="s">
        <v>464</v>
      </c>
      <c r="D10426" s="4">
        <v>32</v>
      </c>
      <c r="E10426" s="4" t="s">
        <v>42168</v>
      </c>
      <c r="F10426" s="4">
        <v>0.853452205657959</v>
      </c>
      <c r="G10426" s="4" t="s">
        <v>42169</v>
      </c>
    </row>
    <row r="10427" spans="1:7">
      <c r="A10427" s="4" t="s">
        <v>42170</v>
      </c>
      <c r="B10427" s="4" t="s">
        <v>42171</v>
      </c>
      <c r="C10427" s="4" t="s">
        <v>464</v>
      </c>
      <c r="D10427" s="4">
        <v>44</v>
      </c>
      <c r="E10427" s="4" t="s">
        <v>42172</v>
      </c>
      <c r="F10427" s="4">
        <v>0.852751612663269</v>
      </c>
      <c r="G10427" s="4" t="s">
        <v>42173</v>
      </c>
    </row>
    <row r="10428" spans="1:7">
      <c r="A10428" s="4" t="s">
        <v>42174</v>
      </c>
      <c r="B10428" s="4" t="s">
        <v>42175</v>
      </c>
      <c r="C10428" s="4" t="s">
        <v>464</v>
      </c>
      <c r="D10428" s="4">
        <v>32</v>
      </c>
      <c r="E10428" s="4" t="s">
        <v>42176</v>
      </c>
      <c r="F10428" s="4">
        <v>0.852751612663269</v>
      </c>
      <c r="G10428" s="4" t="s">
        <v>42177</v>
      </c>
    </row>
    <row r="10429" spans="1:7">
      <c r="A10429" s="4" t="s">
        <v>42178</v>
      </c>
      <c r="B10429" s="4" t="s">
        <v>42179</v>
      </c>
      <c r="C10429" s="4" t="s">
        <v>464</v>
      </c>
      <c r="D10429" s="4">
        <v>38</v>
      </c>
      <c r="E10429" s="4" t="s">
        <v>42180</v>
      </c>
      <c r="F10429" s="4">
        <v>0.852571845054626</v>
      </c>
      <c r="G10429" s="4" t="s">
        <v>42181</v>
      </c>
    </row>
    <row r="10430" spans="1:7">
      <c r="A10430" s="4" t="s">
        <v>42182</v>
      </c>
      <c r="B10430" s="4" t="s">
        <v>42183</v>
      </c>
      <c r="C10430" s="4" t="s">
        <v>464</v>
      </c>
      <c r="D10430" s="4">
        <v>36</v>
      </c>
      <c r="E10430" s="4" t="s">
        <v>42184</v>
      </c>
      <c r="F10430" s="4">
        <v>0.852380037307739</v>
      </c>
      <c r="G10430" s="4" t="s">
        <v>42185</v>
      </c>
    </row>
    <row r="10431" spans="1:7">
      <c r="A10431" s="4" t="s">
        <v>42186</v>
      </c>
      <c r="B10431" s="4" t="s">
        <v>42187</v>
      </c>
      <c r="C10431" s="4" t="s">
        <v>464</v>
      </c>
      <c r="D10431" s="4">
        <v>37</v>
      </c>
      <c r="E10431" s="4" t="s">
        <v>42188</v>
      </c>
      <c r="F10431" s="4">
        <v>0.852209448814392</v>
      </c>
      <c r="G10431" s="4" t="s">
        <v>42189</v>
      </c>
    </row>
    <row r="10432" spans="1:7">
      <c r="A10432" s="4" t="s">
        <v>42190</v>
      </c>
      <c r="B10432" s="4" t="s">
        <v>42191</v>
      </c>
      <c r="C10432" s="4" t="s">
        <v>464</v>
      </c>
      <c r="D10432" s="4">
        <v>37</v>
      </c>
      <c r="E10432" s="4" t="s">
        <v>42192</v>
      </c>
      <c r="F10432" s="4">
        <v>0.852110624313354</v>
      </c>
      <c r="G10432" s="4" t="s">
        <v>42193</v>
      </c>
    </row>
    <row r="10433" spans="1:7">
      <c r="A10433" s="4" t="s">
        <v>42194</v>
      </c>
      <c r="B10433" s="4" t="s">
        <v>42195</v>
      </c>
      <c r="C10433" s="4" t="s">
        <v>464</v>
      </c>
      <c r="D10433" s="4">
        <v>32</v>
      </c>
      <c r="E10433" s="4" t="s">
        <v>42196</v>
      </c>
      <c r="F10433" s="4">
        <v>0.851955473423004</v>
      </c>
      <c r="G10433" s="4" t="s">
        <v>42197</v>
      </c>
    </row>
    <row r="10434" spans="1:7">
      <c r="A10434" s="4" t="s">
        <v>42198</v>
      </c>
      <c r="B10434" s="4" t="s">
        <v>42199</v>
      </c>
      <c r="C10434" s="4" t="s">
        <v>464</v>
      </c>
      <c r="D10434" s="4">
        <v>38</v>
      </c>
      <c r="E10434" s="4" t="s">
        <v>42200</v>
      </c>
      <c r="F10434" s="4">
        <v>0.851751208305359</v>
      </c>
      <c r="G10434" s="4" t="s">
        <v>42201</v>
      </c>
    </row>
    <row r="10435" spans="1:7">
      <c r="A10435" s="4" t="s">
        <v>42202</v>
      </c>
      <c r="B10435" s="4" t="s">
        <v>42203</v>
      </c>
      <c r="C10435" s="4" t="s">
        <v>464</v>
      </c>
      <c r="D10435" s="4">
        <v>44</v>
      </c>
      <c r="E10435" s="4" t="s">
        <v>42204</v>
      </c>
      <c r="F10435" s="4">
        <v>0.851312279701233</v>
      </c>
      <c r="G10435" s="4" t="s">
        <v>42205</v>
      </c>
    </row>
    <row r="10436" spans="1:7">
      <c r="A10436" s="4" t="s">
        <v>42206</v>
      </c>
      <c r="B10436" s="4" t="s">
        <v>42207</v>
      </c>
      <c r="C10436" s="4" t="s">
        <v>464</v>
      </c>
      <c r="D10436" s="4">
        <v>43</v>
      </c>
      <c r="E10436" s="4" t="s">
        <v>42208</v>
      </c>
      <c r="F10436" s="4">
        <v>0.851130187511444</v>
      </c>
      <c r="G10436" s="4" t="s">
        <v>42209</v>
      </c>
    </row>
    <row r="10437" spans="1:7">
      <c r="A10437" s="4" t="s">
        <v>42210</v>
      </c>
      <c r="B10437" s="4" t="s">
        <v>42211</v>
      </c>
      <c r="C10437" s="4" t="s">
        <v>464</v>
      </c>
      <c r="D10437" s="4">
        <v>38</v>
      </c>
      <c r="E10437" s="4" t="s">
        <v>42212</v>
      </c>
      <c r="F10437" s="4">
        <v>0.850850939750671</v>
      </c>
      <c r="G10437" s="4" t="s">
        <v>42213</v>
      </c>
    </row>
    <row r="10438" spans="1:7">
      <c r="A10438" s="4" t="s">
        <v>42214</v>
      </c>
      <c r="B10438" s="4" t="s">
        <v>42215</v>
      </c>
      <c r="C10438" s="4" t="s">
        <v>464</v>
      </c>
      <c r="D10438" s="4">
        <v>44</v>
      </c>
      <c r="E10438" s="4" t="s">
        <v>42216</v>
      </c>
      <c r="F10438" s="4">
        <v>0.850541889667511</v>
      </c>
      <c r="G10438" s="4" t="s">
        <v>42217</v>
      </c>
    </row>
    <row r="10439" spans="1:7">
      <c r="A10439" s="4" t="s">
        <v>42218</v>
      </c>
      <c r="B10439" s="4" t="s">
        <v>42219</v>
      </c>
      <c r="C10439" s="4" t="s">
        <v>464</v>
      </c>
      <c r="D10439" s="4">
        <v>37</v>
      </c>
      <c r="E10439" s="4" t="s">
        <v>42220</v>
      </c>
      <c r="F10439" s="4">
        <v>0.85024094581604</v>
      </c>
      <c r="G10439" s="4" t="s">
        <v>42221</v>
      </c>
    </row>
    <row r="10440" spans="1:7">
      <c r="A10440" s="4" t="s">
        <v>42222</v>
      </c>
      <c r="B10440" s="4" t="s">
        <v>42223</v>
      </c>
      <c r="C10440" s="4" t="s">
        <v>464</v>
      </c>
      <c r="D10440" s="4">
        <v>38</v>
      </c>
      <c r="E10440" s="4" t="s">
        <v>42224</v>
      </c>
      <c r="F10440" s="4">
        <v>0.84994900226593</v>
      </c>
      <c r="G10440" s="4" t="s">
        <v>42225</v>
      </c>
    </row>
    <row r="10441" spans="1:7">
      <c r="A10441" s="4" t="s">
        <v>42226</v>
      </c>
      <c r="B10441" s="4" t="s">
        <v>42227</v>
      </c>
      <c r="C10441" s="4" t="s">
        <v>464</v>
      </c>
      <c r="D10441" s="4">
        <v>29</v>
      </c>
      <c r="E10441" s="4" t="s">
        <v>42228</v>
      </c>
      <c r="F10441" s="4">
        <v>0.849920213222504</v>
      </c>
      <c r="G10441" s="4" t="s">
        <v>42229</v>
      </c>
    </row>
    <row r="10442" spans="1:7">
      <c r="A10442" s="4" t="s">
        <v>42230</v>
      </c>
      <c r="B10442" s="4" t="s">
        <v>42231</v>
      </c>
      <c r="C10442" s="4" t="s">
        <v>464</v>
      </c>
      <c r="D10442" s="4">
        <v>37</v>
      </c>
      <c r="E10442" s="4" t="s">
        <v>42232</v>
      </c>
      <c r="F10442" s="4">
        <v>0.849772751331329</v>
      </c>
      <c r="G10442" s="4" t="s">
        <v>42233</v>
      </c>
    </row>
    <row r="10443" spans="1:7">
      <c r="A10443" s="4" t="s">
        <v>42234</v>
      </c>
      <c r="B10443" s="4" t="s">
        <v>42235</v>
      </c>
      <c r="C10443" s="4" t="s">
        <v>464</v>
      </c>
      <c r="D10443" s="4">
        <v>39</v>
      </c>
      <c r="E10443" s="4" t="s">
        <v>42236</v>
      </c>
      <c r="F10443" s="4">
        <v>0.8496915102005</v>
      </c>
      <c r="G10443" s="4" t="s">
        <v>42237</v>
      </c>
    </row>
    <row r="10444" spans="1:7">
      <c r="A10444" s="4" t="s">
        <v>42238</v>
      </c>
      <c r="B10444" s="4" t="s">
        <v>42239</v>
      </c>
      <c r="C10444" s="4" t="s">
        <v>464</v>
      </c>
      <c r="D10444" s="4">
        <v>40</v>
      </c>
      <c r="E10444" s="4" t="s">
        <v>42240</v>
      </c>
      <c r="F10444" s="4">
        <v>0.849627494812012</v>
      </c>
      <c r="G10444" s="4" t="s">
        <v>42241</v>
      </c>
    </row>
    <row r="10445" spans="1:7">
      <c r="A10445" s="4" t="s">
        <v>42242</v>
      </c>
      <c r="B10445" s="4" t="s">
        <v>42243</v>
      </c>
      <c r="C10445" s="4" t="s">
        <v>551</v>
      </c>
      <c r="D10445" s="4">
        <v>24</v>
      </c>
      <c r="E10445" s="4" t="s">
        <v>42244</v>
      </c>
      <c r="F10445" s="4">
        <v>0.849538922309875</v>
      </c>
      <c r="G10445" s="4" t="s">
        <v>42245</v>
      </c>
    </row>
    <row r="10446" spans="1:7">
      <c r="A10446" s="4" t="s">
        <v>42246</v>
      </c>
      <c r="B10446" s="4" t="s">
        <v>42247</v>
      </c>
      <c r="C10446" s="4" t="s">
        <v>464</v>
      </c>
      <c r="D10446" s="4">
        <v>38</v>
      </c>
      <c r="E10446" s="4" t="s">
        <v>42248</v>
      </c>
      <c r="F10446" s="4">
        <v>0.849518477916718</v>
      </c>
      <c r="G10446" s="4" t="s">
        <v>42249</v>
      </c>
    </row>
    <row r="10447" spans="1:7">
      <c r="A10447" s="4" t="s">
        <v>42250</v>
      </c>
      <c r="B10447" s="4" t="s">
        <v>42251</v>
      </c>
      <c r="C10447" s="4" t="s">
        <v>464</v>
      </c>
      <c r="D10447" s="4">
        <v>30</v>
      </c>
      <c r="E10447" s="4" t="s">
        <v>42252</v>
      </c>
      <c r="F10447" s="4">
        <v>0.849518477916718</v>
      </c>
      <c r="G10447" s="4" t="s">
        <v>42253</v>
      </c>
    </row>
    <row r="10448" spans="1:7">
      <c r="A10448" s="4" t="s">
        <v>42254</v>
      </c>
      <c r="B10448" s="4" t="s">
        <v>42255</v>
      </c>
      <c r="C10448" s="4" t="s">
        <v>464</v>
      </c>
      <c r="D10448" s="4">
        <v>36</v>
      </c>
      <c r="E10448" s="4" t="s">
        <v>42256</v>
      </c>
      <c r="F10448" s="4">
        <v>0.849454760551453</v>
      </c>
      <c r="G10448" s="4" t="s">
        <v>42257</v>
      </c>
    </row>
    <row r="10449" spans="1:7">
      <c r="A10449" s="4" t="s">
        <v>42258</v>
      </c>
      <c r="B10449" s="4" t="s">
        <v>42259</v>
      </c>
      <c r="C10449" s="4" t="s">
        <v>464</v>
      </c>
      <c r="D10449" s="4">
        <v>37</v>
      </c>
      <c r="E10449" s="4" t="s">
        <v>42260</v>
      </c>
      <c r="F10449" s="4">
        <v>0.849070906639099</v>
      </c>
      <c r="G10449" s="4" t="s">
        <v>42261</v>
      </c>
    </row>
    <row r="10450" spans="1:7">
      <c r="A10450" s="4" t="s">
        <v>42262</v>
      </c>
      <c r="B10450" s="4" t="s">
        <v>42263</v>
      </c>
      <c r="C10450" s="4" t="s">
        <v>464</v>
      </c>
      <c r="D10450" s="4">
        <v>33</v>
      </c>
      <c r="E10450" s="4" t="s">
        <v>42264</v>
      </c>
      <c r="F10450" s="4">
        <v>0.84885436296463</v>
      </c>
      <c r="G10450" s="4" t="s">
        <v>42265</v>
      </c>
    </row>
    <row r="10451" spans="1:7">
      <c r="A10451" s="4" t="s">
        <v>42266</v>
      </c>
      <c r="B10451" s="4" t="s">
        <v>42267</v>
      </c>
      <c r="C10451" s="4" t="s">
        <v>551</v>
      </c>
      <c r="D10451" s="4">
        <v>20</v>
      </c>
      <c r="E10451" s="4" t="s">
        <v>42268</v>
      </c>
      <c r="F10451" s="4">
        <v>0.848413228988647</v>
      </c>
      <c r="G10451" s="4" t="s">
        <v>42269</v>
      </c>
    </row>
    <row r="10452" spans="1:7">
      <c r="A10452" s="4" t="s">
        <v>42270</v>
      </c>
      <c r="B10452" s="4" t="s">
        <v>42271</v>
      </c>
      <c r="C10452" s="4" t="s">
        <v>464</v>
      </c>
      <c r="D10452" s="4">
        <v>38</v>
      </c>
      <c r="E10452" s="4" t="s">
        <v>42272</v>
      </c>
      <c r="F10452" s="4">
        <v>0.848129630088806</v>
      </c>
      <c r="G10452" s="4" t="s">
        <v>42273</v>
      </c>
    </row>
    <row r="10453" spans="1:7">
      <c r="A10453" s="4" t="s">
        <v>42274</v>
      </c>
      <c r="B10453" s="4" t="s">
        <v>42275</v>
      </c>
      <c r="C10453" s="4" t="s">
        <v>464</v>
      </c>
      <c r="D10453" s="4">
        <v>30</v>
      </c>
      <c r="E10453" s="4" t="s">
        <v>42276</v>
      </c>
      <c r="F10453" s="4">
        <v>0.847446501255035</v>
      </c>
      <c r="G10453" s="4" t="s">
        <v>42277</v>
      </c>
    </row>
    <row r="10454" spans="1:7">
      <c r="A10454" s="4" t="s">
        <v>42278</v>
      </c>
      <c r="B10454" s="4" t="s">
        <v>42279</v>
      </c>
      <c r="C10454" s="4" t="s">
        <v>464</v>
      </c>
      <c r="D10454" s="4">
        <v>37</v>
      </c>
      <c r="E10454" s="4" t="s">
        <v>42280</v>
      </c>
      <c r="F10454" s="4">
        <v>0.847271919250488</v>
      </c>
      <c r="G10454" s="4" t="s">
        <v>42281</v>
      </c>
    </row>
    <row r="10455" spans="1:7">
      <c r="A10455" s="4" t="s">
        <v>42282</v>
      </c>
      <c r="B10455" s="4" t="s">
        <v>42283</v>
      </c>
      <c r="C10455" s="4" t="s">
        <v>551</v>
      </c>
      <c r="D10455" s="4">
        <v>17</v>
      </c>
      <c r="E10455" s="4" t="s">
        <v>42284</v>
      </c>
      <c r="F10455" s="4">
        <v>0.847134709358215</v>
      </c>
      <c r="G10455" s="4" t="s">
        <v>42285</v>
      </c>
    </row>
    <row r="10456" spans="1:7">
      <c r="A10456" s="4" t="s">
        <v>42286</v>
      </c>
      <c r="B10456" s="4" t="s">
        <v>42287</v>
      </c>
      <c r="C10456" s="4" t="s">
        <v>464</v>
      </c>
      <c r="D10456" s="4">
        <v>34</v>
      </c>
      <c r="E10456" s="4" t="s">
        <v>42288</v>
      </c>
      <c r="F10456" s="4">
        <v>0.846781313419342</v>
      </c>
      <c r="G10456" s="4" t="s">
        <v>42289</v>
      </c>
    </row>
    <row r="10457" spans="1:7">
      <c r="A10457" s="4" t="s">
        <v>42290</v>
      </c>
      <c r="B10457" s="4" t="s">
        <v>42291</v>
      </c>
      <c r="C10457" s="4" t="s">
        <v>464</v>
      </c>
      <c r="D10457" s="4">
        <v>37</v>
      </c>
      <c r="E10457" s="4" t="s">
        <v>42292</v>
      </c>
      <c r="F10457" s="4">
        <v>0.846561670303345</v>
      </c>
      <c r="G10457" s="4" t="s">
        <v>42293</v>
      </c>
    </row>
    <row r="10458" spans="1:7">
      <c r="A10458" s="4" t="s">
        <v>42294</v>
      </c>
      <c r="B10458" s="4" t="s">
        <v>42295</v>
      </c>
      <c r="C10458" s="4" t="s">
        <v>464</v>
      </c>
      <c r="D10458" s="4">
        <v>33</v>
      </c>
      <c r="E10458" s="4" t="s">
        <v>42296</v>
      </c>
      <c r="F10458" s="4">
        <v>0.846295118331909</v>
      </c>
      <c r="G10458" s="4" t="s">
        <v>42297</v>
      </c>
    </row>
    <row r="10459" spans="1:7">
      <c r="A10459" s="4" t="s">
        <v>42298</v>
      </c>
      <c r="B10459" s="4" t="s">
        <v>42299</v>
      </c>
      <c r="C10459" s="4" t="s">
        <v>551</v>
      </c>
      <c r="D10459" s="4">
        <v>19</v>
      </c>
      <c r="E10459" s="4" t="s">
        <v>42300</v>
      </c>
      <c r="F10459" s="4">
        <v>0.846289277076721</v>
      </c>
      <c r="G10459" s="4" t="s">
        <v>42301</v>
      </c>
    </row>
    <row r="10460" spans="1:7">
      <c r="A10460" s="4" t="s">
        <v>42302</v>
      </c>
      <c r="B10460" s="4" t="s">
        <v>42303</v>
      </c>
      <c r="C10460" s="4" t="s">
        <v>464</v>
      </c>
      <c r="D10460" s="4">
        <v>36</v>
      </c>
      <c r="E10460" s="4" t="s">
        <v>42304</v>
      </c>
      <c r="F10460" s="4">
        <v>0.846225261688232</v>
      </c>
      <c r="G10460" s="4" t="s">
        <v>42305</v>
      </c>
    </row>
    <row r="10461" spans="1:7">
      <c r="A10461" s="4" t="s">
        <v>42306</v>
      </c>
      <c r="B10461" s="4" t="s">
        <v>42307</v>
      </c>
      <c r="C10461" s="4" t="s">
        <v>464</v>
      </c>
      <c r="D10461" s="4">
        <v>29</v>
      </c>
      <c r="E10461" s="4" t="s">
        <v>42308</v>
      </c>
      <c r="F10461" s="4">
        <v>0.845988392829895</v>
      </c>
      <c r="G10461" s="4" t="s">
        <v>42309</v>
      </c>
    </row>
    <row r="10462" spans="1:7">
      <c r="A10462" s="4" t="s">
        <v>42310</v>
      </c>
      <c r="B10462" s="4" t="s">
        <v>42311</v>
      </c>
      <c r="C10462" s="4" t="s">
        <v>464</v>
      </c>
      <c r="D10462" s="4">
        <v>41</v>
      </c>
      <c r="E10462" s="4" t="s">
        <v>42312</v>
      </c>
      <c r="F10462" s="4">
        <v>0.845674633979797</v>
      </c>
      <c r="G10462" s="4" t="s">
        <v>42313</v>
      </c>
    </row>
    <row r="10463" spans="1:7">
      <c r="A10463" s="4" t="s">
        <v>42314</v>
      </c>
      <c r="B10463" s="4" t="s">
        <v>42315</v>
      </c>
      <c r="C10463" s="4" t="s">
        <v>464</v>
      </c>
      <c r="D10463" s="4">
        <v>36</v>
      </c>
      <c r="E10463" s="4" t="s">
        <v>42316</v>
      </c>
      <c r="F10463" s="4">
        <v>0.84548431634903</v>
      </c>
      <c r="G10463" s="4" t="s">
        <v>42317</v>
      </c>
    </row>
    <row r="10464" spans="1:7">
      <c r="A10464" s="4" t="s">
        <v>42318</v>
      </c>
      <c r="B10464" s="4" t="s">
        <v>42319</v>
      </c>
      <c r="C10464" s="4" t="s">
        <v>1124</v>
      </c>
      <c r="D10464" s="4">
        <v>1</v>
      </c>
      <c r="E10464" s="4" t="s">
        <v>42320</v>
      </c>
      <c r="F10464" s="4">
        <v>0.845480918884277</v>
      </c>
      <c r="G10464" s="4" t="s">
        <v>42321</v>
      </c>
    </row>
    <row r="10465" spans="1:7">
      <c r="A10465" s="4" t="s">
        <v>42322</v>
      </c>
      <c r="B10465" s="4" t="s">
        <v>42323</v>
      </c>
      <c r="C10465" s="4" t="s">
        <v>464</v>
      </c>
      <c r="D10465" s="4">
        <v>39</v>
      </c>
      <c r="E10465" s="4" t="s">
        <v>42324</v>
      </c>
      <c r="F10465" s="4">
        <v>0.845173001289368</v>
      </c>
      <c r="G10465" s="4" t="s">
        <v>42325</v>
      </c>
    </row>
    <row r="10466" spans="1:7">
      <c r="A10466" s="4" t="s">
        <v>42326</v>
      </c>
      <c r="B10466" s="4" t="s">
        <v>42327</v>
      </c>
      <c r="C10466" s="4" t="s">
        <v>464</v>
      </c>
      <c r="D10466" s="4">
        <v>35</v>
      </c>
      <c r="E10466" s="4" t="s">
        <v>42328</v>
      </c>
      <c r="F10466" s="4">
        <v>0.845090627670288</v>
      </c>
      <c r="G10466" s="4" t="s">
        <v>42329</v>
      </c>
    </row>
    <row r="10467" spans="1:7">
      <c r="A10467" s="4" t="s">
        <v>42330</v>
      </c>
      <c r="B10467" s="4" t="s">
        <v>42331</v>
      </c>
      <c r="C10467" s="4" t="s">
        <v>464</v>
      </c>
      <c r="D10467" s="4">
        <v>34</v>
      </c>
      <c r="E10467" s="4" t="s">
        <v>42332</v>
      </c>
      <c r="F10467" s="4">
        <v>0.844925582408905</v>
      </c>
      <c r="G10467" s="4" t="s">
        <v>42333</v>
      </c>
    </row>
    <row r="10468" spans="1:7">
      <c r="A10468" s="4" t="s">
        <v>42334</v>
      </c>
      <c r="B10468" s="4" t="s">
        <v>42335</v>
      </c>
      <c r="C10468" s="4" t="s">
        <v>464</v>
      </c>
      <c r="D10468" s="4">
        <v>40</v>
      </c>
      <c r="E10468" s="4" t="s">
        <v>42336</v>
      </c>
      <c r="F10468" s="4">
        <v>0.844918131828308</v>
      </c>
      <c r="G10468" s="4" t="s">
        <v>42337</v>
      </c>
    </row>
    <row r="10469" spans="1:7">
      <c r="A10469" s="4" t="s">
        <v>42338</v>
      </c>
      <c r="B10469" s="4" t="s">
        <v>42339</v>
      </c>
      <c r="C10469" s="4" t="s">
        <v>464</v>
      </c>
      <c r="D10469" s="4">
        <v>41</v>
      </c>
      <c r="E10469" s="4" t="s">
        <v>42340</v>
      </c>
      <c r="F10469" s="4">
        <v>0.844800591468811</v>
      </c>
      <c r="G10469" s="4" t="s">
        <v>42341</v>
      </c>
    </row>
    <row r="10470" spans="1:7">
      <c r="A10470" s="4" t="s">
        <v>42342</v>
      </c>
      <c r="B10470" s="4" t="s">
        <v>42343</v>
      </c>
      <c r="C10470" s="4" t="s">
        <v>464</v>
      </c>
      <c r="D10470" s="4">
        <v>37</v>
      </c>
      <c r="E10470" s="4" t="s">
        <v>42344</v>
      </c>
      <c r="F10470" s="4">
        <v>0.844569504261017</v>
      </c>
      <c r="G10470" s="4" t="s">
        <v>42345</v>
      </c>
    </row>
    <row r="10471" spans="1:7">
      <c r="A10471" s="4" t="s">
        <v>42346</v>
      </c>
      <c r="B10471" s="4" t="s">
        <v>42347</v>
      </c>
      <c r="C10471" s="4" t="s">
        <v>464</v>
      </c>
      <c r="D10471" s="4">
        <v>37</v>
      </c>
      <c r="E10471" s="4" t="s">
        <v>42348</v>
      </c>
      <c r="F10471" s="4">
        <v>0.844303369522095</v>
      </c>
      <c r="G10471" s="4" t="s">
        <v>42349</v>
      </c>
    </row>
    <row r="10472" spans="1:7">
      <c r="A10472" s="4" t="s">
        <v>42350</v>
      </c>
      <c r="B10472" s="4" t="s">
        <v>42351</v>
      </c>
      <c r="C10472" s="4" t="s">
        <v>464</v>
      </c>
      <c r="D10472" s="4">
        <v>36</v>
      </c>
      <c r="E10472" s="4" t="s">
        <v>42352</v>
      </c>
      <c r="F10472" s="4">
        <v>0.84429669380188</v>
      </c>
      <c r="G10472" s="4" t="s">
        <v>42353</v>
      </c>
    </row>
    <row r="10473" spans="1:7">
      <c r="A10473" s="4" t="s">
        <v>42354</v>
      </c>
      <c r="B10473" s="4" t="s">
        <v>42355</v>
      </c>
      <c r="C10473" s="4" t="s">
        <v>464</v>
      </c>
      <c r="D10473" s="4">
        <v>29</v>
      </c>
      <c r="E10473" s="4" t="s">
        <v>42356</v>
      </c>
      <c r="F10473" s="4">
        <v>0.844222903251648</v>
      </c>
      <c r="G10473" s="4" t="s">
        <v>42357</v>
      </c>
    </row>
    <row r="10474" spans="1:7">
      <c r="A10474" s="4" t="s">
        <v>42358</v>
      </c>
      <c r="B10474" s="4" t="s">
        <v>42359</v>
      </c>
      <c r="C10474" s="4" t="s">
        <v>464</v>
      </c>
      <c r="D10474" s="4">
        <v>38</v>
      </c>
      <c r="E10474" s="4" t="s">
        <v>42360</v>
      </c>
      <c r="F10474" s="4">
        <v>0.844078302383423</v>
      </c>
      <c r="G10474" s="4" t="s">
        <v>42361</v>
      </c>
    </row>
    <row r="10475" spans="1:7">
      <c r="A10475" s="4" t="s">
        <v>42362</v>
      </c>
      <c r="B10475" s="4" t="s">
        <v>42363</v>
      </c>
      <c r="C10475" s="4" t="s">
        <v>464</v>
      </c>
      <c r="D10475" s="4">
        <v>38</v>
      </c>
      <c r="E10475" s="4" t="s">
        <v>42364</v>
      </c>
      <c r="F10475" s="4">
        <v>0.84398889541626</v>
      </c>
      <c r="G10475" s="4" t="s">
        <v>42365</v>
      </c>
    </row>
    <row r="10476" spans="1:7">
      <c r="A10476" s="4" t="s">
        <v>42366</v>
      </c>
      <c r="B10476" s="4" t="s">
        <v>42367</v>
      </c>
      <c r="C10476" s="4" t="s">
        <v>464</v>
      </c>
      <c r="D10476" s="4">
        <v>40</v>
      </c>
      <c r="E10476" s="4" t="s">
        <v>42368</v>
      </c>
      <c r="F10476" s="4">
        <v>0.843978404998779</v>
      </c>
      <c r="G10476" s="4" t="s">
        <v>42369</v>
      </c>
    </row>
    <row r="10477" spans="1:7">
      <c r="A10477" s="4" t="s">
        <v>42370</v>
      </c>
      <c r="B10477" s="4" t="s">
        <v>42371</v>
      </c>
      <c r="C10477" s="4" t="s">
        <v>464</v>
      </c>
      <c r="D10477" s="4">
        <v>36</v>
      </c>
      <c r="E10477" s="4" t="s">
        <v>42372</v>
      </c>
      <c r="F10477" s="4">
        <v>0.84331876039505</v>
      </c>
      <c r="G10477" s="4" t="s">
        <v>42373</v>
      </c>
    </row>
    <row r="10478" spans="1:7">
      <c r="A10478" s="4" t="s">
        <v>42374</v>
      </c>
      <c r="B10478" s="4" t="s">
        <v>42375</v>
      </c>
      <c r="C10478" s="4" t="s">
        <v>464</v>
      </c>
      <c r="D10478" s="4">
        <v>32</v>
      </c>
      <c r="E10478" s="4" t="s">
        <v>42376</v>
      </c>
      <c r="F10478" s="4">
        <v>0.843227028846741</v>
      </c>
      <c r="G10478" s="4" t="s">
        <v>42377</v>
      </c>
    </row>
    <row r="10479" spans="1:7">
      <c r="A10479" s="4" t="s">
        <v>42378</v>
      </c>
      <c r="B10479" s="4" t="s">
        <v>42379</v>
      </c>
      <c r="C10479" s="4" t="s">
        <v>464</v>
      </c>
      <c r="D10479" s="4">
        <v>26</v>
      </c>
      <c r="E10479" s="4" t="s">
        <v>42380</v>
      </c>
      <c r="F10479" s="4">
        <v>0.843106508255005</v>
      </c>
      <c r="G10479" s="4" t="s">
        <v>42381</v>
      </c>
    </row>
    <row r="10480" spans="1:7">
      <c r="A10480" s="4" t="s">
        <v>42382</v>
      </c>
      <c r="B10480" s="4" t="s">
        <v>42383</v>
      </c>
      <c r="C10480" s="4" t="s">
        <v>464</v>
      </c>
      <c r="D10480" s="4">
        <v>42</v>
      </c>
      <c r="E10480" s="4" t="s">
        <v>42384</v>
      </c>
      <c r="F10480" s="4">
        <v>0.842388570308685</v>
      </c>
      <c r="G10480" s="4" t="s">
        <v>42385</v>
      </c>
    </row>
    <row r="10481" spans="1:7">
      <c r="A10481" s="4" t="s">
        <v>42386</v>
      </c>
      <c r="B10481" s="4" t="s">
        <v>42387</v>
      </c>
      <c r="C10481" s="4" t="s">
        <v>464</v>
      </c>
      <c r="D10481" s="4">
        <v>30</v>
      </c>
      <c r="E10481" s="4" t="s">
        <v>42388</v>
      </c>
      <c r="F10481" s="4">
        <v>0.842077374458313</v>
      </c>
      <c r="G10481" s="4" t="s">
        <v>42389</v>
      </c>
    </row>
    <row r="10482" spans="1:7">
      <c r="A10482" s="4" t="s">
        <v>42390</v>
      </c>
      <c r="B10482" s="4" t="s">
        <v>42391</v>
      </c>
      <c r="C10482" s="4" t="s">
        <v>464</v>
      </c>
      <c r="D10482" s="4">
        <v>40</v>
      </c>
      <c r="E10482" s="4" t="s">
        <v>42392</v>
      </c>
      <c r="F10482" s="4">
        <v>0.841799557209015</v>
      </c>
      <c r="G10482" s="4" t="s">
        <v>42393</v>
      </c>
    </row>
    <row r="10483" spans="1:7">
      <c r="A10483" s="4" t="s">
        <v>42394</v>
      </c>
      <c r="B10483" s="4" t="s">
        <v>42395</v>
      </c>
      <c r="C10483" s="4" t="s">
        <v>464</v>
      </c>
      <c r="D10483" s="4">
        <v>37</v>
      </c>
      <c r="E10483" s="4" t="s">
        <v>42396</v>
      </c>
      <c r="F10483" s="4">
        <v>0.841799557209015</v>
      </c>
      <c r="G10483" s="4" t="s">
        <v>42397</v>
      </c>
    </row>
    <row r="10484" spans="1:7">
      <c r="A10484" s="4" t="s">
        <v>42398</v>
      </c>
      <c r="B10484" s="4" t="s">
        <v>42399</v>
      </c>
      <c r="C10484" s="4" t="s">
        <v>464</v>
      </c>
      <c r="D10484" s="4">
        <v>33</v>
      </c>
      <c r="E10484" s="4" t="s">
        <v>42400</v>
      </c>
      <c r="F10484" s="4">
        <v>0.841799557209015</v>
      </c>
      <c r="G10484" s="4" t="s">
        <v>42401</v>
      </c>
    </row>
    <row r="10485" spans="1:7">
      <c r="A10485" s="4" t="s">
        <v>42402</v>
      </c>
      <c r="B10485" s="4" t="s">
        <v>42403</v>
      </c>
      <c r="C10485" s="4" t="s">
        <v>464</v>
      </c>
      <c r="D10485" s="4">
        <v>22</v>
      </c>
      <c r="E10485" s="4" t="s">
        <v>42404</v>
      </c>
      <c r="F10485" s="4">
        <v>0.841799557209015</v>
      </c>
      <c r="G10485" s="4" t="s">
        <v>42405</v>
      </c>
    </row>
    <row r="10486" spans="1:7">
      <c r="A10486" s="4" t="s">
        <v>42406</v>
      </c>
      <c r="B10486" s="4" t="s">
        <v>42407</v>
      </c>
      <c r="C10486" s="4" t="s">
        <v>464</v>
      </c>
      <c r="D10486" s="4">
        <v>34</v>
      </c>
      <c r="E10486" s="4" t="s">
        <v>42408</v>
      </c>
      <c r="F10486" s="4">
        <v>0.840781569480896</v>
      </c>
      <c r="G10486" s="4" t="s">
        <v>42409</v>
      </c>
    </row>
    <row r="10487" spans="1:7">
      <c r="A10487" s="4" t="s">
        <v>42410</v>
      </c>
      <c r="B10487" s="4" t="s">
        <v>42411</v>
      </c>
      <c r="C10487" s="4" t="s">
        <v>464</v>
      </c>
      <c r="D10487" s="4">
        <v>39</v>
      </c>
      <c r="E10487" s="4" t="s">
        <v>42412</v>
      </c>
      <c r="F10487" s="4">
        <v>0.840212285518646</v>
      </c>
      <c r="G10487" s="4" t="s">
        <v>42413</v>
      </c>
    </row>
    <row r="10488" spans="1:7">
      <c r="A10488" s="4" t="s">
        <v>42414</v>
      </c>
      <c r="B10488" s="4" t="s">
        <v>42415</v>
      </c>
      <c r="C10488" s="4" t="s">
        <v>464</v>
      </c>
      <c r="D10488" s="4">
        <v>37</v>
      </c>
      <c r="E10488" s="4" t="s">
        <v>42416</v>
      </c>
      <c r="F10488" s="4">
        <v>0.84014230966568</v>
      </c>
      <c r="G10488" s="4" t="s">
        <v>42417</v>
      </c>
    </row>
    <row r="10489" spans="1:7">
      <c r="A10489" s="4" t="s">
        <v>42418</v>
      </c>
      <c r="B10489" s="4" t="s">
        <v>42419</v>
      </c>
      <c r="C10489" s="4" t="s">
        <v>464</v>
      </c>
      <c r="D10489" s="4">
        <v>39</v>
      </c>
      <c r="E10489" s="4" t="s">
        <v>42420</v>
      </c>
      <c r="F10489" s="4">
        <v>0.840107977390289</v>
      </c>
      <c r="G10489" s="4" t="s">
        <v>42421</v>
      </c>
    </row>
    <row r="10490" spans="1:7">
      <c r="A10490" s="4" t="s">
        <v>42422</v>
      </c>
      <c r="B10490" s="4" t="s">
        <v>42423</v>
      </c>
      <c r="C10490" s="4" t="s">
        <v>464</v>
      </c>
      <c r="D10490" s="4">
        <v>36</v>
      </c>
      <c r="E10490" s="4" t="s">
        <v>42424</v>
      </c>
      <c r="F10490" s="4">
        <v>0.840072989463806</v>
      </c>
      <c r="G10490" s="4" t="s">
        <v>42425</v>
      </c>
    </row>
    <row r="10491" spans="1:7">
      <c r="A10491" s="4" t="s">
        <v>42426</v>
      </c>
      <c r="B10491" s="4" t="s">
        <v>42427</v>
      </c>
      <c r="C10491" s="4" t="s">
        <v>464</v>
      </c>
      <c r="D10491" s="4">
        <v>34</v>
      </c>
      <c r="E10491" s="4" t="s">
        <v>42428</v>
      </c>
      <c r="F10491" s="4">
        <v>0.839532971382141</v>
      </c>
      <c r="G10491" s="4" t="s">
        <v>42429</v>
      </c>
    </row>
    <row r="10492" spans="1:7">
      <c r="A10492" s="4" t="s">
        <v>42430</v>
      </c>
      <c r="B10492" s="4" t="s">
        <v>42431</v>
      </c>
      <c r="C10492" s="4" t="s">
        <v>464</v>
      </c>
      <c r="D10492" s="4">
        <v>36</v>
      </c>
      <c r="E10492" s="4" t="s">
        <v>42432</v>
      </c>
      <c r="F10492" s="4">
        <v>0.839392423629761</v>
      </c>
      <c r="G10492" s="4" t="s">
        <v>42433</v>
      </c>
    </row>
    <row r="10493" spans="1:7">
      <c r="A10493" s="4" t="s">
        <v>42434</v>
      </c>
      <c r="B10493" s="4" t="s">
        <v>42435</v>
      </c>
      <c r="C10493" s="4" t="s">
        <v>464</v>
      </c>
      <c r="D10493" s="4">
        <v>33</v>
      </c>
      <c r="E10493" s="4" t="s">
        <v>42436</v>
      </c>
      <c r="F10493" s="4">
        <v>0.838982164859772</v>
      </c>
      <c r="G10493" s="4" t="s">
        <v>42437</v>
      </c>
    </row>
    <row r="10494" spans="1:7">
      <c r="A10494" s="4" t="s">
        <v>42438</v>
      </c>
      <c r="B10494" s="4" t="s">
        <v>42439</v>
      </c>
      <c r="C10494" s="4" t="s">
        <v>464</v>
      </c>
      <c r="D10494" s="4">
        <v>42</v>
      </c>
      <c r="E10494" s="4" t="s">
        <v>42440</v>
      </c>
      <c r="F10494" s="4">
        <v>0.838487088680267</v>
      </c>
      <c r="G10494" s="4" t="s">
        <v>42441</v>
      </c>
    </row>
    <row r="10495" spans="1:7">
      <c r="A10495" s="4" t="s">
        <v>42442</v>
      </c>
      <c r="B10495" s="4" t="s">
        <v>42443</v>
      </c>
      <c r="C10495" s="4" t="s">
        <v>464</v>
      </c>
      <c r="D10495" s="4">
        <v>38</v>
      </c>
      <c r="E10495" s="4" t="s">
        <v>42444</v>
      </c>
      <c r="F10495" s="4">
        <v>0.838167488574982</v>
      </c>
      <c r="G10495" s="4" t="s">
        <v>42445</v>
      </c>
    </row>
    <row r="10496" spans="1:7">
      <c r="A10496" s="4" t="s">
        <v>42446</v>
      </c>
      <c r="B10496" s="4" t="s">
        <v>42447</v>
      </c>
      <c r="C10496" s="4" t="s">
        <v>464</v>
      </c>
      <c r="D10496" s="4">
        <v>36</v>
      </c>
      <c r="E10496" s="4" t="s">
        <v>42448</v>
      </c>
      <c r="F10496" s="4">
        <v>0.837394595146179</v>
      </c>
      <c r="G10496" s="4" t="s">
        <v>42449</v>
      </c>
    </row>
    <row r="10497" spans="1:7">
      <c r="A10497" s="4" t="s">
        <v>42450</v>
      </c>
      <c r="B10497" s="4" t="s">
        <v>42451</v>
      </c>
      <c r="C10497" s="4" t="s">
        <v>464</v>
      </c>
      <c r="D10497" s="4">
        <v>37</v>
      </c>
      <c r="E10497" s="4" t="s">
        <v>42452</v>
      </c>
      <c r="F10497" s="4">
        <v>0.83697772026062</v>
      </c>
      <c r="G10497" s="4" t="s">
        <v>42453</v>
      </c>
    </row>
    <row r="10498" spans="1:7">
      <c r="A10498" s="4" t="s">
        <v>42454</v>
      </c>
      <c r="B10498" s="4" t="s">
        <v>42455</v>
      </c>
      <c r="C10498" s="4" t="s">
        <v>464</v>
      </c>
      <c r="D10498" s="4">
        <v>36</v>
      </c>
      <c r="E10498" s="4" t="s">
        <v>42456</v>
      </c>
      <c r="F10498" s="4">
        <v>0.836478471755981</v>
      </c>
      <c r="G10498" s="4" t="s">
        <v>42457</v>
      </c>
    </row>
    <row r="10499" spans="1:7">
      <c r="A10499" s="4" t="s">
        <v>42458</v>
      </c>
      <c r="B10499" s="4" t="s">
        <v>42459</v>
      </c>
      <c r="C10499" s="4" t="s">
        <v>464</v>
      </c>
      <c r="D10499" s="4">
        <v>36</v>
      </c>
      <c r="E10499" s="4" t="s">
        <v>42460</v>
      </c>
      <c r="F10499" s="4">
        <v>0.836378335952759</v>
      </c>
      <c r="G10499" s="4" t="s">
        <v>42461</v>
      </c>
    </row>
    <row r="10500" spans="1:7">
      <c r="A10500" s="4" t="s">
        <v>42462</v>
      </c>
      <c r="B10500" s="4" t="s">
        <v>42463</v>
      </c>
      <c r="C10500" s="4" t="s">
        <v>464</v>
      </c>
      <c r="D10500" s="4">
        <v>44</v>
      </c>
      <c r="E10500" s="4" t="s">
        <v>42464</v>
      </c>
      <c r="F10500" s="4">
        <v>0.836306154727936</v>
      </c>
      <c r="G10500" s="4" t="s">
        <v>42465</v>
      </c>
    </row>
    <row r="10501" spans="1:7">
      <c r="A10501" s="4" t="s">
        <v>42466</v>
      </c>
      <c r="B10501" s="4" t="s">
        <v>42467</v>
      </c>
      <c r="C10501" s="4" t="s">
        <v>464</v>
      </c>
      <c r="D10501" s="4">
        <v>30</v>
      </c>
      <c r="E10501" s="4" t="s">
        <v>42468</v>
      </c>
      <c r="F10501" s="4">
        <v>0.836209535598755</v>
      </c>
      <c r="G10501" s="4" t="s">
        <v>42469</v>
      </c>
    </row>
    <row r="10502" spans="1:7">
      <c r="A10502" s="4" t="s">
        <v>42470</v>
      </c>
      <c r="B10502" s="4" t="s">
        <v>42471</v>
      </c>
      <c r="C10502" s="4" t="s">
        <v>464</v>
      </c>
      <c r="D10502" s="4">
        <v>40</v>
      </c>
      <c r="E10502" s="4" t="s">
        <v>42472</v>
      </c>
      <c r="F10502" s="4">
        <v>0.835944175720215</v>
      </c>
      <c r="G10502" s="4" t="s">
        <v>42473</v>
      </c>
    </row>
    <row r="10503" spans="1:7">
      <c r="A10503" s="4" t="s">
        <v>42474</v>
      </c>
      <c r="B10503" s="4" t="s">
        <v>42475</v>
      </c>
      <c r="C10503" s="4" t="s">
        <v>464</v>
      </c>
      <c r="D10503" s="4">
        <v>35</v>
      </c>
      <c r="E10503" s="4" t="s">
        <v>42476</v>
      </c>
      <c r="F10503" s="4">
        <v>0.835683405399323</v>
      </c>
      <c r="G10503" s="4" t="s">
        <v>42477</v>
      </c>
    </row>
    <row r="10504" spans="1:7">
      <c r="A10504" s="4" t="s">
        <v>42478</v>
      </c>
      <c r="B10504" s="4" t="s">
        <v>42479</v>
      </c>
      <c r="C10504" s="4" t="s">
        <v>464</v>
      </c>
      <c r="D10504" s="4">
        <v>38</v>
      </c>
      <c r="E10504" s="4" t="s">
        <v>42480</v>
      </c>
      <c r="F10504" s="4">
        <v>0.835457921028137</v>
      </c>
      <c r="G10504" s="4" t="s">
        <v>42481</v>
      </c>
    </row>
    <row r="10505" spans="1:7">
      <c r="A10505" s="4" t="s">
        <v>42482</v>
      </c>
      <c r="B10505" s="4" t="s">
        <v>42483</v>
      </c>
      <c r="C10505" s="4" t="s">
        <v>464</v>
      </c>
      <c r="D10505" s="4">
        <v>37</v>
      </c>
      <c r="E10505" s="4" t="s">
        <v>42484</v>
      </c>
      <c r="F10505" s="4">
        <v>0.835213243961334</v>
      </c>
      <c r="G10505" s="4" t="s">
        <v>42485</v>
      </c>
    </row>
    <row r="10506" spans="1:7">
      <c r="A10506" s="4" t="s">
        <v>42486</v>
      </c>
      <c r="B10506" s="4" t="s">
        <v>42487</v>
      </c>
      <c r="C10506" s="4" t="s">
        <v>464</v>
      </c>
      <c r="D10506" s="4">
        <v>36</v>
      </c>
      <c r="E10506" s="4" t="s">
        <v>42488</v>
      </c>
      <c r="F10506" s="4">
        <v>0.834680199623108</v>
      </c>
      <c r="G10506" s="4" t="s">
        <v>42489</v>
      </c>
    </row>
    <row r="10507" spans="1:7">
      <c r="A10507" s="4" t="s">
        <v>42490</v>
      </c>
      <c r="B10507" s="4" t="s">
        <v>42491</v>
      </c>
      <c r="C10507" s="4" t="s">
        <v>464</v>
      </c>
      <c r="D10507" s="4">
        <v>42</v>
      </c>
      <c r="E10507" s="4" t="s">
        <v>42492</v>
      </c>
      <c r="F10507" s="4">
        <v>0.834618747234344</v>
      </c>
      <c r="G10507" s="4" t="s">
        <v>42493</v>
      </c>
    </row>
    <row r="10508" spans="1:7">
      <c r="A10508" s="4" t="s">
        <v>42494</v>
      </c>
      <c r="B10508" s="4" t="s">
        <v>42495</v>
      </c>
      <c r="C10508" s="4" t="s">
        <v>464</v>
      </c>
      <c r="D10508" s="4">
        <v>36</v>
      </c>
      <c r="E10508" s="4" t="s">
        <v>42496</v>
      </c>
      <c r="F10508" s="4">
        <v>0.834400355815887</v>
      </c>
      <c r="G10508" s="4" t="s">
        <v>42497</v>
      </c>
    </row>
    <row r="10509" spans="1:7">
      <c r="A10509" s="4" t="s">
        <v>42498</v>
      </c>
      <c r="B10509" s="4" t="s">
        <v>42499</v>
      </c>
      <c r="C10509" s="4" t="s">
        <v>464</v>
      </c>
      <c r="D10509" s="4">
        <v>37</v>
      </c>
      <c r="E10509" s="4" t="s">
        <v>42500</v>
      </c>
      <c r="F10509" s="4">
        <v>0.834029912948608</v>
      </c>
      <c r="G10509" s="4" t="s">
        <v>42501</v>
      </c>
    </row>
    <row r="10510" spans="1:7">
      <c r="A10510" s="4" t="s">
        <v>42502</v>
      </c>
      <c r="B10510" s="4" t="s">
        <v>42503</v>
      </c>
      <c r="C10510" s="4" t="s">
        <v>464</v>
      </c>
      <c r="D10510" s="4">
        <v>35</v>
      </c>
      <c r="E10510" s="4" t="s">
        <v>42504</v>
      </c>
      <c r="F10510" s="4">
        <v>0.833825588226318</v>
      </c>
      <c r="G10510" s="4" t="s">
        <v>42505</v>
      </c>
    </row>
    <row r="10511" spans="1:7">
      <c r="A10511" s="4" t="s">
        <v>42506</v>
      </c>
      <c r="B10511" s="4" t="s">
        <v>42507</v>
      </c>
      <c r="C10511" s="4" t="s">
        <v>464</v>
      </c>
      <c r="D10511" s="4">
        <v>35</v>
      </c>
      <c r="E10511" s="4" t="s">
        <v>42508</v>
      </c>
      <c r="F10511" s="4">
        <v>0.833715081214905</v>
      </c>
      <c r="G10511" s="4" t="s">
        <v>42509</v>
      </c>
    </row>
    <row r="10512" spans="1:7">
      <c r="A10512" s="4" t="s">
        <v>42510</v>
      </c>
      <c r="B10512" s="4" t="s">
        <v>42511</v>
      </c>
      <c r="C10512" s="4" t="s">
        <v>464</v>
      </c>
      <c r="D10512" s="4">
        <v>45</v>
      </c>
      <c r="E10512" s="4" t="s">
        <v>42512</v>
      </c>
      <c r="F10512" s="4">
        <v>0.833660125732422</v>
      </c>
      <c r="G10512" s="4" t="s">
        <v>42513</v>
      </c>
    </row>
    <row r="10513" spans="1:7">
      <c r="A10513" s="4" t="s">
        <v>42514</v>
      </c>
      <c r="B10513" s="4" t="s">
        <v>42515</v>
      </c>
      <c r="C10513" s="4" t="s">
        <v>464</v>
      </c>
      <c r="D10513" s="4">
        <v>28</v>
      </c>
      <c r="E10513" s="4" t="s">
        <v>42516</v>
      </c>
      <c r="F10513" s="4">
        <v>0.833588719367981</v>
      </c>
      <c r="G10513" s="4" t="s">
        <v>42517</v>
      </c>
    </row>
    <row r="10514" spans="1:7">
      <c r="A10514" s="4" t="s">
        <v>42518</v>
      </c>
      <c r="B10514" s="4" t="s">
        <v>42519</v>
      </c>
      <c r="C10514" s="4" t="s">
        <v>551</v>
      </c>
      <c r="D10514" s="4">
        <v>21</v>
      </c>
      <c r="E10514" s="4" t="s">
        <v>42520</v>
      </c>
      <c r="F10514" s="4">
        <v>0.83299994468689</v>
      </c>
      <c r="G10514" s="4" t="s">
        <v>42521</v>
      </c>
    </row>
    <row r="10515" spans="1:7">
      <c r="A10515" s="4" t="s">
        <v>42522</v>
      </c>
      <c r="B10515" s="4" t="s">
        <v>42523</v>
      </c>
      <c r="C10515" s="4" t="s">
        <v>3050</v>
      </c>
      <c r="D10515" s="4">
        <v>5</v>
      </c>
      <c r="E10515" s="4" t="s">
        <v>42524</v>
      </c>
      <c r="F10515" s="4">
        <v>0.832465469837189</v>
      </c>
      <c r="G10515" s="4" t="s">
        <v>42525</v>
      </c>
    </row>
    <row r="10516" spans="1:7">
      <c r="A10516" s="4" t="s">
        <v>42526</v>
      </c>
      <c r="B10516" s="4" t="s">
        <v>42527</v>
      </c>
      <c r="C10516" s="4" t="s">
        <v>464</v>
      </c>
      <c r="D10516" s="4">
        <v>35</v>
      </c>
      <c r="E10516" s="4" t="s">
        <v>42528</v>
      </c>
      <c r="F10516" s="4">
        <v>0.83210277557373</v>
      </c>
      <c r="G10516" s="4" t="s">
        <v>42529</v>
      </c>
    </row>
    <row r="10517" spans="1:7">
      <c r="A10517" s="4" t="s">
        <v>42530</v>
      </c>
      <c r="B10517" s="4" t="s">
        <v>42531</v>
      </c>
      <c r="C10517" s="4" t="s">
        <v>464</v>
      </c>
      <c r="D10517" s="4">
        <v>36</v>
      </c>
      <c r="E10517" s="4" t="s">
        <v>42532</v>
      </c>
      <c r="F10517" s="4">
        <v>0.831978678703308</v>
      </c>
      <c r="G10517" s="4" t="s">
        <v>42533</v>
      </c>
    </row>
    <row r="10518" spans="1:7">
      <c r="A10518" s="4" t="s">
        <v>42534</v>
      </c>
      <c r="B10518" s="4" t="s">
        <v>42535</v>
      </c>
      <c r="C10518" s="4" t="s">
        <v>464</v>
      </c>
      <c r="D10518" s="4">
        <v>34</v>
      </c>
      <c r="E10518" s="4" t="s">
        <v>42536</v>
      </c>
      <c r="F10518" s="4">
        <v>0.831978678703308</v>
      </c>
      <c r="G10518" s="4" t="s">
        <v>42537</v>
      </c>
    </row>
    <row r="10519" spans="1:7">
      <c r="A10519" s="4" t="s">
        <v>42538</v>
      </c>
      <c r="B10519" s="4" t="s">
        <v>42539</v>
      </c>
      <c r="C10519" s="4" t="s">
        <v>464</v>
      </c>
      <c r="D10519" s="4">
        <v>39</v>
      </c>
      <c r="E10519" s="4" t="s">
        <v>42540</v>
      </c>
      <c r="F10519" s="4">
        <v>0.83196759223938</v>
      </c>
      <c r="G10519" s="4" t="s">
        <v>42541</v>
      </c>
    </row>
    <row r="10520" spans="1:7">
      <c r="A10520" s="4" t="s">
        <v>42542</v>
      </c>
      <c r="B10520" s="4" t="s">
        <v>42543</v>
      </c>
      <c r="C10520" s="4" t="s">
        <v>464</v>
      </c>
      <c r="D10520" s="4">
        <v>40</v>
      </c>
      <c r="E10520" s="4" t="s">
        <v>42544</v>
      </c>
      <c r="F10520" s="4">
        <v>0.831617951393127</v>
      </c>
      <c r="G10520" s="4" t="s">
        <v>42545</v>
      </c>
    </row>
    <row r="10521" spans="1:7">
      <c r="A10521" s="4" t="s">
        <v>42546</v>
      </c>
      <c r="B10521" s="4" t="s">
        <v>42547</v>
      </c>
      <c r="C10521" s="4" t="s">
        <v>464</v>
      </c>
      <c r="D10521" s="4">
        <v>33</v>
      </c>
      <c r="E10521" s="4" t="s">
        <v>42548</v>
      </c>
      <c r="F10521" s="4">
        <v>0.831290900707245</v>
      </c>
      <c r="G10521" s="4" t="s">
        <v>42549</v>
      </c>
    </row>
    <row r="10522" spans="1:7">
      <c r="A10522" s="4" t="s">
        <v>42550</v>
      </c>
      <c r="B10522" s="4" t="s">
        <v>42551</v>
      </c>
      <c r="C10522" s="4" t="s">
        <v>464</v>
      </c>
      <c r="D10522" s="4">
        <v>35</v>
      </c>
      <c r="E10522" s="4" t="s">
        <v>42552</v>
      </c>
      <c r="F10522" s="4">
        <v>0.831081807613373</v>
      </c>
      <c r="G10522" s="4" t="s">
        <v>42553</v>
      </c>
    </row>
    <row r="10523" spans="1:7">
      <c r="A10523" s="4" t="s">
        <v>42554</v>
      </c>
      <c r="B10523" s="4" t="s">
        <v>42555</v>
      </c>
      <c r="C10523" s="4" t="s">
        <v>464</v>
      </c>
      <c r="D10523" s="4">
        <v>26</v>
      </c>
      <c r="E10523" s="4" t="s">
        <v>42556</v>
      </c>
      <c r="F10523" s="4">
        <v>0.830975651741028</v>
      </c>
      <c r="G10523" s="4" t="s">
        <v>42557</v>
      </c>
    </row>
    <row r="10524" spans="1:7">
      <c r="A10524" s="4" t="s">
        <v>42558</v>
      </c>
      <c r="B10524" s="4" t="s">
        <v>42559</v>
      </c>
      <c r="C10524" s="4" t="s">
        <v>464</v>
      </c>
      <c r="D10524" s="4">
        <v>38</v>
      </c>
      <c r="E10524" s="4" t="s">
        <v>42560</v>
      </c>
      <c r="F10524" s="4">
        <v>0.830885648727417</v>
      </c>
      <c r="G10524" s="4" t="s">
        <v>42561</v>
      </c>
    </row>
    <row r="10525" spans="1:7">
      <c r="A10525" s="4" t="s">
        <v>42562</v>
      </c>
      <c r="B10525" s="4" t="s">
        <v>42563</v>
      </c>
      <c r="C10525" s="4" t="s">
        <v>464</v>
      </c>
      <c r="D10525" s="4">
        <v>38</v>
      </c>
      <c r="E10525" s="4" t="s">
        <v>42564</v>
      </c>
      <c r="F10525" s="4">
        <v>0.830683827400208</v>
      </c>
      <c r="G10525" s="4" t="s">
        <v>42565</v>
      </c>
    </row>
    <row r="10526" spans="1:7">
      <c r="A10526" s="4" t="s">
        <v>42566</v>
      </c>
      <c r="B10526" s="4" t="s">
        <v>42567</v>
      </c>
      <c r="C10526" s="4" t="s">
        <v>464</v>
      </c>
      <c r="D10526" s="4">
        <v>44</v>
      </c>
      <c r="E10526" s="4" t="s">
        <v>42568</v>
      </c>
      <c r="F10526" s="4">
        <v>0.830666065216064</v>
      </c>
      <c r="G10526" s="4" t="s">
        <v>42569</v>
      </c>
    </row>
    <row r="10527" spans="1:7">
      <c r="A10527" s="4" t="s">
        <v>42570</v>
      </c>
      <c r="B10527" s="4" t="s">
        <v>42571</v>
      </c>
      <c r="C10527" s="4" t="s">
        <v>464</v>
      </c>
      <c r="D10527" s="4">
        <v>42</v>
      </c>
      <c r="E10527" s="4" t="s">
        <v>42572</v>
      </c>
      <c r="F10527" s="4">
        <v>0.830615937709808</v>
      </c>
      <c r="G10527" s="4" t="s">
        <v>42573</v>
      </c>
    </row>
    <row r="10528" spans="1:7">
      <c r="A10528" s="4" t="s">
        <v>42574</v>
      </c>
      <c r="B10528" s="4" t="s">
        <v>42575</v>
      </c>
      <c r="C10528" s="4" t="s">
        <v>464</v>
      </c>
      <c r="D10528" s="4">
        <v>26</v>
      </c>
      <c r="E10528" s="4" t="s">
        <v>42576</v>
      </c>
      <c r="F10528" s="4">
        <v>0.830533862113953</v>
      </c>
      <c r="G10528" s="4" t="s">
        <v>42577</v>
      </c>
    </row>
    <row r="10529" spans="1:7">
      <c r="A10529" s="4" t="s">
        <v>42578</v>
      </c>
      <c r="B10529" s="4" t="s">
        <v>42579</v>
      </c>
      <c r="C10529" s="4" t="s">
        <v>464</v>
      </c>
      <c r="D10529" s="4">
        <v>37</v>
      </c>
      <c r="E10529" s="4" t="s">
        <v>42580</v>
      </c>
      <c r="F10529" s="4">
        <v>0.830497980117798</v>
      </c>
      <c r="G10529" s="4" t="s">
        <v>42581</v>
      </c>
    </row>
    <row r="10530" spans="1:7">
      <c r="A10530" s="4" t="s">
        <v>42582</v>
      </c>
      <c r="B10530" s="4" t="s">
        <v>42583</v>
      </c>
      <c r="C10530" s="4" t="s">
        <v>464</v>
      </c>
      <c r="D10530" s="4">
        <v>36</v>
      </c>
      <c r="E10530" s="4" t="s">
        <v>42584</v>
      </c>
      <c r="F10530" s="4">
        <v>0.830373525619507</v>
      </c>
      <c r="G10530" s="4" t="s">
        <v>42585</v>
      </c>
    </row>
    <row r="10531" spans="1:7">
      <c r="A10531" s="4" t="s">
        <v>42586</v>
      </c>
      <c r="B10531" s="4" t="s">
        <v>42587</v>
      </c>
      <c r="C10531" s="4" t="s">
        <v>464</v>
      </c>
      <c r="D10531" s="4">
        <v>24</v>
      </c>
      <c r="E10531" s="4" t="s">
        <v>42588</v>
      </c>
      <c r="F10531" s="4">
        <v>0.829713582992554</v>
      </c>
      <c r="G10531" s="4" t="s">
        <v>42589</v>
      </c>
    </row>
    <row r="10532" spans="1:7">
      <c r="A10532" s="4" t="s">
        <v>42590</v>
      </c>
      <c r="B10532" s="4" t="s">
        <v>42591</v>
      </c>
      <c r="C10532" s="4" t="s">
        <v>464</v>
      </c>
      <c r="D10532" s="4">
        <v>34</v>
      </c>
      <c r="E10532" s="4" t="s">
        <v>42592</v>
      </c>
      <c r="F10532" s="4">
        <v>0.829521179199219</v>
      </c>
      <c r="G10532" s="4" t="s">
        <v>42593</v>
      </c>
    </row>
    <row r="10533" spans="1:7">
      <c r="A10533" s="4" t="s">
        <v>42594</v>
      </c>
      <c r="B10533" s="4" t="s">
        <v>42595</v>
      </c>
      <c r="C10533" s="4" t="s">
        <v>464</v>
      </c>
      <c r="D10533" s="4">
        <v>41</v>
      </c>
      <c r="E10533" s="4" t="s">
        <v>42596</v>
      </c>
      <c r="F10533" s="4">
        <v>0.829416394233704</v>
      </c>
      <c r="G10533" s="4" t="s">
        <v>42597</v>
      </c>
    </row>
    <row r="10534" spans="1:7">
      <c r="A10534" s="4" t="s">
        <v>42598</v>
      </c>
      <c r="B10534" s="4" t="s">
        <v>42599</v>
      </c>
      <c r="C10534" s="4" t="s">
        <v>551</v>
      </c>
      <c r="D10534" s="4">
        <v>17</v>
      </c>
      <c r="E10534" s="4" t="s">
        <v>42600</v>
      </c>
      <c r="F10534" s="4">
        <v>0.829350709915161</v>
      </c>
      <c r="G10534" s="4" t="s">
        <v>42601</v>
      </c>
    </row>
    <row r="10535" spans="1:7">
      <c r="A10535" s="4" t="s">
        <v>42602</v>
      </c>
      <c r="B10535" s="4" t="s">
        <v>42603</v>
      </c>
      <c r="C10535" s="4" t="s">
        <v>464</v>
      </c>
      <c r="D10535" s="4">
        <v>33</v>
      </c>
      <c r="E10535" s="4" t="s">
        <v>42604</v>
      </c>
      <c r="F10535" s="4">
        <v>0.829073190689087</v>
      </c>
      <c r="G10535" s="4" t="s">
        <v>42605</v>
      </c>
    </row>
    <row r="10536" spans="1:7">
      <c r="A10536" s="4" t="s">
        <v>42606</v>
      </c>
      <c r="B10536" s="4" t="s">
        <v>42607</v>
      </c>
      <c r="C10536" s="4" t="s">
        <v>464</v>
      </c>
      <c r="D10536" s="4">
        <v>38</v>
      </c>
      <c r="E10536" s="4" t="s">
        <v>42608</v>
      </c>
      <c r="F10536" s="4">
        <v>0.82906711101532</v>
      </c>
      <c r="G10536" s="4" t="s">
        <v>42609</v>
      </c>
    </row>
    <row r="10537" spans="1:7">
      <c r="A10537" s="4" t="s">
        <v>42610</v>
      </c>
      <c r="B10537" s="4" t="s">
        <v>42611</v>
      </c>
      <c r="C10537" s="4" t="s">
        <v>464</v>
      </c>
      <c r="D10537" s="4">
        <v>40</v>
      </c>
      <c r="E10537" s="4" t="s">
        <v>42612</v>
      </c>
      <c r="F10537" s="4">
        <v>0.828800737857819</v>
      </c>
      <c r="G10537" s="4" t="s">
        <v>42613</v>
      </c>
    </row>
    <row r="10538" spans="1:7">
      <c r="A10538" s="4" t="s">
        <v>42614</v>
      </c>
      <c r="B10538" s="4" t="s">
        <v>42615</v>
      </c>
      <c r="C10538" s="4" t="s">
        <v>464</v>
      </c>
      <c r="D10538" s="4">
        <v>38</v>
      </c>
      <c r="E10538" s="4" t="s">
        <v>42616</v>
      </c>
      <c r="F10538" s="4">
        <v>0.828734159469604</v>
      </c>
      <c r="G10538" s="4" t="s">
        <v>42617</v>
      </c>
    </row>
    <row r="10539" spans="1:7">
      <c r="A10539" s="4" t="s">
        <v>42618</v>
      </c>
      <c r="B10539" s="4" t="s">
        <v>42619</v>
      </c>
      <c r="C10539" s="4" t="s">
        <v>464</v>
      </c>
      <c r="D10539" s="4">
        <v>32</v>
      </c>
      <c r="E10539" s="4" t="s">
        <v>42620</v>
      </c>
      <c r="F10539" s="4">
        <v>0.828429102897644</v>
      </c>
      <c r="G10539" s="4" t="s">
        <v>42621</v>
      </c>
    </row>
    <row r="10540" spans="1:7">
      <c r="A10540" s="4" t="s">
        <v>42622</v>
      </c>
      <c r="B10540" s="4" t="s">
        <v>42623</v>
      </c>
      <c r="C10540" s="4" t="s">
        <v>464</v>
      </c>
      <c r="D10540" s="4">
        <v>38</v>
      </c>
      <c r="E10540" s="4" t="s">
        <v>42624</v>
      </c>
      <c r="F10540" s="4">
        <v>0.827828049659729</v>
      </c>
      <c r="G10540" s="4" t="s">
        <v>42625</v>
      </c>
    </row>
    <row r="10541" spans="1:7">
      <c r="A10541" s="4" t="s">
        <v>42626</v>
      </c>
      <c r="B10541" s="4" t="s">
        <v>42627</v>
      </c>
      <c r="C10541" s="4" t="s">
        <v>464</v>
      </c>
      <c r="D10541" s="4">
        <v>24</v>
      </c>
      <c r="E10541" s="4" t="s">
        <v>42628</v>
      </c>
      <c r="F10541" s="4">
        <v>0.82774019241333</v>
      </c>
      <c r="G10541" s="4" t="s">
        <v>42629</v>
      </c>
    </row>
    <row r="10542" spans="1:7">
      <c r="A10542" s="4" t="s">
        <v>42630</v>
      </c>
      <c r="B10542" s="4" t="s">
        <v>42631</v>
      </c>
      <c r="C10542" s="4" t="s">
        <v>464</v>
      </c>
      <c r="D10542" s="4">
        <v>34</v>
      </c>
      <c r="E10542" s="4" t="s">
        <v>42632</v>
      </c>
      <c r="F10542" s="4">
        <v>0.827639400959015</v>
      </c>
      <c r="G10542" s="4" t="s">
        <v>42633</v>
      </c>
    </row>
    <row r="10543" spans="1:7">
      <c r="A10543" s="4" t="s">
        <v>42634</v>
      </c>
      <c r="B10543" s="4" t="s">
        <v>42635</v>
      </c>
      <c r="C10543" s="4" t="s">
        <v>551</v>
      </c>
      <c r="D10543" s="4">
        <v>14</v>
      </c>
      <c r="E10543" s="4" t="s">
        <v>42636</v>
      </c>
      <c r="F10543" s="4">
        <v>0.827345371246338</v>
      </c>
      <c r="G10543" s="4" t="s">
        <v>42637</v>
      </c>
    </row>
    <row r="10544" spans="1:7">
      <c r="A10544" s="4" t="s">
        <v>42638</v>
      </c>
      <c r="B10544" s="4" t="s">
        <v>42639</v>
      </c>
      <c r="C10544" s="4" t="s">
        <v>464</v>
      </c>
      <c r="D10544" s="4">
        <v>41</v>
      </c>
      <c r="E10544" s="4" t="s">
        <v>42640</v>
      </c>
      <c r="F10544" s="4">
        <v>0.827197134494781</v>
      </c>
      <c r="G10544" s="4" t="s">
        <v>42641</v>
      </c>
    </row>
    <row r="10545" spans="1:7">
      <c r="A10545" s="4" t="s">
        <v>42642</v>
      </c>
      <c r="B10545" s="4" t="s">
        <v>42643</v>
      </c>
      <c r="C10545" s="4" t="s">
        <v>464</v>
      </c>
      <c r="D10545" s="4">
        <v>40</v>
      </c>
      <c r="E10545" s="4" t="s">
        <v>42644</v>
      </c>
      <c r="F10545" s="4">
        <v>0.826111197471619</v>
      </c>
      <c r="G10545" s="4" t="s">
        <v>42645</v>
      </c>
    </row>
    <row r="10546" spans="1:7">
      <c r="A10546" s="4" t="s">
        <v>42646</v>
      </c>
      <c r="B10546" s="4" t="s">
        <v>42647</v>
      </c>
      <c r="C10546" s="4" t="s">
        <v>464</v>
      </c>
      <c r="D10546" s="4">
        <v>38</v>
      </c>
      <c r="E10546" s="4" t="s">
        <v>42648</v>
      </c>
      <c r="F10546" s="4">
        <v>0.826071381568909</v>
      </c>
      <c r="G10546" s="4" t="s">
        <v>42649</v>
      </c>
    </row>
    <row r="10547" spans="1:7">
      <c r="A10547" s="4" t="s">
        <v>42650</v>
      </c>
      <c r="B10547" s="4" t="s">
        <v>42651</v>
      </c>
      <c r="C10547" s="4" t="s">
        <v>464</v>
      </c>
      <c r="D10547" s="4">
        <v>24</v>
      </c>
      <c r="E10547" s="4" t="s">
        <v>42652</v>
      </c>
      <c r="F10547" s="4">
        <v>0.825769543647766</v>
      </c>
      <c r="G10547" s="4" t="s">
        <v>42653</v>
      </c>
    </row>
    <row r="10548" spans="1:7">
      <c r="A10548" s="4" t="s">
        <v>42654</v>
      </c>
      <c r="B10548" s="4" t="s">
        <v>42655</v>
      </c>
      <c r="C10548" s="4" t="s">
        <v>464</v>
      </c>
      <c r="D10548" s="4">
        <v>38</v>
      </c>
      <c r="E10548" s="4" t="s">
        <v>42656</v>
      </c>
      <c r="F10548" s="4">
        <v>0.825524806976318</v>
      </c>
      <c r="G10548" s="4" t="s">
        <v>42657</v>
      </c>
    </row>
    <row r="10549" spans="1:7">
      <c r="A10549" s="4" t="s">
        <v>42658</v>
      </c>
      <c r="B10549" s="4" t="s">
        <v>42659</v>
      </c>
      <c r="C10549" s="4" t="s">
        <v>464</v>
      </c>
      <c r="D10549" s="4">
        <v>28</v>
      </c>
      <c r="E10549" s="4" t="s">
        <v>42660</v>
      </c>
      <c r="F10549" s="4">
        <v>0.825502276420593</v>
      </c>
      <c r="G10549" s="4" t="s">
        <v>42661</v>
      </c>
    </row>
    <row r="10550" spans="1:7">
      <c r="A10550" s="4" t="s">
        <v>42662</v>
      </c>
      <c r="B10550" s="4" t="s">
        <v>42663</v>
      </c>
      <c r="C10550" s="4" t="s">
        <v>464</v>
      </c>
      <c r="D10550" s="4">
        <v>37</v>
      </c>
      <c r="E10550" s="4" t="s">
        <v>42664</v>
      </c>
      <c r="F10550" s="4">
        <v>0.825438499450684</v>
      </c>
      <c r="G10550" s="4" t="s">
        <v>42665</v>
      </c>
    </row>
    <row r="10551" spans="1:7">
      <c r="A10551" s="4" t="s">
        <v>42666</v>
      </c>
      <c r="B10551" s="4" t="s">
        <v>42667</v>
      </c>
      <c r="C10551" s="4" t="s">
        <v>464</v>
      </c>
      <c r="D10551" s="4">
        <v>34</v>
      </c>
      <c r="E10551" s="4" t="s">
        <v>42668</v>
      </c>
      <c r="F10551" s="4">
        <v>0.824916064739227</v>
      </c>
      <c r="G10551" s="4" t="s">
        <v>42669</v>
      </c>
    </row>
    <row r="10552" spans="1:7">
      <c r="A10552" s="4" t="s">
        <v>42670</v>
      </c>
      <c r="B10552" s="4" t="s">
        <v>42671</v>
      </c>
      <c r="C10552" s="4" t="s">
        <v>464</v>
      </c>
      <c r="D10552" s="4">
        <v>38</v>
      </c>
      <c r="E10552" s="4" t="s">
        <v>42672</v>
      </c>
      <c r="F10552" s="4">
        <v>0.824907600879669</v>
      </c>
      <c r="G10552" s="4" t="s">
        <v>42673</v>
      </c>
    </row>
    <row r="10553" spans="1:7">
      <c r="A10553" s="4" t="s">
        <v>42674</v>
      </c>
      <c r="B10553" s="4" t="s">
        <v>42675</v>
      </c>
      <c r="C10553" s="4" t="s">
        <v>464</v>
      </c>
      <c r="D10553" s="4">
        <v>34</v>
      </c>
      <c r="E10553" s="4" t="s">
        <v>42676</v>
      </c>
      <c r="F10553" s="4">
        <v>0.824715614318848</v>
      </c>
      <c r="G10553" s="4" t="s">
        <v>42677</v>
      </c>
    </row>
    <row r="10554" spans="1:7">
      <c r="A10554" s="4" t="s">
        <v>42678</v>
      </c>
      <c r="B10554" s="4" t="s">
        <v>42679</v>
      </c>
      <c r="C10554" s="4" t="s">
        <v>464</v>
      </c>
      <c r="D10554" s="4">
        <v>31</v>
      </c>
      <c r="E10554" s="4" t="s">
        <v>42680</v>
      </c>
      <c r="F10554" s="4">
        <v>0.82456362247467</v>
      </c>
      <c r="G10554" s="4" t="s">
        <v>42681</v>
      </c>
    </row>
    <row r="10555" spans="1:7">
      <c r="A10555" s="4" t="s">
        <v>42682</v>
      </c>
      <c r="B10555" s="4" t="s">
        <v>42683</v>
      </c>
      <c r="C10555" s="4" t="s">
        <v>464</v>
      </c>
      <c r="D10555" s="4">
        <v>28</v>
      </c>
      <c r="E10555" s="4" t="s">
        <v>42684</v>
      </c>
      <c r="F10555" s="4">
        <v>0.824262857437134</v>
      </c>
      <c r="G10555" s="4" t="s">
        <v>42685</v>
      </c>
    </row>
    <row r="10556" spans="1:7">
      <c r="A10556" s="4" t="s">
        <v>42686</v>
      </c>
      <c r="B10556" s="4" t="s">
        <v>42687</v>
      </c>
      <c r="C10556" s="4" t="s">
        <v>464</v>
      </c>
      <c r="D10556" s="4">
        <v>42</v>
      </c>
      <c r="E10556" s="4" t="s">
        <v>42688</v>
      </c>
      <c r="F10556" s="4">
        <v>0.824240863323212</v>
      </c>
      <c r="G10556" s="4" t="s">
        <v>42689</v>
      </c>
    </row>
    <row r="10557" spans="1:7">
      <c r="A10557" s="4" t="s">
        <v>42690</v>
      </c>
      <c r="B10557" s="4" t="s">
        <v>42691</v>
      </c>
      <c r="C10557" s="4" t="s">
        <v>464</v>
      </c>
      <c r="D10557" s="4">
        <v>41</v>
      </c>
      <c r="E10557" s="4" t="s">
        <v>42692</v>
      </c>
      <c r="F10557" s="4">
        <v>0.824240863323212</v>
      </c>
      <c r="G10557" s="4" t="s">
        <v>42693</v>
      </c>
    </row>
    <row r="10558" spans="1:7">
      <c r="A10558" s="4" t="s">
        <v>42694</v>
      </c>
      <c r="B10558" s="4" t="s">
        <v>42695</v>
      </c>
      <c r="C10558" s="4" t="s">
        <v>464</v>
      </c>
      <c r="D10558" s="4">
        <v>36</v>
      </c>
      <c r="E10558" s="4" t="s">
        <v>42696</v>
      </c>
      <c r="F10558" s="4">
        <v>0.824240863323212</v>
      </c>
      <c r="G10558" s="4" t="s">
        <v>42697</v>
      </c>
    </row>
    <row r="10559" spans="1:7">
      <c r="A10559" s="4" t="s">
        <v>42698</v>
      </c>
      <c r="B10559" s="4" t="s">
        <v>42699</v>
      </c>
      <c r="C10559" s="4" t="s">
        <v>464</v>
      </c>
      <c r="D10559" s="4">
        <v>34</v>
      </c>
      <c r="E10559" s="4" t="s">
        <v>42700</v>
      </c>
      <c r="F10559" s="4">
        <v>0.824240863323212</v>
      </c>
      <c r="G10559" s="4" t="s">
        <v>42701</v>
      </c>
    </row>
    <row r="10560" spans="1:7">
      <c r="A10560" s="4" t="s">
        <v>42702</v>
      </c>
      <c r="B10560" s="4" t="s">
        <v>42703</v>
      </c>
      <c r="C10560" s="4" t="s">
        <v>464</v>
      </c>
      <c r="D10560" s="4">
        <v>34</v>
      </c>
      <c r="E10560" s="4" t="s">
        <v>42704</v>
      </c>
      <c r="F10560" s="4">
        <v>0.824240863323212</v>
      </c>
      <c r="G10560" s="4" t="s">
        <v>42705</v>
      </c>
    </row>
    <row r="10561" spans="1:7">
      <c r="A10561" s="4" t="s">
        <v>42706</v>
      </c>
      <c r="B10561" s="4" t="s">
        <v>42707</v>
      </c>
      <c r="C10561" s="4" t="s">
        <v>464</v>
      </c>
      <c r="D10561" s="4">
        <v>32</v>
      </c>
      <c r="E10561" s="4" t="s">
        <v>42708</v>
      </c>
      <c r="F10561" s="4">
        <v>0.824240863323212</v>
      </c>
      <c r="G10561" s="4" t="s">
        <v>42709</v>
      </c>
    </row>
    <row r="10562" spans="1:7">
      <c r="A10562" s="4" t="s">
        <v>42710</v>
      </c>
      <c r="B10562" s="4" t="s">
        <v>42711</v>
      </c>
      <c r="C10562" s="4" t="s">
        <v>464</v>
      </c>
      <c r="D10562" s="4">
        <v>24</v>
      </c>
      <c r="E10562" s="4" t="s">
        <v>42712</v>
      </c>
      <c r="F10562" s="4">
        <v>0.824240863323212</v>
      </c>
      <c r="G10562" s="4" t="s">
        <v>42713</v>
      </c>
    </row>
    <row r="10563" spans="1:7">
      <c r="A10563" s="4" t="s">
        <v>42714</v>
      </c>
      <c r="B10563" s="4" t="s">
        <v>42715</v>
      </c>
      <c r="C10563" s="4" t="s">
        <v>464</v>
      </c>
      <c r="D10563" s="4">
        <v>37</v>
      </c>
      <c r="E10563" s="4" t="s">
        <v>42716</v>
      </c>
      <c r="F10563" s="4">
        <v>0.824209570884705</v>
      </c>
      <c r="G10563" s="4" t="s">
        <v>42717</v>
      </c>
    </row>
    <row r="10564" spans="1:7">
      <c r="A10564" s="4" t="s">
        <v>42718</v>
      </c>
      <c r="B10564" s="4" t="s">
        <v>42719</v>
      </c>
      <c r="C10564" s="4" t="s">
        <v>464</v>
      </c>
      <c r="D10564" s="4">
        <v>38</v>
      </c>
      <c r="E10564" s="4" t="s">
        <v>42720</v>
      </c>
      <c r="F10564" s="4">
        <v>0.82415509223938</v>
      </c>
      <c r="G10564" s="4" t="s">
        <v>42721</v>
      </c>
    </row>
    <row r="10565" spans="1:7">
      <c r="A10565" s="4" t="s">
        <v>42722</v>
      </c>
      <c r="B10565" s="4" t="s">
        <v>42723</v>
      </c>
      <c r="C10565" s="4" t="s">
        <v>464</v>
      </c>
      <c r="D10565" s="4">
        <v>25</v>
      </c>
      <c r="E10565" s="4" t="s">
        <v>42724</v>
      </c>
      <c r="F10565" s="4">
        <v>0.823639869689941</v>
      </c>
      <c r="G10565" s="4" t="s">
        <v>42725</v>
      </c>
    </row>
    <row r="10566" spans="1:7">
      <c r="A10566" s="4" t="s">
        <v>42726</v>
      </c>
      <c r="B10566" s="4" t="s">
        <v>42727</v>
      </c>
      <c r="C10566" s="4" t="s">
        <v>464</v>
      </c>
      <c r="D10566" s="4">
        <v>24</v>
      </c>
      <c r="E10566" s="4" t="s">
        <v>42728</v>
      </c>
      <c r="F10566" s="4">
        <v>0.823064208030701</v>
      </c>
      <c r="G10566" s="4" t="s">
        <v>42729</v>
      </c>
    </row>
    <row r="10567" spans="1:7">
      <c r="A10567" s="4" t="s">
        <v>42730</v>
      </c>
      <c r="B10567" s="4" t="s">
        <v>42731</v>
      </c>
      <c r="C10567" s="4" t="s">
        <v>464</v>
      </c>
      <c r="D10567" s="4">
        <v>36</v>
      </c>
      <c r="E10567" s="4" t="s">
        <v>42732</v>
      </c>
      <c r="F10567" s="4">
        <v>0.822974324226379</v>
      </c>
      <c r="G10567" s="4" t="s">
        <v>42733</v>
      </c>
    </row>
    <row r="10568" spans="1:7">
      <c r="A10568" s="4" t="s">
        <v>42734</v>
      </c>
      <c r="B10568" s="4" t="s">
        <v>42735</v>
      </c>
      <c r="C10568" s="4" t="s">
        <v>464</v>
      </c>
      <c r="D10568" s="4">
        <v>36</v>
      </c>
      <c r="E10568" s="4" t="s">
        <v>42736</v>
      </c>
      <c r="F10568" s="4">
        <v>0.822879314422607</v>
      </c>
      <c r="G10568" s="4" t="s">
        <v>42737</v>
      </c>
    </row>
    <row r="10569" spans="1:7">
      <c r="A10569" s="4" t="s">
        <v>42738</v>
      </c>
      <c r="B10569" s="4" t="s">
        <v>42739</v>
      </c>
      <c r="C10569" s="4" t="s">
        <v>464</v>
      </c>
      <c r="D10569" s="4">
        <v>45</v>
      </c>
      <c r="E10569" s="4" t="s">
        <v>42740</v>
      </c>
      <c r="F10569" s="4">
        <v>0.822749018669128</v>
      </c>
      <c r="G10569" s="4" t="s">
        <v>42741</v>
      </c>
    </row>
    <row r="10570" spans="1:7">
      <c r="A10570" s="4" t="s">
        <v>42742</v>
      </c>
      <c r="B10570" s="4" t="s">
        <v>42743</v>
      </c>
      <c r="C10570" s="4" t="s">
        <v>464</v>
      </c>
      <c r="D10570" s="4">
        <v>37</v>
      </c>
      <c r="E10570" s="4" t="s">
        <v>42744</v>
      </c>
      <c r="F10570" s="4">
        <v>0.822707772254944</v>
      </c>
      <c r="G10570" s="4" t="s">
        <v>42745</v>
      </c>
    </row>
    <row r="10571" spans="1:7">
      <c r="A10571" s="4" t="s">
        <v>42746</v>
      </c>
      <c r="B10571" s="4" t="s">
        <v>42747</v>
      </c>
      <c r="C10571" s="4" t="s">
        <v>464</v>
      </c>
      <c r="D10571" s="4">
        <v>35</v>
      </c>
      <c r="E10571" s="4" t="s">
        <v>42748</v>
      </c>
      <c r="F10571" s="4">
        <v>0.822421193122864</v>
      </c>
      <c r="G10571" s="4" t="s">
        <v>42749</v>
      </c>
    </row>
    <row r="10572" spans="1:7">
      <c r="A10572" s="4" t="s">
        <v>42750</v>
      </c>
      <c r="B10572" s="4" t="s">
        <v>42751</v>
      </c>
      <c r="C10572" s="4" t="s">
        <v>464</v>
      </c>
      <c r="D10572" s="4">
        <v>35</v>
      </c>
      <c r="E10572" s="4" t="s">
        <v>42752</v>
      </c>
      <c r="F10572" s="4">
        <v>0.822207748889923</v>
      </c>
      <c r="G10572" s="4" t="s">
        <v>42753</v>
      </c>
    </row>
    <row r="10573" spans="1:7">
      <c r="A10573" s="4" t="s">
        <v>42754</v>
      </c>
      <c r="B10573" s="4" t="s">
        <v>42755</v>
      </c>
      <c r="C10573" s="4" t="s">
        <v>464</v>
      </c>
      <c r="D10573" s="4">
        <v>34</v>
      </c>
      <c r="E10573" s="4" t="s">
        <v>42756</v>
      </c>
      <c r="F10573" s="4">
        <v>0.822092890739441</v>
      </c>
      <c r="G10573" s="4" t="s">
        <v>42757</v>
      </c>
    </row>
    <row r="10574" spans="1:7">
      <c r="A10574" s="4" t="s">
        <v>42758</v>
      </c>
      <c r="B10574" s="4" t="s">
        <v>42759</v>
      </c>
      <c r="C10574" s="4" t="s">
        <v>464</v>
      </c>
      <c r="D10574" s="4">
        <v>41</v>
      </c>
      <c r="E10574" s="4" t="s">
        <v>42760</v>
      </c>
      <c r="F10574" s="4">
        <v>0.821833729743958</v>
      </c>
      <c r="G10574" s="4" t="s">
        <v>42761</v>
      </c>
    </row>
    <row r="10575" spans="1:7">
      <c r="A10575" s="4" t="s">
        <v>42762</v>
      </c>
      <c r="B10575" s="4" t="s">
        <v>42763</v>
      </c>
      <c r="C10575" s="4" t="s">
        <v>464</v>
      </c>
      <c r="D10575" s="4">
        <v>37</v>
      </c>
      <c r="E10575" s="4" t="s">
        <v>42764</v>
      </c>
      <c r="F10575" s="4">
        <v>0.821833729743958</v>
      </c>
      <c r="G10575" s="4" t="s">
        <v>42765</v>
      </c>
    </row>
    <row r="10576" spans="1:7">
      <c r="A10576" s="4" t="s">
        <v>42766</v>
      </c>
      <c r="B10576" s="4" t="s">
        <v>42767</v>
      </c>
      <c r="C10576" s="4" t="s">
        <v>464</v>
      </c>
      <c r="D10576" s="4">
        <v>36</v>
      </c>
      <c r="E10576" s="4" t="s">
        <v>42768</v>
      </c>
      <c r="F10576" s="4">
        <v>0.821833729743958</v>
      </c>
      <c r="G10576" s="4" t="s">
        <v>42769</v>
      </c>
    </row>
    <row r="10577" spans="1:7">
      <c r="A10577" s="4" t="s">
        <v>42770</v>
      </c>
      <c r="B10577" s="4" t="s">
        <v>42771</v>
      </c>
      <c r="C10577" s="4" t="s">
        <v>464</v>
      </c>
      <c r="D10577" s="4">
        <v>35</v>
      </c>
      <c r="E10577" s="4" t="s">
        <v>42772</v>
      </c>
      <c r="F10577" s="4">
        <v>0.821833729743958</v>
      </c>
      <c r="G10577" s="4" t="s">
        <v>42773</v>
      </c>
    </row>
    <row r="10578" spans="1:7">
      <c r="A10578" s="4" t="s">
        <v>42774</v>
      </c>
      <c r="B10578" s="4" t="s">
        <v>42775</v>
      </c>
      <c r="C10578" s="4" t="s">
        <v>464</v>
      </c>
      <c r="D10578" s="4">
        <v>34</v>
      </c>
      <c r="E10578" s="4" t="s">
        <v>42776</v>
      </c>
      <c r="F10578" s="4">
        <v>0.821833729743958</v>
      </c>
      <c r="G10578" s="4" t="s">
        <v>42777</v>
      </c>
    </row>
    <row r="10579" spans="1:7">
      <c r="A10579" s="4" t="s">
        <v>42778</v>
      </c>
      <c r="B10579" s="4" t="s">
        <v>42779</v>
      </c>
      <c r="C10579" s="4" t="s">
        <v>464</v>
      </c>
      <c r="D10579" s="4">
        <v>32</v>
      </c>
      <c r="E10579" s="4" t="s">
        <v>42780</v>
      </c>
      <c r="F10579" s="4">
        <v>0.821833729743958</v>
      </c>
      <c r="G10579" s="4" t="s">
        <v>42781</v>
      </c>
    </row>
    <row r="10580" spans="1:7">
      <c r="A10580" s="4" t="s">
        <v>42782</v>
      </c>
      <c r="B10580" s="4" t="s">
        <v>42783</v>
      </c>
      <c r="C10580" s="4" t="s">
        <v>464</v>
      </c>
      <c r="D10580" s="4">
        <v>36</v>
      </c>
      <c r="E10580" s="4" t="s">
        <v>42784</v>
      </c>
      <c r="F10580" s="4">
        <v>0.821526110172272</v>
      </c>
      <c r="G10580" s="4" t="s">
        <v>42785</v>
      </c>
    </row>
    <row r="10581" spans="1:7">
      <c r="A10581" s="4" t="s">
        <v>42786</v>
      </c>
      <c r="B10581" s="4" t="s">
        <v>42787</v>
      </c>
      <c r="C10581" s="4" t="s">
        <v>464</v>
      </c>
      <c r="D10581" s="4">
        <v>36</v>
      </c>
      <c r="E10581" s="4" t="s">
        <v>42788</v>
      </c>
      <c r="F10581" s="4">
        <v>0.82142573595047</v>
      </c>
      <c r="G10581" s="4" t="s">
        <v>42789</v>
      </c>
    </row>
    <row r="10582" spans="1:7">
      <c r="A10582" s="4" t="s">
        <v>42790</v>
      </c>
      <c r="B10582" s="4" t="s">
        <v>42791</v>
      </c>
      <c r="C10582" s="4" t="s">
        <v>464</v>
      </c>
      <c r="D10582" s="4">
        <v>38</v>
      </c>
      <c r="E10582" s="4" t="s">
        <v>42792</v>
      </c>
      <c r="F10582" s="4">
        <v>0.821222186088562</v>
      </c>
      <c r="G10582" s="4" t="s">
        <v>42793</v>
      </c>
    </row>
    <row r="10583" spans="1:7">
      <c r="A10583" s="4" t="s">
        <v>42794</v>
      </c>
      <c r="B10583" s="4" t="s">
        <v>42795</v>
      </c>
      <c r="C10583" s="4" t="s">
        <v>464</v>
      </c>
      <c r="D10583" s="4">
        <v>42</v>
      </c>
      <c r="E10583" s="4" t="s">
        <v>42796</v>
      </c>
      <c r="F10583" s="4">
        <v>0.821170806884766</v>
      </c>
      <c r="G10583" s="4" t="s">
        <v>42797</v>
      </c>
    </row>
    <row r="10584" spans="1:7">
      <c r="A10584" s="4" t="s">
        <v>42798</v>
      </c>
      <c r="B10584" s="4" t="s">
        <v>42799</v>
      </c>
      <c r="C10584" s="4" t="s">
        <v>464</v>
      </c>
      <c r="D10584" s="4">
        <v>39</v>
      </c>
      <c r="E10584" s="4" t="s">
        <v>42800</v>
      </c>
      <c r="F10584" s="4">
        <v>0.821126043796539</v>
      </c>
      <c r="G10584" s="4" t="s">
        <v>42801</v>
      </c>
    </row>
    <row r="10585" spans="1:7">
      <c r="A10585" s="4" t="s">
        <v>42802</v>
      </c>
      <c r="B10585" s="4" t="s">
        <v>42803</v>
      </c>
      <c r="C10585" s="4" t="s">
        <v>464</v>
      </c>
      <c r="D10585" s="4">
        <v>34</v>
      </c>
      <c r="E10585" s="4" t="s">
        <v>42804</v>
      </c>
      <c r="F10585" s="4">
        <v>0.820734620094299</v>
      </c>
      <c r="G10585" s="4" t="s">
        <v>42805</v>
      </c>
    </row>
    <row r="10586" spans="1:7">
      <c r="A10586" s="4" t="s">
        <v>42806</v>
      </c>
      <c r="B10586" s="4" t="s">
        <v>42807</v>
      </c>
      <c r="C10586" s="4" t="s">
        <v>464</v>
      </c>
      <c r="D10586" s="4">
        <v>42</v>
      </c>
      <c r="E10586" s="4" t="s">
        <v>42808</v>
      </c>
      <c r="F10586" s="4">
        <v>0.820561110973358</v>
      </c>
      <c r="G10586" s="4" t="s">
        <v>42809</v>
      </c>
    </row>
    <row r="10587" spans="1:7">
      <c r="A10587" s="4" t="s">
        <v>42810</v>
      </c>
      <c r="B10587" s="4" t="s">
        <v>42811</v>
      </c>
      <c r="C10587" s="4" t="s">
        <v>464</v>
      </c>
      <c r="D10587" s="4">
        <v>37</v>
      </c>
      <c r="E10587" s="4" t="s">
        <v>42812</v>
      </c>
      <c r="F10587" s="4">
        <v>0.820435881614685</v>
      </c>
      <c r="G10587" s="4" t="s">
        <v>42813</v>
      </c>
    </row>
    <row r="10588" spans="1:7">
      <c r="A10588" s="4" t="s">
        <v>42814</v>
      </c>
      <c r="B10588" s="4" t="s">
        <v>42815</v>
      </c>
      <c r="C10588" s="4" t="s">
        <v>551</v>
      </c>
      <c r="D10588" s="4">
        <v>19</v>
      </c>
      <c r="E10588" s="4" t="s">
        <v>42816</v>
      </c>
      <c r="F10588" s="4">
        <v>0.820124745368958</v>
      </c>
      <c r="G10588" s="4" t="s">
        <v>42817</v>
      </c>
    </row>
    <row r="10589" spans="1:7">
      <c r="A10589" s="4" t="s">
        <v>42818</v>
      </c>
      <c r="B10589" s="4" t="s">
        <v>42819</v>
      </c>
      <c r="C10589" s="4" t="s">
        <v>464</v>
      </c>
      <c r="D10589" s="4">
        <v>37</v>
      </c>
      <c r="E10589" s="4" t="s">
        <v>42820</v>
      </c>
      <c r="F10589" s="4">
        <v>0.820010542869568</v>
      </c>
      <c r="G10589" s="4" t="s">
        <v>42821</v>
      </c>
    </row>
    <row r="10590" spans="1:7">
      <c r="A10590" s="4" t="s">
        <v>42822</v>
      </c>
      <c r="B10590" s="4" t="s">
        <v>42823</v>
      </c>
      <c r="C10590" s="4" t="s">
        <v>464</v>
      </c>
      <c r="D10590" s="4">
        <v>33</v>
      </c>
      <c r="E10590" s="4" t="s">
        <v>42824</v>
      </c>
      <c r="F10590" s="4">
        <v>0.81993842124939</v>
      </c>
      <c r="G10590" s="4" t="s">
        <v>42825</v>
      </c>
    </row>
    <row r="10591" spans="1:7">
      <c r="A10591" s="4" t="s">
        <v>42826</v>
      </c>
      <c r="B10591" s="4" t="s">
        <v>42827</v>
      </c>
      <c r="C10591" s="4" t="s">
        <v>551</v>
      </c>
      <c r="D10591" s="4">
        <v>20</v>
      </c>
      <c r="E10591" s="4" t="s">
        <v>42828</v>
      </c>
      <c r="F10591" s="4">
        <v>0.81993842124939</v>
      </c>
      <c r="G10591" s="4" t="s">
        <v>42829</v>
      </c>
    </row>
    <row r="10592" spans="1:7">
      <c r="A10592" s="4" t="s">
        <v>42830</v>
      </c>
      <c r="B10592" s="4" t="s">
        <v>42831</v>
      </c>
      <c r="C10592" s="4" t="s">
        <v>551</v>
      </c>
      <c r="D10592" s="4">
        <v>17</v>
      </c>
      <c r="E10592" s="4" t="s">
        <v>42832</v>
      </c>
      <c r="F10592" s="4">
        <v>0.81993842124939</v>
      </c>
      <c r="G10592" s="4" t="s">
        <v>42833</v>
      </c>
    </row>
    <row r="10593" spans="1:7">
      <c r="A10593" s="4" t="s">
        <v>42834</v>
      </c>
      <c r="B10593" s="4" t="s">
        <v>42835</v>
      </c>
      <c r="C10593" s="4" t="s">
        <v>551</v>
      </c>
      <c r="D10593" s="4">
        <v>14</v>
      </c>
      <c r="E10593" s="4" t="s">
        <v>42836</v>
      </c>
      <c r="F10593" s="4">
        <v>0.819236516952515</v>
      </c>
      <c r="G10593" s="4" t="s">
        <v>42837</v>
      </c>
    </row>
    <row r="10594" spans="1:7">
      <c r="A10594" s="4" t="s">
        <v>42838</v>
      </c>
      <c r="B10594" s="4" t="s">
        <v>42839</v>
      </c>
      <c r="C10594" s="4" t="s">
        <v>551</v>
      </c>
      <c r="D10594" s="4">
        <v>11</v>
      </c>
      <c r="E10594" s="4" t="s">
        <v>42840</v>
      </c>
      <c r="F10594" s="4">
        <v>0.819236516952515</v>
      </c>
      <c r="G10594" s="4" t="s">
        <v>42841</v>
      </c>
    </row>
    <row r="10595" spans="1:7">
      <c r="A10595" s="4" t="s">
        <v>42842</v>
      </c>
      <c r="B10595" s="4" t="s">
        <v>42843</v>
      </c>
      <c r="C10595" s="4" t="s">
        <v>464</v>
      </c>
      <c r="D10595" s="4">
        <v>34</v>
      </c>
      <c r="E10595" s="4" t="s">
        <v>42844</v>
      </c>
      <c r="F10595" s="4">
        <v>0.81904137134552</v>
      </c>
      <c r="G10595" s="4" t="s">
        <v>42845</v>
      </c>
    </row>
    <row r="10596" spans="1:7">
      <c r="A10596" s="4" t="s">
        <v>42846</v>
      </c>
      <c r="B10596" s="4" t="s">
        <v>42847</v>
      </c>
      <c r="C10596" s="4" t="s">
        <v>464</v>
      </c>
      <c r="D10596" s="4">
        <v>38</v>
      </c>
      <c r="E10596" s="4" t="s">
        <v>42848</v>
      </c>
      <c r="F10596" s="4">
        <v>0.818519532680511</v>
      </c>
      <c r="G10596" s="4" t="s">
        <v>42849</v>
      </c>
    </row>
    <row r="10597" spans="1:7">
      <c r="A10597" s="4" t="s">
        <v>42850</v>
      </c>
      <c r="B10597" s="4" t="s">
        <v>42851</v>
      </c>
      <c r="C10597" s="4" t="s">
        <v>464</v>
      </c>
      <c r="D10597" s="4">
        <v>40</v>
      </c>
      <c r="E10597" s="4" t="s">
        <v>42852</v>
      </c>
      <c r="F10597" s="4">
        <v>0.81820672750473</v>
      </c>
      <c r="G10597" s="4" t="s">
        <v>42853</v>
      </c>
    </row>
    <row r="10598" spans="1:7">
      <c r="A10598" s="4" t="s">
        <v>42854</v>
      </c>
      <c r="B10598" s="4" t="s">
        <v>42855</v>
      </c>
      <c r="C10598" s="4" t="s">
        <v>464</v>
      </c>
      <c r="D10598" s="4">
        <v>34</v>
      </c>
      <c r="E10598" s="4" t="s">
        <v>42856</v>
      </c>
      <c r="F10598" s="4">
        <v>0.817675828933716</v>
      </c>
      <c r="G10598" s="4" t="s">
        <v>42857</v>
      </c>
    </row>
    <row r="10599" spans="1:7">
      <c r="A10599" s="4" t="s">
        <v>42858</v>
      </c>
      <c r="B10599" s="4" t="s">
        <v>42859</v>
      </c>
      <c r="C10599" s="4" t="s">
        <v>3050</v>
      </c>
      <c r="D10599" s="4">
        <v>2</v>
      </c>
      <c r="E10599" s="4" t="s">
        <v>42860</v>
      </c>
      <c r="F10599" s="4">
        <v>0.817551136016846</v>
      </c>
      <c r="G10599" s="4" t="s">
        <v>42861</v>
      </c>
    </row>
    <row r="10600" spans="1:7">
      <c r="A10600" s="4" t="s">
        <v>42862</v>
      </c>
      <c r="B10600" s="4" t="s">
        <v>42863</v>
      </c>
      <c r="C10600" s="4" t="s">
        <v>464</v>
      </c>
      <c r="D10600" s="4">
        <v>30</v>
      </c>
      <c r="E10600" s="4" t="s">
        <v>42864</v>
      </c>
      <c r="F10600" s="4">
        <v>0.817284226417542</v>
      </c>
      <c r="G10600" s="4" t="s">
        <v>42865</v>
      </c>
    </row>
    <row r="10601" spans="1:7">
      <c r="A10601" s="4" t="s">
        <v>42866</v>
      </c>
      <c r="B10601" s="4" t="s">
        <v>42867</v>
      </c>
      <c r="C10601" s="4" t="s">
        <v>464</v>
      </c>
      <c r="D10601" s="4">
        <v>41</v>
      </c>
      <c r="E10601" s="4" t="s">
        <v>42868</v>
      </c>
      <c r="F10601" s="4">
        <v>0.816841661930084</v>
      </c>
      <c r="G10601" s="4" t="s">
        <v>42869</v>
      </c>
    </row>
    <row r="10602" spans="1:7">
      <c r="A10602" s="4" t="s">
        <v>42870</v>
      </c>
      <c r="B10602" s="4" t="s">
        <v>42871</v>
      </c>
      <c r="C10602" s="4" t="s">
        <v>464</v>
      </c>
      <c r="D10602" s="4">
        <v>37</v>
      </c>
      <c r="E10602" s="4" t="s">
        <v>42872</v>
      </c>
      <c r="F10602" s="4">
        <v>0.816841661930084</v>
      </c>
      <c r="G10602" s="4" t="s">
        <v>42873</v>
      </c>
    </row>
    <row r="10603" spans="1:7">
      <c r="A10603" s="4" t="s">
        <v>42874</v>
      </c>
      <c r="B10603" s="4" t="s">
        <v>42875</v>
      </c>
      <c r="C10603" s="4" t="s">
        <v>464</v>
      </c>
      <c r="D10603" s="4">
        <v>34</v>
      </c>
      <c r="E10603" s="4" t="s">
        <v>42876</v>
      </c>
      <c r="F10603" s="4">
        <v>0.816646873950958</v>
      </c>
      <c r="G10603" s="4" t="s">
        <v>42877</v>
      </c>
    </row>
    <row r="10604" spans="1:7">
      <c r="A10604" s="4" t="s">
        <v>42878</v>
      </c>
      <c r="B10604" s="4" t="s">
        <v>42879</v>
      </c>
      <c r="C10604" s="4" t="s">
        <v>464</v>
      </c>
      <c r="D10604" s="4">
        <v>38</v>
      </c>
      <c r="E10604" s="4" t="s">
        <v>42880</v>
      </c>
      <c r="F10604" s="4">
        <v>0.816405057907104</v>
      </c>
      <c r="G10604" s="4" t="s">
        <v>42881</v>
      </c>
    </row>
    <row r="10605" spans="1:7">
      <c r="A10605" s="4" t="s">
        <v>42882</v>
      </c>
      <c r="B10605" s="4" t="s">
        <v>42883</v>
      </c>
      <c r="C10605" s="4" t="s">
        <v>464</v>
      </c>
      <c r="D10605" s="4">
        <v>26</v>
      </c>
      <c r="E10605" s="4" t="s">
        <v>42884</v>
      </c>
      <c r="F10605" s="4">
        <v>0.816398084163666</v>
      </c>
      <c r="G10605" s="4" t="s">
        <v>42885</v>
      </c>
    </row>
    <row r="10606" spans="1:7">
      <c r="A10606" s="4" t="s">
        <v>42886</v>
      </c>
      <c r="B10606" s="4" t="s">
        <v>42887</v>
      </c>
      <c r="C10606" s="4" t="s">
        <v>464</v>
      </c>
      <c r="D10606" s="4">
        <v>37</v>
      </c>
      <c r="E10606" s="4" t="s">
        <v>42888</v>
      </c>
      <c r="F10606" s="4">
        <v>0.81587690114975</v>
      </c>
      <c r="G10606" s="4" t="s">
        <v>42889</v>
      </c>
    </row>
    <row r="10607" spans="1:7">
      <c r="A10607" s="4" t="s">
        <v>42890</v>
      </c>
      <c r="B10607" s="4" t="s">
        <v>42891</v>
      </c>
      <c r="C10607" s="4" t="s">
        <v>464</v>
      </c>
      <c r="D10607" s="4">
        <v>29</v>
      </c>
      <c r="E10607" s="4" t="s">
        <v>42892</v>
      </c>
      <c r="F10607" s="4">
        <v>0.815768301486969</v>
      </c>
      <c r="G10607" s="4" t="s">
        <v>42893</v>
      </c>
    </row>
    <row r="10608" spans="1:7">
      <c r="A10608" s="4" t="s">
        <v>42894</v>
      </c>
      <c r="B10608" s="4" t="s">
        <v>42895</v>
      </c>
      <c r="C10608" s="4" t="s">
        <v>464</v>
      </c>
      <c r="D10608" s="4">
        <v>37</v>
      </c>
      <c r="E10608" s="4" t="s">
        <v>42896</v>
      </c>
      <c r="F10608" s="4">
        <v>0.81575345993042</v>
      </c>
      <c r="G10608" s="4" t="s">
        <v>42897</v>
      </c>
    </row>
    <row r="10609" spans="1:7">
      <c r="A10609" s="4" t="s">
        <v>42898</v>
      </c>
      <c r="B10609" s="4" t="s">
        <v>42899</v>
      </c>
      <c r="C10609" s="4" t="s">
        <v>464</v>
      </c>
      <c r="D10609" s="4">
        <v>37</v>
      </c>
      <c r="E10609" s="4" t="s">
        <v>42900</v>
      </c>
      <c r="F10609" s="4">
        <v>0.81575345993042</v>
      </c>
      <c r="G10609" s="4" t="s">
        <v>42901</v>
      </c>
    </row>
    <row r="10610" spans="1:7">
      <c r="A10610" s="4" t="s">
        <v>42902</v>
      </c>
      <c r="B10610" s="4" t="s">
        <v>42903</v>
      </c>
      <c r="C10610" s="4" t="s">
        <v>464</v>
      </c>
      <c r="D10610" s="4">
        <v>24</v>
      </c>
      <c r="E10610" s="4" t="s">
        <v>42904</v>
      </c>
      <c r="F10610" s="4">
        <v>0.814716100692749</v>
      </c>
      <c r="G10610" s="4" t="s">
        <v>42905</v>
      </c>
    </row>
    <row r="10611" spans="1:7">
      <c r="A10611" s="4" t="s">
        <v>42906</v>
      </c>
      <c r="B10611" s="4" t="s">
        <v>42907</v>
      </c>
      <c r="C10611" s="4" t="s">
        <v>551</v>
      </c>
      <c r="D10611" s="4">
        <v>18</v>
      </c>
      <c r="E10611" s="4" t="s">
        <v>42908</v>
      </c>
      <c r="F10611" s="4">
        <v>0.814716100692749</v>
      </c>
      <c r="G10611" s="4" t="s">
        <v>42909</v>
      </c>
    </row>
    <row r="10612" spans="1:7">
      <c r="A10612" s="4" t="s">
        <v>42910</v>
      </c>
      <c r="B10612" s="4" t="s">
        <v>42911</v>
      </c>
      <c r="C10612" s="4" t="s">
        <v>464</v>
      </c>
      <c r="D10612" s="4">
        <v>38</v>
      </c>
      <c r="E10612" s="4" t="s">
        <v>42912</v>
      </c>
      <c r="F10612" s="4">
        <v>0.814690053462982</v>
      </c>
      <c r="G10612" s="4" t="s">
        <v>42913</v>
      </c>
    </row>
    <row r="10613" spans="1:7">
      <c r="A10613" s="4" t="s">
        <v>42914</v>
      </c>
      <c r="B10613" s="4" t="s">
        <v>42915</v>
      </c>
      <c r="C10613" s="4" t="s">
        <v>464</v>
      </c>
      <c r="D10613" s="4">
        <v>32</v>
      </c>
      <c r="E10613" s="4" t="s">
        <v>42916</v>
      </c>
      <c r="F10613" s="4">
        <v>0.814419984817505</v>
      </c>
      <c r="G10613" s="4" t="s">
        <v>42917</v>
      </c>
    </row>
    <row r="10614" spans="1:7">
      <c r="A10614" s="4" t="s">
        <v>42918</v>
      </c>
      <c r="B10614" s="4" t="s">
        <v>42919</v>
      </c>
      <c r="C10614" s="4" t="s">
        <v>464</v>
      </c>
      <c r="D10614" s="4">
        <v>41</v>
      </c>
      <c r="E10614" s="4" t="s">
        <v>42920</v>
      </c>
      <c r="F10614" s="4">
        <v>0.814410448074341</v>
      </c>
      <c r="G10614" s="4" t="s">
        <v>42921</v>
      </c>
    </row>
    <row r="10615" spans="1:7">
      <c r="A10615" s="4" t="s">
        <v>42922</v>
      </c>
      <c r="B10615" s="4" t="s">
        <v>42923</v>
      </c>
      <c r="C10615" s="4" t="s">
        <v>464</v>
      </c>
      <c r="D10615" s="4">
        <v>42</v>
      </c>
      <c r="E10615" s="4" t="s">
        <v>42924</v>
      </c>
      <c r="F10615" s="4">
        <v>0.81403112411499</v>
      </c>
      <c r="G10615" s="4" t="s">
        <v>42925</v>
      </c>
    </row>
    <row r="10616" spans="1:7">
      <c r="A10616" s="4" t="s">
        <v>42926</v>
      </c>
      <c r="B10616" s="4" t="s">
        <v>42927</v>
      </c>
      <c r="C10616" s="4" t="s">
        <v>464</v>
      </c>
      <c r="D10616" s="4">
        <v>33</v>
      </c>
      <c r="E10616" s="4" t="s">
        <v>42928</v>
      </c>
      <c r="F10616" s="4">
        <v>0.813599944114685</v>
      </c>
      <c r="G10616" s="4" t="s">
        <v>42929</v>
      </c>
    </row>
    <row r="10617" spans="1:7">
      <c r="A10617" s="4" t="s">
        <v>42930</v>
      </c>
      <c r="B10617" s="4" t="s">
        <v>42931</v>
      </c>
      <c r="C10617" s="4" t="s">
        <v>464</v>
      </c>
      <c r="D10617" s="4">
        <v>41</v>
      </c>
      <c r="E10617" s="4" t="s">
        <v>42932</v>
      </c>
      <c r="F10617" s="4">
        <v>0.813588201999664</v>
      </c>
      <c r="G10617" s="4" t="s">
        <v>42933</v>
      </c>
    </row>
    <row r="10618" spans="1:7">
      <c r="A10618" s="4" t="s">
        <v>42934</v>
      </c>
      <c r="B10618" s="4" t="s">
        <v>42935</v>
      </c>
      <c r="C10618" s="4" t="s">
        <v>464</v>
      </c>
      <c r="D10618" s="4">
        <v>36</v>
      </c>
      <c r="E10618" s="4" t="s">
        <v>42936</v>
      </c>
      <c r="F10618" s="4">
        <v>0.813438653945923</v>
      </c>
      <c r="G10618" s="4" t="s">
        <v>42937</v>
      </c>
    </row>
    <row r="10619" spans="1:7">
      <c r="A10619" s="4" t="s">
        <v>42938</v>
      </c>
      <c r="B10619" s="4" t="s">
        <v>42939</v>
      </c>
      <c r="C10619" s="4" t="s">
        <v>464</v>
      </c>
      <c r="D10619" s="4">
        <v>40</v>
      </c>
      <c r="E10619" s="4" t="s">
        <v>42940</v>
      </c>
      <c r="F10619" s="4">
        <v>0.813406586647034</v>
      </c>
      <c r="G10619" s="4" t="s">
        <v>42941</v>
      </c>
    </row>
    <row r="10620" spans="1:7">
      <c r="A10620" s="4" t="s">
        <v>42942</v>
      </c>
      <c r="B10620" s="4" t="s">
        <v>42943</v>
      </c>
      <c r="C10620" s="4" t="s">
        <v>464</v>
      </c>
      <c r="D10620" s="4">
        <v>38</v>
      </c>
      <c r="E10620" s="4" t="s">
        <v>42944</v>
      </c>
      <c r="F10620" s="4">
        <v>0.812964916229248</v>
      </c>
      <c r="G10620" s="4" t="s">
        <v>42945</v>
      </c>
    </row>
    <row r="10621" spans="1:7">
      <c r="A10621" s="4" t="s">
        <v>42946</v>
      </c>
      <c r="B10621" s="4" t="s">
        <v>42947</v>
      </c>
      <c r="C10621" s="4" t="s">
        <v>464</v>
      </c>
      <c r="D10621" s="4">
        <v>38</v>
      </c>
      <c r="E10621" s="4" t="s">
        <v>42948</v>
      </c>
      <c r="F10621" s="4">
        <v>0.812920987606049</v>
      </c>
      <c r="G10621" s="4" t="s">
        <v>42949</v>
      </c>
    </row>
    <row r="10622" spans="1:7">
      <c r="A10622" s="4" t="s">
        <v>42950</v>
      </c>
      <c r="B10622" s="4" t="s">
        <v>42951</v>
      </c>
      <c r="C10622" s="4" t="s">
        <v>464</v>
      </c>
      <c r="D10622" s="4">
        <v>41</v>
      </c>
      <c r="E10622" s="4" t="s">
        <v>42952</v>
      </c>
      <c r="F10622" s="4">
        <v>0.812886536121368</v>
      </c>
      <c r="G10622" s="4" t="s">
        <v>42953</v>
      </c>
    </row>
    <row r="10623" spans="1:7">
      <c r="A10623" s="4" t="s">
        <v>42954</v>
      </c>
      <c r="B10623" s="4" t="s">
        <v>42955</v>
      </c>
      <c r="C10623" s="4" t="s">
        <v>551</v>
      </c>
      <c r="D10623" s="4">
        <v>21</v>
      </c>
      <c r="E10623" s="4" t="s">
        <v>42956</v>
      </c>
      <c r="F10623" s="4">
        <v>0.812710881233215</v>
      </c>
      <c r="G10623" s="4" t="s">
        <v>42957</v>
      </c>
    </row>
    <row r="10624" spans="1:7">
      <c r="A10624" s="4" t="s">
        <v>42958</v>
      </c>
      <c r="B10624" s="4" t="s">
        <v>42959</v>
      </c>
      <c r="C10624" s="4" t="s">
        <v>464</v>
      </c>
      <c r="D10624" s="4">
        <v>33</v>
      </c>
      <c r="E10624" s="4" t="s">
        <v>42960</v>
      </c>
      <c r="F10624" s="4">
        <v>0.812258243560791</v>
      </c>
      <c r="G10624" s="4" t="s">
        <v>42961</v>
      </c>
    </row>
    <row r="10625" spans="1:7">
      <c r="A10625" s="4" t="s">
        <v>42962</v>
      </c>
      <c r="B10625" s="4" t="s">
        <v>42963</v>
      </c>
      <c r="C10625" s="4" t="s">
        <v>464</v>
      </c>
      <c r="D10625" s="4">
        <v>33</v>
      </c>
      <c r="E10625" s="4" t="s">
        <v>42964</v>
      </c>
      <c r="F10625" s="4">
        <v>0.812258243560791</v>
      </c>
      <c r="G10625" s="4" t="s">
        <v>42965</v>
      </c>
    </row>
    <row r="10626" spans="1:7">
      <c r="A10626" s="4" t="s">
        <v>42966</v>
      </c>
      <c r="B10626" s="4" t="s">
        <v>42967</v>
      </c>
      <c r="C10626" s="4" t="s">
        <v>464</v>
      </c>
      <c r="D10626" s="4">
        <v>38</v>
      </c>
      <c r="E10626" s="4" t="s">
        <v>42968</v>
      </c>
      <c r="F10626" s="4">
        <v>0.81221330165863</v>
      </c>
      <c r="G10626" s="4" t="s">
        <v>42969</v>
      </c>
    </row>
    <row r="10627" spans="1:7">
      <c r="A10627" s="4" t="s">
        <v>42970</v>
      </c>
      <c r="B10627" s="4" t="s">
        <v>42971</v>
      </c>
      <c r="C10627" s="4" t="s">
        <v>551</v>
      </c>
      <c r="D10627" s="4">
        <v>13</v>
      </c>
      <c r="E10627" s="4" t="s">
        <v>42972</v>
      </c>
      <c r="F10627" s="4">
        <v>0.812059044837952</v>
      </c>
      <c r="G10627" s="4" t="s">
        <v>42973</v>
      </c>
    </row>
    <row r="10628" spans="1:7">
      <c r="A10628" s="4" t="s">
        <v>42974</v>
      </c>
      <c r="B10628" s="4" t="s">
        <v>42975</v>
      </c>
      <c r="C10628" s="4" t="s">
        <v>464</v>
      </c>
      <c r="D10628" s="4">
        <v>32</v>
      </c>
      <c r="E10628" s="4" t="s">
        <v>42976</v>
      </c>
      <c r="F10628" s="4">
        <v>0.811140060424805</v>
      </c>
      <c r="G10628" s="4" t="s">
        <v>42977</v>
      </c>
    </row>
    <row r="10629" spans="1:7">
      <c r="A10629" s="4" t="s">
        <v>42978</v>
      </c>
      <c r="B10629" s="4" t="s">
        <v>42979</v>
      </c>
      <c r="C10629" s="4" t="s">
        <v>464</v>
      </c>
      <c r="D10629" s="4">
        <v>34</v>
      </c>
      <c r="E10629" s="4" t="s">
        <v>42980</v>
      </c>
      <c r="F10629" s="4">
        <v>0.811002373695374</v>
      </c>
      <c r="G10629" s="4" t="s">
        <v>42981</v>
      </c>
    </row>
    <row r="10630" spans="1:7">
      <c r="A10630" s="4" t="s">
        <v>42982</v>
      </c>
      <c r="B10630" s="4" t="s">
        <v>42983</v>
      </c>
      <c r="C10630" s="4" t="s">
        <v>464</v>
      </c>
      <c r="D10630" s="4">
        <v>29</v>
      </c>
      <c r="E10630" s="4" t="s">
        <v>42984</v>
      </c>
      <c r="F10630" s="4">
        <v>0.81097799539566</v>
      </c>
      <c r="G10630" s="4" t="s">
        <v>42985</v>
      </c>
    </row>
    <row r="10631" spans="1:7">
      <c r="A10631" s="4" t="s">
        <v>42986</v>
      </c>
      <c r="B10631" s="4" t="s">
        <v>42987</v>
      </c>
      <c r="C10631" s="4" t="s">
        <v>464</v>
      </c>
      <c r="D10631" s="4">
        <v>38</v>
      </c>
      <c r="E10631" s="4" t="s">
        <v>42988</v>
      </c>
      <c r="F10631" s="4">
        <v>0.810969829559326</v>
      </c>
      <c r="G10631" s="4" t="s">
        <v>42989</v>
      </c>
    </row>
    <row r="10632" spans="1:7">
      <c r="A10632" s="4" t="s">
        <v>42990</v>
      </c>
      <c r="B10632" s="4" t="s">
        <v>42991</v>
      </c>
      <c r="C10632" s="4" t="s">
        <v>464</v>
      </c>
      <c r="D10632" s="4">
        <v>40</v>
      </c>
      <c r="E10632" s="4" t="s">
        <v>42992</v>
      </c>
      <c r="F10632" s="4">
        <v>0.81093442440033</v>
      </c>
      <c r="G10632" s="4" t="s">
        <v>42993</v>
      </c>
    </row>
    <row r="10633" spans="1:7">
      <c r="A10633" s="4" t="s">
        <v>42994</v>
      </c>
      <c r="B10633" s="4" t="s">
        <v>42995</v>
      </c>
      <c r="C10633" s="4" t="s">
        <v>464</v>
      </c>
      <c r="D10633" s="4">
        <v>37</v>
      </c>
      <c r="E10633" s="4" t="s">
        <v>42996</v>
      </c>
      <c r="F10633" s="4">
        <v>0.81075394153595</v>
      </c>
      <c r="G10633" s="4" t="s">
        <v>42997</v>
      </c>
    </row>
    <row r="10634" spans="1:7">
      <c r="A10634" s="4" t="s">
        <v>42998</v>
      </c>
      <c r="B10634" s="4" t="s">
        <v>42999</v>
      </c>
      <c r="C10634" s="4" t="s">
        <v>464</v>
      </c>
      <c r="D10634" s="4">
        <v>37</v>
      </c>
      <c r="E10634" s="4" t="s">
        <v>43000</v>
      </c>
      <c r="F10634" s="4">
        <v>0.810607194900513</v>
      </c>
      <c r="G10634" s="4" t="s">
        <v>43001</v>
      </c>
    </row>
    <row r="10635" spans="1:7">
      <c r="A10635" s="4" t="s">
        <v>43002</v>
      </c>
      <c r="B10635" s="4" t="s">
        <v>43003</v>
      </c>
      <c r="C10635" s="4" t="s">
        <v>464</v>
      </c>
      <c r="D10635" s="4">
        <v>38</v>
      </c>
      <c r="E10635" s="4" t="s">
        <v>43004</v>
      </c>
      <c r="F10635" s="4">
        <v>0.810330986976624</v>
      </c>
      <c r="G10635" s="4" t="s">
        <v>43005</v>
      </c>
    </row>
    <row r="10636" spans="1:7">
      <c r="A10636" s="4" t="s">
        <v>43006</v>
      </c>
      <c r="B10636" s="4" t="s">
        <v>43007</v>
      </c>
      <c r="C10636" s="4" t="s">
        <v>464</v>
      </c>
      <c r="D10636" s="4">
        <v>40</v>
      </c>
      <c r="E10636" s="4" t="s">
        <v>43008</v>
      </c>
      <c r="F10636" s="4">
        <v>0.81013697385788</v>
      </c>
      <c r="G10636" s="4" t="s">
        <v>43009</v>
      </c>
    </row>
    <row r="10637" spans="1:7">
      <c r="A10637" s="4" t="s">
        <v>43010</v>
      </c>
      <c r="B10637" s="4" t="s">
        <v>43011</v>
      </c>
      <c r="C10637" s="4" t="s">
        <v>464</v>
      </c>
      <c r="D10637" s="4">
        <v>33</v>
      </c>
      <c r="E10637" s="4" t="s">
        <v>43012</v>
      </c>
      <c r="F10637" s="4">
        <v>0.81011950969696</v>
      </c>
      <c r="G10637" s="4" t="s">
        <v>43013</v>
      </c>
    </row>
    <row r="10638" spans="1:7">
      <c r="A10638" s="4" t="s">
        <v>43014</v>
      </c>
      <c r="B10638" s="4" t="s">
        <v>43015</v>
      </c>
      <c r="C10638" s="4" t="s">
        <v>464</v>
      </c>
      <c r="D10638" s="4">
        <v>33</v>
      </c>
      <c r="E10638" s="4" t="s">
        <v>43016</v>
      </c>
      <c r="F10638" s="4">
        <v>0.810095906257629</v>
      </c>
      <c r="G10638" s="4" t="s">
        <v>43017</v>
      </c>
    </row>
    <row r="10639" spans="1:7">
      <c r="A10639" s="4" t="s">
        <v>43018</v>
      </c>
      <c r="B10639" s="4" t="s">
        <v>43019</v>
      </c>
      <c r="C10639" s="4" t="s">
        <v>464</v>
      </c>
      <c r="D10639" s="4">
        <v>37</v>
      </c>
      <c r="E10639" s="4" t="s">
        <v>43020</v>
      </c>
      <c r="F10639" s="4">
        <v>0.810032248497009</v>
      </c>
      <c r="G10639" s="4" t="s">
        <v>43021</v>
      </c>
    </row>
    <row r="10640" spans="1:7">
      <c r="A10640" s="4" t="s">
        <v>43022</v>
      </c>
      <c r="B10640" s="4" t="s">
        <v>43023</v>
      </c>
      <c r="C10640" s="4" t="s">
        <v>464</v>
      </c>
      <c r="D10640" s="4">
        <v>25</v>
      </c>
      <c r="E10640" s="4" t="s">
        <v>43024</v>
      </c>
      <c r="F10640" s="4">
        <v>0.809886693954468</v>
      </c>
      <c r="G10640" s="4" t="s">
        <v>43025</v>
      </c>
    </row>
    <row r="10641" spans="1:7">
      <c r="A10641" s="4" t="s">
        <v>43026</v>
      </c>
      <c r="B10641" s="4" t="s">
        <v>43027</v>
      </c>
      <c r="C10641" s="4" t="s">
        <v>464</v>
      </c>
      <c r="D10641" s="4">
        <v>33</v>
      </c>
      <c r="E10641" s="4" t="s">
        <v>43028</v>
      </c>
      <c r="F10641" s="4">
        <v>0.809697210788727</v>
      </c>
      <c r="G10641" s="4" t="s">
        <v>43029</v>
      </c>
    </row>
    <row r="10642" spans="1:7">
      <c r="A10642" s="4" t="s">
        <v>43030</v>
      </c>
      <c r="B10642" s="4" t="s">
        <v>43031</v>
      </c>
      <c r="C10642" s="4" t="s">
        <v>464</v>
      </c>
      <c r="D10642" s="4">
        <v>37</v>
      </c>
      <c r="E10642" s="4" t="s">
        <v>43032</v>
      </c>
      <c r="F10642" s="4">
        <v>0.809643924236298</v>
      </c>
      <c r="G10642" s="4" t="s">
        <v>43033</v>
      </c>
    </row>
    <row r="10643" spans="1:7">
      <c r="A10643" s="4" t="s">
        <v>43034</v>
      </c>
      <c r="B10643" s="4" t="s">
        <v>43035</v>
      </c>
      <c r="C10643" s="4" t="s">
        <v>464</v>
      </c>
      <c r="D10643" s="4">
        <v>33</v>
      </c>
      <c r="E10643" s="4" t="s">
        <v>43036</v>
      </c>
      <c r="F10643" s="4">
        <v>0.809255242347717</v>
      </c>
      <c r="G10643" s="4" t="s">
        <v>43037</v>
      </c>
    </row>
    <row r="10644" spans="1:7">
      <c r="A10644" s="4" t="s">
        <v>43038</v>
      </c>
      <c r="B10644" s="4" t="s">
        <v>43039</v>
      </c>
      <c r="C10644" s="4" t="s">
        <v>464</v>
      </c>
      <c r="D10644" s="4">
        <v>38</v>
      </c>
      <c r="E10644" s="4" t="s">
        <v>43040</v>
      </c>
      <c r="F10644" s="4">
        <v>0.808826267719269</v>
      </c>
      <c r="G10644" s="4" t="s">
        <v>43041</v>
      </c>
    </row>
    <row r="10645" spans="1:7">
      <c r="A10645" s="4" t="s">
        <v>43042</v>
      </c>
      <c r="B10645" s="4" t="s">
        <v>43043</v>
      </c>
      <c r="C10645" s="4" t="s">
        <v>464</v>
      </c>
      <c r="D10645" s="4">
        <v>39</v>
      </c>
      <c r="E10645" s="4" t="s">
        <v>43044</v>
      </c>
      <c r="F10645" s="4">
        <v>0.808622717857361</v>
      </c>
      <c r="G10645" s="4" t="s">
        <v>43045</v>
      </c>
    </row>
    <row r="10646" spans="1:7">
      <c r="A10646" s="4" t="s">
        <v>43046</v>
      </c>
      <c r="B10646" s="4" t="s">
        <v>43047</v>
      </c>
      <c r="C10646" s="4" t="s">
        <v>464</v>
      </c>
      <c r="D10646" s="4">
        <v>40</v>
      </c>
      <c r="E10646" s="4" t="s">
        <v>43048</v>
      </c>
      <c r="F10646" s="4">
        <v>0.808381855487823</v>
      </c>
      <c r="G10646" s="4" t="s">
        <v>43049</v>
      </c>
    </row>
    <row r="10647" spans="1:7">
      <c r="A10647" s="4" t="s">
        <v>43050</v>
      </c>
      <c r="B10647" s="4" t="s">
        <v>43051</v>
      </c>
      <c r="C10647" s="4" t="s">
        <v>464</v>
      </c>
      <c r="D10647" s="4">
        <v>38</v>
      </c>
      <c r="E10647" s="4" t="s">
        <v>43052</v>
      </c>
      <c r="F10647" s="4">
        <v>0.808155655860901</v>
      </c>
      <c r="G10647" s="4" t="s">
        <v>43053</v>
      </c>
    </row>
    <row r="10648" spans="1:7">
      <c r="A10648" s="4" t="s">
        <v>43054</v>
      </c>
      <c r="B10648" s="4" t="s">
        <v>43055</v>
      </c>
      <c r="C10648" s="4" t="s">
        <v>464</v>
      </c>
      <c r="D10648" s="4">
        <v>23</v>
      </c>
      <c r="E10648" s="4" t="s">
        <v>43056</v>
      </c>
      <c r="F10648" s="4">
        <v>0.808155655860901</v>
      </c>
      <c r="G10648" s="4" t="s">
        <v>43057</v>
      </c>
    </row>
    <row r="10649" spans="1:7">
      <c r="A10649" s="4" t="s">
        <v>43058</v>
      </c>
      <c r="B10649" s="4" t="s">
        <v>43059</v>
      </c>
      <c r="C10649" s="4" t="s">
        <v>464</v>
      </c>
      <c r="D10649" s="4">
        <v>32</v>
      </c>
      <c r="E10649" s="4" t="s">
        <v>43060</v>
      </c>
      <c r="F10649" s="4">
        <v>0.80811595916748</v>
      </c>
      <c r="G10649" s="4" t="s">
        <v>43061</v>
      </c>
    </row>
    <row r="10650" spans="1:7">
      <c r="A10650" s="4" t="s">
        <v>43062</v>
      </c>
      <c r="B10650" s="4" t="s">
        <v>43063</v>
      </c>
      <c r="C10650" s="4" t="s">
        <v>464</v>
      </c>
      <c r="D10650" s="4">
        <v>37</v>
      </c>
      <c r="E10650" s="4" t="s">
        <v>43064</v>
      </c>
      <c r="F10650" s="4">
        <v>0.807504832744598</v>
      </c>
      <c r="G10650" s="4" t="s">
        <v>43065</v>
      </c>
    </row>
    <row r="10651" spans="1:7">
      <c r="A10651" s="4" t="s">
        <v>43066</v>
      </c>
      <c r="B10651" s="4" t="s">
        <v>43067</v>
      </c>
      <c r="C10651" s="4" t="s">
        <v>551</v>
      </c>
      <c r="D10651" s="4">
        <v>18</v>
      </c>
      <c r="E10651" s="4" t="s">
        <v>43068</v>
      </c>
      <c r="F10651" s="4">
        <v>0.807135462760925</v>
      </c>
      <c r="G10651" s="4" t="s">
        <v>43069</v>
      </c>
    </row>
    <row r="10652" spans="1:7">
      <c r="A10652" s="4" t="s">
        <v>43070</v>
      </c>
      <c r="B10652" s="4" t="s">
        <v>43071</v>
      </c>
      <c r="C10652" s="4" t="s">
        <v>551</v>
      </c>
      <c r="D10652" s="4">
        <v>12</v>
      </c>
      <c r="E10652" s="4" t="s">
        <v>43072</v>
      </c>
      <c r="F10652" s="4">
        <v>0.807135462760925</v>
      </c>
      <c r="G10652" s="4" t="s">
        <v>43073</v>
      </c>
    </row>
    <row r="10653" spans="1:7">
      <c r="A10653" s="4" t="s">
        <v>43074</v>
      </c>
      <c r="B10653" s="4" t="s">
        <v>43075</v>
      </c>
      <c r="C10653" s="4" t="s">
        <v>464</v>
      </c>
      <c r="D10653" s="4">
        <v>38</v>
      </c>
      <c r="E10653" s="4" t="s">
        <v>43076</v>
      </c>
      <c r="F10653" s="4">
        <v>0.806935429573059</v>
      </c>
      <c r="G10653" s="4" t="s">
        <v>43077</v>
      </c>
    </row>
    <row r="10654" spans="1:7">
      <c r="A10654" s="4" t="s">
        <v>43078</v>
      </c>
      <c r="B10654" s="4" t="s">
        <v>43079</v>
      </c>
      <c r="C10654" s="4" t="s">
        <v>464</v>
      </c>
      <c r="D10654" s="4">
        <v>27</v>
      </c>
      <c r="E10654" s="4" t="s">
        <v>43080</v>
      </c>
      <c r="F10654" s="4">
        <v>0.806617498397827</v>
      </c>
      <c r="G10654" s="4" t="s">
        <v>43081</v>
      </c>
    </row>
    <row r="10655" spans="1:7">
      <c r="A10655" s="4" t="s">
        <v>43082</v>
      </c>
      <c r="B10655" s="4" t="s">
        <v>43083</v>
      </c>
      <c r="C10655" s="4" t="s">
        <v>464</v>
      </c>
      <c r="D10655" s="4">
        <v>41</v>
      </c>
      <c r="E10655" s="4" t="s">
        <v>43084</v>
      </c>
      <c r="F10655" s="4">
        <v>0.806541740894318</v>
      </c>
      <c r="G10655" s="4" t="s">
        <v>43085</v>
      </c>
    </row>
    <row r="10656" spans="1:7">
      <c r="A10656" s="4" t="s">
        <v>43086</v>
      </c>
      <c r="B10656" s="4" t="s">
        <v>43087</v>
      </c>
      <c r="C10656" s="4" t="s">
        <v>464</v>
      </c>
      <c r="D10656" s="4">
        <v>31</v>
      </c>
      <c r="E10656" s="4" t="s">
        <v>43088</v>
      </c>
      <c r="F10656" s="4">
        <v>0.806541740894318</v>
      </c>
      <c r="G10656" s="4" t="s">
        <v>43089</v>
      </c>
    </row>
    <row r="10657" spans="1:7">
      <c r="A10657" s="4" t="s">
        <v>43090</v>
      </c>
      <c r="B10657" s="4" t="s">
        <v>43091</v>
      </c>
      <c r="C10657" s="4" t="s">
        <v>464</v>
      </c>
      <c r="D10657" s="4">
        <v>26</v>
      </c>
      <c r="E10657" s="4" t="s">
        <v>43092</v>
      </c>
      <c r="F10657" s="4">
        <v>0.806541740894318</v>
      </c>
      <c r="G10657" s="4" t="s">
        <v>43093</v>
      </c>
    </row>
    <row r="10658" spans="1:7">
      <c r="A10658" s="4" t="s">
        <v>43094</v>
      </c>
      <c r="B10658" s="4" t="s">
        <v>43095</v>
      </c>
      <c r="C10658" s="4" t="s">
        <v>464</v>
      </c>
      <c r="D10658" s="4">
        <v>22</v>
      </c>
      <c r="E10658" s="4" t="s">
        <v>43096</v>
      </c>
      <c r="F10658" s="4">
        <v>0.806541740894318</v>
      </c>
      <c r="G10658" s="4" t="s">
        <v>43097</v>
      </c>
    </row>
    <row r="10659" spans="1:7">
      <c r="A10659" s="4" t="s">
        <v>43098</v>
      </c>
      <c r="B10659" s="4" t="s">
        <v>43099</v>
      </c>
      <c r="C10659" s="4" t="s">
        <v>464</v>
      </c>
      <c r="D10659" s="4">
        <v>36</v>
      </c>
      <c r="E10659" s="4" t="s">
        <v>43100</v>
      </c>
      <c r="F10659" s="4">
        <v>0.805971324443817</v>
      </c>
      <c r="G10659" s="4" t="s">
        <v>43101</v>
      </c>
    </row>
    <row r="10660" spans="1:7">
      <c r="A10660" s="4" t="s">
        <v>43102</v>
      </c>
      <c r="B10660" s="4" t="s">
        <v>43103</v>
      </c>
      <c r="C10660" s="4" t="s">
        <v>464</v>
      </c>
      <c r="D10660" s="4">
        <v>36</v>
      </c>
      <c r="E10660" s="4" t="s">
        <v>43104</v>
      </c>
      <c r="F10660" s="4">
        <v>0.805891633033752</v>
      </c>
      <c r="G10660" s="4" t="s">
        <v>43105</v>
      </c>
    </row>
    <row r="10661" spans="1:7">
      <c r="A10661" s="4" t="s">
        <v>43106</v>
      </c>
      <c r="B10661" s="4" t="s">
        <v>43107</v>
      </c>
      <c r="C10661" s="4" t="s">
        <v>464</v>
      </c>
      <c r="D10661" s="4">
        <v>39</v>
      </c>
      <c r="E10661" s="4" t="s">
        <v>43108</v>
      </c>
      <c r="F10661" s="4">
        <v>0.805888414382935</v>
      </c>
      <c r="G10661" s="4" t="s">
        <v>43109</v>
      </c>
    </row>
    <row r="10662" spans="1:7">
      <c r="A10662" s="4" t="s">
        <v>43110</v>
      </c>
      <c r="B10662" s="4" t="s">
        <v>43111</v>
      </c>
      <c r="C10662" s="4" t="s">
        <v>464</v>
      </c>
      <c r="D10662" s="4">
        <v>33</v>
      </c>
      <c r="E10662" s="4" t="s">
        <v>43112</v>
      </c>
      <c r="F10662" s="4">
        <v>0.805534303188324</v>
      </c>
      <c r="G10662" s="4" t="s">
        <v>43113</v>
      </c>
    </row>
    <row r="10663" spans="1:7">
      <c r="A10663" s="4" t="s">
        <v>43114</v>
      </c>
      <c r="B10663" s="4" t="s">
        <v>43115</v>
      </c>
      <c r="C10663" s="4" t="s">
        <v>464</v>
      </c>
      <c r="D10663" s="4">
        <v>37</v>
      </c>
      <c r="E10663" s="4" t="s">
        <v>43116</v>
      </c>
      <c r="F10663" s="4">
        <v>0.805511295795441</v>
      </c>
      <c r="G10663" s="4" t="s">
        <v>43117</v>
      </c>
    </row>
    <row r="10664" spans="1:7">
      <c r="A10664" s="4" t="s">
        <v>43118</v>
      </c>
      <c r="B10664" s="4" t="s">
        <v>43119</v>
      </c>
      <c r="C10664" s="4" t="s">
        <v>464</v>
      </c>
      <c r="D10664" s="4">
        <v>37</v>
      </c>
      <c r="E10664" s="4" t="s">
        <v>43120</v>
      </c>
      <c r="F10664" s="4">
        <v>0.805511295795441</v>
      </c>
      <c r="G10664" s="4" t="s">
        <v>43121</v>
      </c>
    </row>
    <row r="10665" spans="1:7">
      <c r="A10665" s="4" t="s">
        <v>43122</v>
      </c>
      <c r="B10665" s="4" t="s">
        <v>43123</v>
      </c>
      <c r="C10665" s="4" t="s">
        <v>464</v>
      </c>
      <c r="D10665" s="4">
        <v>40</v>
      </c>
      <c r="E10665" s="4" t="s">
        <v>43124</v>
      </c>
      <c r="F10665" s="4">
        <v>0.804683685302734</v>
      </c>
      <c r="G10665" s="4" t="s">
        <v>43125</v>
      </c>
    </row>
    <row r="10666" spans="1:7">
      <c r="A10666" s="4" t="s">
        <v>43126</v>
      </c>
      <c r="B10666" s="4" t="s">
        <v>43127</v>
      </c>
      <c r="C10666" s="4" t="s">
        <v>464</v>
      </c>
      <c r="D10666" s="4">
        <v>37</v>
      </c>
      <c r="E10666" s="4" t="s">
        <v>43128</v>
      </c>
      <c r="F10666" s="4">
        <v>0.804489076137543</v>
      </c>
      <c r="G10666" s="4" t="s">
        <v>43129</v>
      </c>
    </row>
    <row r="10667" spans="1:7">
      <c r="A10667" s="4" t="s">
        <v>43130</v>
      </c>
      <c r="B10667" s="4" t="s">
        <v>43131</v>
      </c>
      <c r="C10667" s="4" t="s">
        <v>464</v>
      </c>
      <c r="D10667" s="4">
        <v>25</v>
      </c>
      <c r="E10667" s="4" t="s">
        <v>43132</v>
      </c>
      <c r="F10667" s="4">
        <v>0.804242372512817</v>
      </c>
      <c r="G10667" s="4" t="s">
        <v>43133</v>
      </c>
    </row>
    <row r="10668" spans="1:7">
      <c r="A10668" s="4" t="s">
        <v>43134</v>
      </c>
      <c r="B10668" s="4" t="s">
        <v>43135</v>
      </c>
      <c r="C10668" s="4" t="s">
        <v>3050</v>
      </c>
      <c r="D10668" s="4">
        <v>2</v>
      </c>
      <c r="E10668" s="4" t="s">
        <v>43136</v>
      </c>
      <c r="F10668" s="4">
        <v>0.804082095623016</v>
      </c>
      <c r="G10668" s="4" t="s">
        <v>43137</v>
      </c>
    </row>
    <row r="10669" spans="1:7">
      <c r="A10669" s="4" t="s">
        <v>43138</v>
      </c>
      <c r="B10669" s="4" t="s">
        <v>43139</v>
      </c>
      <c r="C10669" s="4" t="s">
        <v>3050</v>
      </c>
      <c r="D10669" s="4">
        <v>2</v>
      </c>
      <c r="E10669" s="4" t="s">
        <v>43140</v>
      </c>
      <c r="F10669" s="4">
        <v>0.804082095623016</v>
      </c>
      <c r="G10669" s="4" t="s">
        <v>43141</v>
      </c>
    </row>
    <row r="10670" spans="1:7">
      <c r="A10670" s="4" t="s">
        <v>43142</v>
      </c>
      <c r="B10670" s="4" t="s">
        <v>43143</v>
      </c>
      <c r="C10670" s="4" t="s">
        <v>464</v>
      </c>
      <c r="D10670" s="4">
        <v>32</v>
      </c>
      <c r="E10670" s="4" t="s">
        <v>43144</v>
      </c>
      <c r="F10670" s="4">
        <v>0.804029703140259</v>
      </c>
      <c r="G10670" s="4" t="s">
        <v>43145</v>
      </c>
    </row>
    <row r="10671" spans="1:7">
      <c r="A10671" s="4" t="s">
        <v>43146</v>
      </c>
      <c r="B10671" s="4" t="s">
        <v>43147</v>
      </c>
      <c r="C10671" s="4" t="s">
        <v>464</v>
      </c>
      <c r="D10671" s="4">
        <v>40</v>
      </c>
      <c r="E10671" s="4" t="s">
        <v>43148</v>
      </c>
      <c r="F10671" s="4">
        <v>0.803764641284943</v>
      </c>
      <c r="G10671" s="4" t="s">
        <v>43149</v>
      </c>
    </row>
    <row r="10672" spans="1:7">
      <c r="A10672" s="4" t="s">
        <v>43150</v>
      </c>
      <c r="B10672" s="4" t="s">
        <v>43151</v>
      </c>
      <c r="C10672" s="4" t="s">
        <v>464</v>
      </c>
      <c r="D10672" s="4">
        <v>28</v>
      </c>
      <c r="E10672" s="4" t="s">
        <v>43152</v>
      </c>
      <c r="F10672" s="4">
        <v>0.803472757339478</v>
      </c>
      <c r="G10672" s="4" t="s">
        <v>43153</v>
      </c>
    </row>
    <row r="10673" spans="1:7">
      <c r="A10673" s="4" t="s">
        <v>43154</v>
      </c>
      <c r="B10673" s="4" t="s">
        <v>43155</v>
      </c>
      <c r="C10673" s="4" t="s">
        <v>464</v>
      </c>
      <c r="D10673" s="4">
        <v>36</v>
      </c>
      <c r="E10673" s="4" t="s">
        <v>43156</v>
      </c>
      <c r="F10673" s="4">
        <v>0.803384184837341</v>
      </c>
      <c r="G10673" s="4" t="s">
        <v>43157</v>
      </c>
    </row>
    <row r="10674" spans="1:7">
      <c r="A10674" s="4" t="s">
        <v>43158</v>
      </c>
      <c r="B10674" s="4" t="s">
        <v>43159</v>
      </c>
      <c r="C10674" s="4" t="s">
        <v>464</v>
      </c>
      <c r="D10674" s="4">
        <v>33</v>
      </c>
      <c r="E10674" s="4" t="s">
        <v>43160</v>
      </c>
      <c r="F10674" s="4">
        <v>0.803384184837341</v>
      </c>
      <c r="G10674" s="4" t="s">
        <v>43161</v>
      </c>
    </row>
    <row r="10675" spans="1:7">
      <c r="A10675" s="4" t="s">
        <v>43162</v>
      </c>
      <c r="B10675" s="4" t="s">
        <v>43163</v>
      </c>
      <c r="C10675" s="4" t="s">
        <v>464</v>
      </c>
      <c r="D10675" s="4">
        <v>33</v>
      </c>
      <c r="E10675" s="4" t="s">
        <v>43164</v>
      </c>
      <c r="F10675" s="4">
        <v>0.802855610847473</v>
      </c>
      <c r="G10675" s="4" t="s">
        <v>43165</v>
      </c>
    </row>
    <row r="10676" spans="1:7">
      <c r="A10676" s="4" t="s">
        <v>43166</v>
      </c>
      <c r="B10676" s="4" t="s">
        <v>43167</v>
      </c>
      <c r="C10676" s="4" t="s">
        <v>464</v>
      </c>
      <c r="D10676" s="4">
        <v>30</v>
      </c>
      <c r="E10676" s="4" t="s">
        <v>43168</v>
      </c>
      <c r="F10676" s="4">
        <v>0.802855610847473</v>
      </c>
      <c r="G10676" s="4" t="s">
        <v>43169</v>
      </c>
    </row>
    <row r="10677" spans="1:7">
      <c r="A10677" s="4" t="s">
        <v>43170</v>
      </c>
      <c r="B10677" s="4" t="s">
        <v>43171</v>
      </c>
      <c r="C10677" s="4" t="s">
        <v>464</v>
      </c>
      <c r="D10677" s="4">
        <v>42</v>
      </c>
      <c r="E10677" s="4" t="s">
        <v>43172</v>
      </c>
      <c r="F10677" s="4">
        <v>0.802209854125977</v>
      </c>
      <c r="G10677" s="4" t="s">
        <v>43173</v>
      </c>
    </row>
    <row r="10678" spans="1:7">
      <c r="A10678" s="4" t="s">
        <v>43174</v>
      </c>
      <c r="B10678" s="4" t="s">
        <v>43175</v>
      </c>
      <c r="C10678" s="4" t="s">
        <v>464</v>
      </c>
      <c r="D10678" s="4">
        <v>33</v>
      </c>
      <c r="E10678" s="4" t="s">
        <v>43176</v>
      </c>
      <c r="F10678" s="4">
        <v>0.802072584629059</v>
      </c>
      <c r="G10678" s="4" t="s">
        <v>43177</v>
      </c>
    </row>
    <row r="10679" spans="1:7">
      <c r="A10679" s="4" t="s">
        <v>43178</v>
      </c>
      <c r="B10679" s="4" t="s">
        <v>43179</v>
      </c>
      <c r="C10679" s="4" t="s">
        <v>464</v>
      </c>
      <c r="D10679" s="4">
        <v>30</v>
      </c>
      <c r="E10679" s="4" t="s">
        <v>43180</v>
      </c>
      <c r="F10679" s="4">
        <v>0.801993906497955</v>
      </c>
      <c r="G10679" s="4" t="s">
        <v>43181</v>
      </c>
    </row>
    <row r="10680" spans="1:7">
      <c r="A10680" s="4" t="s">
        <v>43182</v>
      </c>
      <c r="B10680" s="4" t="s">
        <v>43183</v>
      </c>
      <c r="C10680" s="4" t="s">
        <v>464</v>
      </c>
      <c r="D10680" s="4">
        <v>34</v>
      </c>
      <c r="E10680" s="4" t="s">
        <v>43184</v>
      </c>
      <c r="F10680" s="4">
        <v>0.80155622959137</v>
      </c>
      <c r="G10680" s="4" t="s">
        <v>43185</v>
      </c>
    </row>
    <row r="10681" spans="1:7">
      <c r="A10681" s="4" t="s">
        <v>43186</v>
      </c>
      <c r="B10681" s="4" t="s">
        <v>43187</v>
      </c>
      <c r="C10681" s="4" t="s">
        <v>464</v>
      </c>
      <c r="D10681" s="4">
        <v>37</v>
      </c>
      <c r="E10681" s="4" t="s">
        <v>43188</v>
      </c>
      <c r="F10681" s="4">
        <v>0.801357984542847</v>
      </c>
      <c r="G10681" s="4" t="s">
        <v>43189</v>
      </c>
    </row>
    <row r="10682" spans="1:7">
      <c r="A10682" s="4" t="s">
        <v>43190</v>
      </c>
      <c r="B10682" s="4" t="s">
        <v>43191</v>
      </c>
      <c r="C10682" s="4" t="s">
        <v>464</v>
      </c>
      <c r="D10682" s="4">
        <v>36</v>
      </c>
      <c r="E10682" s="4" t="s">
        <v>43192</v>
      </c>
      <c r="F10682" s="4">
        <v>0.801357984542847</v>
      </c>
      <c r="G10682" s="4" t="s">
        <v>43193</v>
      </c>
    </row>
    <row r="10683" spans="1:7">
      <c r="A10683" s="4" t="s">
        <v>43194</v>
      </c>
      <c r="B10683" s="4" t="s">
        <v>43195</v>
      </c>
      <c r="C10683" s="4" t="s">
        <v>464</v>
      </c>
      <c r="D10683" s="4">
        <v>34</v>
      </c>
      <c r="E10683" s="4" t="s">
        <v>43196</v>
      </c>
      <c r="F10683" s="4">
        <v>0.801357984542847</v>
      </c>
      <c r="G10683" s="4" t="s">
        <v>43197</v>
      </c>
    </row>
    <row r="10684" spans="1:7">
      <c r="A10684" s="4" t="s">
        <v>43198</v>
      </c>
      <c r="B10684" s="4" t="s">
        <v>43199</v>
      </c>
      <c r="C10684" s="4" t="s">
        <v>464</v>
      </c>
      <c r="D10684" s="4">
        <v>34</v>
      </c>
      <c r="E10684" s="4" t="s">
        <v>43200</v>
      </c>
      <c r="F10684" s="4">
        <v>0.801357984542847</v>
      </c>
      <c r="G10684" s="4" t="s">
        <v>43201</v>
      </c>
    </row>
    <row r="10685" spans="1:7">
      <c r="A10685" s="4" t="s">
        <v>43202</v>
      </c>
      <c r="B10685" s="4" t="s">
        <v>43203</v>
      </c>
      <c r="C10685" s="4" t="s">
        <v>464</v>
      </c>
      <c r="D10685" s="4">
        <v>33</v>
      </c>
      <c r="E10685" s="4" t="s">
        <v>43204</v>
      </c>
      <c r="F10685" s="4">
        <v>0.801357984542847</v>
      </c>
      <c r="G10685" s="4" t="s">
        <v>43205</v>
      </c>
    </row>
    <row r="10686" spans="1:7">
      <c r="A10686" s="4" t="s">
        <v>43206</v>
      </c>
      <c r="B10686" s="4" t="s">
        <v>43207</v>
      </c>
      <c r="C10686" s="4" t="s">
        <v>464</v>
      </c>
      <c r="D10686" s="4">
        <v>33</v>
      </c>
      <c r="E10686" s="4" t="s">
        <v>43208</v>
      </c>
      <c r="F10686" s="4">
        <v>0.801357984542847</v>
      </c>
      <c r="G10686" s="4" t="s">
        <v>43209</v>
      </c>
    </row>
    <row r="10687" spans="1:7">
      <c r="A10687" s="4" t="s">
        <v>43210</v>
      </c>
      <c r="B10687" s="4" t="s">
        <v>43211</v>
      </c>
      <c r="C10687" s="4" t="s">
        <v>464</v>
      </c>
      <c r="D10687" s="4">
        <v>29</v>
      </c>
      <c r="E10687" s="4" t="s">
        <v>43212</v>
      </c>
      <c r="F10687" s="4">
        <v>0.801357984542847</v>
      </c>
      <c r="G10687" s="4" t="s">
        <v>43213</v>
      </c>
    </row>
    <row r="10688" spans="1:7">
      <c r="A10688" s="4" t="s">
        <v>43214</v>
      </c>
      <c r="B10688" s="4" t="s">
        <v>43215</v>
      </c>
      <c r="C10688" s="4" t="s">
        <v>4103</v>
      </c>
      <c r="D10688" s="4">
        <v>7</v>
      </c>
      <c r="E10688" s="4" t="s">
        <v>43216</v>
      </c>
      <c r="F10688" s="4">
        <v>0.801357984542847</v>
      </c>
      <c r="G10688" s="4" t="s">
        <v>43217</v>
      </c>
    </row>
    <row r="10689" spans="1:7">
      <c r="A10689" s="4" t="s">
        <v>43218</v>
      </c>
      <c r="B10689" s="4" t="s">
        <v>43219</v>
      </c>
      <c r="C10689" s="4" t="s">
        <v>464</v>
      </c>
      <c r="D10689" s="4">
        <v>38</v>
      </c>
      <c r="E10689" s="4" t="s">
        <v>43220</v>
      </c>
      <c r="F10689" s="4">
        <v>0.800897777080536</v>
      </c>
      <c r="G10689" s="4" t="s">
        <v>43221</v>
      </c>
    </row>
    <row r="10690" spans="1:7">
      <c r="A10690" s="4" t="s">
        <v>43222</v>
      </c>
      <c r="B10690" s="4" t="s">
        <v>43223</v>
      </c>
      <c r="C10690" s="4" t="s">
        <v>464</v>
      </c>
      <c r="D10690" s="4">
        <v>37</v>
      </c>
      <c r="E10690" s="4" t="s">
        <v>43224</v>
      </c>
      <c r="F10690" s="4">
        <v>0.800699770450592</v>
      </c>
      <c r="G10690" s="4" t="s">
        <v>43225</v>
      </c>
    </row>
    <row r="10691" spans="1:7">
      <c r="A10691" s="4" t="s">
        <v>43226</v>
      </c>
      <c r="B10691" s="4" t="s">
        <v>43227</v>
      </c>
      <c r="C10691" s="4" t="s">
        <v>464</v>
      </c>
      <c r="D10691" s="4">
        <v>37</v>
      </c>
      <c r="E10691" s="4" t="s">
        <v>43228</v>
      </c>
      <c r="F10691" s="4">
        <v>0.800085425376892</v>
      </c>
      <c r="G10691" s="4" t="s">
        <v>43229</v>
      </c>
    </row>
    <row r="10692" spans="1:7">
      <c r="A10692" s="4" t="s">
        <v>43230</v>
      </c>
      <c r="B10692" s="4" t="s">
        <v>43231</v>
      </c>
      <c r="C10692" s="4" t="s">
        <v>464</v>
      </c>
      <c r="D10692" s="4">
        <v>32</v>
      </c>
      <c r="E10692" s="4" t="s">
        <v>43232</v>
      </c>
      <c r="F10692" s="4">
        <v>0.800085425376892</v>
      </c>
      <c r="G10692" s="4" t="s">
        <v>43233</v>
      </c>
    </row>
    <row r="10693" spans="1:7">
      <c r="A10693" s="4" t="s">
        <v>43234</v>
      </c>
      <c r="B10693" s="4" t="s">
        <v>43235</v>
      </c>
      <c r="C10693" s="4" t="s">
        <v>464</v>
      </c>
      <c r="D10693" s="4">
        <v>32</v>
      </c>
      <c r="E10693" s="4" t="s">
        <v>43236</v>
      </c>
      <c r="F10693" s="4">
        <v>0.800085425376892</v>
      </c>
      <c r="G10693" s="4" t="s">
        <v>43237</v>
      </c>
    </row>
    <row r="10694" spans="1:7">
      <c r="A10694" s="4" t="s">
        <v>43238</v>
      </c>
      <c r="B10694" s="4" t="s">
        <v>43239</v>
      </c>
      <c r="C10694" s="4" t="s">
        <v>464</v>
      </c>
      <c r="D10694" s="4">
        <v>32</v>
      </c>
      <c r="E10694" s="4" t="s">
        <v>43240</v>
      </c>
      <c r="F10694" s="4">
        <v>0.799686908721924</v>
      </c>
      <c r="G10694" s="4" t="s">
        <v>43241</v>
      </c>
    </row>
    <row r="10695" spans="1:7">
      <c r="A10695" s="4" t="s">
        <v>43242</v>
      </c>
      <c r="B10695" s="4" t="s">
        <v>43243</v>
      </c>
      <c r="C10695" s="4" t="s">
        <v>464</v>
      </c>
      <c r="D10695" s="4">
        <v>43</v>
      </c>
      <c r="E10695" s="4" t="s">
        <v>43244</v>
      </c>
      <c r="F10695" s="4">
        <v>0.799528539180756</v>
      </c>
      <c r="G10695" s="4" t="s">
        <v>43245</v>
      </c>
    </row>
    <row r="10696" spans="1:7">
      <c r="A10696" s="4" t="s">
        <v>43246</v>
      </c>
      <c r="B10696" s="4" t="s">
        <v>43247</v>
      </c>
      <c r="C10696" s="4" t="s">
        <v>464</v>
      </c>
      <c r="D10696" s="4">
        <v>40</v>
      </c>
      <c r="E10696" s="4" t="s">
        <v>43248</v>
      </c>
      <c r="F10696" s="4">
        <v>0.799456357955933</v>
      </c>
      <c r="G10696" s="4" t="s">
        <v>43249</v>
      </c>
    </row>
    <row r="10697" spans="1:7">
      <c r="A10697" s="4" t="s">
        <v>43250</v>
      </c>
      <c r="B10697" s="4" t="s">
        <v>43251</v>
      </c>
      <c r="C10697" s="4" t="s">
        <v>464</v>
      </c>
      <c r="D10697" s="4">
        <v>34</v>
      </c>
      <c r="E10697" s="4" t="s">
        <v>43252</v>
      </c>
      <c r="F10697" s="4">
        <v>0.799145698547363</v>
      </c>
      <c r="G10697" s="4" t="s">
        <v>43253</v>
      </c>
    </row>
    <row r="10698" spans="1:7">
      <c r="A10698" s="4" t="s">
        <v>43254</v>
      </c>
      <c r="B10698" s="4" t="s">
        <v>43255</v>
      </c>
      <c r="C10698" s="4" t="s">
        <v>464</v>
      </c>
      <c r="D10698" s="4">
        <v>37</v>
      </c>
      <c r="E10698" s="4" t="s">
        <v>43256</v>
      </c>
      <c r="F10698" s="4">
        <v>0.798950791358948</v>
      </c>
      <c r="G10698" s="4" t="s">
        <v>43257</v>
      </c>
    </row>
    <row r="10699" spans="1:7">
      <c r="A10699" s="4" t="s">
        <v>43258</v>
      </c>
      <c r="B10699" s="4" t="s">
        <v>43259</v>
      </c>
      <c r="C10699" s="4" t="s">
        <v>464</v>
      </c>
      <c r="D10699" s="4">
        <v>36</v>
      </c>
      <c r="E10699" s="4" t="s">
        <v>43260</v>
      </c>
      <c r="F10699" s="4">
        <v>0.798950791358948</v>
      </c>
      <c r="G10699" s="4" t="s">
        <v>43261</v>
      </c>
    </row>
    <row r="10700" spans="1:7">
      <c r="A10700" s="4" t="s">
        <v>43262</v>
      </c>
      <c r="B10700" s="4" t="s">
        <v>43263</v>
      </c>
      <c r="C10700" s="4" t="s">
        <v>464</v>
      </c>
      <c r="D10700" s="4">
        <v>35</v>
      </c>
      <c r="E10700" s="4" t="s">
        <v>43264</v>
      </c>
      <c r="F10700" s="4">
        <v>0.798950791358948</v>
      </c>
      <c r="G10700" s="4" t="s">
        <v>43265</v>
      </c>
    </row>
    <row r="10701" spans="1:7">
      <c r="A10701" s="4" t="s">
        <v>43266</v>
      </c>
      <c r="B10701" s="4" t="s">
        <v>43267</v>
      </c>
      <c r="C10701" s="4" t="s">
        <v>464</v>
      </c>
      <c r="D10701" s="4">
        <v>32</v>
      </c>
      <c r="E10701" s="4" t="s">
        <v>43268</v>
      </c>
      <c r="F10701" s="4">
        <v>0.798950791358948</v>
      </c>
      <c r="G10701" s="4" t="s">
        <v>43269</v>
      </c>
    </row>
    <row r="10702" spans="1:7">
      <c r="A10702" s="4" t="s">
        <v>43270</v>
      </c>
      <c r="B10702" s="4" t="s">
        <v>43271</v>
      </c>
      <c r="C10702" s="4" t="s">
        <v>464</v>
      </c>
      <c r="D10702" s="4">
        <v>28</v>
      </c>
      <c r="E10702" s="4" t="s">
        <v>43272</v>
      </c>
      <c r="F10702" s="4">
        <v>0.798950791358948</v>
      </c>
      <c r="G10702" s="4" t="s">
        <v>43273</v>
      </c>
    </row>
    <row r="10703" spans="1:7">
      <c r="A10703" s="4" t="s">
        <v>43274</v>
      </c>
      <c r="B10703" s="4" t="s">
        <v>43275</v>
      </c>
      <c r="C10703" s="4" t="s">
        <v>464</v>
      </c>
      <c r="D10703" s="4">
        <v>42</v>
      </c>
      <c r="E10703" s="4" t="s">
        <v>43276</v>
      </c>
      <c r="F10703" s="4">
        <v>0.798856973648071</v>
      </c>
      <c r="G10703" s="4" t="s">
        <v>43277</v>
      </c>
    </row>
    <row r="10704" spans="1:7">
      <c r="A10704" s="4" t="s">
        <v>43278</v>
      </c>
      <c r="B10704" s="4" t="s">
        <v>43279</v>
      </c>
      <c r="C10704" s="4" t="s">
        <v>464</v>
      </c>
      <c r="D10704" s="4">
        <v>27</v>
      </c>
      <c r="E10704" s="4" t="s">
        <v>43280</v>
      </c>
      <c r="F10704" s="4">
        <v>0.798839390277863</v>
      </c>
      <c r="G10704" s="4" t="s">
        <v>43281</v>
      </c>
    </row>
    <row r="10705" spans="1:7">
      <c r="A10705" s="4" t="s">
        <v>43282</v>
      </c>
      <c r="B10705" s="4" t="s">
        <v>43283</v>
      </c>
      <c r="C10705" s="4" t="s">
        <v>464</v>
      </c>
      <c r="D10705" s="4">
        <v>27</v>
      </c>
      <c r="E10705" s="4" t="s">
        <v>43284</v>
      </c>
      <c r="F10705" s="4">
        <v>0.798839390277863</v>
      </c>
      <c r="G10705" s="4" t="s">
        <v>43285</v>
      </c>
    </row>
    <row r="10706" spans="1:7">
      <c r="A10706" s="4" t="s">
        <v>43286</v>
      </c>
      <c r="B10706" s="4" t="s">
        <v>43287</v>
      </c>
      <c r="C10706" s="4" t="s">
        <v>464</v>
      </c>
      <c r="D10706" s="4">
        <v>25</v>
      </c>
      <c r="E10706" s="4" t="s">
        <v>43288</v>
      </c>
      <c r="F10706" s="4">
        <v>0.798839390277863</v>
      </c>
      <c r="G10706" s="4" t="s">
        <v>43289</v>
      </c>
    </row>
    <row r="10707" spans="1:7">
      <c r="A10707" s="4" t="s">
        <v>43290</v>
      </c>
      <c r="B10707" s="4" t="s">
        <v>43291</v>
      </c>
      <c r="C10707" s="4" t="s">
        <v>464</v>
      </c>
      <c r="D10707" s="4">
        <v>25</v>
      </c>
      <c r="E10707" s="4" t="s">
        <v>43292</v>
      </c>
      <c r="F10707" s="4">
        <v>0.798839390277863</v>
      </c>
      <c r="G10707" s="4" t="s">
        <v>43293</v>
      </c>
    </row>
    <row r="10708" spans="1:7">
      <c r="A10708" s="4" t="s">
        <v>43294</v>
      </c>
      <c r="B10708" s="4" t="s">
        <v>43295</v>
      </c>
      <c r="C10708" s="4" t="s">
        <v>464</v>
      </c>
      <c r="D10708" s="4">
        <v>25</v>
      </c>
      <c r="E10708" s="4" t="s">
        <v>43296</v>
      </c>
      <c r="F10708" s="4">
        <v>0.798839390277863</v>
      </c>
      <c r="G10708" s="4" t="s">
        <v>43297</v>
      </c>
    </row>
    <row r="10709" spans="1:7">
      <c r="A10709" s="4" t="s">
        <v>43298</v>
      </c>
      <c r="B10709" s="4" t="s">
        <v>43299</v>
      </c>
      <c r="C10709" s="4" t="s">
        <v>464</v>
      </c>
      <c r="D10709" s="4">
        <v>37</v>
      </c>
      <c r="E10709" s="4" t="s">
        <v>43300</v>
      </c>
      <c r="F10709" s="4">
        <v>0.798720479011536</v>
      </c>
      <c r="G10709" s="4" t="s">
        <v>43301</v>
      </c>
    </row>
    <row r="10710" spans="1:7">
      <c r="A10710" s="4" t="s">
        <v>43302</v>
      </c>
      <c r="B10710" s="4" t="s">
        <v>43303</v>
      </c>
      <c r="C10710" s="4" t="s">
        <v>464</v>
      </c>
      <c r="D10710" s="4">
        <v>37</v>
      </c>
      <c r="E10710" s="4" t="s">
        <v>43304</v>
      </c>
      <c r="F10710" s="4">
        <v>0.798698008060455</v>
      </c>
      <c r="G10710" s="4" t="s">
        <v>43305</v>
      </c>
    </row>
    <row r="10711" spans="1:7">
      <c r="A10711" s="4" t="s">
        <v>43306</v>
      </c>
      <c r="B10711" s="4" t="s">
        <v>43307</v>
      </c>
      <c r="C10711" s="4" t="s">
        <v>464</v>
      </c>
      <c r="D10711" s="4">
        <v>41</v>
      </c>
      <c r="E10711" s="4" t="s">
        <v>43308</v>
      </c>
      <c r="F10711" s="4">
        <v>0.798617601394653</v>
      </c>
      <c r="G10711" s="4" t="s">
        <v>43309</v>
      </c>
    </row>
    <row r="10712" spans="1:7">
      <c r="A10712" s="4" t="s">
        <v>43310</v>
      </c>
      <c r="B10712" s="4" t="s">
        <v>43311</v>
      </c>
      <c r="C10712" s="4" t="s">
        <v>464</v>
      </c>
      <c r="D10712" s="4">
        <v>40</v>
      </c>
      <c r="E10712" s="4" t="s">
        <v>43312</v>
      </c>
      <c r="F10712" s="4">
        <v>0.798517823219299</v>
      </c>
      <c r="G10712" s="4" t="s">
        <v>43313</v>
      </c>
    </row>
    <row r="10713" spans="1:7">
      <c r="A10713" s="4" t="s">
        <v>43314</v>
      </c>
      <c r="B10713" s="4" t="s">
        <v>43315</v>
      </c>
      <c r="C10713" s="4" t="s">
        <v>464</v>
      </c>
      <c r="D10713" s="4">
        <v>28</v>
      </c>
      <c r="E10713" s="4" t="s">
        <v>43316</v>
      </c>
      <c r="F10713" s="4">
        <v>0.798329174518585</v>
      </c>
      <c r="G10713" s="4" t="s">
        <v>43317</v>
      </c>
    </row>
    <row r="10714" spans="1:7">
      <c r="A10714" s="4" t="s">
        <v>43318</v>
      </c>
      <c r="B10714" s="4" t="s">
        <v>43319</v>
      </c>
      <c r="C10714" s="4" t="s">
        <v>464</v>
      </c>
      <c r="D10714" s="4">
        <v>40</v>
      </c>
      <c r="E10714" s="4" t="s">
        <v>43320</v>
      </c>
      <c r="F10714" s="4">
        <v>0.798192501068115</v>
      </c>
      <c r="G10714" s="4" t="s">
        <v>43321</v>
      </c>
    </row>
    <row r="10715" spans="1:7">
      <c r="A10715" s="4" t="s">
        <v>43322</v>
      </c>
      <c r="B10715" s="4" t="s">
        <v>43323</v>
      </c>
      <c r="C10715" s="4" t="s">
        <v>464</v>
      </c>
      <c r="D10715" s="4">
        <v>43</v>
      </c>
      <c r="E10715" s="4" t="s">
        <v>43324</v>
      </c>
      <c r="F10715" s="4">
        <v>0.79794704914093</v>
      </c>
      <c r="G10715" s="4" t="s">
        <v>43325</v>
      </c>
    </row>
    <row r="10716" spans="1:7">
      <c r="A10716" s="4" t="s">
        <v>43326</v>
      </c>
      <c r="B10716" s="4" t="s">
        <v>43327</v>
      </c>
      <c r="C10716" s="4" t="s">
        <v>464</v>
      </c>
      <c r="D10716" s="4">
        <v>35</v>
      </c>
      <c r="E10716" s="4" t="s">
        <v>43328</v>
      </c>
      <c r="F10716" s="4">
        <v>0.79788726568222</v>
      </c>
      <c r="G10716" s="4" t="s">
        <v>43329</v>
      </c>
    </row>
    <row r="10717" spans="1:7">
      <c r="A10717" s="4" t="s">
        <v>43330</v>
      </c>
      <c r="B10717" s="4" t="s">
        <v>43331</v>
      </c>
      <c r="C10717" s="4" t="s">
        <v>551</v>
      </c>
      <c r="D10717" s="4">
        <v>18</v>
      </c>
      <c r="E10717" s="4" t="s">
        <v>43332</v>
      </c>
      <c r="F10717" s="4">
        <v>0.797712206840515</v>
      </c>
      <c r="G10717" s="4" t="s">
        <v>43333</v>
      </c>
    </row>
    <row r="10718" spans="1:7">
      <c r="A10718" s="4" t="s">
        <v>43334</v>
      </c>
      <c r="B10718" s="4" t="s">
        <v>43335</v>
      </c>
      <c r="C10718" s="4" t="s">
        <v>464</v>
      </c>
      <c r="D10718" s="4">
        <v>30</v>
      </c>
      <c r="E10718" s="4" t="s">
        <v>43336</v>
      </c>
      <c r="F10718" s="4">
        <v>0.797232449054718</v>
      </c>
      <c r="G10718" s="4" t="s">
        <v>43337</v>
      </c>
    </row>
    <row r="10719" spans="1:7">
      <c r="A10719" s="4" t="s">
        <v>43338</v>
      </c>
      <c r="B10719" s="4" t="s">
        <v>43339</v>
      </c>
      <c r="C10719" s="4" t="s">
        <v>551</v>
      </c>
      <c r="D10719" s="4">
        <v>12</v>
      </c>
      <c r="E10719" s="4" t="s">
        <v>43340</v>
      </c>
      <c r="F10719" s="4">
        <v>0.797217965126038</v>
      </c>
      <c r="G10719" s="4" t="s">
        <v>43341</v>
      </c>
    </row>
    <row r="10720" spans="1:7">
      <c r="A10720" s="4" t="s">
        <v>43342</v>
      </c>
      <c r="B10720" s="4" t="s">
        <v>43343</v>
      </c>
      <c r="C10720" s="4" t="s">
        <v>464</v>
      </c>
      <c r="D10720" s="4">
        <v>35</v>
      </c>
      <c r="E10720" s="4" t="s">
        <v>43344</v>
      </c>
      <c r="F10720" s="4">
        <v>0.796293616294861</v>
      </c>
      <c r="G10720" s="4" t="s">
        <v>43345</v>
      </c>
    </row>
    <row r="10721" spans="1:7">
      <c r="A10721" s="4" t="s">
        <v>43346</v>
      </c>
      <c r="B10721" s="4" t="s">
        <v>43347</v>
      </c>
      <c r="C10721" s="4" t="s">
        <v>464</v>
      </c>
      <c r="D10721" s="4">
        <v>37</v>
      </c>
      <c r="E10721" s="4" t="s">
        <v>43348</v>
      </c>
      <c r="F10721" s="4">
        <v>0.79615843296051</v>
      </c>
      <c r="G10721" s="4" t="s">
        <v>43349</v>
      </c>
    </row>
    <row r="10722" spans="1:7">
      <c r="A10722" s="4" t="s">
        <v>43350</v>
      </c>
      <c r="B10722" s="4" t="s">
        <v>43351</v>
      </c>
      <c r="C10722" s="4" t="s">
        <v>464</v>
      </c>
      <c r="D10722" s="4">
        <v>36</v>
      </c>
      <c r="E10722" s="4" t="s">
        <v>43352</v>
      </c>
      <c r="F10722" s="4">
        <v>0.795926094055176</v>
      </c>
      <c r="G10722" s="4" t="s">
        <v>43353</v>
      </c>
    </row>
    <row r="10723" spans="1:7">
      <c r="A10723" s="4" t="s">
        <v>43354</v>
      </c>
      <c r="B10723" s="4" t="s">
        <v>43355</v>
      </c>
      <c r="C10723" s="4" t="s">
        <v>464</v>
      </c>
      <c r="D10723" s="4">
        <v>33</v>
      </c>
      <c r="E10723" s="4" t="s">
        <v>43356</v>
      </c>
      <c r="F10723" s="4">
        <v>0.795901656150818</v>
      </c>
      <c r="G10723" s="4" t="s">
        <v>43357</v>
      </c>
    </row>
    <row r="10724" spans="1:7">
      <c r="A10724" s="4" t="s">
        <v>43358</v>
      </c>
      <c r="B10724" s="4" t="s">
        <v>43359</v>
      </c>
      <c r="C10724" s="4" t="s">
        <v>464</v>
      </c>
      <c r="D10724" s="4">
        <v>36</v>
      </c>
      <c r="E10724" s="4" t="s">
        <v>43360</v>
      </c>
      <c r="F10724" s="4">
        <v>0.795871615409851</v>
      </c>
      <c r="G10724" s="4" t="s">
        <v>43361</v>
      </c>
    </row>
    <row r="10725" spans="1:7">
      <c r="A10725" s="4" t="s">
        <v>43362</v>
      </c>
      <c r="B10725" s="4" t="s">
        <v>43363</v>
      </c>
      <c r="C10725" s="4" t="s">
        <v>464</v>
      </c>
      <c r="D10725" s="4">
        <v>38</v>
      </c>
      <c r="E10725" s="4" t="s">
        <v>43364</v>
      </c>
      <c r="F10725" s="4">
        <v>0.795045137405396</v>
      </c>
      <c r="G10725" s="4" t="s">
        <v>43365</v>
      </c>
    </row>
    <row r="10726" spans="1:7">
      <c r="A10726" s="4" t="s">
        <v>43366</v>
      </c>
      <c r="B10726" s="4" t="s">
        <v>43367</v>
      </c>
      <c r="C10726" s="4" t="s">
        <v>464</v>
      </c>
      <c r="D10726" s="4">
        <v>38</v>
      </c>
      <c r="E10726" s="4" t="s">
        <v>43368</v>
      </c>
      <c r="F10726" s="4">
        <v>0.795000791549683</v>
      </c>
      <c r="G10726" s="4" t="s">
        <v>43369</v>
      </c>
    </row>
    <row r="10727" spans="1:7">
      <c r="A10727" s="4" t="s">
        <v>43370</v>
      </c>
      <c r="B10727" s="4" t="s">
        <v>43371</v>
      </c>
      <c r="C10727" s="4" t="s">
        <v>464</v>
      </c>
      <c r="D10727" s="4">
        <v>38</v>
      </c>
      <c r="E10727" s="4" t="s">
        <v>43372</v>
      </c>
      <c r="F10727" s="4">
        <v>0.794728994369507</v>
      </c>
      <c r="G10727" s="4" t="s">
        <v>43373</v>
      </c>
    </row>
    <row r="10728" spans="1:7">
      <c r="A10728" s="4" t="s">
        <v>43374</v>
      </c>
      <c r="B10728" s="4" t="s">
        <v>43375</v>
      </c>
      <c r="C10728" s="4" t="s">
        <v>464</v>
      </c>
      <c r="D10728" s="4">
        <v>29</v>
      </c>
      <c r="E10728" s="4" t="s">
        <v>43376</v>
      </c>
      <c r="F10728" s="4">
        <v>0.794274210929871</v>
      </c>
      <c r="G10728" s="4" t="s">
        <v>43377</v>
      </c>
    </row>
    <row r="10729" spans="1:7">
      <c r="A10729" s="4" t="s">
        <v>43378</v>
      </c>
      <c r="B10729" s="4" t="s">
        <v>43379</v>
      </c>
      <c r="C10729" s="4" t="s">
        <v>464</v>
      </c>
      <c r="D10729" s="4">
        <v>29</v>
      </c>
      <c r="E10729" s="4" t="s">
        <v>43380</v>
      </c>
      <c r="F10729" s="4">
        <v>0.794274210929871</v>
      </c>
      <c r="G10729" s="4" t="s">
        <v>43381</v>
      </c>
    </row>
    <row r="10730" spans="1:7">
      <c r="A10730" s="4" t="s">
        <v>43382</v>
      </c>
      <c r="B10730" s="4" t="s">
        <v>43383</v>
      </c>
      <c r="C10730" s="4" t="s">
        <v>551</v>
      </c>
      <c r="D10730" s="4">
        <v>17</v>
      </c>
      <c r="E10730" s="4" t="s">
        <v>43384</v>
      </c>
      <c r="F10730" s="4">
        <v>0.794274210929871</v>
      </c>
      <c r="G10730" s="4" t="s">
        <v>43385</v>
      </c>
    </row>
    <row r="10731" spans="1:7">
      <c r="A10731" s="4" t="s">
        <v>43386</v>
      </c>
      <c r="B10731" s="4" t="s">
        <v>43387</v>
      </c>
      <c r="C10731" s="4" t="s">
        <v>551</v>
      </c>
      <c r="D10731" s="4">
        <v>13</v>
      </c>
      <c r="E10731" s="4" t="s">
        <v>43388</v>
      </c>
      <c r="F10731" s="4">
        <v>0.794274210929871</v>
      </c>
      <c r="G10731" s="4" t="s">
        <v>43389</v>
      </c>
    </row>
    <row r="10732" spans="1:7">
      <c r="A10732" s="4" t="s">
        <v>43390</v>
      </c>
      <c r="B10732" s="4" t="s">
        <v>43391</v>
      </c>
      <c r="C10732" s="4" t="s">
        <v>464</v>
      </c>
      <c r="D10732" s="4">
        <v>36</v>
      </c>
      <c r="E10732" s="4" t="s">
        <v>43392</v>
      </c>
      <c r="F10732" s="4">
        <v>0.794270694255829</v>
      </c>
      <c r="G10732" s="4" t="s">
        <v>43393</v>
      </c>
    </row>
    <row r="10733" spans="1:7">
      <c r="A10733" s="4" t="s">
        <v>43394</v>
      </c>
      <c r="B10733" s="4" t="s">
        <v>43395</v>
      </c>
      <c r="C10733" s="4" t="s">
        <v>464</v>
      </c>
      <c r="D10733" s="4">
        <v>30</v>
      </c>
      <c r="E10733" s="4" t="s">
        <v>43396</v>
      </c>
      <c r="F10733" s="4">
        <v>0.793820023536682</v>
      </c>
      <c r="G10733" s="4" t="s">
        <v>43397</v>
      </c>
    </row>
    <row r="10734" spans="1:7">
      <c r="A10734" s="4" t="s">
        <v>43398</v>
      </c>
      <c r="B10734" s="4" t="s">
        <v>43399</v>
      </c>
      <c r="C10734" s="4" t="s">
        <v>464</v>
      </c>
      <c r="D10734" s="4">
        <v>40</v>
      </c>
      <c r="E10734" s="4" t="s">
        <v>43400</v>
      </c>
      <c r="F10734" s="4">
        <v>0.793600380420685</v>
      </c>
      <c r="G10734" s="4" t="s">
        <v>43401</v>
      </c>
    </row>
    <row r="10735" spans="1:7">
      <c r="A10735" s="4" t="s">
        <v>43402</v>
      </c>
      <c r="B10735" s="4" t="s">
        <v>43403</v>
      </c>
      <c r="C10735" s="4" t="s">
        <v>464</v>
      </c>
      <c r="D10735" s="4">
        <v>37</v>
      </c>
      <c r="E10735" s="4" t="s">
        <v>43404</v>
      </c>
      <c r="F10735" s="4">
        <v>0.793572723865509</v>
      </c>
      <c r="G10735" s="4" t="s">
        <v>43405</v>
      </c>
    </row>
    <row r="10736" spans="1:7">
      <c r="A10736" s="4" t="s">
        <v>43406</v>
      </c>
      <c r="B10736" s="4" t="s">
        <v>43407</v>
      </c>
      <c r="C10736" s="4" t="s">
        <v>464</v>
      </c>
      <c r="D10736" s="4">
        <v>36</v>
      </c>
      <c r="E10736" s="4" t="s">
        <v>43408</v>
      </c>
      <c r="F10736" s="4">
        <v>0.793452620506287</v>
      </c>
      <c r="G10736" s="4" t="s">
        <v>43409</v>
      </c>
    </row>
    <row r="10737" spans="1:7">
      <c r="A10737" s="4" t="s">
        <v>43410</v>
      </c>
      <c r="B10737" s="4" t="s">
        <v>43411</v>
      </c>
      <c r="C10737" s="4" t="s">
        <v>464</v>
      </c>
      <c r="D10737" s="4">
        <v>33</v>
      </c>
      <c r="E10737" s="4" t="s">
        <v>43412</v>
      </c>
      <c r="F10737" s="4">
        <v>0.793422102928162</v>
      </c>
      <c r="G10737" s="4" t="s">
        <v>43413</v>
      </c>
    </row>
    <row r="10738" spans="1:7">
      <c r="A10738" s="4" t="s">
        <v>43414</v>
      </c>
      <c r="B10738" s="4" t="s">
        <v>43415</v>
      </c>
      <c r="C10738" s="4" t="s">
        <v>464</v>
      </c>
      <c r="D10738" s="4">
        <v>34</v>
      </c>
      <c r="E10738" s="4" t="s">
        <v>43416</v>
      </c>
      <c r="F10738" s="4">
        <v>0.79337203502655</v>
      </c>
      <c r="G10738" s="4" t="s">
        <v>43417</v>
      </c>
    </row>
    <row r="10739" spans="1:7">
      <c r="A10739" s="4" t="s">
        <v>43418</v>
      </c>
      <c r="B10739" s="4" t="s">
        <v>43419</v>
      </c>
      <c r="C10739" s="4" t="s">
        <v>464</v>
      </c>
      <c r="D10739" s="4">
        <v>36</v>
      </c>
      <c r="E10739" s="4" t="s">
        <v>43420</v>
      </c>
      <c r="F10739" s="4">
        <v>0.793311595916748</v>
      </c>
      <c r="G10739" s="4" t="s">
        <v>43421</v>
      </c>
    </row>
    <row r="10740" spans="1:7">
      <c r="A10740" s="4" t="s">
        <v>43422</v>
      </c>
      <c r="B10740" s="4" t="s">
        <v>43423</v>
      </c>
      <c r="C10740" s="4" t="s">
        <v>464</v>
      </c>
      <c r="D10740" s="4">
        <v>36</v>
      </c>
      <c r="E10740" s="4" t="s">
        <v>43424</v>
      </c>
      <c r="F10740" s="4">
        <v>0.792286932468414</v>
      </c>
      <c r="G10740" s="4" t="s">
        <v>43425</v>
      </c>
    </row>
    <row r="10741" spans="1:7">
      <c r="A10741" s="4" t="s">
        <v>43426</v>
      </c>
      <c r="B10741" s="4" t="s">
        <v>43427</v>
      </c>
      <c r="C10741" s="4" t="s">
        <v>464</v>
      </c>
      <c r="D10741" s="4">
        <v>28</v>
      </c>
      <c r="E10741" s="4" t="s">
        <v>43428</v>
      </c>
      <c r="F10741" s="4">
        <v>0.792234778404236</v>
      </c>
      <c r="G10741" s="4" t="s">
        <v>43429</v>
      </c>
    </row>
    <row r="10742" spans="1:7">
      <c r="A10742" s="4" t="s">
        <v>43430</v>
      </c>
      <c r="B10742" s="4" t="s">
        <v>43431</v>
      </c>
      <c r="C10742" s="4" t="s">
        <v>464</v>
      </c>
      <c r="D10742" s="4">
        <v>36</v>
      </c>
      <c r="E10742" s="4" t="s">
        <v>43432</v>
      </c>
      <c r="F10742" s="4">
        <v>0.792129278182983</v>
      </c>
      <c r="G10742" s="4" t="s">
        <v>43433</v>
      </c>
    </row>
    <row r="10743" spans="1:7">
      <c r="A10743" s="4" t="s">
        <v>43434</v>
      </c>
      <c r="B10743" s="4" t="s">
        <v>43435</v>
      </c>
      <c r="C10743" s="4" t="s">
        <v>464</v>
      </c>
      <c r="D10743" s="4">
        <v>36</v>
      </c>
      <c r="E10743" s="4" t="s">
        <v>43436</v>
      </c>
      <c r="F10743" s="4">
        <v>0.792039215564728</v>
      </c>
      <c r="G10743" s="4" t="s">
        <v>43437</v>
      </c>
    </row>
    <row r="10744" spans="1:7">
      <c r="A10744" s="4" t="s">
        <v>43438</v>
      </c>
      <c r="B10744" s="4" t="s">
        <v>43439</v>
      </c>
      <c r="C10744" s="4" t="s">
        <v>464</v>
      </c>
      <c r="D10744" s="4">
        <v>40</v>
      </c>
      <c r="E10744" s="4" t="s">
        <v>43440</v>
      </c>
      <c r="F10744" s="4">
        <v>0.791537046432495</v>
      </c>
      <c r="G10744" s="4" t="s">
        <v>43441</v>
      </c>
    </row>
    <row r="10745" spans="1:7">
      <c r="A10745" s="4" t="s">
        <v>43442</v>
      </c>
      <c r="B10745" s="4" t="s">
        <v>43443</v>
      </c>
      <c r="C10745" s="4" t="s">
        <v>464</v>
      </c>
      <c r="D10745" s="4">
        <v>33</v>
      </c>
      <c r="E10745" s="4" t="s">
        <v>43444</v>
      </c>
      <c r="F10745" s="4">
        <v>0.791424632072449</v>
      </c>
      <c r="G10745" s="4" t="s">
        <v>43445</v>
      </c>
    </row>
    <row r="10746" spans="1:7">
      <c r="A10746" s="4" t="s">
        <v>43446</v>
      </c>
      <c r="B10746" s="4" t="s">
        <v>43447</v>
      </c>
      <c r="C10746" s="4" t="s">
        <v>464</v>
      </c>
      <c r="D10746" s="4">
        <v>38</v>
      </c>
      <c r="E10746" s="4" t="s">
        <v>43448</v>
      </c>
      <c r="F10746" s="4">
        <v>0.791277050971985</v>
      </c>
      <c r="G10746" s="4" t="s">
        <v>43449</v>
      </c>
    </row>
    <row r="10747" spans="1:7">
      <c r="A10747" s="4" t="s">
        <v>43450</v>
      </c>
      <c r="B10747" s="4" t="s">
        <v>43451</v>
      </c>
      <c r="C10747" s="4" t="s">
        <v>464</v>
      </c>
      <c r="D10747" s="4">
        <v>33</v>
      </c>
      <c r="E10747" s="4" t="s">
        <v>43452</v>
      </c>
      <c r="F10747" s="4">
        <v>0.790659427642822</v>
      </c>
      <c r="G10747" s="4" t="s">
        <v>43453</v>
      </c>
    </row>
    <row r="10748" spans="1:7">
      <c r="A10748" s="4" t="s">
        <v>43454</v>
      </c>
      <c r="B10748" s="4" t="s">
        <v>43455</v>
      </c>
      <c r="C10748" s="4" t="s">
        <v>464</v>
      </c>
      <c r="D10748" s="4">
        <v>41</v>
      </c>
      <c r="E10748" s="4" t="s">
        <v>43456</v>
      </c>
      <c r="F10748" s="4">
        <v>0.790483474731445</v>
      </c>
      <c r="G10748" s="4" t="s">
        <v>43457</v>
      </c>
    </row>
    <row r="10749" spans="1:7">
      <c r="A10749" s="4" t="s">
        <v>43458</v>
      </c>
      <c r="B10749" s="4" t="s">
        <v>43459</v>
      </c>
      <c r="C10749" s="4" t="s">
        <v>464</v>
      </c>
      <c r="D10749" s="4">
        <v>37</v>
      </c>
      <c r="E10749" s="4" t="s">
        <v>43460</v>
      </c>
      <c r="F10749" s="4">
        <v>0.790040254592896</v>
      </c>
      <c r="G10749" s="4" t="s">
        <v>43461</v>
      </c>
    </row>
    <row r="10750" spans="1:7">
      <c r="A10750" s="4" t="s">
        <v>43462</v>
      </c>
      <c r="B10750" s="4" t="s">
        <v>43463</v>
      </c>
      <c r="C10750" s="4" t="s">
        <v>464</v>
      </c>
      <c r="D10750" s="4">
        <v>35</v>
      </c>
      <c r="E10750" s="4" t="s">
        <v>43464</v>
      </c>
      <c r="F10750" s="4">
        <v>0.789842367172241</v>
      </c>
      <c r="G10750" s="4" t="s">
        <v>43465</v>
      </c>
    </row>
    <row r="10751" spans="1:7">
      <c r="A10751" s="4" t="s">
        <v>43466</v>
      </c>
      <c r="B10751" s="4" t="s">
        <v>43467</v>
      </c>
      <c r="C10751" s="4" t="s">
        <v>464</v>
      </c>
      <c r="D10751" s="4">
        <v>37</v>
      </c>
      <c r="E10751" s="4" t="s">
        <v>43468</v>
      </c>
      <c r="F10751" s="4">
        <v>0.789173483848572</v>
      </c>
      <c r="G10751" s="4" t="s">
        <v>43469</v>
      </c>
    </row>
    <row r="10752" spans="1:7">
      <c r="A10752" s="4" t="s">
        <v>43470</v>
      </c>
      <c r="B10752" s="4" t="s">
        <v>43471</v>
      </c>
      <c r="C10752" s="4" t="s">
        <v>464</v>
      </c>
      <c r="D10752" s="4">
        <v>38</v>
      </c>
      <c r="E10752" s="4" t="s">
        <v>43472</v>
      </c>
      <c r="F10752" s="4">
        <v>0.789066970348358</v>
      </c>
      <c r="G10752" s="4" t="s">
        <v>43473</v>
      </c>
    </row>
    <row r="10753" spans="1:7">
      <c r="A10753" s="4" t="s">
        <v>43474</v>
      </c>
      <c r="B10753" s="4" t="s">
        <v>43475</v>
      </c>
      <c r="C10753" s="4" t="s">
        <v>464</v>
      </c>
      <c r="D10753" s="4">
        <v>38</v>
      </c>
      <c r="E10753" s="4" t="s">
        <v>43476</v>
      </c>
      <c r="F10753" s="4">
        <v>0.788923859596252</v>
      </c>
      <c r="G10753" s="4" t="s">
        <v>43477</v>
      </c>
    </row>
    <row r="10754" spans="1:7">
      <c r="A10754" s="4" t="s">
        <v>43478</v>
      </c>
      <c r="B10754" s="4" t="s">
        <v>43479</v>
      </c>
      <c r="C10754" s="4" t="s">
        <v>464</v>
      </c>
      <c r="D10754" s="4">
        <v>32</v>
      </c>
      <c r="E10754" s="4" t="s">
        <v>43480</v>
      </c>
      <c r="F10754" s="4">
        <v>0.788834035396576</v>
      </c>
      <c r="G10754" s="4" t="s">
        <v>43481</v>
      </c>
    </row>
    <row r="10755" spans="1:7">
      <c r="A10755" s="4" t="s">
        <v>43482</v>
      </c>
      <c r="B10755" s="4" t="s">
        <v>43483</v>
      </c>
      <c r="C10755" s="4" t="s">
        <v>551</v>
      </c>
      <c r="D10755" s="4">
        <v>24</v>
      </c>
      <c r="E10755" s="4" t="s">
        <v>43484</v>
      </c>
      <c r="F10755" s="4">
        <v>0.788834035396576</v>
      </c>
      <c r="G10755" s="4" t="s">
        <v>43485</v>
      </c>
    </row>
    <row r="10756" spans="1:7">
      <c r="A10756" s="4" t="s">
        <v>43486</v>
      </c>
      <c r="B10756" s="4" t="s">
        <v>43487</v>
      </c>
      <c r="C10756" s="4" t="s">
        <v>551</v>
      </c>
      <c r="D10756" s="4">
        <v>24</v>
      </c>
      <c r="E10756" s="4" t="s">
        <v>43488</v>
      </c>
      <c r="F10756" s="4">
        <v>0.788834035396576</v>
      </c>
      <c r="G10756" s="4" t="s">
        <v>43489</v>
      </c>
    </row>
    <row r="10757" spans="1:7">
      <c r="A10757" s="4" t="s">
        <v>43490</v>
      </c>
      <c r="B10757" s="4" t="s">
        <v>43491</v>
      </c>
      <c r="C10757" s="4" t="s">
        <v>551</v>
      </c>
      <c r="D10757" s="4">
        <v>20</v>
      </c>
      <c r="E10757" s="4" t="s">
        <v>43492</v>
      </c>
      <c r="F10757" s="4">
        <v>0.788834035396576</v>
      </c>
      <c r="G10757" s="4" t="s">
        <v>43493</v>
      </c>
    </row>
    <row r="10758" spans="1:7">
      <c r="A10758" s="4" t="s">
        <v>43494</v>
      </c>
      <c r="B10758" s="4" t="s">
        <v>43495</v>
      </c>
      <c r="C10758" s="4" t="s">
        <v>464</v>
      </c>
      <c r="D10758" s="4">
        <v>38</v>
      </c>
      <c r="E10758" s="4" t="s">
        <v>43496</v>
      </c>
      <c r="F10758" s="4">
        <v>0.788492441177368</v>
      </c>
      <c r="G10758" s="4" t="s">
        <v>43497</v>
      </c>
    </row>
    <row r="10759" spans="1:7">
      <c r="A10759" s="4" t="s">
        <v>43498</v>
      </c>
      <c r="B10759" s="4" t="s">
        <v>43499</v>
      </c>
      <c r="C10759" s="4" t="s">
        <v>464</v>
      </c>
      <c r="D10759" s="4">
        <v>36</v>
      </c>
      <c r="E10759" s="4" t="s">
        <v>43500</v>
      </c>
      <c r="F10759" s="4">
        <v>0.788295090198517</v>
      </c>
      <c r="G10759" s="4" t="s">
        <v>43501</v>
      </c>
    </row>
    <row r="10760" spans="1:7">
      <c r="A10760" s="4" t="s">
        <v>43502</v>
      </c>
      <c r="B10760" s="4" t="s">
        <v>43503</v>
      </c>
      <c r="C10760" s="4" t="s">
        <v>464</v>
      </c>
      <c r="D10760" s="4">
        <v>32</v>
      </c>
      <c r="E10760" s="4" t="s">
        <v>43504</v>
      </c>
      <c r="F10760" s="4">
        <v>0.788192629814148</v>
      </c>
      <c r="G10760" s="4" t="s">
        <v>43505</v>
      </c>
    </row>
    <row r="10761" spans="1:7">
      <c r="A10761" s="4" t="s">
        <v>43506</v>
      </c>
      <c r="B10761" s="4" t="s">
        <v>43507</v>
      </c>
      <c r="C10761" s="4" t="s">
        <v>464</v>
      </c>
      <c r="D10761" s="4">
        <v>37</v>
      </c>
      <c r="E10761" s="4" t="s">
        <v>43508</v>
      </c>
      <c r="F10761" s="4">
        <v>0.788135290145874</v>
      </c>
      <c r="G10761" s="4" t="s">
        <v>43509</v>
      </c>
    </row>
    <row r="10762" spans="1:7">
      <c r="A10762" s="4" t="s">
        <v>43510</v>
      </c>
      <c r="B10762" s="4" t="s">
        <v>43511</v>
      </c>
      <c r="C10762" s="4" t="s">
        <v>464</v>
      </c>
      <c r="D10762" s="4">
        <v>32</v>
      </c>
      <c r="E10762" s="4" t="s">
        <v>43512</v>
      </c>
      <c r="F10762" s="4">
        <v>0.788105487823486</v>
      </c>
      <c r="G10762" s="4" t="s">
        <v>43513</v>
      </c>
    </row>
    <row r="10763" spans="1:7">
      <c r="A10763" s="4" t="s">
        <v>43514</v>
      </c>
      <c r="B10763" s="4" t="s">
        <v>43515</v>
      </c>
      <c r="C10763" s="4" t="s">
        <v>464</v>
      </c>
      <c r="D10763" s="4">
        <v>28</v>
      </c>
      <c r="E10763" s="4" t="s">
        <v>43516</v>
      </c>
      <c r="F10763" s="4">
        <v>0.787947833538055</v>
      </c>
      <c r="G10763" s="4" t="s">
        <v>43517</v>
      </c>
    </row>
    <row r="10764" spans="1:7">
      <c r="A10764" s="4" t="s">
        <v>43518</v>
      </c>
      <c r="B10764" s="4" t="s">
        <v>43519</v>
      </c>
      <c r="C10764" s="4" t="s">
        <v>464</v>
      </c>
      <c r="D10764" s="4">
        <v>25</v>
      </c>
      <c r="E10764" s="4" t="s">
        <v>43520</v>
      </c>
      <c r="F10764" s="4">
        <v>0.787947833538055</v>
      </c>
      <c r="G10764" s="4" t="s">
        <v>43521</v>
      </c>
    </row>
    <row r="10765" spans="1:7">
      <c r="A10765" s="4" t="s">
        <v>43522</v>
      </c>
      <c r="B10765" s="4" t="s">
        <v>43523</v>
      </c>
      <c r="C10765" s="4" t="s">
        <v>464</v>
      </c>
      <c r="D10765" s="4">
        <v>33</v>
      </c>
      <c r="E10765" s="4" t="s">
        <v>43524</v>
      </c>
      <c r="F10765" s="4">
        <v>0.787904798984528</v>
      </c>
      <c r="G10765" s="4" t="s">
        <v>43525</v>
      </c>
    </row>
    <row r="10766" spans="1:7">
      <c r="A10766" s="4" t="s">
        <v>43526</v>
      </c>
      <c r="B10766" s="4" t="s">
        <v>43527</v>
      </c>
      <c r="C10766" s="4" t="s">
        <v>464</v>
      </c>
      <c r="D10766" s="4">
        <v>33</v>
      </c>
      <c r="E10766" s="4" t="s">
        <v>43528</v>
      </c>
      <c r="F10766" s="4">
        <v>0.787904798984528</v>
      </c>
      <c r="G10766" s="4" t="s">
        <v>43529</v>
      </c>
    </row>
    <row r="10767" spans="1:7">
      <c r="A10767" s="4" t="s">
        <v>43530</v>
      </c>
      <c r="B10767" s="4" t="s">
        <v>43531</v>
      </c>
      <c r="C10767" s="4" t="s">
        <v>464</v>
      </c>
      <c r="D10767" s="4">
        <v>40</v>
      </c>
      <c r="E10767" s="4" t="s">
        <v>43532</v>
      </c>
      <c r="F10767" s="4">
        <v>0.787642002105713</v>
      </c>
      <c r="G10767" s="4" t="s">
        <v>43533</v>
      </c>
    </row>
    <row r="10768" spans="1:7">
      <c r="A10768" s="4" t="s">
        <v>43534</v>
      </c>
      <c r="B10768" s="4" t="s">
        <v>43535</v>
      </c>
      <c r="C10768" s="4" t="s">
        <v>464</v>
      </c>
      <c r="D10768" s="4">
        <v>32</v>
      </c>
      <c r="E10768" s="4" t="s">
        <v>43536</v>
      </c>
      <c r="F10768" s="4">
        <v>0.786948800086975</v>
      </c>
      <c r="G10768" s="4" t="s">
        <v>43537</v>
      </c>
    </row>
    <row r="10769" spans="1:7">
      <c r="A10769" s="4" t="s">
        <v>949</v>
      </c>
      <c r="B10769" s="4" t="s">
        <v>950</v>
      </c>
      <c r="C10769" s="4" t="s">
        <v>464</v>
      </c>
      <c r="D10769" s="4">
        <v>37</v>
      </c>
      <c r="E10769" s="4" t="s">
        <v>951</v>
      </c>
      <c r="F10769" s="4">
        <v>0.786858439445496</v>
      </c>
      <c r="G10769" s="4" t="s">
        <v>952</v>
      </c>
    </row>
    <row r="10770" spans="1:7">
      <c r="A10770" s="4" t="s">
        <v>43538</v>
      </c>
      <c r="B10770" s="4" t="s">
        <v>43539</v>
      </c>
      <c r="C10770" s="4" t="s">
        <v>464</v>
      </c>
      <c r="D10770" s="4">
        <v>36</v>
      </c>
      <c r="E10770" s="4" t="s">
        <v>43540</v>
      </c>
      <c r="F10770" s="4">
        <v>0.786761045455933</v>
      </c>
      <c r="G10770" s="4" t="s">
        <v>43541</v>
      </c>
    </row>
    <row r="10771" spans="1:7">
      <c r="A10771" s="4" t="s">
        <v>43542</v>
      </c>
      <c r="B10771" s="4" t="s">
        <v>43543</v>
      </c>
      <c r="C10771" s="4" t="s">
        <v>464</v>
      </c>
      <c r="D10771" s="4">
        <v>37</v>
      </c>
      <c r="E10771" s="4" t="s">
        <v>43544</v>
      </c>
      <c r="F10771" s="4">
        <v>0.786464095115662</v>
      </c>
      <c r="G10771" s="4" t="s">
        <v>43545</v>
      </c>
    </row>
    <row r="10772" spans="1:7">
      <c r="A10772" s="4" t="s">
        <v>43546</v>
      </c>
      <c r="B10772" s="4" t="s">
        <v>43547</v>
      </c>
      <c r="C10772" s="4" t="s">
        <v>464</v>
      </c>
      <c r="D10772" s="4">
        <v>34</v>
      </c>
      <c r="E10772" s="4" t="s">
        <v>43548</v>
      </c>
      <c r="F10772" s="4">
        <v>0.786285400390625</v>
      </c>
      <c r="G10772" s="4" t="s">
        <v>43549</v>
      </c>
    </row>
    <row r="10773" spans="1:7">
      <c r="A10773" s="4" t="s">
        <v>43550</v>
      </c>
      <c r="B10773" s="4" t="s">
        <v>43551</v>
      </c>
      <c r="C10773" s="4" t="s">
        <v>464</v>
      </c>
      <c r="D10773" s="4">
        <v>26</v>
      </c>
      <c r="E10773" s="4" t="s">
        <v>43552</v>
      </c>
      <c r="F10773" s="4">
        <v>0.786000072956085</v>
      </c>
      <c r="G10773" s="4" t="s">
        <v>43553</v>
      </c>
    </row>
    <row r="10774" spans="1:7">
      <c r="A10774" s="4" t="s">
        <v>43554</v>
      </c>
      <c r="B10774" s="4" t="s">
        <v>43555</v>
      </c>
      <c r="C10774" s="4" t="s">
        <v>551</v>
      </c>
      <c r="D10774" s="4">
        <v>10</v>
      </c>
      <c r="E10774" s="4" t="s">
        <v>43556</v>
      </c>
      <c r="F10774" s="4">
        <v>0.785892069339752</v>
      </c>
      <c r="G10774" s="4" t="s">
        <v>43557</v>
      </c>
    </row>
    <row r="10775" spans="1:7">
      <c r="A10775" s="4" t="s">
        <v>43558</v>
      </c>
      <c r="B10775" s="4" t="s">
        <v>43559</v>
      </c>
      <c r="C10775" s="4" t="s">
        <v>464</v>
      </c>
      <c r="D10775" s="4">
        <v>38</v>
      </c>
      <c r="E10775" s="4" t="s">
        <v>43560</v>
      </c>
      <c r="F10775" s="4">
        <v>0.785717487335205</v>
      </c>
      <c r="G10775" s="4" t="s">
        <v>43561</v>
      </c>
    </row>
    <row r="10776" spans="1:7">
      <c r="A10776" s="4" t="s">
        <v>43562</v>
      </c>
      <c r="B10776" s="4" t="s">
        <v>43563</v>
      </c>
      <c r="C10776" s="4" t="s">
        <v>464</v>
      </c>
      <c r="D10776" s="4">
        <v>41</v>
      </c>
      <c r="E10776" s="4" t="s">
        <v>43564</v>
      </c>
      <c r="F10776" s="4">
        <v>0.785570621490479</v>
      </c>
      <c r="G10776" s="4" t="s">
        <v>43565</v>
      </c>
    </row>
    <row r="10777" spans="1:7">
      <c r="A10777" s="4" t="s">
        <v>43566</v>
      </c>
      <c r="B10777" s="4" t="s">
        <v>43567</v>
      </c>
      <c r="C10777" s="4" t="s">
        <v>464</v>
      </c>
      <c r="D10777" s="4">
        <v>36</v>
      </c>
      <c r="E10777" s="4" t="s">
        <v>43568</v>
      </c>
      <c r="F10777" s="4">
        <v>0.785287737846375</v>
      </c>
      <c r="G10777" s="4" t="s">
        <v>43569</v>
      </c>
    </row>
    <row r="10778" spans="1:7">
      <c r="A10778" s="4" t="s">
        <v>43570</v>
      </c>
      <c r="B10778" s="4" t="s">
        <v>43571</v>
      </c>
      <c r="C10778" s="4" t="s">
        <v>464</v>
      </c>
      <c r="D10778" s="4">
        <v>34</v>
      </c>
      <c r="E10778" s="4" t="s">
        <v>43572</v>
      </c>
      <c r="F10778" s="4">
        <v>0.784898042678833</v>
      </c>
      <c r="G10778" s="4" t="s">
        <v>43573</v>
      </c>
    </row>
    <row r="10779" spans="1:7">
      <c r="A10779" s="4" t="s">
        <v>43574</v>
      </c>
      <c r="B10779" s="4" t="s">
        <v>43575</v>
      </c>
      <c r="C10779" s="4" t="s">
        <v>464</v>
      </c>
      <c r="D10779" s="4">
        <v>33</v>
      </c>
      <c r="E10779" s="4" t="s">
        <v>43576</v>
      </c>
      <c r="F10779" s="4">
        <v>0.784898042678833</v>
      </c>
      <c r="G10779" s="4" t="s">
        <v>43577</v>
      </c>
    </row>
    <row r="10780" spans="1:7">
      <c r="A10780" s="4" t="s">
        <v>43578</v>
      </c>
      <c r="B10780" s="4" t="s">
        <v>43579</v>
      </c>
      <c r="C10780" s="4" t="s">
        <v>464</v>
      </c>
      <c r="D10780" s="4">
        <v>32</v>
      </c>
      <c r="E10780" s="4" t="s">
        <v>43580</v>
      </c>
      <c r="F10780" s="4">
        <v>0.784898042678833</v>
      </c>
      <c r="G10780" s="4" t="s">
        <v>43581</v>
      </c>
    </row>
    <row r="10781" spans="1:7">
      <c r="A10781" s="4" t="s">
        <v>43582</v>
      </c>
      <c r="B10781" s="4" t="s">
        <v>43583</v>
      </c>
      <c r="C10781" s="4" t="s">
        <v>464</v>
      </c>
      <c r="D10781" s="4">
        <v>32</v>
      </c>
      <c r="E10781" s="4" t="s">
        <v>43584</v>
      </c>
      <c r="F10781" s="4">
        <v>0.784898042678833</v>
      </c>
      <c r="G10781" s="4" t="s">
        <v>43585</v>
      </c>
    </row>
    <row r="10782" spans="1:7">
      <c r="A10782" s="4" t="s">
        <v>43586</v>
      </c>
      <c r="B10782" s="4" t="s">
        <v>43587</v>
      </c>
      <c r="C10782" s="4" t="s">
        <v>464</v>
      </c>
      <c r="D10782" s="4">
        <v>31</v>
      </c>
      <c r="E10782" s="4" t="s">
        <v>43588</v>
      </c>
      <c r="F10782" s="4">
        <v>0.784898042678833</v>
      </c>
      <c r="G10782" s="4" t="s">
        <v>43589</v>
      </c>
    </row>
    <row r="10783" spans="1:7">
      <c r="A10783" s="4" t="s">
        <v>43590</v>
      </c>
      <c r="B10783" s="4" t="s">
        <v>43591</v>
      </c>
      <c r="C10783" s="4" t="s">
        <v>464</v>
      </c>
      <c r="D10783" s="4">
        <v>30</v>
      </c>
      <c r="E10783" s="4" t="s">
        <v>43592</v>
      </c>
      <c r="F10783" s="4">
        <v>0.784898042678833</v>
      </c>
      <c r="G10783" s="4" t="s">
        <v>43593</v>
      </c>
    </row>
    <row r="10784" spans="1:7">
      <c r="A10784" s="4" t="s">
        <v>43594</v>
      </c>
      <c r="B10784" s="4" t="s">
        <v>43595</v>
      </c>
      <c r="C10784" s="4" t="s">
        <v>464</v>
      </c>
      <c r="D10784" s="4">
        <v>30</v>
      </c>
      <c r="E10784" s="4" t="s">
        <v>43596</v>
      </c>
      <c r="F10784" s="4">
        <v>0.784898042678833</v>
      </c>
      <c r="G10784" s="4" t="s">
        <v>43597</v>
      </c>
    </row>
    <row r="10785" spans="1:7">
      <c r="A10785" s="4" t="s">
        <v>43598</v>
      </c>
      <c r="B10785" s="4" t="s">
        <v>43599</v>
      </c>
      <c r="C10785" s="4" t="s">
        <v>464</v>
      </c>
      <c r="D10785" s="4">
        <v>30</v>
      </c>
      <c r="E10785" s="4" t="s">
        <v>43600</v>
      </c>
      <c r="F10785" s="4">
        <v>0.784898042678833</v>
      </c>
      <c r="G10785" s="4" t="s">
        <v>43601</v>
      </c>
    </row>
    <row r="10786" spans="1:7">
      <c r="A10786" s="4" t="s">
        <v>43602</v>
      </c>
      <c r="B10786" s="4" t="s">
        <v>43603</v>
      </c>
      <c r="C10786" s="4" t="s">
        <v>464</v>
      </c>
      <c r="D10786" s="4">
        <v>28</v>
      </c>
      <c r="E10786" s="4" t="s">
        <v>43604</v>
      </c>
      <c r="F10786" s="4">
        <v>0.784898042678833</v>
      </c>
      <c r="G10786" s="4" t="s">
        <v>43605</v>
      </c>
    </row>
    <row r="10787" spans="1:7">
      <c r="A10787" s="4" t="s">
        <v>43606</v>
      </c>
      <c r="B10787" s="4" t="s">
        <v>43607</v>
      </c>
      <c r="C10787" s="4" t="s">
        <v>4103</v>
      </c>
      <c r="D10787" s="4">
        <v>4</v>
      </c>
      <c r="E10787" s="4" t="s">
        <v>43608</v>
      </c>
      <c r="F10787" s="4">
        <v>0.784898042678833</v>
      </c>
      <c r="G10787" s="4" t="s">
        <v>43609</v>
      </c>
    </row>
    <row r="10788" spans="1:7">
      <c r="A10788" s="4" t="s">
        <v>43610</v>
      </c>
      <c r="B10788" s="4" t="s">
        <v>43611</v>
      </c>
      <c r="C10788" s="4" t="s">
        <v>4103</v>
      </c>
      <c r="D10788" s="4">
        <v>4</v>
      </c>
      <c r="E10788" s="4" t="s">
        <v>43612</v>
      </c>
      <c r="F10788" s="4">
        <v>0.784898042678833</v>
      </c>
      <c r="G10788" s="4" t="s">
        <v>43613</v>
      </c>
    </row>
    <row r="10789" spans="1:7">
      <c r="A10789" s="4" t="s">
        <v>43614</v>
      </c>
      <c r="B10789" s="4" t="s">
        <v>43615</v>
      </c>
      <c r="C10789" s="4" t="s">
        <v>4103</v>
      </c>
      <c r="D10789" s="4">
        <v>4</v>
      </c>
      <c r="E10789" s="4" t="s">
        <v>43616</v>
      </c>
      <c r="F10789" s="4">
        <v>0.784898042678833</v>
      </c>
      <c r="G10789" s="4" t="s">
        <v>43617</v>
      </c>
    </row>
    <row r="10790" spans="1:7">
      <c r="A10790" s="4" t="s">
        <v>43618</v>
      </c>
      <c r="B10790" s="4" t="s">
        <v>43619</v>
      </c>
      <c r="C10790" s="4" t="s">
        <v>1124</v>
      </c>
      <c r="D10790" s="4">
        <v>2</v>
      </c>
      <c r="E10790" s="4" t="s">
        <v>43620</v>
      </c>
      <c r="F10790" s="4">
        <v>0.784898042678833</v>
      </c>
      <c r="G10790" s="4" t="s">
        <v>43621</v>
      </c>
    </row>
    <row r="10791" spans="1:7">
      <c r="A10791" s="4" t="s">
        <v>43622</v>
      </c>
      <c r="B10791" s="4" t="s">
        <v>43623</v>
      </c>
      <c r="C10791" s="4" t="s">
        <v>464</v>
      </c>
      <c r="D10791" s="4">
        <v>40</v>
      </c>
      <c r="E10791" s="4" t="s">
        <v>43624</v>
      </c>
      <c r="F10791" s="4">
        <v>0.784466028213501</v>
      </c>
      <c r="G10791" s="4" t="s">
        <v>43625</v>
      </c>
    </row>
    <row r="10792" spans="1:7">
      <c r="A10792" s="4" t="s">
        <v>43626</v>
      </c>
      <c r="B10792" s="4" t="s">
        <v>43627</v>
      </c>
      <c r="C10792" s="4" t="s">
        <v>464</v>
      </c>
      <c r="D10792" s="4">
        <v>40</v>
      </c>
      <c r="E10792" s="4" t="s">
        <v>43628</v>
      </c>
      <c r="F10792" s="4">
        <v>0.784288823604584</v>
      </c>
      <c r="G10792" s="4" t="s">
        <v>43629</v>
      </c>
    </row>
    <row r="10793" spans="1:7">
      <c r="A10793" s="4" t="s">
        <v>43630</v>
      </c>
      <c r="B10793" s="4" t="s">
        <v>43631</v>
      </c>
      <c r="C10793" s="4" t="s">
        <v>464</v>
      </c>
      <c r="D10793" s="4">
        <v>37</v>
      </c>
      <c r="E10793" s="4" t="s">
        <v>43632</v>
      </c>
      <c r="F10793" s="4">
        <v>0.784249365329742</v>
      </c>
      <c r="G10793" s="4" t="s">
        <v>43633</v>
      </c>
    </row>
    <row r="10794" spans="1:7">
      <c r="A10794" s="4" t="s">
        <v>43634</v>
      </c>
      <c r="B10794" s="4" t="s">
        <v>43635</v>
      </c>
      <c r="C10794" s="4" t="s">
        <v>464</v>
      </c>
      <c r="D10794" s="4">
        <v>39</v>
      </c>
      <c r="E10794" s="4" t="s">
        <v>43636</v>
      </c>
      <c r="F10794" s="4">
        <v>0.784063994884491</v>
      </c>
      <c r="G10794" s="4" t="s">
        <v>43637</v>
      </c>
    </row>
    <row r="10795" spans="1:7">
      <c r="A10795" s="4" t="s">
        <v>43638</v>
      </c>
      <c r="B10795" s="4" t="s">
        <v>43639</v>
      </c>
      <c r="C10795" s="4" t="s">
        <v>464</v>
      </c>
      <c r="D10795" s="4">
        <v>34</v>
      </c>
      <c r="E10795" s="4" t="s">
        <v>43640</v>
      </c>
      <c r="F10795" s="4">
        <v>0.783828258514404</v>
      </c>
      <c r="G10795" s="4" t="s">
        <v>43641</v>
      </c>
    </row>
    <row r="10796" spans="1:7">
      <c r="A10796" s="4" t="s">
        <v>43642</v>
      </c>
      <c r="B10796" s="4" t="s">
        <v>43643</v>
      </c>
      <c r="C10796" s="4" t="s">
        <v>464</v>
      </c>
      <c r="D10796" s="4">
        <v>28</v>
      </c>
      <c r="E10796" s="4" t="s">
        <v>43644</v>
      </c>
      <c r="F10796" s="4">
        <v>0.783785998821259</v>
      </c>
      <c r="G10796" s="4" t="s">
        <v>43645</v>
      </c>
    </row>
    <row r="10797" spans="1:7">
      <c r="A10797" s="4" t="s">
        <v>43646</v>
      </c>
      <c r="B10797" s="4" t="s">
        <v>43647</v>
      </c>
      <c r="C10797" s="4" t="s">
        <v>464</v>
      </c>
      <c r="D10797" s="4">
        <v>40</v>
      </c>
      <c r="E10797" s="4" t="s">
        <v>43648</v>
      </c>
      <c r="F10797" s="4">
        <v>0.783600568771362</v>
      </c>
      <c r="G10797" s="4" t="s">
        <v>43649</v>
      </c>
    </row>
    <row r="10798" spans="1:7">
      <c r="A10798" s="4" t="s">
        <v>43650</v>
      </c>
      <c r="B10798" s="4" t="s">
        <v>43651</v>
      </c>
      <c r="C10798" s="4" t="s">
        <v>464</v>
      </c>
      <c r="D10798" s="4">
        <v>32</v>
      </c>
      <c r="E10798" s="4" t="s">
        <v>43652</v>
      </c>
      <c r="F10798" s="4">
        <v>0.783302664756775</v>
      </c>
      <c r="G10798" s="4" t="s">
        <v>43653</v>
      </c>
    </row>
    <row r="10799" spans="1:7">
      <c r="A10799" s="4" t="s">
        <v>43654</v>
      </c>
      <c r="B10799" s="4" t="s">
        <v>43655</v>
      </c>
      <c r="C10799" s="4" t="s">
        <v>464</v>
      </c>
      <c r="D10799" s="4">
        <v>36</v>
      </c>
      <c r="E10799" s="4" t="s">
        <v>43656</v>
      </c>
      <c r="F10799" s="4">
        <v>0.783141434192657</v>
      </c>
      <c r="G10799" s="4" t="s">
        <v>43657</v>
      </c>
    </row>
    <row r="10800" spans="1:7">
      <c r="A10800" s="4" t="s">
        <v>43658</v>
      </c>
      <c r="B10800" s="4" t="s">
        <v>43659</v>
      </c>
      <c r="C10800" s="4" t="s">
        <v>464</v>
      </c>
      <c r="D10800" s="4">
        <v>37</v>
      </c>
      <c r="E10800" s="4" t="s">
        <v>43660</v>
      </c>
      <c r="F10800" s="4">
        <v>0.78290992975235</v>
      </c>
      <c r="G10800" s="4" t="s">
        <v>43661</v>
      </c>
    </row>
    <row r="10801" spans="1:7">
      <c r="A10801" s="4" t="s">
        <v>43662</v>
      </c>
      <c r="B10801" s="4" t="s">
        <v>43663</v>
      </c>
      <c r="C10801" s="4" t="s">
        <v>464</v>
      </c>
      <c r="D10801" s="4">
        <v>40</v>
      </c>
      <c r="E10801" s="4" t="s">
        <v>43664</v>
      </c>
      <c r="F10801" s="4">
        <v>0.782875835895538</v>
      </c>
      <c r="G10801" s="4" t="s">
        <v>43665</v>
      </c>
    </row>
    <row r="10802" spans="1:7">
      <c r="A10802" s="4" t="s">
        <v>43666</v>
      </c>
      <c r="B10802" s="4" t="s">
        <v>43667</v>
      </c>
      <c r="C10802" s="4" t="s">
        <v>464</v>
      </c>
      <c r="D10802" s="4">
        <v>41</v>
      </c>
      <c r="E10802" s="4" t="s">
        <v>43668</v>
      </c>
      <c r="F10802" s="4">
        <v>0.782535552978516</v>
      </c>
      <c r="G10802" s="4" t="s">
        <v>43669</v>
      </c>
    </row>
    <row r="10803" spans="1:7">
      <c r="A10803" s="4" t="s">
        <v>43670</v>
      </c>
      <c r="B10803" s="4" t="s">
        <v>43671</v>
      </c>
      <c r="C10803" s="4" t="s">
        <v>464</v>
      </c>
      <c r="D10803" s="4">
        <v>31</v>
      </c>
      <c r="E10803" s="4" t="s">
        <v>43672</v>
      </c>
      <c r="F10803" s="4">
        <v>0.782174170017242</v>
      </c>
      <c r="G10803" s="4" t="s">
        <v>43673</v>
      </c>
    </row>
    <row r="10804" spans="1:7">
      <c r="A10804" s="4" t="s">
        <v>43674</v>
      </c>
      <c r="B10804" s="4" t="s">
        <v>43675</v>
      </c>
      <c r="C10804" s="4" t="s">
        <v>551</v>
      </c>
      <c r="D10804" s="4">
        <v>17</v>
      </c>
      <c r="E10804" s="4" t="s">
        <v>43676</v>
      </c>
      <c r="F10804" s="4">
        <v>0.781993269920349</v>
      </c>
      <c r="G10804" s="4" t="s">
        <v>43677</v>
      </c>
    </row>
    <row r="10805" spans="1:7">
      <c r="A10805" s="4" t="s">
        <v>43678</v>
      </c>
      <c r="B10805" s="4" t="s">
        <v>43679</v>
      </c>
      <c r="C10805" s="4" t="s">
        <v>551</v>
      </c>
      <c r="D10805" s="4">
        <v>17</v>
      </c>
      <c r="E10805" s="4" t="s">
        <v>43680</v>
      </c>
      <c r="F10805" s="4">
        <v>0.781808912754059</v>
      </c>
      <c r="G10805" s="4" t="s">
        <v>43681</v>
      </c>
    </row>
    <row r="10806" spans="1:7">
      <c r="A10806" s="4" t="s">
        <v>43682</v>
      </c>
      <c r="B10806" s="4" t="s">
        <v>43683</v>
      </c>
      <c r="C10806" s="4" t="s">
        <v>551</v>
      </c>
      <c r="D10806" s="4">
        <v>12</v>
      </c>
      <c r="E10806" s="4" t="s">
        <v>43684</v>
      </c>
      <c r="F10806" s="4">
        <v>0.781503796577454</v>
      </c>
      <c r="G10806" s="4" t="s">
        <v>43685</v>
      </c>
    </row>
    <row r="10807" spans="1:7">
      <c r="A10807" s="4" t="s">
        <v>43686</v>
      </c>
      <c r="B10807" s="4" t="s">
        <v>43687</v>
      </c>
      <c r="C10807" s="4" t="s">
        <v>464</v>
      </c>
      <c r="D10807" s="4">
        <v>42</v>
      </c>
      <c r="E10807" s="4" t="s">
        <v>43688</v>
      </c>
      <c r="F10807" s="4">
        <v>0.781429588794708</v>
      </c>
      <c r="G10807" s="4" t="s">
        <v>43689</v>
      </c>
    </row>
    <row r="10808" spans="1:7">
      <c r="A10808" s="4" t="s">
        <v>43690</v>
      </c>
      <c r="B10808" s="4" t="s">
        <v>43691</v>
      </c>
      <c r="C10808" s="4" t="s">
        <v>551</v>
      </c>
      <c r="D10808" s="4">
        <v>14</v>
      </c>
      <c r="E10808" s="4" t="s">
        <v>43692</v>
      </c>
      <c r="F10808" s="4">
        <v>0.781304597854614</v>
      </c>
      <c r="G10808" s="4" t="s">
        <v>43693</v>
      </c>
    </row>
    <row r="10809" spans="1:7">
      <c r="A10809" s="4" t="s">
        <v>43694</v>
      </c>
      <c r="B10809" s="4" t="s">
        <v>43695</v>
      </c>
      <c r="C10809" s="4" t="s">
        <v>464</v>
      </c>
      <c r="D10809" s="4">
        <v>38</v>
      </c>
      <c r="E10809" s="4" t="s">
        <v>43696</v>
      </c>
      <c r="F10809" s="4">
        <v>0.780875504016876</v>
      </c>
      <c r="G10809" s="4" t="s">
        <v>43697</v>
      </c>
    </row>
    <row r="10810" spans="1:7">
      <c r="A10810" s="4" t="s">
        <v>43698</v>
      </c>
      <c r="B10810" s="4" t="s">
        <v>43699</v>
      </c>
      <c r="C10810" s="4" t="s">
        <v>464</v>
      </c>
      <c r="D10810" s="4">
        <v>23</v>
      </c>
      <c r="E10810" s="4" t="s">
        <v>43700</v>
      </c>
      <c r="F10810" s="4">
        <v>0.780707597732544</v>
      </c>
      <c r="G10810" s="4" t="s">
        <v>43701</v>
      </c>
    </row>
    <row r="10811" spans="1:7">
      <c r="A10811" s="4" t="s">
        <v>43702</v>
      </c>
      <c r="B10811" s="4" t="s">
        <v>43703</v>
      </c>
      <c r="C10811" s="4" t="s">
        <v>464</v>
      </c>
      <c r="D10811" s="4">
        <v>34</v>
      </c>
      <c r="E10811" s="4" t="s">
        <v>43704</v>
      </c>
      <c r="F10811" s="4">
        <v>0.780498504638672</v>
      </c>
      <c r="G10811" s="4" t="s">
        <v>43705</v>
      </c>
    </row>
    <row r="10812" spans="1:7">
      <c r="A10812" s="4" t="s">
        <v>43706</v>
      </c>
      <c r="B10812" s="4" t="s">
        <v>43707</v>
      </c>
      <c r="C10812" s="4" t="s">
        <v>464</v>
      </c>
      <c r="D10812" s="4">
        <v>40</v>
      </c>
      <c r="E10812" s="4" t="s">
        <v>43708</v>
      </c>
      <c r="F10812" s="4">
        <v>0.779237687587738</v>
      </c>
      <c r="G10812" s="4" t="s">
        <v>43709</v>
      </c>
    </row>
    <row r="10813" spans="1:7">
      <c r="A10813" s="4" t="s">
        <v>43710</v>
      </c>
      <c r="B10813" s="4" t="s">
        <v>43711</v>
      </c>
      <c r="C10813" s="4" t="s">
        <v>464</v>
      </c>
      <c r="D10813" s="4">
        <v>39</v>
      </c>
      <c r="E10813" s="4" t="s">
        <v>43712</v>
      </c>
      <c r="F10813" s="4">
        <v>0.779223203659058</v>
      </c>
      <c r="G10813" s="4" t="s">
        <v>43713</v>
      </c>
    </row>
    <row r="10814" spans="1:7">
      <c r="A10814" s="4" t="s">
        <v>43714</v>
      </c>
      <c r="B10814" s="4" t="s">
        <v>43715</v>
      </c>
      <c r="C10814" s="4" t="s">
        <v>464</v>
      </c>
      <c r="D10814" s="4">
        <v>41</v>
      </c>
      <c r="E10814" s="4" t="s">
        <v>43716</v>
      </c>
      <c r="F10814" s="4">
        <v>0.778963804244995</v>
      </c>
      <c r="G10814" s="4" t="s">
        <v>43717</v>
      </c>
    </row>
    <row r="10815" spans="1:7">
      <c r="A10815" s="4" t="s">
        <v>43718</v>
      </c>
      <c r="B10815" s="4" t="s">
        <v>43719</v>
      </c>
      <c r="C10815" s="4" t="s">
        <v>464</v>
      </c>
      <c r="D10815" s="4">
        <v>33</v>
      </c>
      <c r="E10815" s="4" t="s">
        <v>43720</v>
      </c>
      <c r="F10815" s="4">
        <v>0.778944611549377</v>
      </c>
      <c r="G10815" s="4" t="s">
        <v>43721</v>
      </c>
    </row>
    <row r="10816" spans="1:7">
      <c r="A10816" s="4" t="s">
        <v>43722</v>
      </c>
      <c r="B10816" s="4" t="s">
        <v>43723</v>
      </c>
      <c r="C10816" s="4" t="s">
        <v>464</v>
      </c>
      <c r="D10816" s="4">
        <v>21</v>
      </c>
      <c r="E10816" s="4" t="s">
        <v>43724</v>
      </c>
      <c r="F10816" s="4">
        <v>0.778347909450531</v>
      </c>
      <c r="G10816" s="4" t="s">
        <v>43725</v>
      </c>
    </row>
    <row r="10817" spans="1:7">
      <c r="A10817" s="4" t="s">
        <v>43726</v>
      </c>
      <c r="B10817" s="4" t="s">
        <v>43727</v>
      </c>
      <c r="C10817" s="4" t="s">
        <v>464</v>
      </c>
      <c r="D10817" s="4">
        <v>34</v>
      </c>
      <c r="E10817" s="4" t="s">
        <v>43728</v>
      </c>
      <c r="F10817" s="4">
        <v>0.7783203125</v>
      </c>
      <c r="G10817" s="4" t="s">
        <v>43729</v>
      </c>
    </row>
    <row r="10818" spans="1:7">
      <c r="A10818" s="4" t="s">
        <v>43730</v>
      </c>
      <c r="B10818" s="4" t="s">
        <v>43731</v>
      </c>
      <c r="C10818" s="4" t="s">
        <v>464</v>
      </c>
      <c r="D10818" s="4">
        <v>35</v>
      </c>
      <c r="E10818" s="4" t="s">
        <v>43732</v>
      </c>
      <c r="F10818" s="4">
        <v>0.778166592121124</v>
      </c>
      <c r="G10818" s="4" t="s">
        <v>43733</v>
      </c>
    </row>
    <row r="10819" spans="1:7">
      <c r="A10819" s="4" t="s">
        <v>43734</v>
      </c>
      <c r="B10819" s="4" t="s">
        <v>43735</v>
      </c>
      <c r="C10819" s="4" t="s">
        <v>464</v>
      </c>
      <c r="D10819" s="4">
        <v>29</v>
      </c>
      <c r="E10819" s="4" t="s">
        <v>43736</v>
      </c>
      <c r="F10819" s="4">
        <v>0.778095722198486</v>
      </c>
      <c r="G10819" s="4" t="s">
        <v>43737</v>
      </c>
    </row>
    <row r="10820" spans="1:7">
      <c r="A10820" s="4" t="s">
        <v>43738</v>
      </c>
      <c r="B10820" s="4" t="s">
        <v>43739</v>
      </c>
      <c r="C10820" s="4" t="s">
        <v>464</v>
      </c>
      <c r="D10820" s="4">
        <v>26</v>
      </c>
      <c r="E10820" s="4" t="s">
        <v>43740</v>
      </c>
      <c r="F10820" s="4">
        <v>0.778072714805603</v>
      </c>
      <c r="G10820" s="4" t="s">
        <v>43741</v>
      </c>
    </row>
    <row r="10821" spans="1:7">
      <c r="A10821" s="4" t="s">
        <v>43742</v>
      </c>
      <c r="B10821" s="4" t="s">
        <v>43743</v>
      </c>
      <c r="C10821" s="4" t="s">
        <v>464</v>
      </c>
      <c r="D10821" s="4">
        <v>31</v>
      </c>
      <c r="E10821" s="4" t="s">
        <v>43744</v>
      </c>
      <c r="F10821" s="4">
        <v>0.777652621269226</v>
      </c>
      <c r="G10821" s="4" t="s">
        <v>43745</v>
      </c>
    </row>
    <row r="10822" spans="1:7">
      <c r="A10822" s="4" t="s">
        <v>43746</v>
      </c>
      <c r="B10822" s="4" t="s">
        <v>43747</v>
      </c>
      <c r="C10822" s="4" t="s">
        <v>464</v>
      </c>
      <c r="D10822" s="4">
        <v>39</v>
      </c>
      <c r="E10822" s="4" t="s">
        <v>43748</v>
      </c>
      <c r="F10822" s="4">
        <v>0.777513444423676</v>
      </c>
      <c r="G10822" s="4" t="s">
        <v>43749</v>
      </c>
    </row>
    <row r="10823" spans="1:7">
      <c r="A10823" s="4" t="s">
        <v>43750</v>
      </c>
      <c r="B10823" s="4" t="s">
        <v>43751</v>
      </c>
      <c r="C10823" s="4" t="s">
        <v>464</v>
      </c>
      <c r="D10823" s="4">
        <v>42</v>
      </c>
      <c r="E10823" s="4" t="s">
        <v>43752</v>
      </c>
      <c r="F10823" s="4">
        <v>0.777380049228668</v>
      </c>
      <c r="G10823" s="4" t="s">
        <v>43753</v>
      </c>
    </row>
    <row r="10824" spans="1:7">
      <c r="A10824" s="4" t="s">
        <v>43754</v>
      </c>
      <c r="B10824" s="4" t="s">
        <v>43755</v>
      </c>
      <c r="C10824" s="4" t="s">
        <v>464</v>
      </c>
      <c r="D10824" s="4">
        <v>43</v>
      </c>
      <c r="E10824" s="4" t="s">
        <v>43756</v>
      </c>
      <c r="F10824" s="4">
        <v>0.777318120002747</v>
      </c>
      <c r="G10824" s="4" t="s">
        <v>43757</v>
      </c>
    </row>
    <row r="10825" spans="1:7">
      <c r="A10825" s="4" t="s">
        <v>43758</v>
      </c>
      <c r="B10825" s="4" t="s">
        <v>43759</v>
      </c>
      <c r="C10825" s="4" t="s">
        <v>464</v>
      </c>
      <c r="D10825" s="4">
        <v>36</v>
      </c>
      <c r="E10825" s="4" t="s">
        <v>43760</v>
      </c>
      <c r="F10825" s="4">
        <v>0.777191400527954</v>
      </c>
      <c r="G10825" s="4" t="s">
        <v>43761</v>
      </c>
    </row>
    <row r="10826" spans="1:7">
      <c r="A10826" s="4" t="s">
        <v>43762</v>
      </c>
      <c r="B10826" s="4" t="s">
        <v>43763</v>
      </c>
      <c r="C10826" s="4" t="s">
        <v>464</v>
      </c>
      <c r="D10826" s="4">
        <v>41</v>
      </c>
      <c r="E10826" s="4" t="s">
        <v>43764</v>
      </c>
      <c r="F10826" s="4">
        <v>0.776854991912842</v>
      </c>
      <c r="G10826" s="4" t="s">
        <v>43765</v>
      </c>
    </row>
    <row r="10827" spans="1:7">
      <c r="A10827" s="4" t="s">
        <v>43766</v>
      </c>
      <c r="B10827" s="4" t="s">
        <v>43767</v>
      </c>
      <c r="C10827" s="4" t="s">
        <v>464</v>
      </c>
      <c r="D10827" s="4">
        <v>37</v>
      </c>
      <c r="E10827" s="4" t="s">
        <v>43768</v>
      </c>
      <c r="F10827" s="4">
        <v>0.776801943778992</v>
      </c>
      <c r="G10827" s="4" t="s">
        <v>43769</v>
      </c>
    </row>
    <row r="10828" spans="1:7">
      <c r="A10828" s="4" t="s">
        <v>43770</v>
      </c>
      <c r="B10828" s="4" t="s">
        <v>43771</v>
      </c>
      <c r="C10828" s="4" t="s">
        <v>464</v>
      </c>
      <c r="D10828" s="4">
        <v>38</v>
      </c>
      <c r="E10828" s="4" t="s">
        <v>43772</v>
      </c>
      <c r="F10828" s="4">
        <v>0.776558458805084</v>
      </c>
      <c r="G10828" s="4" t="s">
        <v>43773</v>
      </c>
    </row>
    <row r="10829" spans="1:7">
      <c r="A10829" s="4" t="s">
        <v>43774</v>
      </c>
      <c r="B10829" s="4" t="s">
        <v>43775</v>
      </c>
      <c r="C10829" s="4" t="s">
        <v>464</v>
      </c>
      <c r="D10829" s="4">
        <v>33</v>
      </c>
      <c r="E10829" s="4" t="s">
        <v>43776</v>
      </c>
      <c r="F10829" s="4">
        <v>0.776261329650879</v>
      </c>
      <c r="G10829" s="4" t="s">
        <v>43777</v>
      </c>
    </row>
    <row r="10830" spans="1:7">
      <c r="A10830" s="4" t="s">
        <v>43778</v>
      </c>
      <c r="B10830" s="4" t="s">
        <v>43779</v>
      </c>
      <c r="C10830" s="4" t="s">
        <v>464</v>
      </c>
      <c r="D10830" s="4">
        <v>32</v>
      </c>
      <c r="E10830" s="4" t="s">
        <v>43780</v>
      </c>
      <c r="F10830" s="4">
        <v>0.776239812374115</v>
      </c>
      <c r="G10830" s="4" t="s">
        <v>43781</v>
      </c>
    </row>
    <row r="10831" spans="1:7">
      <c r="A10831" s="4" t="s">
        <v>43782</v>
      </c>
      <c r="B10831" s="4" t="s">
        <v>43783</v>
      </c>
      <c r="C10831" s="4" t="s">
        <v>464</v>
      </c>
      <c r="D10831" s="4">
        <v>34</v>
      </c>
      <c r="E10831" s="4" t="s">
        <v>43784</v>
      </c>
      <c r="F10831" s="4">
        <v>0.77607387304306</v>
      </c>
      <c r="G10831" s="4" t="s">
        <v>43785</v>
      </c>
    </row>
    <row r="10832" spans="1:7">
      <c r="A10832" s="4" t="s">
        <v>43786</v>
      </c>
      <c r="B10832" s="4" t="s">
        <v>43787</v>
      </c>
      <c r="C10832" s="4" t="s">
        <v>464</v>
      </c>
      <c r="D10832" s="4">
        <v>44</v>
      </c>
      <c r="E10832" s="4" t="s">
        <v>43788</v>
      </c>
      <c r="F10832" s="4">
        <v>0.776024580001831</v>
      </c>
      <c r="G10832" s="4" t="s">
        <v>43789</v>
      </c>
    </row>
    <row r="10833" spans="1:7">
      <c r="A10833" s="4" t="s">
        <v>43790</v>
      </c>
      <c r="B10833" s="4" t="s">
        <v>43791</v>
      </c>
      <c r="C10833" s="4" t="s">
        <v>464</v>
      </c>
      <c r="D10833" s="4">
        <v>26</v>
      </c>
      <c r="E10833" s="4" t="s">
        <v>43792</v>
      </c>
      <c r="F10833" s="4">
        <v>0.775956511497498</v>
      </c>
      <c r="G10833" s="4" t="s">
        <v>43793</v>
      </c>
    </row>
    <row r="10834" spans="1:7">
      <c r="A10834" s="4" t="s">
        <v>43794</v>
      </c>
      <c r="B10834" s="4" t="s">
        <v>43795</v>
      </c>
      <c r="C10834" s="4" t="s">
        <v>464</v>
      </c>
      <c r="D10834" s="4">
        <v>32</v>
      </c>
      <c r="E10834" s="4" t="s">
        <v>43796</v>
      </c>
      <c r="F10834" s="4">
        <v>0.775679528713226</v>
      </c>
      <c r="G10834" s="4" t="s">
        <v>43797</v>
      </c>
    </row>
    <row r="10835" spans="1:7">
      <c r="A10835" s="4" t="s">
        <v>43798</v>
      </c>
      <c r="B10835" s="4" t="s">
        <v>43799</v>
      </c>
      <c r="C10835" s="4" t="s">
        <v>464</v>
      </c>
      <c r="D10835" s="4">
        <v>42</v>
      </c>
      <c r="E10835" s="4" t="s">
        <v>43800</v>
      </c>
      <c r="F10835" s="4">
        <v>0.775592744350433</v>
      </c>
      <c r="G10835" s="4" t="s">
        <v>43801</v>
      </c>
    </row>
    <row r="10836" spans="1:7">
      <c r="A10836" s="4" t="s">
        <v>43802</v>
      </c>
      <c r="B10836" s="4" t="s">
        <v>43803</v>
      </c>
      <c r="C10836" s="4" t="s">
        <v>464</v>
      </c>
      <c r="D10836" s="4">
        <v>37</v>
      </c>
      <c r="E10836" s="4" t="s">
        <v>43804</v>
      </c>
      <c r="F10836" s="4">
        <v>0.775253713130951</v>
      </c>
      <c r="G10836" s="4" t="s">
        <v>43805</v>
      </c>
    </row>
    <row r="10837" spans="1:7">
      <c r="A10837" s="4" t="s">
        <v>43806</v>
      </c>
      <c r="B10837" s="4" t="s">
        <v>43807</v>
      </c>
      <c r="C10837" s="4" t="s">
        <v>464</v>
      </c>
      <c r="D10837" s="4">
        <v>35</v>
      </c>
      <c r="E10837" s="4" t="s">
        <v>43808</v>
      </c>
      <c r="F10837" s="4">
        <v>0.775253713130951</v>
      </c>
      <c r="G10837" s="4" t="s">
        <v>43809</v>
      </c>
    </row>
    <row r="10838" spans="1:7">
      <c r="A10838" s="4" t="s">
        <v>43810</v>
      </c>
      <c r="B10838" s="4" t="s">
        <v>43811</v>
      </c>
      <c r="C10838" s="4" t="s">
        <v>464</v>
      </c>
      <c r="D10838" s="4">
        <v>39</v>
      </c>
      <c r="E10838" s="4" t="s">
        <v>43812</v>
      </c>
      <c r="F10838" s="4">
        <v>0.77519690990448</v>
      </c>
      <c r="G10838" s="4" t="s">
        <v>43813</v>
      </c>
    </row>
    <row r="10839" spans="1:7">
      <c r="A10839" s="4" t="s">
        <v>43814</v>
      </c>
      <c r="B10839" s="4" t="s">
        <v>43815</v>
      </c>
      <c r="C10839" s="4" t="s">
        <v>464</v>
      </c>
      <c r="D10839" s="4">
        <v>36</v>
      </c>
      <c r="E10839" s="4" t="s">
        <v>43816</v>
      </c>
      <c r="F10839" s="4">
        <v>0.775063395500183</v>
      </c>
      <c r="G10839" s="4" t="s">
        <v>43817</v>
      </c>
    </row>
    <row r="10840" spans="1:7">
      <c r="A10840" s="4" t="s">
        <v>921</v>
      </c>
      <c r="B10840" s="4" t="s">
        <v>922</v>
      </c>
      <c r="C10840" s="4" t="s">
        <v>464</v>
      </c>
      <c r="D10840" s="4">
        <v>37</v>
      </c>
      <c r="E10840" s="4" t="s">
        <v>923</v>
      </c>
      <c r="F10840" s="4">
        <v>0.774948358535767</v>
      </c>
      <c r="G10840" s="4" t="s">
        <v>924</v>
      </c>
    </row>
    <row r="10841" spans="1:7">
      <c r="A10841" s="4" t="s">
        <v>43818</v>
      </c>
      <c r="B10841" s="4" t="s">
        <v>43819</v>
      </c>
      <c r="C10841" s="4" t="s">
        <v>464</v>
      </c>
      <c r="D10841" s="4">
        <v>40</v>
      </c>
      <c r="E10841" s="4" t="s">
        <v>43820</v>
      </c>
      <c r="F10841" s="4">
        <v>0.774813532829285</v>
      </c>
      <c r="G10841" s="4" t="s">
        <v>43821</v>
      </c>
    </row>
    <row r="10842" spans="1:7">
      <c r="A10842" s="4" t="s">
        <v>43822</v>
      </c>
      <c r="B10842" s="4" t="s">
        <v>43823</v>
      </c>
      <c r="C10842" s="4" t="s">
        <v>464</v>
      </c>
      <c r="D10842" s="4">
        <v>39</v>
      </c>
      <c r="E10842" s="4" t="s">
        <v>43824</v>
      </c>
      <c r="F10842" s="4">
        <v>0.774780869483948</v>
      </c>
      <c r="G10842" s="4" t="s">
        <v>43825</v>
      </c>
    </row>
    <row r="10843" spans="1:7">
      <c r="A10843" s="4" t="s">
        <v>43826</v>
      </c>
      <c r="B10843" s="4" t="s">
        <v>43827</v>
      </c>
      <c r="C10843" s="4" t="s">
        <v>464</v>
      </c>
      <c r="D10843" s="4">
        <v>40</v>
      </c>
      <c r="E10843" s="4" t="s">
        <v>43828</v>
      </c>
      <c r="F10843" s="4">
        <v>0.774672389030457</v>
      </c>
      <c r="G10843" s="4" t="s">
        <v>43829</v>
      </c>
    </row>
    <row r="10844" spans="1:7">
      <c r="A10844" s="4" t="s">
        <v>43830</v>
      </c>
      <c r="B10844" s="4" t="s">
        <v>43831</v>
      </c>
      <c r="C10844" s="4" t="s">
        <v>551</v>
      </c>
      <c r="D10844" s="4">
        <v>21</v>
      </c>
      <c r="E10844" s="4" t="s">
        <v>43832</v>
      </c>
      <c r="F10844" s="4">
        <v>0.774552226066589</v>
      </c>
      <c r="G10844" s="4" t="s">
        <v>43833</v>
      </c>
    </row>
    <row r="10845" spans="1:7">
      <c r="A10845" s="4" t="s">
        <v>43834</v>
      </c>
      <c r="B10845" s="4" t="s">
        <v>43835</v>
      </c>
      <c r="C10845" s="4" t="s">
        <v>464</v>
      </c>
      <c r="D10845" s="4">
        <v>28</v>
      </c>
      <c r="E10845" s="4" t="s">
        <v>43836</v>
      </c>
      <c r="F10845" s="4">
        <v>0.774283468723297</v>
      </c>
      <c r="G10845" s="4" t="s">
        <v>43837</v>
      </c>
    </row>
    <row r="10846" spans="1:7">
      <c r="A10846" s="4" t="s">
        <v>43838</v>
      </c>
      <c r="B10846" s="4" t="s">
        <v>43839</v>
      </c>
      <c r="C10846" s="4" t="s">
        <v>464</v>
      </c>
      <c r="D10846" s="4">
        <v>38</v>
      </c>
      <c r="E10846" s="4" t="s">
        <v>43840</v>
      </c>
      <c r="F10846" s="4">
        <v>0.774231851100922</v>
      </c>
      <c r="G10846" s="4" t="s">
        <v>43841</v>
      </c>
    </row>
    <row r="10847" spans="1:7">
      <c r="A10847" s="4" t="s">
        <v>43842</v>
      </c>
      <c r="B10847" s="4" t="s">
        <v>43843</v>
      </c>
      <c r="C10847" s="4" t="s">
        <v>464</v>
      </c>
      <c r="D10847" s="4">
        <v>38</v>
      </c>
      <c r="E10847" s="4" t="s">
        <v>43844</v>
      </c>
      <c r="F10847" s="4">
        <v>0.774104356765747</v>
      </c>
      <c r="G10847" s="4" t="s">
        <v>43845</v>
      </c>
    </row>
    <row r="10848" spans="1:7">
      <c r="A10848" s="4" t="s">
        <v>43846</v>
      </c>
      <c r="B10848" s="4" t="s">
        <v>43847</v>
      </c>
      <c r="C10848" s="4" t="s">
        <v>4103</v>
      </c>
      <c r="D10848" s="4">
        <v>21</v>
      </c>
      <c r="E10848" s="4" t="s">
        <v>43848</v>
      </c>
      <c r="F10848" s="4">
        <v>0.773852169513702</v>
      </c>
      <c r="G10848" s="4" t="s">
        <v>43849</v>
      </c>
    </row>
    <row r="10849" spans="1:7">
      <c r="A10849" s="4" t="s">
        <v>43850</v>
      </c>
      <c r="B10849" s="4" t="s">
        <v>43851</v>
      </c>
      <c r="C10849" s="4" t="s">
        <v>551</v>
      </c>
      <c r="D10849" s="4">
        <v>16</v>
      </c>
      <c r="E10849" s="4" t="s">
        <v>43852</v>
      </c>
      <c r="F10849" s="4">
        <v>0.773852169513702</v>
      </c>
      <c r="G10849" s="4" t="s">
        <v>43853</v>
      </c>
    </row>
    <row r="10850" spans="1:7">
      <c r="A10850" s="4" t="s">
        <v>43854</v>
      </c>
      <c r="B10850" s="4" t="s">
        <v>43855</v>
      </c>
      <c r="C10850" s="4" t="s">
        <v>551</v>
      </c>
      <c r="D10850" s="4">
        <v>18</v>
      </c>
      <c r="E10850" s="4" t="s">
        <v>43856</v>
      </c>
      <c r="F10850" s="4">
        <v>0.773807287216187</v>
      </c>
      <c r="G10850" s="4" t="s">
        <v>43857</v>
      </c>
    </row>
    <row r="10851" spans="1:7">
      <c r="A10851" s="4" t="s">
        <v>43858</v>
      </c>
      <c r="B10851" s="4" t="s">
        <v>43859</v>
      </c>
      <c r="C10851" s="4" t="s">
        <v>3050</v>
      </c>
      <c r="D10851" s="4">
        <v>3</v>
      </c>
      <c r="E10851" s="4" t="s">
        <v>43860</v>
      </c>
      <c r="F10851" s="4">
        <v>0.773629307746887</v>
      </c>
      <c r="G10851" s="4" t="s">
        <v>43861</v>
      </c>
    </row>
    <row r="10852" spans="1:7">
      <c r="A10852" s="4" t="s">
        <v>43862</v>
      </c>
      <c r="B10852" s="4" t="s">
        <v>43863</v>
      </c>
      <c r="C10852" s="4" t="s">
        <v>464</v>
      </c>
      <c r="D10852" s="4">
        <v>39</v>
      </c>
      <c r="E10852" s="4" t="s">
        <v>43864</v>
      </c>
      <c r="F10852" s="4">
        <v>0.773184895515442</v>
      </c>
      <c r="G10852" s="4" t="s">
        <v>43865</v>
      </c>
    </row>
    <row r="10853" spans="1:7">
      <c r="A10853" s="4" t="s">
        <v>43866</v>
      </c>
      <c r="B10853" s="4" t="s">
        <v>43867</v>
      </c>
      <c r="C10853" s="4" t="s">
        <v>464</v>
      </c>
      <c r="D10853" s="4">
        <v>34</v>
      </c>
      <c r="E10853" s="4" t="s">
        <v>43868</v>
      </c>
      <c r="F10853" s="4">
        <v>0.772120893001556</v>
      </c>
      <c r="G10853" s="4" t="s">
        <v>43869</v>
      </c>
    </row>
    <row r="10854" spans="1:7">
      <c r="A10854" s="4" t="s">
        <v>43870</v>
      </c>
      <c r="B10854" s="4" t="s">
        <v>43871</v>
      </c>
      <c r="C10854" s="4" t="s">
        <v>464</v>
      </c>
      <c r="D10854" s="4">
        <v>41</v>
      </c>
      <c r="E10854" s="4" t="s">
        <v>43872</v>
      </c>
      <c r="F10854" s="4">
        <v>0.772101163864136</v>
      </c>
      <c r="G10854" s="4" t="s">
        <v>43873</v>
      </c>
    </row>
    <row r="10855" spans="1:7">
      <c r="A10855" s="4" t="s">
        <v>43874</v>
      </c>
      <c r="B10855" s="4" t="s">
        <v>43875</v>
      </c>
      <c r="C10855" s="4" t="s">
        <v>464</v>
      </c>
      <c r="D10855" s="4">
        <v>40</v>
      </c>
      <c r="E10855" s="4" t="s">
        <v>43876</v>
      </c>
      <c r="F10855" s="4">
        <v>0.771661818027496</v>
      </c>
      <c r="G10855" s="4" t="s">
        <v>43877</v>
      </c>
    </row>
    <row r="10856" spans="1:7">
      <c r="A10856" s="4" t="s">
        <v>43878</v>
      </c>
      <c r="B10856" s="4" t="s">
        <v>43879</v>
      </c>
      <c r="C10856" s="4" t="s">
        <v>464</v>
      </c>
      <c r="D10856" s="4">
        <v>31</v>
      </c>
      <c r="E10856" s="4" t="s">
        <v>43880</v>
      </c>
      <c r="F10856" s="4">
        <v>0.771424293518066</v>
      </c>
      <c r="G10856" s="4" t="s">
        <v>43881</v>
      </c>
    </row>
    <row r="10857" spans="1:7">
      <c r="A10857" s="4" t="s">
        <v>43882</v>
      </c>
      <c r="B10857" s="4" t="s">
        <v>43883</v>
      </c>
      <c r="C10857" s="4" t="s">
        <v>464</v>
      </c>
      <c r="D10857" s="4">
        <v>30</v>
      </c>
      <c r="E10857" s="4" t="s">
        <v>43884</v>
      </c>
      <c r="F10857" s="4">
        <v>0.771424293518066</v>
      </c>
      <c r="G10857" s="4" t="s">
        <v>43885</v>
      </c>
    </row>
    <row r="10858" spans="1:7">
      <c r="A10858" s="4" t="s">
        <v>43886</v>
      </c>
      <c r="B10858" s="4" t="s">
        <v>43887</v>
      </c>
      <c r="C10858" s="4" t="s">
        <v>464</v>
      </c>
      <c r="D10858" s="4">
        <v>27</v>
      </c>
      <c r="E10858" s="4" t="s">
        <v>43888</v>
      </c>
      <c r="F10858" s="4">
        <v>0.771424293518066</v>
      </c>
      <c r="G10858" s="4" t="s">
        <v>43889</v>
      </c>
    </row>
    <row r="10859" spans="1:7">
      <c r="A10859" s="4" t="s">
        <v>43890</v>
      </c>
      <c r="B10859" s="4" t="s">
        <v>43891</v>
      </c>
      <c r="C10859" s="4" t="s">
        <v>464</v>
      </c>
      <c r="D10859" s="4">
        <v>39</v>
      </c>
      <c r="E10859" s="4" t="s">
        <v>43892</v>
      </c>
      <c r="F10859" s="4">
        <v>0.771403312683105</v>
      </c>
      <c r="G10859" s="4" t="s">
        <v>43893</v>
      </c>
    </row>
    <row r="10860" spans="1:7">
      <c r="A10860" s="4" t="s">
        <v>43894</v>
      </c>
      <c r="B10860" s="4" t="s">
        <v>43895</v>
      </c>
      <c r="C10860" s="4" t="s">
        <v>464</v>
      </c>
      <c r="D10860" s="4">
        <v>30</v>
      </c>
      <c r="E10860" s="4" t="s">
        <v>43896</v>
      </c>
      <c r="F10860" s="4">
        <v>0.770752787590027</v>
      </c>
      <c r="G10860" s="4" t="s">
        <v>43897</v>
      </c>
    </row>
    <row r="10861" spans="1:7">
      <c r="A10861" s="4" t="s">
        <v>43898</v>
      </c>
      <c r="B10861" s="4" t="s">
        <v>43899</v>
      </c>
      <c r="C10861" s="4" t="s">
        <v>464</v>
      </c>
      <c r="D10861" s="4">
        <v>36</v>
      </c>
      <c r="E10861" s="4" t="s">
        <v>43900</v>
      </c>
      <c r="F10861" s="4">
        <v>0.770645260810852</v>
      </c>
      <c r="G10861" s="4" t="s">
        <v>43901</v>
      </c>
    </row>
    <row r="10862" spans="1:7">
      <c r="A10862" s="4" t="s">
        <v>43902</v>
      </c>
      <c r="B10862" s="4" t="s">
        <v>43903</v>
      </c>
      <c r="C10862" s="4" t="s">
        <v>464</v>
      </c>
      <c r="D10862" s="4">
        <v>44</v>
      </c>
      <c r="E10862" s="4" t="s">
        <v>43904</v>
      </c>
      <c r="F10862" s="4">
        <v>0.770438671112061</v>
      </c>
      <c r="G10862" s="4" t="s">
        <v>43905</v>
      </c>
    </row>
    <row r="10863" spans="1:7">
      <c r="A10863" s="4" t="s">
        <v>43906</v>
      </c>
      <c r="B10863" s="4" t="s">
        <v>43907</v>
      </c>
      <c r="C10863" s="4" t="s">
        <v>464</v>
      </c>
      <c r="D10863" s="4">
        <v>33</v>
      </c>
      <c r="E10863" s="4" t="s">
        <v>43908</v>
      </c>
      <c r="F10863" s="4">
        <v>0.770180463790894</v>
      </c>
      <c r="G10863" s="4" t="s">
        <v>43909</v>
      </c>
    </row>
    <row r="10864" spans="1:7">
      <c r="A10864" s="4" t="s">
        <v>43910</v>
      </c>
      <c r="B10864" s="4" t="s">
        <v>43911</v>
      </c>
      <c r="C10864" s="4" t="s">
        <v>464</v>
      </c>
      <c r="D10864" s="4">
        <v>38</v>
      </c>
      <c r="E10864" s="4" t="s">
        <v>43912</v>
      </c>
      <c r="F10864" s="4">
        <v>0.770089030265808</v>
      </c>
      <c r="G10864" s="4" t="s">
        <v>43913</v>
      </c>
    </row>
    <row r="10865" spans="1:7">
      <c r="A10865" s="4" t="s">
        <v>43914</v>
      </c>
      <c r="B10865" s="4" t="s">
        <v>43915</v>
      </c>
      <c r="C10865" s="4" t="s">
        <v>464</v>
      </c>
      <c r="D10865" s="4">
        <v>30</v>
      </c>
      <c r="E10865" s="4" t="s">
        <v>43916</v>
      </c>
      <c r="F10865" s="4">
        <v>0.769969880580902</v>
      </c>
      <c r="G10865" s="4" t="s">
        <v>43917</v>
      </c>
    </row>
    <row r="10866" spans="1:7">
      <c r="A10866" s="4" t="s">
        <v>43918</v>
      </c>
      <c r="B10866" s="4" t="s">
        <v>43919</v>
      </c>
      <c r="C10866" s="4" t="s">
        <v>464</v>
      </c>
      <c r="D10866" s="4">
        <v>45</v>
      </c>
      <c r="E10866" s="4" t="s">
        <v>43920</v>
      </c>
      <c r="F10866" s="4">
        <v>0.769873261451721</v>
      </c>
      <c r="G10866" s="4" t="s">
        <v>43921</v>
      </c>
    </row>
    <row r="10867" spans="1:7">
      <c r="A10867" s="4" t="s">
        <v>43922</v>
      </c>
      <c r="B10867" s="4" t="s">
        <v>43923</v>
      </c>
      <c r="C10867" s="4" t="s">
        <v>464</v>
      </c>
      <c r="D10867" s="4">
        <v>38</v>
      </c>
      <c r="E10867" s="4" t="s">
        <v>43924</v>
      </c>
      <c r="F10867" s="4">
        <v>0.76973158121109</v>
      </c>
      <c r="G10867" s="4" t="s">
        <v>43925</v>
      </c>
    </row>
    <row r="10868" spans="1:7">
      <c r="A10868" s="4" t="s">
        <v>43926</v>
      </c>
      <c r="B10868" s="4" t="s">
        <v>43927</v>
      </c>
      <c r="C10868" s="4" t="s">
        <v>551</v>
      </c>
      <c r="D10868" s="4">
        <v>11</v>
      </c>
      <c r="E10868" s="4" t="s">
        <v>43928</v>
      </c>
      <c r="F10868" s="4">
        <v>0.769652247428894</v>
      </c>
      <c r="G10868" s="4" t="s">
        <v>43929</v>
      </c>
    </row>
    <row r="10869" spans="1:7">
      <c r="A10869" s="4" t="s">
        <v>43930</v>
      </c>
      <c r="B10869" s="4" t="s">
        <v>43931</v>
      </c>
      <c r="C10869" s="4" t="s">
        <v>464</v>
      </c>
      <c r="D10869" s="4">
        <v>37</v>
      </c>
      <c r="E10869" s="4" t="s">
        <v>43932</v>
      </c>
      <c r="F10869" s="4">
        <v>0.76946085691452</v>
      </c>
      <c r="G10869" s="4" t="s">
        <v>43933</v>
      </c>
    </row>
    <row r="10870" spans="1:7">
      <c r="A10870" s="4" t="s">
        <v>43934</v>
      </c>
      <c r="B10870" s="4" t="s">
        <v>43935</v>
      </c>
      <c r="C10870" s="4" t="s">
        <v>464</v>
      </c>
      <c r="D10870" s="4">
        <v>39</v>
      </c>
      <c r="E10870" s="4" t="s">
        <v>43936</v>
      </c>
      <c r="F10870" s="4">
        <v>0.769258260726929</v>
      </c>
      <c r="G10870" s="4" t="s">
        <v>43937</v>
      </c>
    </row>
    <row r="10871" spans="1:7">
      <c r="A10871" s="4" t="s">
        <v>43938</v>
      </c>
      <c r="B10871" s="4" t="s">
        <v>43939</v>
      </c>
      <c r="C10871" s="4" t="s">
        <v>464</v>
      </c>
      <c r="D10871" s="4">
        <v>36</v>
      </c>
      <c r="E10871" s="4" t="s">
        <v>43940</v>
      </c>
      <c r="F10871" s="4">
        <v>0.769258260726929</v>
      </c>
      <c r="G10871" s="4" t="s">
        <v>43941</v>
      </c>
    </row>
    <row r="10872" spans="1:7">
      <c r="A10872" s="4" t="s">
        <v>43942</v>
      </c>
      <c r="B10872" s="4" t="s">
        <v>43943</v>
      </c>
      <c r="C10872" s="4" t="s">
        <v>464</v>
      </c>
      <c r="D10872" s="4">
        <v>32</v>
      </c>
      <c r="E10872" s="4" t="s">
        <v>43944</v>
      </c>
      <c r="F10872" s="4">
        <v>0.769200265407562</v>
      </c>
      <c r="G10872" s="4" t="s">
        <v>43945</v>
      </c>
    </row>
    <row r="10873" spans="1:7">
      <c r="A10873" s="4" t="s">
        <v>43946</v>
      </c>
      <c r="B10873" s="4" t="s">
        <v>43947</v>
      </c>
      <c r="C10873" s="4" t="s">
        <v>464</v>
      </c>
      <c r="D10873" s="4">
        <v>41</v>
      </c>
      <c r="E10873" s="4" t="s">
        <v>43948</v>
      </c>
      <c r="F10873" s="4">
        <v>0.768480241298676</v>
      </c>
      <c r="G10873" s="4" t="s">
        <v>43949</v>
      </c>
    </row>
    <row r="10874" spans="1:7">
      <c r="A10874" s="4" t="s">
        <v>43950</v>
      </c>
      <c r="B10874" s="4" t="s">
        <v>43951</v>
      </c>
      <c r="C10874" s="4" t="s">
        <v>551</v>
      </c>
      <c r="D10874" s="4">
        <v>17</v>
      </c>
      <c r="E10874" s="4" t="s">
        <v>43952</v>
      </c>
      <c r="F10874" s="4">
        <v>0.768411993980408</v>
      </c>
      <c r="G10874" s="4" t="s">
        <v>43953</v>
      </c>
    </row>
    <row r="10875" spans="1:7">
      <c r="A10875" s="4" t="s">
        <v>43954</v>
      </c>
      <c r="B10875" s="4" t="s">
        <v>43955</v>
      </c>
      <c r="C10875" s="4" t="s">
        <v>551</v>
      </c>
      <c r="D10875" s="4">
        <v>14</v>
      </c>
      <c r="E10875" s="4" t="s">
        <v>43956</v>
      </c>
      <c r="F10875" s="4">
        <v>0.768411993980408</v>
      </c>
      <c r="G10875" s="4" t="s">
        <v>43957</v>
      </c>
    </row>
    <row r="10876" spans="1:7">
      <c r="A10876" s="4" t="s">
        <v>43958</v>
      </c>
      <c r="B10876" s="4" t="s">
        <v>43959</v>
      </c>
      <c r="C10876" s="4" t="s">
        <v>464</v>
      </c>
      <c r="D10876" s="4">
        <v>41</v>
      </c>
      <c r="E10876" s="4" t="s">
        <v>43960</v>
      </c>
      <c r="F10876" s="4">
        <v>0.768069267272949</v>
      </c>
      <c r="G10876" s="4" t="s">
        <v>43961</v>
      </c>
    </row>
    <row r="10877" spans="1:7">
      <c r="A10877" s="4" t="s">
        <v>43962</v>
      </c>
      <c r="B10877" s="4" t="s">
        <v>43963</v>
      </c>
      <c r="C10877" s="4" t="s">
        <v>464</v>
      </c>
      <c r="D10877" s="4">
        <v>35</v>
      </c>
      <c r="E10877" s="4" t="s">
        <v>43964</v>
      </c>
      <c r="F10877" s="4">
        <v>0.76793771982193</v>
      </c>
      <c r="G10877" s="4" t="s">
        <v>43965</v>
      </c>
    </row>
    <row r="10878" spans="1:7">
      <c r="A10878" s="4" t="s">
        <v>43966</v>
      </c>
      <c r="B10878" s="4" t="s">
        <v>43967</v>
      </c>
      <c r="C10878" s="4" t="s">
        <v>464</v>
      </c>
      <c r="D10878" s="4">
        <v>35</v>
      </c>
      <c r="E10878" s="4" t="s">
        <v>43968</v>
      </c>
      <c r="F10878" s="4">
        <v>0.767928659915924</v>
      </c>
      <c r="G10878" s="4" t="s">
        <v>43969</v>
      </c>
    </row>
    <row r="10879" spans="1:7">
      <c r="A10879" s="4" t="s">
        <v>43970</v>
      </c>
      <c r="B10879" s="4" t="s">
        <v>43971</v>
      </c>
      <c r="C10879" s="4" t="s">
        <v>464</v>
      </c>
      <c r="D10879" s="4">
        <v>33</v>
      </c>
      <c r="E10879" s="4" t="s">
        <v>43972</v>
      </c>
      <c r="F10879" s="4">
        <v>0.76783412694931</v>
      </c>
      <c r="G10879" s="4" t="s">
        <v>43973</v>
      </c>
    </row>
    <row r="10880" spans="1:7">
      <c r="A10880" s="4" t="s">
        <v>43974</v>
      </c>
      <c r="B10880" s="4" t="s">
        <v>43975</v>
      </c>
      <c r="C10880" s="4" t="s">
        <v>464</v>
      </c>
      <c r="D10880" s="4">
        <v>32</v>
      </c>
      <c r="E10880" s="4" t="s">
        <v>43976</v>
      </c>
      <c r="F10880" s="4">
        <v>0.76783412694931</v>
      </c>
      <c r="G10880" s="4" t="s">
        <v>43977</v>
      </c>
    </row>
    <row r="10881" spans="1:7">
      <c r="A10881" s="4" t="s">
        <v>43978</v>
      </c>
      <c r="B10881" s="4" t="s">
        <v>43979</v>
      </c>
      <c r="C10881" s="4" t="s">
        <v>464</v>
      </c>
      <c r="D10881" s="4">
        <v>26</v>
      </c>
      <c r="E10881" s="4" t="s">
        <v>43980</v>
      </c>
      <c r="F10881" s="4">
        <v>0.76783412694931</v>
      </c>
      <c r="G10881" s="4" t="s">
        <v>43981</v>
      </c>
    </row>
    <row r="10882" spans="1:7">
      <c r="A10882" s="4" t="s">
        <v>43982</v>
      </c>
      <c r="B10882" s="4" t="s">
        <v>43983</v>
      </c>
      <c r="C10882" s="4" t="s">
        <v>464</v>
      </c>
      <c r="D10882" s="4">
        <v>5</v>
      </c>
      <c r="E10882" s="4" t="s">
        <v>43984</v>
      </c>
      <c r="F10882" s="4">
        <v>0.767714023590088</v>
      </c>
      <c r="G10882" s="4" t="s">
        <v>43985</v>
      </c>
    </row>
    <row r="10883" spans="1:7">
      <c r="A10883" s="4" t="s">
        <v>43986</v>
      </c>
      <c r="B10883" s="4" t="s">
        <v>43987</v>
      </c>
      <c r="C10883" s="4" t="s">
        <v>464</v>
      </c>
      <c r="D10883" s="4">
        <v>33</v>
      </c>
      <c r="E10883" s="4" t="s">
        <v>43988</v>
      </c>
      <c r="F10883" s="4">
        <v>0.76761656999588</v>
      </c>
      <c r="G10883" s="4" t="s">
        <v>43989</v>
      </c>
    </row>
    <row r="10884" spans="1:7">
      <c r="A10884" s="4" t="s">
        <v>43990</v>
      </c>
      <c r="B10884" s="4" t="s">
        <v>43991</v>
      </c>
      <c r="C10884" s="4" t="s">
        <v>464</v>
      </c>
      <c r="D10884" s="4">
        <v>38</v>
      </c>
      <c r="E10884" s="4" t="s">
        <v>43992</v>
      </c>
      <c r="F10884" s="4">
        <v>0.767430663108826</v>
      </c>
      <c r="G10884" s="4" t="s">
        <v>43993</v>
      </c>
    </row>
    <row r="10885" spans="1:7">
      <c r="A10885" s="4" t="s">
        <v>43994</v>
      </c>
      <c r="B10885" s="4" t="s">
        <v>43995</v>
      </c>
      <c r="C10885" s="4" t="s">
        <v>464</v>
      </c>
      <c r="D10885" s="4">
        <v>37</v>
      </c>
      <c r="E10885" s="4" t="s">
        <v>43996</v>
      </c>
      <c r="F10885" s="4">
        <v>0.767185747623444</v>
      </c>
      <c r="G10885" s="4" t="s">
        <v>43997</v>
      </c>
    </row>
    <row r="10886" spans="1:7">
      <c r="A10886" s="4" t="s">
        <v>43998</v>
      </c>
      <c r="B10886" s="4" t="s">
        <v>43999</v>
      </c>
      <c r="C10886" s="4" t="s">
        <v>464</v>
      </c>
      <c r="D10886" s="4">
        <v>38</v>
      </c>
      <c r="E10886" s="4" t="s">
        <v>44000</v>
      </c>
      <c r="F10886" s="4">
        <v>0.76704216003418</v>
      </c>
      <c r="G10886" s="4" t="s">
        <v>44001</v>
      </c>
    </row>
    <row r="10887" spans="1:7">
      <c r="A10887" s="4" t="s">
        <v>44002</v>
      </c>
      <c r="B10887" s="4" t="s">
        <v>44003</v>
      </c>
      <c r="C10887" s="4" t="s">
        <v>464</v>
      </c>
      <c r="D10887" s="4">
        <v>37</v>
      </c>
      <c r="E10887" s="4" t="s">
        <v>44004</v>
      </c>
      <c r="F10887" s="4">
        <v>0.766524434089661</v>
      </c>
      <c r="G10887" s="4" t="s">
        <v>44005</v>
      </c>
    </row>
    <row r="10888" spans="1:7">
      <c r="A10888" s="4" t="s">
        <v>44006</v>
      </c>
      <c r="B10888" s="4" t="s">
        <v>44007</v>
      </c>
      <c r="C10888" s="4" t="s">
        <v>464</v>
      </c>
      <c r="D10888" s="4">
        <v>28</v>
      </c>
      <c r="E10888" s="4" t="s">
        <v>44008</v>
      </c>
      <c r="F10888" s="4">
        <v>0.766460239887238</v>
      </c>
      <c r="G10888" s="4" t="s">
        <v>44009</v>
      </c>
    </row>
    <row r="10889" spans="1:7">
      <c r="A10889" s="4" t="s">
        <v>44010</v>
      </c>
      <c r="B10889" s="4" t="s">
        <v>44011</v>
      </c>
      <c r="C10889" s="4" t="s">
        <v>1124</v>
      </c>
      <c r="D10889" s="4">
        <v>1</v>
      </c>
      <c r="E10889" s="4" t="s">
        <v>44012</v>
      </c>
      <c r="F10889" s="4">
        <v>0.766261100769043</v>
      </c>
      <c r="G10889" s="4" t="s">
        <v>44013</v>
      </c>
    </row>
    <row r="10890" spans="1:7">
      <c r="A10890" s="4" t="s">
        <v>44014</v>
      </c>
      <c r="B10890" s="4" t="s">
        <v>44015</v>
      </c>
      <c r="C10890" s="4" t="s">
        <v>464</v>
      </c>
      <c r="D10890" s="4">
        <v>24</v>
      </c>
      <c r="E10890" s="4" t="s">
        <v>44016</v>
      </c>
      <c r="F10890" s="4">
        <v>0.766248345375061</v>
      </c>
      <c r="G10890" s="4" t="s">
        <v>44017</v>
      </c>
    </row>
    <row r="10891" spans="1:7">
      <c r="A10891" s="4" t="s">
        <v>44018</v>
      </c>
      <c r="B10891" s="4" t="s">
        <v>44019</v>
      </c>
      <c r="C10891" s="4" t="s">
        <v>464</v>
      </c>
      <c r="D10891" s="4">
        <v>34</v>
      </c>
      <c r="E10891" s="4" t="s">
        <v>44020</v>
      </c>
      <c r="F10891" s="4">
        <v>0.766227304935455</v>
      </c>
      <c r="G10891" s="4" t="s">
        <v>44021</v>
      </c>
    </row>
    <row r="10892" spans="1:7">
      <c r="A10892" s="4" t="s">
        <v>417</v>
      </c>
      <c r="B10892" s="4" t="s">
        <v>750</v>
      </c>
      <c r="C10892" s="4" t="s">
        <v>464</v>
      </c>
      <c r="D10892" s="4">
        <v>42</v>
      </c>
      <c r="E10892" s="4" t="s">
        <v>751</v>
      </c>
      <c r="F10892" s="4">
        <v>0.766225934028625</v>
      </c>
      <c r="G10892" s="4" t="s">
        <v>752</v>
      </c>
    </row>
    <row r="10893" spans="1:7">
      <c r="A10893" s="4" t="s">
        <v>44022</v>
      </c>
      <c r="B10893" s="4" t="s">
        <v>44023</v>
      </c>
      <c r="C10893" s="4" t="s">
        <v>464</v>
      </c>
      <c r="D10893" s="4">
        <v>33</v>
      </c>
      <c r="E10893" s="4" t="s">
        <v>44024</v>
      </c>
      <c r="F10893" s="4">
        <v>0.766156494617462</v>
      </c>
      <c r="G10893" s="4" t="s">
        <v>44025</v>
      </c>
    </row>
    <row r="10894" spans="1:7">
      <c r="A10894" s="4" t="s">
        <v>44026</v>
      </c>
      <c r="B10894" s="4" t="s">
        <v>44027</v>
      </c>
      <c r="C10894" s="4" t="s">
        <v>464</v>
      </c>
      <c r="D10894" s="4">
        <v>36</v>
      </c>
      <c r="E10894" s="4" t="s">
        <v>44028</v>
      </c>
      <c r="F10894" s="4">
        <v>0.766100585460663</v>
      </c>
      <c r="G10894" s="4" t="s">
        <v>44029</v>
      </c>
    </row>
    <row r="10895" spans="1:7">
      <c r="A10895" s="4" t="s">
        <v>44030</v>
      </c>
      <c r="B10895" s="4" t="s">
        <v>44031</v>
      </c>
      <c r="C10895" s="4" t="s">
        <v>464</v>
      </c>
      <c r="D10895" s="4">
        <v>35</v>
      </c>
      <c r="E10895" s="4" t="s">
        <v>44032</v>
      </c>
      <c r="F10895" s="4">
        <v>0.765977919101715</v>
      </c>
      <c r="G10895" s="4" t="s">
        <v>44033</v>
      </c>
    </row>
    <row r="10896" spans="1:7">
      <c r="A10896" s="4" t="s">
        <v>44034</v>
      </c>
      <c r="B10896" s="4" t="s">
        <v>44035</v>
      </c>
      <c r="C10896" s="4" t="s">
        <v>551</v>
      </c>
      <c r="D10896" s="4">
        <v>16</v>
      </c>
      <c r="E10896" s="4" t="s">
        <v>44036</v>
      </c>
      <c r="F10896" s="4">
        <v>0.765841543674469</v>
      </c>
      <c r="G10896" s="4" t="s">
        <v>44037</v>
      </c>
    </row>
    <row r="10897" spans="1:7">
      <c r="A10897" s="4" t="s">
        <v>44038</v>
      </c>
      <c r="B10897" s="4" t="s">
        <v>44039</v>
      </c>
      <c r="C10897" s="4" t="s">
        <v>464</v>
      </c>
      <c r="D10897" s="4">
        <v>38</v>
      </c>
      <c r="E10897" s="4" t="s">
        <v>44040</v>
      </c>
      <c r="F10897" s="4">
        <v>0.765416622161865</v>
      </c>
      <c r="G10897" s="4" t="s">
        <v>44041</v>
      </c>
    </row>
    <row r="10898" spans="1:7">
      <c r="A10898" s="4" t="s">
        <v>44042</v>
      </c>
      <c r="B10898" s="4" t="s">
        <v>44043</v>
      </c>
      <c r="C10898" s="4" t="s">
        <v>464</v>
      </c>
      <c r="D10898" s="4">
        <v>38</v>
      </c>
      <c r="E10898" s="4" t="s">
        <v>44044</v>
      </c>
      <c r="F10898" s="4">
        <v>0.765191555023193</v>
      </c>
      <c r="G10898" s="4" t="s">
        <v>44045</v>
      </c>
    </row>
    <row r="10899" spans="1:7">
      <c r="A10899" s="4" t="s">
        <v>44046</v>
      </c>
      <c r="B10899" s="4" t="s">
        <v>44047</v>
      </c>
      <c r="C10899" s="4" t="s">
        <v>464</v>
      </c>
      <c r="D10899" s="4">
        <v>34</v>
      </c>
      <c r="E10899" s="4" t="s">
        <v>44048</v>
      </c>
      <c r="F10899" s="4">
        <v>0.765191555023193</v>
      </c>
      <c r="G10899" s="4" t="s">
        <v>44049</v>
      </c>
    </row>
    <row r="10900" spans="1:7">
      <c r="A10900" s="4" t="s">
        <v>44050</v>
      </c>
      <c r="B10900" s="4" t="s">
        <v>44051</v>
      </c>
      <c r="C10900" s="4" t="s">
        <v>464</v>
      </c>
      <c r="D10900" s="4">
        <v>33</v>
      </c>
      <c r="E10900" s="4" t="s">
        <v>44052</v>
      </c>
      <c r="F10900" s="4">
        <v>0.764862298965454</v>
      </c>
      <c r="G10900" s="4" t="s">
        <v>44053</v>
      </c>
    </row>
    <row r="10901" spans="1:7">
      <c r="A10901" s="4" t="s">
        <v>44054</v>
      </c>
      <c r="B10901" s="4" t="s">
        <v>44055</v>
      </c>
      <c r="C10901" s="4" t="s">
        <v>464</v>
      </c>
      <c r="D10901" s="4">
        <v>32</v>
      </c>
      <c r="E10901" s="4" t="s">
        <v>44056</v>
      </c>
      <c r="F10901" s="4">
        <v>0.764816999435425</v>
      </c>
      <c r="G10901" s="4" t="s">
        <v>44057</v>
      </c>
    </row>
    <row r="10902" spans="1:7">
      <c r="A10902" s="4" t="s">
        <v>44058</v>
      </c>
      <c r="B10902" s="4" t="s">
        <v>44059</v>
      </c>
      <c r="C10902" s="4" t="s">
        <v>464</v>
      </c>
      <c r="D10902" s="4">
        <v>40</v>
      </c>
      <c r="E10902" s="4" t="s">
        <v>44060</v>
      </c>
      <c r="F10902" s="4">
        <v>0.764469265937805</v>
      </c>
      <c r="G10902" s="4" t="s">
        <v>44061</v>
      </c>
    </row>
    <row r="10903" spans="1:7">
      <c r="A10903" s="4" t="s">
        <v>44062</v>
      </c>
      <c r="B10903" s="4" t="s">
        <v>44063</v>
      </c>
      <c r="C10903" s="4" t="s">
        <v>4103</v>
      </c>
      <c r="D10903" s="4">
        <v>8</v>
      </c>
      <c r="E10903" s="4" t="s">
        <v>44064</v>
      </c>
      <c r="F10903" s="4">
        <v>0.764469265937805</v>
      </c>
      <c r="G10903" s="4" t="s">
        <v>44065</v>
      </c>
    </row>
    <row r="10904" spans="1:7">
      <c r="A10904" s="4" t="s">
        <v>44066</v>
      </c>
      <c r="B10904" s="4" t="s">
        <v>44067</v>
      </c>
      <c r="C10904" s="4" t="s">
        <v>464</v>
      </c>
      <c r="D10904" s="4">
        <v>27</v>
      </c>
      <c r="E10904" s="4" t="s">
        <v>44068</v>
      </c>
      <c r="F10904" s="4">
        <v>0.764367878437042</v>
      </c>
      <c r="G10904" s="4" t="s">
        <v>44069</v>
      </c>
    </row>
    <row r="10905" spans="1:7">
      <c r="A10905" s="4" t="s">
        <v>44070</v>
      </c>
      <c r="B10905" s="4" t="s">
        <v>44071</v>
      </c>
      <c r="C10905" s="4" t="s">
        <v>464</v>
      </c>
      <c r="D10905" s="4">
        <v>37</v>
      </c>
      <c r="E10905" s="4" t="s">
        <v>44072</v>
      </c>
      <c r="F10905" s="4">
        <v>0.763932228088379</v>
      </c>
      <c r="G10905" s="4" t="s">
        <v>44073</v>
      </c>
    </row>
    <row r="10906" spans="1:7">
      <c r="A10906" s="4" t="s">
        <v>1077</v>
      </c>
      <c r="B10906" s="4" t="s">
        <v>1078</v>
      </c>
      <c r="C10906" s="4" t="s">
        <v>464</v>
      </c>
      <c r="D10906" s="4">
        <v>29</v>
      </c>
      <c r="E10906" s="4" t="s">
        <v>1079</v>
      </c>
      <c r="F10906" s="4">
        <v>0.763405621051788</v>
      </c>
      <c r="G10906" s="4" t="s">
        <v>1080</v>
      </c>
    </row>
    <row r="10907" spans="1:7">
      <c r="A10907" s="4" t="s">
        <v>44074</v>
      </c>
      <c r="B10907" s="4" t="s">
        <v>44075</v>
      </c>
      <c r="C10907" s="4" t="s">
        <v>464</v>
      </c>
      <c r="D10907" s="4">
        <v>29</v>
      </c>
      <c r="E10907" s="4" t="s">
        <v>44076</v>
      </c>
      <c r="F10907" s="4">
        <v>0.762915134429932</v>
      </c>
      <c r="G10907" s="4" t="s">
        <v>44077</v>
      </c>
    </row>
    <row r="10908" spans="1:7">
      <c r="A10908" s="4" t="s">
        <v>44078</v>
      </c>
      <c r="B10908" s="4" t="s">
        <v>44079</v>
      </c>
      <c r="C10908" s="4" t="s">
        <v>464</v>
      </c>
      <c r="D10908" s="4">
        <v>42</v>
      </c>
      <c r="E10908" s="4" t="s">
        <v>44080</v>
      </c>
      <c r="F10908" s="4">
        <v>0.761955380439758</v>
      </c>
      <c r="G10908" s="4" t="s">
        <v>44081</v>
      </c>
    </row>
    <row r="10909" spans="1:7">
      <c r="A10909" s="4" t="s">
        <v>44082</v>
      </c>
      <c r="B10909" s="4" t="s">
        <v>44083</v>
      </c>
      <c r="C10909" s="4" t="s">
        <v>464</v>
      </c>
      <c r="D10909" s="4">
        <v>38</v>
      </c>
      <c r="E10909" s="4" t="s">
        <v>44084</v>
      </c>
      <c r="F10909" s="4">
        <v>0.761819362640381</v>
      </c>
      <c r="G10909" s="4" t="s">
        <v>44085</v>
      </c>
    </row>
    <row r="10910" spans="1:7">
      <c r="A10910" s="4" t="s">
        <v>44086</v>
      </c>
      <c r="B10910" s="4" t="s">
        <v>44087</v>
      </c>
      <c r="C10910" s="4" t="s">
        <v>4103</v>
      </c>
      <c r="D10910" s="4">
        <v>7</v>
      </c>
      <c r="E10910" s="4" t="s">
        <v>44088</v>
      </c>
      <c r="F10910" s="4">
        <v>0.761717200279236</v>
      </c>
      <c r="G10910" s="4" t="s">
        <v>44089</v>
      </c>
    </row>
    <row r="10911" spans="1:7">
      <c r="A10911" s="4" t="s">
        <v>44090</v>
      </c>
      <c r="B10911" s="4" t="s">
        <v>44091</v>
      </c>
      <c r="C10911" s="4" t="s">
        <v>464</v>
      </c>
      <c r="D10911" s="4">
        <v>37</v>
      </c>
      <c r="E10911" s="4" t="s">
        <v>44092</v>
      </c>
      <c r="F10911" s="4">
        <v>0.761280059814453</v>
      </c>
      <c r="G10911" s="4" t="s">
        <v>44093</v>
      </c>
    </row>
    <row r="10912" spans="1:7">
      <c r="A10912" s="4" t="s">
        <v>44094</v>
      </c>
      <c r="B10912" s="4" t="s">
        <v>44095</v>
      </c>
      <c r="C10912" s="4" t="s">
        <v>464</v>
      </c>
      <c r="D10912" s="4">
        <v>27</v>
      </c>
      <c r="E10912" s="4" t="s">
        <v>44096</v>
      </c>
      <c r="F10912" s="4">
        <v>0.760857284069061</v>
      </c>
      <c r="G10912" s="4" t="s">
        <v>44097</v>
      </c>
    </row>
    <row r="10913" spans="1:7">
      <c r="A10913" s="4" t="s">
        <v>44098</v>
      </c>
      <c r="B10913" s="4" t="s">
        <v>44099</v>
      </c>
      <c r="C10913" s="4" t="s">
        <v>464</v>
      </c>
      <c r="D10913" s="4">
        <v>38</v>
      </c>
      <c r="E10913" s="4" t="s">
        <v>44100</v>
      </c>
      <c r="F10913" s="4">
        <v>0.760451078414917</v>
      </c>
      <c r="G10913" s="4" t="s">
        <v>44101</v>
      </c>
    </row>
    <row r="10914" spans="1:7">
      <c r="A10914" s="4" t="s">
        <v>44102</v>
      </c>
      <c r="B10914" s="4" t="s">
        <v>44103</v>
      </c>
      <c r="C10914" s="4" t="s">
        <v>464</v>
      </c>
      <c r="D10914" s="4">
        <v>37</v>
      </c>
      <c r="E10914" s="4" t="s">
        <v>44104</v>
      </c>
      <c r="F10914" s="4">
        <v>0.760451078414917</v>
      </c>
      <c r="G10914" s="4" t="s">
        <v>44105</v>
      </c>
    </row>
    <row r="10915" spans="1:7">
      <c r="A10915" s="4" t="s">
        <v>44106</v>
      </c>
      <c r="B10915" s="4" t="s">
        <v>44107</v>
      </c>
      <c r="C10915" s="4" t="s">
        <v>464</v>
      </c>
      <c r="D10915" s="4">
        <v>33</v>
      </c>
      <c r="E10915" s="4" t="s">
        <v>44108</v>
      </c>
      <c r="F10915" s="4">
        <v>0.760451078414917</v>
      </c>
      <c r="G10915" s="4" t="s">
        <v>44109</v>
      </c>
    </row>
    <row r="10916" spans="1:7">
      <c r="A10916" s="4" t="s">
        <v>44110</v>
      </c>
      <c r="B10916" s="4" t="s">
        <v>44111</v>
      </c>
      <c r="C10916" s="4" t="s">
        <v>464</v>
      </c>
      <c r="D10916" s="4">
        <v>32</v>
      </c>
      <c r="E10916" s="4" t="s">
        <v>44112</v>
      </c>
      <c r="F10916" s="4">
        <v>0.760451078414917</v>
      </c>
      <c r="G10916" s="4" t="s">
        <v>44113</v>
      </c>
    </row>
    <row r="10917" spans="1:7">
      <c r="A10917" s="4" t="s">
        <v>44114</v>
      </c>
      <c r="B10917" s="4" t="s">
        <v>44115</v>
      </c>
      <c r="C10917" s="4" t="s">
        <v>464</v>
      </c>
      <c r="D10917" s="4">
        <v>40</v>
      </c>
      <c r="E10917" s="4" t="s">
        <v>44116</v>
      </c>
      <c r="F10917" s="4">
        <v>0.760187089443207</v>
      </c>
      <c r="G10917" s="4" t="s">
        <v>44117</v>
      </c>
    </row>
    <row r="10918" spans="1:7">
      <c r="A10918" s="4" t="s">
        <v>44118</v>
      </c>
      <c r="B10918" s="4" t="s">
        <v>44119</v>
      </c>
      <c r="C10918" s="4" t="s">
        <v>464</v>
      </c>
      <c r="D10918" s="4">
        <v>32</v>
      </c>
      <c r="E10918" s="4" t="s">
        <v>44120</v>
      </c>
      <c r="F10918" s="4">
        <v>0.759930491447449</v>
      </c>
      <c r="G10918" s="4" t="s">
        <v>44121</v>
      </c>
    </row>
    <row r="10919" spans="1:7">
      <c r="A10919" s="4" t="s">
        <v>44122</v>
      </c>
      <c r="B10919" s="4" t="s">
        <v>44123</v>
      </c>
      <c r="C10919" s="4" t="s">
        <v>464</v>
      </c>
      <c r="D10919" s="4">
        <v>38</v>
      </c>
      <c r="E10919" s="4" t="s">
        <v>44124</v>
      </c>
      <c r="F10919" s="4">
        <v>0.75977349281311</v>
      </c>
      <c r="G10919" s="4" t="s">
        <v>44125</v>
      </c>
    </row>
    <row r="10920" spans="1:7">
      <c r="A10920" s="4" t="s">
        <v>44126</v>
      </c>
      <c r="B10920" s="4" t="s">
        <v>44127</v>
      </c>
      <c r="C10920" s="4" t="s">
        <v>464</v>
      </c>
      <c r="D10920" s="4">
        <v>42</v>
      </c>
      <c r="E10920" s="4" t="s">
        <v>44128</v>
      </c>
      <c r="F10920" s="4">
        <v>0.759494006633759</v>
      </c>
      <c r="G10920" s="4" t="s">
        <v>44129</v>
      </c>
    </row>
    <row r="10921" spans="1:7">
      <c r="A10921" s="4" t="s">
        <v>44130</v>
      </c>
      <c r="B10921" s="4" t="s">
        <v>44131</v>
      </c>
      <c r="C10921" s="4" t="s">
        <v>464</v>
      </c>
      <c r="D10921" s="4">
        <v>29</v>
      </c>
      <c r="E10921" s="4" t="s">
        <v>44132</v>
      </c>
      <c r="F10921" s="4">
        <v>0.759110569953918</v>
      </c>
      <c r="G10921" s="4" t="s">
        <v>44133</v>
      </c>
    </row>
    <row r="10922" spans="1:7">
      <c r="A10922" s="4" t="s">
        <v>44134</v>
      </c>
      <c r="B10922" s="4" t="s">
        <v>44135</v>
      </c>
      <c r="C10922" s="4" t="s">
        <v>464</v>
      </c>
      <c r="D10922" s="4">
        <v>34</v>
      </c>
      <c r="E10922" s="4" t="s">
        <v>44136</v>
      </c>
      <c r="F10922" s="4">
        <v>0.758939623832703</v>
      </c>
      <c r="G10922" s="4" t="s">
        <v>44137</v>
      </c>
    </row>
    <row r="10923" spans="1:7">
      <c r="A10923" s="4" t="s">
        <v>44138</v>
      </c>
      <c r="B10923" s="4" t="s">
        <v>44139</v>
      </c>
      <c r="C10923" s="4" t="s">
        <v>464</v>
      </c>
      <c r="D10923" s="4">
        <v>38</v>
      </c>
      <c r="E10923" s="4" t="s">
        <v>44140</v>
      </c>
      <c r="F10923" s="4">
        <v>0.758681178092957</v>
      </c>
      <c r="G10923" s="4" t="s">
        <v>44141</v>
      </c>
    </row>
    <row r="10924" spans="1:7">
      <c r="A10924" s="4" t="s">
        <v>44142</v>
      </c>
      <c r="B10924" s="4" t="s">
        <v>44143</v>
      </c>
      <c r="C10924" s="4" t="s">
        <v>464</v>
      </c>
      <c r="D10924" s="4">
        <v>33</v>
      </c>
      <c r="E10924" s="4" t="s">
        <v>44144</v>
      </c>
      <c r="F10924" s="4">
        <v>0.758681178092957</v>
      </c>
      <c r="G10924" s="4" t="s">
        <v>44145</v>
      </c>
    </row>
    <row r="10925" spans="1:7">
      <c r="A10925" s="4" t="s">
        <v>44146</v>
      </c>
      <c r="B10925" s="4" t="s">
        <v>44147</v>
      </c>
      <c r="C10925" s="4" t="s">
        <v>464</v>
      </c>
      <c r="D10925" s="4">
        <v>30</v>
      </c>
      <c r="E10925" s="4" t="s">
        <v>44148</v>
      </c>
      <c r="F10925" s="4">
        <v>0.758681178092957</v>
      </c>
      <c r="G10925" s="4" t="s">
        <v>44149</v>
      </c>
    </row>
    <row r="10926" spans="1:7">
      <c r="A10926" s="4" t="s">
        <v>44150</v>
      </c>
      <c r="B10926" s="4" t="s">
        <v>44151</v>
      </c>
      <c r="C10926" s="4" t="s">
        <v>464</v>
      </c>
      <c r="D10926" s="4">
        <v>29</v>
      </c>
      <c r="E10926" s="4" t="s">
        <v>44152</v>
      </c>
      <c r="F10926" s="4">
        <v>0.758362591266632</v>
      </c>
      <c r="G10926" s="4" t="s">
        <v>44153</v>
      </c>
    </row>
    <row r="10927" spans="1:7">
      <c r="A10927" s="4" t="s">
        <v>44154</v>
      </c>
      <c r="B10927" s="4" t="s">
        <v>44155</v>
      </c>
      <c r="C10927" s="4" t="s">
        <v>551</v>
      </c>
      <c r="D10927" s="4">
        <v>23</v>
      </c>
      <c r="E10927" s="4" t="s">
        <v>44156</v>
      </c>
      <c r="F10927" s="4">
        <v>0.758081436157227</v>
      </c>
      <c r="G10927" s="4" t="s">
        <v>44157</v>
      </c>
    </row>
    <row r="10928" spans="1:7">
      <c r="A10928" s="4" t="s">
        <v>44158</v>
      </c>
      <c r="B10928" s="4" t="s">
        <v>44159</v>
      </c>
      <c r="C10928" s="4" t="s">
        <v>464</v>
      </c>
      <c r="D10928" s="4">
        <v>43</v>
      </c>
      <c r="E10928" s="4" t="s">
        <v>44160</v>
      </c>
      <c r="F10928" s="4">
        <v>0.758004903793335</v>
      </c>
      <c r="G10928" s="4" t="s">
        <v>44161</v>
      </c>
    </row>
    <row r="10929" spans="1:7">
      <c r="A10929" s="4" t="s">
        <v>44162</v>
      </c>
      <c r="B10929" s="4" t="s">
        <v>44163</v>
      </c>
      <c r="C10929" s="4" t="s">
        <v>464</v>
      </c>
      <c r="D10929" s="4">
        <v>33</v>
      </c>
      <c r="E10929" s="4" t="s">
        <v>44164</v>
      </c>
      <c r="F10929" s="4">
        <v>0.757937431335449</v>
      </c>
      <c r="G10929" s="4" t="s">
        <v>44165</v>
      </c>
    </row>
    <row r="10930" spans="1:7">
      <c r="A10930" s="4" t="s">
        <v>44166</v>
      </c>
      <c r="B10930" s="4" t="s">
        <v>44167</v>
      </c>
      <c r="C10930" s="4" t="s">
        <v>464</v>
      </c>
      <c r="D10930" s="4">
        <v>34</v>
      </c>
      <c r="E10930" s="4" t="s">
        <v>44168</v>
      </c>
      <c r="F10930" s="4">
        <v>0.757473111152649</v>
      </c>
      <c r="G10930" s="4" t="s">
        <v>44169</v>
      </c>
    </row>
    <row r="10931" spans="1:7">
      <c r="A10931" s="4" t="s">
        <v>44170</v>
      </c>
      <c r="B10931" s="4" t="s">
        <v>44171</v>
      </c>
      <c r="C10931" s="4" t="s">
        <v>464</v>
      </c>
      <c r="D10931" s="4">
        <v>35</v>
      </c>
      <c r="E10931" s="4" t="s">
        <v>44172</v>
      </c>
      <c r="F10931" s="4">
        <v>0.756772398948669</v>
      </c>
      <c r="G10931" s="4" t="s">
        <v>44173</v>
      </c>
    </row>
    <row r="10932" spans="1:7">
      <c r="A10932" s="4" t="s">
        <v>44174</v>
      </c>
      <c r="B10932" s="4" t="s">
        <v>44175</v>
      </c>
      <c r="C10932" s="4" t="s">
        <v>464</v>
      </c>
      <c r="D10932" s="4">
        <v>42</v>
      </c>
      <c r="E10932" s="4" t="s">
        <v>44176</v>
      </c>
      <c r="F10932" s="4">
        <v>0.756519794464111</v>
      </c>
      <c r="G10932" s="4" t="s">
        <v>44177</v>
      </c>
    </row>
    <row r="10933" spans="1:7">
      <c r="A10933" s="4" t="s">
        <v>44178</v>
      </c>
      <c r="B10933" s="4" t="s">
        <v>44179</v>
      </c>
      <c r="C10933" s="4" t="s">
        <v>464</v>
      </c>
      <c r="D10933" s="4">
        <v>38</v>
      </c>
      <c r="E10933" s="4" t="s">
        <v>44180</v>
      </c>
      <c r="F10933" s="4">
        <v>0.75638610124588</v>
      </c>
      <c r="G10933" s="4" t="s">
        <v>44181</v>
      </c>
    </row>
    <row r="10934" spans="1:7">
      <c r="A10934" s="4" t="s">
        <v>845</v>
      </c>
      <c r="B10934" s="4" t="s">
        <v>846</v>
      </c>
      <c r="C10934" s="4" t="s">
        <v>464</v>
      </c>
      <c r="D10934" s="4">
        <v>39</v>
      </c>
      <c r="E10934" s="4" t="s">
        <v>847</v>
      </c>
      <c r="F10934" s="4">
        <v>0.755958795547485</v>
      </c>
      <c r="G10934" s="4" t="s">
        <v>848</v>
      </c>
    </row>
    <row r="10935" spans="1:7">
      <c r="A10935" s="4" t="s">
        <v>44182</v>
      </c>
      <c r="B10935" s="4" t="s">
        <v>44183</v>
      </c>
      <c r="C10935" s="4" t="s">
        <v>464</v>
      </c>
      <c r="D10935" s="4">
        <v>38</v>
      </c>
      <c r="E10935" s="4" t="s">
        <v>44184</v>
      </c>
      <c r="F10935" s="4">
        <v>0.755936682224274</v>
      </c>
      <c r="G10935" s="4" t="s">
        <v>44185</v>
      </c>
    </row>
    <row r="10936" spans="1:7">
      <c r="A10936" s="4" t="s">
        <v>44186</v>
      </c>
      <c r="B10936" s="4" t="s">
        <v>44187</v>
      </c>
      <c r="C10936" s="4" t="s">
        <v>464</v>
      </c>
      <c r="D10936" s="4">
        <v>36</v>
      </c>
      <c r="E10936" s="4" t="s">
        <v>44188</v>
      </c>
      <c r="F10936" s="4">
        <v>0.755673468112946</v>
      </c>
      <c r="G10936" s="4" t="s">
        <v>44189</v>
      </c>
    </row>
    <row r="10937" spans="1:7">
      <c r="A10937" s="4" t="s">
        <v>44190</v>
      </c>
      <c r="B10937" s="4" t="s">
        <v>44191</v>
      </c>
      <c r="C10937" s="4" t="s">
        <v>464</v>
      </c>
      <c r="D10937" s="4">
        <v>36</v>
      </c>
      <c r="E10937" s="4" t="s">
        <v>44192</v>
      </c>
      <c r="F10937" s="4">
        <v>0.755373954772949</v>
      </c>
      <c r="G10937" s="4" t="s">
        <v>44193</v>
      </c>
    </row>
    <row r="10938" spans="1:7">
      <c r="A10938" s="4" t="s">
        <v>44194</v>
      </c>
      <c r="B10938" s="4" t="s">
        <v>44195</v>
      </c>
      <c r="C10938" s="4" t="s">
        <v>464</v>
      </c>
      <c r="D10938" s="4">
        <v>40</v>
      </c>
      <c r="E10938" s="4" t="s">
        <v>44196</v>
      </c>
      <c r="F10938" s="4">
        <v>0.755162417888641</v>
      </c>
      <c r="G10938" s="4" t="s">
        <v>44197</v>
      </c>
    </row>
    <row r="10939" spans="1:7">
      <c r="A10939" s="4" t="s">
        <v>44198</v>
      </c>
      <c r="B10939" s="4" t="s">
        <v>44199</v>
      </c>
      <c r="C10939" s="4" t="s">
        <v>551</v>
      </c>
      <c r="D10939" s="4">
        <v>13</v>
      </c>
      <c r="E10939" s="4" t="s">
        <v>44200</v>
      </c>
      <c r="F10939" s="4">
        <v>0.755086719989777</v>
      </c>
      <c r="G10939" s="4" t="s">
        <v>44201</v>
      </c>
    </row>
    <row r="10940" spans="1:7">
      <c r="A10940" s="4" t="s">
        <v>44202</v>
      </c>
      <c r="B10940" s="4" t="s">
        <v>44203</v>
      </c>
      <c r="C10940" s="4" t="s">
        <v>464</v>
      </c>
      <c r="D10940" s="4">
        <v>30</v>
      </c>
      <c r="E10940" s="4" t="s">
        <v>44204</v>
      </c>
      <c r="F10940" s="4">
        <v>0.754435181617737</v>
      </c>
      <c r="G10940" s="4" t="s">
        <v>44205</v>
      </c>
    </row>
    <row r="10941" spans="1:7">
      <c r="A10941" s="4" t="s">
        <v>44206</v>
      </c>
      <c r="B10941" s="4" t="s">
        <v>44207</v>
      </c>
      <c r="C10941" s="4" t="s">
        <v>464</v>
      </c>
      <c r="D10941" s="4">
        <v>35</v>
      </c>
      <c r="E10941" s="4" t="s">
        <v>44208</v>
      </c>
      <c r="F10941" s="4">
        <v>0.753378450870514</v>
      </c>
      <c r="G10941" s="4" t="s">
        <v>44209</v>
      </c>
    </row>
    <row r="10942" spans="1:7">
      <c r="A10942" s="4" t="s">
        <v>44210</v>
      </c>
      <c r="B10942" s="4" t="s">
        <v>44211</v>
      </c>
      <c r="C10942" s="4" t="s">
        <v>464</v>
      </c>
      <c r="D10942" s="4">
        <v>34</v>
      </c>
      <c r="E10942" s="4" t="s">
        <v>44212</v>
      </c>
      <c r="F10942" s="4">
        <v>0.753378450870514</v>
      </c>
      <c r="G10942" s="4" t="s">
        <v>44213</v>
      </c>
    </row>
    <row r="10943" spans="1:7">
      <c r="A10943" s="4" t="s">
        <v>44214</v>
      </c>
      <c r="B10943" s="4" t="s">
        <v>44215</v>
      </c>
      <c r="C10943" s="4" t="s">
        <v>464</v>
      </c>
      <c r="D10943" s="4">
        <v>44</v>
      </c>
      <c r="E10943" s="4" t="s">
        <v>44216</v>
      </c>
      <c r="F10943" s="4">
        <v>0.753311395645142</v>
      </c>
      <c r="G10943" s="4" t="s">
        <v>44217</v>
      </c>
    </row>
    <row r="10944" spans="1:7">
      <c r="A10944" s="4" t="s">
        <v>44218</v>
      </c>
      <c r="B10944" s="4" t="s">
        <v>44219</v>
      </c>
      <c r="C10944" s="4" t="s">
        <v>464</v>
      </c>
      <c r="D10944" s="4">
        <v>34</v>
      </c>
      <c r="E10944" s="4" t="s">
        <v>44220</v>
      </c>
      <c r="F10944" s="4">
        <v>0.753142654895782</v>
      </c>
      <c r="G10944" s="4" t="s">
        <v>44221</v>
      </c>
    </row>
    <row r="10945" spans="1:7">
      <c r="A10945" s="4" t="s">
        <v>44222</v>
      </c>
      <c r="B10945" s="4" t="s">
        <v>44223</v>
      </c>
      <c r="C10945" s="4" t="s">
        <v>551</v>
      </c>
      <c r="D10945" s="4">
        <v>18</v>
      </c>
      <c r="E10945" s="4" t="s">
        <v>44224</v>
      </c>
      <c r="F10945" s="4">
        <v>0.753065884113312</v>
      </c>
      <c r="G10945" s="4" t="s">
        <v>44225</v>
      </c>
    </row>
    <row r="10946" spans="1:7">
      <c r="A10946" s="4" t="s">
        <v>44226</v>
      </c>
      <c r="B10946" s="4" t="s">
        <v>44227</v>
      </c>
      <c r="C10946" s="4" t="s">
        <v>464</v>
      </c>
      <c r="D10946" s="4">
        <v>35</v>
      </c>
      <c r="E10946" s="4" t="s">
        <v>44228</v>
      </c>
      <c r="F10946" s="4">
        <v>0.752926468849182</v>
      </c>
      <c r="G10946" s="4" t="s">
        <v>44229</v>
      </c>
    </row>
    <row r="10947" spans="1:7">
      <c r="A10947" s="4" t="s">
        <v>44230</v>
      </c>
      <c r="B10947" s="4" t="s">
        <v>44231</v>
      </c>
      <c r="C10947" s="4" t="s">
        <v>551</v>
      </c>
      <c r="D10947" s="4">
        <v>17</v>
      </c>
      <c r="E10947" s="4" t="s">
        <v>44232</v>
      </c>
      <c r="F10947" s="4">
        <v>0.752787351608276</v>
      </c>
      <c r="G10947" s="4" t="s">
        <v>44233</v>
      </c>
    </row>
    <row r="10948" spans="1:7">
      <c r="A10948" s="4" t="s">
        <v>44234</v>
      </c>
      <c r="B10948" s="4" t="s">
        <v>44235</v>
      </c>
      <c r="C10948" s="4" t="s">
        <v>464</v>
      </c>
      <c r="D10948" s="4">
        <v>35</v>
      </c>
      <c r="E10948" s="4" t="s">
        <v>44236</v>
      </c>
      <c r="F10948" s="4">
        <v>0.752237379550934</v>
      </c>
      <c r="G10948" s="4" t="s">
        <v>44237</v>
      </c>
    </row>
    <row r="10949" spans="1:7">
      <c r="A10949" s="4" t="s">
        <v>44238</v>
      </c>
      <c r="B10949" s="4" t="s">
        <v>44239</v>
      </c>
      <c r="C10949" s="4" t="s">
        <v>464</v>
      </c>
      <c r="D10949" s="4">
        <v>34</v>
      </c>
      <c r="E10949" s="4" t="s">
        <v>44240</v>
      </c>
      <c r="F10949" s="4">
        <v>0.752166509628296</v>
      </c>
      <c r="G10949" s="4" t="s">
        <v>44241</v>
      </c>
    </row>
    <row r="10950" spans="1:7">
      <c r="A10950" s="4" t="s">
        <v>44242</v>
      </c>
      <c r="B10950" s="4" t="s">
        <v>44243</v>
      </c>
      <c r="C10950" s="4" t="s">
        <v>464</v>
      </c>
      <c r="D10950" s="4">
        <v>39</v>
      </c>
      <c r="E10950" s="4" t="s">
        <v>44244</v>
      </c>
      <c r="F10950" s="4">
        <v>0.752128601074219</v>
      </c>
      <c r="G10950" s="4" t="s">
        <v>44245</v>
      </c>
    </row>
    <row r="10951" spans="1:7">
      <c r="A10951" s="4" t="s">
        <v>44246</v>
      </c>
      <c r="B10951" s="4" t="s">
        <v>44247</v>
      </c>
      <c r="C10951" s="4" t="s">
        <v>464</v>
      </c>
      <c r="D10951" s="4">
        <v>43</v>
      </c>
      <c r="E10951" s="4" t="s">
        <v>44248</v>
      </c>
      <c r="F10951" s="4">
        <v>0.752008855342865</v>
      </c>
      <c r="G10951" s="4" t="s">
        <v>44249</v>
      </c>
    </row>
    <row r="10952" spans="1:7">
      <c r="A10952" s="4" t="s">
        <v>44250</v>
      </c>
      <c r="B10952" s="4" t="s">
        <v>44251</v>
      </c>
      <c r="C10952" s="4" t="s">
        <v>464</v>
      </c>
      <c r="D10952" s="4">
        <v>37</v>
      </c>
      <c r="E10952" s="4" t="s">
        <v>44252</v>
      </c>
      <c r="F10952" s="4">
        <v>0.751703023910522</v>
      </c>
      <c r="G10952" s="4" t="s">
        <v>44253</v>
      </c>
    </row>
    <row r="10953" spans="1:7">
      <c r="A10953" s="4" t="s">
        <v>44254</v>
      </c>
      <c r="B10953" s="4" t="s">
        <v>44255</v>
      </c>
      <c r="C10953" s="4" t="s">
        <v>464</v>
      </c>
      <c r="D10953" s="4">
        <v>40</v>
      </c>
      <c r="E10953" s="4" t="s">
        <v>44256</v>
      </c>
      <c r="F10953" s="4">
        <v>0.751550793647766</v>
      </c>
      <c r="G10953" s="4" t="s">
        <v>44257</v>
      </c>
    </row>
    <row r="10954" spans="1:7">
      <c r="A10954" s="4" t="s">
        <v>44258</v>
      </c>
      <c r="B10954" s="4" t="s">
        <v>44259</v>
      </c>
      <c r="C10954" s="4" t="s">
        <v>464</v>
      </c>
      <c r="D10954" s="4">
        <v>30</v>
      </c>
      <c r="E10954" s="4" t="s">
        <v>44260</v>
      </c>
      <c r="F10954" s="4">
        <v>0.751533031463623</v>
      </c>
      <c r="G10954" s="4" t="s">
        <v>44261</v>
      </c>
    </row>
    <row r="10955" spans="1:7">
      <c r="A10955" s="4" t="s">
        <v>44262</v>
      </c>
      <c r="B10955" s="4" t="s">
        <v>44263</v>
      </c>
      <c r="C10955" s="4" t="s">
        <v>464</v>
      </c>
      <c r="D10955" s="4">
        <v>28</v>
      </c>
      <c r="E10955" s="4" t="s">
        <v>44264</v>
      </c>
      <c r="F10955" s="4">
        <v>0.75097382068634</v>
      </c>
      <c r="G10955" s="4" t="s">
        <v>44265</v>
      </c>
    </row>
    <row r="10956" spans="1:7">
      <c r="A10956" s="4" t="s">
        <v>44266</v>
      </c>
      <c r="B10956" s="4" t="s">
        <v>44267</v>
      </c>
      <c r="C10956" s="4" t="s">
        <v>464</v>
      </c>
      <c r="D10956" s="4">
        <v>36</v>
      </c>
      <c r="E10956" s="4" t="s">
        <v>44268</v>
      </c>
      <c r="F10956" s="4">
        <v>0.750838935375214</v>
      </c>
      <c r="G10956" s="4" t="s">
        <v>44269</v>
      </c>
    </row>
    <row r="10957" spans="1:7">
      <c r="A10957" s="4" t="s">
        <v>44270</v>
      </c>
      <c r="B10957" s="4" t="s">
        <v>44271</v>
      </c>
      <c r="C10957" s="4" t="s">
        <v>464</v>
      </c>
      <c r="D10957" s="4">
        <v>35</v>
      </c>
      <c r="E10957" s="4" t="s">
        <v>44272</v>
      </c>
      <c r="F10957" s="4">
        <v>0.750792860984802</v>
      </c>
      <c r="G10957" s="4" t="s">
        <v>44273</v>
      </c>
    </row>
    <row r="10958" spans="1:7">
      <c r="A10958" s="4" t="s">
        <v>44274</v>
      </c>
      <c r="B10958" s="4" t="s">
        <v>44275</v>
      </c>
      <c r="C10958" s="4" t="s">
        <v>464</v>
      </c>
      <c r="D10958" s="4">
        <v>40</v>
      </c>
      <c r="E10958" s="4" t="s">
        <v>44276</v>
      </c>
      <c r="F10958" s="4">
        <v>0.75058251619339</v>
      </c>
      <c r="G10958" s="4" t="s">
        <v>44277</v>
      </c>
    </row>
    <row r="10959" spans="1:7">
      <c r="A10959" s="4" t="s">
        <v>44278</v>
      </c>
      <c r="B10959" s="4" t="s">
        <v>44279</v>
      </c>
      <c r="C10959" s="4" t="s">
        <v>464</v>
      </c>
      <c r="D10959" s="4">
        <v>41</v>
      </c>
      <c r="E10959" s="4" t="s">
        <v>44280</v>
      </c>
      <c r="F10959" s="4">
        <v>0.750371932983398</v>
      </c>
      <c r="G10959" s="4" t="s">
        <v>44281</v>
      </c>
    </row>
    <row r="10960" spans="1:7">
      <c r="A10960" s="4" t="s">
        <v>44282</v>
      </c>
      <c r="B10960" s="4" t="s">
        <v>44283</v>
      </c>
      <c r="C10960" s="4" t="s">
        <v>464</v>
      </c>
      <c r="D10960" s="4">
        <v>34</v>
      </c>
      <c r="E10960" s="4" t="s">
        <v>44284</v>
      </c>
      <c r="F10960" s="4">
        <v>0.750177264213562</v>
      </c>
      <c r="G10960" s="4" t="s">
        <v>44285</v>
      </c>
    </row>
    <row r="10961" spans="1:7">
      <c r="A10961" s="4" t="s">
        <v>44286</v>
      </c>
      <c r="B10961" s="4" t="s">
        <v>44287</v>
      </c>
      <c r="C10961" s="4" t="s">
        <v>464</v>
      </c>
      <c r="D10961" s="4">
        <v>33</v>
      </c>
      <c r="E10961" s="4" t="s">
        <v>44288</v>
      </c>
      <c r="F10961" s="4">
        <v>0.749252021312714</v>
      </c>
      <c r="G10961" s="4" t="s">
        <v>44289</v>
      </c>
    </row>
    <row r="10962" spans="1:7">
      <c r="A10962" s="4" t="s">
        <v>44290</v>
      </c>
      <c r="B10962" s="4" t="s">
        <v>44291</v>
      </c>
      <c r="C10962" s="4" t="s">
        <v>464</v>
      </c>
      <c r="D10962" s="4">
        <v>34</v>
      </c>
      <c r="E10962" s="4" t="s">
        <v>44292</v>
      </c>
      <c r="F10962" s="4">
        <v>0.749244809150696</v>
      </c>
      <c r="G10962" s="4" t="s">
        <v>44293</v>
      </c>
    </row>
    <row r="10963" spans="1:7">
      <c r="A10963" s="4" t="s">
        <v>44294</v>
      </c>
      <c r="B10963" s="4" t="s">
        <v>44295</v>
      </c>
      <c r="C10963" s="4" t="s">
        <v>464</v>
      </c>
      <c r="D10963" s="4">
        <v>28</v>
      </c>
      <c r="E10963" s="4" t="s">
        <v>44296</v>
      </c>
      <c r="F10963" s="4">
        <v>0.749244809150696</v>
      </c>
      <c r="G10963" s="4" t="s">
        <v>44297</v>
      </c>
    </row>
    <row r="10964" spans="1:7">
      <c r="A10964" s="4" t="s">
        <v>44298</v>
      </c>
      <c r="B10964" s="4" t="s">
        <v>44299</v>
      </c>
      <c r="C10964" s="4" t="s">
        <v>3050</v>
      </c>
      <c r="D10964" s="4">
        <v>4</v>
      </c>
      <c r="E10964" s="4" t="s">
        <v>44300</v>
      </c>
      <c r="F10964" s="4">
        <v>0.749244809150696</v>
      </c>
      <c r="G10964" s="4" t="s">
        <v>44301</v>
      </c>
    </row>
    <row r="10965" spans="1:7">
      <c r="A10965" s="4" t="s">
        <v>44302</v>
      </c>
      <c r="B10965" s="4" t="s">
        <v>44303</v>
      </c>
      <c r="C10965" s="4" t="s">
        <v>464</v>
      </c>
      <c r="D10965" s="4">
        <v>41</v>
      </c>
      <c r="E10965" s="4" t="s">
        <v>44304</v>
      </c>
      <c r="F10965" s="4">
        <v>0.749238014221191</v>
      </c>
      <c r="G10965" s="4" t="s">
        <v>44305</v>
      </c>
    </row>
    <row r="10966" spans="1:7">
      <c r="A10966" s="4" t="s">
        <v>44306</v>
      </c>
      <c r="B10966" s="4" t="s">
        <v>44307</v>
      </c>
      <c r="C10966" s="4" t="s">
        <v>464</v>
      </c>
      <c r="D10966" s="4">
        <v>33</v>
      </c>
      <c r="E10966" s="4" t="s">
        <v>44308</v>
      </c>
      <c r="F10966" s="4">
        <v>0.749185085296631</v>
      </c>
      <c r="G10966" s="4" t="s">
        <v>44309</v>
      </c>
    </row>
    <row r="10967" spans="1:7">
      <c r="A10967" s="4" t="s">
        <v>44310</v>
      </c>
      <c r="B10967" s="4" t="s">
        <v>44311</v>
      </c>
      <c r="C10967" s="4" t="s">
        <v>464</v>
      </c>
      <c r="D10967" s="4">
        <v>28</v>
      </c>
      <c r="E10967" s="4" t="s">
        <v>44312</v>
      </c>
      <c r="F10967" s="4">
        <v>0.749185085296631</v>
      </c>
      <c r="G10967" s="4" t="s">
        <v>44313</v>
      </c>
    </row>
    <row r="10968" spans="1:7">
      <c r="A10968" s="4" t="s">
        <v>44314</v>
      </c>
      <c r="B10968" s="4" t="s">
        <v>44315</v>
      </c>
      <c r="C10968" s="4" t="s">
        <v>551</v>
      </c>
      <c r="D10968" s="4">
        <v>10</v>
      </c>
      <c r="E10968" s="4" t="s">
        <v>44316</v>
      </c>
      <c r="F10968" s="4">
        <v>0.749185085296631</v>
      </c>
      <c r="G10968" s="4" t="s">
        <v>44317</v>
      </c>
    </row>
    <row r="10969" spans="1:7">
      <c r="A10969" s="4" t="s">
        <v>44318</v>
      </c>
      <c r="B10969" s="4" t="s">
        <v>44319</v>
      </c>
      <c r="C10969" s="4" t="s">
        <v>464</v>
      </c>
      <c r="D10969" s="4">
        <v>37</v>
      </c>
      <c r="E10969" s="4" t="s">
        <v>44320</v>
      </c>
      <c r="F10969" s="4">
        <v>0.74897962808609</v>
      </c>
      <c r="G10969" s="4" t="s">
        <v>44321</v>
      </c>
    </row>
    <row r="10970" spans="1:7">
      <c r="A10970" s="4" t="s">
        <v>44322</v>
      </c>
      <c r="B10970" s="4" t="s">
        <v>44323</v>
      </c>
      <c r="C10970" s="4" t="s">
        <v>464</v>
      </c>
      <c r="D10970" s="4">
        <v>34</v>
      </c>
      <c r="E10970" s="4" t="s">
        <v>44324</v>
      </c>
      <c r="F10970" s="4">
        <v>0.748974442481995</v>
      </c>
      <c r="G10970" s="4" t="s">
        <v>44325</v>
      </c>
    </row>
    <row r="10971" spans="1:7">
      <c r="A10971" s="4" t="s">
        <v>44326</v>
      </c>
      <c r="B10971" s="4" t="s">
        <v>44327</v>
      </c>
      <c r="C10971" s="4" t="s">
        <v>464</v>
      </c>
      <c r="D10971" s="4">
        <v>36</v>
      </c>
      <c r="E10971" s="4" t="s">
        <v>44328</v>
      </c>
      <c r="F10971" s="4">
        <v>0.748483180999756</v>
      </c>
      <c r="G10971" s="4" t="s">
        <v>44329</v>
      </c>
    </row>
    <row r="10972" spans="1:7">
      <c r="A10972" s="4" t="s">
        <v>44330</v>
      </c>
      <c r="B10972" s="4" t="s">
        <v>44331</v>
      </c>
      <c r="C10972" s="4" t="s">
        <v>464</v>
      </c>
      <c r="D10972" s="4">
        <v>42</v>
      </c>
      <c r="E10972" s="4" t="s">
        <v>44332</v>
      </c>
      <c r="F10972" s="4">
        <v>0.748416721820831</v>
      </c>
      <c r="G10972" s="4" t="s">
        <v>44333</v>
      </c>
    </row>
    <row r="10973" spans="1:7">
      <c r="A10973" s="4" t="s">
        <v>44334</v>
      </c>
      <c r="B10973" s="4" t="s">
        <v>44335</v>
      </c>
      <c r="C10973" s="4" t="s">
        <v>464</v>
      </c>
      <c r="D10973" s="4">
        <v>37</v>
      </c>
      <c r="E10973" s="4" t="s">
        <v>44336</v>
      </c>
      <c r="F10973" s="4">
        <v>0.747935712337494</v>
      </c>
      <c r="G10973" s="4" t="s">
        <v>44337</v>
      </c>
    </row>
    <row r="10974" spans="1:7">
      <c r="A10974" s="4" t="s">
        <v>44338</v>
      </c>
      <c r="B10974" s="4" t="s">
        <v>44339</v>
      </c>
      <c r="C10974" s="4" t="s">
        <v>464</v>
      </c>
      <c r="D10974" s="4">
        <v>34</v>
      </c>
      <c r="E10974" s="4" t="s">
        <v>44340</v>
      </c>
      <c r="F10974" s="4">
        <v>0.747611403465271</v>
      </c>
      <c r="G10974" s="4" t="s">
        <v>44341</v>
      </c>
    </row>
    <row r="10975" spans="1:7">
      <c r="A10975" s="4" t="s">
        <v>44342</v>
      </c>
      <c r="B10975" s="4" t="s">
        <v>44343</v>
      </c>
      <c r="C10975" s="4" t="s">
        <v>464</v>
      </c>
      <c r="D10975" s="4">
        <v>30</v>
      </c>
      <c r="E10975" s="4" t="s">
        <v>44344</v>
      </c>
      <c r="F10975" s="4">
        <v>0.747611403465271</v>
      </c>
      <c r="G10975" s="4" t="s">
        <v>44345</v>
      </c>
    </row>
    <row r="10976" spans="1:7">
      <c r="A10976" s="4" t="s">
        <v>44346</v>
      </c>
      <c r="B10976" s="4" t="s">
        <v>44347</v>
      </c>
      <c r="C10976" s="4" t="s">
        <v>551</v>
      </c>
      <c r="D10976" s="4">
        <v>17</v>
      </c>
      <c r="E10976" s="4" t="s">
        <v>44348</v>
      </c>
      <c r="F10976" s="4">
        <v>0.747611403465271</v>
      </c>
      <c r="G10976" s="4" t="s">
        <v>44349</v>
      </c>
    </row>
    <row r="10977" spans="1:7">
      <c r="A10977" s="4" t="s">
        <v>44350</v>
      </c>
      <c r="B10977" s="4" t="s">
        <v>44351</v>
      </c>
      <c r="C10977" s="4" t="s">
        <v>551</v>
      </c>
      <c r="D10977" s="4">
        <v>16</v>
      </c>
      <c r="E10977" s="4" t="s">
        <v>44352</v>
      </c>
      <c r="F10977" s="4">
        <v>0.747611403465271</v>
      </c>
      <c r="G10977" s="4" t="s">
        <v>44353</v>
      </c>
    </row>
    <row r="10978" spans="1:7">
      <c r="A10978" s="4" t="s">
        <v>44354</v>
      </c>
      <c r="B10978" s="4" t="s">
        <v>44355</v>
      </c>
      <c r="C10978" s="4" t="s">
        <v>551</v>
      </c>
      <c r="D10978" s="4">
        <v>14</v>
      </c>
      <c r="E10978" s="4" t="s">
        <v>44356</v>
      </c>
      <c r="F10978" s="4">
        <v>0.747611403465271</v>
      </c>
      <c r="G10978" s="4" t="s">
        <v>44357</v>
      </c>
    </row>
    <row r="10979" spans="1:7">
      <c r="A10979" s="4" t="s">
        <v>44358</v>
      </c>
      <c r="B10979" s="4" t="s">
        <v>44359</v>
      </c>
      <c r="C10979" s="4" t="s">
        <v>464</v>
      </c>
      <c r="D10979" s="4">
        <v>34</v>
      </c>
      <c r="E10979" s="4" t="s">
        <v>44360</v>
      </c>
      <c r="F10979" s="4">
        <v>0.74738484621048</v>
      </c>
      <c r="G10979" s="4" t="s">
        <v>44361</v>
      </c>
    </row>
    <row r="10980" spans="1:7">
      <c r="A10980" s="4" t="s">
        <v>44362</v>
      </c>
      <c r="B10980" s="4" t="s">
        <v>44363</v>
      </c>
      <c r="C10980" s="4" t="s">
        <v>464</v>
      </c>
      <c r="D10980" s="4">
        <v>34</v>
      </c>
      <c r="E10980" s="4" t="s">
        <v>44364</v>
      </c>
      <c r="F10980" s="4">
        <v>0.747265517711639</v>
      </c>
      <c r="G10980" s="4" t="s">
        <v>44365</v>
      </c>
    </row>
    <row r="10981" spans="1:7">
      <c r="A10981" s="4" t="s">
        <v>44366</v>
      </c>
      <c r="B10981" s="4" t="s">
        <v>44367</v>
      </c>
      <c r="C10981" s="4" t="s">
        <v>3050</v>
      </c>
      <c r="D10981" s="4">
        <v>2</v>
      </c>
      <c r="E10981" s="4" t="s">
        <v>44368</v>
      </c>
      <c r="F10981" s="4">
        <v>0.747249245643616</v>
      </c>
      <c r="G10981" s="4" t="s">
        <v>44369</v>
      </c>
    </row>
    <row r="10982" spans="1:7">
      <c r="A10982" s="4" t="s">
        <v>44370</v>
      </c>
      <c r="B10982" s="4" t="s">
        <v>44371</v>
      </c>
      <c r="C10982" s="4" t="s">
        <v>464</v>
      </c>
      <c r="D10982" s="4">
        <v>33</v>
      </c>
      <c r="E10982" s="4" t="s">
        <v>44372</v>
      </c>
      <c r="F10982" s="4">
        <v>0.747128307819366</v>
      </c>
      <c r="G10982" s="4" t="s">
        <v>44373</v>
      </c>
    </row>
    <row r="10983" spans="1:7">
      <c r="A10983" s="4" t="s">
        <v>44374</v>
      </c>
      <c r="B10983" s="4" t="s">
        <v>44375</v>
      </c>
      <c r="C10983" s="4" t="s">
        <v>464</v>
      </c>
      <c r="D10983" s="4">
        <v>39</v>
      </c>
      <c r="E10983" s="4" t="s">
        <v>44376</v>
      </c>
      <c r="F10983" s="4">
        <v>0.746714293956757</v>
      </c>
      <c r="G10983" s="4" t="s">
        <v>44377</v>
      </c>
    </row>
    <row r="10984" spans="1:7">
      <c r="A10984" s="4" t="s">
        <v>44378</v>
      </c>
      <c r="B10984" s="4" t="s">
        <v>44379</v>
      </c>
      <c r="C10984" s="4" t="s">
        <v>464</v>
      </c>
      <c r="D10984" s="4">
        <v>33</v>
      </c>
      <c r="E10984" s="4" t="s">
        <v>44380</v>
      </c>
      <c r="F10984" s="4">
        <v>0.746714293956757</v>
      </c>
      <c r="G10984" s="4" t="s">
        <v>44381</v>
      </c>
    </row>
    <row r="10985" spans="1:7">
      <c r="A10985" s="4" t="s">
        <v>44382</v>
      </c>
      <c r="B10985" s="4" t="s">
        <v>44383</v>
      </c>
      <c r="C10985" s="4" t="s">
        <v>464</v>
      </c>
      <c r="D10985" s="4">
        <v>37</v>
      </c>
      <c r="E10985" s="4" t="s">
        <v>44384</v>
      </c>
      <c r="F10985" s="4">
        <v>0.746696174144745</v>
      </c>
      <c r="G10985" s="4" t="s">
        <v>44385</v>
      </c>
    </row>
    <row r="10986" spans="1:7">
      <c r="A10986" s="4" t="s">
        <v>44386</v>
      </c>
      <c r="B10986" s="4" t="s">
        <v>44387</v>
      </c>
      <c r="C10986" s="4" t="s">
        <v>464</v>
      </c>
      <c r="D10986" s="4">
        <v>41</v>
      </c>
      <c r="E10986" s="4" t="s">
        <v>44388</v>
      </c>
      <c r="F10986" s="4">
        <v>0.746691703796387</v>
      </c>
      <c r="G10986" s="4" t="s">
        <v>44389</v>
      </c>
    </row>
    <row r="10987" spans="1:7">
      <c r="A10987" s="4" t="s">
        <v>44390</v>
      </c>
      <c r="B10987" s="4" t="s">
        <v>44391</v>
      </c>
      <c r="C10987" s="4" t="s">
        <v>464</v>
      </c>
      <c r="D10987" s="4">
        <v>33</v>
      </c>
      <c r="E10987" s="4" t="s">
        <v>44392</v>
      </c>
      <c r="F10987" s="4">
        <v>0.746691703796387</v>
      </c>
      <c r="G10987" s="4" t="s">
        <v>44393</v>
      </c>
    </row>
    <row r="10988" spans="1:7">
      <c r="A10988" s="4" t="s">
        <v>44394</v>
      </c>
      <c r="B10988" s="4" t="s">
        <v>44395</v>
      </c>
      <c r="C10988" s="4" t="s">
        <v>551</v>
      </c>
      <c r="D10988" s="4">
        <v>17</v>
      </c>
      <c r="E10988" s="4" t="s">
        <v>44396</v>
      </c>
      <c r="F10988" s="4">
        <v>0.746637225151062</v>
      </c>
      <c r="G10988" s="4" t="s">
        <v>44397</v>
      </c>
    </row>
    <row r="10989" spans="1:7">
      <c r="A10989" s="4" t="s">
        <v>44398</v>
      </c>
      <c r="B10989" s="4" t="s">
        <v>44399</v>
      </c>
      <c r="C10989" s="4" t="s">
        <v>464</v>
      </c>
      <c r="D10989" s="4">
        <v>33</v>
      </c>
      <c r="E10989" s="4" t="s">
        <v>44400</v>
      </c>
      <c r="F10989" s="4">
        <v>0.746580958366394</v>
      </c>
      <c r="G10989" s="4" t="s">
        <v>44401</v>
      </c>
    </row>
    <row r="10990" spans="1:7">
      <c r="A10990" s="4" t="s">
        <v>44402</v>
      </c>
      <c r="B10990" s="4" t="s">
        <v>44403</v>
      </c>
      <c r="C10990" s="4" t="s">
        <v>464</v>
      </c>
      <c r="D10990" s="4">
        <v>25</v>
      </c>
      <c r="E10990" s="4" t="s">
        <v>44404</v>
      </c>
      <c r="F10990" s="4">
        <v>0.746497869491577</v>
      </c>
      <c r="G10990" s="4" t="s">
        <v>44405</v>
      </c>
    </row>
    <row r="10991" spans="1:7">
      <c r="A10991" s="4" t="s">
        <v>44406</v>
      </c>
      <c r="B10991" s="4" t="s">
        <v>44407</v>
      </c>
      <c r="C10991" s="4" t="s">
        <v>464</v>
      </c>
      <c r="D10991" s="4">
        <v>36</v>
      </c>
      <c r="E10991" s="4" t="s">
        <v>44408</v>
      </c>
      <c r="F10991" s="4">
        <v>0.745893239974976</v>
      </c>
      <c r="G10991" s="4" t="s">
        <v>44409</v>
      </c>
    </row>
    <row r="10992" spans="1:7">
      <c r="A10992" s="4" t="s">
        <v>44410</v>
      </c>
      <c r="B10992" s="4" t="s">
        <v>44411</v>
      </c>
      <c r="C10992" s="4" t="s">
        <v>36062</v>
      </c>
      <c r="D10992" s="4">
        <v>5</v>
      </c>
      <c r="E10992" s="4" t="s">
        <v>44412</v>
      </c>
      <c r="F10992" s="4">
        <v>0.745734453201294</v>
      </c>
      <c r="G10992" s="4" t="s">
        <v>44413</v>
      </c>
    </row>
    <row r="10993" spans="1:7">
      <c r="A10993" s="4" t="s">
        <v>44414</v>
      </c>
      <c r="B10993" s="4" t="s">
        <v>44415</v>
      </c>
      <c r="C10993" s="4" t="s">
        <v>464</v>
      </c>
      <c r="D10993" s="4">
        <v>34</v>
      </c>
      <c r="E10993" s="4" t="s">
        <v>44416</v>
      </c>
      <c r="F10993" s="4">
        <v>0.74545556306839</v>
      </c>
      <c r="G10993" s="4" t="s">
        <v>44417</v>
      </c>
    </row>
    <row r="10994" spans="1:7">
      <c r="A10994" s="4" t="s">
        <v>44418</v>
      </c>
      <c r="B10994" s="4" t="s">
        <v>3809</v>
      </c>
      <c r="C10994" s="4" t="s">
        <v>464</v>
      </c>
      <c r="D10994" s="4">
        <v>8</v>
      </c>
      <c r="E10994" s="4" t="s">
        <v>44419</v>
      </c>
      <c r="F10994" s="4">
        <v>0.74545556306839</v>
      </c>
      <c r="G10994" s="4" t="s">
        <v>44420</v>
      </c>
    </row>
    <row r="10995" spans="1:7">
      <c r="A10995" s="4" t="s">
        <v>44421</v>
      </c>
      <c r="B10995" s="4" t="s">
        <v>44422</v>
      </c>
      <c r="C10995" s="4" t="s">
        <v>464</v>
      </c>
      <c r="D10995" s="4">
        <v>45</v>
      </c>
      <c r="E10995" s="4" t="s">
        <v>44423</v>
      </c>
      <c r="F10995" s="4">
        <v>0.745419502258301</v>
      </c>
      <c r="G10995" s="4" t="s">
        <v>44424</v>
      </c>
    </row>
    <row r="10996" spans="1:7">
      <c r="A10996" s="4" t="s">
        <v>44425</v>
      </c>
      <c r="B10996" s="4" t="s">
        <v>44426</v>
      </c>
      <c r="C10996" s="4" t="s">
        <v>464</v>
      </c>
      <c r="D10996" s="4">
        <v>33</v>
      </c>
      <c r="E10996" s="4" t="s">
        <v>44427</v>
      </c>
      <c r="F10996" s="4">
        <v>0.744182825088501</v>
      </c>
      <c r="G10996" s="4" t="s">
        <v>44428</v>
      </c>
    </row>
    <row r="10997" spans="1:7">
      <c r="A10997" s="4" t="s">
        <v>44429</v>
      </c>
      <c r="B10997" s="4" t="s">
        <v>44430</v>
      </c>
      <c r="C10997" s="4" t="s">
        <v>464</v>
      </c>
      <c r="D10997" s="4">
        <v>30</v>
      </c>
      <c r="E10997" s="4" t="s">
        <v>44431</v>
      </c>
      <c r="F10997" s="4">
        <v>0.744182825088501</v>
      </c>
      <c r="G10997" s="4" t="s">
        <v>44432</v>
      </c>
    </row>
    <row r="10998" spans="1:7">
      <c r="A10998" s="4" t="s">
        <v>44433</v>
      </c>
      <c r="B10998" s="4" t="s">
        <v>44434</v>
      </c>
      <c r="C10998" s="4" t="s">
        <v>464</v>
      </c>
      <c r="D10998" s="4">
        <v>24</v>
      </c>
      <c r="E10998" s="4" t="s">
        <v>44435</v>
      </c>
      <c r="F10998" s="4">
        <v>0.744182825088501</v>
      </c>
      <c r="G10998" s="4" t="s">
        <v>44436</v>
      </c>
    </row>
    <row r="10999" spans="1:7">
      <c r="A10999" s="4" t="s">
        <v>44437</v>
      </c>
      <c r="B10999" s="4" t="s">
        <v>44438</v>
      </c>
      <c r="C10999" s="4" t="s">
        <v>464</v>
      </c>
      <c r="D10999" s="4">
        <v>39</v>
      </c>
      <c r="E10999" s="4" t="s">
        <v>44439</v>
      </c>
      <c r="F10999" s="4">
        <v>0.743914484977722</v>
      </c>
      <c r="G10999" s="4" t="s">
        <v>44440</v>
      </c>
    </row>
    <row r="11000" spans="1:7">
      <c r="A11000" s="4" t="s">
        <v>44441</v>
      </c>
      <c r="B11000" s="4" t="s">
        <v>44442</v>
      </c>
      <c r="C11000" s="4" t="s">
        <v>464</v>
      </c>
      <c r="D11000" s="4">
        <v>38</v>
      </c>
      <c r="E11000" s="4" t="s">
        <v>44443</v>
      </c>
      <c r="F11000" s="4">
        <v>0.743707180023193</v>
      </c>
      <c r="G11000" s="4" t="s">
        <v>44444</v>
      </c>
    </row>
    <row r="11001" spans="1:7">
      <c r="A11001" s="4" t="s">
        <v>44445</v>
      </c>
      <c r="B11001" s="4" t="s">
        <v>44446</v>
      </c>
      <c r="C11001" s="4" t="s">
        <v>464</v>
      </c>
      <c r="D11001" s="4">
        <v>32</v>
      </c>
      <c r="E11001" s="4" t="s">
        <v>44447</v>
      </c>
      <c r="F11001" s="4">
        <v>0.74334442615509</v>
      </c>
      <c r="G11001" s="4" t="s">
        <v>44448</v>
      </c>
    </row>
    <row r="11002" spans="1:7">
      <c r="A11002" s="4" t="s">
        <v>44449</v>
      </c>
      <c r="B11002" s="4" t="s">
        <v>44450</v>
      </c>
      <c r="C11002" s="4" t="s">
        <v>464</v>
      </c>
      <c r="D11002" s="4">
        <v>21</v>
      </c>
      <c r="E11002" s="4" t="s">
        <v>44451</v>
      </c>
      <c r="F11002" s="4">
        <v>0.74334442615509</v>
      </c>
      <c r="G11002" s="4" t="s">
        <v>44452</v>
      </c>
    </row>
    <row r="11003" spans="1:7">
      <c r="A11003" s="4" t="s">
        <v>44453</v>
      </c>
      <c r="B11003" s="4" t="s">
        <v>44454</v>
      </c>
      <c r="C11003" s="4" t="s">
        <v>551</v>
      </c>
      <c r="D11003" s="4">
        <v>11</v>
      </c>
      <c r="E11003" s="4" t="s">
        <v>44455</v>
      </c>
      <c r="F11003" s="4">
        <v>0.74334442615509</v>
      </c>
      <c r="G11003" s="4" t="s">
        <v>44456</v>
      </c>
    </row>
    <row r="11004" spans="1:7">
      <c r="A11004" s="4" t="s">
        <v>44457</v>
      </c>
      <c r="B11004" s="4" t="s">
        <v>44458</v>
      </c>
      <c r="C11004" s="4" t="s">
        <v>464</v>
      </c>
      <c r="D11004" s="4">
        <v>25</v>
      </c>
      <c r="E11004" s="4" t="s">
        <v>44459</v>
      </c>
      <c r="F11004" s="4">
        <v>0.742895364761353</v>
      </c>
      <c r="G11004" s="4" t="s">
        <v>44460</v>
      </c>
    </row>
    <row r="11005" spans="1:7">
      <c r="A11005" s="4" t="s">
        <v>44461</v>
      </c>
      <c r="B11005" s="4" t="s">
        <v>44462</v>
      </c>
      <c r="C11005" s="4" t="s">
        <v>464</v>
      </c>
      <c r="D11005" s="4">
        <v>38</v>
      </c>
      <c r="E11005" s="4" t="s">
        <v>44463</v>
      </c>
      <c r="F11005" s="4">
        <v>0.742892384529114</v>
      </c>
      <c r="G11005" s="4" t="s">
        <v>44464</v>
      </c>
    </row>
    <row r="11006" spans="1:7">
      <c r="A11006" s="4" t="s">
        <v>44465</v>
      </c>
      <c r="B11006" s="4" t="s">
        <v>44466</v>
      </c>
      <c r="C11006" s="4" t="s">
        <v>464</v>
      </c>
      <c r="D11006" s="4">
        <v>37</v>
      </c>
      <c r="E11006" s="4" t="s">
        <v>44467</v>
      </c>
      <c r="F11006" s="4">
        <v>0.742892384529114</v>
      </c>
      <c r="G11006" s="4" t="s">
        <v>44468</v>
      </c>
    </row>
    <row r="11007" spans="1:7">
      <c r="A11007" s="4" t="s">
        <v>44469</v>
      </c>
      <c r="B11007" s="4" t="s">
        <v>44470</v>
      </c>
      <c r="C11007" s="4" t="s">
        <v>464</v>
      </c>
      <c r="D11007" s="4">
        <v>36</v>
      </c>
      <c r="E11007" s="4" t="s">
        <v>44471</v>
      </c>
      <c r="F11007" s="4">
        <v>0.742892384529114</v>
      </c>
      <c r="G11007" s="4" t="s">
        <v>44472</v>
      </c>
    </row>
    <row r="11008" spans="1:7">
      <c r="A11008" s="4" t="s">
        <v>44473</v>
      </c>
      <c r="B11008" s="4" t="s">
        <v>44474</v>
      </c>
      <c r="C11008" s="4" t="s">
        <v>464</v>
      </c>
      <c r="D11008" s="4">
        <v>36</v>
      </c>
      <c r="E11008" s="4" t="s">
        <v>44475</v>
      </c>
      <c r="F11008" s="4">
        <v>0.742892384529114</v>
      </c>
      <c r="G11008" s="4" t="s">
        <v>44476</v>
      </c>
    </row>
    <row r="11009" spans="1:7">
      <c r="A11009" s="4" t="s">
        <v>44477</v>
      </c>
      <c r="B11009" s="4" t="s">
        <v>44478</v>
      </c>
      <c r="C11009" s="4" t="s">
        <v>464</v>
      </c>
      <c r="D11009" s="4">
        <v>35</v>
      </c>
      <c r="E11009" s="4" t="s">
        <v>44479</v>
      </c>
      <c r="F11009" s="4">
        <v>0.742892384529114</v>
      </c>
      <c r="G11009" s="4" t="s">
        <v>44480</v>
      </c>
    </row>
    <row r="11010" spans="1:7">
      <c r="A11010" s="4" t="s">
        <v>44481</v>
      </c>
      <c r="B11010" s="4" t="s">
        <v>44482</v>
      </c>
      <c r="C11010" s="4" t="s">
        <v>464</v>
      </c>
      <c r="D11010" s="4">
        <v>34</v>
      </c>
      <c r="E11010" s="4" t="s">
        <v>44483</v>
      </c>
      <c r="F11010" s="4">
        <v>0.742892384529114</v>
      </c>
      <c r="G11010" s="4" t="s">
        <v>44484</v>
      </c>
    </row>
    <row r="11011" spans="1:7">
      <c r="A11011" s="4" t="s">
        <v>44485</v>
      </c>
      <c r="B11011" s="4" t="s">
        <v>44486</v>
      </c>
      <c r="C11011" s="4" t="s">
        <v>464</v>
      </c>
      <c r="D11011" s="4">
        <v>34</v>
      </c>
      <c r="E11011" s="4" t="s">
        <v>44487</v>
      </c>
      <c r="F11011" s="4">
        <v>0.742892384529114</v>
      </c>
      <c r="G11011" s="4" t="s">
        <v>44488</v>
      </c>
    </row>
    <row r="11012" spans="1:7">
      <c r="A11012" s="4" t="s">
        <v>44489</v>
      </c>
      <c r="B11012" s="4" t="s">
        <v>44490</v>
      </c>
      <c r="C11012" s="4" t="s">
        <v>464</v>
      </c>
      <c r="D11012" s="4">
        <v>34</v>
      </c>
      <c r="E11012" s="4" t="s">
        <v>44491</v>
      </c>
      <c r="F11012" s="4">
        <v>0.742892384529114</v>
      </c>
      <c r="G11012" s="4" t="s">
        <v>44492</v>
      </c>
    </row>
    <row r="11013" spans="1:7">
      <c r="A11013" s="4" t="s">
        <v>44493</v>
      </c>
      <c r="B11013" s="4" t="s">
        <v>44494</v>
      </c>
      <c r="C11013" s="4" t="s">
        <v>464</v>
      </c>
      <c r="D11013" s="4">
        <v>34</v>
      </c>
      <c r="E11013" s="4" t="s">
        <v>44495</v>
      </c>
      <c r="F11013" s="4">
        <v>0.742892384529114</v>
      </c>
      <c r="G11013" s="4" t="s">
        <v>44496</v>
      </c>
    </row>
    <row r="11014" spans="1:7">
      <c r="A11014" s="4" t="s">
        <v>44497</v>
      </c>
      <c r="B11014" s="4" t="s">
        <v>44498</v>
      </c>
      <c r="C11014" s="4" t="s">
        <v>464</v>
      </c>
      <c r="D11014" s="4">
        <v>33</v>
      </c>
      <c r="E11014" s="4" t="s">
        <v>44499</v>
      </c>
      <c r="F11014" s="4">
        <v>0.742892384529114</v>
      </c>
      <c r="G11014" s="4" t="s">
        <v>44500</v>
      </c>
    </row>
    <row r="11015" spans="1:7">
      <c r="A11015" s="4" t="s">
        <v>44501</v>
      </c>
      <c r="B11015" s="4" t="s">
        <v>44502</v>
      </c>
      <c r="C11015" s="4" t="s">
        <v>464</v>
      </c>
      <c r="D11015" s="4">
        <v>32</v>
      </c>
      <c r="E11015" s="4" t="s">
        <v>44503</v>
      </c>
      <c r="F11015" s="4">
        <v>0.742892384529114</v>
      </c>
      <c r="G11015" s="4" t="s">
        <v>44504</v>
      </c>
    </row>
    <row r="11016" spans="1:7">
      <c r="A11016" s="4" t="s">
        <v>44505</v>
      </c>
      <c r="B11016" s="4" t="s">
        <v>44506</v>
      </c>
      <c r="C11016" s="4" t="s">
        <v>464</v>
      </c>
      <c r="D11016" s="4">
        <v>32</v>
      </c>
      <c r="E11016" s="4" t="s">
        <v>44507</v>
      </c>
      <c r="F11016" s="4">
        <v>0.742892384529114</v>
      </c>
      <c r="G11016" s="4" t="s">
        <v>44508</v>
      </c>
    </row>
    <row r="11017" spans="1:7">
      <c r="A11017" s="4" t="s">
        <v>44509</v>
      </c>
      <c r="B11017" s="4" t="s">
        <v>44510</v>
      </c>
      <c r="C11017" s="4" t="s">
        <v>464</v>
      </c>
      <c r="D11017" s="4">
        <v>24</v>
      </c>
      <c r="E11017" s="4" t="s">
        <v>44511</v>
      </c>
      <c r="F11017" s="4">
        <v>0.742687582969666</v>
      </c>
      <c r="G11017" s="4" t="s">
        <v>44512</v>
      </c>
    </row>
    <row r="11018" spans="1:7">
      <c r="A11018" s="4" t="s">
        <v>44513</v>
      </c>
      <c r="B11018" s="4" t="s">
        <v>44514</v>
      </c>
      <c r="C11018" s="4" t="s">
        <v>464</v>
      </c>
      <c r="D11018" s="4">
        <v>40</v>
      </c>
      <c r="E11018" s="4" t="s">
        <v>44515</v>
      </c>
      <c r="F11018" s="4">
        <v>0.742486953735352</v>
      </c>
      <c r="G11018" s="4" t="s">
        <v>44516</v>
      </c>
    </row>
    <row r="11019" spans="1:7">
      <c r="A11019" s="4" t="s">
        <v>44517</v>
      </c>
      <c r="B11019" s="4" t="s">
        <v>44518</v>
      </c>
      <c r="C11019" s="4" t="s">
        <v>464</v>
      </c>
      <c r="D11019" s="4">
        <v>29</v>
      </c>
      <c r="E11019" s="4" t="s">
        <v>44519</v>
      </c>
      <c r="F11019" s="4">
        <v>0.742468357086182</v>
      </c>
      <c r="G11019" s="4" t="s">
        <v>44520</v>
      </c>
    </row>
    <row r="11020" spans="1:7">
      <c r="A11020" s="4" t="s">
        <v>44521</v>
      </c>
      <c r="B11020" s="4" t="s">
        <v>44522</v>
      </c>
      <c r="C11020" s="4" t="s">
        <v>464</v>
      </c>
      <c r="D11020" s="4">
        <v>39</v>
      </c>
      <c r="E11020" s="4" t="s">
        <v>44523</v>
      </c>
      <c r="F11020" s="4">
        <v>0.742370247840881</v>
      </c>
      <c r="G11020" s="4" t="s">
        <v>44524</v>
      </c>
    </row>
    <row r="11021" spans="1:7">
      <c r="A11021" s="4" t="s">
        <v>44525</v>
      </c>
      <c r="B11021" s="4" t="s">
        <v>44526</v>
      </c>
      <c r="C11021" s="4" t="s">
        <v>464</v>
      </c>
      <c r="D11021" s="4">
        <v>35</v>
      </c>
      <c r="E11021" s="4" t="s">
        <v>44527</v>
      </c>
      <c r="F11021" s="4">
        <v>0.742174565792084</v>
      </c>
      <c r="G11021" s="4" t="s">
        <v>44528</v>
      </c>
    </row>
    <row r="11022" spans="1:7">
      <c r="A11022" s="4" t="s">
        <v>44529</v>
      </c>
      <c r="B11022" s="4" t="s">
        <v>44530</v>
      </c>
      <c r="C11022" s="4" t="s">
        <v>464</v>
      </c>
      <c r="D11022" s="4">
        <v>42</v>
      </c>
      <c r="E11022" s="4" t="s">
        <v>44531</v>
      </c>
      <c r="F11022" s="4">
        <v>0.742074966430664</v>
      </c>
      <c r="G11022" s="4" t="s">
        <v>44532</v>
      </c>
    </row>
    <row r="11023" spans="1:7">
      <c r="A11023" s="4" t="s">
        <v>44533</v>
      </c>
      <c r="B11023" s="4" t="s">
        <v>44534</v>
      </c>
      <c r="C11023" s="4" t="s">
        <v>464</v>
      </c>
      <c r="D11023" s="4">
        <v>36</v>
      </c>
      <c r="E11023" s="4" t="s">
        <v>44535</v>
      </c>
      <c r="F11023" s="4">
        <v>0.741688251495361</v>
      </c>
      <c r="G11023" s="4" t="s">
        <v>44536</v>
      </c>
    </row>
    <row r="11024" spans="1:7">
      <c r="A11024" s="4" t="s">
        <v>44537</v>
      </c>
      <c r="B11024" s="4" t="s">
        <v>44538</v>
      </c>
      <c r="C11024" s="4" t="s">
        <v>464</v>
      </c>
      <c r="D11024" s="4">
        <v>38</v>
      </c>
      <c r="E11024" s="4" t="s">
        <v>44539</v>
      </c>
      <c r="F11024" s="4">
        <v>0.74143773317337</v>
      </c>
      <c r="G11024" s="4" t="s">
        <v>44540</v>
      </c>
    </row>
    <row r="11025" spans="1:7">
      <c r="A11025" s="4" t="s">
        <v>44541</v>
      </c>
      <c r="B11025" s="4" t="s">
        <v>44542</v>
      </c>
      <c r="C11025" s="4" t="s">
        <v>464</v>
      </c>
      <c r="D11025" s="4">
        <v>34</v>
      </c>
      <c r="E11025" s="4" t="s">
        <v>44543</v>
      </c>
      <c r="F11025" s="4">
        <v>0.74143773317337</v>
      </c>
      <c r="G11025" s="4" t="s">
        <v>44544</v>
      </c>
    </row>
    <row r="11026" spans="1:7">
      <c r="A11026" s="4" t="s">
        <v>44545</v>
      </c>
      <c r="B11026" s="4" t="s">
        <v>44546</v>
      </c>
      <c r="C11026" s="4" t="s">
        <v>464</v>
      </c>
      <c r="D11026" s="4">
        <v>36</v>
      </c>
      <c r="E11026" s="4" t="s">
        <v>44547</v>
      </c>
      <c r="F11026" s="4">
        <v>0.741411566734314</v>
      </c>
      <c r="G11026" s="4" t="s">
        <v>44548</v>
      </c>
    </row>
    <row r="11027" spans="1:7">
      <c r="A11027" s="4" t="s">
        <v>44549</v>
      </c>
      <c r="B11027" s="4" t="s">
        <v>44550</v>
      </c>
      <c r="C11027" s="4" t="s">
        <v>464</v>
      </c>
      <c r="D11027" s="4">
        <v>34</v>
      </c>
      <c r="E11027" s="4" t="s">
        <v>44551</v>
      </c>
      <c r="F11027" s="4">
        <v>0.741411566734314</v>
      </c>
      <c r="G11027" s="4" t="s">
        <v>44552</v>
      </c>
    </row>
    <row r="11028" spans="1:7">
      <c r="A11028" s="4" t="s">
        <v>44553</v>
      </c>
      <c r="B11028" s="4" t="s">
        <v>44554</v>
      </c>
      <c r="C11028" s="4" t="s">
        <v>464</v>
      </c>
      <c r="D11028" s="4">
        <v>31</v>
      </c>
      <c r="E11028" s="4" t="s">
        <v>44555</v>
      </c>
      <c r="F11028" s="4">
        <v>0.741148710250854</v>
      </c>
      <c r="G11028" s="4" t="s">
        <v>44556</v>
      </c>
    </row>
    <row r="11029" spans="1:7">
      <c r="A11029" s="4" t="s">
        <v>44557</v>
      </c>
      <c r="B11029" s="4" t="s">
        <v>44558</v>
      </c>
      <c r="C11029" s="4" t="s">
        <v>551</v>
      </c>
      <c r="D11029" s="4">
        <v>15</v>
      </c>
      <c r="E11029" s="4" t="s">
        <v>44559</v>
      </c>
      <c r="F11029" s="4">
        <v>0.740857601165771</v>
      </c>
      <c r="G11029" s="4" t="s">
        <v>44560</v>
      </c>
    </row>
    <row r="11030" spans="1:7">
      <c r="A11030" s="4" t="s">
        <v>44561</v>
      </c>
      <c r="B11030" s="4" t="s">
        <v>44562</v>
      </c>
      <c r="C11030" s="4" t="s">
        <v>464</v>
      </c>
      <c r="D11030" s="4">
        <v>42</v>
      </c>
      <c r="E11030" s="4" t="s">
        <v>44563</v>
      </c>
      <c r="F11030" s="4">
        <v>0.740635395050049</v>
      </c>
      <c r="G11030" s="4" t="s">
        <v>44564</v>
      </c>
    </row>
    <row r="11031" spans="1:7">
      <c r="A11031" s="4" t="s">
        <v>44565</v>
      </c>
      <c r="B11031" s="4" t="s">
        <v>44566</v>
      </c>
      <c r="C11031" s="4" t="s">
        <v>464</v>
      </c>
      <c r="D11031" s="4">
        <v>32</v>
      </c>
      <c r="E11031" s="4" t="s">
        <v>44567</v>
      </c>
      <c r="F11031" s="4">
        <v>0.740597367286682</v>
      </c>
      <c r="G11031" s="4" t="s">
        <v>44568</v>
      </c>
    </row>
    <row r="11032" spans="1:7">
      <c r="A11032" s="4" t="s">
        <v>44569</v>
      </c>
      <c r="B11032" s="4" t="s">
        <v>44570</v>
      </c>
      <c r="C11032" s="4" t="s">
        <v>551</v>
      </c>
      <c r="D11032" s="4">
        <v>21</v>
      </c>
      <c r="E11032" s="4" t="s">
        <v>44571</v>
      </c>
      <c r="F11032" s="4">
        <v>0.740383863449097</v>
      </c>
      <c r="G11032" s="4" t="s">
        <v>44572</v>
      </c>
    </row>
    <row r="11033" spans="1:7">
      <c r="A11033" s="4" t="s">
        <v>44573</v>
      </c>
      <c r="B11033" s="4" t="s">
        <v>44574</v>
      </c>
      <c r="C11033" s="4" t="s">
        <v>464</v>
      </c>
      <c r="D11033" s="4">
        <v>36</v>
      </c>
      <c r="E11033" s="4" t="s">
        <v>44575</v>
      </c>
      <c r="F11033" s="4">
        <v>0.739578604698181</v>
      </c>
      <c r="G11033" s="4" t="s">
        <v>44576</v>
      </c>
    </row>
    <row r="11034" spans="1:7">
      <c r="A11034" s="4" t="s">
        <v>44577</v>
      </c>
      <c r="B11034" s="4" t="s">
        <v>44578</v>
      </c>
      <c r="C11034" s="4" t="s">
        <v>464</v>
      </c>
      <c r="D11034" s="4">
        <v>45</v>
      </c>
      <c r="E11034" s="4" t="s">
        <v>44579</v>
      </c>
      <c r="F11034" s="4">
        <v>0.739300489425659</v>
      </c>
      <c r="G11034" s="4" t="s">
        <v>44580</v>
      </c>
    </row>
    <row r="11035" spans="1:7">
      <c r="A11035" s="4" t="s">
        <v>44581</v>
      </c>
      <c r="B11035" s="4" t="s">
        <v>44582</v>
      </c>
      <c r="C11035" s="4" t="s">
        <v>551</v>
      </c>
      <c r="D11035" s="4">
        <v>18</v>
      </c>
      <c r="E11035" s="4" t="s">
        <v>44583</v>
      </c>
      <c r="F11035" s="4">
        <v>0.739135980606079</v>
      </c>
      <c r="G11035" s="4" t="s">
        <v>44584</v>
      </c>
    </row>
    <row r="11036" spans="1:7">
      <c r="A11036" s="4" t="s">
        <v>44585</v>
      </c>
      <c r="B11036" s="4" t="s">
        <v>44586</v>
      </c>
      <c r="C11036" s="4" t="s">
        <v>464</v>
      </c>
      <c r="D11036" s="4">
        <v>34</v>
      </c>
      <c r="E11036" s="4" t="s">
        <v>44587</v>
      </c>
      <c r="F11036" s="4">
        <v>0.738766670227051</v>
      </c>
      <c r="G11036" s="4" t="s">
        <v>44588</v>
      </c>
    </row>
    <row r="11037" spans="1:7">
      <c r="A11037" s="4" t="s">
        <v>44589</v>
      </c>
      <c r="B11037" s="4" t="s">
        <v>44590</v>
      </c>
      <c r="C11037" s="4" t="s">
        <v>464</v>
      </c>
      <c r="D11037" s="4">
        <v>38</v>
      </c>
      <c r="E11037" s="4" t="s">
        <v>44591</v>
      </c>
      <c r="F11037" s="4">
        <v>0.738661289215088</v>
      </c>
      <c r="G11037" s="4" t="s">
        <v>44592</v>
      </c>
    </row>
    <row r="11038" spans="1:7">
      <c r="A11038" s="4" t="s">
        <v>44593</v>
      </c>
      <c r="B11038" s="4" t="s">
        <v>44594</v>
      </c>
      <c r="C11038" s="4" t="s">
        <v>464</v>
      </c>
      <c r="D11038" s="4">
        <v>38</v>
      </c>
      <c r="E11038" s="4" t="s">
        <v>44595</v>
      </c>
      <c r="F11038" s="4">
        <v>0.738418579101563</v>
      </c>
      <c r="G11038" s="4" t="s">
        <v>44596</v>
      </c>
    </row>
    <row r="11039" spans="1:7">
      <c r="A11039" s="4" t="s">
        <v>44597</v>
      </c>
      <c r="B11039" s="4" t="s">
        <v>44598</v>
      </c>
      <c r="C11039" s="4" t="s">
        <v>464</v>
      </c>
      <c r="D11039" s="4">
        <v>36</v>
      </c>
      <c r="E11039" s="4" t="s">
        <v>44599</v>
      </c>
      <c r="F11039" s="4">
        <v>0.738404810428619</v>
      </c>
      <c r="G11039" s="4" t="s">
        <v>44600</v>
      </c>
    </row>
    <row r="11040" spans="1:7">
      <c r="A11040" s="4" t="s">
        <v>44601</v>
      </c>
      <c r="B11040" s="4" t="s">
        <v>44602</v>
      </c>
      <c r="C11040" s="4" t="s">
        <v>464</v>
      </c>
      <c r="D11040" s="4">
        <v>40</v>
      </c>
      <c r="E11040" s="4" t="s">
        <v>44603</v>
      </c>
      <c r="F11040" s="4">
        <v>0.73773068189621</v>
      </c>
      <c r="G11040" s="4" t="s">
        <v>44604</v>
      </c>
    </row>
    <row r="11041" spans="1:7">
      <c r="A11041" s="4" t="s">
        <v>44605</v>
      </c>
      <c r="B11041" s="4" t="s">
        <v>44606</v>
      </c>
      <c r="C11041" s="4" t="s">
        <v>464</v>
      </c>
      <c r="D11041" s="4">
        <v>40</v>
      </c>
      <c r="E11041" s="4" t="s">
        <v>44607</v>
      </c>
      <c r="F11041" s="4">
        <v>0.737626254558563</v>
      </c>
      <c r="G11041" s="4" t="s">
        <v>44608</v>
      </c>
    </row>
    <row r="11042" spans="1:7">
      <c r="A11042" s="4" t="s">
        <v>44609</v>
      </c>
      <c r="B11042" s="4" t="s">
        <v>44610</v>
      </c>
      <c r="C11042" s="4" t="s">
        <v>464</v>
      </c>
      <c r="D11042" s="4">
        <v>36</v>
      </c>
      <c r="E11042" s="4" t="s">
        <v>44611</v>
      </c>
      <c r="F11042" s="4">
        <v>0.737626254558563</v>
      </c>
      <c r="G11042" s="4" t="s">
        <v>44612</v>
      </c>
    </row>
    <row r="11043" spans="1:7">
      <c r="A11043" s="4" t="s">
        <v>44613</v>
      </c>
      <c r="B11043" s="4" t="s">
        <v>44614</v>
      </c>
      <c r="C11043" s="4" t="s">
        <v>464</v>
      </c>
      <c r="D11043" s="4">
        <v>35</v>
      </c>
      <c r="E11043" s="4" t="s">
        <v>44615</v>
      </c>
      <c r="F11043" s="4">
        <v>0.737626254558563</v>
      </c>
      <c r="G11043" s="4" t="s">
        <v>44616</v>
      </c>
    </row>
    <row r="11044" spans="1:7">
      <c r="A11044" s="4" t="s">
        <v>44617</v>
      </c>
      <c r="B11044" s="4" t="s">
        <v>44618</v>
      </c>
      <c r="C11044" s="4" t="s">
        <v>464</v>
      </c>
      <c r="D11044" s="4">
        <v>31</v>
      </c>
      <c r="E11044" s="4" t="s">
        <v>44619</v>
      </c>
      <c r="F11044" s="4">
        <v>0.737626254558563</v>
      </c>
      <c r="G11044" s="4" t="s">
        <v>44620</v>
      </c>
    </row>
    <row r="11045" spans="1:7">
      <c r="A11045" s="4" t="s">
        <v>44621</v>
      </c>
      <c r="B11045" s="4" t="s">
        <v>44622</v>
      </c>
      <c r="C11045" s="4" t="s">
        <v>4103</v>
      </c>
      <c r="D11045" s="4">
        <v>10</v>
      </c>
      <c r="E11045" s="4" t="s">
        <v>44623</v>
      </c>
      <c r="F11045" s="4">
        <v>0.737626254558563</v>
      </c>
      <c r="G11045" s="4" t="s">
        <v>44624</v>
      </c>
    </row>
    <row r="11046" spans="1:7">
      <c r="A11046" s="4" t="s">
        <v>44625</v>
      </c>
      <c r="B11046" s="4" t="s">
        <v>44626</v>
      </c>
      <c r="C11046" s="4" t="s">
        <v>464</v>
      </c>
      <c r="D11046" s="4">
        <v>41</v>
      </c>
      <c r="E11046" s="4" t="s">
        <v>44627</v>
      </c>
      <c r="F11046" s="4">
        <v>0.737414598464966</v>
      </c>
      <c r="G11046" s="4" t="s">
        <v>44628</v>
      </c>
    </row>
    <row r="11047" spans="1:7">
      <c r="A11047" s="4" t="s">
        <v>44629</v>
      </c>
      <c r="B11047" s="4" t="s">
        <v>44630</v>
      </c>
      <c r="C11047" s="4" t="s">
        <v>1124</v>
      </c>
      <c r="D11047" s="4">
        <v>2</v>
      </c>
      <c r="E11047" s="4" t="s">
        <v>44631</v>
      </c>
      <c r="F11047" s="4">
        <v>0.736741662025452</v>
      </c>
      <c r="G11047" s="4" t="s">
        <v>44632</v>
      </c>
    </row>
    <row r="11048" spans="1:7">
      <c r="A11048" s="4" t="s">
        <v>44633</v>
      </c>
      <c r="B11048" s="4" t="s">
        <v>44634</v>
      </c>
      <c r="C11048" s="4" t="s">
        <v>464</v>
      </c>
      <c r="D11048" s="4">
        <v>32</v>
      </c>
      <c r="E11048" s="4" t="s">
        <v>44635</v>
      </c>
      <c r="F11048" s="4">
        <v>0.73613178730011</v>
      </c>
      <c r="G11048" s="4" t="s">
        <v>44636</v>
      </c>
    </row>
    <row r="11049" spans="1:7">
      <c r="A11049" s="4" t="s">
        <v>44637</v>
      </c>
      <c r="B11049" s="4" t="s">
        <v>44638</v>
      </c>
      <c r="C11049" s="4" t="s">
        <v>464</v>
      </c>
      <c r="D11049" s="4">
        <v>38</v>
      </c>
      <c r="E11049" s="4" t="s">
        <v>44639</v>
      </c>
      <c r="F11049" s="4">
        <v>0.735877573490143</v>
      </c>
      <c r="G11049" s="4" t="s">
        <v>44640</v>
      </c>
    </row>
    <row r="11050" spans="1:7">
      <c r="A11050" s="4" t="s">
        <v>44641</v>
      </c>
      <c r="B11050" s="4" t="s">
        <v>44642</v>
      </c>
      <c r="C11050" s="4" t="s">
        <v>464</v>
      </c>
      <c r="D11050" s="4">
        <v>35</v>
      </c>
      <c r="E11050" s="4" t="s">
        <v>44643</v>
      </c>
      <c r="F11050" s="4">
        <v>0.735798239707947</v>
      </c>
      <c r="G11050" s="4" t="s">
        <v>44644</v>
      </c>
    </row>
    <row r="11051" spans="1:7">
      <c r="A11051" s="4" t="s">
        <v>44645</v>
      </c>
      <c r="B11051" s="4" t="s">
        <v>44646</v>
      </c>
      <c r="C11051" s="4" t="s">
        <v>464</v>
      </c>
      <c r="D11051" s="4">
        <v>40</v>
      </c>
      <c r="E11051" s="4" t="s">
        <v>44647</v>
      </c>
      <c r="F11051" s="4">
        <v>0.735796451568604</v>
      </c>
      <c r="G11051" s="4" t="s">
        <v>44648</v>
      </c>
    </row>
    <row r="11052" spans="1:7">
      <c r="A11052" s="4" t="s">
        <v>44649</v>
      </c>
      <c r="B11052" s="4" t="s">
        <v>44650</v>
      </c>
      <c r="C11052" s="4" t="s">
        <v>464</v>
      </c>
      <c r="D11052" s="4">
        <v>34</v>
      </c>
      <c r="E11052" s="4" t="s">
        <v>44651</v>
      </c>
      <c r="F11052" s="4">
        <v>0.735472798347473</v>
      </c>
      <c r="G11052" s="4" t="s">
        <v>44652</v>
      </c>
    </row>
    <row r="11053" spans="1:7">
      <c r="A11053" s="4" t="s">
        <v>44653</v>
      </c>
      <c r="B11053" s="4" t="s">
        <v>44654</v>
      </c>
      <c r="C11053" s="4" t="s">
        <v>464</v>
      </c>
      <c r="D11053" s="4">
        <v>36</v>
      </c>
      <c r="E11053" s="4" t="s">
        <v>44655</v>
      </c>
      <c r="F11053" s="4">
        <v>0.73534619808197</v>
      </c>
      <c r="G11053" s="4" t="s">
        <v>44656</v>
      </c>
    </row>
    <row r="11054" spans="1:7">
      <c r="A11054" s="4" t="s">
        <v>44657</v>
      </c>
      <c r="B11054" s="4" t="s">
        <v>44658</v>
      </c>
      <c r="C11054" s="4" t="s">
        <v>464</v>
      </c>
      <c r="D11054" s="4">
        <v>40</v>
      </c>
      <c r="E11054" s="4" t="s">
        <v>44659</v>
      </c>
      <c r="F11054" s="4">
        <v>0.734857678413391</v>
      </c>
      <c r="G11054" s="4" t="s">
        <v>44660</v>
      </c>
    </row>
    <row r="11055" spans="1:7">
      <c r="A11055" s="4" t="s">
        <v>44661</v>
      </c>
      <c r="B11055" s="4" t="s">
        <v>44662</v>
      </c>
      <c r="C11055" s="4" t="s">
        <v>464</v>
      </c>
      <c r="D11055" s="4">
        <v>40</v>
      </c>
      <c r="E11055" s="4" t="s">
        <v>44663</v>
      </c>
      <c r="F11055" s="4">
        <v>0.734608113765717</v>
      </c>
      <c r="G11055" s="4" t="s">
        <v>44664</v>
      </c>
    </row>
    <row r="11056" spans="1:7">
      <c r="A11056" s="4" t="s">
        <v>44665</v>
      </c>
      <c r="B11056" s="4" t="s">
        <v>44666</v>
      </c>
      <c r="C11056" s="4" t="s">
        <v>551</v>
      </c>
      <c r="D11056" s="4">
        <v>14</v>
      </c>
      <c r="E11056" s="4" t="s">
        <v>44667</v>
      </c>
      <c r="F11056" s="4">
        <v>0.734437108039856</v>
      </c>
      <c r="G11056" s="4" t="s">
        <v>44668</v>
      </c>
    </row>
    <row r="11057" spans="1:7">
      <c r="A11057" s="4" t="s">
        <v>44669</v>
      </c>
      <c r="B11057" s="4" t="s">
        <v>44670</v>
      </c>
      <c r="C11057" s="4" t="s">
        <v>551</v>
      </c>
      <c r="D11057" s="4">
        <v>13</v>
      </c>
      <c r="E11057" s="4" t="s">
        <v>44671</v>
      </c>
      <c r="F11057" s="4">
        <v>0.734437108039856</v>
      </c>
      <c r="G11057" s="4" t="s">
        <v>44672</v>
      </c>
    </row>
    <row r="11058" spans="1:7">
      <c r="A11058" s="4" t="s">
        <v>44673</v>
      </c>
      <c r="B11058" s="4" t="s">
        <v>44674</v>
      </c>
      <c r="C11058" s="4" t="s">
        <v>551</v>
      </c>
      <c r="D11058" s="4">
        <v>12</v>
      </c>
      <c r="E11058" s="4" t="s">
        <v>44675</v>
      </c>
      <c r="F11058" s="4">
        <v>0.734376132488251</v>
      </c>
      <c r="G11058" s="4" t="s">
        <v>44676</v>
      </c>
    </row>
    <row r="11059" spans="1:7">
      <c r="A11059" s="4" t="s">
        <v>44677</v>
      </c>
      <c r="B11059" s="4" t="s">
        <v>44678</v>
      </c>
      <c r="C11059" s="4" t="s">
        <v>464</v>
      </c>
      <c r="D11059" s="4">
        <v>40</v>
      </c>
      <c r="E11059" s="4" t="s">
        <v>44679</v>
      </c>
      <c r="F11059" s="4">
        <v>0.733997762203217</v>
      </c>
      <c r="G11059" s="4" t="s">
        <v>44680</v>
      </c>
    </row>
    <row r="11060" spans="1:7">
      <c r="A11060" s="4" t="s">
        <v>44681</v>
      </c>
      <c r="B11060" s="4" t="s">
        <v>44682</v>
      </c>
      <c r="C11060" s="4" t="s">
        <v>464</v>
      </c>
      <c r="D11060" s="4">
        <v>34</v>
      </c>
      <c r="E11060" s="4" t="s">
        <v>44683</v>
      </c>
      <c r="F11060" s="4">
        <v>0.733992099761963</v>
      </c>
      <c r="G11060" s="4" t="s">
        <v>44684</v>
      </c>
    </row>
    <row r="11061" spans="1:7">
      <c r="A11061" s="4" t="s">
        <v>1001</v>
      </c>
      <c r="B11061" s="4" t="s">
        <v>1002</v>
      </c>
      <c r="C11061" s="4" t="s">
        <v>464</v>
      </c>
      <c r="D11061" s="4">
        <v>36</v>
      </c>
      <c r="E11061" s="4" t="s">
        <v>1003</v>
      </c>
      <c r="F11061" s="4">
        <v>0.73388946056366</v>
      </c>
      <c r="G11061" s="4" t="s">
        <v>1004</v>
      </c>
    </row>
    <row r="11062" spans="1:7">
      <c r="A11062" s="4" t="s">
        <v>44685</v>
      </c>
      <c r="B11062" s="4" t="s">
        <v>44686</v>
      </c>
      <c r="C11062" s="4" t="s">
        <v>464</v>
      </c>
      <c r="D11062" s="4">
        <v>32</v>
      </c>
      <c r="E11062" s="4" t="s">
        <v>44687</v>
      </c>
      <c r="F11062" s="4">
        <v>0.733232498168945</v>
      </c>
      <c r="G11062" s="4" t="s">
        <v>44688</v>
      </c>
    </row>
    <row r="11063" spans="1:7">
      <c r="A11063" s="4" t="s">
        <v>44689</v>
      </c>
      <c r="B11063" s="4" t="s">
        <v>44690</v>
      </c>
      <c r="C11063" s="4" t="s">
        <v>464</v>
      </c>
      <c r="D11063" s="4">
        <v>36</v>
      </c>
      <c r="E11063" s="4" t="s">
        <v>44691</v>
      </c>
      <c r="F11063" s="4">
        <v>0.73319947719574</v>
      </c>
      <c r="G11063" s="4" t="s">
        <v>44692</v>
      </c>
    </row>
    <row r="11064" spans="1:7">
      <c r="A11064" s="4" t="s">
        <v>44693</v>
      </c>
      <c r="B11064" s="4" t="s">
        <v>44694</v>
      </c>
      <c r="C11064" s="4" t="s">
        <v>464</v>
      </c>
      <c r="D11064" s="4">
        <v>36</v>
      </c>
      <c r="E11064" s="4" t="s">
        <v>44695</v>
      </c>
      <c r="F11064" s="4">
        <v>0.733177781105042</v>
      </c>
      <c r="G11064" s="4" t="s">
        <v>44696</v>
      </c>
    </row>
    <row r="11065" spans="1:7">
      <c r="A11065" s="4" t="s">
        <v>44697</v>
      </c>
      <c r="B11065" s="4" t="s">
        <v>44698</v>
      </c>
      <c r="C11065" s="4" t="s">
        <v>551</v>
      </c>
      <c r="D11065" s="4">
        <v>18</v>
      </c>
      <c r="E11065" s="4" t="s">
        <v>44699</v>
      </c>
      <c r="F11065" s="4">
        <v>0.733038902282715</v>
      </c>
      <c r="G11065" s="4" t="s">
        <v>44700</v>
      </c>
    </row>
    <row r="11066" spans="1:7">
      <c r="A11066" s="4" t="s">
        <v>44701</v>
      </c>
      <c r="B11066" s="4" t="s">
        <v>44702</v>
      </c>
      <c r="C11066" s="4" t="s">
        <v>551</v>
      </c>
      <c r="D11066" s="4">
        <v>17</v>
      </c>
      <c r="E11066" s="4" t="s">
        <v>44703</v>
      </c>
      <c r="F11066" s="4">
        <v>0.732796132564545</v>
      </c>
      <c r="G11066" s="4" t="s">
        <v>44704</v>
      </c>
    </row>
    <row r="11067" spans="1:7">
      <c r="A11067" s="4" t="s">
        <v>44705</v>
      </c>
      <c r="B11067" s="4" t="s">
        <v>44706</v>
      </c>
      <c r="C11067" s="4" t="s">
        <v>551</v>
      </c>
      <c r="D11067" s="4">
        <v>17</v>
      </c>
      <c r="E11067" s="4" t="s">
        <v>44707</v>
      </c>
      <c r="F11067" s="4">
        <v>0.732618033885956</v>
      </c>
      <c r="G11067" s="4" t="s">
        <v>44708</v>
      </c>
    </row>
    <row r="11068" spans="1:7">
      <c r="A11068" s="4" t="s">
        <v>44709</v>
      </c>
      <c r="B11068" s="4" t="s">
        <v>44710</v>
      </c>
      <c r="C11068" s="4" t="s">
        <v>551</v>
      </c>
      <c r="D11068" s="4">
        <v>14</v>
      </c>
      <c r="E11068" s="4" t="s">
        <v>44711</v>
      </c>
      <c r="F11068" s="4">
        <v>0.732618033885956</v>
      </c>
      <c r="G11068" s="4" t="s">
        <v>44712</v>
      </c>
    </row>
    <row r="11069" spans="1:7">
      <c r="A11069" s="4" t="s">
        <v>44713</v>
      </c>
      <c r="B11069" s="4" t="s">
        <v>44714</v>
      </c>
      <c r="C11069" s="4" t="s">
        <v>464</v>
      </c>
      <c r="D11069" s="4">
        <v>38</v>
      </c>
      <c r="E11069" s="4" t="s">
        <v>44715</v>
      </c>
      <c r="F11069" s="4">
        <v>0.732440412044525</v>
      </c>
      <c r="G11069" s="4" t="s">
        <v>44716</v>
      </c>
    </row>
    <row r="11070" spans="1:7">
      <c r="A11070" s="4" t="s">
        <v>44717</v>
      </c>
      <c r="B11070" s="4" t="s">
        <v>44718</v>
      </c>
      <c r="C11070" s="4" t="s">
        <v>464</v>
      </c>
      <c r="D11070" s="4">
        <v>36</v>
      </c>
      <c r="E11070" s="4" t="s">
        <v>44719</v>
      </c>
      <c r="F11070" s="4">
        <v>0.732154726982117</v>
      </c>
      <c r="G11070" s="4" t="s">
        <v>44720</v>
      </c>
    </row>
    <row r="11071" spans="1:7">
      <c r="A11071" s="4" t="s">
        <v>44721</v>
      </c>
      <c r="B11071" s="4" t="s">
        <v>44722</v>
      </c>
      <c r="C11071" s="4" t="s">
        <v>464</v>
      </c>
      <c r="D11071" s="4">
        <v>44</v>
      </c>
      <c r="E11071" s="4" t="s">
        <v>44723</v>
      </c>
      <c r="F11071" s="4">
        <v>0.731668829917908</v>
      </c>
      <c r="G11071" s="4" t="s">
        <v>44724</v>
      </c>
    </row>
    <row r="11072" spans="1:7">
      <c r="A11072" s="4" t="s">
        <v>44725</v>
      </c>
      <c r="B11072" s="4" t="s">
        <v>44726</v>
      </c>
      <c r="C11072" s="4" t="s">
        <v>464</v>
      </c>
      <c r="D11072" s="4">
        <v>33</v>
      </c>
      <c r="E11072" s="4" t="s">
        <v>44727</v>
      </c>
      <c r="F11072" s="4">
        <v>0.730131387710571</v>
      </c>
      <c r="G11072" s="4" t="s">
        <v>44728</v>
      </c>
    </row>
    <row r="11073" spans="1:7">
      <c r="A11073" s="4" t="s">
        <v>44729</v>
      </c>
      <c r="B11073" s="4" t="s">
        <v>44730</v>
      </c>
      <c r="C11073" s="4" t="s">
        <v>464</v>
      </c>
      <c r="D11073" s="4">
        <v>32</v>
      </c>
      <c r="E11073" s="4" t="s">
        <v>44731</v>
      </c>
      <c r="F11073" s="4">
        <v>0.730131387710571</v>
      </c>
      <c r="G11073" s="4" t="s">
        <v>44732</v>
      </c>
    </row>
    <row r="11074" spans="1:7">
      <c r="A11074" s="4" t="s">
        <v>44733</v>
      </c>
      <c r="B11074" s="4" t="s">
        <v>44734</v>
      </c>
      <c r="C11074" s="4" t="s">
        <v>464</v>
      </c>
      <c r="D11074" s="4">
        <v>25</v>
      </c>
      <c r="E11074" s="4" t="s">
        <v>44735</v>
      </c>
      <c r="F11074" s="4">
        <v>0.730043530464172</v>
      </c>
      <c r="G11074" s="4" t="s">
        <v>44736</v>
      </c>
    </row>
    <row r="11075" spans="1:7">
      <c r="A11075" s="4" t="s">
        <v>44737</v>
      </c>
      <c r="B11075" s="4" t="s">
        <v>44738</v>
      </c>
      <c r="C11075" s="4" t="s">
        <v>464</v>
      </c>
      <c r="D11075" s="4">
        <v>35</v>
      </c>
      <c r="E11075" s="4" t="s">
        <v>44739</v>
      </c>
      <c r="F11075" s="4">
        <v>0.72969663143158</v>
      </c>
      <c r="G11075" s="4" t="s">
        <v>44740</v>
      </c>
    </row>
    <row r="11076" spans="1:7">
      <c r="A11076" s="4" t="s">
        <v>44741</v>
      </c>
      <c r="B11076" s="4" t="s">
        <v>44742</v>
      </c>
      <c r="C11076" s="4" t="s">
        <v>464</v>
      </c>
      <c r="D11076" s="4">
        <v>36</v>
      </c>
      <c r="E11076" s="4" t="s">
        <v>44743</v>
      </c>
      <c r="F11076" s="4">
        <v>0.729371428489685</v>
      </c>
      <c r="G11076" s="4" t="s">
        <v>44744</v>
      </c>
    </row>
    <row r="11077" spans="1:7">
      <c r="A11077" s="4" t="s">
        <v>44745</v>
      </c>
      <c r="B11077" s="4" t="s">
        <v>44746</v>
      </c>
      <c r="C11077" s="4" t="s">
        <v>464</v>
      </c>
      <c r="D11077" s="4">
        <v>33</v>
      </c>
      <c r="E11077" s="4" t="s">
        <v>44747</v>
      </c>
      <c r="F11077" s="4">
        <v>0.729297578334808</v>
      </c>
      <c r="G11077" s="4" t="s">
        <v>44748</v>
      </c>
    </row>
    <row r="11078" spans="1:7">
      <c r="A11078" s="4" t="s">
        <v>44749</v>
      </c>
      <c r="B11078" s="4" t="s">
        <v>44750</v>
      </c>
      <c r="C11078" s="4" t="s">
        <v>464</v>
      </c>
      <c r="D11078" s="4">
        <v>37</v>
      </c>
      <c r="E11078" s="4" t="s">
        <v>44751</v>
      </c>
      <c r="F11078" s="4">
        <v>0.728805303573608</v>
      </c>
      <c r="G11078" s="4" t="s">
        <v>44752</v>
      </c>
    </row>
    <row r="11079" spans="1:7">
      <c r="A11079" s="4" t="s">
        <v>44753</v>
      </c>
      <c r="B11079" s="4" t="s">
        <v>44754</v>
      </c>
      <c r="C11079" s="4" t="s">
        <v>464</v>
      </c>
      <c r="D11079" s="4">
        <v>30</v>
      </c>
      <c r="E11079" s="4" t="s">
        <v>44755</v>
      </c>
      <c r="F11079" s="4">
        <v>0.728805303573608</v>
      </c>
      <c r="G11079" s="4" t="s">
        <v>44756</v>
      </c>
    </row>
    <row r="11080" spans="1:7">
      <c r="A11080" s="4" t="s">
        <v>44757</v>
      </c>
      <c r="B11080" s="4" t="s">
        <v>44758</v>
      </c>
      <c r="C11080" s="4" t="s">
        <v>464</v>
      </c>
      <c r="D11080" s="4">
        <v>32</v>
      </c>
      <c r="E11080" s="4" t="s">
        <v>44759</v>
      </c>
      <c r="F11080" s="4">
        <v>0.728636801242828</v>
      </c>
      <c r="G11080" s="4" t="s">
        <v>44760</v>
      </c>
    </row>
    <row r="11081" spans="1:7">
      <c r="A11081" s="4" t="s">
        <v>44761</v>
      </c>
      <c r="B11081" s="4" t="s">
        <v>44762</v>
      </c>
      <c r="C11081" s="4" t="s">
        <v>464</v>
      </c>
      <c r="D11081" s="4">
        <v>29</v>
      </c>
      <c r="E11081" s="4" t="s">
        <v>44763</v>
      </c>
      <c r="F11081" s="4">
        <v>0.728436589241028</v>
      </c>
      <c r="G11081" s="4" t="s">
        <v>44764</v>
      </c>
    </row>
    <row r="11082" spans="1:7">
      <c r="A11082" s="4" t="s">
        <v>44765</v>
      </c>
      <c r="B11082" s="4" t="s">
        <v>44766</v>
      </c>
      <c r="C11082" s="4" t="s">
        <v>464</v>
      </c>
      <c r="D11082" s="4">
        <v>22</v>
      </c>
      <c r="E11082" s="4" t="s">
        <v>44767</v>
      </c>
      <c r="F11082" s="4">
        <v>0.728436589241028</v>
      </c>
      <c r="G11082" s="4" t="s">
        <v>44768</v>
      </c>
    </row>
    <row r="11083" spans="1:7">
      <c r="A11083" s="4" t="s">
        <v>44769</v>
      </c>
      <c r="B11083" s="4" t="s">
        <v>44770</v>
      </c>
      <c r="C11083" s="4" t="s">
        <v>464</v>
      </c>
      <c r="D11083" s="4">
        <v>33</v>
      </c>
      <c r="E11083" s="4" t="s">
        <v>44771</v>
      </c>
      <c r="F11083" s="4">
        <v>0.728245139122009</v>
      </c>
      <c r="G11083" s="4" t="s">
        <v>44772</v>
      </c>
    </row>
    <row r="11084" spans="1:7">
      <c r="A11084" s="4" t="s">
        <v>44773</v>
      </c>
      <c r="B11084" s="4" t="s">
        <v>44774</v>
      </c>
      <c r="C11084" s="4" t="s">
        <v>464</v>
      </c>
      <c r="D11084" s="4">
        <v>37</v>
      </c>
      <c r="E11084" s="4" t="s">
        <v>44775</v>
      </c>
      <c r="F11084" s="4">
        <v>0.727937817573547</v>
      </c>
      <c r="G11084" s="4" t="s">
        <v>44776</v>
      </c>
    </row>
    <row r="11085" spans="1:7">
      <c r="A11085" s="4" t="s">
        <v>44777</v>
      </c>
      <c r="B11085" s="4" t="s">
        <v>44778</v>
      </c>
      <c r="C11085" s="4" t="s">
        <v>464</v>
      </c>
      <c r="D11085" s="4">
        <v>31</v>
      </c>
      <c r="E11085" s="4" t="s">
        <v>44779</v>
      </c>
      <c r="F11085" s="4">
        <v>0.727616906166077</v>
      </c>
      <c r="G11085" s="4" t="s">
        <v>44780</v>
      </c>
    </row>
    <row r="11086" spans="1:7">
      <c r="A11086" s="4" t="s">
        <v>44781</v>
      </c>
      <c r="B11086" s="4" t="s">
        <v>44782</v>
      </c>
      <c r="C11086" s="4" t="s">
        <v>464</v>
      </c>
      <c r="D11086" s="4">
        <v>32</v>
      </c>
      <c r="E11086" s="4" t="s">
        <v>44783</v>
      </c>
      <c r="F11086" s="4">
        <v>0.727180361747742</v>
      </c>
      <c r="G11086" s="4" t="s">
        <v>44784</v>
      </c>
    </row>
    <row r="11087" spans="1:7">
      <c r="A11087" s="4" t="s">
        <v>44785</v>
      </c>
      <c r="B11087" s="4" t="s">
        <v>44786</v>
      </c>
      <c r="C11087" s="4" t="s">
        <v>464</v>
      </c>
      <c r="D11087" s="4">
        <v>40</v>
      </c>
      <c r="E11087" s="4" t="s">
        <v>44787</v>
      </c>
      <c r="F11087" s="4">
        <v>0.72688102722168</v>
      </c>
      <c r="G11087" s="4" t="s">
        <v>44788</v>
      </c>
    </row>
    <row r="11088" spans="1:7">
      <c r="A11088" s="4" t="s">
        <v>44789</v>
      </c>
      <c r="B11088" s="4" t="s">
        <v>44790</v>
      </c>
      <c r="C11088" s="4" t="s">
        <v>464</v>
      </c>
      <c r="D11088" s="4">
        <v>33</v>
      </c>
      <c r="E11088" s="4" t="s">
        <v>44791</v>
      </c>
      <c r="F11088" s="4">
        <v>0.72657835483551</v>
      </c>
      <c r="G11088" s="4" t="s">
        <v>44792</v>
      </c>
    </row>
    <row r="11089" spans="1:7">
      <c r="A11089" s="4" t="s">
        <v>44793</v>
      </c>
      <c r="B11089" s="4" t="s">
        <v>44794</v>
      </c>
      <c r="C11089" s="4" t="s">
        <v>464</v>
      </c>
      <c r="D11089" s="4">
        <v>37</v>
      </c>
      <c r="E11089" s="4" t="s">
        <v>44795</v>
      </c>
      <c r="F11089" s="4">
        <v>0.726364493370056</v>
      </c>
      <c r="G11089" s="4" t="s">
        <v>44796</v>
      </c>
    </row>
    <row r="11090" spans="1:7">
      <c r="A11090" s="4" t="s">
        <v>44797</v>
      </c>
      <c r="B11090" s="4" t="s">
        <v>44798</v>
      </c>
      <c r="C11090" s="4" t="s">
        <v>464</v>
      </c>
      <c r="D11090" s="4">
        <v>33</v>
      </c>
      <c r="E11090" s="4" t="s">
        <v>44799</v>
      </c>
      <c r="F11090" s="4">
        <v>0.726340889930725</v>
      </c>
      <c r="G11090" s="4" t="s">
        <v>44800</v>
      </c>
    </row>
    <row r="11091" spans="1:7">
      <c r="A11091" s="4" t="s">
        <v>44801</v>
      </c>
      <c r="B11091" s="4" t="s">
        <v>44802</v>
      </c>
      <c r="C11091" s="4" t="s">
        <v>464</v>
      </c>
      <c r="D11091" s="4">
        <v>32</v>
      </c>
      <c r="E11091" s="4" t="s">
        <v>44803</v>
      </c>
      <c r="F11091" s="4">
        <v>0.726082801818848</v>
      </c>
      <c r="G11091" s="4" t="s">
        <v>44804</v>
      </c>
    </row>
    <row r="11092" spans="1:7">
      <c r="A11092" s="4" t="s">
        <v>44805</v>
      </c>
      <c r="B11092" s="4" t="s">
        <v>44806</v>
      </c>
      <c r="C11092" s="4" t="s">
        <v>464</v>
      </c>
      <c r="D11092" s="4">
        <v>25</v>
      </c>
      <c r="E11092" s="4" t="s">
        <v>44807</v>
      </c>
      <c r="F11092" s="4">
        <v>0.726082801818848</v>
      </c>
      <c r="G11092" s="4" t="s">
        <v>44808</v>
      </c>
    </row>
    <row r="11093" spans="1:7">
      <c r="A11093" s="4" t="s">
        <v>44809</v>
      </c>
      <c r="B11093" s="4" t="s">
        <v>44810</v>
      </c>
      <c r="C11093" s="4" t="s">
        <v>464</v>
      </c>
      <c r="D11093" s="4">
        <v>38</v>
      </c>
      <c r="E11093" s="4" t="s">
        <v>44811</v>
      </c>
      <c r="F11093" s="4">
        <v>0.726060450077057</v>
      </c>
      <c r="G11093" s="4" t="s">
        <v>44812</v>
      </c>
    </row>
    <row r="11094" spans="1:7">
      <c r="A11094" s="4" t="s">
        <v>44813</v>
      </c>
      <c r="B11094" s="4" t="s">
        <v>44814</v>
      </c>
      <c r="C11094" s="4" t="s">
        <v>464</v>
      </c>
      <c r="D11094" s="4">
        <v>30</v>
      </c>
      <c r="E11094" s="4" t="s">
        <v>44815</v>
      </c>
      <c r="F11094" s="4">
        <v>0.725639879703522</v>
      </c>
      <c r="G11094" s="4" t="s">
        <v>44816</v>
      </c>
    </row>
    <row r="11095" spans="1:7">
      <c r="A11095" s="4" t="s">
        <v>44817</v>
      </c>
      <c r="B11095" s="4" t="s">
        <v>44818</v>
      </c>
      <c r="C11095" s="4" t="s">
        <v>464</v>
      </c>
      <c r="D11095" s="4">
        <v>31</v>
      </c>
      <c r="E11095" s="4" t="s">
        <v>44819</v>
      </c>
      <c r="F11095" s="4">
        <v>0.725336670875549</v>
      </c>
      <c r="G11095" s="4" t="s">
        <v>44820</v>
      </c>
    </row>
    <row r="11096" spans="1:7">
      <c r="A11096" s="4" t="s">
        <v>44821</v>
      </c>
      <c r="B11096" s="4" t="s">
        <v>44822</v>
      </c>
      <c r="C11096" s="4" t="s">
        <v>464</v>
      </c>
      <c r="D11096" s="4">
        <v>40</v>
      </c>
      <c r="E11096" s="4" t="s">
        <v>44823</v>
      </c>
      <c r="F11096" s="4">
        <v>0.725214779376984</v>
      </c>
      <c r="G11096" s="4" t="s">
        <v>44824</v>
      </c>
    </row>
    <row r="11097" spans="1:7">
      <c r="A11097" s="4" t="s">
        <v>44825</v>
      </c>
      <c r="B11097" s="4" t="s">
        <v>44826</v>
      </c>
      <c r="C11097" s="4" t="s">
        <v>464</v>
      </c>
      <c r="D11097" s="4">
        <v>41</v>
      </c>
      <c r="E11097" s="4" t="s">
        <v>44827</v>
      </c>
      <c r="F11097" s="4">
        <v>0.724763751029968</v>
      </c>
      <c r="G11097" s="4" t="s">
        <v>44828</v>
      </c>
    </row>
    <row r="11098" spans="1:7">
      <c r="A11098" s="4" t="s">
        <v>44829</v>
      </c>
      <c r="B11098" s="4" t="s">
        <v>44830</v>
      </c>
      <c r="C11098" s="4" t="s">
        <v>464</v>
      </c>
      <c r="D11098" s="4">
        <v>35</v>
      </c>
      <c r="E11098" s="4" t="s">
        <v>44831</v>
      </c>
      <c r="F11098" s="4">
        <v>0.724636912345886</v>
      </c>
      <c r="G11098" s="4" t="s">
        <v>44832</v>
      </c>
    </row>
    <row r="11099" spans="1:7">
      <c r="A11099" s="4" t="s">
        <v>44833</v>
      </c>
      <c r="B11099" s="4" t="s">
        <v>44834</v>
      </c>
      <c r="C11099" s="4" t="s">
        <v>464</v>
      </c>
      <c r="D11099" s="4">
        <v>38</v>
      </c>
      <c r="E11099" s="4" t="s">
        <v>44835</v>
      </c>
      <c r="F11099" s="4">
        <v>0.724368989467621</v>
      </c>
      <c r="G11099" s="4" t="s">
        <v>44836</v>
      </c>
    </row>
    <row r="11100" spans="1:7">
      <c r="A11100" s="4" t="s">
        <v>44837</v>
      </c>
      <c r="B11100" s="4" t="s">
        <v>44838</v>
      </c>
      <c r="C11100" s="4" t="s">
        <v>464</v>
      </c>
      <c r="D11100" s="4">
        <v>37</v>
      </c>
      <c r="E11100" s="4" t="s">
        <v>44839</v>
      </c>
      <c r="F11100" s="4">
        <v>0.724361062049866</v>
      </c>
      <c r="G11100" s="4" t="s">
        <v>44840</v>
      </c>
    </row>
    <row r="11101" spans="1:7">
      <c r="A11101" s="4" t="s">
        <v>44841</v>
      </c>
      <c r="B11101" s="4" t="s">
        <v>44842</v>
      </c>
      <c r="C11101" s="4" t="s">
        <v>464</v>
      </c>
      <c r="D11101" s="4">
        <v>38</v>
      </c>
      <c r="E11101" s="4" t="s">
        <v>44843</v>
      </c>
      <c r="F11101" s="4">
        <v>0.723069190979004</v>
      </c>
      <c r="G11101" s="4" t="s">
        <v>44844</v>
      </c>
    </row>
    <row r="11102" spans="1:7">
      <c r="A11102" s="4" t="s">
        <v>44845</v>
      </c>
      <c r="B11102" s="4" t="s">
        <v>44846</v>
      </c>
      <c r="C11102" s="4" t="s">
        <v>464</v>
      </c>
      <c r="D11102" s="4">
        <v>40</v>
      </c>
      <c r="E11102" s="4" t="s">
        <v>44847</v>
      </c>
      <c r="F11102" s="4">
        <v>0.722922325134277</v>
      </c>
      <c r="G11102" s="4" t="s">
        <v>44848</v>
      </c>
    </row>
    <row r="11103" spans="1:7">
      <c r="A11103" s="4" t="s">
        <v>44849</v>
      </c>
      <c r="B11103" s="4" t="s">
        <v>44850</v>
      </c>
      <c r="C11103" s="4" t="s">
        <v>464</v>
      </c>
      <c r="D11103" s="4">
        <v>38</v>
      </c>
      <c r="E11103" s="4" t="s">
        <v>44851</v>
      </c>
      <c r="F11103" s="4">
        <v>0.722865879535675</v>
      </c>
      <c r="G11103" s="4" t="s">
        <v>44852</v>
      </c>
    </row>
    <row r="11104" spans="1:7">
      <c r="A11104" s="4" t="s">
        <v>44853</v>
      </c>
      <c r="B11104" s="4" t="s">
        <v>44854</v>
      </c>
      <c r="C11104" s="4" t="s">
        <v>464</v>
      </c>
      <c r="D11104" s="4">
        <v>29</v>
      </c>
      <c r="E11104" s="4" t="s">
        <v>44855</v>
      </c>
      <c r="F11104" s="4">
        <v>0.722828507423401</v>
      </c>
      <c r="G11104" s="4" t="s">
        <v>44856</v>
      </c>
    </row>
    <row r="11105" spans="1:7">
      <c r="A11105" s="4" t="s">
        <v>44857</v>
      </c>
      <c r="B11105" s="4" t="s">
        <v>44858</v>
      </c>
      <c r="C11105" s="4" t="s">
        <v>464</v>
      </c>
      <c r="D11105" s="4">
        <v>28</v>
      </c>
      <c r="E11105" s="4" t="s">
        <v>44859</v>
      </c>
      <c r="F11105" s="4">
        <v>0.722828507423401</v>
      </c>
      <c r="G11105" s="4" t="s">
        <v>44860</v>
      </c>
    </row>
    <row r="11106" spans="1:7">
      <c r="A11106" s="4" t="s">
        <v>44861</v>
      </c>
      <c r="B11106" s="4" t="s">
        <v>44862</v>
      </c>
      <c r="C11106" s="4" t="s">
        <v>551</v>
      </c>
      <c r="D11106" s="4">
        <v>17</v>
      </c>
      <c r="E11106" s="4" t="s">
        <v>44863</v>
      </c>
      <c r="F11106" s="4">
        <v>0.722828507423401</v>
      </c>
      <c r="G11106" s="4" t="s">
        <v>44864</v>
      </c>
    </row>
    <row r="11107" spans="1:7">
      <c r="A11107" s="4" t="s">
        <v>44865</v>
      </c>
      <c r="B11107" s="4" t="s">
        <v>44866</v>
      </c>
      <c r="C11107" s="4" t="s">
        <v>464</v>
      </c>
      <c r="D11107" s="4">
        <v>34</v>
      </c>
      <c r="E11107" s="4" t="s">
        <v>44867</v>
      </c>
      <c r="F11107" s="4">
        <v>0.722436547279358</v>
      </c>
      <c r="G11107" s="4" t="s">
        <v>44868</v>
      </c>
    </row>
    <row r="11108" spans="1:7">
      <c r="A11108" s="4" t="s">
        <v>44869</v>
      </c>
      <c r="B11108" s="4" t="s">
        <v>44870</v>
      </c>
      <c r="C11108" s="4" t="s">
        <v>464</v>
      </c>
      <c r="D11108" s="4">
        <v>35</v>
      </c>
      <c r="E11108" s="4" t="s">
        <v>44871</v>
      </c>
      <c r="F11108" s="4">
        <v>0.721947193145752</v>
      </c>
      <c r="G11108" s="4" t="s">
        <v>44872</v>
      </c>
    </row>
    <row r="11109" spans="1:7">
      <c r="A11109" s="4" t="s">
        <v>44873</v>
      </c>
      <c r="B11109" s="4" t="s">
        <v>44874</v>
      </c>
      <c r="C11109" s="4" t="s">
        <v>464</v>
      </c>
      <c r="D11109" s="4">
        <v>35</v>
      </c>
      <c r="E11109" s="4" t="s">
        <v>44875</v>
      </c>
      <c r="F11109" s="4">
        <v>0.721947193145752</v>
      </c>
      <c r="G11109" s="4" t="s">
        <v>44876</v>
      </c>
    </row>
    <row r="11110" spans="1:7">
      <c r="A11110" s="4" t="s">
        <v>44877</v>
      </c>
      <c r="B11110" s="4" t="s">
        <v>44878</v>
      </c>
      <c r="C11110" s="4" t="s">
        <v>464</v>
      </c>
      <c r="D11110" s="4">
        <v>32</v>
      </c>
      <c r="E11110" s="4" t="s">
        <v>44879</v>
      </c>
      <c r="F11110" s="4">
        <v>0.721947193145752</v>
      </c>
      <c r="G11110" s="4" t="s">
        <v>44880</v>
      </c>
    </row>
    <row r="11111" spans="1:7">
      <c r="A11111" s="4" t="s">
        <v>44881</v>
      </c>
      <c r="B11111" s="4" t="s">
        <v>44882</v>
      </c>
      <c r="C11111" s="4" t="s">
        <v>464</v>
      </c>
      <c r="D11111" s="4">
        <v>37</v>
      </c>
      <c r="E11111" s="4" t="s">
        <v>44883</v>
      </c>
      <c r="F11111" s="4">
        <v>0.721906185150146</v>
      </c>
      <c r="G11111" s="4" t="s">
        <v>44884</v>
      </c>
    </row>
    <row r="11112" spans="1:7">
      <c r="A11112" s="4" t="s">
        <v>44885</v>
      </c>
      <c r="B11112" s="4" t="s">
        <v>44886</v>
      </c>
      <c r="C11112" s="4" t="s">
        <v>464</v>
      </c>
      <c r="D11112" s="4">
        <v>37</v>
      </c>
      <c r="E11112" s="4" t="s">
        <v>44887</v>
      </c>
      <c r="F11112" s="4">
        <v>0.72175145149231</v>
      </c>
      <c r="G11112" s="4" t="s">
        <v>44888</v>
      </c>
    </row>
    <row r="11113" spans="1:7">
      <c r="A11113" s="4" t="s">
        <v>44889</v>
      </c>
      <c r="B11113" s="4" t="s">
        <v>44890</v>
      </c>
      <c r="C11113" s="4" t="s">
        <v>464</v>
      </c>
      <c r="D11113" s="4">
        <v>37</v>
      </c>
      <c r="E11113" s="4" t="s">
        <v>44891</v>
      </c>
      <c r="F11113" s="4">
        <v>0.721471428871155</v>
      </c>
      <c r="G11113" s="4" t="s">
        <v>44892</v>
      </c>
    </row>
    <row r="11114" spans="1:7">
      <c r="A11114" s="4" t="s">
        <v>44893</v>
      </c>
      <c r="B11114" s="4" t="s">
        <v>44894</v>
      </c>
      <c r="C11114" s="4" t="s">
        <v>464</v>
      </c>
      <c r="D11114" s="4">
        <v>44</v>
      </c>
      <c r="E11114" s="4" t="s">
        <v>44895</v>
      </c>
      <c r="F11114" s="4">
        <v>0.721258223056793</v>
      </c>
      <c r="G11114" s="4" t="s">
        <v>44896</v>
      </c>
    </row>
    <row r="11115" spans="1:7">
      <c r="A11115" s="4" t="s">
        <v>44897</v>
      </c>
      <c r="B11115" s="4" t="s">
        <v>44898</v>
      </c>
      <c r="C11115" s="4" t="s">
        <v>3050</v>
      </c>
      <c r="D11115" s="4">
        <v>2</v>
      </c>
      <c r="E11115" s="4" t="s">
        <v>44899</v>
      </c>
      <c r="F11115" s="4">
        <v>0.721090734004974</v>
      </c>
      <c r="G11115" s="4" t="s">
        <v>44900</v>
      </c>
    </row>
    <row r="11116" spans="1:7">
      <c r="A11116" s="4" t="s">
        <v>44901</v>
      </c>
      <c r="B11116" s="4" t="s">
        <v>44902</v>
      </c>
      <c r="C11116" s="4" t="s">
        <v>464</v>
      </c>
      <c r="D11116" s="4">
        <v>36</v>
      </c>
      <c r="E11116" s="4" t="s">
        <v>44903</v>
      </c>
      <c r="F11116" s="4">
        <v>0.720948398113251</v>
      </c>
      <c r="G11116" s="4" t="s">
        <v>44904</v>
      </c>
    </row>
    <row r="11117" spans="1:7">
      <c r="A11117" s="4" t="s">
        <v>44905</v>
      </c>
      <c r="B11117" s="4" t="s">
        <v>44906</v>
      </c>
      <c r="C11117" s="4" t="s">
        <v>464</v>
      </c>
      <c r="D11117" s="4">
        <v>6</v>
      </c>
      <c r="E11117" s="4" t="s">
        <v>44907</v>
      </c>
      <c r="F11117" s="4">
        <v>0.720712244510651</v>
      </c>
      <c r="G11117" s="4" t="s">
        <v>44908</v>
      </c>
    </row>
    <row r="11118" spans="1:7">
      <c r="A11118" s="4" t="s">
        <v>44909</v>
      </c>
      <c r="B11118" s="4" t="s">
        <v>44910</v>
      </c>
      <c r="C11118" s="4" t="s">
        <v>464</v>
      </c>
      <c r="D11118" s="4">
        <v>29</v>
      </c>
      <c r="E11118" s="4" t="s">
        <v>44911</v>
      </c>
      <c r="F11118" s="4">
        <v>0.720418095588684</v>
      </c>
      <c r="G11118" s="4" t="s">
        <v>44912</v>
      </c>
    </row>
    <row r="11119" spans="1:7">
      <c r="A11119" s="4" t="s">
        <v>44913</v>
      </c>
      <c r="B11119" s="4" t="s">
        <v>44914</v>
      </c>
      <c r="C11119" s="4" t="s">
        <v>464</v>
      </c>
      <c r="D11119" s="4">
        <v>40</v>
      </c>
      <c r="E11119" s="4" t="s">
        <v>44915</v>
      </c>
      <c r="F11119" s="4">
        <v>0.72039270401001</v>
      </c>
      <c r="G11119" s="4" t="s">
        <v>44916</v>
      </c>
    </row>
    <row r="11120" spans="1:7">
      <c r="A11120" s="4" t="s">
        <v>44917</v>
      </c>
      <c r="B11120" s="4" t="s">
        <v>44918</v>
      </c>
      <c r="C11120" s="4" t="s">
        <v>464</v>
      </c>
      <c r="D11120" s="4">
        <v>36</v>
      </c>
      <c r="E11120" s="4" t="s">
        <v>44919</v>
      </c>
      <c r="F11120" s="4">
        <v>0.72039270401001</v>
      </c>
      <c r="G11120" s="4" t="s">
        <v>44920</v>
      </c>
    </row>
    <row r="11121" spans="1:7">
      <c r="A11121" s="4" t="s">
        <v>44921</v>
      </c>
      <c r="B11121" s="4" t="s">
        <v>44922</v>
      </c>
      <c r="C11121" s="4" t="s">
        <v>551</v>
      </c>
      <c r="D11121" s="4">
        <v>18</v>
      </c>
      <c r="E11121" s="4" t="s">
        <v>44923</v>
      </c>
      <c r="F11121" s="4">
        <v>0.72039270401001</v>
      </c>
      <c r="G11121" s="4" t="s">
        <v>44924</v>
      </c>
    </row>
    <row r="11122" spans="1:7">
      <c r="A11122" s="4" t="s">
        <v>44925</v>
      </c>
      <c r="B11122" s="4" t="s">
        <v>44926</v>
      </c>
      <c r="C11122" s="4" t="s">
        <v>464</v>
      </c>
      <c r="D11122" s="4">
        <v>31</v>
      </c>
      <c r="E11122" s="4" t="s">
        <v>44927</v>
      </c>
      <c r="F11122" s="4">
        <v>0.72009289264679</v>
      </c>
      <c r="G11122" s="4" t="s">
        <v>44928</v>
      </c>
    </row>
    <row r="11123" spans="1:7">
      <c r="A11123" s="4" t="s">
        <v>44929</v>
      </c>
      <c r="B11123" s="4" t="s">
        <v>44930</v>
      </c>
      <c r="C11123" s="4" t="s">
        <v>464</v>
      </c>
      <c r="D11123" s="4">
        <v>37</v>
      </c>
      <c r="E11123" s="4" t="s">
        <v>44931</v>
      </c>
      <c r="F11123" s="4">
        <v>0.720009446144104</v>
      </c>
      <c r="G11123" s="4" t="s">
        <v>44932</v>
      </c>
    </row>
    <row r="11124" spans="1:7">
      <c r="A11124" s="4" t="s">
        <v>44933</v>
      </c>
      <c r="B11124" s="4" t="s">
        <v>44934</v>
      </c>
      <c r="C11124" s="4" t="s">
        <v>464</v>
      </c>
      <c r="D11124" s="4">
        <v>36</v>
      </c>
      <c r="E11124" s="4" t="s">
        <v>44935</v>
      </c>
      <c r="F11124" s="4">
        <v>0.720009446144104</v>
      </c>
      <c r="G11124" s="4" t="s">
        <v>44936</v>
      </c>
    </row>
    <row r="11125" spans="1:7">
      <c r="A11125" s="4" t="s">
        <v>44937</v>
      </c>
      <c r="B11125" s="4" t="s">
        <v>44938</v>
      </c>
      <c r="C11125" s="4" t="s">
        <v>464</v>
      </c>
      <c r="D11125" s="4">
        <v>36</v>
      </c>
      <c r="E11125" s="4" t="s">
        <v>44939</v>
      </c>
      <c r="F11125" s="4">
        <v>0.720009446144104</v>
      </c>
      <c r="G11125" s="4" t="s">
        <v>44940</v>
      </c>
    </row>
    <row r="11126" spans="1:7">
      <c r="A11126" s="4" t="s">
        <v>44941</v>
      </c>
      <c r="B11126" s="4" t="s">
        <v>44942</v>
      </c>
      <c r="C11126" s="4" t="s">
        <v>464</v>
      </c>
      <c r="D11126" s="4">
        <v>33</v>
      </c>
      <c r="E11126" s="4" t="s">
        <v>44943</v>
      </c>
      <c r="F11126" s="4">
        <v>0.720009446144104</v>
      </c>
      <c r="G11126" s="4" t="s">
        <v>44944</v>
      </c>
    </row>
    <row r="11127" spans="1:7">
      <c r="A11127" s="4" t="s">
        <v>44945</v>
      </c>
      <c r="B11127" s="4" t="s">
        <v>44946</v>
      </c>
      <c r="C11127" s="4" t="s">
        <v>464</v>
      </c>
      <c r="D11127" s="4">
        <v>32</v>
      </c>
      <c r="E11127" s="4" t="s">
        <v>44947</v>
      </c>
      <c r="F11127" s="4">
        <v>0.720009446144104</v>
      </c>
      <c r="G11127" s="4" t="s">
        <v>44948</v>
      </c>
    </row>
    <row r="11128" spans="1:7">
      <c r="A11128" s="4" t="s">
        <v>44949</v>
      </c>
      <c r="B11128" s="4" t="s">
        <v>44950</v>
      </c>
      <c r="C11128" s="4" t="s">
        <v>464</v>
      </c>
      <c r="D11128" s="4">
        <v>31</v>
      </c>
      <c r="E11128" s="4" t="s">
        <v>44951</v>
      </c>
      <c r="F11128" s="4">
        <v>0.720009446144104</v>
      </c>
      <c r="G11128" s="4" t="s">
        <v>44952</v>
      </c>
    </row>
    <row r="11129" spans="1:7">
      <c r="A11129" s="4" t="s">
        <v>44953</v>
      </c>
      <c r="B11129" s="4" t="s">
        <v>44953</v>
      </c>
      <c r="C11129" s="4" t="s">
        <v>464</v>
      </c>
      <c r="D11129" s="4">
        <v>29</v>
      </c>
      <c r="E11129" s="4" t="s">
        <v>44954</v>
      </c>
      <c r="F11129" s="4">
        <v>0.720009446144104</v>
      </c>
      <c r="G11129" s="4" t="s">
        <v>44955</v>
      </c>
    </row>
    <row r="11130" spans="1:7">
      <c r="A11130" s="4" t="s">
        <v>44956</v>
      </c>
      <c r="B11130" s="4" t="s">
        <v>44957</v>
      </c>
      <c r="C11130" s="4" t="s">
        <v>464</v>
      </c>
      <c r="D11130" s="4">
        <v>43</v>
      </c>
      <c r="E11130" s="4" t="s">
        <v>44958</v>
      </c>
      <c r="F11130" s="4">
        <v>0.719862222671509</v>
      </c>
      <c r="G11130" s="4" t="s">
        <v>44959</v>
      </c>
    </row>
    <row r="11131" spans="1:7">
      <c r="A11131" s="4" t="s">
        <v>44960</v>
      </c>
      <c r="B11131" s="4" t="s">
        <v>44961</v>
      </c>
      <c r="C11131" s="4" t="s">
        <v>464</v>
      </c>
      <c r="D11131" s="4">
        <v>36</v>
      </c>
      <c r="E11131" s="4" t="s">
        <v>44962</v>
      </c>
      <c r="F11131" s="4">
        <v>0.71971207857132</v>
      </c>
      <c r="G11131" s="4" t="s">
        <v>44963</v>
      </c>
    </row>
    <row r="11132" spans="1:7">
      <c r="A11132" s="4" t="s">
        <v>44964</v>
      </c>
      <c r="B11132" s="4" t="s">
        <v>44965</v>
      </c>
      <c r="C11132" s="4" t="s">
        <v>551</v>
      </c>
      <c r="D11132" s="4">
        <v>18</v>
      </c>
      <c r="E11132" s="4" t="s">
        <v>44966</v>
      </c>
      <c r="F11132" s="4">
        <v>0.719493746757507</v>
      </c>
      <c r="G11132" s="4" t="s">
        <v>44967</v>
      </c>
    </row>
    <row r="11133" spans="1:7">
      <c r="A11133" s="4" t="s">
        <v>44968</v>
      </c>
      <c r="B11133" s="4" t="s">
        <v>44969</v>
      </c>
      <c r="C11133" s="4" t="s">
        <v>464</v>
      </c>
      <c r="D11133" s="4">
        <v>41</v>
      </c>
      <c r="E11133" s="4" t="s">
        <v>44970</v>
      </c>
      <c r="F11133" s="4">
        <v>0.719022870063782</v>
      </c>
      <c r="G11133" s="4" t="s">
        <v>44971</v>
      </c>
    </row>
    <row r="11134" spans="1:7">
      <c r="A11134" s="4" t="s">
        <v>44972</v>
      </c>
      <c r="B11134" s="4" t="s">
        <v>44973</v>
      </c>
      <c r="C11134" s="4" t="s">
        <v>464</v>
      </c>
      <c r="D11134" s="4">
        <v>41</v>
      </c>
      <c r="E11134" s="4" t="s">
        <v>44974</v>
      </c>
      <c r="F11134" s="4">
        <v>0.718855023384094</v>
      </c>
      <c r="G11134" s="4" t="s">
        <v>44975</v>
      </c>
    </row>
    <row r="11135" spans="1:7">
      <c r="A11135" s="4" t="s">
        <v>44976</v>
      </c>
      <c r="B11135" s="4" t="s">
        <v>44977</v>
      </c>
      <c r="C11135" s="4" t="s">
        <v>464</v>
      </c>
      <c r="D11135" s="4">
        <v>33</v>
      </c>
      <c r="E11135" s="4" t="s">
        <v>44978</v>
      </c>
      <c r="F11135" s="4">
        <v>0.718848466873169</v>
      </c>
      <c r="G11135" s="4" t="s">
        <v>44979</v>
      </c>
    </row>
    <row r="11136" spans="1:7">
      <c r="A11136" s="4" t="s">
        <v>44980</v>
      </c>
      <c r="B11136" s="4" t="s">
        <v>44981</v>
      </c>
      <c r="C11136" s="4" t="s">
        <v>464</v>
      </c>
      <c r="D11136" s="4">
        <v>36</v>
      </c>
      <c r="E11136" s="4" t="s">
        <v>44982</v>
      </c>
      <c r="F11136" s="4">
        <v>0.718171954154968</v>
      </c>
      <c r="G11136" s="4" t="s">
        <v>44983</v>
      </c>
    </row>
    <row r="11137" spans="1:7">
      <c r="A11137" s="4" t="s">
        <v>829</v>
      </c>
      <c r="B11137" s="4" t="s">
        <v>830</v>
      </c>
      <c r="C11137" s="4" t="s">
        <v>464</v>
      </c>
      <c r="D11137" s="4">
        <v>40</v>
      </c>
      <c r="E11137" s="4" t="s">
        <v>831</v>
      </c>
      <c r="F11137" s="4">
        <v>0.718127906322479</v>
      </c>
      <c r="G11137" s="4" t="s">
        <v>832</v>
      </c>
    </row>
    <row r="11138" spans="1:7">
      <c r="A11138" s="4" t="s">
        <v>44984</v>
      </c>
      <c r="B11138" s="4" t="s">
        <v>44985</v>
      </c>
      <c r="C11138" s="4" t="s">
        <v>464</v>
      </c>
      <c r="D11138" s="4">
        <v>40</v>
      </c>
      <c r="E11138" s="4" t="s">
        <v>44986</v>
      </c>
      <c r="F11138" s="4">
        <v>0.718046724796295</v>
      </c>
      <c r="G11138" s="4" t="s">
        <v>44987</v>
      </c>
    </row>
    <row r="11139" spans="1:7">
      <c r="A11139" s="4" t="s">
        <v>44988</v>
      </c>
      <c r="B11139" s="4" t="s">
        <v>44989</v>
      </c>
      <c r="C11139" s="4" t="s">
        <v>464</v>
      </c>
      <c r="D11139" s="4">
        <v>37</v>
      </c>
      <c r="E11139" s="4" t="s">
        <v>44990</v>
      </c>
      <c r="F11139" s="4">
        <v>0.717995166778564</v>
      </c>
      <c r="G11139" s="4" t="s">
        <v>44991</v>
      </c>
    </row>
    <row r="11140" spans="1:7">
      <c r="A11140" s="4" t="s">
        <v>44992</v>
      </c>
      <c r="B11140" s="4" t="s">
        <v>44993</v>
      </c>
      <c r="C11140" s="4" t="s">
        <v>464</v>
      </c>
      <c r="D11140" s="4">
        <v>37</v>
      </c>
      <c r="E11140" s="4" t="s">
        <v>44994</v>
      </c>
      <c r="F11140" s="4">
        <v>0.71794068813324</v>
      </c>
      <c r="G11140" s="4" t="s">
        <v>44995</v>
      </c>
    </row>
    <row r="11141" spans="1:7">
      <c r="A11141" s="4" t="s">
        <v>44996</v>
      </c>
      <c r="B11141" s="4" t="s">
        <v>44997</v>
      </c>
      <c r="C11141" s="4" t="s">
        <v>464</v>
      </c>
      <c r="D11141" s="4">
        <v>44</v>
      </c>
      <c r="E11141" s="4" t="s">
        <v>44998</v>
      </c>
      <c r="F11141" s="4">
        <v>0.71787703037262</v>
      </c>
      <c r="G11141" s="4" t="s">
        <v>44999</v>
      </c>
    </row>
    <row r="11142" spans="1:7">
      <c r="A11142" s="4" t="s">
        <v>45000</v>
      </c>
      <c r="B11142" s="4" t="s">
        <v>45001</v>
      </c>
      <c r="C11142" s="4" t="s">
        <v>464</v>
      </c>
      <c r="D11142" s="4">
        <v>36</v>
      </c>
      <c r="E11142" s="4" t="s">
        <v>45002</v>
      </c>
      <c r="F11142" s="4">
        <v>0.717479944229126</v>
      </c>
      <c r="G11142" s="4" t="s">
        <v>45003</v>
      </c>
    </row>
    <row r="11143" spans="1:7">
      <c r="A11143" s="4" t="s">
        <v>45004</v>
      </c>
      <c r="B11143" s="4" t="s">
        <v>45005</v>
      </c>
      <c r="C11143" s="4" t="s">
        <v>464</v>
      </c>
      <c r="D11143" s="4">
        <v>38</v>
      </c>
      <c r="E11143" s="4" t="s">
        <v>45006</v>
      </c>
      <c r="F11143" s="4">
        <v>0.717001795768738</v>
      </c>
      <c r="G11143" s="4" t="s">
        <v>45007</v>
      </c>
    </row>
    <row r="11144" spans="1:7">
      <c r="A11144" s="4" t="s">
        <v>45008</v>
      </c>
      <c r="B11144" s="4" t="s">
        <v>45009</v>
      </c>
      <c r="C11144" s="4" t="s">
        <v>464</v>
      </c>
      <c r="D11144" s="4">
        <v>37</v>
      </c>
      <c r="E11144" s="4" t="s">
        <v>45010</v>
      </c>
      <c r="F11144" s="4">
        <v>0.716979920864105</v>
      </c>
      <c r="G11144" s="4" t="s">
        <v>45011</v>
      </c>
    </row>
    <row r="11145" spans="1:7">
      <c r="A11145" s="4" t="s">
        <v>45012</v>
      </c>
      <c r="B11145" s="4" t="s">
        <v>45013</v>
      </c>
      <c r="C11145" s="4" t="s">
        <v>551</v>
      </c>
      <c r="D11145" s="4">
        <v>16</v>
      </c>
      <c r="E11145" s="4" t="s">
        <v>45014</v>
      </c>
      <c r="F11145" s="4">
        <v>0.716856956481934</v>
      </c>
      <c r="G11145" s="4" t="s">
        <v>45015</v>
      </c>
    </row>
    <row r="11146" spans="1:7">
      <c r="A11146" s="4" t="s">
        <v>45016</v>
      </c>
      <c r="B11146" s="4" t="s">
        <v>45017</v>
      </c>
      <c r="C11146" s="4" t="s">
        <v>551</v>
      </c>
      <c r="D11146" s="4">
        <v>13</v>
      </c>
      <c r="E11146" s="4" t="s">
        <v>45018</v>
      </c>
      <c r="F11146" s="4">
        <v>0.716856956481934</v>
      </c>
      <c r="G11146" s="4" t="s">
        <v>45019</v>
      </c>
    </row>
    <row r="11147" spans="1:7">
      <c r="A11147" s="4" t="s">
        <v>45020</v>
      </c>
      <c r="B11147" s="4" t="s">
        <v>45021</v>
      </c>
      <c r="C11147" s="4" t="s">
        <v>551</v>
      </c>
      <c r="D11147" s="4">
        <v>13</v>
      </c>
      <c r="E11147" s="4" t="s">
        <v>45022</v>
      </c>
      <c r="F11147" s="4">
        <v>0.716856956481934</v>
      </c>
      <c r="G11147" s="4" t="s">
        <v>45023</v>
      </c>
    </row>
    <row r="11148" spans="1:7">
      <c r="A11148" s="4" t="s">
        <v>45024</v>
      </c>
      <c r="B11148" s="4" t="s">
        <v>45025</v>
      </c>
      <c r="C11148" s="4" t="s">
        <v>464</v>
      </c>
      <c r="D11148" s="4">
        <v>30</v>
      </c>
      <c r="E11148" s="4" t="s">
        <v>45026</v>
      </c>
      <c r="F11148" s="4">
        <v>0.716773509979248</v>
      </c>
      <c r="G11148" s="4" t="s">
        <v>45027</v>
      </c>
    </row>
    <row r="11149" spans="1:7">
      <c r="A11149" s="4" t="s">
        <v>45028</v>
      </c>
      <c r="B11149" s="4" t="s">
        <v>45029</v>
      </c>
      <c r="C11149" s="4" t="s">
        <v>464</v>
      </c>
      <c r="D11149" s="4">
        <v>36</v>
      </c>
      <c r="E11149" s="4" t="s">
        <v>45030</v>
      </c>
      <c r="F11149" s="4">
        <v>0.716559946537018</v>
      </c>
      <c r="G11149" s="4" t="s">
        <v>45031</v>
      </c>
    </row>
    <row r="11150" spans="1:7">
      <c r="A11150" s="4" t="s">
        <v>45032</v>
      </c>
      <c r="B11150" s="4" t="s">
        <v>45033</v>
      </c>
      <c r="C11150" s="4" t="s">
        <v>464</v>
      </c>
      <c r="D11150" s="4">
        <v>39</v>
      </c>
      <c r="E11150" s="4" t="s">
        <v>45034</v>
      </c>
      <c r="F11150" s="4">
        <v>0.715819418430328</v>
      </c>
      <c r="G11150" s="4" t="s">
        <v>45035</v>
      </c>
    </row>
    <row r="11151" spans="1:7">
      <c r="A11151" s="4" t="s">
        <v>45036</v>
      </c>
      <c r="B11151" s="4" t="s">
        <v>45037</v>
      </c>
      <c r="C11151" s="4" t="s">
        <v>464</v>
      </c>
      <c r="D11151" s="4">
        <v>38</v>
      </c>
      <c r="E11151" s="4" t="s">
        <v>45038</v>
      </c>
      <c r="F11151" s="4">
        <v>0.715638339519501</v>
      </c>
      <c r="G11151" s="4" t="s">
        <v>45039</v>
      </c>
    </row>
    <row r="11152" spans="1:7">
      <c r="A11152" s="4" t="s">
        <v>45040</v>
      </c>
      <c r="B11152" s="4" t="s">
        <v>45041</v>
      </c>
      <c r="C11152" s="4" t="s">
        <v>464</v>
      </c>
      <c r="D11152" s="4">
        <v>37</v>
      </c>
      <c r="E11152" s="4" t="s">
        <v>45042</v>
      </c>
      <c r="F11152" s="4">
        <v>0.715508580207825</v>
      </c>
      <c r="G11152" s="4" t="s">
        <v>45043</v>
      </c>
    </row>
    <row r="11153" spans="1:7">
      <c r="A11153" s="4" t="s">
        <v>45044</v>
      </c>
      <c r="B11153" s="4" t="s">
        <v>45045</v>
      </c>
      <c r="C11153" s="4" t="s">
        <v>464</v>
      </c>
      <c r="D11153" s="4">
        <v>34</v>
      </c>
      <c r="E11153" s="4" t="s">
        <v>45046</v>
      </c>
      <c r="F11153" s="4">
        <v>0.715148270130157</v>
      </c>
      <c r="G11153" s="4" t="s">
        <v>45047</v>
      </c>
    </row>
    <row r="11154" spans="1:7">
      <c r="A11154" s="4" t="s">
        <v>45048</v>
      </c>
      <c r="B11154" s="4" t="s">
        <v>45049</v>
      </c>
      <c r="C11154" s="4" t="s">
        <v>464</v>
      </c>
      <c r="D11154" s="4">
        <v>38</v>
      </c>
      <c r="E11154" s="4" t="s">
        <v>45050</v>
      </c>
      <c r="F11154" s="4">
        <v>0.715146780014038</v>
      </c>
      <c r="G11154" s="4" t="s">
        <v>45051</v>
      </c>
    </row>
    <row r="11155" spans="1:7">
      <c r="A11155" s="4" t="s">
        <v>45052</v>
      </c>
      <c r="B11155" s="4" t="s">
        <v>45053</v>
      </c>
      <c r="C11155" s="4" t="s">
        <v>551</v>
      </c>
      <c r="D11155" s="4">
        <v>20</v>
      </c>
      <c r="E11155" s="4" t="s">
        <v>45054</v>
      </c>
      <c r="F11155" s="4">
        <v>0.714727282524109</v>
      </c>
      <c r="G11155" s="4" t="s">
        <v>45055</v>
      </c>
    </row>
    <row r="11156" spans="1:7">
      <c r="A11156" s="4" t="s">
        <v>45056</v>
      </c>
      <c r="B11156" s="4" t="s">
        <v>45057</v>
      </c>
      <c r="C11156" s="4" t="s">
        <v>464</v>
      </c>
      <c r="D11156" s="4">
        <v>35</v>
      </c>
      <c r="E11156" s="4" t="s">
        <v>45058</v>
      </c>
      <c r="F11156" s="4">
        <v>0.714403867721558</v>
      </c>
      <c r="G11156" s="4" t="s">
        <v>45059</v>
      </c>
    </row>
    <row r="11157" spans="1:7">
      <c r="A11157" s="4" t="s">
        <v>45060</v>
      </c>
      <c r="B11157" s="4" t="s">
        <v>45061</v>
      </c>
      <c r="C11157" s="4" t="s">
        <v>464</v>
      </c>
      <c r="D11157" s="4">
        <v>41</v>
      </c>
      <c r="E11157" s="4" t="s">
        <v>45062</v>
      </c>
      <c r="F11157" s="4">
        <v>0.714022397994995</v>
      </c>
      <c r="G11157" s="4" t="s">
        <v>45063</v>
      </c>
    </row>
    <row r="11158" spans="1:7">
      <c r="A11158" s="4" t="s">
        <v>45064</v>
      </c>
      <c r="B11158" s="4" t="s">
        <v>45065</v>
      </c>
      <c r="C11158" s="4" t="s">
        <v>464</v>
      </c>
      <c r="D11158" s="4">
        <v>36</v>
      </c>
      <c r="E11158" s="4" t="s">
        <v>45066</v>
      </c>
      <c r="F11158" s="4">
        <v>0.713483333587646</v>
      </c>
      <c r="G11158" s="4" t="s">
        <v>45067</v>
      </c>
    </row>
    <row r="11159" spans="1:7">
      <c r="A11159" s="4" t="s">
        <v>45068</v>
      </c>
      <c r="B11159" s="4" t="s">
        <v>45069</v>
      </c>
      <c r="C11159" s="4" t="s">
        <v>464</v>
      </c>
      <c r="D11159" s="4">
        <v>37</v>
      </c>
      <c r="E11159" s="4" t="s">
        <v>45070</v>
      </c>
      <c r="F11159" s="4">
        <v>0.712589859962463</v>
      </c>
      <c r="G11159" s="4" t="s">
        <v>45071</v>
      </c>
    </row>
    <row r="11160" spans="1:7">
      <c r="A11160" s="4" t="s">
        <v>45072</v>
      </c>
      <c r="B11160" s="4" t="s">
        <v>45073</v>
      </c>
      <c r="C11160" s="4" t="s">
        <v>464</v>
      </c>
      <c r="D11160" s="4">
        <v>34</v>
      </c>
      <c r="E11160" s="4" t="s">
        <v>45074</v>
      </c>
      <c r="F11160" s="4">
        <v>0.712589859962463</v>
      </c>
      <c r="G11160" s="4" t="s">
        <v>45075</v>
      </c>
    </row>
    <row r="11161" spans="1:7">
      <c r="A11161" s="4" t="s">
        <v>45076</v>
      </c>
      <c r="B11161" s="4" t="s">
        <v>45077</v>
      </c>
      <c r="C11161" s="4" t="s">
        <v>464</v>
      </c>
      <c r="D11161" s="4">
        <v>32</v>
      </c>
      <c r="E11161" s="4" t="s">
        <v>45078</v>
      </c>
      <c r="F11161" s="4">
        <v>0.712589859962463</v>
      </c>
      <c r="G11161" s="4" t="s">
        <v>45079</v>
      </c>
    </row>
    <row r="11162" spans="1:7">
      <c r="A11162" s="4" t="s">
        <v>45080</v>
      </c>
      <c r="B11162" s="4" t="s">
        <v>45081</v>
      </c>
      <c r="C11162" s="4" t="s">
        <v>464</v>
      </c>
      <c r="D11162" s="4">
        <v>29</v>
      </c>
      <c r="E11162" s="4" t="s">
        <v>45082</v>
      </c>
      <c r="F11162" s="4">
        <v>0.712589859962463</v>
      </c>
      <c r="G11162" s="4" t="s">
        <v>45083</v>
      </c>
    </row>
    <row r="11163" spans="1:7">
      <c r="A11163" s="4" t="s">
        <v>45084</v>
      </c>
      <c r="B11163" s="4" t="s">
        <v>45085</v>
      </c>
      <c r="C11163" s="4" t="s">
        <v>464</v>
      </c>
      <c r="D11163" s="4">
        <v>40</v>
      </c>
      <c r="E11163" s="4" t="s">
        <v>45086</v>
      </c>
      <c r="F11163" s="4">
        <v>0.71256947517395</v>
      </c>
      <c r="G11163" s="4" t="s">
        <v>45087</v>
      </c>
    </row>
    <row r="11164" spans="1:7">
      <c r="A11164" s="4" t="s">
        <v>45088</v>
      </c>
      <c r="B11164" s="4" t="s">
        <v>45089</v>
      </c>
      <c r="C11164" s="4" t="s">
        <v>464</v>
      </c>
      <c r="D11164" s="4">
        <v>32</v>
      </c>
      <c r="E11164" s="4" t="s">
        <v>45090</v>
      </c>
      <c r="F11164" s="4">
        <v>0.711992383003235</v>
      </c>
      <c r="G11164" s="4" t="s">
        <v>45091</v>
      </c>
    </row>
    <row r="11165" spans="1:7">
      <c r="A11165" s="4" t="s">
        <v>45092</v>
      </c>
      <c r="B11165" s="4" t="s">
        <v>45093</v>
      </c>
      <c r="C11165" s="4" t="s">
        <v>464</v>
      </c>
      <c r="D11165" s="4">
        <v>39</v>
      </c>
      <c r="E11165" s="4" t="s">
        <v>45094</v>
      </c>
      <c r="F11165" s="4">
        <v>0.711905360221863</v>
      </c>
      <c r="G11165" s="4" t="s">
        <v>45095</v>
      </c>
    </row>
    <row r="11166" spans="1:7">
      <c r="A11166" s="4" t="s">
        <v>45096</v>
      </c>
      <c r="B11166" s="4" t="s">
        <v>45097</v>
      </c>
      <c r="C11166" s="4" t="s">
        <v>464</v>
      </c>
      <c r="D11166" s="4">
        <v>34</v>
      </c>
      <c r="E11166" s="4" t="s">
        <v>45098</v>
      </c>
      <c r="F11166" s="4">
        <v>0.710628509521484</v>
      </c>
      <c r="G11166" s="4" t="s">
        <v>45099</v>
      </c>
    </row>
    <row r="11167" spans="1:7">
      <c r="A11167" s="4" t="s">
        <v>45100</v>
      </c>
      <c r="B11167" s="4" t="s">
        <v>45101</v>
      </c>
      <c r="C11167" s="4" t="s">
        <v>464</v>
      </c>
      <c r="D11167" s="4">
        <v>35</v>
      </c>
      <c r="E11167" s="4" t="s">
        <v>45102</v>
      </c>
      <c r="F11167" s="4">
        <v>0.710518300533295</v>
      </c>
      <c r="G11167" s="4" t="s">
        <v>45103</v>
      </c>
    </row>
    <row r="11168" spans="1:7">
      <c r="A11168" s="4" t="s">
        <v>45104</v>
      </c>
      <c r="B11168" s="4" t="s">
        <v>45105</v>
      </c>
      <c r="C11168" s="4" t="s">
        <v>551</v>
      </c>
      <c r="D11168" s="4">
        <v>14</v>
      </c>
      <c r="E11168" s="4" t="s">
        <v>45106</v>
      </c>
      <c r="F11168" s="4">
        <v>0.710510492324829</v>
      </c>
      <c r="G11168" s="4" t="s">
        <v>45107</v>
      </c>
    </row>
    <row r="11169" spans="1:7">
      <c r="A11169" s="4" t="s">
        <v>45108</v>
      </c>
      <c r="B11169" s="4" t="s">
        <v>45109</v>
      </c>
      <c r="C11169" s="4" t="s">
        <v>551</v>
      </c>
      <c r="D11169" s="4">
        <v>16</v>
      </c>
      <c r="E11169" s="4" t="s">
        <v>45110</v>
      </c>
      <c r="F11169" s="4">
        <v>0.710501790046692</v>
      </c>
      <c r="G11169" s="4" t="s">
        <v>45111</v>
      </c>
    </row>
    <row r="11170" spans="1:7">
      <c r="A11170" s="4" t="s">
        <v>45112</v>
      </c>
      <c r="B11170" s="4" t="s">
        <v>45113</v>
      </c>
      <c r="C11170" s="4" t="s">
        <v>464</v>
      </c>
      <c r="D11170" s="4">
        <v>44</v>
      </c>
      <c r="E11170" s="4" t="s">
        <v>45114</v>
      </c>
      <c r="F11170" s="4">
        <v>0.710469722747803</v>
      </c>
      <c r="G11170" s="4" t="s">
        <v>45115</v>
      </c>
    </row>
    <row r="11171" spans="1:7">
      <c r="A11171" s="4" t="s">
        <v>45116</v>
      </c>
      <c r="B11171" s="4" t="s">
        <v>45117</v>
      </c>
      <c r="C11171" s="4" t="s">
        <v>464</v>
      </c>
      <c r="D11171" s="4">
        <v>29</v>
      </c>
      <c r="E11171" s="4" t="s">
        <v>45118</v>
      </c>
      <c r="F11171" s="4">
        <v>0.709529757499695</v>
      </c>
      <c r="G11171" s="4" t="s">
        <v>45119</v>
      </c>
    </row>
    <row r="11172" spans="1:7">
      <c r="A11172" s="4" t="s">
        <v>45120</v>
      </c>
      <c r="B11172" s="4" t="s">
        <v>45121</v>
      </c>
      <c r="C11172" s="4" t="s">
        <v>464</v>
      </c>
      <c r="D11172" s="4">
        <v>41</v>
      </c>
      <c r="E11172" s="4" t="s">
        <v>45122</v>
      </c>
      <c r="F11172" s="4">
        <v>0.709420144557953</v>
      </c>
      <c r="G11172" s="4" t="s">
        <v>45123</v>
      </c>
    </row>
    <row r="11173" spans="1:7">
      <c r="A11173" s="4" t="s">
        <v>45124</v>
      </c>
      <c r="B11173" s="4" t="s">
        <v>45125</v>
      </c>
      <c r="C11173" s="4" t="s">
        <v>464</v>
      </c>
      <c r="D11173" s="4">
        <v>28</v>
      </c>
      <c r="E11173" s="4" t="s">
        <v>45126</v>
      </c>
      <c r="F11173" s="4">
        <v>0.709224998950958</v>
      </c>
      <c r="G11173" s="4" t="s">
        <v>45127</v>
      </c>
    </row>
    <row r="11174" spans="1:7">
      <c r="A11174" s="4" t="s">
        <v>45128</v>
      </c>
      <c r="B11174" s="4" t="s">
        <v>45129</v>
      </c>
      <c r="C11174" s="4" t="s">
        <v>3050</v>
      </c>
      <c r="D11174" s="4">
        <v>2</v>
      </c>
      <c r="E11174" s="4" t="s">
        <v>45130</v>
      </c>
      <c r="F11174" s="4">
        <v>0.709224998950958</v>
      </c>
      <c r="G11174" s="4" t="s">
        <v>45131</v>
      </c>
    </row>
    <row r="11175" spans="1:7">
      <c r="A11175" s="4" t="s">
        <v>45132</v>
      </c>
      <c r="B11175" s="4" t="s">
        <v>45133</v>
      </c>
      <c r="C11175" s="4" t="s">
        <v>464</v>
      </c>
      <c r="D11175" s="4">
        <v>38</v>
      </c>
      <c r="E11175" s="4" t="s">
        <v>45134</v>
      </c>
      <c r="F11175" s="4">
        <v>0.708983182907104</v>
      </c>
      <c r="G11175" s="4" t="s">
        <v>45135</v>
      </c>
    </row>
    <row r="11176" spans="1:7">
      <c r="A11176" s="4" t="s">
        <v>45136</v>
      </c>
      <c r="B11176" s="4" t="s">
        <v>45137</v>
      </c>
      <c r="C11176" s="4" t="s">
        <v>464</v>
      </c>
      <c r="D11176" s="4">
        <v>43</v>
      </c>
      <c r="E11176" s="4" t="s">
        <v>45138</v>
      </c>
      <c r="F11176" s="4">
        <v>0.70871764421463</v>
      </c>
      <c r="G11176" s="4" t="s">
        <v>45139</v>
      </c>
    </row>
    <row r="11177" spans="1:7">
      <c r="A11177" s="4" t="s">
        <v>45140</v>
      </c>
      <c r="B11177" s="4" t="s">
        <v>45141</v>
      </c>
      <c r="C11177" s="4" t="s">
        <v>464</v>
      </c>
      <c r="D11177" s="4">
        <v>36</v>
      </c>
      <c r="E11177" s="4" t="s">
        <v>45142</v>
      </c>
      <c r="F11177" s="4">
        <v>0.70790684223175</v>
      </c>
      <c r="G11177" s="4" t="s">
        <v>45143</v>
      </c>
    </row>
    <row r="11178" spans="1:7">
      <c r="A11178" s="4" t="s">
        <v>45144</v>
      </c>
      <c r="B11178" s="4" t="s">
        <v>45145</v>
      </c>
      <c r="C11178" s="4" t="s">
        <v>464</v>
      </c>
      <c r="D11178" s="4">
        <v>45</v>
      </c>
      <c r="E11178" s="4" t="s">
        <v>45146</v>
      </c>
      <c r="F11178" s="4">
        <v>0.707299768924713</v>
      </c>
      <c r="G11178" s="4" t="s">
        <v>45147</v>
      </c>
    </row>
    <row r="11179" spans="1:7">
      <c r="A11179" s="4" t="s">
        <v>45148</v>
      </c>
      <c r="B11179" s="4" t="s">
        <v>45149</v>
      </c>
      <c r="C11179" s="4" t="s">
        <v>464</v>
      </c>
      <c r="D11179" s="4">
        <v>38</v>
      </c>
      <c r="E11179" s="4" t="s">
        <v>45150</v>
      </c>
      <c r="F11179" s="4">
        <v>0.706888139247894</v>
      </c>
      <c r="G11179" s="4" t="s">
        <v>45151</v>
      </c>
    </row>
    <row r="11180" spans="1:7">
      <c r="A11180" s="4" t="s">
        <v>45152</v>
      </c>
      <c r="B11180" s="4" t="s">
        <v>45153</v>
      </c>
      <c r="C11180" s="4" t="s">
        <v>464</v>
      </c>
      <c r="D11180" s="4">
        <v>24</v>
      </c>
      <c r="E11180" s="4" t="s">
        <v>45154</v>
      </c>
      <c r="F11180" s="4">
        <v>0.706533551216125</v>
      </c>
      <c r="G11180" s="4" t="s">
        <v>45155</v>
      </c>
    </row>
    <row r="11181" spans="1:7">
      <c r="A11181" s="4" t="s">
        <v>45156</v>
      </c>
      <c r="B11181" s="4" t="s">
        <v>45157</v>
      </c>
      <c r="C11181" s="4" t="s">
        <v>4103</v>
      </c>
      <c r="D11181" s="4">
        <v>11</v>
      </c>
      <c r="E11181" s="4" t="s">
        <v>45158</v>
      </c>
      <c r="F11181" s="4">
        <v>0.706424653530121</v>
      </c>
      <c r="G11181" s="4" t="s">
        <v>45159</v>
      </c>
    </row>
    <row r="11182" spans="1:7">
      <c r="A11182" s="4" t="s">
        <v>45160</v>
      </c>
      <c r="B11182" s="4" t="s">
        <v>45161</v>
      </c>
      <c r="C11182" s="4" t="s">
        <v>464</v>
      </c>
      <c r="D11182" s="4">
        <v>35</v>
      </c>
      <c r="E11182" s="4" t="s">
        <v>45162</v>
      </c>
      <c r="F11182" s="4">
        <v>0.706158399581909</v>
      </c>
      <c r="G11182" s="4" t="s">
        <v>45163</v>
      </c>
    </row>
    <row r="11183" spans="1:7">
      <c r="A11183" s="4" t="s">
        <v>45164</v>
      </c>
      <c r="B11183" s="4" t="s">
        <v>45165</v>
      </c>
      <c r="C11183" s="4" t="s">
        <v>464</v>
      </c>
      <c r="D11183" s="4">
        <v>36</v>
      </c>
      <c r="E11183" s="4" t="s">
        <v>45166</v>
      </c>
      <c r="F11183" s="4">
        <v>0.706049084663391</v>
      </c>
      <c r="G11183" s="4" t="s">
        <v>45167</v>
      </c>
    </row>
    <row r="11184" spans="1:7">
      <c r="A11184" s="4" t="s">
        <v>45168</v>
      </c>
      <c r="B11184" s="4" t="s">
        <v>45169</v>
      </c>
      <c r="C11184" s="4" t="s">
        <v>464</v>
      </c>
      <c r="D11184" s="4">
        <v>33</v>
      </c>
      <c r="E11184" s="4" t="s">
        <v>45170</v>
      </c>
      <c r="F11184" s="4">
        <v>0.705753862857819</v>
      </c>
      <c r="G11184" s="4" t="s">
        <v>45171</v>
      </c>
    </row>
    <row r="11185" spans="1:7">
      <c r="A11185" s="4" t="s">
        <v>45172</v>
      </c>
      <c r="B11185" s="4" t="s">
        <v>45173</v>
      </c>
      <c r="C11185" s="4" t="s">
        <v>464</v>
      </c>
      <c r="D11185" s="4">
        <v>36</v>
      </c>
      <c r="E11185" s="4" t="s">
        <v>45174</v>
      </c>
      <c r="F11185" s="4">
        <v>0.705736935138702</v>
      </c>
      <c r="G11185" s="4" t="s">
        <v>45175</v>
      </c>
    </row>
    <row r="11186" spans="1:7">
      <c r="A11186" s="4" t="s">
        <v>45176</v>
      </c>
      <c r="B11186" s="4" t="s">
        <v>45177</v>
      </c>
      <c r="C11186" s="4" t="s">
        <v>551</v>
      </c>
      <c r="D11186" s="4">
        <v>20</v>
      </c>
      <c r="E11186" s="4" t="s">
        <v>45178</v>
      </c>
      <c r="F11186" s="4">
        <v>0.70554393529892</v>
      </c>
      <c r="G11186" s="4" t="s">
        <v>45179</v>
      </c>
    </row>
    <row r="11187" spans="1:7">
      <c r="A11187" s="4" t="s">
        <v>45180</v>
      </c>
      <c r="B11187" s="4" t="s">
        <v>45181</v>
      </c>
      <c r="C11187" s="4" t="s">
        <v>464</v>
      </c>
      <c r="D11187" s="4">
        <v>31</v>
      </c>
      <c r="E11187" s="4" t="s">
        <v>45182</v>
      </c>
      <c r="F11187" s="4">
        <v>0.705070316791534</v>
      </c>
      <c r="G11187" s="4" t="s">
        <v>45183</v>
      </c>
    </row>
    <row r="11188" spans="1:7">
      <c r="A11188" s="4" t="s">
        <v>45184</v>
      </c>
      <c r="B11188" s="4" t="s">
        <v>45185</v>
      </c>
      <c r="C11188" s="4" t="s">
        <v>551</v>
      </c>
      <c r="D11188" s="4">
        <v>16</v>
      </c>
      <c r="E11188" s="4" t="s">
        <v>45186</v>
      </c>
      <c r="F11188" s="4">
        <v>0.704836666584015</v>
      </c>
      <c r="G11188" s="4" t="s">
        <v>45187</v>
      </c>
    </row>
    <row r="11189" spans="1:7">
      <c r="A11189" s="4" t="s">
        <v>45188</v>
      </c>
      <c r="B11189" s="4" t="s">
        <v>45189</v>
      </c>
      <c r="C11189" s="4" t="s">
        <v>464</v>
      </c>
      <c r="D11189" s="4">
        <v>38</v>
      </c>
      <c r="E11189" s="4" t="s">
        <v>45190</v>
      </c>
      <c r="F11189" s="4">
        <v>0.704653203487396</v>
      </c>
      <c r="G11189" s="4" t="s">
        <v>45191</v>
      </c>
    </row>
    <row r="11190" spans="1:7">
      <c r="A11190" s="4" t="s">
        <v>45192</v>
      </c>
      <c r="B11190" s="4" t="s">
        <v>45193</v>
      </c>
      <c r="C11190" s="4" t="s">
        <v>464</v>
      </c>
      <c r="D11190" s="4">
        <v>42</v>
      </c>
      <c r="E11190" s="4" t="s">
        <v>45194</v>
      </c>
      <c r="F11190" s="4">
        <v>0.70436692237854</v>
      </c>
      <c r="G11190" s="4" t="s">
        <v>45195</v>
      </c>
    </row>
    <row r="11191" spans="1:7">
      <c r="A11191" s="4" t="s">
        <v>45196</v>
      </c>
      <c r="B11191" s="4" t="s">
        <v>45197</v>
      </c>
      <c r="C11191" s="4" t="s">
        <v>464</v>
      </c>
      <c r="D11191" s="4">
        <v>26</v>
      </c>
      <c r="E11191" s="4" t="s">
        <v>45198</v>
      </c>
      <c r="F11191" s="4">
        <v>0.70436692237854</v>
      </c>
      <c r="G11191" s="4" t="s">
        <v>45199</v>
      </c>
    </row>
    <row r="11192" spans="1:7">
      <c r="A11192" s="4" t="s">
        <v>45200</v>
      </c>
      <c r="B11192" s="4" t="s">
        <v>45201</v>
      </c>
      <c r="C11192" s="4" t="s">
        <v>464</v>
      </c>
      <c r="D11192" s="4">
        <v>34</v>
      </c>
      <c r="E11192" s="4" t="s">
        <v>45202</v>
      </c>
      <c r="F11192" s="4">
        <v>0.704271078109741</v>
      </c>
      <c r="G11192" s="4" t="s">
        <v>45203</v>
      </c>
    </row>
    <row r="11193" spans="1:7">
      <c r="A11193" s="4" t="s">
        <v>45204</v>
      </c>
      <c r="B11193" s="4" t="s">
        <v>45205</v>
      </c>
      <c r="C11193" s="4" t="s">
        <v>4103</v>
      </c>
      <c r="D11193" s="4">
        <v>10</v>
      </c>
      <c r="E11193" s="4" t="s">
        <v>45206</v>
      </c>
      <c r="F11193" s="4">
        <v>0.703922390937805</v>
      </c>
      <c r="G11193" s="4" t="s">
        <v>45207</v>
      </c>
    </row>
    <row r="11194" spans="1:7">
      <c r="A11194" s="4" t="s">
        <v>45208</v>
      </c>
      <c r="B11194" s="4" t="s">
        <v>45209</v>
      </c>
      <c r="C11194" s="4" t="s">
        <v>464</v>
      </c>
      <c r="D11194" s="4">
        <v>35</v>
      </c>
      <c r="E11194" s="4" t="s">
        <v>45210</v>
      </c>
      <c r="F11194" s="4">
        <v>0.702976226806641</v>
      </c>
      <c r="G11194" s="4" t="s">
        <v>45211</v>
      </c>
    </row>
    <row r="11195" spans="1:7">
      <c r="A11195" s="4" t="s">
        <v>45212</v>
      </c>
      <c r="B11195" s="4" t="s">
        <v>45213</v>
      </c>
      <c r="C11195" s="4" t="s">
        <v>464</v>
      </c>
      <c r="D11195" s="4">
        <v>30</v>
      </c>
      <c r="E11195" s="4" t="s">
        <v>45214</v>
      </c>
      <c r="F11195" s="4">
        <v>0.702747941017151</v>
      </c>
      <c r="G11195" s="4" t="s">
        <v>45215</v>
      </c>
    </row>
    <row r="11196" spans="1:7">
      <c r="A11196" s="4" t="s">
        <v>45216</v>
      </c>
      <c r="B11196" s="4" t="s">
        <v>45217</v>
      </c>
      <c r="C11196" s="4" t="s">
        <v>464</v>
      </c>
      <c r="D11196" s="4">
        <v>41</v>
      </c>
      <c r="E11196" s="4" t="s">
        <v>45218</v>
      </c>
      <c r="F11196" s="4">
        <v>0.702580451965332</v>
      </c>
      <c r="G11196" s="4" t="s">
        <v>45219</v>
      </c>
    </row>
    <row r="11197" spans="1:7">
      <c r="A11197" s="4" t="s">
        <v>45220</v>
      </c>
      <c r="B11197" s="4" t="s">
        <v>45221</v>
      </c>
      <c r="C11197" s="4" t="s">
        <v>464</v>
      </c>
      <c r="D11197" s="4">
        <v>36</v>
      </c>
      <c r="E11197" s="4" t="s">
        <v>45222</v>
      </c>
      <c r="F11197" s="4">
        <v>0.702453792095184</v>
      </c>
      <c r="G11197" s="4" t="s">
        <v>45223</v>
      </c>
    </row>
    <row r="11198" spans="1:7">
      <c r="A11198" s="4" t="s">
        <v>45224</v>
      </c>
      <c r="B11198" s="4" t="s">
        <v>45225</v>
      </c>
      <c r="C11198" s="4" t="s">
        <v>551</v>
      </c>
      <c r="D11198" s="4">
        <v>15</v>
      </c>
      <c r="E11198" s="4" t="s">
        <v>45226</v>
      </c>
      <c r="F11198" s="4">
        <v>0.702312111854553</v>
      </c>
      <c r="G11198" s="4" t="s">
        <v>45227</v>
      </c>
    </row>
    <row r="11199" spans="1:7">
      <c r="A11199" s="4" t="s">
        <v>45228</v>
      </c>
      <c r="B11199" s="4" t="s">
        <v>45229</v>
      </c>
      <c r="C11199" s="4" t="s">
        <v>464</v>
      </c>
      <c r="D11199" s="4">
        <v>42</v>
      </c>
      <c r="E11199" s="4" t="s">
        <v>45230</v>
      </c>
      <c r="F11199" s="4">
        <v>0.702248215675354</v>
      </c>
      <c r="G11199" s="4" t="s">
        <v>45231</v>
      </c>
    </row>
    <row r="11200" spans="1:7">
      <c r="A11200" s="4" t="s">
        <v>45232</v>
      </c>
      <c r="B11200" s="4" t="s">
        <v>45233</v>
      </c>
      <c r="C11200" s="4" t="s">
        <v>464</v>
      </c>
      <c r="D11200" s="4">
        <v>37</v>
      </c>
      <c r="E11200" s="4" t="s">
        <v>45234</v>
      </c>
      <c r="F11200" s="4">
        <v>0.701517045497894</v>
      </c>
      <c r="G11200" s="4" t="s">
        <v>45235</v>
      </c>
    </row>
    <row r="11201" spans="1:7">
      <c r="A11201" s="4" t="s">
        <v>45236</v>
      </c>
      <c r="B11201" s="4" t="s">
        <v>45237</v>
      </c>
      <c r="C11201" s="4" t="s">
        <v>464</v>
      </c>
      <c r="D11201" s="4">
        <v>33</v>
      </c>
      <c r="E11201" s="4" t="s">
        <v>45238</v>
      </c>
      <c r="F11201" s="4">
        <v>0.701517045497894</v>
      </c>
      <c r="G11201" s="4" t="s">
        <v>45239</v>
      </c>
    </row>
    <row r="11202" spans="1:7">
      <c r="A11202" s="4" t="s">
        <v>45240</v>
      </c>
      <c r="B11202" s="4" t="s">
        <v>45241</v>
      </c>
      <c r="C11202" s="4" t="s">
        <v>464</v>
      </c>
      <c r="D11202" s="4">
        <v>33</v>
      </c>
      <c r="E11202" s="4" t="s">
        <v>45242</v>
      </c>
      <c r="F11202" s="4">
        <v>0.701517045497894</v>
      </c>
      <c r="G11202" s="4" t="s">
        <v>45243</v>
      </c>
    </row>
    <row r="11203" spans="1:7">
      <c r="A11203" s="4" t="s">
        <v>45244</v>
      </c>
      <c r="B11203" s="4" t="s">
        <v>45245</v>
      </c>
      <c r="C11203" s="4" t="s">
        <v>551</v>
      </c>
      <c r="D11203" s="4">
        <v>14</v>
      </c>
      <c r="E11203" s="4" t="s">
        <v>45246</v>
      </c>
      <c r="F11203" s="4">
        <v>0.701004505157471</v>
      </c>
      <c r="G11203" s="4" t="s">
        <v>45247</v>
      </c>
    </row>
    <row r="11204" spans="1:7">
      <c r="A11204" s="4" t="s">
        <v>45248</v>
      </c>
      <c r="B11204" s="4" t="s">
        <v>45249</v>
      </c>
      <c r="C11204" s="4" t="s">
        <v>464</v>
      </c>
      <c r="D11204" s="4">
        <v>36</v>
      </c>
      <c r="E11204" s="4" t="s">
        <v>45250</v>
      </c>
      <c r="F11204" s="4">
        <v>0.700889348983765</v>
      </c>
      <c r="G11204" s="4" t="s">
        <v>45251</v>
      </c>
    </row>
    <row r="11205" spans="1:7">
      <c r="A11205" s="4" t="s">
        <v>45252</v>
      </c>
      <c r="B11205" s="4" t="s">
        <v>45253</v>
      </c>
      <c r="C11205" s="4" t="s">
        <v>464</v>
      </c>
      <c r="D11205" s="4">
        <v>36</v>
      </c>
      <c r="E11205" s="4" t="s">
        <v>45254</v>
      </c>
      <c r="F11205" s="4">
        <v>0.700804769992828</v>
      </c>
      <c r="G11205" s="4" t="s">
        <v>45255</v>
      </c>
    </row>
    <row r="11206" spans="1:7">
      <c r="A11206" s="4" t="s">
        <v>45256</v>
      </c>
      <c r="B11206" s="4" t="s">
        <v>45257</v>
      </c>
      <c r="C11206" s="4" t="s">
        <v>464</v>
      </c>
      <c r="D11206" s="4">
        <v>36</v>
      </c>
      <c r="E11206" s="4" t="s">
        <v>45258</v>
      </c>
      <c r="F11206" s="4">
        <v>0.700466513633728</v>
      </c>
      <c r="G11206" s="4" t="s">
        <v>45259</v>
      </c>
    </row>
    <row r="11207" spans="1:7">
      <c r="A11207" s="4" t="s">
        <v>45260</v>
      </c>
      <c r="B11207" s="4" t="s">
        <v>45261</v>
      </c>
      <c r="C11207" s="4" t="s">
        <v>464</v>
      </c>
      <c r="D11207" s="4">
        <v>47</v>
      </c>
      <c r="E11207" s="4" t="s">
        <v>45262</v>
      </c>
      <c r="F11207" s="4">
        <v>0.69998300075531</v>
      </c>
      <c r="G11207" s="4" t="s">
        <v>45263</v>
      </c>
    </row>
    <row r="11208" spans="1:7">
      <c r="A11208" s="4" t="s">
        <v>45264</v>
      </c>
      <c r="B11208" s="4" t="s">
        <v>45265</v>
      </c>
      <c r="C11208" s="4" t="s">
        <v>464</v>
      </c>
      <c r="D11208" s="4">
        <v>32</v>
      </c>
      <c r="E11208" s="4" t="s">
        <v>45266</v>
      </c>
      <c r="F11208" s="4">
        <v>0.69998300075531</v>
      </c>
      <c r="G11208" s="4" t="s">
        <v>45267</v>
      </c>
    </row>
    <row r="11209" spans="1:7">
      <c r="A11209" s="4" t="s">
        <v>45268</v>
      </c>
      <c r="B11209" s="4" t="s">
        <v>45269</v>
      </c>
      <c r="C11209" s="4" t="s">
        <v>464</v>
      </c>
      <c r="D11209" s="4">
        <v>39</v>
      </c>
      <c r="E11209" s="4" t="s">
        <v>45270</v>
      </c>
      <c r="F11209" s="4">
        <v>0.699437916278839</v>
      </c>
      <c r="G11209" s="4" t="s">
        <v>45271</v>
      </c>
    </row>
    <row r="11210" spans="1:7">
      <c r="A11210" s="4" t="s">
        <v>45272</v>
      </c>
      <c r="B11210" s="4" t="s">
        <v>45273</v>
      </c>
      <c r="C11210" s="4" t="s">
        <v>464</v>
      </c>
      <c r="D11210" s="4">
        <v>33</v>
      </c>
      <c r="E11210" s="4" t="s">
        <v>45274</v>
      </c>
      <c r="F11210" s="4">
        <v>0.699437916278839</v>
      </c>
      <c r="G11210" s="4" t="s">
        <v>45275</v>
      </c>
    </row>
    <row r="11211" spans="1:7">
      <c r="A11211" s="4" t="s">
        <v>45276</v>
      </c>
      <c r="B11211" s="4" t="s">
        <v>45277</v>
      </c>
      <c r="C11211" s="4" t="s">
        <v>464</v>
      </c>
      <c r="D11211" s="4">
        <v>38</v>
      </c>
      <c r="E11211" s="4" t="s">
        <v>45278</v>
      </c>
      <c r="F11211" s="4">
        <v>0.69856584072113</v>
      </c>
      <c r="G11211" s="4" t="s">
        <v>45279</v>
      </c>
    </row>
    <row r="11212" spans="1:7">
      <c r="A11212" s="4" t="s">
        <v>45280</v>
      </c>
      <c r="B11212" s="4" t="s">
        <v>45281</v>
      </c>
      <c r="C11212" s="4" t="s">
        <v>464</v>
      </c>
      <c r="D11212" s="4">
        <v>40</v>
      </c>
      <c r="E11212" s="4" t="s">
        <v>45282</v>
      </c>
      <c r="F11212" s="4">
        <v>0.6983482837677</v>
      </c>
      <c r="G11212" s="4" t="s">
        <v>45283</v>
      </c>
    </row>
    <row r="11213" spans="1:7">
      <c r="A11213" s="4" t="s">
        <v>45284</v>
      </c>
      <c r="B11213" s="4" t="s">
        <v>45285</v>
      </c>
      <c r="C11213" s="4" t="s">
        <v>464</v>
      </c>
      <c r="D11213" s="4">
        <v>35</v>
      </c>
      <c r="E11213" s="4" t="s">
        <v>45286</v>
      </c>
      <c r="F11213" s="4">
        <v>0.698134183883667</v>
      </c>
      <c r="G11213" s="4" t="s">
        <v>45287</v>
      </c>
    </row>
    <row r="11214" spans="1:7">
      <c r="A11214" s="4" t="s">
        <v>45288</v>
      </c>
      <c r="B11214" s="4" t="s">
        <v>45289</v>
      </c>
      <c r="C11214" s="4" t="s">
        <v>464</v>
      </c>
      <c r="D11214" s="4">
        <v>33</v>
      </c>
      <c r="E11214" s="4" t="s">
        <v>45290</v>
      </c>
      <c r="F11214" s="4">
        <v>0.698134183883667</v>
      </c>
      <c r="G11214" s="4" t="s">
        <v>45291</v>
      </c>
    </row>
    <row r="11215" spans="1:7">
      <c r="A11215" s="4" t="s">
        <v>45292</v>
      </c>
      <c r="B11215" s="4" t="s">
        <v>45293</v>
      </c>
      <c r="C11215" s="4" t="s">
        <v>464</v>
      </c>
      <c r="D11215" s="4">
        <v>32</v>
      </c>
      <c r="E11215" s="4" t="s">
        <v>45294</v>
      </c>
      <c r="F11215" s="4">
        <v>0.698134183883667</v>
      </c>
      <c r="G11215" s="4" t="s">
        <v>45295</v>
      </c>
    </row>
    <row r="11216" spans="1:7">
      <c r="A11216" s="4" t="s">
        <v>45296</v>
      </c>
      <c r="B11216" s="4" t="s">
        <v>45297</v>
      </c>
      <c r="C11216" s="4" t="s">
        <v>464</v>
      </c>
      <c r="D11216" s="4">
        <v>32</v>
      </c>
      <c r="E11216" s="4" t="s">
        <v>45298</v>
      </c>
      <c r="F11216" s="4">
        <v>0.698134183883667</v>
      </c>
      <c r="G11216" s="4" t="s">
        <v>45299</v>
      </c>
    </row>
    <row r="11217" spans="1:7">
      <c r="A11217" s="4" t="s">
        <v>45300</v>
      </c>
      <c r="B11217" s="4" t="s">
        <v>45301</v>
      </c>
      <c r="C11217" s="4" t="s">
        <v>464</v>
      </c>
      <c r="D11217" s="4">
        <v>30</v>
      </c>
      <c r="E11217" s="4" t="s">
        <v>45302</v>
      </c>
      <c r="F11217" s="4">
        <v>0.698134183883667</v>
      </c>
      <c r="G11217" s="4" t="s">
        <v>45303</v>
      </c>
    </row>
    <row r="11218" spans="1:7">
      <c r="A11218" s="4" t="s">
        <v>45304</v>
      </c>
      <c r="B11218" s="4" t="s">
        <v>45305</v>
      </c>
      <c r="C11218" s="4" t="s">
        <v>464</v>
      </c>
      <c r="D11218" s="4">
        <v>44</v>
      </c>
      <c r="E11218" s="4" t="s">
        <v>45306</v>
      </c>
      <c r="F11218" s="4">
        <v>0.697442412376404</v>
      </c>
      <c r="G11218" s="4" t="s">
        <v>45307</v>
      </c>
    </row>
    <row r="11219" spans="1:7">
      <c r="A11219" s="4" t="s">
        <v>45308</v>
      </c>
      <c r="B11219" s="4" t="s">
        <v>45309</v>
      </c>
      <c r="C11219" s="4" t="s">
        <v>464</v>
      </c>
      <c r="D11219" s="4">
        <v>36</v>
      </c>
      <c r="E11219" s="4" t="s">
        <v>45310</v>
      </c>
      <c r="F11219" s="4">
        <v>0.697370767593384</v>
      </c>
      <c r="G11219" s="4" t="s">
        <v>45311</v>
      </c>
    </row>
    <row r="11220" spans="1:7">
      <c r="A11220" s="4" t="s">
        <v>45312</v>
      </c>
      <c r="B11220" s="4" t="s">
        <v>45313</v>
      </c>
      <c r="C11220" s="4" t="s">
        <v>464</v>
      </c>
      <c r="D11220" s="4">
        <v>37</v>
      </c>
      <c r="E11220" s="4" t="s">
        <v>45314</v>
      </c>
      <c r="F11220" s="4">
        <v>0.697001397609711</v>
      </c>
      <c r="G11220" s="4" t="s">
        <v>45315</v>
      </c>
    </row>
    <row r="11221" spans="1:7">
      <c r="A11221" s="4" t="s">
        <v>45316</v>
      </c>
      <c r="B11221" s="4" t="s">
        <v>45317</v>
      </c>
      <c r="C11221" s="4" t="s">
        <v>551</v>
      </c>
      <c r="D11221" s="4">
        <v>7</v>
      </c>
      <c r="E11221" s="4" t="s">
        <v>45318</v>
      </c>
      <c r="F11221" s="4">
        <v>0.69695782661438</v>
      </c>
      <c r="G11221" s="4" t="s">
        <v>45319</v>
      </c>
    </row>
    <row r="11222" spans="1:7">
      <c r="A11222" s="4" t="s">
        <v>45320</v>
      </c>
      <c r="B11222" s="4" t="s">
        <v>45321</v>
      </c>
      <c r="C11222" s="4" t="s">
        <v>464</v>
      </c>
      <c r="D11222" s="4">
        <v>44</v>
      </c>
      <c r="E11222" s="4" t="s">
        <v>45322</v>
      </c>
      <c r="F11222" s="4">
        <v>0.696857511997223</v>
      </c>
      <c r="G11222" s="4" t="s">
        <v>45323</v>
      </c>
    </row>
    <row r="11223" spans="1:7">
      <c r="A11223" s="4" t="s">
        <v>45324</v>
      </c>
      <c r="B11223" s="4" t="s">
        <v>45325</v>
      </c>
      <c r="C11223" s="4" t="s">
        <v>464</v>
      </c>
      <c r="D11223" s="4">
        <v>34</v>
      </c>
      <c r="E11223" s="4" t="s">
        <v>45326</v>
      </c>
      <c r="F11223" s="4">
        <v>0.696804165840149</v>
      </c>
      <c r="G11223" s="4" t="s">
        <v>45327</v>
      </c>
    </row>
    <row r="11224" spans="1:7">
      <c r="A11224" s="4" t="s">
        <v>45328</v>
      </c>
      <c r="B11224" s="4" t="s">
        <v>45329</v>
      </c>
      <c r="C11224" s="4" t="s">
        <v>464</v>
      </c>
      <c r="D11224" s="4">
        <v>43</v>
      </c>
      <c r="E11224" s="4" t="s">
        <v>45330</v>
      </c>
      <c r="F11224" s="4">
        <v>0.696785032749176</v>
      </c>
      <c r="G11224" s="4" t="s">
        <v>45331</v>
      </c>
    </row>
    <row r="11225" spans="1:7">
      <c r="A11225" s="4" t="s">
        <v>45332</v>
      </c>
      <c r="B11225" s="4" t="s">
        <v>45333</v>
      </c>
      <c r="C11225" s="4" t="s">
        <v>464</v>
      </c>
      <c r="D11225" s="4">
        <v>32</v>
      </c>
      <c r="E11225" s="4" t="s">
        <v>45334</v>
      </c>
      <c r="F11225" s="4">
        <v>0.696244835853577</v>
      </c>
      <c r="G11225" s="4" t="s">
        <v>45335</v>
      </c>
    </row>
    <row r="11226" spans="1:7">
      <c r="A11226" s="4" t="s">
        <v>45336</v>
      </c>
      <c r="B11226" s="4" t="s">
        <v>45337</v>
      </c>
      <c r="C11226" s="4" t="s">
        <v>464</v>
      </c>
      <c r="D11226" s="4">
        <v>33</v>
      </c>
      <c r="E11226" s="4" t="s">
        <v>45338</v>
      </c>
      <c r="F11226" s="4">
        <v>0.695825934410095</v>
      </c>
      <c r="G11226" s="4" t="s">
        <v>45339</v>
      </c>
    </row>
    <row r="11227" spans="1:7">
      <c r="A11227" s="4" t="s">
        <v>45340</v>
      </c>
      <c r="B11227" s="4" t="s">
        <v>45341</v>
      </c>
      <c r="C11227" s="4" t="s">
        <v>464</v>
      </c>
      <c r="D11227" s="4">
        <v>35</v>
      </c>
      <c r="E11227" s="4" t="s">
        <v>45342</v>
      </c>
      <c r="F11227" s="4">
        <v>0.695554077625275</v>
      </c>
      <c r="G11227" s="4" t="s">
        <v>45343</v>
      </c>
    </row>
    <row r="11228" spans="1:7">
      <c r="A11228" s="4" t="s">
        <v>45344</v>
      </c>
      <c r="B11228" s="4" t="s">
        <v>45345</v>
      </c>
      <c r="C11228" s="4" t="s">
        <v>464</v>
      </c>
      <c r="D11228" s="4">
        <v>45</v>
      </c>
      <c r="E11228" s="4" t="s">
        <v>45346</v>
      </c>
      <c r="F11228" s="4">
        <v>0.695224463939667</v>
      </c>
      <c r="G11228" s="4" t="s">
        <v>45347</v>
      </c>
    </row>
    <row r="11229" spans="1:7">
      <c r="A11229" s="4" t="s">
        <v>45348</v>
      </c>
      <c r="B11229" s="4" t="s">
        <v>45349</v>
      </c>
      <c r="C11229" s="4" t="s">
        <v>464</v>
      </c>
      <c r="D11229" s="4">
        <v>38</v>
      </c>
      <c r="E11229" s="4" t="s">
        <v>45350</v>
      </c>
      <c r="F11229" s="4">
        <v>0.694552898406982</v>
      </c>
      <c r="G11229" s="4" t="s">
        <v>45351</v>
      </c>
    </row>
    <row r="11230" spans="1:7">
      <c r="A11230" s="4" t="s">
        <v>45352</v>
      </c>
      <c r="B11230" s="4" t="s">
        <v>45353</v>
      </c>
      <c r="C11230" s="4" t="s">
        <v>464</v>
      </c>
      <c r="D11230" s="4">
        <v>38</v>
      </c>
      <c r="E11230" s="4" t="s">
        <v>45354</v>
      </c>
      <c r="F11230" s="4">
        <v>0.694438099861145</v>
      </c>
      <c r="G11230" s="4" t="s">
        <v>45355</v>
      </c>
    </row>
    <row r="11231" spans="1:7">
      <c r="A11231" s="4" t="s">
        <v>45356</v>
      </c>
      <c r="B11231" s="4" t="s">
        <v>45357</v>
      </c>
      <c r="C11231" s="4" t="s">
        <v>464</v>
      </c>
      <c r="D11231" s="4">
        <v>39</v>
      </c>
      <c r="E11231" s="4" t="s">
        <v>45358</v>
      </c>
      <c r="F11231" s="4">
        <v>0.694411039352417</v>
      </c>
      <c r="G11231" s="4" t="s">
        <v>45359</v>
      </c>
    </row>
    <row r="11232" spans="1:7">
      <c r="A11232" s="4" t="s">
        <v>45360</v>
      </c>
      <c r="B11232" s="4" t="s">
        <v>45361</v>
      </c>
      <c r="C11232" s="4" t="s">
        <v>464</v>
      </c>
      <c r="D11232" s="4">
        <v>36</v>
      </c>
      <c r="E11232" s="4" t="s">
        <v>45362</v>
      </c>
      <c r="F11232" s="4">
        <v>0.694000542163849</v>
      </c>
      <c r="G11232" s="4" t="s">
        <v>45363</v>
      </c>
    </row>
    <row r="11233" spans="1:7">
      <c r="A11233" s="4" t="s">
        <v>45364</v>
      </c>
      <c r="B11233" s="4" t="s">
        <v>45365</v>
      </c>
      <c r="C11233" s="4" t="s">
        <v>464</v>
      </c>
      <c r="D11233" s="4">
        <v>34</v>
      </c>
      <c r="E11233" s="4" t="s">
        <v>45366</v>
      </c>
      <c r="F11233" s="4">
        <v>0.694000542163849</v>
      </c>
      <c r="G11233" s="4" t="s">
        <v>45367</v>
      </c>
    </row>
    <row r="11234" spans="1:7">
      <c r="A11234" s="4" t="s">
        <v>45368</v>
      </c>
      <c r="B11234" s="4" t="s">
        <v>45369</v>
      </c>
      <c r="C11234" s="4" t="s">
        <v>464</v>
      </c>
      <c r="D11234" s="4">
        <v>33</v>
      </c>
      <c r="E11234" s="4" t="s">
        <v>45370</v>
      </c>
      <c r="F11234" s="4">
        <v>0.694000542163849</v>
      </c>
      <c r="G11234" s="4" t="s">
        <v>45371</v>
      </c>
    </row>
    <row r="11235" spans="1:7">
      <c r="A11235" s="4" t="s">
        <v>45372</v>
      </c>
      <c r="B11235" s="4" t="s">
        <v>45373</v>
      </c>
      <c r="C11235" s="4" t="s">
        <v>551</v>
      </c>
      <c r="D11235" s="4">
        <v>12</v>
      </c>
      <c r="E11235" s="4" t="s">
        <v>45374</v>
      </c>
      <c r="F11235" s="4">
        <v>0.694000542163849</v>
      </c>
      <c r="G11235" s="4" t="s">
        <v>45375</v>
      </c>
    </row>
    <row r="11236" spans="1:7">
      <c r="A11236" s="4" t="s">
        <v>45376</v>
      </c>
      <c r="B11236" s="4" t="s">
        <v>45377</v>
      </c>
      <c r="C11236" s="4" t="s">
        <v>1124</v>
      </c>
      <c r="D11236" s="4">
        <v>7</v>
      </c>
      <c r="E11236" s="4" t="s">
        <v>45378</v>
      </c>
      <c r="F11236" s="4">
        <v>0.693822026252747</v>
      </c>
      <c r="G11236" s="4" t="s">
        <v>45379</v>
      </c>
    </row>
    <row r="11237" spans="1:7">
      <c r="A11237" s="4" t="s">
        <v>45380</v>
      </c>
      <c r="B11237" s="4" t="s">
        <v>45381</v>
      </c>
      <c r="C11237" s="4" t="s">
        <v>464</v>
      </c>
      <c r="D11237" s="4">
        <v>36</v>
      </c>
      <c r="E11237" s="4" t="s">
        <v>45382</v>
      </c>
      <c r="F11237" s="4">
        <v>0.692202091217041</v>
      </c>
      <c r="G11237" s="4" t="s">
        <v>45383</v>
      </c>
    </row>
    <row r="11238" spans="1:7">
      <c r="A11238" s="4" t="s">
        <v>45384</v>
      </c>
      <c r="B11238" s="4" t="s">
        <v>45385</v>
      </c>
      <c r="C11238" s="4" t="s">
        <v>464</v>
      </c>
      <c r="D11238" s="4">
        <v>25</v>
      </c>
      <c r="E11238" s="4" t="s">
        <v>45386</v>
      </c>
      <c r="F11238" s="4">
        <v>0.691440403461456</v>
      </c>
      <c r="G11238" s="4" t="s">
        <v>45387</v>
      </c>
    </row>
    <row r="11239" spans="1:7">
      <c r="A11239" s="4" t="s">
        <v>45388</v>
      </c>
      <c r="B11239" s="4" t="s">
        <v>45389</v>
      </c>
      <c r="C11239" s="4" t="s">
        <v>464</v>
      </c>
      <c r="D11239" s="4">
        <v>34</v>
      </c>
      <c r="E11239" s="4" t="s">
        <v>45390</v>
      </c>
      <c r="F11239" s="4">
        <v>0.691031992435455</v>
      </c>
      <c r="G11239" s="4" t="s">
        <v>45391</v>
      </c>
    </row>
    <row r="11240" spans="1:7">
      <c r="A11240" s="4" t="s">
        <v>45392</v>
      </c>
      <c r="B11240" s="4" t="s">
        <v>45393</v>
      </c>
      <c r="C11240" s="4" t="s">
        <v>464</v>
      </c>
      <c r="D11240" s="4">
        <v>36</v>
      </c>
      <c r="E11240" s="4" t="s">
        <v>45394</v>
      </c>
      <c r="F11240" s="4">
        <v>0.690588057041168</v>
      </c>
      <c r="G11240" s="4" t="s">
        <v>45395</v>
      </c>
    </row>
    <row r="11241" spans="1:7">
      <c r="A11241" s="4" t="s">
        <v>45396</v>
      </c>
      <c r="B11241" s="4" t="s">
        <v>45397</v>
      </c>
      <c r="C11241" s="4" t="s">
        <v>464</v>
      </c>
      <c r="D11241" s="4">
        <v>34</v>
      </c>
      <c r="E11241" s="4" t="s">
        <v>45398</v>
      </c>
      <c r="F11241" s="4">
        <v>0.690588057041168</v>
      </c>
      <c r="G11241" s="4" t="s">
        <v>45399</v>
      </c>
    </row>
    <row r="11242" spans="1:7">
      <c r="A11242" s="4" t="s">
        <v>45400</v>
      </c>
      <c r="B11242" s="4" t="s">
        <v>45401</v>
      </c>
      <c r="C11242" s="4" t="s">
        <v>464</v>
      </c>
      <c r="D11242" s="4">
        <v>42</v>
      </c>
      <c r="E11242" s="4" t="s">
        <v>45402</v>
      </c>
      <c r="F11242" s="4">
        <v>0.689849972724915</v>
      </c>
      <c r="G11242" s="4" t="s">
        <v>45403</v>
      </c>
    </row>
    <row r="11243" spans="1:7">
      <c r="A11243" s="4" t="s">
        <v>45404</v>
      </c>
      <c r="B11243" s="4" t="s">
        <v>45405</v>
      </c>
      <c r="C11243" s="4" t="s">
        <v>464</v>
      </c>
      <c r="D11243" s="4">
        <v>38</v>
      </c>
      <c r="E11243" s="4" t="s">
        <v>45406</v>
      </c>
      <c r="F11243" s="4">
        <v>0.689468443393707</v>
      </c>
      <c r="G11243" s="4" t="s">
        <v>45407</v>
      </c>
    </row>
    <row r="11244" spans="1:7">
      <c r="A11244" s="4" t="s">
        <v>45408</v>
      </c>
      <c r="B11244" s="4" t="s">
        <v>45409</v>
      </c>
      <c r="C11244" s="4" t="s">
        <v>464</v>
      </c>
      <c r="D11244" s="4">
        <v>32</v>
      </c>
      <c r="E11244" s="4" t="s">
        <v>45410</v>
      </c>
      <c r="F11244" s="4">
        <v>0.689120650291443</v>
      </c>
      <c r="G11244" s="4" t="s">
        <v>45411</v>
      </c>
    </row>
    <row r="11245" spans="1:7">
      <c r="A11245" s="4" t="s">
        <v>885</v>
      </c>
      <c r="B11245" s="4" t="s">
        <v>886</v>
      </c>
      <c r="C11245" s="4" t="s">
        <v>464</v>
      </c>
      <c r="D11245" s="4">
        <v>38</v>
      </c>
      <c r="E11245" s="4" t="s">
        <v>887</v>
      </c>
      <c r="F11245" s="4">
        <v>0.68907243013382</v>
      </c>
      <c r="G11245" s="4" t="s">
        <v>888</v>
      </c>
    </row>
    <row r="11246" spans="1:7">
      <c r="A11246" s="4" t="s">
        <v>45412</v>
      </c>
      <c r="B11246" s="4" t="s">
        <v>45413</v>
      </c>
      <c r="C11246" s="4" t="s">
        <v>464</v>
      </c>
      <c r="D11246" s="4">
        <v>33</v>
      </c>
      <c r="E11246" s="4" t="s">
        <v>45414</v>
      </c>
      <c r="F11246" s="4">
        <v>0.68880295753479</v>
      </c>
      <c r="G11246" s="4" t="s">
        <v>45415</v>
      </c>
    </row>
    <row r="11247" spans="1:7">
      <c r="A11247" s="4" t="s">
        <v>45416</v>
      </c>
      <c r="B11247" s="4" t="s">
        <v>45417</v>
      </c>
      <c r="C11247" s="4" t="s">
        <v>464</v>
      </c>
      <c r="D11247" s="4">
        <v>33</v>
      </c>
      <c r="E11247" s="4" t="s">
        <v>45418</v>
      </c>
      <c r="F11247" s="4">
        <v>0.688632011413574</v>
      </c>
      <c r="G11247" s="4" t="s">
        <v>45419</v>
      </c>
    </row>
    <row r="11248" spans="1:7">
      <c r="A11248" s="4" t="s">
        <v>45420</v>
      </c>
      <c r="B11248" s="4" t="s">
        <v>45421</v>
      </c>
      <c r="C11248" s="4" t="s">
        <v>464</v>
      </c>
      <c r="D11248" s="4">
        <v>39</v>
      </c>
      <c r="E11248" s="4" t="s">
        <v>45422</v>
      </c>
      <c r="F11248" s="4">
        <v>0.688475668430328</v>
      </c>
      <c r="G11248" s="4" t="s">
        <v>45423</v>
      </c>
    </row>
    <row r="11249" spans="1:7">
      <c r="A11249" s="4" t="s">
        <v>45424</v>
      </c>
      <c r="B11249" s="4" t="s">
        <v>45425</v>
      </c>
      <c r="C11249" s="4" t="s">
        <v>464</v>
      </c>
      <c r="D11249" s="4">
        <v>28</v>
      </c>
      <c r="E11249" s="4" t="s">
        <v>45426</v>
      </c>
      <c r="F11249" s="4">
        <v>0.68783575296402</v>
      </c>
      <c r="G11249" s="4" t="s">
        <v>45427</v>
      </c>
    </row>
    <row r="11250" spans="1:7">
      <c r="A11250" s="4" t="s">
        <v>45428</v>
      </c>
      <c r="B11250" s="4" t="s">
        <v>45429</v>
      </c>
      <c r="C11250" s="4" t="s">
        <v>464</v>
      </c>
      <c r="D11250" s="4">
        <v>5</v>
      </c>
      <c r="E11250" s="4" t="s">
        <v>45430</v>
      </c>
      <c r="F11250" s="4">
        <v>0.687399327754974</v>
      </c>
      <c r="G11250" s="4" t="s">
        <v>45431</v>
      </c>
    </row>
    <row r="11251" spans="1:7">
      <c r="A11251" s="4" t="s">
        <v>45432</v>
      </c>
      <c r="B11251" s="4" t="s">
        <v>45433</v>
      </c>
      <c r="C11251" s="4" t="s">
        <v>464</v>
      </c>
      <c r="D11251" s="4">
        <v>39</v>
      </c>
      <c r="E11251" s="4" t="s">
        <v>45434</v>
      </c>
      <c r="F11251" s="4">
        <v>0.687293589115143</v>
      </c>
      <c r="G11251" s="4" t="s">
        <v>45435</v>
      </c>
    </row>
    <row r="11252" spans="1:7">
      <c r="A11252" s="4" t="s">
        <v>45436</v>
      </c>
      <c r="B11252" s="4" t="s">
        <v>45437</v>
      </c>
      <c r="C11252" s="4" t="s">
        <v>464</v>
      </c>
      <c r="D11252" s="4">
        <v>39</v>
      </c>
      <c r="E11252" s="4" t="s">
        <v>45438</v>
      </c>
      <c r="F11252" s="4">
        <v>0.687293589115143</v>
      </c>
      <c r="G11252" s="4" t="s">
        <v>45439</v>
      </c>
    </row>
    <row r="11253" spans="1:7">
      <c r="A11253" s="4" t="s">
        <v>45440</v>
      </c>
      <c r="B11253" s="4" t="s">
        <v>45441</v>
      </c>
      <c r="C11253" s="4" t="s">
        <v>464</v>
      </c>
      <c r="D11253" s="4">
        <v>36</v>
      </c>
      <c r="E11253" s="4" t="s">
        <v>45442</v>
      </c>
      <c r="F11253" s="4">
        <v>0.68722939491272</v>
      </c>
      <c r="G11253" s="4" t="s">
        <v>45443</v>
      </c>
    </row>
    <row r="11254" spans="1:7">
      <c r="A11254" s="4" t="s">
        <v>45444</v>
      </c>
      <c r="B11254" s="4" t="s">
        <v>45445</v>
      </c>
      <c r="C11254" s="4" t="s">
        <v>464</v>
      </c>
      <c r="D11254" s="4">
        <v>33</v>
      </c>
      <c r="E11254" s="4" t="s">
        <v>45446</v>
      </c>
      <c r="F11254" s="4">
        <v>0.686676025390625</v>
      </c>
      <c r="G11254" s="4" t="s">
        <v>45447</v>
      </c>
    </row>
    <row r="11255" spans="1:7">
      <c r="A11255" s="4" t="s">
        <v>45448</v>
      </c>
      <c r="B11255" s="4" t="s">
        <v>45449</v>
      </c>
      <c r="C11255" s="4" t="s">
        <v>464</v>
      </c>
      <c r="D11255" s="4">
        <v>42</v>
      </c>
      <c r="E11255" s="4" t="s">
        <v>45450</v>
      </c>
      <c r="F11255" s="4">
        <v>0.686663806438446</v>
      </c>
      <c r="G11255" s="4" t="s">
        <v>45451</v>
      </c>
    </row>
    <row r="11256" spans="1:7">
      <c r="A11256" s="4" t="s">
        <v>45452</v>
      </c>
      <c r="B11256" s="4" t="s">
        <v>45453</v>
      </c>
      <c r="C11256" s="4" t="s">
        <v>464</v>
      </c>
      <c r="D11256" s="4">
        <v>40</v>
      </c>
      <c r="E11256" s="4" t="s">
        <v>45454</v>
      </c>
      <c r="F11256" s="4">
        <v>0.686559855937958</v>
      </c>
      <c r="G11256" s="4" t="s">
        <v>45455</v>
      </c>
    </row>
    <row r="11257" spans="1:7">
      <c r="A11257" s="4" t="s">
        <v>45456</v>
      </c>
      <c r="B11257" s="4" t="s">
        <v>45457</v>
      </c>
      <c r="C11257" s="4" t="s">
        <v>464</v>
      </c>
      <c r="D11257" s="4">
        <v>40</v>
      </c>
      <c r="E11257" s="4" t="s">
        <v>45458</v>
      </c>
      <c r="F11257" s="4">
        <v>0.686522841453552</v>
      </c>
      <c r="G11257" s="4" t="s">
        <v>45459</v>
      </c>
    </row>
    <row r="11258" spans="1:7">
      <c r="A11258" s="4" t="s">
        <v>45460</v>
      </c>
      <c r="B11258" s="4" t="s">
        <v>45461</v>
      </c>
      <c r="C11258" s="4" t="s">
        <v>551</v>
      </c>
      <c r="D11258" s="4">
        <v>14</v>
      </c>
      <c r="E11258" s="4" t="s">
        <v>45462</v>
      </c>
      <c r="F11258" s="4">
        <v>0.686073482036591</v>
      </c>
      <c r="G11258" s="4" t="s">
        <v>45463</v>
      </c>
    </row>
    <row r="11259" spans="1:7">
      <c r="A11259" s="4" t="s">
        <v>45464</v>
      </c>
      <c r="B11259" s="4" t="s">
        <v>45465</v>
      </c>
      <c r="C11259" s="4" t="s">
        <v>551</v>
      </c>
      <c r="D11259" s="4">
        <v>6</v>
      </c>
      <c r="E11259" s="4" t="s">
        <v>45466</v>
      </c>
      <c r="F11259" s="4">
        <v>0.686073482036591</v>
      </c>
      <c r="G11259" s="4" t="s">
        <v>45467</v>
      </c>
    </row>
    <row r="11260" spans="1:7">
      <c r="A11260" s="4" t="s">
        <v>45468</v>
      </c>
      <c r="B11260" s="4" t="s">
        <v>45469</v>
      </c>
      <c r="C11260" s="4" t="s">
        <v>4103</v>
      </c>
      <c r="D11260" s="4">
        <v>14</v>
      </c>
      <c r="E11260" s="4" t="s">
        <v>45470</v>
      </c>
      <c r="F11260" s="4">
        <v>0.6860111951828</v>
      </c>
      <c r="G11260" s="4" t="s">
        <v>45471</v>
      </c>
    </row>
    <row r="11261" spans="1:7">
      <c r="A11261" s="4" t="s">
        <v>45472</v>
      </c>
      <c r="B11261" s="4" t="s">
        <v>45473</v>
      </c>
      <c r="C11261" s="4" t="s">
        <v>464</v>
      </c>
      <c r="D11261" s="4">
        <v>39</v>
      </c>
      <c r="E11261" s="4" t="s">
        <v>45474</v>
      </c>
      <c r="F11261" s="4">
        <v>0.685916543006897</v>
      </c>
      <c r="G11261" s="4" t="s">
        <v>45475</v>
      </c>
    </row>
    <row r="11262" spans="1:7">
      <c r="A11262" s="4" t="s">
        <v>45476</v>
      </c>
      <c r="B11262" s="4" t="s">
        <v>45477</v>
      </c>
      <c r="C11262" s="4" t="s">
        <v>551</v>
      </c>
      <c r="D11262" s="4">
        <v>15</v>
      </c>
      <c r="E11262" s="4" t="s">
        <v>45478</v>
      </c>
      <c r="F11262" s="4">
        <v>0.685805082321167</v>
      </c>
      <c r="G11262" s="4" t="s">
        <v>45479</v>
      </c>
    </row>
    <row r="11263" spans="1:7">
      <c r="A11263" s="4" t="s">
        <v>45480</v>
      </c>
      <c r="B11263" s="4" t="s">
        <v>45481</v>
      </c>
      <c r="C11263" s="4" t="s">
        <v>464</v>
      </c>
      <c r="D11263" s="4">
        <v>41</v>
      </c>
      <c r="E11263" s="4" t="s">
        <v>45482</v>
      </c>
      <c r="F11263" s="4">
        <v>0.685660600662231</v>
      </c>
      <c r="G11263" s="4" t="s">
        <v>45483</v>
      </c>
    </row>
    <row r="11264" spans="1:7">
      <c r="A11264" s="4" t="s">
        <v>45484</v>
      </c>
      <c r="B11264" s="4" t="s">
        <v>45485</v>
      </c>
      <c r="C11264" s="4" t="s">
        <v>464</v>
      </c>
      <c r="D11264" s="4">
        <v>35</v>
      </c>
      <c r="E11264" s="4" t="s">
        <v>45486</v>
      </c>
      <c r="F11264" s="4">
        <v>0.685560703277588</v>
      </c>
      <c r="G11264" s="4" t="s">
        <v>45487</v>
      </c>
    </row>
    <row r="11265" spans="1:7">
      <c r="A11265" s="4" t="s">
        <v>45488</v>
      </c>
      <c r="B11265" s="4" t="s">
        <v>45489</v>
      </c>
      <c r="C11265" s="4" t="s">
        <v>551</v>
      </c>
      <c r="D11265" s="4">
        <v>11</v>
      </c>
      <c r="E11265" s="4" t="s">
        <v>45490</v>
      </c>
      <c r="F11265" s="4">
        <v>0.685510575771332</v>
      </c>
      <c r="G11265" s="4" t="s">
        <v>45491</v>
      </c>
    </row>
    <row r="11266" spans="1:7">
      <c r="A11266" s="4" t="s">
        <v>45492</v>
      </c>
      <c r="B11266" s="4" t="s">
        <v>45493</v>
      </c>
      <c r="C11266" s="4" t="s">
        <v>464</v>
      </c>
      <c r="D11266" s="4">
        <v>32</v>
      </c>
      <c r="E11266" s="4" t="s">
        <v>45494</v>
      </c>
      <c r="F11266" s="4">
        <v>0.685023903846741</v>
      </c>
      <c r="G11266" s="4" t="s">
        <v>45495</v>
      </c>
    </row>
    <row r="11267" spans="1:7">
      <c r="A11267" s="4" t="s">
        <v>45496</v>
      </c>
      <c r="B11267" s="4" t="s">
        <v>45497</v>
      </c>
      <c r="C11267" s="4" t="s">
        <v>464</v>
      </c>
      <c r="D11267" s="4">
        <v>36</v>
      </c>
      <c r="E11267" s="4" t="s">
        <v>45498</v>
      </c>
      <c r="F11267" s="4">
        <v>0.684763789176941</v>
      </c>
      <c r="G11267" s="4" t="s">
        <v>45499</v>
      </c>
    </row>
    <row r="11268" spans="1:7">
      <c r="A11268" s="4" t="s">
        <v>45500</v>
      </c>
      <c r="B11268" s="4" t="s">
        <v>45501</v>
      </c>
      <c r="C11268" s="4" t="s">
        <v>464</v>
      </c>
      <c r="D11268" s="4">
        <v>30</v>
      </c>
      <c r="E11268" s="4" t="s">
        <v>45502</v>
      </c>
      <c r="F11268" s="4">
        <v>0.684381008148193</v>
      </c>
      <c r="G11268" s="4" t="s">
        <v>45503</v>
      </c>
    </row>
    <row r="11269" spans="1:7">
      <c r="A11269" s="4" t="s">
        <v>45504</v>
      </c>
      <c r="B11269" s="4" t="s">
        <v>45505</v>
      </c>
      <c r="C11269" s="4" t="s">
        <v>464</v>
      </c>
      <c r="D11269" s="4">
        <v>43</v>
      </c>
      <c r="E11269" s="4" t="s">
        <v>45506</v>
      </c>
      <c r="F11269" s="4">
        <v>0.684334218502045</v>
      </c>
      <c r="G11269" s="4" t="s">
        <v>45507</v>
      </c>
    </row>
    <row r="11270" spans="1:7">
      <c r="A11270" s="4" t="s">
        <v>45508</v>
      </c>
      <c r="B11270" s="4" t="s">
        <v>45509</v>
      </c>
      <c r="C11270" s="4" t="s">
        <v>464</v>
      </c>
      <c r="D11270" s="4">
        <v>38</v>
      </c>
      <c r="E11270" s="4" t="s">
        <v>45510</v>
      </c>
      <c r="F11270" s="4">
        <v>0.684060871601105</v>
      </c>
      <c r="G11270" s="4" t="s">
        <v>45511</v>
      </c>
    </row>
    <row r="11271" spans="1:7">
      <c r="A11271" s="4" t="s">
        <v>45512</v>
      </c>
      <c r="B11271" s="4" t="s">
        <v>45513</v>
      </c>
      <c r="C11271" s="4" t="s">
        <v>464</v>
      </c>
      <c r="D11271" s="4">
        <v>34</v>
      </c>
      <c r="E11271" s="4" t="s">
        <v>45514</v>
      </c>
      <c r="F11271" s="4">
        <v>0.683590054512024</v>
      </c>
      <c r="G11271" s="4" t="s">
        <v>45515</v>
      </c>
    </row>
    <row r="11272" spans="1:7">
      <c r="A11272" s="4" t="s">
        <v>45516</v>
      </c>
      <c r="B11272" s="4" t="s">
        <v>45517</v>
      </c>
      <c r="C11272" s="4" t="s">
        <v>464</v>
      </c>
      <c r="D11272" s="4">
        <v>31</v>
      </c>
      <c r="E11272" s="4" t="s">
        <v>45518</v>
      </c>
      <c r="F11272" s="4">
        <v>0.683590054512024</v>
      </c>
      <c r="G11272" s="4" t="s">
        <v>45519</v>
      </c>
    </row>
    <row r="11273" spans="1:7">
      <c r="A11273" s="4" t="s">
        <v>45520</v>
      </c>
      <c r="B11273" s="4" t="s">
        <v>45521</v>
      </c>
      <c r="C11273" s="4" t="s">
        <v>464</v>
      </c>
      <c r="D11273" s="4">
        <v>36</v>
      </c>
      <c r="E11273" s="4" t="s">
        <v>45522</v>
      </c>
      <c r="F11273" s="4">
        <v>0.683421432971954</v>
      </c>
      <c r="G11273" s="4" t="s">
        <v>45523</v>
      </c>
    </row>
    <row r="11274" spans="1:7">
      <c r="A11274" s="4" t="s">
        <v>45524</v>
      </c>
      <c r="B11274" s="4" t="s">
        <v>45525</v>
      </c>
      <c r="C11274" s="4" t="s">
        <v>464</v>
      </c>
      <c r="D11274" s="4">
        <v>33</v>
      </c>
      <c r="E11274" s="4" t="s">
        <v>45526</v>
      </c>
      <c r="F11274" s="4">
        <v>0.683144211769104</v>
      </c>
      <c r="G11274" s="4" t="s">
        <v>45527</v>
      </c>
    </row>
    <row r="11275" spans="1:7">
      <c r="A11275" s="4" t="s">
        <v>45528</v>
      </c>
      <c r="B11275" s="4" t="s">
        <v>45529</v>
      </c>
      <c r="C11275" s="4" t="s">
        <v>464</v>
      </c>
      <c r="D11275" s="4">
        <v>43</v>
      </c>
      <c r="E11275" s="4" t="s">
        <v>45530</v>
      </c>
      <c r="F11275" s="4">
        <v>0.682064890861511</v>
      </c>
      <c r="G11275" s="4" t="s">
        <v>45531</v>
      </c>
    </row>
    <row r="11276" spans="1:7">
      <c r="A11276" s="4" t="s">
        <v>45532</v>
      </c>
      <c r="B11276" s="4" t="s">
        <v>45533</v>
      </c>
      <c r="C11276" s="4" t="s">
        <v>464</v>
      </c>
      <c r="D11276" s="4">
        <v>34</v>
      </c>
      <c r="E11276" s="4" t="s">
        <v>45534</v>
      </c>
      <c r="F11276" s="4">
        <v>0.681943774223328</v>
      </c>
      <c r="G11276" s="4" t="s">
        <v>45535</v>
      </c>
    </row>
    <row r="11277" spans="1:7">
      <c r="A11277" s="4" t="s">
        <v>45536</v>
      </c>
      <c r="B11277" s="4" t="s">
        <v>45537</v>
      </c>
      <c r="C11277" s="4" t="s">
        <v>464</v>
      </c>
      <c r="D11277" s="4">
        <v>35</v>
      </c>
      <c r="E11277" s="4" t="s">
        <v>45538</v>
      </c>
      <c r="F11277" s="4">
        <v>0.681334495544434</v>
      </c>
      <c r="G11277" s="4" t="s">
        <v>45539</v>
      </c>
    </row>
    <row r="11278" spans="1:7">
      <c r="A11278" s="4" t="s">
        <v>45540</v>
      </c>
      <c r="B11278" s="4" t="s">
        <v>45541</v>
      </c>
      <c r="C11278" s="4" t="s">
        <v>464</v>
      </c>
      <c r="D11278" s="4">
        <v>37</v>
      </c>
      <c r="E11278" s="4" t="s">
        <v>45542</v>
      </c>
      <c r="F11278" s="4">
        <v>0.681178450584412</v>
      </c>
      <c r="G11278" s="4" t="s">
        <v>45543</v>
      </c>
    </row>
    <row r="11279" spans="1:7">
      <c r="A11279" s="4" t="s">
        <v>45544</v>
      </c>
      <c r="B11279" s="4" t="s">
        <v>45545</v>
      </c>
      <c r="C11279" s="4" t="s">
        <v>464</v>
      </c>
      <c r="D11279" s="4">
        <v>33</v>
      </c>
      <c r="E11279" s="4" t="s">
        <v>45546</v>
      </c>
      <c r="F11279" s="4">
        <v>0.681178450584412</v>
      </c>
      <c r="G11279" s="4" t="s">
        <v>45547</v>
      </c>
    </row>
    <row r="11280" spans="1:7">
      <c r="A11280" s="4" t="s">
        <v>45548</v>
      </c>
      <c r="B11280" s="4" t="s">
        <v>45549</v>
      </c>
      <c r="C11280" s="4" t="s">
        <v>464</v>
      </c>
      <c r="D11280" s="4">
        <v>41</v>
      </c>
      <c r="E11280" s="4" t="s">
        <v>45550</v>
      </c>
      <c r="F11280" s="4">
        <v>0.681167542934418</v>
      </c>
      <c r="G11280" s="4" t="s">
        <v>45551</v>
      </c>
    </row>
    <row r="11281" spans="1:7">
      <c r="A11281" s="4" t="s">
        <v>45552</v>
      </c>
      <c r="B11281" s="4" t="s">
        <v>45553</v>
      </c>
      <c r="C11281" s="4" t="s">
        <v>464</v>
      </c>
      <c r="D11281" s="4">
        <v>37</v>
      </c>
      <c r="E11281" s="4" t="s">
        <v>45554</v>
      </c>
      <c r="F11281" s="4">
        <v>0.6809361577034</v>
      </c>
      <c r="G11281" s="4" t="s">
        <v>45555</v>
      </c>
    </row>
    <row r="11282" spans="1:7">
      <c r="A11282" s="4" t="s">
        <v>45556</v>
      </c>
      <c r="B11282" s="4" t="s">
        <v>45557</v>
      </c>
      <c r="C11282" s="4" t="s">
        <v>464</v>
      </c>
      <c r="D11282" s="4">
        <v>36</v>
      </c>
      <c r="E11282" s="4" t="s">
        <v>45558</v>
      </c>
      <c r="F11282" s="4">
        <v>0.6805539727211</v>
      </c>
      <c r="G11282" s="4" t="s">
        <v>45559</v>
      </c>
    </row>
    <row r="11283" spans="1:7">
      <c r="A11283" s="4" t="s">
        <v>45560</v>
      </c>
      <c r="B11283" s="4" t="s">
        <v>45561</v>
      </c>
      <c r="C11283" s="4" t="s">
        <v>464</v>
      </c>
      <c r="D11283" s="4">
        <v>35</v>
      </c>
      <c r="E11283" s="4" t="s">
        <v>45562</v>
      </c>
      <c r="F11283" s="4">
        <v>0.6805539727211</v>
      </c>
      <c r="G11283" s="4" t="s">
        <v>45563</v>
      </c>
    </row>
    <row r="11284" spans="1:7">
      <c r="A11284" s="4" t="s">
        <v>45564</v>
      </c>
      <c r="B11284" s="4" t="s">
        <v>45565</v>
      </c>
      <c r="C11284" s="4" t="s">
        <v>464</v>
      </c>
      <c r="D11284" s="4">
        <v>33</v>
      </c>
      <c r="E11284" s="4" t="s">
        <v>45566</v>
      </c>
      <c r="F11284" s="4">
        <v>0.6805539727211</v>
      </c>
      <c r="G11284" s="4" t="s">
        <v>45567</v>
      </c>
    </row>
    <row r="11285" spans="1:7">
      <c r="A11285" s="4" t="s">
        <v>45568</v>
      </c>
      <c r="B11285" s="4" t="s">
        <v>45569</v>
      </c>
      <c r="C11285" s="4" t="s">
        <v>551</v>
      </c>
      <c r="D11285" s="4">
        <v>22</v>
      </c>
      <c r="E11285" s="4" t="s">
        <v>45570</v>
      </c>
      <c r="F11285" s="4">
        <v>0.6805539727211</v>
      </c>
      <c r="G11285" s="4" t="s">
        <v>45571</v>
      </c>
    </row>
    <row r="11286" spans="1:7">
      <c r="A11286" s="4" t="s">
        <v>45572</v>
      </c>
      <c r="B11286" s="4" t="s">
        <v>45573</v>
      </c>
      <c r="C11286" s="4" t="s">
        <v>464</v>
      </c>
      <c r="D11286" s="4">
        <v>39</v>
      </c>
      <c r="E11286" s="4" t="s">
        <v>45574</v>
      </c>
      <c r="F11286" s="4">
        <v>0.680254578590393</v>
      </c>
      <c r="G11286" s="4" t="s">
        <v>45575</v>
      </c>
    </row>
    <row r="11287" spans="1:7">
      <c r="A11287" s="4" t="s">
        <v>45576</v>
      </c>
      <c r="B11287" s="4" t="s">
        <v>45577</v>
      </c>
      <c r="C11287" s="4" t="s">
        <v>464</v>
      </c>
      <c r="D11287" s="4">
        <v>40</v>
      </c>
      <c r="E11287" s="4" t="s">
        <v>45578</v>
      </c>
      <c r="F11287" s="4">
        <v>0.67989706993103</v>
      </c>
      <c r="G11287" s="4" t="s">
        <v>45579</v>
      </c>
    </row>
    <row r="11288" spans="1:7">
      <c r="A11288" s="4" t="s">
        <v>45580</v>
      </c>
      <c r="B11288" s="4" t="s">
        <v>45581</v>
      </c>
      <c r="C11288" s="4" t="s">
        <v>464</v>
      </c>
      <c r="D11288" s="4">
        <v>27</v>
      </c>
      <c r="E11288" s="4" t="s">
        <v>45582</v>
      </c>
      <c r="F11288" s="4">
        <v>0.679815888404846</v>
      </c>
      <c r="G11288" s="4" t="s">
        <v>45583</v>
      </c>
    </row>
    <row r="11289" spans="1:7">
      <c r="A11289" s="4" t="s">
        <v>45584</v>
      </c>
      <c r="B11289" s="4" t="s">
        <v>45585</v>
      </c>
      <c r="C11289" s="4" t="s">
        <v>464</v>
      </c>
      <c r="D11289" s="4">
        <v>36</v>
      </c>
      <c r="E11289" s="4" t="s">
        <v>45586</v>
      </c>
      <c r="F11289" s="4">
        <v>0.679812073707581</v>
      </c>
      <c r="G11289" s="4" t="s">
        <v>45587</v>
      </c>
    </row>
    <row r="11290" spans="1:7">
      <c r="A11290" s="4" t="s">
        <v>45588</v>
      </c>
      <c r="B11290" s="4" t="s">
        <v>45589</v>
      </c>
      <c r="C11290" s="4" t="s">
        <v>464</v>
      </c>
      <c r="D11290" s="4">
        <v>32</v>
      </c>
      <c r="E11290" s="4" t="s">
        <v>45590</v>
      </c>
      <c r="F11290" s="4">
        <v>0.679345488548279</v>
      </c>
      <c r="G11290" s="4" t="s">
        <v>45591</v>
      </c>
    </row>
    <row r="11291" spans="1:7">
      <c r="A11291" s="4" t="s">
        <v>45592</v>
      </c>
      <c r="B11291" s="4" t="s">
        <v>45593</v>
      </c>
      <c r="C11291" s="4" t="s">
        <v>464</v>
      </c>
      <c r="D11291" s="4">
        <v>29</v>
      </c>
      <c r="E11291" s="4" t="s">
        <v>45594</v>
      </c>
      <c r="F11291" s="4">
        <v>0.679156482219696</v>
      </c>
      <c r="G11291" s="4" t="s">
        <v>45595</v>
      </c>
    </row>
    <row r="11292" spans="1:7">
      <c r="A11292" s="4" t="s">
        <v>45596</v>
      </c>
      <c r="B11292" s="4" t="s">
        <v>45597</v>
      </c>
      <c r="C11292" s="4" t="s">
        <v>464</v>
      </c>
      <c r="D11292" s="4">
        <v>37</v>
      </c>
      <c r="E11292" s="4" t="s">
        <v>45598</v>
      </c>
      <c r="F11292" s="4">
        <v>0.678870558738708</v>
      </c>
      <c r="G11292" s="4" t="s">
        <v>45599</v>
      </c>
    </row>
    <row r="11293" spans="1:7">
      <c r="A11293" s="4" t="s">
        <v>45600</v>
      </c>
      <c r="B11293" s="4" t="s">
        <v>45601</v>
      </c>
      <c r="C11293" s="4" t="s">
        <v>464</v>
      </c>
      <c r="D11293" s="4">
        <v>33</v>
      </c>
      <c r="E11293" s="4" t="s">
        <v>45602</v>
      </c>
      <c r="F11293" s="4">
        <v>0.678753554821014</v>
      </c>
      <c r="G11293" s="4" t="s">
        <v>45603</v>
      </c>
    </row>
    <row r="11294" spans="1:7">
      <c r="A11294" s="4" t="s">
        <v>45604</v>
      </c>
      <c r="B11294" s="4" t="s">
        <v>45605</v>
      </c>
      <c r="C11294" s="4" t="s">
        <v>464</v>
      </c>
      <c r="D11294" s="4">
        <v>33</v>
      </c>
      <c r="E11294" s="4" t="s">
        <v>45606</v>
      </c>
      <c r="F11294" s="4">
        <v>0.678753554821014</v>
      </c>
      <c r="G11294" s="4" t="s">
        <v>45607</v>
      </c>
    </row>
    <row r="11295" spans="1:7">
      <c r="A11295" s="4" t="s">
        <v>45608</v>
      </c>
      <c r="B11295" s="4" t="s">
        <v>45609</v>
      </c>
      <c r="C11295" s="4" t="s">
        <v>464</v>
      </c>
      <c r="D11295" s="4">
        <v>30</v>
      </c>
      <c r="E11295" s="4" t="s">
        <v>45610</v>
      </c>
      <c r="F11295" s="4">
        <v>0.678753554821014</v>
      </c>
      <c r="G11295" s="4" t="s">
        <v>45611</v>
      </c>
    </row>
    <row r="11296" spans="1:7">
      <c r="A11296" s="4" t="s">
        <v>45612</v>
      </c>
      <c r="B11296" s="4" t="s">
        <v>45613</v>
      </c>
      <c r="C11296" s="4" t="s">
        <v>464</v>
      </c>
      <c r="D11296" s="4">
        <v>35</v>
      </c>
      <c r="E11296" s="4" t="s">
        <v>45614</v>
      </c>
      <c r="F11296" s="4">
        <v>0.678532242774963</v>
      </c>
      <c r="G11296" s="4" t="s">
        <v>45615</v>
      </c>
    </row>
    <row r="11297" spans="1:7">
      <c r="A11297" s="4" t="s">
        <v>45616</v>
      </c>
      <c r="B11297" s="4" t="s">
        <v>45617</v>
      </c>
      <c r="C11297" s="4" t="s">
        <v>464</v>
      </c>
      <c r="D11297" s="4">
        <v>32</v>
      </c>
      <c r="E11297" s="4" t="s">
        <v>45618</v>
      </c>
      <c r="F11297" s="4">
        <v>0.677767038345337</v>
      </c>
      <c r="G11297" s="4" t="s">
        <v>45619</v>
      </c>
    </row>
    <row r="11298" spans="1:7">
      <c r="A11298" s="4" t="s">
        <v>45620</v>
      </c>
      <c r="B11298" s="4" t="s">
        <v>45621</v>
      </c>
      <c r="C11298" s="4" t="s">
        <v>464</v>
      </c>
      <c r="D11298" s="4">
        <v>34</v>
      </c>
      <c r="E11298" s="4" t="s">
        <v>45622</v>
      </c>
      <c r="F11298" s="4">
        <v>0.677085757255554</v>
      </c>
      <c r="G11298" s="4" t="s">
        <v>45623</v>
      </c>
    </row>
    <row r="11299" spans="1:7">
      <c r="A11299" s="4" t="s">
        <v>45624</v>
      </c>
      <c r="B11299" s="4" t="s">
        <v>45625</v>
      </c>
      <c r="C11299" s="4" t="s">
        <v>464</v>
      </c>
      <c r="D11299" s="4">
        <v>37</v>
      </c>
      <c r="E11299" s="4" t="s">
        <v>45626</v>
      </c>
      <c r="F11299" s="4">
        <v>0.676858067512512</v>
      </c>
      <c r="G11299" s="4" t="s">
        <v>45627</v>
      </c>
    </row>
    <row r="11300" spans="1:7">
      <c r="A11300" s="4" t="s">
        <v>45628</v>
      </c>
      <c r="B11300" s="4" t="s">
        <v>45629</v>
      </c>
      <c r="C11300" s="4" t="s">
        <v>464</v>
      </c>
      <c r="D11300" s="4">
        <v>28</v>
      </c>
      <c r="E11300" s="4" t="s">
        <v>45630</v>
      </c>
      <c r="F11300" s="4">
        <v>0.676677644252777</v>
      </c>
      <c r="G11300" s="4" t="s">
        <v>45631</v>
      </c>
    </row>
    <row r="11301" spans="1:7">
      <c r="A11301" s="4" t="s">
        <v>45632</v>
      </c>
      <c r="B11301" s="4" t="s">
        <v>45633</v>
      </c>
      <c r="C11301" s="4" t="s">
        <v>464</v>
      </c>
      <c r="D11301" s="4">
        <v>39</v>
      </c>
      <c r="E11301" s="4" t="s">
        <v>45634</v>
      </c>
      <c r="F11301" s="4">
        <v>0.676600635051727</v>
      </c>
      <c r="G11301" s="4" t="s">
        <v>45635</v>
      </c>
    </row>
    <row r="11302" spans="1:7">
      <c r="A11302" s="4" t="s">
        <v>45636</v>
      </c>
      <c r="B11302" s="4" t="s">
        <v>45637</v>
      </c>
      <c r="C11302" s="4" t="s">
        <v>464</v>
      </c>
      <c r="D11302" s="4">
        <v>40</v>
      </c>
      <c r="E11302" s="4" t="s">
        <v>45638</v>
      </c>
      <c r="F11302" s="4">
        <v>0.676370024681091</v>
      </c>
      <c r="G11302" s="4" t="s">
        <v>45639</v>
      </c>
    </row>
    <row r="11303" spans="1:7">
      <c r="A11303" s="4" t="s">
        <v>45640</v>
      </c>
      <c r="B11303" s="4" t="s">
        <v>45641</v>
      </c>
      <c r="C11303" s="4" t="s">
        <v>464</v>
      </c>
      <c r="D11303" s="4">
        <v>38</v>
      </c>
      <c r="E11303" s="4" t="s">
        <v>45642</v>
      </c>
      <c r="F11303" s="4">
        <v>0.675363600254059</v>
      </c>
      <c r="G11303" s="4" t="s">
        <v>45643</v>
      </c>
    </row>
    <row r="11304" spans="1:7">
      <c r="A11304" s="4" t="s">
        <v>45644</v>
      </c>
      <c r="B11304" s="4" t="s">
        <v>45645</v>
      </c>
      <c r="C11304" s="4" t="s">
        <v>464</v>
      </c>
      <c r="D11304" s="4">
        <v>29</v>
      </c>
      <c r="E11304" s="4" t="s">
        <v>45646</v>
      </c>
      <c r="F11304" s="4">
        <v>0.675363600254059</v>
      </c>
      <c r="G11304" s="4" t="s">
        <v>45647</v>
      </c>
    </row>
    <row r="11305" spans="1:7">
      <c r="A11305" s="4" t="s">
        <v>45648</v>
      </c>
      <c r="B11305" s="4" t="s">
        <v>45649</v>
      </c>
      <c r="C11305" s="4" t="s">
        <v>551</v>
      </c>
      <c r="D11305" s="4">
        <v>13</v>
      </c>
      <c r="E11305" s="4" t="s">
        <v>45650</v>
      </c>
      <c r="F11305" s="4">
        <v>0.675363600254059</v>
      </c>
      <c r="G11305" s="4" t="s">
        <v>45651</v>
      </c>
    </row>
    <row r="11306" spans="1:7">
      <c r="A11306" s="4" t="s">
        <v>45652</v>
      </c>
      <c r="B11306" s="4" t="s">
        <v>45653</v>
      </c>
      <c r="C11306" s="4" t="s">
        <v>1124</v>
      </c>
      <c r="D11306" s="4">
        <v>2</v>
      </c>
      <c r="E11306" s="4" t="s">
        <v>45654</v>
      </c>
      <c r="F11306" s="4">
        <v>0.675363600254059</v>
      </c>
      <c r="G11306" s="4" t="s">
        <v>45655</v>
      </c>
    </row>
    <row r="11307" spans="1:7">
      <c r="A11307" s="4" t="s">
        <v>45656</v>
      </c>
      <c r="B11307" s="4" t="s">
        <v>45657</v>
      </c>
      <c r="C11307" s="4" t="s">
        <v>464</v>
      </c>
      <c r="D11307" s="4">
        <v>45</v>
      </c>
      <c r="E11307" s="4" t="s">
        <v>45658</v>
      </c>
      <c r="F11307" s="4">
        <v>0.675141572952271</v>
      </c>
      <c r="G11307" s="4" t="s">
        <v>45659</v>
      </c>
    </row>
    <row r="11308" spans="1:7">
      <c r="A11308" s="4" t="s">
        <v>45660</v>
      </c>
      <c r="B11308" s="4" t="s">
        <v>45661</v>
      </c>
      <c r="C11308" s="4" t="s">
        <v>464</v>
      </c>
      <c r="D11308" s="4">
        <v>34</v>
      </c>
      <c r="E11308" s="4" t="s">
        <v>45662</v>
      </c>
      <c r="F11308" s="4">
        <v>0.67479932308197</v>
      </c>
      <c r="G11308" s="4" t="s">
        <v>45663</v>
      </c>
    </row>
    <row r="11309" spans="1:7">
      <c r="A11309" s="4" t="s">
        <v>45664</v>
      </c>
      <c r="B11309" s="4" t="s">
        <v>45665</v>
      </c>
      <c r="C11309" s="4" t="s">
        <v>464</v>
      </c>
      <c r="D11309" s="4">
        <v>32</v>
      </c>
      <c r="E11309" s="4" t="s">
        <v>45666</v>
      </c>
      <c r="F11309" s="4">
        <v>0.67479932308197</v>
      </c>
      <c r="G11309" s="4" t="s">
        <v>45667</v>
      </c>
    </row>
    <row r="11310" spans="1:7">
      <c r="A11310" s="4" t="s">
        <v>45668</v>
      </c>
      <c r="B11310" s="4" t="s">
        <v>45669</v>
      </c>
      <c r="C11310" s="4" t="s">
        <v>464</v>
      </c>
      <c r="D11310" s="4">
        <v>33</v>
      </c>
      <c r="E11310" s="4" t="s">
        <v>45670</v>
      </c>
      <c r="F11310" s="4">
        <v>0.674754738807678</v>
      </c>
      <c r="G11310" s="4" t="s">
        <v>45671</v>
      </c>
    </row>
    <row r="11311" spans="1:7">
      <c r="A11311" s="4" t="s">
        <v>45672</v>
      </c>
      <c r="B11311" s="4" t="s">
        <v>45673</v>
      </c>
      <c r="C11311" s="4" t="s">
        <v>464</v>
      </c>
      <c r="D11311" s="4">
        <v>37</v>
      </c>
      <c r="E11311" s="4" t="s">
        <v>45674</v>
      </c>
      <c r="F11311" s="4">
        <v>0.674053311347961</v>
      </c>
      <c r="G11311" s="4" t="s">
        <v>45675</v>
      </c>
    </row>
    <row r="11312" spans="1:7">
      <c r="A11312" s="4" t="s">
        <v>45676</v>
      </c>
      <c r="B11312" s="4" t="s">
        <v>45677</v>
      </c>
      <c r="C11312" s="4" t="s">
        <v>464</v>
      </c>
      <c r="D11312" s="4">
        <v>34</v>
      </c>
      <c r="E11312" s="4" t="s">
        <v>45678</v>
      </c>
      <c r="F11312" s="4">
        <v>0.674053311347961</v>
      </c>
      <c r="G11312" s="4" t="s">
        <v>45679</v>
      </c>
    </row>
    <row r="11313" spans="1:7">
      <c r="A11313" s="4" t="s">
        <v>45680</v>
      </c>
      <c r="B11313" s="4" t="s">
        <v>45681</v>
      </c>
      <c r="C11313" s="4" t="s">
        <v>464</v>
      </c>
      <c r="D11313" s="4">
        <v>27</v>
      </c>
      <c r="E11313" s="4" t="s">
        <v>45682</v>
      </c>
      <c r="F11313" s="4">
        <v>0.674039363861084</v>
      </c>
      <c r="G11313" s="4" t="s">
        <v>45683</v>
      </c>
    </row>
    <row r="11314" spans="1:7">
      <c r="A11314" s="4" t="s">
        <v>45684</v>
      </c>
      <c r="B11314" s="4" t="s">
        <v>45685</v>
      </c>
      <c r="C11314" s="4" t="s">
        <v>4103</v>
      </c>
      <c r="D11314" s="4">
        <v>16</v>
      </c>
      <c r="E11314" s="4" t="s">
        <v>45686</v>
      </c>
      <c r="F11314" s="4">
        <v>0.674039363861084</v>
      </c>
      <c r="G11314" s="4" t="s">
        <v>45687</v>
      </c>
    </row>
    <row r="11315" spans="1:7">
      <c r="A11315" s="4" t="s">
        <v>45688</v>
      </c>
      <c r="B11315" s="4" t="s">
        <v>45689</v>
      </c>
      <c r="C11315" s="4" t="s">
        <v>464</v>
      </c>
      <c r="D11315" s="4">
        <v>34</v>
      </c>
      <c r="E11315" s="4" t="s">
        <v>45690</v>
      </c>
      <c r="F11315" s="4">
        <v>0.673881709575653</v>
      </c>
      <c r="G11315" s="4" t="s">
        <v>45691</v>
      </c>
    </row>
    <row r="11316" spans="1:7">
      <c r="A11316" s="4" t="s">
        <v>45692</v>
      </c>
      <c r="B11316" s="4" t="s">
        <v>45693</v>
      </c>
      <c r="C11316" s="4" t="s">
        <v>464</v>
      </c>
      <c r="D11316" s="4">
        <v>32</v>
      </c>
      <c r="E11316" s="4" t="s">
        <v>45694</v>
      </c>
      <c r="F11316" s="4">
        <v>0.673881709575653</v>
      </c>
      <c r="G11316" s="4" t="s">
        <v>45695</v>
      </c>
    </row>
    <row r="11317" spans="1:7">
      <c r="A11317" s="4" t="s">
        <v>45696</v>
      </c>
      <c r="B11317" s="4" t="s">
        <v>45697</v>
      </c>
      <c r="C11317" s="4" t="s">
        <v>464</v>
      </c>
      <c r="D11317" s="4">
        <v>37</v>
      </c>
      <c r="E11317" s="4" t="s">
        <v>45698</v>
      </c>
      <c r="F11317" s="4">
        <v>0.673673033714294</v>
      </c>
      <c r="G11317" s="4" t="s">
        <v>45699</v>
      </c>
    </row>
    <row r="11318" spans="1:7">
      <c r="A11318" s="4" t="s">
        <v>45700</v>
      </c>
      <c r="B11318" s="4" t="s">
        <v>45701</v>
      </c>
      <c r="C11318" s="4" t="s">
        <v>464</v>
      </c>
      <c r="D11318" s="4">
        <v>33</v>
      </c>
      <c r="E11318" s="4" t="s">
        <v>45702</v>
      </c>
      <c r="F11318" s="4">
        <v>0.673673033714294</v>
      </c>
      <c r="G11318" s="4" t="s">
        <v>45703</v>
      </c>
    </row>
    <row r="11319" spans="1:7">
      <c r="A11319" s="4" t="s">
        <v>45704</v>
      </c>
      <c r="B11319" s="4" t="s">
        <v>45705</v>
      </c>
      <c r="C11319" s="4" t="s">
        <v>464</v>
      </c>
      <c r="D11319" s="4">
        <v>32</v>
      </c>
      <c r="E11319" s="4" t="s">
        <v>45706</v>
      </c>
      <c r="F11319" s="4">
        <v>0.673567891120911</v>
      </c>
      <c r="G11319" s="4" t="s">
        <v>45707</v>
      </c>
    </row>
    <row r="11320" spans="1:7">
      <c r="A11320" s="4" t="s">
        <v>45708</v>
      </c>
      <c r="B11320" s="4" t="s">
        <v>45709</v>
      </c>
      <c r="C11320" s="4" t="s">
        <v>464</v>
      </c>
      <c r="D11320" s="4">
        <v>35</v>
      </c>
      <c r="E11320" s="4" t="s">
        <v>45710</v>
      </c>
      <c r="F11320" s="4">
        <v>0.673402667045593</v>
      </c>
      <c r="G11320" s="4" t="s">
        <v>45711</v>
      </c>
    </row>
    <row r="11321" spans="1:7">
      <c r="A11321" s="4" t="s">
        <v>45712</v>
      </c>
      <c r="B11321" s="4" t="s">
        <v>45713</v>
      </c>
      <c r="C11321" s="4" t="s">
        <v>464</v>
      </c>
      <c r="D11321" s="4">
        <v>43</v>
      </c>
      <c r="E11321" s="4" t="s">
        <v>45714</v>
      </c>
      <c r="F11321" s="4">
        <v>0.673355102539063</v>
      </c>
      <c r="G11321" s="4" t="s">
        <v>45715</v>
      </c>
    </row>
    <row r="11322" spans="1:7">
      <c r="A11322" s="4" t="s">
        <v>45716</v>
      </c>
      <c r="B11322" s="4" t="s">
        <v>45717</v>
      </c>
      <c r="C11322" s="4" t="s">
        <v>551</v>
      </c>
      <c r="D11322" s="4">
        <v>13</v>
      </c>
      <c r="E11322" s="4" t="s">
        <v>45718</v>
      </c>
      <c r="F11322" s="4">
        <v>0.673326432704926</v>
      </c>
      <c r="G11322" s="4" t="s">
        <v>45719</v>
      </c>
    </row>
    <row r="11323" spans="1:7">
      <c r="A11323" s="4" t="s">
        <v>45720</v>
      </c>
      <c r="B11323" s="4" t="s">
        <v>45721</v>
      </c>
      <c r="C11323" s="4" t="s">
        <v>464</v>
      </c>
      <c r="D11323" s="4">
        <v>35</v>
      </c>
      <c r="E11323" s="4" t="s">
        <v>45722</v>
      </c>
      <c r="F11323" s="4">
        <v>0.673215746879578</v>
      </c>
      <c r="G11323" s="4" t="s">
        <v>45723</v>
      </c>
    </row>
    <row r="11324" spans="1:7">
      <c r="A11324" s="4" t="s">
        <v>45724</v>
      </c>
      <c r="B11324" s="4" t="s">
        <v>45725</v>
      </c>
      <c r="C11324" s="4" t="s">
        <v>464</v>
      </c>
      <c r="D11324" s="4">
        <v>37</v>
      </c>
      <c r="E11324" s="4" t="s">
        <v>45726</v>
      </c>
      <c r="F11324" s="4">
        <v>0.6728835105896</v>
      </c>
      <c r="G11324" s="4" t="s">
        <v>45727</v>
      </c>
    </row>
    <row r="11325" spans="1:7">
      <c r="A11325" s="4" t="s">
        <v>45728</v>
      </c>
      <c r="B11325" s="4" t="s">
        <v>45729</v>
      </c>
      <c r="C11325" s="4" t="s">
        <v>464</v>
      </c>
      <c r="D11325" s="4">
        <v>34</v>
      </c>
      <c r="E11325" s="4" t="s">
        <v>45730</v>
      </c>
      <c r="F11325" s="4">
        <v>0.672206878662109</v>
      </c>
      <c r="G11325" s="4" t="s">
        <v>45731</v>
      </c>
    </row>
    <row r="11326" spans="1:7">
      <c r="A11326" s="4" t="s">
        <v>45732</v>
      </c>
      <c r="B11326" s="4" t="s">
        <v>45733</v>
      </c>
      <c r="C11326" s="4" t="s">
        <v>551</v>
      </c>
      <c r="D11326" s="4">
        <v>14</v>
      </c>
      <c r="E11326" s="4" t="s">
        <v>45734</v>
      </c>
      <c r="F11326" s="4">
        <v>0.672015190124512</v>
      </c>
      <c r="G11326" s="4" t="s">
        <v>45735</v>
      </c>
    </row>
    <row r="11327" spans="1:7">
      <c r="A11327" s="4" t="s">
        <v>45736</v>
      </c>
      <c r="B11327" s="4" t="s">
        <v>45737</v>
      </c>
      <c r="C11327" s="4" t="s">
        <v>464</v>
      </c>
      <c r="D11327" s="4">
        <v>38</v>
      </c>
      <c r="E11327" s="4" t="s">
        <v>45738</v>
      </c>
      <c r="F11327" s="4">
        <v>0.671909749507904</v>
      </c>
      <c r="G11327" s="4" t="s">
        <v>45739</v>
      </c>
    </row>
    <row r="11328" spans="1:7">
      <c r="A11328" s="4" t="s">
        <v>45740</v>
      </c>
      <c r="B11328" s="4" t="s">
        <v>45741</v>
      </c>
      <c r="C11328" s="4" t="s">
        <v>464</v>
      </c>
      <c r="D11328" s="4">
        <v>31</v>
      </c>
      <c r="E11328" s="4" t="s">
        <v>45742</v>
      </c>
      <c r="F11328" s="4">
        <v>0.671909749507904</v>
      </c>
      <c r="G11328" s="4" t="s">
        <v>45743</v>
      </c>
    </row>
    <row r="11329" spans="1:7">
      <c r="A11329" s="4" t="s">
        <v>45744</v>
      </c>
      <c r="B11329" s="4" t="s">
        <v>45745</v>
      </c>
      <c r="C11329" s="4" t="s">
        <v>464</v>
      </c>
      <c r="D11329" s="4">
        <v>30</v>
      </c>
      <c r="E11329" s="4" t="s">
        <v>45746</v>
      </c>
      <c r="F11329" s="4">
        <v>0.671909749507904</v>
      </c>
      <c r="G11329" s="4" t="s">
        <v>45747</v>
      </c>
    </row>
    <row r="11330" spans="1:7">
      <c r="A11330" s="4" t="s">
        <v>45748</v>
      </c>
      <c r="B11330" s="4" t="s">
        <v>45749</v>
      </c>
      <c r="C11330" s="4" t="s">
        <v>464</v>
      </c>
      <c r="D11330" s="4">
        <v>43</v>
      </c>
      <c r="E11330" s="4" t="s">
        <v>45750</v>
      </c>
      <c r="F11330" s="4">
        <v>0.671659231185913</v>
      </c>
      <c r="G11330" s="4" t="s">
        <v>45751</v>
      </c>
    </row>
    <row r="11331" spans="1:7">
      <c r="A11331" s="4" t="s">
        <v>45752</v>
      </c>
      <c r="B11331" s="4" t="s">
        <v>45753</v>
      </c>
      <c r="C11331" s="4" t="s">
        <v>551</v>
      </c>
      <c r="D11331" s="4">
        <v>18</v>
      </c>
      <c r="E11331" s="4" t="s">
        <v>45754</v>
      </c>
      <c r="F11331" s="4">
        <v>0.670978426933289</v>
      </c>
      <c r="G11331" s="4" t="s">
        <v>45755</v>
      </c>
    </row>
    <row r="11332" spans="1:7">
      <c r="A11332" s="4" t="s">
        <v>45756</v>
      </c>
      <c r="B11332" s="4" t="s">
        <v>45757</v>
      </c>
      <c r="C11332" s="4" t="s">
        <v>464</v>
      </c>
      <c r="D11332" s="4">
        <v>33</v>
      </c>
      <c r="E11332" s="4" t="s">
        <v>45758</v>
      </c>
      <c r="F11332" s="4">
        <v>0.670847058296204</v>
      </c>
      <c r="G11332" s="4" t="s">
        <v>45759</v>
      </c>
    </row>
    <row r="11333" spans="1:7">
      <c r="A11333" s="4" t="s">
        <v>45760</v>
      </c>
      <c r="B11333" s="4" t="s">
        <v>45761</v>
      </c>
      <c r="C11333" s="4" t="s">
        <v>464</v>
      </c>
      <c r="D11333" s="4">
        <v>37</v>
      </c>
      <c r="E11333" s="4" t="s">
        <v>45762</v>
      </c>
      <c r="F11333" s="4">
        <v>0.670594692230225</v>
      </c>
      <c r="G11333" s="4" t="s">
        <v>45763</v>
      </c>
    </row>
    <row r="11334" spans="1:7">
      <c r="A11334" s="4" t="s">
        <v>45764</v>
      </c>
      <c r="B11334" s="4" t="s">
        <v>45765</v>
      </c>
      <c r="C11334" s="4" t="s">
        <v>464</v>
      </c>
      <c r="D11334" s="4">
        <v>45</v>
      </c>
      <c r="E11334" s="4" t="s">
        <v>45766</v>
      </c>
      <c r="F11334" s="4">
        <v>0.670028865337372</v>
      </c>
      <c r="G11334" s="4" t="s">
        <v>45767</v>
      </c>
    </row>
    <row r="11335" spans="1:7">
      <c r="A11335" s="4" t="s">
        <v>45768</v>
      </c>
      <c r="B11335" s="4" t="s">
        <v>45769</v>
      </c>
      <c r="C11335" s="4" t="s">
        <v>464</v>
      </c>
      <c r="D11335" s="4">
        <v>36</v>
      </c>
      <c r="E11335" s="4" t="s">
        <v>45770</v>
      </c>
      <c r="F11335" s="4">
        <v>0.669635772705078</v>
      </c>
      <c r="G11335" s="4" t="s">
        <v>45771</v>
      </c>
    </row>
    <row r="11336" spans="1:7">
      <c r="A11336" s="4" t="s">
        <v>45772</v>
      </c>
      <c r="B11336" s="4" t="s">
        <v>45773</v>
      </c>
      <c r="C11336" s="4" t="s">
        <v>464</v>
      </c>
      <c r="D11336" s="4">
        <v>36</v>
      </c>
      <c r="E11336" s="4" t="s">
        <v>45774</v>
      </c>
      <c r="F11336" s="4">
        <v>0.66939240694046</v>
      </c>
      <c r="G11336" s="4" t="s">
        <v>45775</v>
      </c>
    </row>
    <row r="11337" spans="1:7">
      <c r="A11337" s="4" t="s">
        <v>45776</v>
      </c>
      <c r="B11337" s="4" t="s">
        <v>45777</v>
      </c>
      <c r="C11337" s="4" t="s">
        <v>464</v>
      </c>
      <c r="D11337" s="4">
        <v>22</v>
      </c>
      <c r="E11337" s="4" t="s">
        <v>45778</v>
      </c>
      <c r="F11337" s="4">
        <v>0.66939240694046</v>
      </c>
      <c r="G11337" s="4" t="s">
        <v>45779</v>
      </c>
    </row>
    <row r="11338" spans="1:7">
      <c r="A11338" s="4" t="s">
        <v>45780</v>
      </c>
      <c r="B11338" s="4" t="s">
        <v>45781</v>
      </c>
      <c r="C11338" s="4" t="s">
        <v>464</v>
      </c>
      <c r="D11338" s="4">
        <v>32</v>
      </c>
      <c r="E11338" s="4" t="s">
        <v>45782</v>
      </c>
      <c r="F11338" s="4">
        <v>0.669162750244141</v>
      </c>
      <c r="G11338" s="4" t="s">
        <v>45783</v>
      </c>
    </row>
    <row r="11339" spans="1:7">
      <c r="A11339" s="4" t="s">
        <v>45784</v>
      </c>
      <c r="B11339" s="4" t="s">
        <v>45785</v>
      </c>
      <c r="C11339" s="4" t="s">
        <v>464</v>
      </c>
      <c r="D11339" s="4">
        <v>22</v>
      </c>
      <c r="E11339" s="4" t="s">
        <v>45786</v>
      </c>
      <c r="F11339" s="4">
        <v>0.669138371944427</v>
      </c>
      <c r="G11339" s="4" t="s">
        <v>45787</v>
      </c>
    </row>
    <row r="11340" spans="1:7">
      <c r="A11340" s="4" t="s">
        <v>45788</v>
      </c>
      <c r="B11340" s="4" t="s">
        <v>45789</v>
      </c>
      <c r="C11340" s="4" t="s">
        <v>464</v>
      </c>
      <c r="D11340" s="4">
        <v>33</v>
      </c>
      <c r="E11340" s="4" t="s">
        <v>45790</v>
      </c>
      <c r="F11340" s="4">
        <v>0.669117331504822</v>
      </c>
      <c r="G11340" s="4" t="s">
        <v>45791</v>
      </c>
    </row>
    <row r="11341" spans="1:7">
      <c r="A11341" s="4" t="s">
        <v>45792</v>
      </c>
      <c r="B11341" s="4" t="s">
        <v>45793</v>
      </c>
      <c r="C11341" s="4" t="s">
        <v>464</v>
      </c>
      <c r="D11341" s="4">
        <v>37</v>
      </c>
      <c r="E11341" s="4" t="s">
        <v>45794</v>
      </c>
      <c r="F11341" s="4">
        <v>0.669088125228882</v>
      </c>
      <c r="G11341" s="4" t="s">
        <v>45795</v>
      </c>
    </row>
    <row r="11342" spans="1:7">
      <c r="A11342" s="4" t="s">
        <v>45796</v>
      </c>
      <c r="B11342" s="4" t="s">
        <v>45797</v>
      </c>
      <c r="C11342" s="4" t="s">
        <v>464</v>
      </c>
      <c r="D11342" s="4">
        <v>40</v>
      </c>
      <c r="E11342" s="4" t="s">
        <v>45798</v>
      </c>
      <c r="F11342" s="4">
        <v>0.669001162052155</v>
      </c>
      <c r="G11342" s="4" t="s">
        <v>45799</v>
      </c>
    </row>
    <row r="11343" spans="1:7">
      <c r="A11343" s="4" t="s">
        <v>45800</v>
      </c>
      <c r="B11343" s="4" t="s">
        <v>45801</v>
      </c>
      <c r="C11343" s="4" t="s">
        <v>464</v>
      </c>
      <c r="D11343" s="4">
        <v>36</v>
      </c>
      <c r="E11343" s="4" t="s">
        <v>45802</v>
      </c>
      <c r="F11343" s="4">
        <v>0.668990314006805</v>
      </c>
      <c r="G11343" s="4" t="s">
        <v>45803</v>
      </c>
    </row>
    <row r="11344" spans="1:7">
      <c r="A11344" s="4" t="s">
        <v>45804</v>
      </c>
      <c r="B11344" s="4" t="s">
        <v>45805</v>
      </c>
      <c r="C11344" s="4" t="s">
        <v>464</v>
      </c>
      <c r="D11344" s="4">
        <v>41</v>
      </c>
      <c r="E11344" s="4" t="s">
        <v>45806</v>
      </c>
      <c r="F11344" s="4">
        <v>0.668081641197205</v>
      </c>
      <c r="G11344" s="4" t="s">
        <v>45807</v>
      </c>
    </row>
    <row r="11345" spans="1:7">
      <c r="A11345" s="4" t="s">
        <v>45808</v>
      </c>
      <c r="B11345" s="4" t="s">
        <v>45809</v>
      </c>
      <c r="C11345" s="4" t="s">
        <v>464</v>
      </c>
      <c r="D11345" s="4">
        <v>39</v>
      </c>
      <c r="E11345" s="4" t="s">
        <v>45810</v>
      </c>
      <c r="F11345" s="4">
        <v>0.667831838130951</v>
      </c>
      <c r="G11345" s="4" t="s">
        <v>45811</v>
      </c>
    </row>
    <row r="11346" spans="1:7">
      <c r="A11346" s="4" t="s">
        <v>45812</v>
      </c>
      <c r="B11346" s="4" t="s">
        <v>45813</v>
      </c>
      <c r="C11346" s="4" t="s">
        <v>464</v>
      </c>
      <c r="D11346" s="4">
        <v>29</v>
      </c>
      <c r="E11346" s="4" t="s">
        <v>45814</v>
      </c>
      <c r="F11346" s="4">
        <v>0.667831838130951</v>
      </c>
      <c r="G11346" s="4" t="s">
        <v>45815</v>
      </c>
    </row>
    <row r="11347" spans="1:7">
      <c r="A11347" s="4" t="s">
        <v>45816</v>
      </c>
      <c r="B11347" s="4" t="s">
        <v>45817</v>
      </c>
      <c r="C11347" s="4" t="s">
        <v>464</v>
      </c>
      <c r="D11347" s="4">
        <v>37</v>
      </c>
      <c r="E11347" s="4" t="s">
        <v>45818</v>
      </c>
      <c r="F11347" s="4">
        <v>0.667607307434082</v>
      </c>
      <c r="G11347" s="4" t="s">
        <v>45819</v>
      </c>
    </row>
    <row r="11348" spans="1:7">
      <c r="A11348" s="4" t="s">
        <v>45820</v>
      </c>
      <c r="B11348" s="4" t="s">
        <v>45821</v>
      </c>
      <c r="C11348" s="4" t="s">
        <v>464</v>
      </c>
      <c r="D11348" s="4">
        <v>36</v>
      </c>
      <c r="E11348" s="4" t="s">
        <v>45822</v>
      </c>
      <c r="F11348" s="4">
        <v>0.667607307434082</v>
      </c>
      <c r="G11348" s="4" t="s">
        <v>45823</v>
      </c>
    </row>
    <row r="11349" spans="1:7">
      <c r="A11349" s="4" t="s">
        <v>45824</v>
      </c>
      <c r="B11349" s="4" t="s">
        <v>45825</v>
      </c>
      <c r="C11349" s="4" t="s">
        <v>464</v>
      </c>
      <c r="D11349" s="4">
        <v>36</v>
      </c>
      <c r="E11349" s="4" t="s">
        <v>45826</v>
      </c>
      <c r="F11349" s="4">
        <v>0.667607307434082</v>
      </c>
      <c r="G11349" s="4" t="s">
        <v>45827</v>
      </c>
    </row>
    <row r="11350" spans="1:7">
      <c r="A11350" s="4" t="s">
        <v>45828</v>
      </c>
      <c r="B11350" s="4" t="s">
        <v>45829</v>
      </c>
      <c r="C11350" s="4" t="s">
        <v>464</v>
      </c>
      <c r="D11350" s="4">
        <v>32</v>
      </c>
      <c r="E11350" s="4" t="s">
        <v>45830</v>
      </c>
      <c r="F11350" s="4">
        <v>0.667607307434082</v>
      </c>
      <c r="G11350" s="4" t="s">
        <v>45831</v>
      </c>
    </row>
    <row r="11351" spans="1:7">
      <c r="A11351" s="4" t="s">
        <v>45832</v>
      </c>
      <c r="B11351" s="4" t="s">
        <v>45833</v>
      </c>
      <c r="C11351" s="4" t="s">
        <v>464</v>
      </c>
      <c r="D11351" s="4">
        <v>32</v>
      </c>
      <c r="E11351" s="4" t="s">
        <v>45834</v>
      </c>
      <c r="F11351" s="4">
        <v>0.667607307434082</v>
      </c>
      <c r="G11351" s="4" t="s">
        <v>45835</v>
      </c>
    </row>
    <row r="11352" spans="1:7">
      <c r="A11352" s="4" t="s">
        <v>45836</v>
      </c>
      <c r="B11352" s="4" t="s">
        <v>45837</v>
      </c>
      <c r="C11352" s="4" t="s">
        <v>464</v>
      </c>
      <c r="D11352" s="4">
        <v>29</v>
      </c>
      <c r="E11352" s="4" t="s">
        <v>45838</v>
      </c>
      <c r="F11352" s="4">
        <v>0.667607307434082</v>
      </c>
      <c r="G11352" s="4" t="s">
        <v>45839</v>
      </c>
    </row>
    <row r="11353" spans="1:7">
      <c r="A11353" s="4" t="s">
        <v>45840</v>
      </c>
      <c r="B11353" s="4" t="s">
        <v>45841</v>
      </c>
      <c r="C11353" s="4" t="s">
        <v>464</v>
      </c>
      <c r="D11353" s="4">
        <v>29</v>
      </c>
      <c r="E11353" s="4" t="s">
        <v>45842</v>
      </c>
      <c r="F11353" s="4">
        <v>0.667607307434082</v>
      </c>
      <c r="G11353" s="4" t="s">
        <v>45843</v>
      </c>
    </row>
    <row r="11354" spans="1:7">
      <c r="A11354" s="4" t="s">
        <v>45844</v>
      </c>
      <c r="B11354" s="4" t="s">
        <v>45845</v>
      </c>
      <c r="C11354" s="4" t="s">
        <v>464</v>
      </c>
      <c r="D11354" s="4">
        <v>28</v>
      </c>
      <c r="E11354" s="4" t="s">
        <v>45846</v>
      </c>
      <c r="F11354" s="4">
        <v>0.667607307434082</v>
      </c>
      <c r="G11354" s="4" t="s">
        <v>45847</v>
      </c>
    </row>
    <row r="11355" spans="1:7">
      <c r="A11355" s="4" t="s">
        <v>45848</v>
      </c>
      <c r="B11355" s="4" t="s">
        <v>45849</v>
      </c>
      <c r="C11355" s="4" t="s">
        <v>464</v>
      </c>
      <c r="D11355" s="4">
        <v>28</v>
      </c>
      <c r="E11355" s="4" t="s">
        <v>45850</v>
      </c>
      <c r="F11355" s="4">
        <v>0.667607307434082</v>
      </c>
      <c r="G11355" s="4" t="s">
        <v>45851</v>
      </c>
    </row>
    <row r="11356" spans="1:7">
      <c r="A11356" s="4" t="s">
        <v>45852</v>
      </c>
      <c r="B11356" s="4" t="s">
        <v>45853</v>
      </c>
      <c r="C11356" s="4" t="s">
        <v>464</v>
      </c>
      <c r="D11356" s="4">
        <v>28</v>
      </c>
      <c r="E11356" s="4" t="s">
        <v>45854</v>
      </c>
      <c r="F11356" s="4">
        <v>0.667607307434082</v>
      </c>
      <c r="G11356" s="4" t="s">
        <v>45855</v>
      </c>
    </row>
    <row r="11357" spans="1:7">
      <c r="A11357" s="4" t="s">
        <v>45856</v>
      </c>
      <c r="B11357" s="4" t="s">
        <v>45857</v>
      </c>
      <c r="C11357" s="4" t="s">
        <v>4103</v>
      </c>
      <c r="D11357" s="4">
        <v>25</v>
      </c>
      <c r="E11357" s="4" t="s">
        <v>45858</v>
      </c>
      <c r="F11357" s="4">
        <v>0.667607307434082</v>
      </c>
      <c r="G11357" s="4" t="s">
        <v>45859</v>
      </c>
    </row>
    <row r="11358" spans="1:7">
      <c r="A11358" s="4" t="s">
        <v>45860</v>
      </c>
      <c r="B11358" s="4" t="s">
        <v>45861</v>
      </c>
      <c r="C11358" s="4" t="s">
        <v>4103</v>
      </c>
      <c r="D11358" s="4">
        <v>23</v>
      </c>
      <c r="E11358" s="4" t="s">
        <v>45862</v>
      </c>
      <c r="F11358" s="4">
        <v>0.667607307434082</v>
      </c>
      <c r="G11358" s="4" t="s">
        <v>45863</v>
      </c>
    </row>
    <row r="11359" spans="1:7">
      <c r="A11359" s="4" t="s">
        <v>45864</v>
      </c>
      <c r="B11359" s="4" t="s">
        <v>45865</v>
      </c>
      <c r="C11359" s="4" t="s">
        <v>4103</v>
      </c>
      <c r="D11359" s="4">
        <v>20</v>
      </c>
      <c r="E11359" s="4" t="s">
        <v>45866</v>
      </c>
      <c r="F11359" s="4">
        <v>0.667607307434082</v>
      </c>
      <c r="G11359" s="4" t="s">
        <v>45867</v>
      </c>
    </row>
    <row r="11360" spans="1:7">
      <c r="A11360" s="4" t="s">
        <v>45868</v>
      </c>
      <c r="B11360" s="4" t="s">
        <v>45869</v>
      </c>
      <c r="C11360" s="4" t="s">
        <v>4103</v>
      </c>
      <c r="D11360" s="4">
        <v>20</v>
      </c>
      <c r="E11360" s="4" t="s">
        <v>45870</v>
      </c>
      <c r="F11360" s="4">
        <v>0.667607307434082</v>
      </c>
      <c r="G11360" s="4" t="s">
        <v>45871</v>
      </c>
    </row>
    <row r="11361" spans="1:7">
      <c r="A11361" s="4" t="s">
        <v>45872</v>
      </c>
      <c r="B11361" s="4" t="s">
        <v>45873</v>
      </c>
      <c r="C11361" s="4" t="s">
        <v>4103</v>
      </c>
      <c r="D11361" s="4">
        <v>18</v>
      </c>
      <c r="E11361" s="4" t="s">
        <v>45874</v>
      </c>
      <c r="F11361" s="4">
        <v>0.667607307434082</v>
      </c>
      <c r="G11361" s="4" t="s">
        <v>45875</v>
      </c>
    </row>
    <row r="11362" spans="1:7">
      <c r="A11362" s="4" t="s">
        <v>45876</v>
      </c>
      <c r="B11362" s="4" t="s">
        <v>45877</v>
      </c>
      <c r="C11362" s="4" t="s">
        <v>551</v>
      </c>
      <c r="D11362" s="4">
        <v>17</v>
      </c>
      <c r="E11362" s="4" t="s">
        <v>45878</v>
      </c>
      <c r="F11362" s="4">
        <v>0.667607307434082</v>
      </c>
      <c r="G11362" s="4" t="s">
        <v>45879</v>
      </c>
    </row>
    <row r="11363" spans="1:7">
      <c r="A11363" s="4" t="s">
        <v>45880</v>
      </c>
      <c r="B11363" s="4" t="s">
        <v>45881</v>
      </c>
      <c r="C11363" s="4" t="s">
        <v>551</v>
      </c>
      <c r="D11363" s="4">
        <v>16</v>
      </c>
      <c r="E11363" s="4" t="s">
        <v>45882</v>
      </c>
      <c r="F11363" s="4">
        <v>0.667607307434082</v>
      </c>
      <c r="G11363" s="4" t="s">
        <v>45883</v>
      </c>
    </row>
    <row r="11364" spans="1:7">
      <c r="A11364" s="4" t="s">
        <v>45884</v>
      </c>
      <c r="B11364" s="4" t="s">
        <v>45885</v>
      </c>
      <c r="C11364" s="4" t="s">
        <v>4103</v>
      </c>
      <c r="D11364" s="4">
        <v>15</v>
      </c>
      <c r="E11364" s="4" t="s">
        <v>45886</v>
      </c>
      <c r="F11364" s="4">
        <v>0.667607307434082</v>
      </c>
      <c r="G11364" s="4" t="s">
        <v>45887</v>
      </c>
    </row>
    <row r="11365" spans="1:7">
      <c r="A11365" s="4" t="s">
        <v>45888</v>
      </c>
      <c r="B11365" s="4" t="s">
        <v>45889</v>
      </c>
      <c r="C11365" s="4" t="s">
        <v>4103</v>
      </c>
      <c r="D11365" s="4">
        <v>14</v>
      </c>
      <c r="E11365" s="4" t="s">
        <v>45890</v>
      </c>
      <c r="F11365" s="4">
        <v>0.667607307434082</v>
      </c>
      <c r="G11365" s="4" t="s">
        <v>45891</v>
      </c>
    </row>
    <row r="11366" spans="1:7">
      <c r="A11366" s="4" t="s">
        <v>45892</v>
      </c>
      <c r="B11366" s="4" t="s">
        <v>45893</v>
      </c>
      <c r="C11366" s="4" t="s">
        <v>4103</v>
      </c>
      <c r="D11366" s="4">
        <v>13</v>
      </c>
      <c r="E11366" s="4" t="s">
        <v>45894</v>
      </c>
      <c r="F11366" s="4">
        <v>0.667607307434082</v>
      </c>
      <c r="G11366" s="4" t="s">
        <v>45895</v>
      </c>
    </row>
    <row r="11367" spans="1:7">
      <c r="A11367" s="4" t="s">
        <v>45896</v>
      </c>
      <c r="B11367" s="4" t="s">
        <v>45897</v>
      </c>
      <c r="C11367" s="4" t="s">
        <v>464</v>
      </c>
      <c r="D11367" s="4">
        <v>11</v>
      </c>
      <c r="E11367" s="4" t="s">
        <v>45898</v>
      </c>
      <c r="F11367" s="4">
        <v>0.667607307434082</v>
      </c>
      <c r="G11367" s="4" t="s">
        <v>45899</v>
      </c>
    </row>
    <row r="11368" spans="1:7">
      <c r="A11368" s="4" t="s">
        <v>45900</v>
      </c>
      <c r="B11368" s="4" t="s">
        <v>45901</v>
      </c>
      <c r="C11368" s="4" t="s">
        <v>464</v>
      </c>
      <c r="D11368" s="4">
        <v>11</v>
      </c>
      <c r="E11368" s="4" t="s">
        <v>45902</v>
      </c>
      <c r="F11368" s="4">
        <v>0.667607307434082</v>
      </c>
      <c r="G11368" s="4" t="s">
        <v>45903</v>
      </c>
    </row>
    <row r="11369" spans="1:7">
      <c r="A11369" s="4" t="s">
        <v>45904</v>
      </c>
      <c r="B11369" s="4" t="s">
        <v>45905</v>
      </c>
      <c r="C11369" s="4" t="s">
        <v>464</v>
      </c>
      <c r="D11369" s="4">
        <v>10</v>
      </c>
      <c r="E11369" s="4" t="s">
        <v>45906</v>
      </c>
      <c r="F11369" s="4">
        <v>0.667607307434082</v>
      </c>
      <c r="G11369" s="4" t="s">
        <v>45907</v>
      </c>
    </row>
    <row r="11370" spans="1:7">
      <c r="A11370" s="4" t="s">
        <v>45908</v>
      </c>
      <c r="B11370" s="4" t="s">
        <v>45909</v>
      </c>
      <c r="C11370" s="4" t="s">
        <v>464</v>
      </c>
      <c r="D11370" s="4">
        <v>10</v>
      </c>
      <c r="E11370" s="4" t="s">
        <v>45910</v>
      </c>
      <c r="F11370" s="4">
        <v>0.667607307434082</v>
      </c>
      <c r="G11370" s="4" t="s">
        <v>45911</v>
      </c>
    </row>
    <row r="11371" spans="1:7">
      <c r="A11371" s="4" t="s">
        <v>45912</v>
      </c>
      <c r="B11371" s="4" t="s">
        <v>45913</v>
      </c>
      <c r="C11371" s="4" t="s">
        <v>4103</v>
      </c>
      <c r="D11371" s="4">
        <v>9</v>
      </c>
      <c r="E11371" s="4" t="s">
        <v>45914</v>
      </c>
      <c r="F11371" s="4">
        <v>0.667607307434082</v>
      </c>
      <c r="G11371" s="4" t="s">
        <v>45915</v>
      </c>
    </row>
    <row r="11372" spans="1:7">
      <c r="A11372" s="4" t="s">
        <v>45916</v>
      </c>
      <c r="B11372" s="4" t="s">
        <v>45917</v>
      </c>
      <c r="C11372" s="4" t="s">
        <v>464</v>
      </c>
      <c r="D11372" s="4">
        <v>9</v>
      </c>
      <c r="E11372" s="4" t="s">
        <v>45918</v>
      </c>
      <c r="F11372" s="4">
        <v>0.667607307434082</v>
      </c>
      <c r="G11372" s="4" t="s">
        <v>45919</v>
      </c>
    </row>
    <row r="11373" spans="1:7">
      <c r="A11373" s="4" t="s">
        <v>45920</v>
      </c>
      <c r="B11373" s="4" t="s">
        <v>45921</v>
      </c>
      <c r="C11373" s="4" t="s">
        <v>464</v>
      </c>
      <c r="D11373" s="4">
        <v>9</v>
      </c>
      <c r="E11373" s="4" t="s">
        <v>45922</v>
      </c>
      <c r="F11373" s="4">
        <v>0.667607307434082</v>
      </c>
      <c r="G11373" s="4" t="s">
        <v>45923</v>
      </c>
    </row>
    <row r="11374" spans="1:7">
      <c r="A11374" s="4" t="s">
        <v>45924</v>
      </c>
      <c r="B11374" s="4" t="s">
        <v>45925</v>
      </c>
      <c r="C11374" s="4" t="s">
        <v>464</v>
      </c>
      <c r="D11374" s="4">
        <v>9</v>
      </c>
      <c r="E11374" s="4" t="s">
        <v>45926</v>
      </c>
      <c r="F11374" s="4">
        <v>0.667607307434082</v>
      </c>
      <c r="G11374" s="4" t="s">
        <v>45927</v>
      </c>
    </row>
    <row r="11375" spans="1:7">
      <c r="A11375" s="4" t="s">
        <v>45928</v>
      </c>
      <c r="B11375" s="4" t="s">
        <v>45929</v>
      </c>
      <c r="C11375" s="4" t="s">
        <v>551</v>
      </c>
      <c r="D11375" s="4">
        <v>5</v>
      </c>
      <c r="E11375" s="4" t="s">
        <v>45930</v>
      </c>
      <c r="F11375" s="4">
        <v>0.667607307434082</v>
      </c>
      <c r="G11375" s="4" t="s">
        <v>45931</v>
      </c>
    </row>
    <row r="11376" spans="1:7">
      <c r="A11376" s="4" t="s">
        <v>45932</v>
      </c>
      <c r="B11376" s="4" t="s">
        <v>45933</v>
      </c>
      <c r="C11376" s="4" t="s">
        <v>3050</v>
      </c>
      <c r="D11376" s="4">
        <v>2</v>
      </c>
      <c r="E11376" s="4" t="s">
        <v>45934</v>
      </c>
      <c r="F11376" s="4">
        <v>0.667607307434082</v>
      </c>
      <c r="G11376" s="4" t="s">
        <v>45935</v>
      </c>
    </row>
    <row r="11377" spans="1:7">
      <c r="A11377" s="4" t="s">
        <v>45936</v>
      </c>
      <c r="B11377" s="4" t="s">
        <v>45937</v>
      </c>
      <c r="C11377" s="4" t="s">
        <v>3050</v>
      </c>
      <c r="D11377" s="4">
        <v>2</v>
      </c>
      <c r="E11377" s="4" t="s">
        <v>45938</v>
      </c>
      <c r="F11377" s="4">
        <v>0.667607307434082</v>
      </c>
      <c r="G11377" s="4" t="s">
        <v>45939</v>
      </c>
    </row>
    <row r="11378" spans="1:7">
      <c r="A11378" s="4" t="s">
        <v>45940</v>
      </c>
      <c r="B11378" s="4" t="s">
        <v>45941</v>
      </c>
      <c r="C11378" s="4" t="s">
        <v>464</v>
      </c>
      <c r="D11378" s="4">
        <v>31</v>
      </c>
      <c r="E11378" s="4" t="s">
        <v>45942</v>
      </c>
      <c r="F11378" s="4">
        <v>0.667453646659851</v>
      </c>
      <c r="G11378" s="4" t="s">
        <v>45943</v>
      </c>
    </row>
    <row r="11379" spans="1:7">
      <c r="A11379" s="4" t="s">
        <v>45944</v>
      </c>
      <c r="B11379" s="4" t="s">
        <v>45945</v>
      </c>
      <c r="C11379" s="4" t="s">
        <v>551</v>
      </c>
      <c r="D11379" s="4">
        <v>21</v>
      </c>
      <c r="E11379" s="4" t="s">
        <v>45946</v>
      </c>
      <c r="F11379" s="4">
        <v>0.66737973690033</v>
      </c>
      <c r="G11379" s="4" t="s">
        <v>45947</v>
      </c>
    </row>
    <row r="11380" spans="1:7">
      <c r="A11380" s="4" t="s">
        <v>45948</v>
      </c>
      <c r="B11380" s="4" t="s">
        <v>45949</v>
      </c>
      <c r="C11380" s="4" t="s">
        <v>551</v>
      </c>
      <c r="D11380" s="4">
        <v>17</v>
      </c>
      <c r="E11380" s="4" t="s">
        <v>45950</v>
      </c>
      <c r="F11380" s="4">
        <v>0.66737973690033</v>
      </c>
      <c r="G11380" s="4" t="s">
        <v>45951</v>
      </c>
    </row>
    <row r="11381" spans="1:7">
      <c r="A11381" s="4" t="s">
        <v>45952</v>
      </c>
      <c r="B11381" s="4" t="s">
        <v>45953</v>
      </c>
      <c r="C11381" s="4" t="s">
        <v>4103</v>
      </c>
      <c r="D11381" s="4">
        <v>6</v>
      </c>
      <c r="E11381" s="4" t="s">
        <v>45954</v>
      </c>
      <c r="F11381" s="4">
        <v>0.66737973690033</v>
      </c>
      <c r="G11381" s="4" t="s">
        <v>45955</v>
      </c>
    </row>
    <row r="11382" spans="1:7">
      <c r="A11382" s="4" t="s">
        <v>45956</v>
      </c>
      <c r="B11382" s="4" t="s">
        <v>45957</v>
      </c>
      <c r="C11382" s="4" t="s">
        <v>464</v>
      </c>
      <c r="D11382" s="4">
        <v>45</v>
      </c>
      <c r="E11382" s="4" t="s">
        <v>45958</v>
      </c>
      <c r="F11382" s="4">
        <v>0.666736543178558</v>
      </c>
      <c r="G11382" s="4" t="s">
        <v>45959</v>
      </c>
    </row>
    <row r="11383" spans="1:7">
      <c r="A11383" s="4" t="s">
        <v>45960</v>
      </c>
      <c r="B11383" s="4" t="s">
        <v>45961</v>
      </c>
      <c r="C11383" s="4" t="s">
        <v>464</v>
      </c>
      <c r="D11383" s="4">
        <v>32</v>
      </c>
      <c r="E11383" s="4" t="s">
        <v>45962</v>
      </c>
      <c r="F11383" s="4">
        <v>0.666133522987366</v>
      </c>
      <c r="G11383" s="4" t="s">
        <v>45963</v>
      </c>
    </row>
    <row r="11384" spans="1:7">
      <c r="A11384" s="4" t="s">
        <v>45964</v>
      </c>
      <c r="B11384" s="4" t="s">
        <v>45965</v>
      </c>
      <c r="C11384" s="4" t="s">
        <v>464</v>
      </c>
      <c r="D11384" s="4">
        <v>31</v>
      </c>
      <c r="E11384" s="4" t="s">
        <v>45966</v>
      </c>
      <c r="F11384" s="4">
        <v>0.666133522987366</v>
      </c>
      <c r="G11384" s="4" t="s">
        <v>45967</v>
      </c>
    </row>
    <row r="11385" spans="1:7">
      <c r="A11385" s="4" t="s">
        <v>45968</v>
      </c>
      <c r="B11385" s="4" t="s">
        <v>45969</v>
      </c>
      <c r="C11385" s="4" t="s">
        <v>464</v>
      </c>
      <c r="D11385" s="4">
        <v>33</v>
      </c>
      <c r="E11385" s="4" t="s">
        <v>45970</v>
      </c>
      <c r="F11385" s="4">
        <v>0.666013240814209</v>
      </c>
      <c r="G11385" s="4" t="s">
        <v>45971</v>
      </c>
    </row>
    <row r="11386" spans="1:7">
      <c r="A11386" s="4" t="s">
        <v>45972</v>
      </c>
      <c r="B11386" s="4" t="s">
        <v>45973</v>
      </c>
      <c r="C11386" s="4" t="s">
        <v>551</v>
      </c>
      <c r="D11386" s="4">
        <v>19</v>
      </c>
      <c r="E11386" s="4" t="s">
        <v>45974</v>
      </c>
      <c r="F11386" s="4">
        <v>0.666013240814209</v>
      </c>
      <c r="G11386" s="4" t="s">
        <v>45975</v>
      </c>
    </row>
    <row r="11387" spans="1:7">
      <c r="A11387" s="4" t="s">
        <v>45976</v>
      </c>
      <c r="B11387" s="4" t="s">
        <v>45977</v>
      </c>
      <c r="C11387" s="4" t="s">
        <v>464</v>
      </c>
      <c r="D11387" s="4">
        <v>39</v>
      </c>
      <c r="E11387" s="4" t="s">
        <v>45978</v>
      </c>
      <c r="F11387" s="4">
        <v>0.666005909442902</v>
      </c>
      <c r="G11387" s="4" t="s">
        <v>45979</v>
      </c>
    </row>
    <row r="11388" spans="1:7">
      <c r="A11388" s="4" t="s">
        <v>45980</v>
      </c>
      <c r="B11388" s="4" t="s">
        <v>45981</v>
      </c>
      <c r="C11388" s="4" t="s">
        <v>464</v>
      </c>
      <c r="D11388" s="4">
        <v>33</v>
      </c>
      <c r="E11388" s="4" t="s">
        <v>45982</v>
      </c>
      <c r="F11388" s="4">
        <v>0.665846467018127</v>
      </c>
      <c r="G11388" s="4" t="s">
        <v>45983</v>
      </c>
    </row>
    <row r="11389" spans="1:7">
      <c r="A11389" s="4" t="s">
        <v>45984</v>
      </c>
      <c r="B11389" s="4" t="s">
        <v>45985</v>
      </c>
      <c r="C11389" s="4" t="s">
        <v>464</v>
      </c>
      <c r="D11389" s="4">
        <v>39</v>
      </c>
      <c r="E11389" s="4" t="s">
        <v>45986</v>
      </c>
      <c r="F11389" s="4">
        <v>0.66558313369751</v>
      </c>
      <c r="G11389" s="4" t="s">
        <v>45987</v>
      </c>
    </row>
    <row r="11390" spans="1:7">
      <c r="A11390" s="4" t="s">
        <v>45988</v>
      </c>
      <c r="B11390" s="4" t="s">
        <v>45989</v>
      </c>
      <c r="C11390" s="4" t="s">
        <v>464</v>
      </c>
      <c r="D11390" s="4">
        <v>38</v>
      </c>
      <c r="E11390" s="4" t="s">
        <v>45990</v>
      </c>
      <c r="F11390" s="4">
        <v>0.665451407432556</v>
      </c>
      <c r="G11390" s="4" t="s">
        <v>45991</v>
      </c>
    </row>
    <row r="11391" spans="1:7">
      <c r="A11391" s="4" t="s">
        <v>45992</v>
      </c>
      <c r="B11391" s="4" t="s">
        <v>45993</v>
      </c>
      <c r="C11391" s="4" t="s">
        <v>464</v>
      </c>
      <c r="D11391" s="4">
        <v>37</v>
      </c>
      <c r="E11391" s="4" t="s">
        <v>45994</v>
      </c>
      <c r="F11391" s="4">
        <v>0.664958417415619</v>
      </c>
      <c r="G11391" s="4" t="s">
        <v>45995</v>
      </c>
    </row>
    <row r="11392" spans="1:7">
      <c r="A11392" s="4" t="s">
        <v>45996</v>
      </c>
      <c r="B11392" s="4" t="s">
        <v>45997</v>
      </c>
      <c r="C11392" s="4" t="s">
        <v>464</v>
      </c>
      <c r="D11392" s="4">
        <v>35</v>
      </c>
      <c r="E11392" s="4" t="s">
        <v>45998</v>
      </c>
      <c r="F11392" s="4">
        <v>0.664922416210175</v>
      </c>
      <c r="G11392" s="4" t="s">
        <v>45999</v>
      </c>
    </row>
    <row r="11393" spans="1:7">
      <c r="A11393" s="4" t="s">
        <v>46000</v>
      </c>
      <c r="B11393" s="4" t="s">
        <v>46001</v>
      </c>
      <c r="C11393" s="4" t="s">
        <v>464</v>
      </c>
      <c r="D11393" s="4">
        <v>33</v>
      </c>
      <c r="E11393" s="4" t="s">
        <v>46002</v>
      </c>
      <c r="F11393" s="4">
        <v>0.66486269235611</v>
      </c>
      <c r="G11393" s="4" t="s">
        <v>46003</v>
      </c>
    </row>
    <row r="11394" spans="1:7">
      <c r="A11394" s="4" t="s">
        <v>46004</v>
      </c>
      <c r="B11394" s="4" t="s">
        <v>46005</v>
      </c>
      <c r="C11394" s="4" t="s">
        <v>464</v>
      </c>
      <c r="D11394" s="4">
        <v>40</v>
      </c>
      <c r="E11394" s="4" t="s">
        <v>46006</v>
      </c>
      <c r="F11394" s="4">
        <v>0.664835453033447</v>
      </c>
      <c r="G11394" s="4" t="s">
        <v>46007</v>
      </c>
    </row>
    <row r="11395" spans="1:7">
      <c r="A11395" s="4" t="s">
        <v>46008</v>
      </c>
      <c r="B11395" s="4" t="s">
        <v>46009</v>
      </c>
      <c r="C11395" s="4" t="s">
        <v>464</v>
      </c>
      <c r="D11395" s="4">
        <v>35</v>
      </c>
      <c r="E11395" s="4" t="s">
        <v>46010</v>
      </c>
      <c r="F11395" s="4">
        <v>0.663800299167633</v>
      </c>
      <c r="G11395" s="4" t="s">
        <v>46011</v>
      </c>
    </row>
    <row r="11396" spans="1:7">
      <c r="A11396" s="4" t="s">
        <v>46012</v>
      </c>
      <c r="B11396" s="4" t="s">
        <v>46013</v>
      </c>
      <c r="C11396" s="4" t="s">
        <v>464</v>
      </c>
      <c r="D11396" s="4">
        <v>32</v>
      </c>
      <c r="E11396" s="4" t="s">
        <v>46014</v>
      </c>
      <c r="F11396" s="4">
        <v>0.663800299167633</v>
      </c>
      <c r="G11396" s="4" t="s">
        <v>46015</v>
      </c>
    </row>
    <row r="11397" spans="1:7">
      <c r="A11397" s="4" t="s">
        <v>46016</v>
      </c>
      <c r="B11397" s="4" t="s">
        <v>46017</v>
      </c>
      <c r="C11397" s="4" t="s">
        <v>464</v>
      </c>
      <c r="D11397" s="4">
        <v>37</v>
      </c>
      <c r="E11397" s="4" t="s">
        <v>46018</v>
      </c>
      <c r="F11397" s="4">
        <v>0.663598299026489</v>
      </c>
      <c r="G11397" s="4" t="s">
        <v>46019</v>
      </c>
    </row>
    <row r="11398" spans="1:7">
      <c r="A11398" s="4" t="s">
        <v>46020</v>
      </c>
      <c r="B11398" s="4" t="s">
        <v>46021</v>
      </c>
      <c r="C11398" s="4" t="s">
        <v>464</v>
      </c>
      <c r="D11398" s="4">
        <v>37</v>
      </c>
      <c r="E11398" s="4" t="s">
        <v>46022</v>
      </c>
      <c r="F11398" s="4">
        <v>0.663473606109619</v>
      </c>
      <c r="G11398" s="4" t="s">
        <v>46023</v>
      </c>
    </row>
    <row r="11399" spans="1:7">
      <c r="A11399" s="4" t="s">
        <v>46024</v>
      </c>
      <c r="B11399" s="4" t="s">
        <v>46025</v>
      </c>
      <c r="C11399" s="4" t="s">
        <v>464</v>
      </c>
      <c r="D11399" s="4">
        <v>42</v>
      </c>
      <c r="E11399" s="4" t="s">
        <v>46026</v>
      </c>
      <c r="F11399" s="4">
        <v>0.662930369377136</v>
      </c>
      <c r="G11399" s="4" t="s">
        <v>46027</v>
      </c>
    </row>
    <row r="11400" spans="1:7">
      <c r="A11400" s="4" t="s">
        <v>46028</v>
      </c>
      <c r="B11400" s="4" t="s">
        <v>46029</v>
      </c>
      <c r="C11400" s="4" t="s">
        <v>464</v>
      </c>
      <c r="D11400" s="4">
        <v>33</v>
      </c>
      <c r="E11400" s="4" t="s">
        <v>46030</v>
      </c>
      <c r="F11400" s="4">
        <v>0.662335574626923</v>
      </c>
      <c r="G11400" s="4" t="s">
        <v>46031</v>
      </c>
    </row>
    <row r="11401" spans="1:7">
      <c r="A11401" s="4" t="s">
        <v>46032</v>
      </c>
      <c r="B11401" s="4" t="s">
        <v>46033</v>
      </c>
      <c r="C11401" s="4" t="s">
        <v>464</v>
      </c>
      <c r="D11401" s="4">
        <v>38</v>
      </c>
      <c r="E11401" s="4" t="s">
        <v>46034</v>
      </c>
      <c r="F11401" s="4">
        <v>0.662320256233215</v>
      </c>
      <c r="G11401" s="4" t="s">
        <v>46035</v>
      </c>
    </row>
    <row r="11402" spans="1:7">
      <c r="A11402" s="4" t="s">
        <v>46036</v>
      </c>
      <c r="B11402" s="4" t="s">
        <v>46037</v>
      </c>
      <c r="C11402" s="4" t="s">
        <v>464</v>
      </c>
      <c r="D11402" s="4">
        <v>36</v>
      </c>
      <c r="E11402" s="4" t="s">
        <v>46038</v>
      </c>
      <c r="F11402" s="4">
        <v>0.662320256233215</v>
      </c>
      <c r="G11402" s="4" t="s">
        <v>46039</v>
      </c>
    </row>
    <row r="11403" spans="1:7">
      <c r="A11403" s="4" t="s">
        <v>46040</v>
      </c>
      <c r="B11403" s="4" t="s">
        <v>46041</v>
      </c>
      <c r="C11403" s="4" t="s">
        <v>464</v>
      </c>
      <c r="D11403" s="4">
        <v>37</v>
      </c>
      <c r="E11403" s="4" t="s">
        <v>46042</v>
      </c>
      <c r="F11403" s="4">
        <v>0.662195265293121</v>
      </c>
      <c r="G11403" s="4" t="s">
        <v>46043</v>
      </c>
    </row>
    <row r="11404" spans="1:7">
      <c r="A11404" s="4" t="s">
        <v>46044</v>
      </c>
      <c r="B11404" s="4" t="s">
        <v>46045</v>
      </c>
      <c r="C11404" s="4" t="s">
        <v>464</v>
      </c>
      <c r="D11404" s="4">
        <v>37</v>
      </c>
      <c r="E11404" s="4" t="s">
        <v>46046</v>
      </c>
      <c r="F11404" s="4">
        <v>0.660853683948517</v>
      </c>
      <c r="G11404" s="4" t="s">
        <v>46047</v>
      </c>
    </row>
    <row r="11405" spans="1:7">
      <c r="A11405" s="4" t="s">
        <v>46048</v>
      </c>
      <c r="B11405" s="4" t="s">
        <v>46049</v>
      </c>
      <c r="C11405" s="4" t="s">
        <v>464</v>
      </c>
      <c r="D11405" s="4">
        <v>41</v>
      </c>
      <c r="E11405" s="4" t="s">
        <v>46050</v>
      </c>
      <c r="F11405" s="4">
        <v>0.660829901695251</v>
      </c>
      <c r="G11405" s="4" t="s">
        <v>46051</v>
      </c>
    </row>
    <row r="11406" spans="1:7">
      <c r="A11406" s="4" t="s">
        <v>46052</v>
      </c>
      <c r="B11406" s="4" t="s">
        <v>46053</v>
      </c>
      <c r="C11406" s="4" t="s">
        <v>464</v>
      </c>
      <c r="D11406" s="4">
        <v>37</v>
      </c>
      <c r="E11406" s="4" t="s">
        <v>46054</v>
      </c>
      <c r="F11406" s="4">
        <v>0.660603702068329</v>
      </c>
      <c r="G11406" s="4" t="s">
        <v>46055</v>
      </c>
    </row>
    <row r="11407" spans="1:7">
      <c r="A11407" s="4" t="s">
        <v>46056</v>
      </c>
      <c r="B11407" s="4" t="s">
        <v>46057</v>
      </c>
      <c r="C11407" s="4" t="s">
        <v>464</v>
      </c>
      <c r="D11407" s="4">
        <v>33</v>
      </c>
      <c r="E11407" s="4" t="s">
        <v>46058</v>
      </c>
      <c r="F11407" s="4">
        <v>0.660298347473145</v>
      </c>
      <c r="G11407" s="4" t="s">
        <v>46059</v>
      </c>
    </row>
    <row r="11408" spans="1:7">
      <c r="A11408" s="4" t="s">
        <v>46060</v>
      </c>
      <c r="B11408" s="4" t="s">
        <v>46061</v>
      </c>
      <c r="C11408" s="4" t="s">
        <v>464</v>
      </c>
      <c r="D11408" s="4">
        <v>40</v>
      </c>
      <c r="E11408" s="4" t="s">
        <v>46062</v>
      </c>
      <c r="F11408" s="4">
        <v>0.660202264785767</v>
      </c>
      <c r="G11408" s="4" t="s">
        <v>46063</v>
      </c>
    </row>
    <row r="11409" spans="1:7">
      <c r="A11409" s="4" t="s">
        <v>46064</v>
      </c>
      <c r="B11409" s="4" t="s">
        <v>46065</v>
      </c>
      <c r="C11409" s="4" t="s">
        <v>464</v>
      </c>
      <c r="D11409" s="4">
        <v>32</v>
      </c>
      <c r="E11409" s="4" t="s">
        <v>46066</v>
      </c>
      <c r="F11409" s="4">
        <v>0.660202264785767</v>
      </c>
      <c r="G11409" s="4" t="s">
        <v>46067</v>
      </c>
    </row>
    <row r="11410" spans="1:7">
      <c r="A11410" s="4" t="s">
        <v>46068</v>
      </c>
      <c r="B11410" s="4" t="s">
        <v>46069</v>
      </c>
      <c r="C11410" s="4" t="s">
        <v>464</v>
      </c>
      <c r="D11410" s="4">
        <v>39</v>
      </c>
      <c r="E11410" s="4" t="s">
        <v>46070</v>
      </c>
      <c r="F11410" s="4">
        <v>0.660151898860931</v>
      </c>
      <c r="G11410" s="4" t="s">
        <v>46071</v>
      </c>
    </row>
    <row r="11411" spans="1:7">
      <c r="A11411" s="4" t="s">
        <v>46072</v>
      </c>
      <c r="B11411" s="4" t="s">
        <v>46073</v>
      </c>
      <c r="C11411" s="4" t="s">
        <v>464</v>
      </c>
      <c r="D11411" s="4">
        <v>33</v>
      </c>
      <c r="E11411" s="4" t="s">
        <v>46074</v>
      </c>
      <c r="F11411" s="4">
        <v>0.660150766372681</v>
      </c>
      <c r="G11411" s="4" t="s">
        <v>46075</v>
      </c>
    </row>
    <row r="11412" spans="1:7">
      <c r="A11412" s="4" t="s">
        <v>46076</v>
      </c>
      <c r="B11412" s="4" t="s">
        <v>46077</v>
      </c>
      <c r="C11412" s="4" t="s">
        <v>464</v>
      </c>
      <c r="D11412" s="4">
        <v>33</v>
      </c>
      <c r="E11412" s="4" t="s">
        <v>46078</v>
      </c>
      <c r="F11412" s="4">
        <v>0.659773230552673</v>
      </c>
      <c r="G11412" s="4" t="s">
        <v>46079</v>
      </c>
    </row>
    <row r="11413" spans="1:7">
      <c r="A11413" s="4" t="s">
        <v>46080</v>
      </c>
      <c r="B11413" s="4" t="s">
        <v>46081</v>
      </c>
      <c r="C11413" s="4" t="s">
        <v>464</v>
      </c>
      <c r="D11413" s="4">
        <v>34</v>
      </c>
      <c r="E11413" s="4" t="s">
        <v>46082</v>
      </c>
      <c r="F11413" s="4">
        <v>0.659331321716309</v>
      </c>
      <c r="G11413" s="4" t="s">
        <v>46083</v>
      </c>
    </row>
    <row r="11414" spans="1:7">
      <c r="A11414" s="4" t="s">
        <v>46084</v>
      </c>
      <c r="B11414" s="4" t="s">
        <v>46085</v>
      </c>
      <c r="C11414" s="4" t="s">
        <v>464</v>
      </c>
      <c r="D11414" s="4">
        <v>36</v>
      </c>
      <c r="E11414" s="4" t="s">
        <v>46086</v>
      </c>
      <c r="F11414" s="4">
        <v>0.659088373184204</v>
      </c>
      <c r="G11414" s="4" t="s">
        <v>46087</v>
      </c>
    </row>
    <row r="11415" spans="1:7">
      <c r="A11415" s="4" t="s">
        <v>46088</v>
      </c>
      <c r="B11415" s="4" t="s">
        <v>46089</v>
      </c>
      <c r="C11415" s="4" t="s">
        <v>464</v>
      </c>
      <c r="D11415" s="4">
        <v>39</v>
      </c>
      <c r="E11415" s="4" t="s">
        <v>46090</v>
      </c>
      <c r="F11415" s="4">
        <v>0.658239126205444</v>
      </c>
      <c r="G11415" s="4" t="s">
        <v>46091</v>
      </c>
    </row>
    <row r="11416" spans="1:7">
      <c r="A11416" s="4" t="s">
        <v>46092</v>
      </c>
      <c r="B11416" s="4" t="s">
        <v>46093</v>
      </c>
      <c r="C11416" s="4" t="s">
        <v>464</v>
      </c>
      <c r="D11416" s="4">
        <v>40</v>
      </c>
      <c r="E11416" s="4" t="s">
        <v>46094</v>
      </c>
      <c r="F11416" s="4">
        <v>0.657721221446991</v>
      </c>
      <c r="G11416" s="4" t="s">
        <v>46095</v>
      </c>
    </row>
    <row r="11417" spans="1:7">
      <c r="A11417" s="4" t="s">
        <v>46096</v>
      </c>
      <c r="B11417" s="4" t="s">
        <v>46097</v>
      </c>
      <c r="C11417" s="4" t="s">
        <v>464</v>
      </c>
      <c r="D11417" s="4">
        <v>34</v>
      </c>
      <c r="E11417" s="4" t="s">
        <v>46098</v>
      </c>
      <c r="F11417" s="4">
        <v>0.657635152339935</v>
      </c>
      <c r="G11417" s="4" t="s">
        <v>46099</v>
      </c>
    </row>
    <row r="11418" spans="1:7">
      <c r="A11418" s="4" t="s">
        <v>46100</v>
      </c>
      <c r="B11418" s="4" t="s">
        <v>46101</v>
      </c>
      <c r="C11418" s="4" t="s">
        <v>464</v>
      </c>
      <c r="D11418" s="4">
        <v>37</v>
      </c>
      <c r="E11418" s="4" t="s">
        <v>46102</v>
      </c>
      <c r="F11418" s="4">
        <v>0.6575807929039</v>
      </c>
      <c r="G11418" s="4" t="s">
        <v>46103</v>
      </c>
    </row>
    <row r="11419" spans="1:7">
      <c r="A11419" s="4" t="s">
        <v>46104</v>
      </c>
      <c r="B11419" s="4" t="s">
        <v>46105</v>
      </c>
      <c r="C11419" s="4" t="s">
        <v>464</v>
      </c>
      <c r="D11419" s="4">
        <v>24</v>
      </c>
      <c r="E11419" s="4" t="s">
        <v>46106</v>
      </c>
      <c r="F11419" s="4">
        <v>0.6575807929039</v>
      </c>
      <c r="G11419" s="4" t="s">
        <v>46107</v>
      </c>
    </row>
    <row r="11420" spans="1:7">
      <c r="A11420" s="4" t="s">
        <v>46108</v>
      </c>
      <c r="B11420" s="4" t="s">
        <v>46109</v>
      </c>
      <c r="C11420" s="4" t="s">
        <v>464</v>
      </c>
      <c r="D11420" s="4">
        <v>38</v>
      </c>
      <c r="E11420" s="4" t="s">
        <v>46110</v>
      </c>
      <c r="F11420" s="4">
        <v>0.6574587225914</v>
      </c>
      <c r="G11420" s="4" t="s">
        <v>46111</v>
      </c>
    </row>
    <row r="11421" spans="1:7">
      <c r="A11421" s="4" t="s">
        <v>46112</v>
      </c>
      <c r="B11421" s="4" t="s">
        <v>46113</v>
      </c>
      <c r="C11421" s="4" t="s">
        <v>551</v>
      </c>
      <c r="D11421" s="4">
        <v>18</v>
      </c>
      <c r="E11421" s="4" t="s">
        <v>46114</v>
      </c>
      <c r="F11421" s="4">
        <v>0.657325208187103</v>
      </c>
      <c r="G11421" s="4" t="s">
        <v>46115</v>
      </c>
    </row>
    <row r="11422" spans="1:7">
      <c r="A11422" s="4" t="s">
        <v>46116</v>
      </c>
      <c r="B11422" s="4" t="s">
        <v>46117</v>
      </c>
      <c r="C11422" s="4" t="s">
        <v>551</v>
      </c>
      <c r="D11422" s="4">
        <v>16</v>
      </c>
      <c r="E11422" s="4" t="s">
        <v>46118</v>
      </c>
      <c r="F11422" s="4">
        <v>0.657325208187103</v>
      </c>
      <c r="G11422" s="4" t="s">
        <v>46119</v>
      </c>
    </row>
    <row r="11423" spans="1:7">
      <c r="A11423" s="4" t="s">
        <v>46120</v>
      </c>
      <c r="B11423" s="4" t="s">
        <v>46121</v>
      </c>
      <c r="C11423" s="4" t="s">
        <v>464</v>
      </c>
      <c r="D11423" s="4">
        <v>36</v>
      </c>
      <c r="E11423" s="4" t="s">
        <v>46122</v>
      </c>
      <c r="F11423" s="4">
        <v>0.657280087471008</v>
      </c>
      <c r="G11423" s="4" t="s">
        <v>46123</v>
      </c>
    </row>
    <row r="11424" spans="1:7">
      <c r="A11424" s="4" t="s">
        <v>46124</v>
      </c>
      <c r="B11424" s="4" t="s">
        <v>46125</v>
      </c>
      <c r="C11424" s="4" t="s">
        <v>464</v>
      </c>
      <c r="D11424" s="4">
        <v>39</v>
      </c>
      <c r="E11424" s="4" t="s">
        <v>46126</v>
      </c>
      <c r="F11424" s="4">
        <v>0.657253086566925</v>
      </c>
      <c r="G11424" s="4" t="s">
        <v>46127</v>
      </c>
    </row>
    <row r="11425" spans="1:7">
      <c r="A11425" s="4" t="s">
        <v>46128</v>
      </c>
      <c r="B11425" s="4" t="s">
        <v>46129</v>
      </c>
      <c r="C11425" s="4" t="s">
        <v>464</v>
      </c>
      <c r="D11425" s="4">
        <v>34</v>
      </c>
      <c r="E11425" s="4" t="s">
        <v>46130</v>
      </c>
      <c r="F11425" s="4">
        <v>0.657170474529266</v>
      </c>
      <c r="G11425" s="4" t="s">
        <v>46131</v>
      </c>
    </row>
    <row r="11426" spans="1:7">
      <c r="A11426" s="4" t="s">
        <v>46132</v>
      </c>
      <c r="B11426" s="4" t="s">
        <v>46133</v>
      </c>
      <c r="C11426" s="4" t="s">
        <v>464</v>
      </c>
      <c r="D11426" s="4">
        <v>39</v>
      </c>
      <c r="E11426" s="4" t="s">
        <v>46134</v>
      </c>
      <c r="F11426" s="4">
        <v>0.657036244869232</v>
      </c>
      <c r="G11426" s="4" t="s">
        <v>46135</v>
      </c>
    </row>
    <row r="11427" spans="1:7">
      <c r="A11427" s="4" t="s">
        <v>46136</v>
      </c>
      <c r="B11427" s="4" t="s">
        <v>46137</v>
      </c>
      <c r="C11427" s="4" t="s">
        <v>464</v>
      </c>
      <c r="D11427" s="4">
        <v>34</v>
      </c>
      <c r="E11427" s="4" t="s">
        <v>46138</v>
      </c>
      <c r="F11427" s="4">
        <v>0.656929135322571</v>
      </c>
      <c r="G11427" s="4" t="s">
        <v>46139</v>
      </c>
    </row>
    <row r="11428" spans="1:7">
      <c r="A11428" s="4" t="s">
        <v>46140</v>
      </c>
      <c r="B11428" s="4" t="s">
        <v>46141</v>
      </c>
      <c r="C11428" s="4" t="s">
        <v>464</v>
      </c>
      <c r="D11428" s="4">
        <v>25</v>
      </c>
      <c r="E11428" s="4" t="s">
        <v>46142</v>
      </c>
      <c r="F11428" s="4">
        <v>0.656661152839661</v>
      </c>
      <c r="G11428" s="4" t="s">
        <v>46143</v>
      </c>
    </row>
    <row r="11429" spans="1:7">
      <c r="A11429" s="4" t="s">
        <v>46144</v>
      </c>
      <c r="B11429" s="4" t="s">
        <v>46145</v>
      </c>
      <c r="C11429" s="4" t="s">
        <v>464</v>
      </c>
      <c r="D11429" s="4">
        <v>22</v>
      </c>
      <c r="E11429" s="4" t="s">
        <v>46146</v>
      </c>
      <c r="F11429" s="4">
        <v>0.656661152839661</v>
      </c>
      <c r="G11429" s="4" t="s">
        <v>46147</v>
      </c>
    </row>
    <row r="11430" spans="1:7">
      <c r="A11430" s="4" t="s">
        <v>46148</v>
      </c>
      <c r="B11430" s="4" t="s">
        <v>46149</v>
      </c>
      <c r="C11430" s="4" t="s">
        <v>464</v>
      </c>
      <c r="D11430" s="4">
        <v>34</v>
      </c>
      <c r="E11430" s="4" t="s">
        <v>46150</v>
      </c>
      <c r="F11430" s="4">
        <v>0.65626847743988</v>
      </c>
      <c r="G11430" s="4" t="s">
        <v>46151</v>
      </c>
    </row>
    <row r="11431" spans="1:7">
      <c r="A11431" s="4" t="s">
        <v>46152</v>
      </c>
      <c r="B11431" s="4" t="s">
        <v>46153</v>
      </c>
      <c r="C11431" s="4" t="s">
        <v>464</v>
      </c>
      <c r="D11431" s="4">
        <v>40</v>
      </c>
      <c r="E11431" s="4" t="s">
        <v>46154</v>
      </c>
      <c r="F11431" s="4">
        <v>0.656114339828491</v>
      </c>
      <c r="G11431" s="4" t="s">
        <v>46155</v>
      </c>
    </row>
    <row r="11432" spans="1:7">
      <c r="A11432" s="4" t="s">
        <v>46156</v>
      </c>
      <c r="B11432" s="4" t="s">
        <v>46157</v>
      </c>
      <c r="C11432" s="4" t="s">
        <v>464</v>
      </c>
      <c r="D11432" s="4">
        <v>38</v>
      </c>
      <c r="E11432" s="4" t="s">
        <v>46158</v>
      </c>
      <c r="F11432" s="4">
        <v>0.656114339828491</v>
      </c>
      <c r="G11432" s="4" t="s">
        <v>46159</v>
      </c>
    </row>
    <row r="11433" spans="1:7">
      <c r="A11433" s="4" t="s">
        <v>46160</v>
      </c>
      <c r="B11433" s="4" t="s">
        <v>46161</v>
      </c>
      <c r="C11433" s="4" t="s">
        <v>464</v>
      </c>
      <c r="D11433" s="4">
        <v>28</v>
      </c>
      <c r="E11433" s="4" t="s">
        <v>46162</v>
      </c>
      <c r="F11433" s="4">
        <v>0.656114339828491</v>
      </c>
      <c r="G11433" s="4" t="s">
        <v>46163</v>
      </c>
    </row>
    <row r="11434" spans="1:7">
      <c r="A11434" s="4" t="s">
        <v>46164</v>
      </c>
      <c r="B11434" s="4" t="s">
        <v>46165</v>
      </c>
      <c r="C11434" s="4" t="s">
        <v>464</v>
      </c>
      <c r="D11434" s="4">
        <v>38</v>
      </c>
      <c r="E11434" s="4" t="s">
        <v>46166</v>
      </c>
      <c r="F11434" s="4">
        <v>0.655864953994751</v>
      </c>
      <c r="G11434" s="4" t="s">
        <v>46167</v>
      </c>
    </row>
    <row r="11435" spans="1:7">
      <c r="A11435" s="4" t="s">
        <v>46168</v>
      </c>
      <c r="B11435" s="4" t="s">
        <v>46169</v>
      </c>
      <c r="C11435" s="4" t="s">
        <v>464</v>
      </c>
      <c r="D11435" s="4">
        <v>36</v>
      </c>
      <c r="E11435" s="4" t="s">
        <v>46170</v>
      </c>
      <c r="F11435" s="4">
        <v>0.655864953994751</v>
      </c>
      <c r="G11435" s="4" t="s">
        <v>46171</v>
      </c>
    </row>
    <row r="11436" spans="1:7">
      <c r="A11436" s="4" t="s">
        <v>46172</v>
      </c>
      <c r="B11436" s="4" t="s">
        <v>46173</v>
      </c>
      <c r="C11436" s="4" t="s">
        <v>464</v>
      </c>
      <c r="D11436" s="4">
        <v>33</v>
      </c>
      <c r="E11436" s="4" t="s">
        <v>46174</v>
      </c>
      <c r="F11436" s="4">
        <v>0.655864953994751</v>
      </c>
      <c r="G11436" s="4" t="s">
        <v>46175</v>
      </c>
    </row>
    <row r="11437" spans="1:7">
      <c r="A11437" s="4" t="s">
        <v>46176</v>
      </c>
      <c r="B11437" s="4" t="s">
        <v>46177</v>
      </c>
      <c r="C11437" s="4" t="s">
        <v>464</v>
      </c>
      <c r="D11437" s="4">
        <v>32</v>
      </c>
      <c r="E11437" s="4" t="s">
        <v>46178</v>
      </c>
      <c r="F11437" s="4">
        <v>0.655864953994751</v>
      </c>
      <c r="G11437" s="4" t="s">
        <v>46179</v>
      </c>
    </row>
    <row r="11438" spans="1:7">
      <c r="A11438" s="4" t="s">
        <v>46180</v>
      </c>
      <c r="B11438" s="4" t="s">
        <v>46181</v>
      </c>
      <c r="C11438" s="4" t="s">
        <v>464</v>
      </c>
      <c r="D11438" s="4">
        <v>35</v>
      </c>
      <c r="E11438" s="4" t="s">
        <v>46182</v>
      </c>
      <c r="F11438" s="4">
        <v>0.655763626098633</v>
      </c>
      <c r="G11438" s="4" t="s">
        <v>46183</v>
      </c>
    </row>
    <row r="11439" spans="1:7">
      <c r="A11439" s="4" t="s">
        <v>46184</v>
      </c>
      <c r="B11439" s="4" t="s">
        <v>46185</v>
      </c>
      <c r="C11439" s="4" t="s">
        <v>464</v>
      </c>
      <c r="D11439" s="4">
        <v>28</v>
      </c>
      <c r="E11439" s="4" t="s">
        <v>46186</v>
      </c>
      <c r="F11439" s="4">
        <v>0.655587553977966</v>
      </c>
      <c r="G11439" s="4" t="s">
        <v>46187</v>
      </c>
    </row>
    <row r="11440" spans="1:7">
      <c r="A11440" s="4" t="s">
        <v>46188</v>
      </c>
      <c r="B11440" s="4" t="s">
        <v>46189</v>
      </c>
      <c r="C11440" s="4" t="s">
        <v>464</v>
      </c>
      <c r="D11440" s="4">
        <v>43</v>
      </c>
      <c r="E11440" s="4" t="s">
        <v>46190</v>
      </c>
      <c r="F11440" s="4">
        <v>0.655574858188629</v>
      </c>
      <c r="G11440" s="4" t="s">
        <v>46191</v>
      </c>
    </row>
    <row r="11441" spans="1:7">
      <c r="A11441" s="4" t="s">
        <v>46192</v>
      </c>
      <c r="B11441" s="4" t="s">
        <v>46193</v>
      </c>
      <c r="C11441" s="4" t="s">
        <v>464</v>
      </c>
      <c r="D11441" s="4">
        <v>45</v>
      </c>
      <c r="E11441" s="4" t="s">
        <v>46194</v>
      </c>
      <c r="F11441" s="4">
        <v>0.655135035514832</v>
      </c>
      <c r="G11441" s="4" t="s">
        <v>46195</v>
      </c>
    </row>
    <row r="11442" spans="1:7">
      <c r="A11442" s="4" t="s">
        <v>46196</v>
      </c>
      <c r="B11442" s="4" t="s">
        <v>46197</v>
      </c>
      <c r="C11442" s="4" t="s">
        <v>464</v>
      </c>
      <c r="D11442" s="4">
        <v>40</v>
      </c>
      <c r="E11442" s="4" t="s">
        <v>46198</v>
      </c>
      <c r="F11442" s="4">
        <v>0.65510106086731</v>
      </c>
      <c r="G11442" s="4" t="s">
        <v>46199</v>
      </c>
    </row>
    <row r="11443" spans="1:7">
      <c r="A11443" s="4" t="s">
        <v>46200</v>
      </c>
      <c r="B11443" s="4" t="s">
        <v>46201</v>
      </c>
      <c r="C11443" s="4" t="s">
        <v>4103</v>
      </c>
      <c r="D11443" s="4">
        <v>9</v>
      </c>
      <c r="E11443" s="4" t="s">
        <v>46202</v>
      </c>
      <c r="F11443" s="4">
        <v>0.65505063533783</v>
      </c>
      <c r="G11443" s="4" t="s">
        <v>46203</v>
      </c>
    </row>
    <row r="11444" spans="1:7">
      <c r="A11444" s="4" t="s">
        <v>46204</v>
      </c>
      <c r="B11444" s="4" t="s">
        <v>46205</v>
      </c>
      <c r="C11444" s="4" t="s">
        <v>464</v>
      </c>
      <c r="D11444" s="4">
        <v>43</v>
      </c>
      <c r="E11444" s="4" t="s">
        <v>46206</v>
      </c>
      <c r="F11444" s="4">
        <v>0.654661774635315</v>
      </c>
      <c r="G11444" s="4" t="s">
        <v>46207</v>
      </c>
    </row>
    <row r="11445" spans="1:7">
      <c r="A11445" s="4" t="s">
        <v>46208</v>
      </c>
      <c r="B11445" s="4" t="s">
        <v>46209</v>
      </c>
      <c r="C11445" s="4" t="s">
        <v>464</v>
      </c>
      <c r="D11445" s="4">
        <v>41</v>
      </c>
      <c r="E11445" s="4" t="s">
        <v>46210</v>
      </c>
      <c r="F11445" s="4">
        <v>0.654457271099091</v>
      </c>
      <c r="G11445" s="4" t="s">
        <v>46211</v>
      </c>
    </row>
    <row r="11446" spans="1:7">
      <c r="A11446" s="4" t="s">
        <v>46212</v>
      </c>
      <c r="B11446" s="4" t="s">
        <v>46213</v>
      </c>
      <c r="C11446" s="4" t="s">
        <v>464</v>
      </c>
      <c r="D11446" s="4">
        <v>36</v>
      </c>
      <c r="E11446" s="4" t="s">
        <v>46214</v>
      </c>
      <c r="F11446" s="4">
        <v>0.654187679290771</v>
      </c>
      <c r="G11446" s="4" t="s">
        <v>46215</v>
      </c>
    </row>
    <row r="11447" spans="1:7">
      <c r="A11447" s="4" t="s">
        <v>46216</v>
      </c>
      <c r="B11447" s="4" t="s">
        <v>46217</v>
      </c>
      <c r="C11447" s="4" t="s">
        <v>464</v>
      </c>
      <c r="D11447" s="4">
        <v>38</v>
      </c>
      <c r="E11447" s="4" t="s">
        <v>46218</v>
      </c>
      <c r="F11447" s="4">
        <v>0.654143810272217</v>
      </c>
      <c r="G11447" s="4" t="s">
        <v>46219</v>
      </c>
    </row>
    <row r="11448" spans="1:7">
      <c r="A11448" s="4" t="s">
        <v>46220</v>
      </c>
      <c r="B11448" s="4" t="s">
        <v>46221</v>
      </c>
      <c r="C11448" s="4" t="s">
        <v>464</v>
      </c>
      <c r="D11448" s="4">
        <v>38</v>
      </c>
      <c r="E11448" s="4" t="s">
        <v>46222</v>
      </c>
      <c r="F11448" s="4">
        <v>0.653072595596313</v>
      </c>
      <c r="G11448" s="4" t="s">
        <v>46223</v>
      </c>
    </row>
    <row r="11449" spans="1:7">
      <c r="A11449" s="4" t="s">
        <v>46224</v>
      </c>
      <c r="B11449" s="4" t="s">
        <v>46225</v>
      </c>
      <c r="C11449" s="4" t="s">
        <v>464</v>
      </c>
      <c r="D11449" s="4">
        <v>36</v>
      </c>
      <c r="E11449" s="4" t="s">
        <v>46226</v>
      </c>
      <c r="F11449" s="4">
        <v>0.652988016605377</v>
      </c>
      <c r="G11449" s="4" t="s">
        <v>46227</v>
      </c>
    </row>
    <row r="11450" spans="1:7">
      <c r="A11450" s="4" t="s">
        <v>46228</v>
      </c>
      <c r="B11450" s="4" t="s">
        <v>46229</v>
      </c>
      <c r="C11450" s="4" t="s">
        <v>464</v>
      </c>
      <c r="D11450" s="4">
        <v>41</v>
      </c>
      <c r="E11450" s="4" t="s">
        <v>46230</v>
      </c>
      <c r="F11450" s="4">
        <v>0.65222704410553</v>
      </c>
      <c r="G11450" s="4" t="s">
        <v>46231</v>
      </c>
    </row>
    <row r="11451" spans="1:7">
      <c r="A11451" s="4" t="s">
        <v>46232</v>
      </c>
      <c r="B11451" s="4" t="s">
        <v>46233</v>
      </c>
      <c r="C11451" s="4" t="s">
        <v>464</v>
      </c>
      <c r="D11451" s="4">
        <v>37</v>
      </c>
      <c r="E11451" s="4" t="s">
        <v>46234</v>
      </c>
      <c r="F11451" s="4">
        <v>0.652103424072266</v>
      </c>
      <c r="G11451" s="4" t="s">
        <v>46235</v>
      </c>
    </row>
    <row r="11452" spans="1:7">
      <c r="A11452" s="4" t="s">
        <v>46236</v>
      </c>
      <c r="B11452" s="4" t="s">
        <v>46237</v>
      </c>
      <c r="C11452" s="4" t="s">
        <v>464</v>
      </c>
      <c r="D11452" s="4">
        <v>38</v>
      </c>
      <c r="E11452" s="4" t="s">
        <v>46238</v>
      </c>
      <c r="F11452" s="4">
        <v>0.652055501937866</v>
      </c>
      <c r="G11452" s="4" t="s">
        <v>46239</v>
      </c>
    </row>
    <row r="11453" spans="1:7">
      <c r="A11453" s="4" t="s">
        <v>46240</v>
      </c>
      <c r="B11453" s="4" t="s">
        <v>46241</v>
      </c>
      <c r="C11453" s="4" t="s">
        <v>464</v>
      </c>
      <c r="D11453" s="4">
        <v>33</v>
      </c>
      <c r="E11453" s="4" t="s">
        <v>46242</v>
      </c>
      <c r="F11453" s="4">
        <v>0.651156425476074</v>
      </c>
      <c r="G11453" s="4" t="s">
        <v>46243</v>
      </c>
    </row>
    <row r="11454" spans="1:7">
      <c r="A11454" s="4" t="s">
        <v>46244</v>
      </c>
      <c r="B11454" s="4" t="s">
        <v>46245</v>
      </c>
      <c r="C11454" s="4" t="s">
        <v>464</v>
      </c>
      <c r="D11454" s="4">
        <v>36</v>
      </c>
      <c r="E11454" s="4" t="s">
        <v>46246</v>
      </c>
      <c r="F11454" s="4">
        <v>0.651125490665436</v>
      </c>
      <c r="G11454" s="4" t="s">
        <v>46247</v>
      </c>
    </row>
    <row r="11455" spans="1:7">
      <c r="A11455" s="4" t="s">
        <v>46248</v>
      </c>
      <c r="B11455" s="4" t="s">
        <v>46249</v>
      </c>
      <c r="C11455" s="4" t="s">
        <v>464</v>
      </c>
      <c r="D11455" s="4">
        <v>36</v>
      </c>
      <c r="E11455" s="4" t="s">
        <v>46250</v>
      </c>
      <c r="F11455" s="4">
        <v>0.651125490665436</v>
      </c>
      <c r="G11455" s="4" t="s">
        <v>46251</v>
      </c>
    </row>
    <row r="11456" spans="1:7">
      <c r="A11456" s="4" t="s">
        <v>46252</v>
      </c>
      <c r="B11456" s="4" t="s">
        <v>46253</v>
      </c>
      <c r="C11456" s="4" t="s">
        <v>464</v>
      </c>
      <c r="D11456" s="4">
        <v>41</v>
      </c>
      <c r="E11456" s="4" t="s">
        <v>46254</v>
      </c>
      <c r="F11456" s="4">
        <v>0.650881767272949</v>
      </c>
      <c r="G11456" s="4" t="s">
        <v>46255</v>
      </c>
    </row>
    <row r="11457" spans="1:7">
      <c r="A11457" s="4" t="s">
        <v>46256</v>
      </c>
      <c r="B11457" s="4" t="s">
        <v>46257</v>
      </c>
      <c r="C11457" s="4" t="s">
        <v>464</v>
      </c>
      <c r="D11457" s="4">
        <v>34</v>
      </c>
      <c r="E11457" s="4" t="s">
        <v>46258</v>
      </c>
      <c r="F11457" s="4">
        <v>0.650509655475616</v>
      </c>
      <c r="G11457" s="4" t="s">
        <v>46259</v>
      </c>
    </row>
    <row r="11458" spans="1:7">
      <c r="A11458" s="4" t="s">
        <v>46260</v>
      </c>
      <c r="B11458" s="4" t="s">
        <v>46261</v>
      </c>
      <c r="C11458" s="4" t="s">
        <v>464</v>
      </c>
      <c r="D11458" s="4">
        <v>36</v>
      </c>
      <c r="E11458" s="4" t="s">
        <v>46262</v>
      </c>
      <c r="F11458" s="4">
        <v>0.650338113307953</v>
      </c>
      <c r="G11458" s="4" t="s">
        <v>46263</v>
      </c>
    </row>
    <row r="11459" spans="1:7">
      <c r="A11459" s="4" t="s">
        <v>46264</v>
      </c>
      <c r="B11459" s="4" t="s">
        <v>46265</v>
      </c>
      <c r="C11459" s="4" t="s">
        <v>464</v>
      </c>
      <c r="D11459" s="4">
        <v>32</v>
      </c>
      <c r="E11459" s="4" t="s">
        <v>46266</v>
      </c>
      <c r="F11459" s="4">
        <v>0.649799525737762</v>
      </c>
      <c r="G11459" s="4" t="s">
        <v>46267</v>
      </c>
    </row>
    <row r="11460" spans="1:7">
      <c r="A11460" s="4" t="s">
        <v>46268</v>
      </c>
      <c r="B11460" s="4" t="s">
        <v>46269</v>
      </c>
      <c r="C11460" s="4" t="s">
        <v>551</v>
      </c>
      <c r="D11460" s="4">
        <v>17</v>
      </c>
      <c r="E11460" s="4" t="s">
        <v>46270</v>
      </c>
      <c r="F11460" s="4">
        <v>0.649513483047485</v>
      </c>
      <c r="G11460" s="4" t="s">
        <v>46271</v>
      </c>
    </row>
    <row r="11461" spans="1:7">
      <c r="A11461" s="4" t="s">
        <v>46272</v>
      </c>
      <c r="B11461" s="4" t="s">
        <v>46273</v>
      </c>
      <c r="C11461" s="4" t="s">
        <v>464</v>
      </c>
      <c r="D11461" s="4">
        <v>39</v>
      </c>
      <c r="E11461" s="4" t="s">
        <v>46274</v>
      </c>
      <c r="F11461" s="4">
        <v>0.649026870727539</v>
      </c>
      <c r="G11461" s="4" t="s">
        <v>46275</v>
      </c>
    </row>
    <row r="11462" spans="1:7">
      <c r="A11462" s="4" t="s">
        <v>46276</v>
      </c>
      <c r="B11462" s="4" t="s">
        <v>46277</v>
      </c>
      <c r="C11462" s="4" t="s">
        <v>464</v>
      </c>
      <c r="D11462" s="4">
        <v>38</v>
      </c>
      <c r="E11462" s="4" t="s">
        <v>46278</v>
      </c>
      <c r="F11462" s="4">
        <v>0.649026870727539</v>
      </c>
      <c r="G11462" s="4" t="s">
        <v>46279</v>
      </c>
    </row>
    <row r="11463" spans="1:7">
      <c r="A11463" s="4" t="s">
        <v>46280</v>
      </c>
      <c r="B11463" s="4" t="s">
        <v>46281</v>
      </c>
      <c r="C11463" s="4" t="s">
        <v>464</v>
      </c>
      <c r="D11463" s="4">
        <v>36</v>
      </c>
      <c r="E11463" s="4" t="s">
        <v>46282</v>
      </c>
      <c r="F11463" s="4">
        <v>0.649026870727539</v>
      </c>
      <c r="G11463" s="4" t="s">
        <v>46283</v>
      </c>
    </row>
    <row r="11464" spans="1:7">
      <c r="A11464" s="4" t="s">
        <v>46284</v>
      </c>
      <c r="B11464" s="4" t="s">
        <v>46285</v>
      </c>
      <c r="C11464" s="4" t="s">
        <v>464</v>
      </c>
      <c r="D11464" s="4">
        <v>36</v>
      </c>
      <c r="E11464" s="4" t="s">
        <v>46286</v>
      </c>
      <c r="F11464" s="4">
        <v>0.649026870727539</v>
      </c>
      <c r="G11464" s="4" t="s">
        <v>46287</v>
      </c>
    </row>
    <row r="11465" spans="1:7">
      <c r="A11465" s="4" t="s">
        <v>46288</v>
      </c>
      <c r="B11465" s="4" t="s">
        <v>46289</v>
      </c>
      <c r="C11465" s="4" t="s">
        <v>464</v>
      </c>
      <c r="D11465" s="4">
        <v>33</v>
      </c>
      <c r="E11465" s="4" t="s">
        <v>46290</v>
      </c>
      <c r="F11465" s="4">
        <v>0.649026870727539</v>
      </c>
      <c r="G11465" s="4" t="s">
        <v>46291</v>
      </c>
    </row>
    <row r="11466" spans="1:7">
      <c r="A11466" s="4" t="s">
        <v>46292</v>
      </c>
      <c r="B11466" s="4" t="s">
        <v>46293</v>
      </c>
      <c r="C11466" s="4" t="s">
        <v>464</v>
      </c>
      <c r="D11466" s="4">
        <v>32</v>
      </c>
      <c r="E11466" s="4" t="s">
        <v>46294</v>
      </c>
      <c r="F11466" s="4">
        <v>0.649026870727539</v>
      </c>
      <c r="G11466" s="4" t="s">
        <v>46295</v>
      </c>
    </row>
    <row r="11467" spans="1:7">
      <c r="A11467" s="4" t="s">
        <v>46296</v>
      </c>
      <c r="B11467" s="4" t="s">
        <v>46297</v>
      </c>
      <c r="C11467" s="4" t="s">
        <v>464</v>
      </c>
      <c r="D11467" s="4">
        <v>42</v>
      </c>
      <c r="E11467" s="4" t="s">
        <v>46298</v>
      </c>
      <c r="F11467" s="4">
        <v>0.648604929447174</v>
      </c>
      <c r="G11467" s="4" t="s">
        <v>46299</v>
      </c>
    </row>
    <row r="11468" spans="1:7">
      <c r="A11468" s="4" t="s">
        <v>46300</v>
      </c>
      <c r="B11468" s="4" t="s">
        <v>46301</v>
      </c>
      <c r="C11468" s="4" t="s">
        <v>464</v>
      </c>
      <c r="D11468" s="4">
        <v>36</v>
      </c>
      <c r="E11468" s="4" t="s">
        <v>46302</v>
      </c>
      <c r="F11468" s="4">
        <v>0.648604929447174</v>
      </c>
      <c r="G11468" s="4" t="s">
        <v>46303</v>
      </c>
    </row>
    <row r="11469" spans="1:7">
      <c r="A11469" s="4" t="s">
        <v>46304</v>
      </c>
      <c r="B11469" s="4" t="s">
        <v>46305</v>
      </c>
      <c r="C11469" s="4" t="s">
        <v>464</v>
      </c>
      <c r="D11469" s="4">
        <v>33</v>
      </c>
      <c r="E11469" s="4" t="s">
        <v>46306</v>
      </c>
      <c r="F11469" s="4">
        <v>0.648574829101563</v>
      </c>
      <c r="G11469" s="4" t="s">
        <v>46307</v>
      </c>
    </row>
    <row r="11470" spans="1:7">
      <c r="A11470" s="4" t="s">
        <v>46308</v>
      </c>
      <c r="B11470" s="4" t="s">
        <v>46309</v>
      </c>
      <c r="C11470" s="4" t="s">
        <v>464</v>
      </c>
      <c r="D11470" s="4">
        <v>32</v>
      </c>
      <c r="E11470" s="4" t="s">
        <v>46310</v>
      </c>
      <c r="F11470" s="4">
        <v>0.648574829101563</v>
      </c>
      <c r="G11470" s="4" t="s">
        <v>46311</v>
      </c>
    </row>
    <row r="11471" spans="1:7">
      <c r="A11471" s="4" t="s">
        <v>46312</v>
      </c>
      <c r="B11471" s="4" t="s">
        <v>46313</v>
      </c>
      <c r="C11471" s="4" t="s">
        <v>464</v>
      </c>
      <c r="D11471" s="4">
        <v>25</v>
      </c>
      <c r="E11471" s="4" t="s">
        <v>46314</v>
      </c>
      <c r="F11471" s="4">
        <v>0.648569464683533</v>
      </c>
      <c r="G11471" s="4" t="s">
        <v>46315</v>
      </c>
    </row>
    <row r="11472" spans="1:7">
      <c r="A11472" s="4" t="s">
        <v>46316</v>
      </c>
      <c r="B11472" s="4" t="s">
        <v>46317</v>
      </c>
      <c r="C11472" s="4" t="s">
        <v>464</v>
      </c>
      <c r="D11472" s="4">
        <v>38</v>
      </c>
      <c r="E11472" s="4" t="s">
        <v>46318</v>
      </c>
      <c r="F11472" s="4">
        <v>0.648541569709778</v>
      </c>
      <c r="G11472" s="4" t="s">
        <v>46319</v>
      </c>
    </row>
    <row r="11473" spans="1:7">
      <c r="A11473" s="4" t="s">
        <v>46320</v>
      </c>
      <c r="B11473" s="4" t="s">
        <v>46321</v>
      </c>
      <c r="C11473" s="4" t="s">
        <v>464</v>
      </c>
      <c r="D11473" s="4">
        <v>36</v>
      </c>
      <c r="E11473" s="4" t="s">
        <v>46322</v>
      </c>
      <c r="F11473" s="4">
        <v>0.648451149463654</v>
      </c>
      <c r="G11473" s="4" t="s">
        <v>46323</v>
      </c>
    </row>
    <row r="11474" spans="1:7">
      <c r="A11474" s="4" t="s">
        <v>46324</v>
      </c>
      <c r="B11474" s="4" t="s">
        <v>46325</v>
      </c>
      <c r="C11474" s="4" t="s">
        <v>464</v>
      </c>
      <c r="D11474" s="4">
        <v>34</v>
      </c>
      <c r="E11474" s="4" t="s">
        <v>46326</v>
      </c>
      <c r="F11474" s="4">
        <v>0.648451149463654</v>
      </c>
      <c r="G11474" s="4" t="s">
        <v>46327</v>
      </c>
    </row>
    <row r="11475" spans="1:7">
      <c r="A11475" s="4" t="s">
        <v>46328</v>
      </c>
      <c r="B11475" s="4" t="s">
        <v>46329</v>
      </c>
      <c r="C11475" s="4" t="s">
        <v>551</v>
      </c>
      <c r="D11475" s="4">
        <v>20</v>
      </c>
      <c r="E11475" s="4" t="s">
        <v>46330</v>
      </c>
      <c r="F11475" s="4">
        <v>0.648451149463654</v>
      </c>
      <c r="G11475" s="4" t="s">
        <v>46331</v>
      </c>
    </row>
    <row r="11476" spans="1:7">
      <c r="A11476" s="4" t="s">
        <v>46332</v>
      </c>
      <c r="B11476" s="4" t="s">
        <v>46333</v>
      </c>
      <c r="C11476" s="4" t="s">
        <v>551</v>
      </c>
      <c r="D11476" s="4">
        <v>15</v>
      </c>
      <c r="E11476" s="4" t="s">
        <v>46334</v>
      </c>
      <c r="F11476" s="4">
        <v>0.648451149463654</v>
      </c>
      <c r="G11476" s="4" t="s">
        <v>46335</v>
      </c>
    </row>
    <row r="11477" spans="1:7">
      <c r="A11477" s="4" t="s">
        <v>46336</v>
      </c>
      <c r="B11477" s="4" t="s">
        <v>46337</v>
      </c>
      <c r="C11477" s="4" t="s">
        <v>464</v>
      </c>
      <c r="D11477" s="4">
        <v>37</v>
      </c>
      <c r="E11477" s="4" t="s">
        <v>46338</v>
      </c>
      <c r="F11477" s="4">
        <v>0.647969245910645</v>
      </c>
      <c r="G11477" s="4" t="s">
        <v>46339</v>
      </c>
    </row>
    <row r="11478" spans="1:7">
      <c r="A11478" s="4" t="s">
        <v>46340</v>
      </c>
      <c r="B11478" s="4" t="s">
        <v>46341</v>
      </c>
      <c r="C11478" s="4" t="s">
        <v>464</v>
      </c>
      <c r="D11478" s="4">
        <v>26</v>
      </c>
      <c r="E11478" s="4" t="s">
        <v>46342</v>
      </c>
      <c r="F11478" s="4">
        <v>0.647468149662018</v>
      </c>
      <c r="G11478" s="4" t="s">
        <v>46343</v>
      </c>
    </row>
    <row r="11479" spans="1:7">
      <c r="A11479" s="4" t="s">
        <v>46344</v>
      </c>
      <c r="B11479" s="4" t="s">
        <v>46345</v>
      </c>
      <c r="C11479" s="4" t="s">
        <v>464</v>
      </c>
      <c r="D11479" s="4">
        <v>37</v>
      </c>
      <c r="E11479" s="4" t="s">
        <v>46346</v>
      </c>
      <c r="F11479" s="4">
        <v>0.647209525108337</v>
      </c>
      <c r="G11479" s="4" t="s">
        <v>46347</v>
      </c>
    </row>
    <row r="11480" spans="1:7">
      <c r="A11480" s="4" t="s">
        <v>46348</v>
      </c>
      <c r="B11480" s="4" t="s">
        <v>46349</v>
      </c>
      <c r="C11480" s="4" t="s">
        <v>464</v>
      </c>
      <c r="D11480" s="4">
        <v>36</v>
      </c>
      <c r="E11480" s="4" t="s">
        <v>46350</v>
      </c>
      <c r="F11480" s="4">
        <v>0.647209525108337</v>
      </c>
      <c r="G11480" s="4" t="s">
        <v>46351</v>
      </c>
    </row>
    <row r="11481" spans="1:7">
      <c r="A11481" s="4" t="s">
        <v>46352</v>
      </c>
      <c r="B11481" s="4" t="s">
        <v>46353</v>
      </c>
      <c r="C11481" s="4" t="s">
        <v>464</v>
      </c>
      <c r="D11481" s="4">
        <v>32</v>
      </c>
      <c r="E11481" s="4" t="s">
        <v>46354</v>
      </c>
      <c r="F11481" s="4">
        <v>0.647209525108337</v>
      </c>
      <c r="G11481" s="4" t="s">
        <v>46355</v>
      </c>
    </row>
    <row r="11482" spans="1:7">
      <c r="A11482" s="4" t="s">
        <v>46356</v>
      </c>
      <c r="B11482" s="4" t="s">
        <v>46357</v>
      </c>
      <c r="C11482" s="4" t="s">
        <v>464</v>
      </c>
      <c r="D11482" s="4">
        <v>30</v>
      </c>
      <c r="E11482" s="4" t="s">
        <v>46358</v>
      </c>
      <c r="F11482" s="4">
        <v>0.647209525108337</v>
      </c>
      <c r="G11482" s="4" t="s">
        <v>46359</v>
      </c>
    </row>
    <row r="11483" spans="1:7">
      <c r="A11483" s="4" t="s">
        <v>46360</v>
      </c>
      <c r="B11483" s="4" t="s">
        <v>46361</v>
      </c>
      <c r="C11483" s="4" t="s">
        <v>464</v>
      </c>
      <c r="D11483" s="4">
        <v>24</v>
      </c>
      <c r="E11483" s="4" t="s">
        <v>46362</v>
      </c>
      <c r="F11483" s="4">
        <v>0.647209525108337</v>
      </c>
      <c r="G11483" s="4" t="s">
        <v>46363</v>
      </c>
    </row>
    <row r="11484" spans="1:7">
      <c r="A11484" s="4" t="s">
        <v>46364</v>
      </c>
      <c r="B11484" s="4" t="s">
        <v>46365</v>
      </c>
      <c r="C11484" s="4" t="s">
        <v>464</v>
      </c>
      <c r="D11484" s="4">
        <v>39</v>
      </c>
      <c r="E11484" s="4" t="s">
        <v>46366</v>
      </c>
      <c r="F11484" s="4">
        <v>0.647004008293152</v>
      </c>
      <c r="G11484" s="4" t="s">
        <v>46367</v>
      </c>
    </row>
    <row r="11485" spans="1:7">
      <c r="A11485" s="4" t="s">
        <v>46368</v>
      </c>
      <c r="B11485" s="4" t="s">
        <v>46369</v>
      </c>
      <c r="C11485" s="4" t="s">
        <v>464</v>
      </c>
      <c r="D11485" s="4">
        <v>36</v>
      </c>
      <c r="E11485" s="4" t="s">
        <v>46370</v>
      </c>
      <c r="F11485" s="4">
        <v>0.646731793880463</v>
      </c>
      <c r="G11485" s="4" t="s">
        <v>46371</v>
      </c>
    </row>
    <row r="11486" spans="1:7">
      <c r="A11486" s="4" t="s">
        <v>46372</v>
      </c>
      <c r="B11486" s="4" t="s">
        <v>46373</v>
      </c>
      <c r="C11486" s="4" t="s">
        <v>464</v>
      </c>
      <c r="D11486" s="4">
        <v>36</v>
      </c>
      <c r="E11486" s="4" t="s">
        <v>46374</v>
      </c>
      <c r="F11486" s="4">
        <v>0.646731793880463</v>
      </c>
      <c r="G11486" s="4" t="s">
        <v>46375</v>
      </c>
    </row>
    <row r="11487" spans="1:7">
      <c r="A11487" s="4" t="s">
        <v>46376</v>
      </c>
      <c r="B11487" s="4" t="s">
        <v>46377</v>
      </c>
      <c r="C11487" s="4" t="s">
        <v>464</v>
      </c>
      <c r="D11487" s="4">
        <v>38</v>
      </c>
      <c r="E11487" s="4" t="s">
        <v>46378</v>
      </c>
      <c r="F11487" s="4">
        <v>0.646478593349457</v>
      </c>
      <c r="G11487" s="4" t="s">
        <v>46379</v>
      </c>
    </row>
    <row r="11488" spans="1:7">
      <c r="A11488" s="4" t="s">
        <v>46380</v>
      </c>
      <c r="B11488" s="4" t="s">
        <v>46381</v>
      </c>
      <c r="C11488" s="4" t="s">
        <v>464</v>
      </c>
      <c r="D11488" s="4">
        <v>32</v>
      </c>
      <c r="E11488" s="4" t="s">
        <v>46382</v>
      </c>
      <c r="F11488" s="4">
        <v>0.646282553672791</v>
      </c>
      <c r="G11488" s="4" t="s">
        <v>46383</v>
      </c>
    </row>
    <row r="11489" spans="1:7">
      <c r="A11489" s="4" t="s">
        <v>46384</v>
      </c>
      <c r="B11489" s="4" t="s">
        <v>46385</v>
      </c>
      <c r="C11489" s="4" t="s">
        <v>464</v>
      </c>
      <c r="D11489" s="4">
        <v>36</v>
      </c>
      <c r="E11489" s="4" t="s">
        <v>46386</v>
      </c>
      <c r="F11489" s="4">
        <v>0.646234393119812</v>
      </c>
      <c r="G11489" s="4" t="s">
        <v>46387</v>
      </c>
    </row>
    <row r="11490" spans="1:7">
      <c r="A11490" s="4" t="s">
        <v>46388</v>
      </c>
      <c r="B11490" s="4" t="s">
        <v>46389</v>
      </c>
      <c r="C11490" s="4" t="s">
        <v>464</v>
      </c>
      <c r="D11490" s="4">
        <v>27</v>
      </c>
      <c r="E11490" s="4" t="s">
        <v>46390</v>
      </c>
      <c r="F11490" s="4">
        <v>0.646234393119812</v>
      </c>
      <c r="G11490" s="4" t="s">
        <v>46391</v>
      </c>
    </row>
    <row r="11491" spans="1:7">
      <c r="A11491" s="4" t="s">
        <v>46392</v>
      </c>
      <c r="B11491" s="4" t="s">
        <v>46393</v>
      </c>
      <c r="C11491" s="4" t="s">
        <v>464</v>
      </c>
      <c r="D11491" s="4">
        <v>39</v>
      </c>
      <c r="E11491" s="4" t="s">
        <v>46394</v>
      </c>
      <c r="F11491" s="4">
        <v>0.64611828327179</v>
      </c>
      <c r="G11491" s="4" t="s">
        <v>46395</v>
      </c>
    </row>
    <row r="11492" spans="1:7">
      <c r="A11492" s="4" t="s">
        <v>46396</v>
      </c>
      <c r="B11492" s="4" t="s">
        <v>46397</v>
      </c>
      <c r="C11492" s="4" t="s">
        <v>464</v>
      </c>
      <c r="D11492" s="4">
        <v>37</v>
      </c>
      <c r="E11492" s="4" t="s">
        <v>46398</v>
      </c>
      <c r="F11492" s="4">
        <v>0.64611828327179</v>
      </c>
      <c r="G11492" s="4" t="s">
        <v>46399</v>
      </c>
    </row>
    <row r="11493" spans="1:7">
      <c r="A11493" s="4" t="s">
        <v>46400</v>
      </c>
      <c r="B11493" s="4" t="s">
        <v>46401</v>
      </c>
      <c r="C11493" s="4" t="s">
        <v>464</v>
      </c>
      <c r="D11493" s="4">
        <v>32</v>
      </c>
      <c r="E11493" s="4" t="s">
        <v>46402</v>
      </c>
      <c r="F11493" s="4">
        <v>0.64611828327179</v>
      </c>
      <c r="G11493" s="4" t="s">
        <v>46403</v>
      </c>
    </row>
    <row r="11494" spans="1:7">
      <c r="A11494" s="4" t="s">
        <v>46404</v>
      </c>
      <c r="B11494" s="4" t="s">
        <v>46405</v>
      </c>
      <c r="C11494" s="4" t="s">
        <v>464</v>
      </c>
      <c r="D11494" s="4">
        <v>32</v>
      </c>
      <c r="E11494" s="4" t="s">
        <v>46406</v>
      </c>
      <c r="F11494" s="4">
        <v>0.64611828327179</v>
      </c>
      <c r="G11494" s="4" t="s">
        <v>46407</v>
      </c>
    </row>
    <row r="11495" spans="1:7">
      <c r="A11495" s="4" t="s">
        <v>46408</v>
      </c>
      <c r="B11495" s="4" t="s">
        <v>46409</v>
      </c>
      <c r="C11495" s="4" t="s">
        <v>464</v>
      </c>
      <c r="D11495" s="4">
        <v>36</v>
      </c>
      <c r="E11495" s="4" t="s">
        <v>46410</v>
      </c>
      <c r="F11495" s="4">
        <v>0.64578241109848</v>
      </c>
      <c r="G11495" s="4" t="s">
        <v>46411</v>
      </c>
    </row>
    <row r="11496" spans="1:7">
      <c r="A11496" s="4" t="s">
        <v>46412</v>
      </c>
      <c r="B11496" s="4" t="s">
        <v>46413</v>
      </c>
      <c r="C11496" s="4" t="s">
        <v>464</v>
      </c>
      <c r="D11496" s="4">
        <v>35</v>
      </c>
      <c r="E11496" s="4" t="s">
        <v>46414</v>
      </c>
      <c r="F11496" s="4">
        <v>0.645719766616821</v>
      </c>
      <c r="G11496" s="4" t="s">
        <v>46415</v>
      </c>
    </row>
    <row r="11497" spans="1:7">
      <c r="A11497" s="4" t="s">
        <v>46416</v>
      </c>
      <c r="B11497" s="4" t="s">
        <v>46417</v>
      </c>
      <c r="C11497" s="4" t="s">
        <v>464</v>
      </c>
      <c r="D11497" s="4">
        <v>28</v>
      </c>
      <c r="E11497" s="4" t="s">
        <v>46418</v>
      </c>
      <c r="F11497" s="4">
        <v>0.645629286766052</v>
      </c>
      <c r="G11497" s="4" t="s">
        <v>46419</v>
      </c>
    </row>
    <row r="11498" spans="1:7">
      <c r="A11498" s="4" t="s">
        <v>46420</v>
      </c>
      <c r="B11498" s="4" t="s">
        <v>46421</v>
      </c>
      <c r="C11498" s="4" t="s">
        <v>464</v>
      </c>
      <c r="D11498" s="4">
        <v>34</v>
      </c>
      <c r="E11498" s="4" t="s">
        <v>46422</v>
      </c>
      <c r="F11498" s="4">
        <v>0.645044267177582</v>
      </c>
      <c r="G11498" s="4" t="s">
        <v>46423</v>
      </c>
    </row>
    <row r="11499" spans="1:7">
      <c r="A11499" s="4" t="s">
        <v>46424</v>
      </c>
      <c r="B11499" s="4" t="s">
        <v>46425</v>
      </c>
      <c r="C11499" s="4" t="s">
        <v>464</v>
      </c>
      <c r="D11499" s="4">
        <v>37</v>
      </c>
      <c r="E11499" s="4" t="s">
        <v>46426</v>
      </c>
      <c r="F11499" s="4">
        <v>0.644973397254944</v>
      </c>
      <c r="G11499" s="4" t="s">
        <v>46427</v>
      </c>
    </row>
    <row r="11500" spans="1:7">
      <c r="A11500" s="4" t="s">
        <v>46428</v>
      </c>
      <c r="B11500" s="4" t="s">
        <v>46429</v>
      </c>
      <c r="C11500" s="4" t="s">
        <v>464</v>
      </c>
      <c r="D11500" s="4">
        <v>36</v>
      </c>
      <c r="E11500" s="4" t="s">
        <v>46430</v>
      </c>
      <c r="F11500" s="4">
        <v>0.644312798976898</v>
      </c>
      <c r="G11500" s="4" t="s">
        <v>46431</v>
      </c>
    </row>
    <row r="11501" spans="1:7">
      <c r="A11501" s="4" t="s">
        <v>46432</v>
      </c>
      <c r="B11501" s="4" t="s">
        <v>46433</v>
      </c>
      <c r="C11501" s="4" t="s">
        <v>464</v>
      </c>
      <c r="D11501" s="4">
        <v>44</v>
      </c>
      <c r="E11501" s="4" t="s">
        <v>46434</v>
      </c>
      <c r="F11501" s="4">
        <v>0.643876910209656</v>
      </c>
      <c r="G11501" s="4" t="s">
        <v>46435</v>
      </c>
    </row>
    <row r="11502" spans="1:7">
      <c r="A11502" s="4" t="s">
        <v>46436</v>
      </c>
      <c r="B11502" s="4" t="s">
        <v>46437</v>
      </c>
      <c r="C11502" s="4" t="s">
        <v>464</v>
      </c>
      <c r="D11502" s="4">
        <v>36</v>
      </c>
      <c r="E11502" s="4" t="s">
        <v>46438</v>
      </c>
      <c r="F11502" s="4">
        <v>0.643619298934937</v>
      </c>
      <c r="G11502" s="4" t="s">
        <v>46439</v>
      </c>
    </row>
    <row r="11503" spans="1:7">
      <c r="A11503" s="4" t="s">
        <v>46440</v>
      </c>
      <c r="B11503" s="4" t="s">
        <v>46441</v>
      </c>
      <c r="C11503" s="4" t="s">
        <v>464</v>
      </c>
      <c r="D11503" s="4">
        <v>33</v>
      </c>
      <c r="E11503" s="4" t="s">
        <v>46442</v>
      </c>
      <c r="F11503" s="4">
        <v>0.643619298934937</v>
      </c>
      <c r="G11503" s="4" t="s">
        <v>46443</v>
      </c>
    </row>
    <row r="11504" spans="1:7">
      <c r="A11504" s="4" t="s">
        <v>46444</v>
      </c>
      <c r="B11504" s="4" t="s">
        <v>46445</v>
      </c>
      <c r="C11504" s="4" t="s">
        <v>464</v>
      </c>
      <c r="D11504" s="4">
        <v>31</v>
      </c>
      <c r="E11504" s="4" t="s">
        <v>46446</v>
      </c>
      <c r="F11504" s="4">
        <v>0.64360785484314</v>
      </c>
      <c r="G11504" s="4" t="s">
        <v>46447</v>
      </c>
    </row>
    <row r="11505" spans="1:7">
      <c r="A11505" s="4" t="s">
        <v>46448</v>
      </c>
      <c r="B11505" s="4" t="s">
        <v>46449</v>
      </c>
      <c r="C11505" s="4" t="s">
        <v>464</v>
      </c>
      <c r="D11505" s="4">
        <v>38</v>
      </c>
      <c r="E11505" s="4" t="s">
        <v>46450</v>
      </c>
      <c r="F11505" s="4">
        <v>0.642628967761993</v>
      </c>
      <c r="G11505" s="4" t="s">
        <v>46451</v>
      </c>
    </row>
    <row r="11506" spans="1:7">
      <c r="A11506" s="4" t="s">
        <v>46452</v>
      </c>
      <c r="B11506" s="4" t="s">
        <v>46453</v>
      </c>
      <c r="C11506" s="4" t="s">
        <v>464</v>
      </c>
      <c r="D11506" s="4">
        <v>42</v>
      </c>
      <c r="E11506" s="4" t="s">
        <v>46454</v>
      </c>
      <c r="F11506" s="4">
        <v>0.641395449638367</v>
      </c>
      <c r="G11506" s="4" t="s">
        <v>46455</v>
      </c>
    </row>
    <row r="11507" spans="1:7">
      <c r="A11507" s="4" t="s">
        <v>46456</v>
      </c>
      <c r="B11507" s="4" t="s">
        <v>46457</v>
      </c>
      <c r="C11507" s="4" t="s">
        <v>464</v>
      </c>
      <c r="D11507" s="4">
        <v>36</v>
      </c>
      <c r="E11507" s="4" t="s">
        <v>46458</v>
      </c>
      <c r="F11507" s="4">
        <v>0.641008853912354</v>
      </c>
      <c r="G11507" s="4" t="s">
        <v>46459</v>
      </c>
    </row>
    <row r="11508" spans="1:7">
      <c r="A11508" s="4" t="s">
        <v>46460</v>
      </c>
      <c r="B11508" s="4" t="s">
        <v>46461</v>
      </c>
      <c r="C11508" s="4" t="s">
        <v>551</v>
      </c>
      <c r="D11508" s="4">
        <v>20</v>
      </c>
      <c r="E11508" s="4" t="s">
        <v>46462</v>
      </c>
      <c r="F11508" s="4">
        <v>0.640242338180542</v>
      </c>
      <c r="G11508" s="4" t="s">
        <v>46463</v>
      </c>
    </row>
    <row r="11509" spans="1:7">
      <c r="A11509" s="4" t="s">
        <v>46464</v>
      </c>
      <c r="B11509" s="4" t="s">
        <v>46465</v>
      </c>
      <c r="C11509" s="4" t="s">
        <v>464</v>
      </c>
      <c r="D11509" s="4">
        <v>36</v>
      </c>
      <c r="E11509" s="4" t="s">
        <v>46466</v>
      </c>
      <c r="F11509" s="4">
        <v>0.64013659954071</v>
      </c>
      <c r="G11509" s="4" t="s">
        <v>46467</v>
      </c>
    </row>
    <row r="11510" spans="1:7">
      <c r="A11510" s="4" t="s">
        <v>46468</v>
      </c>
      <c r="B11510" s="4" t="s">
        <v>46469</v>
      </c>
      <c r="C11510" s="4" t="s">
        <v>464</v>
      </c>
      <c r="D11510" s="4">
        <v>33</v>
      </c>
      <c r="E11510" s="4" t="s">
        <v>46470</v>
      </c>
      <c r="F11510" s="4">
        <v>0.640103042125702</v>
      </c>
      <c r="G11510" s="4" t="s">
        <v>46471</v>
      </c>
    </row>
    <row r="11511" spans="1:7">
      <c r="A11511" s="4" t="s">
        <v>46472</v>
      </c>
      <c r="B11511" s="4" t="s">
        <v>46473</v>
      </c>
      <c r="C11511" s="4" t="s">
        <v>551</v>
      </c>
      <c r="D11511" s="4">
        <v>14</v>
      </c>
      <c r="E11511" s="4" t="s">
        <v>46474</v>
      </c>
      <c r="F11511" s="4">
        <v>0.640103042125702</v>
      </c>
      <c r="G11511" s="4" t="s">
        <v>46475</v>
      </c>
    </row>
    <row r="11512" spans="1:7">
      <c r="A11512" s="4" t="s">
        <v>46476</v>
      </c>
      <c r="B11512" s="4" t="s">
        <v>46477</v>
      </c>
      <c r="C11512" s="4" t="s">
        <v>464</v>
      </c>
      <c r="D11512" s="4">
        <v>36</v>
      </c>
      <c r="E11512" s="4" t="s">
        <v>46478</v>
      </c>
      <c r="F11512" s="4">
        <v>0.639749884605408</v>
      </c>
      <c r="G11512" s="4" t="s">
        <v>46479</v>
      </c>
    </row>
    <row r="11513" spans="1:7">
      <c r="A11513" s="4" t="s">
        <v>46480</v>
      </c>
      <c r="B11513" s="4" t="s">
        <v>46481</v>
      </c>
      <c r="C11513" s="4" t="s">
        <v>464</v>
      </c>
      <c r="D11513" s="4">
        <v>31</v>
      </c>
      <c r="E11513" s="4" t="s">
        <v>46482</v>
      </c>
      <c r="F11513" s="4">
        <v>0.639665365219116</v>
      </c>
      <c r="G11513" s="4" t="s">
        <v>46483</v>
      </c>
    </row>
    <row r="11514" spans="1:7">
      <c r="A11514" s="4" t="s">
        <v>46484</v>
      </c>
      <c r="B11514" s="4" t="s">
        <v>46485</v>
      </c>
      <c r="C11514" s="4" t="s">
        <v>464</v>
      </c>
      <c r="D11514" s="4">
        <v>31</v>
      </c>
      <c r="E11514" s="4" t="s">
        <v>46486</v>
      </c>
      <c r="F11514" s="4">
        <v>0.639665365219116</v>
      </c>
      <c r="G11514" s="4" t="s">
        <v>46487</v>
      </c>
    </row>
    <row r="11515" spans="1:7">
      <c r="A11515" s="4" t="s">
        <v>46488</v>
      </c>
      <c r="B11515" s="4" t="s">
        <v>46489</v>
      </c>
      <c r="C11515" s="4" t="s">
        <v>464</v>
      </c>
      <c r="D11515" s="4">
        <v>29</v>
      </c>
      <c r="E11515" s="4" t="s">
        <v>46490</v>
      </c>
      <c r="F11515" s="4">
        <v>0.639665365219116</v>
      </c>
      <c r="G11515" s="4" t="s">
        <v>46491</v>
      </c>
    </row>
    <row r="11516" spans="1:7">
      <c r="A11516" s="4" t="s">
        <v>46492</v>
      </c>
      <c r="B11516" s="4" t="s">
        <v>46493</v>
      </c>
      <c r="C11516" s="4" t="s">
        <v>464</v>
      </c>
      <c r="D11516" s="4">
        <v>32</v>
      </c>
      <c r="E11516" s="4" t="s">
        <v>46494</v>
      </c>
      <c r="F11516" s="4">
        <v>0.639240145683289</v>
      </c>
      <c r="G11516" s="4" t="s">
        <v>46495</v>
      </c>
    </row>
    <row r="11517" spans="1:7">
      <c r="A11517" s="4" t="s">
        <v>46496</v>
      </c>
      <c r="B11517" s="4" t="s">
        <v>46497</v>
      </c>
      <c r="C11517" s="4" t="s">
        <v>464</v>
      </c>
      <c r="D11517" s="4">
        <v>41</v>
      </c>
      <c r="E11517" s="4" t="s">
        <v>46498</v>
      </c>
      <c r="F11517" s="4">
        <v>0.639027118682861</v>
      </c>
      <c r="G11517" s="4" t="s">
        <v>46499</v>
      </c>
    </row>
    <row r="11518" spans="1:7">
      <c r="A11518" s="4" t="s">
        <v>46500</v>
      </c>
      <c r="B11518" s="4" t="s">
        <v>46501</v>
      </c>
      <c r="C11518" s="4" t="s">
        <v>464</v>
      </c>
      <c r="D11518" s="4">
        <v>38</v>
      </c>
      <c r="E11518" s="4" t="s">
        <v>46502</v>
      </c>
      <c r="F11518" s="4">
        <v>0.638852775096893</v>
      </c>
      <c r="G11518" s="4" t="s">
        <v>46503</v>
      </c>
    </row>
    <row r="11519" spans="1:7">
      <c r="A11519" s="4" t="s">
        <v>46504</v>
      </c>
      <c r="B11519" s="4" t="s">
        <v>46505</v>
      </c>
      <c r="C11519" s="4" t="s">
        <v>464</v>
      </c>
      <c r="D11519" s="4">
        <v>36</v>
      </c>
      <c r="E11519" s="4" t="s">
        <v>46506</v>
      </c>
      <c r="F11519" s="4">
        <v>0.638852775096893</v>
      </c>
      <c r="G11519" s="4" t="s">
        <v>46507</v>
      </c>
    </row>
    <row r="11520" spans="1:7">
      <c r="A11520" s="4" t="s">
        <v>46508</v>
      </c>
      <c r="B11520" s="4" t="s">
        <v>46509</v>
      </c>
      <c r="C11520" s="4" t="s">
        <v>464</v>
      </c>
      <c r="D11520" s="4">
        <v>40</v>
      </c>
      <c r="E11520" s="4" t="s">
        <v>46510</v>
      </c>
      <c r="F11520" s="4">
        <v>0.638758957386017</v>
      </c>
      <c r="G11520" s="4" t="s">
        <v>46511</v>
      </c>
    </row>
    <row r="11521" spans="1:7">
      <c r="A11521" s="4" t="s">
        <v>46512</v>
      </c>
      <c r="B11521" s="4" t="s">
        <v>46513</v>
      </c>
      <c r="C11521" s="4" t="s">
        <v>464</v>
      </c>
      <c r="D11521" s="4">
        <v>37</v>
      </c>
      <c r="E11521" s="4" t="s">
        <v>46514</v>
      </c>
      <c r="F11521" s="4">
        <v>0.638191223144531</v>
      </c>
      <c r="G11521" s="4" t="s">
        <v>46515</v>
      </c>
    </row>
    <row r="11522" spans="1:7">
      <c r="A11522" s="4" t="s">
        <v>46516</v>
      </c>
      <c r="B11522" s="4" t="s">
        <v>46517</v>
      </c>
      <c r="C11522" s="4" t="s">
        <v>464</v>
      </c>
      <c r="D11522" s="4">
        <v>36</v>
      </c>
      <c r="E11522" s="4" t="s">
        <v>46518</v>
      </c>
      <c r="F11522" s="4">
        <v>0.63818347454071</v>
      </c>
      <c r="G11522" s="4" t="s">
        <v>46519</v>
      </c>
    </row>
    <row r="11523" spans="1:7">
      <c r="A11523" s="4" t="s">
        <v>46520</v>
      </c>
      <c r="B11523" s="4" t="s">
        <v>46521</v>
      </c>
      <c r="C11523" s="4" t="s">
        <v>464</v>
      </c>
      <c r="D11523" s="4">
        <v>29</v>
      </c>
      <c r="E11523" s="4" t="s">
        <v>46522</v>
      </c>
      <c r="F11523" s="4">
        <v>0.63818347454071</v>
      </c>
      <c r="G11523" s="4" t="s">
        <v>46523</v>
      </c>
    </row>
    <row r="11524" spans="1:7">
      <c r="A11524" s="4" t="s">
        <v>46524</v>
      </c>
      <c r="B11524" s="4" t="s">
        <v>46525</v>
      </c>
      <c r="C11524" s="4" t="s">
        <v>464</v>
      </c>
      <c r="D11524" s="4">
        <v>33</v>
      </c>
      <c r="E11524" s="4" t="s">
        <v>46526</v>
      </c>
      <c r="F11524" s="4">
        <v>0.637741446495056</v>
      </c>
      <c r="G11524" s="4" t="s">
        <v>46527</v>
      </c>
    </row>
    <row r="11525" spans="1:7">
      <c r="A11525" s="4" t="s">
        <v>46528</v>
      </c>
      <c r="B11525" s="4" t="s">
        <v>46529</v>
      </c>
      <c r="C11525" s="4" t="s">
        <v>4103</v>
      </c>
      <c r="D11525" s="4">
        <v>19</v>
      </c>
      <c r="E11525" s="4" t="s">
        <v>46530</v>
      </c>
      <c r="F11525" s="4">
        <v>0.637267827987671</v>
      </c>
      <c r="G11525" s="4" t="s">
        <v>46531</v>
      </c>
    </row>
    <row r="11526" spans="1:7">
      <c r="A11526" s="4" t="s">
        <v>46532</v>
      </c>
      <c r="B11526" s="4" t="s">
        <v>46533</v>
      </c>
      <c r="C11526" s="4" t="s">
        <v>464</v>
      </c>
      <c r="D11526" s="4">
        <v>27</v>
      </c>
      <c r="E11526" s="4" t="s">
        <v>46534</v>
      </c>
      <c r="F11526" s="4">
        <v>0.637077331542969</v>
      </c>
      <c r="G11526" s="4" t="s">
        <v>46535</v>
      </c>
    </row>
    <row r="11527" spans="1:7">
      <c r="A11527" s="4" t="s">
        <v>46536</v>
      </c>
      <c r="B11527" s="4" t="s">
        <v>46537</v>
      </c>
      <c r="C11527" s="4" t="s">
        <v>4103</v>
      </c>
      <c r="D11527" s="4">
        <v>19</v>
      </c>
      <c r="E11527" s="4" t="s">
        <v>46538</v>
      </c>
      <c r="F11527" s="4">
        <v>0.636903166770935</v>
      </c>
      <c r="G11527" s="4" t="s">
        <v>46539</v>
      </c>
    </row>
    <row r="11528" spans="1:7">
      <c r="A11528" s="4" t="s">
        <v>46540</v>
      </c>
      <c r="B11528" s="4" t="s">
        <v>46541</v>
      </c>
      <c r="C11528" s="4" t="s">
        <v>464</v>
      </c>
      <c r="D11528" s="4">
        <v>42</v>
      </c>
      <c r="E11528" s="4" t="s">
        <v>46542</v>
      </c>
      <c r="F11528" s="4">
        <v>0.636766195297241</v>
      </c>
      <c r="G11528" s="4" t="s">
        <v>46543</v>
      </c>
    </row>
    <row r="11529" spans="1:7">
      <c r="A11529" s="4" t="s">
        <v>46544</v>
      </c>
      <c r="B11529" s="4" t="s">
        <v>46545</v>
      </c>
      <c r="C11529" s="4" t="s">
        <v>464</v>
      </c>
      <c r="D11529" s="4">
        <v>36</v>
      </c>
      <c r="E11529" s="4" t="s">
        <v>46546</v>
      </c>
      <c r="F11529" s="4">
        <v>0.636628985404968</v>
      </c>
      <c r="G11529" s="4" t="s">
        <v>46547</v>
      </c>
    </row>
    <row r="11530" spans="1:7">
      <c r="A11530" s="4" t="s">
        <v>46548</v>
      </c>
      <c r="B11530" s="4" t="s">
        <v>46549</v>
      </c>
      <c r="C11530" s="4" t="s">
        <v>464</v>
      </c>
      <c r="D11530" s="4">
        <v>29</v>
      </c>
      <c r="E11530" s="4" t="s">
        <v>46550</v>
      </c>
      <c r="F11530" s="4">
        <v>0.636628985404968</v>
      </c>
      <c r="G11530" s="4" t="s">
        <v>46551</v>
      </c>
    </row>
    <row r="11531" spans="1:7">
      <c r="A11531" s="4" t="s">
        <v>46552</v>
      </c>
      <c r="B11531" s="4" t="s">
        <v>46553</v>
      </c>
      <c r="C11531" s="4" t="s">
        <v>464</v>
      </c>
      <c r="D11531" s="4">
        <v>37</v>
      </c>
      <c r="E11531" s="4" t="s">
        <v>46554</v>
      </c>
      <c r="F11531" s="4">
        <v>0.635996341705322</v>
      </c>
      <c r="G11531" s="4" t="s">
        <v>46555</v>
      </c>
    </row>
    <row r="11532" spans="1:7">
      <c r="A11532" s="4" t="s">
        <v>46556</v>
      </c>
      <c r="B11532" s="4" t="s">
        <v>46557</v>
      </c>
      <c r="C11532" s="4" t="s">
        <v>464</v>
      </c>
      <c r="D11532" s="4">
        <v>30</v>
      </c>
      <c r="E11532" s="4" t="s">
        <v>46558</v>
      </c>
      <c r="F11532" s="4">
        <v>0.635996341705322</v>
      </c>
      <c r="G11532" s="4" t="s">
        <v>46559</v>
      </c>
    </row>
    <row r="11533" spans="1:7">
      <c r="A11533" s="4" t="s">
        <v>46560</v>
      </c>
      <c r="B11533" s="4" t="s">
        <v>46561</v>
      </c>
      <c r="C11533" s="4" t="s">
        <v>464</v>
      </c>
      <c r="D11533" s="4">
        <v>37</v>
      </c>
      <c r="E11533" s="4" t="s">
        <v>46562</v>
      </c>
      <c r="F11533" s="4">
        <v>0.635439217090607</v>
      </c>
      <c r="G11533" s="4" t="s">
        <v>46563</v>
      </c>
    </row>
    <row r="11534" spans="1:7">
      <c r="A11534" s="4" t="s">
        <v>46564</v>
      </c>
      <c r="B11534" s="4" t="s">
        <v>46565</v>
      </c>
      <c r="C11534" s="4" t="s">
        <v>464</v>
      </c>
      <c r="D11534" s="4">
        <v>40</v>
      </c>
      <c r="E11534" s="4" t="s">
        <v>46566</v>
      </c>
      <c r="F11534" s="4">
        <v>0.634524941444397</v>
      </c>
      <c r="G11534" s="4" t="s">
        <v>46567</v>
      </c>
    </row>
    <row r="11535" spans="1:7">
      <c r="A11535" s="4" t="s">
        <v>46568</v>
      </c>
      <c r="B11535" s="4" t="s">
        <v>46569</v>
      </c>
      <c r="C11535" s="4" t="s">
        <v>464</v>
      </c>
      <c r="D11535" s="4">
        <v>35</v>
      </c>
      <c r="E11535" s="4" t="s">
        <v>46570</v>
      </c>
      <c r="F11535" s="4">
        <v>0.63437020778656</v>
      </c>
      <c r="G11535" s="4" t="s">
        <v>46571</v>
      </c>
    </row>
    <row r="11536" spans="1:7">
      <c r="A11536" s="4" t="s">
        <v>46572</v>
      </c>
      <c r="B11536" s="4" t="s">
        <v>46573</v>
      </c>
      <c r="C11536" s="4" t="s">
        <v>464</v>
      </c>
      <c r="D11536" s="4">
        <v>43</v>
      </c>
      <c r="E11536" s="4" t="s">
        <v>46574</v>
      </c>
      <c r="F11536" s="4">
        <v>0.633908748626709</v>
      </c>
      <c r="G11536" s="4" t="s">
        <v>46575</v>
      </c>
    </row>
    <row r="11537" spans="1:7">
      <c r="A11537" s="4" t="s">
        <v>46576</v>
      </c>
      <c r="B11537" s="4" t="s">
        <v>46577</v>
      </c>
      <c r="C11537" s="4" t="s">
        <v>464</v>
      </c>
      <c r="D11537" s="4">
        <v>41</v>
      </c>
      <c r="E11537" s="4" t="s">
        <v>46578</v>
      </c>
      <c r="F11537" s="4">
        <v>0.633770763874054</v>
      </c>
      <c r="G11537" s="4" t="s">
        <v>46579</v>
      </c>
    </row>
    <row r="11538" spans="1:7">
      <c r="A11538" s="4" t="s">
        <v>46580</v>
      </c>
      <c r="B11538" s="4" t="s">
        <v>46581</v>
      </c>
      <c r="C11538" s="4" t="s">
        <v>3050</v>
      </c>
      <c r="D11538" s="4">
        <v>2</v>
      </c>
      <c r="E11538" s="4" t="s">
        <v>46582</v>
      </c>
      <c r="F11538" s="4">
        <v>0.633352637290955</v>
      </c>
      <c r="G11538" s="4" t="s">
        <v>46583</v>
      </c>
    </row>
    <row r="11539" spans="1:7">
      <c r="A11539" s="4" t="s">
        <v>46584</v>
      </c>
      <c r="B11539" s="4" t="s">
        <v>46585</v>
      </c>
      <c r="C11539" s="4" t="s">
        <v>464</v>
      </c>
      <c r="D11539" s="4">
        <v>40</v>
      </c>
      <c r="E11539" s="4" t="s">
        <v>46586</v>
      </c>
      <c r="F11539" s="4">
        <v>0.633314847946167</v>
      </c>
      <c r="G11539" s="4" t="s">
        <v>46587</v>
      </c>
    </row>
    <row r="11540" spans="1:7">
      <c r="A11540" s="4" t="s">
        <v>46588</v>
      </c>
      <c r="B11540" s="4" t="s">
        <v>46589</v>
      </c>
      <c r="C11540" s="4" t="s">
        <v>464</v>
      </c>
      <c r="D11540" s="4">
        <v>38</v>
      </c>
      <c r="E11540" s="4" t="s">
        <v>46590</v>
      </c>
      <c r="F11540" s="4">
        <v>0.633231401443481</v>
      </c>
      <c r="G11540" s="4" t="s">
        <v>46591</v>
      </c>
    </row>
    <row r="11541" spans="1:7">
      <c r="A11541" s="4" t="s">
        <v>46592</v>
      </c>
      <c r="B11541" s="4" t="s">
        <v>46593</v>
      </c>
      <c r="C11541" s="4" t="s">
        <v>464</v>
      </c>
      <c r="D11541" s="4">
        <v>32</v>
      </c>
      <c r="E11541" s="4" t="s">
        <v>46594</v>
      </c>
      <c r="F11541" s="4">
        <v>0.633231401443481</v>
      </c>
      <c r="G11541" s="4" t="s">
        <v>46595</v>
      </c>
    </row>
    <row r="11542" spans="1:7">
      <c r="A11542" s="4" t="s">
        <v>46596</v>
      </c>
      <c r="B11542" s="4" t="s">
        <v>46597</v>
      </c>
      <c r="C11542" s="4" t="s">
        <v>464</v>
      </c>
      <c r="D11542" s="4">
        <v>32</v>
      </c>
      <c r="E11542" s="4" t="s">
        <v>46598</v>
      </c>
      <c r="F11542" s="4">
        <v>0.633231401443481</v>
      </c>
      <c r="G11542" s="4" t="s">
        <v>46599</v>
      </c>
    </row>
    <row r="11543" spans="1:7">
      <c r="A11543" s="4" t="s">
        <v>46600</v>
      </c>
      <c r="B11543" s="4" t="s">
        <v>46601</v>
      </c>
      <c r="C11543" s="4" t="s">
        <v>464</v>
      </c>
      <c r="D11543" s="4">
        <v>36</v>
      </c>
      <c r="E11543" s="4" t="s">
        <v>46602</v>
      </c>
      <c r="F11543" s="4">
        <v>0.632985889911652</v>
      </c>
      <c r="G11543" s="4" t="s">
        <v>46603</v>
      </c>
    </row>
    <row r="11544" spans="1:7">
      <c r="A11544" s="4" t="s">
        <v>46604</v>
      </c>
      <c r="B11544" s="4" t="s">
        <v>46605</v>
      </c>
      <c r="C11544" s="4" t="s">
        <v>464</v>
      </c>
      <c r="D11544" s="4">
        <v>35</v>
      </c>
      <c r="E11544" s="4" t="s">
        <v>46606</v>
      </c>
      <c r="F11544" s="4">
        <v>0.63277941942215</v>
      </c>
      <c r="G11544" s="4" t="s">
        <v>46607</v>
      </c>
    </row>
    <row r="11545" spans="1:7">
      <c r="A11545" s="4" t="s">
        <v>46608</v>
      </c>
      <c r="B11545" s="4" t="s">
        <v>46609</v>
      </c>
      <c r="C11545" s="4" t="s">
        <v>464</v>
      </c>
      <c r="D11545" s="4">
        <v>33</v>
      </c>
      <c r="E11545" s="4" t="s">
        <v>46610</v>
      </c>
      <c r="F11545" s="4">
        <v>0.63277941942215</v>
      </c>
      <c r="G11545" s="4" t="s">
        <v>46611</v>
      </c>
    </row>
    <row r="11546" spans="1:7">
      <c r="A11546" s="4" t="s">
        <v>46612</v>
      </c>
      <c r="B11546" s="4" t="s">
        <v>46613</v>
      </c>
      <c r="C11546" s="4" t="s">
        <v>464</v>
      </c>
      <c r="D11546" s="4">
        <v>40</v>
      </c>
      <c r="E11546" s="4" t="s">
        <v>46614</v>
      </c>
      <c r="F11546" s="4">
        <v>0.632596492767334</v>
      </c>
      <c r="G11546" s="4" t="s">
        <v>46615</v>
      </c>
    </row>
    <row r="11547" spans="1:7">
      <c r="A11547" s="4" t="s">
        <v>46616</v>
      </c>
      <c r="B11547" s="4" t="s">
        <v>46617</v>
      </c>
      <c r="C11547" s="4" t="s">
        <v>464</v>
      </c>
      <c r="D11547" s="4">
        <v>40</v>
      </c>
      <c r="E11547" s="4" t="s">
        <v>46618</v>
      </c>
      <c r="F11547" s="4">
        <v>0.632501363754272</v>
      </c>
      <c r="G11547" s="4" t="s">
        <v>46619</v>
      </c>
    </row>
    <row r="11548" spans="1:7">
      <c r="A11548" s="4" t="s">
        <v>46620</v>
      </c>
      <c r="B11548" s="4" t="s">
        <v>46621</v>
      </c>
      <c r="C11548" s="4" t="s">
        <v>464</v>
      </c>
      <c r="D11548" s="4">
        <v>40</v>
      </c>
      <c r="E11548" s="4" t="s">
        <v>46622</v>
      </c>
      <c r="F11548" s="4">
        <v>0.632501363754272</v>
      </c>
      <c r="G11548" s="4" t="s">
        <v>46623</v>
      </c>
    </row>
    <row r="11549" spans="1:7">
      <c r="A11549" s="4" t="s">
        <v>46624</v>
      </c>
      <c r="B11549" s="4" t="s">
        <v>46625</v>
      </c>
      <c r="C11549" s="4" t="s">
        <v>464</v>
      </c>
      <c r="D11549" s="4">
        <v>25</v>
      </c>
      <c r="E11549" s="4" t="s">
        <v>46626</v>
      </c>
      <c r="F11549" s="4">
        <v>0.632501363754272</v>
      </c>
      <c r="G11549" s="4" t="s">
        <v>46627</v>
      </c>
    </row>
    <row r="11550" spans="1:7">
      <c r="A11550" s="4" t="s">
        <v>46628</v>
      </c>
      <c r="B11550" s="4" t="s">
        <v>46629</v>
      </c>
      <c r="C11550" s="4" t="s">
        <v>464</v>
      </c>
      <c r="D11550" s="4">
        <v>38</v>
      </c>
      <c r="E11550" s="4" t="s">
        <v>46630</v>
      </c>
      <c r="F11550" s="4">
        <v>0.632069766521454</v>
      </c>
      <c r="G11550" s="4" t="s">
        <v>46631</v>
      </c>
    </row>
    <row r="11551" spans="1:7">
      <c r="A11551" s="4" t="s">
        <v>46632</v>
      </c>
      <c r="B11551" s="4" t="s">
        <v>46633</v>
      </c>
      <c r="C11551" s="4" t="s">
        <v>464</v>
      </c>
      <c r="D11551" s="4">
        <v>36</v>
      </c>
      <c r="E11551" s="4" t="s">
        <v>46634</v>
      </c>
      <c r="F11551" s="4">
        <v>0.631929159164429</v>
      </c>
      <c r="G11551" s="4" t="s">
        <v>46635</v>
      </c>
    </row>
    <row r="11552" spans="1:7">
      <c r="A11552" s="4" t="s">
        <v>46636</v>
      </c>
      <c r="B11552" s="4" t="s">
        <v>46637</v>
      </c>
      <c r="C11552" s="4" t="s">
        <v>464</v>
      </c>
      <c r="D11552" s="4">
        <v>36</v>
      </c>
      <c r="E11552" s="4" t="s">
        <v>46638</v>
      </c>
      <c r="F11552" s="4">
        <v>0.631765246391296</v>
      </c>
      <c r="G11552" s="4" t="s">
        <v>46639</v>
      </c>
    </row>
    <row r="11553" spans="1:7">
      <c r="A11553" s="4" t="s">
        <v>1041</v>
      </c>
      <c r="B11553" s="4" t="s">
        <v>1042</v>
      </c>
      <c r="C11553" s="4" t="s">
        <v>464</v>
      </c>
      <c r="D11553" s="4">
        <v>34</v>
      </c>
      <c r="E11553" s="4" t="s">
        <v>1043</v>
      </c>
      <c r="F11553" s="4">
        <v>0.6317298412323</v>
      </c>
      <c r="G11553" s="4" t="s">
        <v>1044</v>
      </c>
    </row>
    <row r="11554" spans="1:7">
      <c r="A11554" s="4" t="s">
        <v>46640</v>
      </c>
      <c r="B11554" s="4" t="s">
        <v>46641</v>
      </c>
      <c r="C11554" s="4" t="s">
        <v>464</v>
      </c>
      <c r="D11554" s="4">
        <v>36</v>
      </c>
      <c r="E11554" s="4" t="s">
        <v>46642</v>
      </c>
      <c r="F11554" s="4">
        <v>0.631727397441864</v>
      </c>
      <c r="G11554" s="4" t="s">
        <v>46643</v>
      </c>
    </row>
    <row r="11555" spans="1:7">
      <c r="A11555" s="4" t="s">
        <v>46644</v>
      </c>
      <c r="B11555" s="4" t="s">
        <v>46645</v>
      </c>
      <c r="C11555" s="4" t="s">
        <v>464</v>
      </c>
      <c r="D11555" s="4">
        <v>35</v>
      </c>
      <c r="E11555" s="4" t="s">
        <v>46646</v>
      </c>
      <c r="F11555" s="4">
        <v>0.63146561384201</v>
      </c>
      <c r="G11555" s="4" t="s">
        <v>46647</v>
      </c>
    </row>
    <row r="11556" spans="1:7">
      <c r="A11556" s="4" t="s">
        <v>46648</v>
      </c>
      <c r="B11556" s="4" t="s">
        <v>46649</v>
      </c>
      <c r="C11556" s="4" t="s">
        <v>464</v>
      </c>
      <c r="D11556" s="4">
        <v>37</v>
      </c>
      <c r="E11556" s="4" t="s">
        <v>46650</v>
      </c>
      <c r="F11556" s="4">
        <v>0.631222724914551</v>
      </c>
      <c r="G11556" s="4" t="s">
        <v>46651</v>
      </c>
    </row>
    <row r="11557" spans="1:7">
      <c r="A11557" s="4" t="s">
        <v>46652</v>
      </c>
      <c r="B11557" s="4" t="s">
        <v>46653</v>
      </c>
      <c r="C11557" s="4" t="s">
        <v>464</v>
      </c>
      <c r="D11557" s="4">
        <v>35</v>
      </c>
      <c r="E11557" s="4" t="s">
        <v>46654</v>
      </c>
      <c r="F11557" s="4">
        <v>0.630979657173157</v>
      </c>
      <c r="G11557" s="4" t="s">
        <v>46655</v>
      </c>
    </row>
    <row r="11558" spans="1:7">
      <c r="A11558" s="4" t="s">
        <v>46656</v>
      </c>
      <c r="B11558" s="4" t="s">
        <v>46657</v>
      </c>
      <c r="C11558" s="4" t="s">
        <v>464</v>
      </c>
      <c r="D11558" s="4">
        <v>36</v>
      </c>
      <c r="E11558" s="4" t="s">
        <v>46658</v>
      </c>
      <c r="F11558" s="4">
        <v>0.630763709545135</v>
      </c>
      <c r="G11558" s="4" t="s">
        <v>46659</v>
      </c>
    </row>
    <row r="11559" spans="1:7">
      <c r="A11559" s="4" t="s">
        <v>46660</v>
      </c>
      <c r="B11559" s="4" t="s">
        <v>46661</v>
      </c>
      <c r="C11559" s="4" t="s">
        <v>464</v>
      </c>
      <c r="D11559" s="4">
        <v>36</v>
      </c>
      <c r="E11559" s="4" t="s">
        <v>46662</v>
      </c>
      <c r="F11559" s="4">
        <v>0.630645513534546</v>
      </c>
      <c r="G11559" s="4" t="s">
        <v>46663</v>
      </c>
    </row>
    <row r="11560" spans="1:7">
      <c r="A11560" s="4" t="s">
        <v>46664</v>
      </c>
      <c r="B11560" s="4" t="s">
        <v>46665</v>
      </c>
      <c r="C11560" s="4" t="s">
        <v>464</v>
      </c>
      <c r="D11560" s="4">
        <v>35</v>
      </c>
      <c r="E11560" s="4" t="s">
        <v>46666</v>
      </c>
      <c r="F11560" s="4">
        <v>0.630464673042297</v>
      </c>
      <c r="G11560" s="4" t="s">
        <v>46667</v>
      </c>
    </row>
    <row r="11561" spans="1:7">
      <c r="A11561" s="4" t="s">
        <v>46668</v>
      </c>
      <c r="B11561" s="4" t="s">
        <v>46669</v>
      </c>
      <c r="C11561" s="4" t="s">
        <v>464</v>
      </c>
      <c r="D11561" s="4">
        <v>34</v>
      </c>
      <c r="E11561" s="4" t="s">
        <v>46670</v>
      </c>
      <c r="F11561" s="4">
        <v>0.630298316478729</v>
      </c>
      <c r="G11561" s="4" t="s">
        <v>46671</v>
      </c>
    </row>
    <row r="11562" spans="1:7">
      <c r="A11562" s="4" t="s">
        <v>46672</v>
      </c>
      <c r="B11562" s="4" t="s">
        <v>46673</v>
      </c>
      <c r="C11562" s="4" t="s">
        <v>464</v>
      </c>
      <c r="D11562" s="4">
        <v>34</v>
      </c>
      <c r="E11562" s="4" t="s">
        <v>46674</v>
      </c>
      <c r="F11562" s="4">
        <v>0.630206286907196</v>
      </c>
      <c r="G11562" s="4" t="s">
        <v>46675</v>
      </c>
    </row>
    <row r="11563" spans="1:7">
      <c r="A11563" s="4" t="s">
        <v>46676</v>
      </c>
      <c r="B11563" s="4" t="s">
        <v>46677</v>
      </c>
      <c r="C11563" s="4" t="s">
        <v>464</v>
      </c>
      <c r="D11563" s="4">
        <v>38</v>
      </c>
      <c r="E11563" s="4" t="s">
        <v>46678</v>
      </c>
      <c r="F11563" s="4">
        <v>0.629932522773743</v>
      </c>
      <c r="G11563" s="4" t="s">
        <v>46679</v>
      </c>
    </row>
    <row r="11564" spans="1:7">
      <c r="A11564" s="4" t="s">
        <v>46680</v>
      </c>
      <c r="B11564" s="4" t="s">
        <v>46681</v>
      </c>
      <c r="C11564" s="4" t="s">
        <v>464</v>
      </c>
      <c r="D11564" s="4">
        <v>27</v>
      </c>
      <c r="E11564" s="4" t="s">
        <v>46682</v>
      </c>
      <c r="F11564" s="4">
        <v>0.629470825195313</v>
      </c>
      <c r="G11564" s="4" t="s">
        <v>46683</v>
      </c>
    </row>
    <row r="11565" spans="1:7">
      <c r="A11565" s="4" t="s">
        <v>46684</v>
      </c>
      <c r="B11565" s="4" t="s">
        <v>46685</v>
      </c>
      <c r="C11565" s="4" t="s">
        <v>464</v>
      </c>
      <c r="D11565" s="4">
        <v>38</v>
      </c>
      <c r="E11565" s="4" t="s">
        <v>46686</v>
      </c>
      <c r="F11565" s="4">
        <v>0.629294276237488</v>
      </c>
      <c r="G11565" s="4" t="s">
        <v>46687</v>
      </c>
    </row>
    <row r="11566" spans="1:7">
      <c r="A11566" s="4" t="s">
        <v>46688</v>
      </c>
      <c r="B11566" s="4" t="s">
        <v>46689</v>
      </c>
      <c r="C11566" s="4" t="s">
        <v>464</v>
      </c>
      <c r="D11566" s="4">
        <v>38</v>
      </c>
      <c r="E11566" s="4" t="s">
        <v>46690</v>
      </c>
      <c r="F11566" s="4">
        <v>0.629294276237488</v>
      </c>
      <c r="G11566" s="4" t="s">
        <v>46691</v>
      </c>
    </row>
    <row r="11567" spans="1:7">
      <c r="A11567" s="4" t="s">
        <v>46692</v>
      </c>
      <c r="B11567" s="4" t="s">
        <v>46693</v>
      </c>
      <c r="C11567" s="4" t="s">
        <v>464</v>
      </c>
      <c r="D11567" s="4">
        <v>38</v>
      </c>
      <c r="E11567" s="4" t="s">
        <v>46694</v>
      </c>
      <c r="F11567" s="4">
        <v>0.629294276237488</v>
      </c>
      <c r="G11567" s="4" t="s">
        <v>46695</v>
      </c>
    </row>
    <row r="11568" spans="1:7">
      <c r="A11568" s="4" t="s">
        <v>46696</v>
      </c>
      <c r="B11568" s="4" t="s">
        <v>46697</v>
      </c>
      <c r="C11568" s="4" t="s">
        <v>464</v>
      </c>
      <c r="D11568" s="4">
        <v>35</v>
      </c>
      <c r="E11568" s="4" t="s">
        <v>46698</v>
      </c>
      <c r="F11568" s="4">
        <v>0.629294276237488</v>
      </c>
      <c r="G11568" s="4" t="s">
        <v>46699</v>
      </c>
    </row>
    <row r="11569" spans="1:7">
      <c r="A11569" s="4" t="s">
        <v>46700</v>
      </c>
      <c r="B11569" s="4" t="s">
        <v>46701</v>
      </c>
      <c r="C11569" s="4" t="s">
        <v>464</v>
      </c>
      <c r="D11569" s="4">
        <v>34</v>
      </c>
      <c r="E11569" s="4" t="s">
        <v>46702</v>
      </c>
      <c r="F11569" s="4">
        <v>0.629294276237488</v>
      </c>
      <c r="G11569" s="4" t="s">
        <v>46703</v>
      </c>
    </row>
    <row r="11570" spans="1:7">
      <c r="A11570" s="4" t="s">
        <v>46704</v>
      </c>
      <c r="B11570" s="4" t="s">
        <v>46705</v>
      </c>
      <c r="C11570" s="4" t="s">
        <v>464</v>
      </c>
      <c r="D11570" s="4">
        <v>44</v>
      </c>
      <c r="E11570" s="4" t="s">
        <v>46706</v>
      </c>
      <c r="F11570" s="4">
        <v>0.629235029220581</v>
      </c>
      <c r="G11570" s="4" t="s">
        <v>46707</v>
      </c>
    </row>
    <row r="11571" spans="1:7">
      <c r="A11571" s="4" t="s">
        <v>46708</v>
      </c>
      <c r="B11571" s="4" t="s">
        <v>46709</v>
      </c>
      <c r="C11571" s="4" t="s">
        <v>464</v>
      </c>
      <c r="D11571" s="4">
        <v>40</v>
      </c>
      <c r="E11571" s="4" t="s">
        <v>46710</v>
      </c>
      <c r="F11571" s="4">
        <v>0.629229664802551</v>
      </c>
      <c r="G11571" s="4" t="s">
        <v>46711</v>
      </c>
    </row>
    <row r="11572" spans="1:7">
      <c r="A11572" s="4" t="s">
        <v>46712</v>
      </c>
      <c r="B11572" s="4" t="s">
        <v>46713</v>
      </c>
      <c r="C11572" s="4" t="s">
        <v>464</v>
      </c>
      <c r="D11572" s="4">
        <v>34</v>
      </c>
      <c r="E11572" s="4" t="s">
        <v>46714</v>
      </c>
      <c r="F11572" s="4">
        <v>0.629200458526611</v>
      </c>
      <c r="G11572" s="4" t="s">
        <v>46715</v>
      </c>
    </row>
    <row r="11573" spans="1:7">
      <c r="A11573" s="4" t="s">
        <v>46716</v>
      </c>
      <c r="B11573" s="4" t="s">
        <v>46717</v>
      </c>
      <c r="C11573" s="4" t="s">
        <v>464</v>
      </c>
      <c r="D11573" s="4">
        <v>39</v>
      </c>
      <c r="E11573" s="4" t="s">
        <v>46718</v>
      </c>
      <c r="F11573" s="4">
        <v>0.629151582717896</v>
      </c>
      <c r="G11573" s="4" t="s">
        <v>46719</v>
      </c>
    </row>
    <row r="11574" spans="1:7">
      <c r="A11574" s="4" t="s">
        <v>46720</v>
      </c>
      <c r="B11574" s="4" t="s">
        <v>46721</v>
      </c>
      <c r="C11574" s="4" t="s">
        <v>464</v>
      </c>
      <c r="D11574" s="4">
        <v>37</v>
      </c>
      <c r="E11574" s="4" t="s">
        <v>46722</v>
      </c>
      <c r="F11574" s="4">
        <v>0.629151582717896</v>
      </c>
      <c r="G11574" s="4" t="s">
        <v>46723</v>
      </c>
    </row>
    <row r="11575" spans="1:7">
      <c r="A11575" s="4" t="s">
        <v>46724</v>
      </c>
      <c r="B11575" s="4" t="s">
        <v>46725</v>
      </c>
      <c r="C11575" s="4" t="s">
        <v>464</v>
      </c>
      <c r="D11575" s="4">
        <v>35</v>
      </c>
      <c r="E11575" s="4" t="s">
        <v>46726</v>
      </c>
      <c r="F11575" s="4">
        <v>0.628776550292969</v>
      </c>
      <c r="G11575" s="4" t="s">
        <v>46727</v>
      </c>
    </row>
    <row r="11576" spans="1:7">
      <c r="A11576" s="4" t="s">
        <v>46728</v>
      </c>
      <c r="B11576" s="4" t="s">
        <v>46729</v>
      </c>
      <c r="C11576" s="4" t="s">
        <v>464</v>
      </c>
      <c r="D11576" s="4">
        <v>35</v>
      </c>
      <c r="E11576" s="4" t="s">
        <v>46730</v>
      </c>
      <c r="F11576" s="4">
        <v>0.628576755523682</v>
      </c>
      <c r="G11576" s="4" t="s">
        <v>46731</v>
      </c>
    </row>
    <row r="11577" spans="1:7">
      <c r="A11577" s="4" t="s">
        <v>46732</v>
      </c>
      <c r="B11577" s="4" t="s">
        <v>46733</v>
      </c>
      <c r="C11577" s="4" t="s">
        <v>464</v>
      </c>
      <c r="D11577" s="4">
        <v>33</v>
      </c>
      <c r="E11577" s="4" t="s">
        <v>46734</v>
      </c>
      <c r="F11577" s="4">
        <v>0.628242611885071</v>
      </c>
      <c r="G11577" s="4" t="s">
        <v>46735</v>
      </c>
    </row>
    <row r="11578" spans="1:7">
      <c r="A11578" s="4" t="s">
        <v>46736</v>
      </c>
      <c r="B11578" s="4" t="s">
        <v>46737</v>
      </c>
      <c r="C11578" s="4" t="s">
        <v>464</v>
      </c>
      <c r="D11578" s="4">
        <v>45</v>
      </c>
      <c r="E11578" s="4" t="s">
        <v>46738</v>
      </c>
      <c r="F11578" s="4">
        <v>0.627793312072754</v>
      </c>
      <c r="G11578" s="4" t="s">
        <v>46739</v>
      </c>
    </row>
    <row r="11579" spans="1:7">
      <c r="A11579" s="4" t="s">
        <v>46740</v>
      </c>
      <c r="B11579" s="4" t="s">
        <v>46741</v>
      </c>
      <c r="C11579" s="4" t="s">
        <v>464</v>
      </c>
      <c r="D11579" s="4">
        <v>34</v>
      </c>
      <c r="E11579" s="4" t="s">
        <v>46742</v>
      </c>
      <c r="F11579" s="4">
        <v>0.627790570259094</v>
      </c>
      <c r="G11579" s="4" t="s">
        <v>46743</v>
      </c>
    </row>
    <row r="11580" spans="1:7">
      <c r="A11580" s="4" t="s">
        <v>46744</v>
      </c>
      <c r="B11580" s="4" t="s">
        <v>46745</v>
      </c>
      <c r="C11580" s="4" t="s">
        <v>464</v>
      </c>
      <c r="D11580" s="4">
        <v>32</v>
      </c>
      <c r="E11580" s="4" t="s">
        <v>46746</v>
      </c>
      <c r="F11580" s="4">
        <v>0.627380847930908</v>
      </c>
      <c r="G11580" s="4" t="s">
        <v>46747</v>
      </c>
    </row>
    <row r="11581" spans="1:7">
      <c r="A11581" s="4" t="s">
        <v>46748</v>
      </c>
      <c r="B11581" s="4" t="s">
        <v>46749</v>
      </c>
      <c r="C11581" s="4" t="s">
        <v>464</v>
      </c>
      <c r="D11581" s="4">
        <v>28</v>
      </c>
      <c r="E11581" s="4" t="s">
        <v>46750</v>
      </c>
      <c r="F11581" s="4">
        <v>0.627380847930908</v>
      </c>
      <c r="G11581" s="4" t="s">
        <v>46751</v>
      </c>
    </row>
    <row r="11582" spans="1:7">
      <c r="A11582" s="4" t="s">
        <v>46752</v>
      </c>
      <c r="B11582" s="4" t="s">
        <v>46753</v>
      </c>
      <c r="C11582" s="4" t="s">
        <v>551</v>
      </c>
      <c r="D11582" s="4">
        <v>20</v>
      </c>
      <c r="E11582" s="4" t="s">
        <v>46754</v>
      </c>
      <c r="F11582" s="4">
        <v>0.627380847930908</v>
      </c>
      <c r="G11582" s="4" t="s">
        <v>46755</v>
      </c>
    </row>
    <row r="11583" spans="1:7">
      <c r="A11583" s="4" t="s">
        <v>46756</v>
      </c>
      <c r="B11583" s="4" t="s">
        <v>46757</v>
      </c>
      <c r="C11583" s="4" t="s">
        <v>464</v>
      </c>
      <c r="D11583" s="4">
        <v>41</v>
      </c>
      <c r="E11583" s="4" t="s">
        <v>46758</v>
      </c>
      <c r="F11583" s="4">
        <v>0.626943171024323</v>
      </c>
      <c r="G11583" s="4" t="s">
        <v>46759</v>
      </c>
    </row>
    <row r="11584" spans="1:7">
      <c r="A11584" s="4" t="s">
        <v>46760</v>
      </c>
      <c r="B11584" s="4" t="s">
        <v>46761</v>
      </c>
      <c r="C11584" s="4" t="s">
        <v>464</v>
      </c>
      <c r="D11584" s="4">
        <v>39</v>
      </c>
      <c r="E11584" s="4" t="s">
        <v>46762</v>
      </c>
      <c r="F11584" s="4">
        <v>0.625741243362427</v>
      </c>
      <c r="G11584" s="4" t="s">
        <v>46763</v>
      </c>
    </row>
    <row r="11585" spans="1:7">
      <c r="A11585" s="4" t="s">
        <v>46764</v>
      </c>
      <c r="B11585" s="4" t="s">
        <v>46765</v>
      </c>
      <c r="C11585" s="4" t="s">
        <v>464</v>
      </c>
      <c r="D11585" s="4">
        <v>40</v>
      </c>
      <c r="E11585" s="4" t="s">
        <v>46766</v>
      </c>
      <c r="F11585" s="4">
        <v>0.625691890716553</v>
      </c>
      <c r="G11585" s="4" t="s">
        <v>46767</v>
      </c>
    </row>
    <row r="11586" spans="1:7">
      <c r="A11586" s="4" t="s">
        <v>46768</v>
      </c>
      <c r="B11586" s="4" t="s">
        <v>46769</v>
      </c>
      <c r="C11586" s="4" t="s">
        <v>464</v>
      </c>
      <c r="D11586" s="4">
        <v>36</v>
      </c>
      <c r="E11586" s="4" t="s">
        <v>46770</v>
      </c>
      <c r="F11586" s="4">
        <v>0.625691890716553</v>
      </c>
      <c r="G11586" s="4" t="s">
        <v>46771</v>
      </c>
    </row>
    <row r="11587" spans="1:7">
      <c r="A11587" s="4" t="s">
        <v>46772</v>
      </c>
      <c r="B11587" s="4" t="s">
        <v>46773</v>
      </c>
      <c r="C11587" s="4" t="s">
        <v>464</v>
      </c>
      <c r="D11587" s="4">
        <v>35</v>
      </c>
      <c r="E11587" s="4" t="s">
        <v>46774</v>
      </c>
      <c r="F11587" s="4">
        <v>0.625691890716553</v>
      </c>
      <c r="G11587" s="4" t="s">
        <v>46775</v>
      </c>
    </row>
    <row r="11588" spans="1:7">
      <c r="A11588" s="4" t="s">
        <v>46776</v>
      </c>
      <c r="B11588" s="4" t="s">
        <v>46777</v>
      </c>
      <c r="C11588" s="4" t="s">
        <v>464</v>
      </c>
      <c r="D11588" s="4">
        <v>32</v>
      </c>
      <c r="E11588" s="4" t="s">
        <v>46778</v>
      </c>
      <c r="F11588" s="4">
        <v>0.625691890716553</v>
      </c>
      <c r="G11588" s="4" t="s">
        <v>46779</v>
      </c>
    </row>
    <row r="11589" spans="1:7">
      <c r="A11589" s="4" t="s">
        <v>46780</v>
      </c>
      <c r="B11589" s="4" t="s">
        <v>46781</v>
      </c>
      <c r="C11589" s="4" t="s">
        <v>464</v>
      </c>
      <c r="D11589" s="4">
        <v>36</v>
      </c>
      <c r="E11589" s="4" t="s">
        <v>46782</v>
      </c>
      <c r="F11589" s="4">
        <v>0.625461280345917</v>
      </c>
      <c r="G11589" s="4" t="s">
        <v>46783</v>
      </c>
    </row>
    <row r="11590" spans="1:7">
      <c r="A11590" s="4" t="s">
        <v>46784</v>
      </c>
      <c r="B11590" s="4" t="s">
        <v>46785</v>
      </c>
      <c r="C11590" s="4" t="s">
        <v>464</v>
      </c>
      <c r="D11590" s="4">
        <v>44</v>
      </c>
      <c r="E11590" s="4" t="s">
        <v>46786</v>
      </c>
      <c r="F11590" s="4">
        <v>0.625439763069153</v>
      </c>
      <c r="G11590" s="4" t="s">
        <v>46787</v>
      </c>
    </row>
    <row r="11591" spans="1:7">
      <c r="A11591" s="4" t="s">
        <v>46788</v>
      </c>
      <c r="B11591" s="4" t="s">
        <v>46789</v>
      </c>
      <c r="C11591" s="4" t="s">
        <v>464</v>
      </c>
      <c r="D11591" s="4">
        <v>38</v>
      </c>
      <c r="E11591" s="4" t="s">
        <v>46790</v>
      </c>
      <c r="F11591" s="4">
        <v>0.625399887561798</v>
      </c>
      <c r="G11591" s="4" t="s">
        <v>46791</v>
      </c>
    </row>
    <row r="11592" spans="1:7">
      <c r="A11592" s="4" t="s">
        <v>46792</v>
      </c>
      <c r="B11592" s="4" t="s">
        <v>46793</v>
      </c>
      <c r="C11592" s="4" t="s">
        <v>464</v>
      </c>
      <c r="D11592" s="4">
        <v>33</v>
      </c>
      <c r="E11592" s="4" t="s">
        <v>46794</v>
      </c>
      <c r="F11592" s="4">
        <v>0.625219464302063</v>
      </c>
      <c r="G11592" s="4" t="s">
        <v>46795</v>
      </c>
    </row>
    <row r="11593" spans="1:7">
      <c r="A11593" s="4" t="s">
        <v>46796</v>
      </c>
      <c r="B11593" s="4" t="s">
        <v>46797</v>
      </c>
      <c r="C11593" s="4" t="s">
        <v>464</v>
      </c>
      <c r="D11593" s="4">
        <v>26</v>
      </c>
      <c r="E11593" s="4" t="s">
        <v>46798</v>
      </c>
      <c r="F11593" s="4">
        <v>0.624955177307129</v>
      </c>
      <c r="G11593" s="4" t="s">
        <v>46799</v>
      </c>
    </row>
    <row r="11594" spans="1:7">
      <c r="A11594" s="4" t="s">
        <v>46800</v>
      </c>
      <c r="B11594" s="4" t="s">
        <v>46801</v>
      </c>
      <c r="C11594" s="4" t="s">
        <v>464</v>
      </c>
      <c r="D11594" s="4">
        <v>42</v>
      </c>
      <c r="E11594" s="4" t="s">
        <v>46802</v>
      </c>
      <c r="F11594" s="4">
        <v>0.624833345413208</v>
      </c>
      <c r="G11594" s="4" t="s">
        <v>46803</v>
      </c>
    </row>
    <row r="11595" spans="1:7">
      <c r="A11595" s="4" t="s">
        <v>46804</v>
      </c>
      <c r="B11595" s="4" t="s">
        <v>46805</v>
      </c>
      <c r="C11595" s="4" t="s">
        <v>464</v>
      </c>
      <c r="D11595" s="4">
        <v>38</v>
      </c>
      <c r="E11595" s="4" t="s">
        <v>46806</v>
      </c>
      <c r="F11595" s="4">
        <v>0.624761641025543</v>
      </c>
      <c r="G11595" s="4" t="s">
        <v>46807</v>
      </c>
    </row>
    <row r="11596" spans="1:7">
      <c r="A11596" s="4" t="s">
        <v>46808</v>
      </c>
      <c r="B11596" s="4" t="s">
        <v>46809</v>
      </c>
      <c r="C11596" s="4" t="s">
        <v>464</v>
      </c>
      <c r="D11596" s="4">
        <v>35</v>
      </c>
      <c r="E11596" s="4" t="s">
        <v>46810</v>
      </c>
      <c r="F11596" s="4">
        <v>0.62445330619812</v>
      </c>
      <c r="G11596" s="4" t="s">
        <v>46811</v>
      </c>
    </row>
    <row r="11597" spans="1:7">
      <c r="A11597" s="4" t="s">
        <v>46812</v>
      </c>
      <c r="B11597" s="4" t="s">
        <v>46813</v>
      </c>
      <c r="C11597" s="4" t="s">
        <v>464</v>
      </c>
      <c r="D11597" s="4">
        <v>28</v>
      </c>
      <c r="E11597" s="4" t="s">
        <v>46814</v>
      </c>
      <c r="F11597" s="4">
        <v>0.62445330619812</v>
      </c>
      <c r="G11597" s="4" t="s">
        <v>46815</v>
      </c>
    </row>
    <row r="11598" spans="1:7">
      <c r="A11598" s="4" t="s">
        <v>46816</v>
      </c>
      <c r="B11598" s="4" t="s">
        <v>46817</v>
      </c>
      <c r="C11598" s="4" t="s">
        <v>464</v>
      </c>
      <c r="D11598" s="4">
        <v>36</v>
      </c>
      <c r="E11598" s="4" t="s">
        <v>46818</v>
      </c>
      <c r="F11598" s="4">
        <v>0.624142825603485</v>
      </c>
      <c r="G11598" s="4" t="s">
        <v>46819</v>
      </c>
    </row>
    <row r="11599" spans="1:7">
      <c r="A11599" s="4" t="s">
        <v>46820</v>
      </c>
      <c r="B11599" s="4" t="s">
        <v>46821</v>
      </c>
      <c r="C11599" s="4" t="s">
        <v>1124</v>
      </c>
      <c r="D11599" s="4">
        <v>2</v>
      </c>
      <c r="E11599" s="4" t="s">
        <v>46822</v>
      </c>
      <c r="F11599" s="4">
        <v>0.62387353181839</v>
      </c>
      <c r="G11599" s="4" t="s">
        <v>46823</v>
      </c>
    </row>
    <row r="11600" spans="1:7">
      <c r="A11600" s="4" t="s">
        <v>46824</v>
      </c>
      <c r="B11600" s="4" t="s">
        <v>46825</v>
      </c>
      <c r="C11600" s="4" t="s">
        <v>464</v>
      </c>
      <c r="D11600" s="4">
        <v>45</v>
      </c>
      <c r="E11600" s="4" t="s">
        <v>46826</v>
      </c>
      <c r="F11600" s="4">
        <v>0.623213231563568</v>
      </c>
      <c r="G11600" s="4" t="s">
        <v>46827</v>
      </c>
    </row>
    <row r="11601" spans="1:7">
      <c r="A11601" s="4" t="s">
        <v>46828</v>
      </c>
      <c r="B11601" s="4" t="s">
        <v>46829</v>
      </c>
      <c r="C11601" s="4" t="s">
        <v>464</v>
      </c>
      <c r="D11601" s="4">
        <v>41</v>
      </c>
      <c r="E11601" s="4" t="s">
        <v>46830</v>
      </c>
      <c r="F11601" s="4">
        <v>0.622942805290222</v>
      </c>
      <c r="G11601" s="4" t="s">
        <v>46831</v>
      </c>
    </row>
    <row r="11602" spans="1:7">
      <c r="A11602" s="4" t="s">
        <v>46832</v>
      </c>
      <c r="B11602" s="4" t="s">
        <v>46833</v>
      </c>
      <c r="C11602" s="4" t="s">
        <v>464</v>
      </c>
      <c r="D11602" s="4">
        <v>37</v>
      </c>
      <c r="E11602" s="4" t="s">
        <v>46834</v>
      </c>
      <c r="F11602" s="4">
        <v>0.62188047170639</v>
      </c>
      <c r="G11602" s="4" t="s">
        <v>46835</v>
      </c>
    </row>
    <row r="11603" spans="1:7">
      <c r="A11603" s="4" t="s">
        <v>46836</v>
      </c>
      <c r="B11603" s="4" t="s">
        <v>46837</v>
      </c>
      <c r="C11603" s="4" t="s">
        <v>464</v>
      </c>
      <c r="D11603" s="4">
        <v>33</v>
      </c>
      <c r="E11603" s="4" t="s">
        <v>46838</v>
      </c>
      <c r="F11603" s="4">
        <v>0.62188047170639</v>
      </c>
      <c r="G11603" s="4" t="s">
        <v>46839</v>
      </c>
    </row>
    <row r="11604" spans="1:7">
      <c r="A11604" s="4" t="s">
        <v>46840</v>
      </c>
      <c r="B11604" s="4" t="s">
        <v>46841</v>
      </c>
      <c r="C11604" s="4" t="s">
        <v>464</v>
      </c>
      <c r="D11604" s="4">
        <v>34</v>
      </c>
      <c r="E11604" s="4" t="s">
        <v>46842</v>
      </c>
      <c r="F11604" s="4">
        <v>0.62180882692337</v>
      </c>
      <c r="G11604" s="4" t="s">
        <v>46843</v>
      </c>
    </row>
    <row r="11605" spans="1:7">
      <c r="A11605" s="4" t="s">
        <v>46844</v>
      </c>
      <c r="B11605" s="4" t="s">
        <v>46845</v>
      </c>
      <c r="C11605" s="4" t="s">
        <v>464</v>
      </c>
      <c r="D11605" s="4">
        <v>41</v>
      </c>
      <c r="E11605" s="4" t="s">
        <v>46846</v>
      </c>
      <c r="F11605" s="4">
        <v>0.620603203773499</v>
      </c>
      <c r="G11605" s="4" t="s">
        <v>46847</v>
      </c>
    </row>
    <row r="11606" spans="1:7">
      <c r="A11606" s="4" t="s">
        <v>46848</v>
      </c>
      <c r="B11606" s="4" t="s">
        <v>46849</v>
      </c>
      <c r="C11606" s="4" t="s">
        <v>464</v>
      </c>
      <c r="D11606" s="4">
        <v>33</v>
      </c>
      <c r="E11606" s="4" t="s">
        <v>46850</v>
      </c>
      <c r="F11606" s="4">
        <v>0.620370984077454</v>
      </c>
      <c r="G11606" s="4" t="s">
        <v>46851</v>
      </c>
    </row>
    <row r="11607" spans="1:7">
      <c r="A11607" s="4" t="s">
        <v>46852</v>
      </c>
      <c r="B11607" s="4" t="s">
        <v>46853</v>
      </c>
      <c r="C11607" s="4" t="s">
        <v>551</v>
      </c>
      <c r="D11607" s="4">
        <v>12</v>
      </c>
      <c r="E11607" s="4" t="s">
        <v>46854</v>
      </c>
      <c r="F11607" s="4">
        <v>0.620370984077454</v>
      </c>
      <c r="G11607" s="4" t="s">
        <v>46855</v>
      </c>
    </row>
    <row r="11608" spans="1:7">
      <c r="A11608" s="4" t="s">
        <v>46856</v>
      </c>
      <c r="B11608" s="4" t="s">
        <v>46857</v>
      </c>
      <c r="C11608" s="4" t="s">
        <v>464</v>
      </c>
      <c r="D11608" s="4">
        <v>37</v>
      </c>
      <c r="E11608" s="4" t="s">
        <v>46858</v>
      </c>
      <c r="F11608" s="4">
        <v>0.619958341121674</v>
      </c>
      <c r="G11608" s="4" t="s">
        <v>46859</v>
      </c>
    </row>
    <row r="11609" spans="1:7">
      <c r="A11609" s="4" t="s">
        <v>46860</v>
      </c>
      <c r="B11609" s="4" t="s">
        <v>46861</v>
      </c>
      <c r="C11609" s="4" t="s">
        <v>464</v>
      </c>
      <c r="D11609" s="4">
        <v>30</v>
      </c>
      <c r="E11609" s="4" t="s">
        <v>46862</v>
      </c>
      <c r="F11609" s="4">
        <v>0.619469165802002</v>
      </c>
      <c r="G11609" s="4" t="s">
        <v>46863</v>
      </c>
    </row>
    <row r="11610" spans="1:7">
      <c r="A11610" s="4" t="s">
        <v>46864</v>
      </c>
      <c r="B11610" s="4" t="s">
        <v>46865</v>
      </c>
      <c r="C11610" s="4" t="s">
        <v>551</v>
      </c>
      <c r="D11610" s="4">
        <v>18</v>
      </c>
      <c r="E11610" s="4" t="s">
        <v>46866</v>
      </c>
      <c r="F11610" s="4">
        <v>0.619460940361023</v>
      </c>
      <c r="G11610" s="4" t="s">
        <v>46867</v>
      </c>
    </row>
    <row r="11611" spans="1:7">
      <c r="A11611" s="4" t="s">
        <v>46868</v>
      </c>
      <c r="B11611" s="4" t="s">
        <v>46869</v>
      </c>
      <c r="C11611" s="4" t="s">
        <v>551</v>
      </c>
      <c r="D11611" s="4">
        <v>20</v>
      </c>
      <c r="E11611" s="4" t="s">
        <v>46870</v>
      </c>
      <c r="F11611" s="4">
        <v>0.619089066982269</v>
      </c>
      <c r="G11611" s="4" t="s">
        <v>46871</v>
      </c>
    </row>
    <row r="11612" spans="1:7">
      <c r="A11612" s="4" t="s">
        <v>46872</v>
      </c>
      <c r="B11612" s="4" t="s">
        <v>46873</v>
      </c>
      <c r="C11612" s="4" t="s">
        <v>464</v>
      </c>
      <c r="D11612" s="4">
        <v>36</v>
      </c>
      <c r="E11612" s="4" t="s">
        <v>46874</v>
      </c>
      <c r="F11612" s="4">
        <v>0.618892550468445</v>
      </c>
      <c r="G11612" s="4" t="s">
        <v>46875</v>
      </c>
    </row>
    <row r="11613" spans="1:7">
      <c r="A11613" s="4" t="s">
        <v>46876</v>
      </c>
      <c r="B11613" s="4" t="s">
        <v>46877</v>
      </c>
      <c r="C11613" s="4" t="s">
        <v>464</v>
      </c>
      <c r="D11613" s="4">
        <v>37</v>
      </c>
      <c r="E11613" s="4" t="s">
        <v>46878</v>
      </c>
      <c r="F11613" s="4">
        <v>0.618809103965759</v>
      </c>
      <c r="G11613" s="4" t="s">
        <v>46879</v>
      </c>
    </row>
    <row r="11614" spans="1:7">
      <c r="A11614" s="4" t="s">
        <v>46880</v>
      </c>
      <c r="B11614" s="4" t="s">
        <v>46881</v>
      </c>
      <c r="C11614" s="4" t="s">
        <v>464</v>
      </c>
      <c r="D11614" s="4">
        <v>36</v>
      </c>
      <c r="E11614" s="4" t="s">
        <v>46882</v>
      </c>
      <c r="F11614" s="4">
        <v>0.618809103965759</v>
      </c>
      <c r="G11614" s="4" t="s">
        <v>46883</v>
      </c>
    </row>
    <row r="11615" spans="1:7">
      <c r="A11615" s="4" t="s">
        <v>46884</v>
      </c>
      <c r="B11615" s="4" t="s">
        <v>46885</v>
      </c>
      <c r="C11615" s="4" t="s">
        <v>464</v>
      </c>
      <c r="D11615" s="4">
        <v>35</v>
      </c>
      <c r="E11615" s="4" t="s">
        <v>46886</v>
      </c>
      <c r="F11615" s="4">
        <v>0.618809103965759</v>
      </c>
      <c r="G11615" s="4" t="s">
        <v>46887</v>
      </c>
    </row>
    <row r="11616" spans="1:7">
      <c r="A11616" s="4" t="s">
        <v>46888</v>
      </c>
      <c r="B11616" s="4" t="s">
        <v>46889</v>
      </c>
      <c r="C11616" s="4" t="s">
        <v>464</v>
      </c>
      <c r="D11616" s="4">
        <v>34</v>
      </c>
      <c r="E11616" s="4" t="s">
        <v>46890</v>
      </c>
      <c r="F11616" s="4">
        <v>0.618809103965759</v>
      </c>
      <c r="G11616" s="4" t="s">
        <v>46891</v>
      </c>
    </row>
    <row r="11617" spans="1:7">
      <c r="A11617" s="4" t="s">
        <v>46892</v>
      </c>
      <c r="B11617" s="4" t="s">
        <v>46893</v>
      </c>
      <c r="C11617" s="4" t="s">
        <v>551</v>
      </c>
      <c r="D11617" s="4">
        <v>16</v>
      </c>
      <c r="E11617" s="4" t="s">
        <v>46894</v>
      </c>
      <c r="F11617" s="4">
        <v>0.618809103965759</v>
      </c>
      <c r="G11617" s="4" t="s">
        <v>46895</v>
      </c>
    </row>
    <row r="11618" spans="1:7">
      <c r="A11618" s="4" t="s">
        <v>46896</v>
      </c>
      <c r="B11618" s="4" t="s">
        <v>46897</v>
      </c>
      <c r="C11618" s="4" t="s">
        <v>464</v>
      </c>
      <c r="D11618" s="4">
        <v>36</v>
      </c>
      <c r="E11618" s="4" t="s">
        <v>46898</v>
      </c>
      <c r="F11618" s="4">
        <v>0.618272304534912</v>
      </c>
      <c r="G11618" s="4" t="s">
        <v>46899</v>
      </c>
    </row>
    <row r="11619" spans="1:7">
      <c r="A11619" s="4" t="s">
        <v>46900</v>
      </c>
      <c r="B11619" s="4" t="s">
        <v>46901</v>
      </c>
      <c r="C11619" s="4" t="s">
        <v>464</v>
      </c>
      <c r="D11619" s="4">
        <v>35</v>
      </c>
      <c r="E11619" s="4" t="s">
        <v>46902</v>
      </c>
      <c r="F11619" s="4">
        <v>0.618013739585876</v>
      </c>
      <c r="G11619" s="4" t="s">
        <v>46903</v>
      </c>
    </row>
    <row r="11620" spans="1:7">
      <c r="A11620" s="4" t="s">
        <v>46904</v>
      </c>
      <c r="B11620" s="4" t="s">
        <v>46905</v>
      </c>
      <c r="C11620" s="4" t="s">
        <v>464</v>
      </c>
      <c r="D11620" s="4">
        <v>37</v>
      </c>
      <c r="E11620" s="4" t="s">
        <v>46906</v>
      </c>
      <c r="F11620" s="4">
        <v>0.617926239967346</v>
      </c>
      <c r="G11620" s="4" t="s">
        <v>46907</v>
      </c>
    </row>
    <row r="11621" spans="1:7">
      <c r="A11621" s="4" t="s">
        <v>46908</v>
      </c>
      <c r="B11621" s="4" t="s">
        <v>46909</v>
      </c>
      <c r="C11621" s="4" t="s">
        <v>464</v>
      </c>
      <c r="D11621" s="4">
        <v>36</v>
      </c>
      <c r="E11621" s="4" t="s">
        <v>46910</v>
      </c>
      <c r="F11621" s="4">
        <v>0.617926239967346</v>
      </c>
      <c r="G11621" s="4" t="s">
        <v>46911</v>
      </c>
    </row>
    <row r="11622" spans="1:7">
      <c r="A11622" s="4" t="s">
        <v>46912</v>
      </c>
      <c r="B11622" s="4" t="s">
        <v>46913</v>
      </c>
      <c r="C11622" s="4" t="s">
        <v>464</v>
      </c>
      <c r="D11622" s="4">
        <v>37</v>
      </c>
      <c r="E11622" s="4" t="s">
        <v>46914</v>
      </c>
      <c r="F11622" s="4">
        <v>0.617503941059113</v>
      </c>
      <c r="G11622" s="4" t="s">
        <v>46915</v>
      </c>
    </row>
    <row r="11623" spans="1:7">
      <c r="A11623" s="4" t="s">
        <v>46916</v>
      </c>
      <c r="B11623" s="4" t="s">
        <v>46917</v>
      </c>
      <c r="C11623" s="4" t="s">
        <v>464</v>
      </c>
      <c r="D11623" s="4">
        <v>36</v>
      </c>
      <c r="E11623" s="4" t="s">
        <v>46918</v>
      </c>
      <c r="F11623" s="4">
        <v>0.617503941059113</v>
      </c>
      <c r="G11623" s="4" t="s">
        <v>46919</v>
      </c>
    </row>
    <row r="11624" spans="1:7">
      <c r="A11624" s="4" t="s">
        <v>46920</v>
      </c>
      <c r="B11624" s="4" t="s">
        <v>46921</v>
      </c>
      <c r="C11624" s="4" t="s">
        <v>464</v>
      </c>
      <c r="D11624" s="4">
        <v>39</v>
      </c>
      <c r="E11624" s="4" t="s">
        <v>46922</v>
      </c>
      <c r="F11624" s="4">
        <v>0.617410123348236</v>
      </c>
      <c r="G11624" s="4" t="s">
        <v>46923</v>
      </c>
    </row>
    <row r="11625" spans="1:7">
      <c r="A11625" s="4" t="s">
        <v>46924</v>
      </c>
      <c r="B11625" s="4" t="s">
        <v>46925</v>
      </c>
      <c r="C11625" s="4" t="s">
        <v>464</v>
      </c>
      <c r="D11625" s="4">
        <v>41</v>
      </c>
      <c r="E11625" s="4" t="s">
        <v>46926</v>
      </c>
      <c r="F11625" s="4">
        <v>0.616429448127747</v>
      </c>
      <c r="G11625" s="4" t="s">
        <v>46927</v>
      </c>
    </row>
    <row r="11626" spans="1:7">
      <c r="A11626" s="4" t="s">
        <v>46928</v>
      </c>
      <c r="B11626" s="4" t="s">
        <v>46929</v>
      </c>
      <c r="C11626" s="4" t="s">
        <v>464</v>
      </c>
      <c r="D11626" s="4">
        <v>34</v>
      </c>
      <c r="E11626" s="4" t="s">
        <v>46930</v>
      </c>
      <c r="F11626" s="4">
        <v>0.616429448127747</v>
      </c>
      <c r="G11626" s="4" t="s">
        <v>46931</v>
      </c>
    </row>
    <row r="11627" spans="1:7">
      <c r="A11627" s="4" t="s">
        <v>46932</v>
      </c>
      <c r="B11627" s="4" t="s">
        <v>46933</v>
      </c>
      <c r="C11627" s="4" t="s">
        <v>464</v>
      </c>
      <c r="D11627" s="4">
        <v>37</v>
      </c>
      <c r="E11627" s="4" t="s">
        <v>46934</v>
      </c>
      <c r="F11627" s="4">
        <v>0.615969896316528</v>
      </c>
      <c r="G11627" s="4" t="s">
        <v>46935</v>
      </c>
    </row>
    <row r="11628" spans="1:7">
      <c r="A11628" s="4" t="s">
        <v>46936</v>
      </c>
      <c r="B11628" s="4" t="s">
        <v>46937</v>
      </c>
      <c r="C11628" s="4" t="s">
        <v>464</v>
      </c>
      <c r="D11628" s="4">
        <v>36</v>
      </c>
      <c r="E11628" s="4" t="s">
        <v>46938</v>
      </c>
      <c r="F11628" s="4">
        <v>0.615969896316528</v>
      </c>
      <c r="G11628" s="4" t="s">
        <v>46939</v>
      </c>
    </row>
    <row r="11629" spans="1:7">
      <c r="A11629" s="4" t="s">
        <v>46940</v>
      </c>
      <c r="B11629" s="4" t="s">
        <v>46941</v>
      </c>
      <c r="C11629" s="4" t="s">
        <v>464</v>
      </c>
      <c r="D11629" s="4">
        <v>35</v>
      </c>
      <c r="E11629" s="4" t="s">
        <v>46942</v>
      </c>
      <c r="F11629" s="4">
        <v>0.615969896316528</v>
      </c>
      <c r="G11629" s="4" t="s">
        <v>46943</v>
      </c>
    </row>
    <row r="11630" spans="1:7">
      <c r="A11630" s="4" t="s">
        <v>46944</v>
      </c>
      <c r="B11630" s="4" t="s">
        <v>46945</v>
      </c>
      <c r="C11630" s="4" t="s">
        <v>464</v>
      </c>
      <c r="D11630" s="4">
        <v>38</v>
      </c>
      <c r="E11630" s="4" t="s">
        <v>46946</v>
      </c>
      <c r="F11630" s="4">
        <v>0.615922689437866</v>
      </c>
      <c r="G11630" s="4" t="s">
        <v>46947</v>
      </c>
    </row>
    <row r="11631" spans="1:7">
      <c r="A11631" s="4" t="s">
        <v>46948</v>
      </c>
      <c r="B11631" s="4" t="s">
        <v>46949</v>
      </c>
      <c r="C11631" s="4" t="s">
        <v>464</v>
      </c>
      <c r="D11631" s="4">
        <v>31</v>
      </c>
      <c r="E11631" s="4" t="s">
        <v>46950</v>
      </c>
      <c r="F11631" s="4">
        <v>0.615922689437866</v>
      </c>
      <c r="G11631" s="4" t="s">
        <v>46951</v>
      </c>
    </row>
    <row r="11632" spans="1:7">
      <c r="A11632" s="4" t="s">
        <v>46952</v>
      </c>
      <c r="B11632" s="4" t="s">
        <v>46953</v>
      </c>
      <c r="C11632" s="4" t="s">
        <v>464</v>
      </c>
      <c r="D11632" s="4">
        <v>40</v>
      </c>
      <c r="E11632" s="4" t="s">
        <v>46954</v>
      </c>
      <c r="F11632" s="4">
        <v>0.615479946136475</v>
      </c>
      <c r="G11632" s="4" t="s">
        <v>46955</v>
      </c>
    </row>
    <row r="11633" spans="1:7">
      <c r="A11633" s="4" t="s">
        <v>46956</v>
      </c>
      <c r="B11633" s="4" t="s">
        <v>46957</v>
      </c>
      <c r="C11633" s="4" t="s">
        <v>464</v>
      </c>
      <c r="D11633" s="4">
        <v>24</v>
      </c>
      <c r="E11633" s="4" t="s">
        <v>46958</v>
      </c>
      <c r="F11633" s="4">
        <v>0.615427196025848</v>
      </c>
      <c r="G11633" s="4" t="s">
        <v>46959</v>
      </c>
    </row>
    <row r="11634" spans="1:7">
      <c r="A11634" s="4" t="s">
        <v>46960</v>
      </c>
      <c r="B11634" s="4" t="s">
        <v>46961</v>
      </c>
      <c r="C11634" s="4" t="s">
        <v>464</v>
      </c>
      <c r="D11634" s="4">
        <v>30</v>
      </c>
      <c r="E11634" s="4" t="s">
        <v>46962</v>
      </c>
      <c r="F11634" s="4">
        <v>0.615211546421051</v>
      </c>
      <c r="G11634" s="4" t="s">
        <v>46963</v>
      </c>
    </row>
    <row r="11635" spans="1:7">
      <c r="A11635" s="4" t="s">
        <v>46964</v>
      </c>
      <c r="B11635" s="4" t="s">
        <v>46965</v>
      </c>
      <c r="C11635" s="4" t="s">
        <v>464</v>
      </c>
      <c r="D11635" s="4">
        <v>30</v>
      </c>
      <c r="E11635" s="4" t="s">
        <v>46966</v>
      </c>
      <c r="F11635" s="4">
        <v>0.615177810192108</v>
      </c>
      <c r="G11635" s="4" t="s">
        <v>46967</v>
      </c>
    </row>
    <row r="11636" spans="1:7">
      <c r="A11636" s="4" t="s">
        <v>46968</v>
      </c>
      <c r="B11636" s="4" t="s">
        <v>46969</v>
      </c>
      <c r="C11636" s="4" t="s">
        <v>464</v>
      </c>
      <c r="D11636" s="4">
        <v>37</v>
      </c>
      <c r="E11636" s="4" t="s">
        <v>46970</v>
      </c>
      <c r="F11636" s="4">
        <v>0.614627003669739</v>
      </c>
      <c r="G11636" s="4" t="s">
        <v>46971</v>
      </c>
    </row>
    <row r="11637" spans="1:7">
      <c r="A11637" s="4" t="s">
        <v>46972</v>
      </c>
      <c r="B11637" s="4" t="s">
        <v>46973</v>
      </c>
      <c r="C11637" s="4" t="s">
        <v>464</v>
      </c>
      <c r="D11637" s="4">
        <v>37</v>
      </c>
      <c r="E11637" s="4" t="s">
        <v>46974</v>
      </c>
      <c r="F11637" s="4">
        <v>0.614614486694336</v>
      </c>
      <c r="G11637" s="4" t="s">
        <v>46975</v>
      </c>
    </row>
    <row r="11638" spans="1:7">
      <c r="A11638" s="4" t="s">
        <v>46976</v>
      </c>
      <c r="B11638" s="4" t="s">
        <v>46977</v>
      </c>
      <c r="C11638" s="4" t="s">
        <v>464</v>
      </c>
      <c r="D11638" s="4">
        <v>26</v>
      </c>
      <c r="E11638" s="4" t="s">
        <v>46978</v>
      </c>
      <c r="F11638" s="4">
        <v>0.614391505718231</v>
      </c>
      <c r="G11638" s="4" t="s">
        <v>46979</v>
      </c>
    </row>
    <row r="11639" spans="1:7">
      <c r="A11639" s="4" t="s">
        <v>46980</v>
      </c>
      <c r="B11639" s="4" t="s">
        <v>46981</v>
      </c>
      <c r="C11639" s="4" t="s">
        <v>464</v>
      </c>
      <c r="D11639" s="4">
        <v>37</v>
      </c>
      <c r="E11639" s="4" t="s">
        <v>46982</v>
      </c>
      <c r="F11639" s="4">
        <v>0.614370465278625</v>
      </c>
      <c r="G11639" s="4" t="s">
        <v>46983</v>
      </c>
    </row>
    <row r="11640" spans="1:7">
      <c r="A11640" s="4" t="s">
        <v>46984</v>
      </c>
      <c r="B11640" s="4" t="s">
        <v>46985</v>
      </c>
      <c r="C11640" s="4" t="s">
        <v>464</v>
      </c>
      <c r="D11640" s="4">
        <v>41</v>
      </c>
      <c r="E11640" s="4" t="s">
        <v>46986</v>
      </c>
      <c r="F11640" s="4">
        <v>0.614348948001862</v>
      </c>
      <c r="G11640" s="4" t="s">
        <v>46987</v>
      </c>
    </row>
    <row r="11641" spans="1:7">
      <c r="A11641" s="4" t="s">
        <v>46988</v>
      </c>
      <c r="B11641" s="4" t="s">
        <v>46989</v>
      </c>
      <c r="C11641" s="4" t="s">
        <v>551</v>
      </c>
      <c r="D11641" s="4">
        <v>13</v>
      </c>
      <c r="E11641" s="4" t="s">
        <v>46990</v>
      </c>
      <c r="F11641" s="4">
        <v>0.614348948001862</v>
      </c>
      <c r="G11641" s="4" t="s">
        <v>46991</v>
      </c>
    </row>
    <row r="11642" spans="1:7">
      <c r="A11642" s="4" t="s">
        <v>46992</v>
      </c>
      <c r="B11642" s="4" t="s">
        <v>46993</v>
      </c>
      <c r="C11642" s="4" t="s">
        <v>464</v>
      </c>
      <c r="D11642" s="4">
        <v>40</v>
      </c>
      <c r="E11642" s="4" t="s">
        <v>46994</v>
      </c>
      <c r="F11642" s="4">
        <v>0.613830983638763</v>
      </c>
      <c r="G11642" s="4" t="s">
        <v>46995</v>
      </c>
    </row>
    <row r="11643" spans="1:7">
      <c r="A11643" s="4" t="s">
        <v>46996</v>
      </c>
      <c r="B11643" s="4" t="s">
        <v>46997</v>
      </c>
      <c r="C11643" s="4" t="s">
        <v>464</v>
      </c>
      <c r="D11643" s="4">
        <v>34</v>
      </c>
      <c r="E11643" s="4" t="s">
        <v>46998</v>
      </c>
      <c r="F11643" s="4">
        <v>0.613746047019958</v>
      </c>
      <c r="G11643" s="4" t="s">
        <v>46999</v>
      </c>
    </row>
    <row r="11644" spans="1:7">
      <c r="A11644" s="4" t="s">
        <v>47000</v>
      </c>
      <c r="B11644" s="4" t="s">
        <v>47001</v>
      </c>
      <c r="C11644" s="4" t="s">
        <v>464</v>
      </c>
      <c r="D11644" s="4">
        <v>34</v>
      </c>
      <c r="E11644" s="4" t="s">
        <v>47002</v>
      </c>
      <c r="F11644" s="4">
        <v>0.613746047019958</v>
      </c>
      <c r="G11644" s="4" t="s">
        <v>47003</v>
      </c>
    </row>
    <row r="11645" spans="1:7">
      <c r="A11645" s="4" t="s">
        <v>47004</v>
      </c>
      <c r="B11645" s="4" t="s">
        <v>47005</v>
      </c>
      <c r="C11645" s="4" t="s">
        <v>551</v>
      </c>
      <c r="D11645" s="4">
        <v>21</v>
      </c>
      <c r="E11645" s="4" t="s">
        <v>47006</v>
      </c>
      <c r="F11645" s="4">
        <v>0.613746047019958</v>
      </c>
      <c r="G11645" s="4" t="s">
        <v>47007</v>
      </c>
    </row>
    <row r="11646" spans="1:7">
      <c r="A11646" s="4" t="s">
        <v>47008</v>
      </c>
      <c r="B11646" s="4" t="s">
        <v>47009</v>
      </c>
      <c r="C11646" s="4" t="s">
        <v>464</v>
      </c>
      <c r="D11646" s="4">
        <v>45</v>
      </c>
      <c r="E11646" s="4" t="s">
        <v>47010</v>
      </c>
      <c r="F11646" s="4">
        <v>0.613264083862305</v>
      </c>
      <c r="G11646" s="4" t="s">
        <v>47011</v>
      </c>
    </row>
    <row r="11647" spans="1:7">
      <c r="A11647" s="4" t="s">
        <v>47012</v>
      </c>
      <c r="B11647" s="4" t="s">
        <v>47013</v>
      </c>
      <c r="C11647" s="4" t="s">
        <v>464</v>
      </c>
      <c r="D11647" s="4">
        <v>37</v>
      </c>
      <c r="E11647" s="4" t="s">
        <v>47014</v>
      </c>
      <c r="F11647" s="4">
        <v>0.613122463226318</v>
      </c>
      <c r="G11647" s="4" t="s">
        <v>47015</v>
      </c>
    </row>
    <row r="11648" spans="1:7">
      <c r="A11648" s="4" t="s">
        <v>47016</v>
      </c>
      <c r="B11648" s="4" t="s">
        <v>47017</v>
      </c>
      <c r="C11648" s="4" t="s">
        <v>464</v>
      </c>
      <c r="D11648" s="4">
        <v>42</v>
      </c>
      <c r="E11648" s="4" t="s">
        <v>47018</v>
      </c>
      <c r="F11648" s="4">
        <v>0.612953543663025</v>
      </c>
      <c r="G11648" s="4" t="s">
        <v>47019</v>
      </c>
    </row>
    <row r="11649" spans="1:7">
      <c r="A11649" s="4" t="s">
        <v>47020</v>
      </c>
      <c r="B11649" s="4" t="s">
        <v>47021</v>
      </c>
      <c r="C11649" s="4" t="s">
        <v>464</v>
      </c>
      <c r="D11649" s="4">
        <v>41</v>
      </c>
      <c r="E11649" s="4" t="s">
        <v>47022</v>
      </c>
      <c r="F11649" s="4">
        <v>0.612288117408752</v>
      </c>
      <c r="G11649" s="4" t="s">
        <v>47023</v>
      </c>
    </row>
    <row r="11650" spans="1:7">
      <c r="A11650" s="4" t="s">
        <v>47024</v>
      </c>
      <c r="B11650" s="4" t="s">
        <v>47025</v>
      </c>
      <c r="C11650" s="4" t="s">
        <v>4103</v>
      </c>
      <c r="D11650" s="4">
        <v>32</v>
      </c>
      <c r="E11650" s="4" t="s">
        <v>47026</v>
      </c>
      <c r="F11650" s="4">
        <v>0.612056612968445</v>
      </c>
      <c r="G11650" s="4" t="s">
        <v>47027</v>
      </c>
    </row>
    <row r="11651" spans="1:7">
      <c r="A11651" s="4" t="s">
        <v>47028</v>
      </c>
      <c r="B11651" s="4" t="s">
        <v>47029</v>
      </c>
      <c r="C11651" s="4" t="s">
        <v>464</v>
      </c>
      <c r="D11651" s="4">
        <v>37</v>
      </c>
      <c r="E11651" s="4" t="s">
        <v>47030</v>
      </c>
      <c r="F11651" s="4">
        <v>0.612035393714905</v>
      </c>
      <c r="G11651" s="4" t="s">
        <v>47031</v>
      </c>
    </row>
    <row r="11652" spans="1:7">
      <c r="A11652" s="4" t="s">
        <v>47032</v>
      </c>
      <c r="B11652" s="4" t="s">
        <v>47033</v>
      </c>
      <c r="C11652" s="4" t="s">
        <v>464</v>
      </c>
      <c r="D11652" s="4">
        <v>36</v>
      </c>
      <c r="E11652" s="4" t="s">
        <v>47034</v>
      </c>
      <c r="F11652" s="4">
        <v>0.611214816570282</v>
      </c>
      <c r="G11652" s="4" t="s">
        <v>47035</v>
      </c>
    </row>
    <row r="11653" spans="1:7">
      <c r="A11653" s="4" t="s">
        <v>47036</v>
      </c>
      <c r="B11653" s="4" t="s">
        <v>47037</v>
      </c>
      <c r="C11653" s="4" t="s">
        <v>464</v>
      </c>
      <c r="D11653" s="4">
        <v>38</v>
      </c>
      <c r="E11653" s="4" t="s">
        <v>47038</v>
      </c>
      <c r="F11653" s="4">
        <v>0.611208558082581</v>
      </c>
      <c r="G11653" s="4" t="s">
        <v>47039</v>
      </c>
    </row>
    <row r="11654" spans="1:7">
      <c r="A11654" s="4" t="s">
        <v>47040</v>
      </c>
      <c r="B11654" s="4" t="s">
        <v>47041</v>
      </c>
      <c r="C11654" s="4" t="s">
        <v>464</v>
      </c>
      <c r="D11654" s="4">
        <v>39</v>
      </c>
      <c r="E11654" s="4" t="s">
        <v>47042</v>
      </c>
      <c r="F11654" s="4">
        <v>0.610491991043091</v>
      </c>
      <c r="G11654" s="4" t="s">
        <v>47043</v>
      </c>
    </row>
    <row r="11655" spans="1:7">
      <c r="A11655" s="4" t="s">
        <v>47044</v>
      </c>
      <c r="B11655" s="4" t="s">
        <v>47045</v>
      </c>
      <c r="C11655" s="4" t="s">
        <v>464</v>
      </c>
      <c r="D11655" s="4">
        <v>38</v>
      </c>
      <c r="E11655" s="4" t="s">
        <v>47046</v>
      </c>
      <c r="F11655" s="4">
        <v>0.610266327857971</v>
      </c>
      <c r="G11655" s="4" t="s">
        <v>47047</v>
      </c>
    </row>
    <row r="11656" spans="1:7">
      <c r="A11656" s="4" t="s">
        <v>47048</v>
      </c>
      <c r="B11656" s="4" t="s">
        <v>47049</v>
      </c>
      <c r="C11656" s="4" t="s">
        <v>464</v>
      </c>
      <c r="D11656" s="4">
        <v>30</v>
      </c>
      <c r="E11656" s="4" t="s">
        <v>47050</v>
      </c>
      <c r="F11656" s="4">
        <v>0.610090136528015</v>
      </c>
      <c r="G11656" s="4" t="s">
        <v>47051</v>
      </c>
    </row>
    <row r="11657" spans="1:7">
      <c r="A11657" s="4" t="s">
        <v>47052</v>
      </c>
      <c r="B11657" s="4" t="s">
        <v>47053</v>
      </c>
      <c r="C11657" s="4" t="s">
        <v>464</v>
      </c>
      <c r="D11657" s="4">
        <v>37</v>
      </c>
      <c r="E11657" s="4" t="s">
        <v>47054</v>
      </c>
      <c r="F11657" s="4">
        <v>0.609896540641785</v>
      </c>
      <c r="G11657" s="4" t="s">
        <v>47055</v>
      </c>
    </row>
    <row r="11658" spans="1:7">
      <c r="A11658" s="4" t="s">
        <v>47056</v>
      </c>
      <c r="B11658" s="4" t="s">
        <v>47057</v>
      </c>
      <c r="C11658" s="4" t="s">
        <v>464</v>
      </c>
      <c r="D11658" s="4">
        <v>36</v>
      </c>
      <c r="E11658" s="4" t="s">
        <v>47058</v>
      </c>
      <c r="F11658" s="4">
        <v>0.609896540641785</v>
      </c>
      <c r="G11658" s="4" t="s">
        <v>47059</v>
      </c>
    </row>
    <row r="11659" spans="1:7">
      <c r="A11659" s="4" t="s">
        <v>47060</v>
      </c>
      <c r="B11659" s="4" t="s">
        <v>47061</v>
      </c>
      <c r="C11659" s="4" t="s">
        <v>464</v>
      </c>
      <c r="D11659" s="4">
        <v>35</v>
      </c>
      <c r="E11659" s="4" t="s">
        <v>47062</v>
      </c>
      <c r="F11659" s="4">
        <v>0.609896540641785</v>
      </c>
      <c r="G11659" s="4" t="s">
        <v>47063</v>
      </c>
    </row>
    <row r="11660" spans="1:7">
      <c r="A11660" s="4" t="s">
        <v>47064</v>
      </c>
      <c r="B11660" s="4" t="s">
        <v>47065</v>
      </c>
      <c r="C11660" s="4" t="s">
        <v>464</v>
      </c>
      <c r="D11660" s="4">
        <v>35</v>
      </c>
      <c r="E11660" s="4" t="s">
        <v>47066</v>
      </c>
      <c r="F11660" s="4">
        <v>0.609896540641785</v>
      </c>
      <c r="G11660" s="4" t="s">
        <v>47067</v>
      </c>
    </row>
    <row r="11661" spans="1:7">
      <c r="A11661" s="4" t="s">
        <v>47068</v>
      </c>
      <c r="B11661" s="4" t="s">
        <v>47069</v>
      </c>
      <c r="C11661" s="4" t="s">
        <v>464</v>
      </c>
      <c r="D11661" s="4">
        <v>34</v>
      </c>
      <c r="E11661" s="4" t="s">
        <v>47070</v>
      </c>
      <c r="F11661" s="4">
        <v>0.609800636768341</v>
      </c>
      <c r="G11661" s="4" t="s">
        <v>47071</v>
      </c>
    </row>
    <row r="11662" spans="1:7">
      <c r="A11662" s="4" t="s">
        <v>47072</v>
      </c>
      <c r="B11662" s="4" t="s">
        <v>47073</v>
      </c>
      <c r="C11662" s="4" t="s">
        <v>464</v>
      </c>
      <c r="D11662" s="4">
        <v>39</v>
      </c>
      <c r="E11662" s="4" t="s">
        <v>47074</v>
      </c>
      <c r="F11662" s="4">
        <v>0.609618425369263</v>
      </c>
      <c r="G11662" s="4" t="s">
        <v>47075</v>
      </c>
    </row>
    <row r="11663" spans="1:7">
      <c r="A11663" s="4" t="s">
        <v>47076</v>
      </c>
      <c r="B11663" s="4" t="s">
        <v>47077</v>
      </c>
      <c r="C11663" s="4" t="s">
        <v>464</v>
      </c>
      <c r="D11663" s="4">
        <v>35</v>
      </c>
      <c r="E11663" s="4" t="s">
        <v>47078</v>
      </c>
      <c r="F11663" s="4">
        <v>0.609618425369263</v>
      </c>
      <c r="G11663" s="4" t="s">
        <v>47079</v>
      </c>
    </row>
    <row r="11664" spans="1:7">
      <c r="A11664" s="4" t="s">
        <v>47080</v>
      </c>
      <c r="B11664" s="4" t="s">
        <v>47081</v>
      </c>
      <c r="C11664" s="4" t="s">
        <v>3050</v>
      </c>
      <c r="D11664" s="4">
        <v>2</v>
      </c>
      <c r="E11664" s="4" t="s">
        <v>47082</v>
      </c>
      <c r="F11664" s="4">
        <v>0.609395623207092</v>
      </c>
      <c r="G11664" s="4" t="s">
        <v>47083</v>
      </c>
    </row>
    <row r="11665" spans="1:7">
      <c r="A11665" s="4" t="s">
        <v>47084</v>
      </c>
      <c r="B11665" s="4" t="s">
        <v>47085</v>
      </c>
      <c r="C11665" s="4" t="s">
        <v>464</v>
      </c>
      <c r="D11665" s="4">
        <v>38</v>
      </c>
      <c r="E11665" s="4" t="s">
        <v>47086</v>
      </c>
      <c r="F11665" s="4">
        <v>0.609391510486603</v>
      </c>
      <c r="G11665" s="4" t="s">
        <v>47087</v>
      </c>
    </row>
    <row r="11666" spans="1:7">
      <c r="A11666" s="4" t="s">
        <v>47088</v>
      </c>
      <c r="B11666" s="4" t="s">
        <v>47089</v>
      </c>
      <c r="C11666" s="4" t="s">
        <v>464</v>
      </c>
      <c r="D11666" s="4">
        <v>40</v>
      </c>
      <c r="E11666" s="4" t="s">
        <v>47090</v>
      </c>
      <c r="F11666" s="4">
        <v>0.609047889709473</v>
      </c>
      <c r="G11666" s="4" t="s">
        <v>47091</v>
      </c>
    </row>
    <row r="11667" spans="1:7">
      <c r="A11667" s="4" t="s">
        <v>47092</v>
      </c>
      <c r="B11667" s="4" t="s">
        <v>47093</v>
      </c>
      <c r="C11667" s="4" t="s">
        <v>551</v>
      </c>
      <c r="D11667" s="4">
        <v>18</v>
      </c>
      <c r="E11667" s="4" t="s">
        <v>47094</v>
      </c>
      <c r="F11667" s="4">
        <v>0.608883261680603</v>
      </c>
      <c r="G11667" s="4" t="s">
        <v>47095</v>
      </c>
    </row>
    <row r="11668" spans="1:7">
      <c r="A11668" s="4" t="s">
        <v>47096</v>
      </c>
      <c r="B11668" s="4" t="s">
        <v>47097</v>
      </c>
      <c r="C11668" s="4" t="s">
        <v>464</v>
      </c>
      <c r="D11668" s="4">
        <v>38</v>
      </c>
      <c r="E11668" s="4" t="s">
        <v>47098</v>
      </c>
      <c r="F11668" s="4">
        <v>0.608857452869415</v>
      </c>
      <c r="G11668" s="4" t="s">
        <v>47099</v>
      </c>
    </row>
    <row r="11669" spans="1:7">
      <c r="A11669" s="4" t="s">
        <v>47100</v>
      </c>
      <c r="B11669" s="4" t="s">
        <v>47101</v>
      </c>
      <c r="C11669" s="4" t="s">
        <v>464</v>
      </c>
      <c r="D11669" s="4">
        <v>37</v>
      </c>
      <c r="E11669" s="4" t="s">
        <v>47102</v>
      </c>
      <c r="F11669" s="4">
        <v>0.608556032180786</v>
      </c>
      <c r="G11669" s="4" t="s">
        <v>47103</v>
      </c>
    </row>
    <row r="11670" spans="1:7">
      <c r="A11670" s="4" t="s">
        <v>47104</v>
      </c>
      <c r="B11670" s="4" t="s">
        <v>47105</v>
      </c>
      <c r="C11670" s="4" t="s">
        <v>464</v>
      </c>
      <c r="D11670" s="4">
        <v>35</v>
      </c>
      <c r="E11670" s="4" t="s">
        <v>47106</v>
      </c>
      <c r="F11670" s="4">
        <v>0.608556032180786</v>
      </c>
      <c r="G11670" s="4" t="s">
        <v>47107</v>
      </c>
    </row>
    <row r="11671" spans="1:7">
      <c r="A11671" s="4" t="s">
        <v>47108</v>
      </c>
      <c r="B11671" s="4" t="s">
        <v>47109</v>
      </c>
      <c r="C11671" s="4" t="s">
        <v>464</v>
      </c>
      <c r="D11671" s="4">
        <v>33</v>
      </c>
      <c r="E11671" s="4" t="s">
        <v>47110</v>
      </c>
      <c r="F11671" s="4">
        <v>0.608556032180786</v>
      </c>
      <c r="G11671" s="4" t="s">
        <v>47111</v>
      </c>
    </row>
    <row r="11672" spans="1:7">
      <c r="A11672" s="4" t="s">
        <v>47112</v>
      </c>
      <c r="B11672" s="4" t="s">
        <v>47113</v>
      </c>
      <c r="C11672" s="4" t="s">
        <v>464</v>
      </c>
      <c r="D11672" s="4">
        <v>41</v>
      </c>
      <c r="E11672" s="4" t="s">
        <v>47114</v>
      </c>
      <c r="F11672" s="4">
        <v>0.608153462409973</v>
      </c>
      <c r="G11672" s="4" t="s">
        <v>47115</v>
      </c>
    </row>
    <row r="11673" spans="1:7">
      <c r="A11673" s="4" t="s">
        <v>47116</v>
      </c>
      <c r="B11673" s="4" t="s">
        <v>47117</v>
      </c>
      <c r="C11673" s="4" t="s">
        <v>464</v>
      </c>
      <c r="D11673" s="4">
        <v>37</v>
      </c>
      <c r="E11673" s="4" t="s">
        <v>47118</v>
      </c>
      <c r="F11673" s="4">
        <v>0.607511222362518</v>
      </c>
      <c r="G11673" s="4" t="s">
        <v>47119</v>
      </c>
    </row>
    <row r="11674" spans="1:7">
      <c r="A11674" s="4" t="s">
        <v>47120</v>
      </c>
      <c r="B11674" s="4" t="s">
        <v>47121</v>
      </c>
      <c r="C11674" s="4" t="s">
        <v>464</v>
      </c>
      <c r="D11674" s="4">
        <v>37</v>
      </c>
      <c r="E11674" s="4" t="s">
        <v>47122</v>
      </c>
      <c r="F11674" s="4">
        <v>0.607143044471741</v>
      </c>
      <c r="G11674" s="4" t="s">
        <v>47123</v>
      </c>
    </row>
    <row r="11675" spans="1:7">
      <c r="A11675" s="4" t="s">
        <v>47124</v>
      </c>
      <c r="B11675" s="4" t="s">
        <v>47125</v>
      </c>
      <c r="C11675" s="4" t="s">
        <v>464</v>
      </c>
      <c r="D11675" s="4">
        <v>35</v>
      </c>
      <c r="E11675" s="4" t="s">
        <v>47126</v>
      </c>
      <c r="F11675" s="4">
        <v>0.606177091598511</v>
      </c>
      <c r="G11675" s="4" t="s">
        <v>47127</v>
      </c>
    </row>
    <row r="11676" spans="1:7">
      <c r="A11676" s="4" t="s">
        <v>47128</v>
      </c>
      <c r="B11676" s="4" t="s">
        <v>47129</v>
      </c>
      <c r="C11676" s="4" t="s">
        <v>464</v>
      </c>
      <c r="D11676" s="4">
        <v>34</v>
      </c>
      <c r="E11676" s="4" t="s">
        <v>47130</v>
      </c>
      <c r="F11676" s="4">
        <v>0.606177091598511</v>
      </c>
      <c r="G11676" s="4" t="s">
        <v>47131</v>
      </c>
    </row>
    <row r="11677" spans="1:7">
      <c r="A11677" s="4" t="s">
        <v>893</v>
      </c>
      <c r="B11677" s="4" t="s">
        <v>894</v>
      </c>
      <c r="C11677" s="4" t="s">
        <v>464</v>
      </c>
      <c r="D11677" s="4">
        <v>38</v>
      </c>
      <c r="E11677" s="4" t="s">
        <v>895</v>
      </c>
      <c r="F11677" s="4">
        <v>0.60582971572876</v>
      </c>
      <c r="G11677" s="4" t="s">
        <v>896</v>
      </c>
    </row>
    <row r="11678" spans="1:7">
      <c r="A11678" s="4" t="s">
        <v>47132</v>
      </c>
      <c r="B11678" s="4" t="s">
        <v>47133</v>
      </c>
      <c r="C11678" s="4" t="s">
        <v>464</v>
      </c>
      <c r="D11678" s="4">
        <v>40</v>
      </c>
      <c r="E11678" s="4" t="s">
        <v>47134</v>
      </c>
      <c r="F11678" s="4">
        <v>0.605681300163269</v>
      </c>
      <c r="G11678" s="4" t="s">
        <v>47135</v>
      </c>
    </row>
    <row r="11679" spans="1:7">
      <c r="A11679" s="4" t="s">
        <v>47136</v>
      </c>
      <c r="B11679" s="4" t="s">
        <v>47137</v>
      </c>
      <c r="C11679" s="4" t="s">
        <v>464</v>
      </c>
      <c r="D11679" s="4">
        <v>40</v>
      </c>
      <c r="E11679" s="4" t="s">
        <v>47138</v>
      </c>
      <c r="F11679" s="4">
        <v>0.604462563991547</v>
      </c>
      <c r="G11679" s="4" t="s">
        <v>47139</v>
      </c>
    </row>
    <row r="11680" spans="1:7">
      <c r="A11680" s="4" t="s">
        <v>47140</v>
      </c>
      <c r="B11680" s="4" t="s">
        <v>47141</v>
      </c>
      <c r="C11680" s="4" t="s">
        <v>464</v>
      </c>
      <c r="D11680" s="4">
        <v>39</v>
      </c>
      <c r="E11680" s="4" t="s">
        <v>47142</v>
      </c>
      <c r="F11680" s="4">
        <v>0.604462563991547</v>
      </c>
      <c r="G11680" s="4" t="s">
        <v>47143</v>
      </c>
    </row>
    <row r="11681" spans="1:7">
      <c r="A11681" s="4" t="s">
        <v>47144</v>
      </c>
      <c r="B11681" s="4" t="s">
        <v>47145</v>
      </c>
      <c r="C11681" s="4" t="s">
        <v>464</v>
      </c>
      <c r="D11681" s="4">
        <v>37</v>
      </c>
      <c r="E11681" s="4" t="s">
        <v>47146</v>
      </c>
      <c r="F11681" s="4">
        <v>0.604462563991547</v>
      </c>
      <c r="G11681" s="4" t="s">
        <v>47147</v>
      </c>
    </row>
    <row r="11682" spans="1:7">
      <c r="A11682" s="4" t="s">
        <v>47148</v>
      </c>
      <c r="B11682" s="4" t="s">
        <v>47149</v>
      </c>
      <c r="C11682" s="4" t="s">
        <v>464</v>
      </c>
      <c r="D11682" s="4">
        <v>36</v>
      </c>
      <c r="E11682" s="4" t="s">
        <v>47150</v>
      </c>
      <c r="F11682" s="4">
        <v>0.604462563991547</v>
      </c>
      <c r="G11682" s="4" t="s">
        <v>47151</v>
      </c>
    </row>
    <row r="11683" spans="1:7">
      <c r="A11683" s="4" t="s">
        <v>47152</v>
      </c>
      <c r="B11683" s="4" t="s">
        <v>47153</v>
      </c>
      <c r="C11683" s="4" t="s">
        <v>464</v>
      </c>
      <c r="D11683" s="4">
        <v>36</v>
      </c>
      <c r="E11683" s="4" t="s">
        <v>47154</v>
      </c>
      <c r="F11683" s="4">
        <v>0.604462563991547</v>
      </c>
      <c r="G11683" s="4" t="s">
        <v>47155</v>
      </c>
    </row>
    <row r="11684" spans="1:7">
      <c r="A11684" s="4" t="s">
        <v>47156</v>
      </c>
      <c r="B11684" s="4" t="s">
        <v>47157</v>
      </c>
      <c r="C11684" s="4" t="s">
        <v>464</v>
      </c>
      <c r="D11684" s="4">
        <v>34</v>
      </c>
      <c r="E11684" s="4" t="s">
        <v>47158</v>
      </c>
      <c r="F11684" s="4">
        <v>0.604462563991547</v>
      </c>
      <c r="G11684" s="4" t="s">
        <v>47159</v>
      </c>
    </row>
    <row r="11685" spans="1:7">
      <c r="A11685" s="4" t="s">
        <v>47160</v>
      </c>
      <c r="B11685" s="4" t="s">
        <v>47161</v>
      </c>
      <c r="C11685" s="4" t="s">
        <v>464</v>
      </c>
      <c r="D11685" s="4">
        <v>34</v>
      </c>
      <c r="E11685" s="4" t="s">
        <v>47162</v>
      </c>
      <c r="F11685" s="4">
        <v>0.604462563991547</v>
      </c>
      <c r="G11685" s="4" t="s">
        <v>47163</v>
      </c>
    </row>
    <row r="11686" spans="1:7">
      <c r="A11686" s="4" t="s">
        <v>47164</v>
      </c>
      <c r="B11686" s="4" t="s">
        <v>47165</v>
      </c>
      <c r="C11686" s="4" t="s">
        <v>464</v>
      </c>
      <c r="D11686" s="4">
        <v>34</v>
      </c>
      <c r="E11686" s="4" t="s">
        <v>47166</v>
      </c>
      <c r="F11686" s="4">
        <v>0.604462563991547</v>
      </c>
      <c r="G11686" s="4" t="s">
        <v>47167</v>
      </c>
    </row>
    <row r="11687" spans="1:7">
      <c r="A11687" s="4" t="s">
        <v>47168</v>
      </c>
      <c r="B11687" s="4" t="s">
        <v>47169</v>
      </c>
      <c r="C11687" s="4" t="s">
        <v>464</v>
      </c>
      <c r="D11687" s="4">
        <v>46</v>
      </c>
      <c r="E11687" s="4" t="s">
        <v>47170</v>
      </c>
      <c r="F11687" s="4">
        <v>0.603760838508606</v>
      </c>
      <c r="G11687" s="4" t="s">
        <v>47171</v>
      </c>
    </row>
    <row r="11688" spans="1:7">
      <c r="A11688" s="4" t="s">
        <v>47172</v>
      </c>
      <c r="B11688" s="4" t="s">
        <v>47173</v>
      </c>
      <c r="C11688" s="4" t="s">
        <v>464</v>
      </c>
      <c r="D11688" s="4">
        <v>29</v>
      </c>
      <c r="E11688" s="4" t="s">
        <v>47174</v>
      </c>
      <c r="F11688" s="4">
        <v>0.603610336780548</v>
      </c>
      <c r="G11688" s="4" t="s">
        <v>47175</v>
      </c>
    </row>
    <row r="11689" spans="1:7">
      <c r="A11689" s="4" t="s">
        <v>47176</v>
      </c>
      <c r="B11689" s="4" t="s">
        <v>47177</v>
      </c>
      <c r="C11689" s="4" t="s">
        <v>464</v>
      </c>
      <c r="D11689" s="4">
        <v>40</v>
      </c>
      <c r="E11689" s="4" t="s">
        <v>47178</v>
      </c>
      <c r="F11689" s="4">
        <v>0.603573322296143</v>
      </c>
      <c r="G11689" s="4" t="s">
        <v>47179</v>
      </c>
    </row>
    <row r="11690" spans="1:7">
      <c r="A11690" s="4" t="s">
        <v>47180</v>
      </c>
      <c r="B11690" s="4" t="s">
        <v>47181</v>
      </c>
      <c r="C11690" s="4" t="s">
        <v>464</v>
      </c>
      <c r="D11690" s="4">
        <v>39</v>
      </c>
      <c r="E11690" s="4" t="s">
        <v>47182</v>
      </c>
      <c r="F11690" s="4">
        <v>0.603573322296143</v>
      </c>
      <c r="G11690" s="4" t="s">
        <v>47183</v>
      </c>
    </row>
    <row r="11691" spans="1:7">
      <c r="A11691" s="4" t="s">
        <v>47184</v>
      </c>
      <c r="B11691" s="4" t="s">
        <v>47185</v>
      </c>
      <c r="C11691" s="4" t="s">
        <v>464</v>
      </c>
      <c r="D11691" s="4">
        <v>37</v>
      </c>
      <c r="E11691" s="4" t="s">
        <v>47186</v>
      </c>
      <c r="F11691" s="4">
        <v>0.602994918823242</v>
      </c>
      <c r="G11691" s="4" t="s">
        <v>47187</v>
      </c>
    </row>
    <row r="11692" spans="1:7">
      <c r="A11692" s="4" t="s">
        <v>47188</v>
      </c>
      <c r="B11692" s="4" t="s">
        <v>47189</v>
      </c>
      <c r="C11692" s="4" t="s">
        <v>464</v>
      </c>
      <c r="D11692" s="4">
        <v>32</v>
      </c>
      <c r="E11692" s="4" t="s">
        <v>47190</v>
      </c>
      <c r="F11692" s="4">
        <v>0.602919697761536</v>
      </c>
      <c r="G11692" s="4" t="s">
        <v>47191</v>
      </c>
    </row>
    <row r="11693" spans="1:7">
      <c r="A11693" s="4" t="s">
        <v>47192</v>
      </c>
      <c r="B11693" s="4" t="s">
        <v>47193</v>
      </c>
      <c r="C11693" s="4" t="s">
        <v>464</v>
      </c>
      <c r="D11693" s="4">
        <v>31</v>
      </c>
      <c r="E11693" s="4" t="s">
        <v>47194</v>
      </c>
      <c r="F11693" s="4">
        <v>0.602476954460144</v>
      </c>
      <c r="G11693" s="4" t="s">
        <v>47195</v>
      </c>
    </row>
    <row r="11694" spans="1:7">
      <c r="A11694" s="4" t="s">
        <v>47196</v>
      </c>
      <c r="B11694" s="4" t="s">
        <v>47197</v>
      </c>
      <c r="C11694" s="4" t="s">
        <v>464</v>
      </c>
      <c r="D11694" s="4">
        <v>34</v>
      </c>
      <c r="E11694" s="4" t="s">
        <v>47198</v>
      </c>
      <c r="F11694" s="4">
        <v>0.602336525917053</v>
      </c>
      <c r="G11694" s="4" t="s">
        <v>47199</v>
      </c>
    </row>
    <row r="11695" spans="1:7">
      <c r="A11695" s="4" t="s">
        <v>47200</v>
      </c>
      <c r="B11695" s="4" t="s">
        <v>47201</v>
      </c>
      <c r="C11695" s="4" t="s">
        <v>464</v>
      </c>
      <c r="D11695" s="4">
        <v>33</v>
      </c>
      <c r="E11695" s="4" t="s">
        <v>47202</v>
      </c>
      <c r="F11695" s="4">
        <v>0.602336525917053</v>
      </c>
      <c r="G11695" s="4" t="s">
        <v>47203</v>
      </c>
    </row>
    <row r="11696" spans="1:7">
      <c r="A11696" s="4" t="s">
        <v>47204</v>
      </c>
      <c r="B11696" s="4" t="s">
        <v>47205</v>
      </c>
      <c r="C11696" s="4" t="s">
        <v>464</v>
      </c>
      <c r="D11696" s="4">
        <v>37</v>
      </c>
      <c r="E11696" s="4" t="s">
        <v>47206</v>
      </c>
      <c r="F11696" s="4">
        <v>0.602173328399658</v>
      </c>
      <c r="G11696" s="4" t="s">
        <v>47207</v>
      </c>
    </row>
    <row r="11697" spans="1:7">
      <c r="A11697" s="4" t="s">
        <v>47208</v>
      </c>
      <c r="B11697" s="4" t="s">
        <v>47209</v>
      </c>
      <c r="C11697" s="4" t="s">
        <v>464</v>
      </c>
      <c r="D11697" s="4">
        <v>31</v>
      </c>
      <c r="E11697" s="4" t="s">
        <v>47210</v>
      </c>
      <c r="F11697" s="4">
        <v>0.602081000804901</v>
      </c>
      <c r="G11697" s="4" t="s">
        <v>47211</v>
      </c>
    </row>
    <row r="11698" spans="1:7">
      <c r="A11698" s="4" t="s">
        <v>47212</v>
      </c>
      <c r="B11698" s="4" t="s">
        <v>47213</v>
      </c>
      <c r="C11698" s="4" t="s">
        <v>551</v>
      </c>
      <c r="D11698" s="4">
        <v>18</v>
      </c>
      <c r="E11698" s="4" t="s">
        <v>47214</v>
      </c>
      <c r="F11698" s="4">
        <v>0.602081000804901</v>
      </c>
      <c r="G11698" s="4" t="s">
        <v>47215</v>
      </c>
    </row>
    <row r="11699" spans="1:7">
      <c r="A11699" s="4" t="s">
        <v>47216</v>
      </c>
      <c r="B11699" s="4" t="s">
        <v>47217</v>
      </c>
      <c r="C11699" s="4" t="s">
        <v>464</v>
      </c>
      <c r="D11699" s="4">
        <v>41</v>
      </c>
      <c r="E11699" s="4" t="s">
        <v>47218</v>
      </c>
      <c r="F11699" s="4">
        <v>0.601966261863708</v>
      </c>
      <c r="G11699" s="4" t="s">
        <v>47219</v>
      </c>
    </row>
    <row r="11700" spans="1:7">
      <c r="A11700" s="4" t="s">
        <v>47220</v>
      </c>
      <c r="B11700" s="4" t="s">
        <v>47221</v>
      </c>
      <c r="C11700" s="4" t="s">
        <v>464</v>
      </c>
      <c r="D11700" s="4">
        <v>38</v>
      </c>
      <c r="E11700" s="4" t="s">
        <v>47222</v>
      </c>
      <c r="F11700" s="4">
        <v>0.601791977882385</v>
      </c>
      <c r="G11700" s="4" t="s">
        <v>47223</v>
      </c>
    </row>
    <row r="11701" spans="1:7">
      <c r="A11701" s="4" t="s">
        <v>47224</v>
      </c>
      <c r="B11701" s="4" t="s">
        <v>47225</v>
      </c>
      <c r="C11701" s="4" t="s">
        <v>464</v>
      </c>
      <c r="D11701" s="4">
        <v>41</v>
      </c>
      <c r="E11701" s="4" t="s">
        <v>47226</v>
      </c>
      <c r="F11701" s="4">
        <v>0.601626753807068</v>
      </c>
      <c r="G11701" s="4" t="s">
        <v>47227</v>
      </c>
    </row>
    <row r="11702" spans="1:7">
      <c r="A11702" s="4" t="s">
        <v>47228</v>
      </c>
      <c r="B11702" s="4" t="s">
        <v>47229</v>
      </c>
      <c r="C11702" s="4" t="s">
        <v>464</v>
      </c>
      <c r="D11702" s="4">
        <v>36</v>
      </c>
      <c r="E11702" s="4" t="s">
        <v>47230</v>
      </c>
      <c r="F11702" s="4">
        <v>0.601626753807068</v>
      </c>
      <c r="G11702" s="4" t="s">
        <v>47231</v>
      </c>
    </row>
    <row r="11703" spans="1:7">
      <c r="A11703" s="4" t="s">
        <v>47232</v>
      </c>
      <c r="B11703" s="4" t="s">
        <v>47233</v>
      </c>
      <c r="C11703" s="4" t="s">
        <v>464</v>
      </c>
      <c r="D11703" s="4">
        <v>41</v>
      </c>
      <c r="E11703" s="4" t="s">
        <v>47234</v>
      </c>
      <c r="F11703" s="4">
        <v>0.601426720619202</v>
      </c>
      <c r="G11703" s="4" t="s">
        <v>47235</v>
      </c>
    </row>
    <row r="11704" spans="1:7">
      <c r="A11704" s="4" t="s">
        <v>47236</v>
      </c>
      <c r="B11704" s="4" t="s">
        <v>47237</v>
      </c>
      <c r="C11704" s="4" t="s">
        <v>464</v>
      </c>
      <c r="D11704" s="4">
        <v>30</v>
      </c>
      <c r="E11704" s="4" t="s">
        <v>47238</v>
      </c>
      <c r="F11704" s="4">
        <v>0.601024270057678</v>
      </c>
      <c r="G11704" s="4" t="s">
        <v>47239</v>
      </c>
    </row>
    <row r="11705" spans="1:7">
      <c r="A11705" s="4" t="s">
        <v>47240</v>
      </c>
      <c r="B11705" s="4" t="s">
        <v>47241</v>
      </c>
      <c r="C11705" s="4" t="s">
        <v>464</v>
      </c>
      <c r="D11705" s="4">
        <v>25</v>
      </c>
      <c r="E11705" s="4" t="s">
        <v>47242</v>
      </c>
      <c r="F11705" s="4">
        <v>0.601024270057678</v>
      </c>
      <c r="G11705" s="4" t="s">
        <v>47243</v>
      </c>
    </row>
    <row r="11706" spans="1:7">
      <c r="A11706" s="4" t="s">
        <v>47244</v>
      </c>
      <c r="B11706" s="4" t="s">
        <v>47245</v>
      </c>
      <c r="C11706" s="4" t="s">
        <v>464</v>
      </c>
      <c r="D11706" s="4">
        <v>37</v>
      </c>
      <c r="E11706" s="4" t="s">
        <v>47246</v>
      </c>
      <c r="F11706" s="4">
        <v>0.600827991962433</v>
      </c>
      <c r="G11706" s="4" t="s">
        <v>47247</v>
      </c>
    </row>
    <row r="11707" spans="1:7">
      <c r="A11707" s="4" t="s">
        <v>47248</v>
      </c>
      <c r="B11707" s="4" t="s">
        <v>47249</v>
      </c>
      <c r="C11707" s="4" t="s">
        <v>464</v>
      </c>
      <c r="D11707" s="4">
        <v>32</v>
      </c>
      <c r="E11707" s="4" t="s">
        <v>47250</v>
      </c>
      <c r="F11707" s="4">
        <v>0.600743412971497</v>
      </c>
      <c r="G11707" s="4" t="s">
        <v>47251</v>
      </c>
    </row>
    <row r="11708" spans="1:7">
      <c r="A11708" s="4" t="s">
        <v>47252</v>
      </c>
      <c r="B11708" s="4" t="s">
        <v>47253</v>
      </c>
      <c r="C11708" s="4" t="s">
        <v>464</v>
      </c>
      <c r="D11708" s="4">
        <v>37</v>
      </c>
      <c r="E11708" s="4" t="s">
        <v>47254</v>
      </c>
      <c r="F11708" s="4">
        <v>0.60034191608429</v>
      </c>
      <c r="G11708" s="4" t="s">
        <v>47255</v>
      </c>
    </row>
    <row r="11709" spans="1:7">
      <c r="A11709" s="4" t="s">
        <v>47256</v>
      </c>
      <c r="B11709" s="4" t="s">
        <v>47257</v>
      </c>
      <c r="C11709" s="4" t="s">
        <v>464</v>
      </c>
      <c r="D11709" s="4">
        <v>34</v>
      </c>
      <c r="E11709" s="4" t="s">
        <v>47258</v>
      </c>
      <c r="F11709" s="4">
        <v>0.599473714828491</v>
      </c>
      <c r="G11709" s="4" t="s">
        <v>47259</v>
      </c>
    </row>
    <row r="11710" spans="1:7">
      <c r="A11710" s="4" t="s">
        <v>47260</v>
      </c>
      <c r="B11710" s="4" t="s">
        <v>47261</v>
      </c>
      <c r="C11710" s="4" t="s">
        <v>464</v>
      </c>
      <c r="D11710" s="4">
        <v>42</v>
      </c>
      <c r="E11710" s="4" t="s">
        <v>47262</v>
      </c>
      <c r="F11710" s="4">
        <v>0.599016666412354</v>
      </c>
      <c r="G11710" s="4" t="s">
        <v>47263</v>
      </c>
    </row>
    <row r="11711" spans="1:7">
      <c r="A11711" s="4" t="s">
        <v>47264</v>
      </c>
      <c r="B11711" s="4" t="s">
        <v>47265</v>
      </c>
      <c r="C11711" s="4" t="s">
        <v>464</v>
      </c>
      <c r="D11711" s="4">
        <v>30</v>
      </c>
      <c r="E11711" s="4" t="s">
        <v>47266</v>
      </c>
      <c r="F11711" s="4">
        <v>0.598438441753387</v>
      </c>
      <c r="G11711" s="4" t="s">
        <v>47267</v>
      </c>
    </row>
    <row r="11712" spans="1:7">
      <c r="A11712" s="4" t="s">
        <v>47268</v>
      </c>
      <c r="B11712" s="4" t="s">
        <v>47269</v>
      </c>
      <c r="C11712" s="4" t="s">
        <v>464</v>
      </c>
      <c r="D11712" s="4">
        <v>26</v>
      </c>
      <c r="E11712" s="4" t="s">
        <v>47270</v>
      </c>
      <c r="F11712" s="4">
        <v>0.598363995552063</v>
      </c>
      <c r="G11712" s="4" t="s">
        <v>47271</v>
      </c>
    </row>
    <row r="11713" spans="1:7">
      <c r="A11713" s="4" t="s">
        <v>47272</v>
      </c>
      <c r="B11713" s="4" t="s">
        <v>47273</v>
      </c>
      <c r="C11713" s="4" t="s">
        <v>464</v>
      </c>
      <c r="D11713" s="4">
        <v>33</v>
      </c>
      <c r="E11713" s="4" t="s">
        <v>47274</v>
      </c>
      <c r="F11713" s="4">
        <v>0.59825336933136</v>
      </c>
      <c r="G11713" s="4" t="s">
        <v>47275</v>
      </c>
    </row>
    <row r="11714" spans="1:7">
      <c r="A11714" s="4" t="s">
        <v>47276</v>
      </c>
      <c r="B11714" s="4" t="s">
        <v>47277</v>
      </c>
      <c r="C11714" s="4" t="s">
        <v>464</v>
      </c>
      <c r="D11714" s="4">
        <v>33</v>
      </c>
      <c r="E11714" s="4" t="s">
        <v>47278</v>
      </c>
      <c r="F11714" s="4">
        <v>0.59825336933136</v>
      </c>
      <c r="G11714" s="4" t="s">
        <v>47279</v>
      </c>
    </row>
    <row r="11715" spans="1:7">
      <c r="A11715" s="4" t="s">
        <v>47280</v>
      </c>
      <c r="B11715" s="4" t="s">
        <v>47281</v>
      </c>
      <c r="C11715" s="4" t="s">
        <v>464</v>
      </c>
      <c r="D11715" s="4">
        <v>37</v>
      </c>
      <c r="E11715" s="4" t="s">
        <v>47282</v>
      </c>
      <c r="F11715" s="4">
        <v>0.598194479942322</v>
      </c>
      <c r="G11715" s="4" t="s">
        <v>47283</v>
      </c>
    </row>
    <row r="11716" spans="1:7">
      <c r="A11716" s="4" t="s">
        <v>47284</v>
      </c>
      <c r="B11716" s="4" t="s">
        <v>47285</v>
      </c>
      <c r="C11716" s="4" t="s">
        <v>464</v>
      </c>
      <c r="D11716" s="4">
        <v>38</v>
      </c>
      <c r="E11716" s="4" t="s">
        <v>47286</v>
      </c>
      <c r="F11716" s="4">
        <v>0.59785121679306</v>
      </c>
      <c r="G11716" s="4" t="s">
        <v>47287</v>
      </c>
    </row>
    <row r="11717" spans="1:7">
      <c r="A11717" s="4" t="s">
        <v>47288</v>
      </c>
      <c r="B11717" s="4" t="s">
        <v>47289</v>
      </c>
      <c r="C11717" s="4" t="s">
        <v>464</v>
      </c>
      <c r="D11717" s="4">
        <v>42</v>
      </c>
      <c r="E11717" s="4" t="s">
        <v>47290</v>
      </c>
      <c r="F11717" s="4">
        <v>0.597305536270142</v>
      </c>
      <c r="G11717" s="4" t="s">
        <v>47291</v>
      </c>
    </row>
    <row r="11718" spans="1:7">
      <c r="A11718" s="4" t="s">
        <v>47292</v>
      </c>
      <c r="B11718" s="4" t="s">
        <v>47293</v>
      </c>
      <c r="C11718" s="4" t="s">
        <v>464</v>
      </c>
      <c r="D11718" s="4">
        <v>33</v>
      </c>
      <c r="E11718" s="4" t="s">
        <v>47294</v>
      </c>
      <c r="F11718" s="4">
        <v>0.597305536270142</v>
      </c>
      <c r="G11718" s="4" t="s">
        <v>47295</v>
      </c>
    </row>
    <row r="11719" spans="1:7">
      <c r="A11719" s="4" t="s">
        <v>47296</v>
      </c>
      <c r="B11719" s="4" t="s">
        <v>47297</v>
      </c>
      <c r="C11719" s="4" t="s">
        <v>464</v>
      </c>
      <c r="D11719" s="4">
        <v>34</v>
      </c>
      <c r="E11719" s="4" t="s">
        <v>47298</v>
      </c>
      <c r="F11719" s="4">
        <v>0.597048759460449</v>
      </c>
      <c r="G11719" s="4" t="s">
        <v>47299</v>
      </c>
    </row>
    <row r="11720" spans="1:7">
      <c r="A11720" s="4" t="s">
        <v>47300</v>
      </c>
      <c r="B11720" s="4" t="s">
        <v>47301</v>
      </c>
      <c r="C11720" s="4" t="s">
        <v>1124</v>
      </c>
      <c r="D11720" s="4">
        <v>2</v>
      </c>
      <c r="E11720" s="4" t="s">
        <v>47302</v>
      </c>
      <c r="F11720" s="4">
        <v>0.596811294555664</v>
      </c>
      <c r="G11720" s="4" t="s">
        <v>47303</v>
      </c>
    </row>
    <row r="11721" spans="1:7">
      <c r="A11721" s="4" t="s">
        <v>47304</v>
      </c>
      <c r="B11721" s="4" t="s">
        <v>47305</v>
      </c>
      <c r="C11721" s="4" t="s">
        <v>464</v>
      </c>
      <c r="D11721" s="4">
        <v>37</v>
      </c>
      <c r="E11721" s="4" t="s">
        <v>47306</v>
      </c>
      <c r="F11721" s="4">
        <v>0.596790254116058</v>
      </c>
      <c r="G11721" s="4" t="s">
        <v>47307</v>
      </c>
    </row>
    <row r="11722" spans="1:7">
      <c r="A11722" s="4" t="s">
        <v>47308</v>
      </c>
      <c r="B11722" s="4" t="s">
        <v>47309</v>
      </c>
      <c r="C11722" s="4" t="s">
        <v>464</v>
      </c>
      <c r="D11722" s="4">
        <v>37</v>
      </c>
      <c r="E11722" s="4" t="s">
        <v>47310</v>
      </c>
      <c r="F11722" s="4">
        <v>0.596790254116058</v>
      </c>
      <c r="G11722" s="4" t="s">
        <v>47311</v>
      </c>
    </row>
    <row r="11723" spans="1:7">
      <c r="A11723" s="4" t="s">
        <v>47312</v>
      </c>
      <c r="B11723" s="4" t="s">
        <v>47313</v>
      </c>
      <c r="C11723" s="4" t="s">
        <v>464</v>
      </c>
      <c r="D11723" s="4">
        <v>41</v>
      </c>
      <c r="E11723" s="4" t="s">
        <v>47314</v>
      </c>
      <c r="F11723" s="4">
        <v>0.596696078777313</v>
      </c>
      <c r="G11723" s="4" t="s">
        <v>47315</v>
      </c>
    </row>
    <row r="11724" spans="1:7">
      <c r="A11724" s="4" t="s">
        <v>47316</v>
      </c>
      <c r="B11724" s="4" t="s">
        <v>47317</v>
      </c>
      <c r="C11724" s="4" t="s">
        <v>464</v>
      </c>
      <c r="D11724" s="4">
        <v>31</v>
      </c>
      <c r="E11724" s="4" t="s">
        <v>47318</v>
      </c>
      <c r="F11724" s="4">
        <v>0.595754563808441</v>
      </c>
      <c r="G11724" s="4" t="s">
        <v>47319</v>
      </c>
    </row>
    <row r="11725" spans="1:7">
      <c r="A11725" s="4" t="s">
        <v>47320</v>
      </c>
      <c r="B11725" s="4" t="s">
        <v>47321</v>
      </c>
      <c r="C11725" s="4" t="s">
        <v>464</v>
      </c>
      <c r="D11725" s="4">
        <v>24</v>
      </c>
      <c r="E11725" s="4" t="s">
        <v>47322</v>
      </c>
      <c r="F11725" s="4">
        <v>0.595754563808441</v>
      </c>
      <c r="G11725" s="4" t="s">
        <v>47323</v>
      </c>
    </row>
    <row r="11726" spans="1:7">
      <c r="A11726" s="4" t="s">
        <v>47324</v>
      </c>
      <c r="B11726" s="4" t="s">
        <v>47325</v>
      </c>
      <c r="C11726" s="4" t="s">
        <v>4103</v>
      </c>
      <c r="D11726" s="4">
        <v>8</v>
      </c>
      <c r="E11726" s="4" t="s">
        <v>47326</v>
      </c>
      <c r="F11726" s="4">
        <v>0.595754563808441</v>
      </c>
      <c r="G11726" s="4" t="s">
        <v>47327</v>
      </c>
    </row>
    <row r="11727" spans="1:7">
      <c r="A11727" s="4" t="s">
        <v>47328</v>
      </c>
      <c r="B11727" s="4" t="s">
        <v>47329</v>
      </c>
      <c r="C11727" s="4" t="s">
        <v>4103</v>
      </c>
      <c r="D11727" s="4">
        <v>5</v>
      </c>
      <c r="E11727" s="4" t="s">
        <v>47330</v>
      </c>
      <c r="F11727" s="4">
        <v>0.595754563808441</v>
      </c>
      <c r="G11727" s="4" t="s">
        <v>47331</v>
      </c>
    </row>
    <row r="11728" spans="1:7">
      <c r="A11728" s="4" t="s">
        <v>47332</v>
      </c>
      <c r="B11728" s="4" t="s">
        <v>47333</v>
      </c>
      <c r="C11728" s="4" t="s">
        <v>464</v>
      </c>
      <c r="D11728" s="4">
        <v>24</v>
      </c>
      <c r="E11728" s="4" t="s">
        <v>47334</v>
      </c>
      <c r="F11728" s="4">
        <v>0.595704317092896</v>
      </c>
      <c r="G11728" s="4" t="s">
        <v>47335</v>
      </c>
    </row>
    <row r="11729" spans="1:7">
      <c r="A11729" s="4" t="s">
        <v>47336</v>
      </c>
      <c r="B11729" s="4" t="s">
        <v>47337</v>
      </c>
      <c r="C11729" s="4" t="s">
        <v>464</v>
      </c>
      <c r="D11729" s="4">
        <v>38</v>
      </c>
      <c r="E11729" s="4" t="s">
        <v>47338</v>
      </c>
      <c r="F11729" s="4">
        <v>0.594987392425537</v>
      </c>
      <c r="G11729" s="4" t="s">
        <v>47339</v>
      </c>
    </row>
    <row r="11730" spans="1:7">
      <c r="A11730" s="4" t="s">
        <v>47340</v>
      </c>
      <c r="B11730" s="4" t="s">
        <v>47341</v>
      </c>
      <c r="C11730" s="4" t="s">
        <v>464</v>
      </c>
      <c r="D11730" s="4">
        <v>34</v>
      </c>
      <c r="E11730" s="4" t="s">
        <v>47342</v>
      </c>
      <c r="F11730" s="4">
        <v>0.594726324081421</v>
      </c>
      <c r="G11730" s="4" t="s">
        <v>47343</v>
      </c>
    </row>
    <row r="11731" spans="1:7">
      <c r="A11731" s="4" t="s">
        <v>47344</v>
      </c>
      <c r="B11731" s="4" t="s">
        <v>47345</v>
      </c>
      <c r="C11731" s="4" t="s">
        <v>464</v>
      </c>
      <c r="D11731" s="4">
        <v>35</v>
      </c>
      <c r="E11731" s="4" t="s">
        <v>47346</v>
      </c>
      <c r="F11731" s="4">
        <v>0.594644784927368</v>
      </c>
      <c r="G11731" s="4" t="s">
        <v>47347</v>
      </c>
    </row>
    <row r="11732" spans="1:7">
      <c r="A11732" s="4" t="s">
        <v>47348</v>
      </c>
      <c r="B11732" s="4" t="s">
        <v>47349</v>
      </c>
      <c r="C11732" s="4" t="s">
        <v>464</v>
      </c>
      <c r="D11732" s="4">
        <v>34</v>
      </c>
      <c r="E11732" s="4" t="s">
        <v>47350</v>
      </c>
      <c r="F11732" s="4">
        <v>0.594504296779633</v>
      </c>
      <c r="G11732" s="4" t="s">
        <v>47351</v>
      </c>
    </row>
    <row r="11733" spans="1:7">
      <c r="A11733" s="4" t="s">
        <v>47352</v>
      </c>
      <c r="B11733" s="4" t="s">
        <v>47353</v>
      </c>
      <c r="C11733" s="4" t="s">
        <v>464</v>
      </c>
      <c r="D11733" s="4">
        <v>25</v>
      </c>
      <c r="E11733" s="4" t="s">
        <v>47354</v>
      </c>
      <c r="F11733" s="4">
        <v>0.594504296779633</v>
      </c>
      <c r="G11733" s="4" t="s">
        <v>47355</v>
      </c>
    </row>
    <row r="11734" spans="1:7">
      <c r="A11734" s="4" t="s">
        <v>47356</v>
      </c>
      <c r="B11734" s="4" t="s">
        <v>47357</v>
      </c>
      <c r="C11734" s="4" t="s">
        <v>464</v>
      </c>
      <c r="D11734" s="4">
        <v>41</v>
      </c>
      <c r="E11734" s="4" t="s">
        <v>47358</v>
      </c>
      <c r="F11734" s="4">
        <v>0.594495236873627</v>
      </c>
      <c r="G11734" s="4" t="s">
        <v>47359</v>
      </c>
    </row>
    <row r="11735" spans="1:7">
      <c r="A11735" s="4" t="s">
        <v>47360</v>
      </c>
      <c r="B11735" s="4" t="s">
        <v>47361</v>
      </c>
      <c r="C11735" s="4" t="s">
        <v>464</v>
      </c>
      <c r="D11735" s="4">
        <v>41</v>
      </c>
      <c r="E11735" s="4" t="s">
        <v>47362</v>
      </c>
      <c r="F11735" s="4">
        <v>0.593842744827271</v>
      </c>
      <c r="G11735" s="4" t="s">
        <v>47363</v>
      </c>
    </row>
    <row r="11736" spans="1:7">
      <c r="A11736" s="4" t="s">
        <v>47364</v>
      </c>
      <c r="B11736" s="4" t="s">
        <v>47365</v>
      </c>
      <c r="C11736" s="4" t="s">
        <v>464</v>
      </c>
      <c r="D11736" s="4">
        <v>39</v>
      </c>
      <c r="E11736" s="4" t="s">
        <v>47366</v>
      </c>
      <c r="F11736" s="4">
        <v>0.593225479125977</v>
      </c>
      <c r="G11736" s="4" t="s">
        <v>47367</v>
      </c>
    </row>
    <row r="11737" spans="1:7">
      <c r="A11737" s="4" t="s">
        <v>47368</v>
      </c>
      <c r="B11737" s="4" t="s">
        <v>47369</v>
      </c>
      <c r="C11737" s="4" t="s">
        <v>464</v>
      </c>
      <c r="D11737" s="4">
        <v>38</v>
      </c>
      <c r="E11737" s="4" t="s">
        <v>47370</v>
      </c>
      <c r="F11737" s="4">
        <v>0.59309446811676</v>
      </c>
      <c r="G11737" s="4" t="s">
        <v>47371</v>
      </c>
    </row>
    <row r="11738" spans="1:7">
      <c r="A11738" s="4" t="s">
        <v>47372</v>
      </c>
      <c r="B11738" s="4" t="s">
        <v>47373</v>
      </c>
      <c r="C11738" s="4" t="s">
        <v>464</v>
      </c>
      <c r="D11738" s="4">
        <v>22</v>
      </c>
      <c r="E11738" s="4" t="s">
        <v>47374</v>
      </c>
      <c r="F11738" s="4">
        <v>0.592925429344177</v>
      </c>
      <c r="G11738" s="4" t="s">
        <v>47375</v>
      </c>
    </row>
    <row r="11739" spans="1:7">
      <c r="A11739" s="4" t="s">
        <v>47376</v>
      </c>
      <c r="B11739" s="4" t="s">
        <v>47377</v>
      </c>
      <c r="C11739" s="4" t="s">
        <v>464</v>
      </c>
      <c r="D11739" s="4">
        <v>36</v>
      </c>
      <c r="E11739" s="4" t="s">
        <v>47378</v>
      </c>
      <c r="F11739" s="4">
        <v>0.592544317245483</v>
      </c>
      <c r="G11739" s="4" t="s">
        <v>47379</v>
      </c>
    </row>
    <row r="11740" spans="1:7">
      <c r="A11740" s="4" t="s">
        <v>47380</v>
      </c>
      <c r="B11740" s="4" t="s">
        <v>47381</v>
      </c>
      <c r="C11740" s="4" t="s">
        <v>464</v>
      </c>
      <c r="D11740" s="4">
        <v>34</v>
      </c>
      <c r="E11740" s="4" t="s">
        <v>47382</v>
      </c>
      <c r="F11740" s="4">
        <v>0.592544317245483</v>
      </c>
      <c r="G11740" s="4" t="s">
        <v>47383</v>
      </c>
    </row>
    <row r="11741" spans="1:7">
      <c r="A11741" s="4" t="s">
        <v>47384</v>
      </c>
      <c r="B11741" s="4" t="s">
        <v>47385</v>
      </c>
      <c r="C11741" s="4" t="s">
        <v>464</v>
      </c>
      <c r="D11741" s="4">
        <v>33</v>
      </c>
      <c r="E11741" s="4" t="s">
        <v>47386</v>
      </c>
      <c r="F11741" s="4">
        <v>0.592517495155334</v>
      </c>
      <c r="G11741" s="4" t="s">
        <v>47387</v>
      </c>
    </row>
    <row r="11742" spans="1:7">
      <c r="A11742" s="4" t="s">
        <v>47388</v>
      </c>
      <c r="B11742" s="4" t="s">
        <v>47389</v>
      </c>
      <c r="C11742" s="4" t="s">
        <v>464</v>
      </c>
      <c r="D11742" s="4">
        <v>35</v>
      </c>
      <c r="E11742" s="4" t="s">
        <v>47390</v>
      </c>
      <c r="F11742" s="4">
        <v>0.592092275619507</v>
      </c>
      <c r="G11742" s="4" t="s">
        <v>47391</v>
      </c>
    </row>
    <row r="11743" spans="1:7">
      <c r="A11743" s="4" t="s">
        <v>47392</v>
      </c>
      <c r="B11743" s="4" t="s">
        <v>47393</v>
      </c>
      <c r="C11743" s="4" t="s">
        <v>464</v>
      </c>
      <c r="D11743" s="4">
        <v>29</v>
      </c>
      <c r="E11743" s="4" t="s">
        <v>47394</v>
      </c>
      <c r="F11743" s="4">
        <v>0.591668486595154</v>
      </c>
      <c r="G11743" s="4" t="s">
        <v>47395</v>
      </c>
    </row>
    <row r="11744" spans="1:7">
      <c r="A11744" s="4" t="s">
        <v>47396</v>
      </c>
      <c r="B11744" s="4" t="s">
        <v>47397</v>
      </c>
      <c r="C11744" s="4" t="s">
        <v>464</v>
      </c>
      <c r="D11744" s="4">
        <v>35</v>
      </c>
      <c r="E11744" s="4" t="s">
        <v>47398</v>
      </c>
      <c r="F11744" s="4">
        <v>0.59148758649826</v>
      </c>
      <c r="G11744" s="4" t="s">
        <v>47399</v>
      </c>
    </row>
    <row r="11745" spans="1:7">
      <c r="A11745" s="4" t="s">
        <v>47400</v>
      </c>
      <c r="B11745" s="4" t="s">
        <v>47401</v>
      </c>
      <c r="C11745" s="4" t="s">
        <v>464</v>
      </c>
      <c r="D11745" s="4">
        <v>35</v>
      </c>
      <c r="E11745" s="4" t="s">
        <v>47402</v>
      </c>
      <c r="F11745" s="4">
        <v>0.59148758649826</v>
      </c>
      <c r="G11745" s="4" t="s">
        <v>47403</v>
      </c>
    </row>
    <row r="11746" spans="1:7">
      <c r="A11746" s="4" t="s">
        <v>47404</v>
      </c>
      <c r="B11746" s="4" t="s">
        <v>47405</v>
      </c>
      <c r="C11746" s="4" t="s">
        <v>464</v>
      </c>
      <c r="D11746" s="4">
        <v>33</v>
      </c>
      <c r="E11746" s="4" t="s">
        <v>47406</v>
      </c>
      <c r="F11746" s="4">
        <v>0.59148758649826</v>
      </c>
      <c r="G11746" s="4" t="s">
        <v>47407</v>
      </c>
    </row>
    <row r="11747" spans="1:7">
      <c r="A11747" s="4" t="s">
        <v>47408</v>
      </c>
      <c r="B11747" s="4" t="s">
        <v>47409</v>
      </c>
      <c r="C11747" s="4" t="s">
        <v>464</v>
      </c>
      <c r="D11747" s="4">
        <v>36</v>
      </c>
      <c r="E11747" s="4" t="s">
        <v>47410</v>
      </c>
      <c r="F11747" s="4">
        <v>0.591374456882477</v>
      </c>
      <c r="G11747" s="4" t="s">
        <v>47411</v>
      </c>
    </row>
    <row r="11748" spans="1:7">
      <c r="A11748" s="4" t="s">
        <v>47412</v>
      </c>
      <c r="B11748" s="4" t="s">
        <v>47413</v>
      </c>
      <c r="C11748" s="4" t="s">
        <v>464</v>
      </c>
      <c r="D11748" s="4">
        <v>36</v>
      </c>
      <c r="E11748" s="4" t="s">
        <v>47414</v>
      </c>
      <c r="F11748" s="4">
        <v>0.591035604476929</v>
      </c>
      <c r="G11748" s="4" t="s">
        <v>47415</v>
      </c>
    </row>
    <row r="11749" spans="1:7">
      <c r="A11749" s="4" t="s">
        <v>47416</v>
      </c>
      <c r="B11749" s="4" t="s">
        <v>47417</v>
      </c>
      <c r="C11749" s="4" t="s">
        <v>464</v>
      </c>
      <c r="D11749" s="4">
        <v>35</v>
      </c>
      <c r="E11749" s="4" t="s">
        <v>47418</v>
      </c>
      <c r="F11749" s="4">
        <v>0.590646922588348</v>
      </c>
      <c r="G11749" s="4" t="s">
        <v>47419</v>
      </c>
    </row>
    <row r="11750" spans="1:7">
      <c r="A11750" s="4" t="s">
        <v>47420</v>
      </c>
      <c r="B11750" s="4" t="s">
        <v>47421</v>
      </c>
      <c r="C11750" s="4" t="s">
        <v>464</v>
      </c>
      <c r="D11750" s="4">
        <v>38</v>
      </c>
      <c r="E11750" s="4" t="s">
        <v>47422</v>
      </c>
      <c r="F11750" s="4">
        <v>0.589993596076965</v>
      </c>
      <c r="G11750" s="4" t="s">
        <v>47423</v>
      </c>
    </row>
    <row r="11751" spans="1:7">
      <c r="A11751" s="4" t="s">
        <v>47424</v>
      </c>
      <c r="B11751" s="4" t="s">
        <v>47425</v>
      </c>
      <c r="C11751" s="4" t="s">
        <v>464</v>
      </c>
      <c r="D11751" s="4">
        <v>33</v>
      </c>
      <c r="E11751" s="4" t="s">
        <v>47426</v>
      </c>
      <c r="F11751" s="4">
        <v>0.589800000190735</v>
      </c>
      <c r="G11751" s="4" t="s">
        <v>47427</v>
      </c>
    </row>
    <row r="11752" spans="1:7">
      <c r="A11752" s="4" t="s">
        <v>47428</v>
      </c>
      <c r="B11752" s="4" t="s">
        <v>47429</v>
      </c>
      <c r="C11752" s="4" t="s">
        <v>551</v>
      </c>
      <c r="D11752" s="4">
        <v>29</v>
      </c>
      <c r="E11752" s="4" t="s">
        <v>47430</v>
      </c>
      <c r="F11752" s="4">
        <v>0.589800000190735</v>
      </c>
      <c r="G11752" s="4" t="s">
        <v>47431</v>
      </c>
    </row>
    <row r="11753" spans="1:7">
      <c r="A11753" s="4" t="s">
        <v>47432</v>
      </c>
      <c r="B11753" s="4" t="s">
        <v>47433</v>
      </c>
      <c r="C11753" s="4" t="s">
        <v>3050</v>
      </c>
      <c r="D11753" s="4">
        <v>2</v>
      </c>
      <c r="E11753" s="4" t="s">
        <v>47434</v>
      </c>
      <c r="F11753" s="4">
        <v>0.589800000190735</v>
      </c>
      <c r="G11753" s="4" t="s">
        <v>47435</v>
      </c>
    </row>
    <row r="11754" spans="1:7">
      <c r="A11754" s="4" t="s">
        <v>47436</v>
      </c>
      <c r="B11754" s="4" t="s">
        <v>47437</v>
      </c>
      <c r="C11754" s="4" t="s">
        <v>464</v>
      </c>
      <c r="D11754" s="4">
        <v>38</v>
      </c>
      <c r="E11754" s="4" t="s">
        <v>47438</v>
      </c>
      <c r="F11754" s="4">
        <v>0.589659929275513</v>
      </c>
      <c r="G11754" s="4" t="s">
        <v>47439</v>
      </c>
    </row>
    <row r="11755" spans="1:7">
      <c r="A11755" s="4" t="s">
        <v>47440</v>
      </c>
      <c r="B11755" s="4" t="s">
        <v>47441</v>
      </c>
      <c r="C11755" s="4" t="s">
        <v>464</v>
      </c>
      <c r="D11755" s="4">
        <v>37</v>
      </c>
      <c r="E11755" s="4" t="s">
        <v>47442</v>
      </c>
      <c r="F11755" s="4">
        <v>0.589659929275513</v>
      </c>
      <c r="G11755" s="4" t="s">
        <v>47443</v>
      </c>
    </row>
    <row r="11756" spans="1:7">
      <c r="A11756" s="4" t="s">
        <v>47444</v>
      </c>
      <c r="B11756" s="4" t="s">
        <v>47445</v>
      </c>
      <c r="C11756" s="4" t="s">
        <v>464</v>
      </c>
      <c r="D11756" s="4">
        <v>37</v>
      </c>
      <c r="E11756" s="4" t="s">
        <v>47446</v>
      </c>
      <c r="F11756" s="4">
        <v>0.589659929275513</v>
      </c>
      <c r="G11756" s="4" t="s">
        <v>47447</v>
      </c>
    </row>
    <row r="11757" spans="1:7">
      <c r="A11757" s="4" t="s">
        <v>47448</v>
      </c>
      <c r="B11757" s="4" t="s">
        <v>47449</v>
      </c>
      <c r="C11757" s="4" t="s">
        <v>464</v>
      </c>
      <c r="D11757" s="4">
        <v>37</v>
      </c>
      <c r="E11757" s="4" t="s">
        <v>47450</v>
      </c>
      <c r="F11757" s="4">
        <v>0.589659929275513</v>
      </c>
      <c r="G11757" s="4" t="s">
        <v>47451</v>
      </c>
    </row>
    <row r="11758" spans="1:7">
      <c r="A11758" s="4" t="s">
        <v>47452</v>
      </c>
      <c r="B11758" s="4" t="s">
        <v>47453</v>
      </c>
      <c r="C11758" s="4" t="s">
        <v>464</v>
      </c>
      <c r="D11758" s="4">
        <v>37</v>
      </c>
      <c r="E11758" s="4" t="s">
        <v>47454</v>
      </c>
      <c r="F11758" s="4">
        <v>0.589659929275513</v>
      </c>
      <c r="G11758" s="4" t="s">
        <v>47455</v>
      </c>
    </row>
    <row r="11759" spans="1:7">
      <c r="A11759" s="4" t="s">
        <v>47456</v>
      </c>
      <c r="B11759" s="4" t="s">
        <v>47457</v>
      </c>
      <c r="C11759" s="4" t="s">
        <v>464</v>
      </c>
      <c r="D11759" s="4">
        <v>35</v>
      </c>
      <c r="E11759" s="4" t="s">
        <v>47458</v>
      </c>
      <c r="F11759" s="4">
        <v>0.589659929275513</v>
      </c>
      <c r="G11759" s="4" t="s">
        <v>47459</v>
      </c>
    </row>
    <row r="11760" spans="1:7">
      <c r="A11760" s="4" t="s">
        <v>47460</v>
      </c>
      <c r="B11760" s="4" t="s">
        <v>47461</v>
      </c>
      <c r="C11760" s="4" t="s">
        <v>464</v>
      </c>
      <c r="D11760" s="4">
        <v>34</v>
      </c>
      <c r="E11760" s="4" t="s">
        <v>47462</v>
      </c>
      <c r="F11760" s="4">
        <v>0.589659929275513</v>
      </c>
      <c r="G11760" s="4" t="s">
        <v>47463</v>
      </c>
    </row>
    <row r="11761" spans="1:7">
      <c r="A11761" s="4" t="s">
        <v>47464</v>
      </c>
      <c r="B11761" s="4" t="s">
        <v>47465</v>
      </c>
      <c r="C11761" s="4" t="s">
        <v>464</v>
      </c>
      <c r="D11761" s="4">
        <v>36</v>
      </c>
      <c r="E11761" s="4" t="s">
        <v>47466</v>
      </c>
      <c r="F11761" s="4">
        <v>0.588582158088684</v>
      </c>
      <c r="G11761" s="4" t="s">
        <v>47467</v>
      </c>
    </row>
    <row r="11762" spans="1:7">
      <c r="A11762" s="4" t="s">
        <v>47468</v>
      </c>
      <c r="B11762" s="4" t="s">
        <v>47469</v>
      </c>
      <c r="C11762" s="4" t="s">
        <v>464</v>
      </c>
      <c r="D11762" s="4">
        <v>38</v>
      </c>
      <c r="E11762" s="4" t="s">
        <v>47470</v>
      </c>
      <c r="F11762" s="4">
        <v>0.587514996528625</v>
      </c>
      <c r="G11762" s="4" t="s">
        <v>47471</v>
      </c>
    </row>
    <row r="11763" spans="1:7">
      <c r="A11763" s="4" t="s">
        <v>47472</v>
      </c>
      <c r="B11763" s="4" t="s">
        <v>47473</v>
      </c>
      <c r="C11763" s="4" t="s">
        <v>464</v>
      </c>
      <c r="D11763" s="4">
        <v>37</v>
      </c>
      <c r="E11763" s="4" t="s">
        <v>47474</v>
      </c>
      <c r="F11763" s="4">
        <v>0.586631178855896</v>
      </c>
      <c r="G11763" s="4" t="s">
        <v>47475</v>
      </c>
    </row>
    <row r="11764" spans="1:7">
      <c r="A11764" s="4" t="s">
        <v>47476</v>
      </c>
      <c r="B11764" s="4" t="s">
        <v>47477</v>
      </c>
      <c r="C11764" s="4" t="s">
        <v>464</v>
      </c>
      <c r="D11764" s="4">
        <v>29</v>
      </c>
      <c r="E11764" s="4" t="s">
        <v>47478</v>
      </c>
      <c r="F11764" s="4">
        <v>0.586519539356232</v>
      </c>
      <c r="G11764" s="4" t="s">
        <v>47479</v>
      </c>
    </row>
    <row r="11765" spans="1:7">
      <c r="A11765" s="4" t="s">
        <v>47480</v>
      </c>
      <c r="B11765" s="4" t="s">
        <v>47481</v>
      </c>
      <c r="C11765" s="4" t="s">
        <v>464</v>
      </c>
      <c r="D11765" s="4">
        <v>40</v>
      </c>
      <c r="E11765" s="4" t="s">
        <v>47482</v>
      </c>
      <c r="F11765" s="4">
        <v>0.58641529083252</v>
      </c>
      <c r="G11765" s="4" t="s">
        <v>47483</v>
      </c>
    </row>
    <row r="11766" spans="1:7">
      <c r="A11766" s="4" t="s">
        <v>47484</v>
      </c>
      <c r="B11766" s="4" t="s">
        <v>47485</v>
      </c>
      <c r="C11766" s="4" t="s">
        <v>464</v>
      </c>
      <c r="D11766" s="4">
        <v>33</v>
      </c>
      <c r="E11766" s="4" t="s">
        <v>47486</v>
      </c>
      <c r="F11766" s="4">
        <v>0.586283564567566</v>
      </c>
      <c r="G11766" s="4" t="s">
        <v>47487</v>
      </c>
    </row>
    <row r="11767" spans="1:7">
      <c r="A11767" s="4" t="s">
        <v>47488</v>
      </c>
      <c r="B11767" s="4" t="s">
        <v>47489</v>
      </c>
      <c r="C11767" s="4" t="s">
        <v>464</v>
      </c>
      <c r="D11767" s="4">
        <v>42</v>
      </c>
      <c r="E11767" s="4" t="s">
        <v>47490</v>
      </c>
      <c r="F11767" s="4">
        <v>0.586071014404297</v>
      </c>
      <c r="G11767" s="4" t="s">
        <v>47491</v>
      </c>
    </row>
    <row r="11768" spans="1:7">
      <c r="A11768" s="4" t="s">
        <v>47492</v>
      </c>
      <c r="B11768" s="4" t="s">
        <v>47493</v>
      </c>
      <c r="C11768" s="4" t="s">
        <v>464</v>
      </c>
      <c r="D11768" s="4">
        <v>39</v>
      </c>
      <c r="E11768" s="4" t="s">
        <v>47494</v>
      </c>
      <c r="F11768" s="4">
        <v>0.585790157318115</v>
      </c>
      <c r="G11768" s="4" t="s">
        <v>47495</v>
      </c>
    </row>
    <row r="11769" spans="1:7">
      <c r="A11769" s="4" t="s">
        <v>47496</v>
      </c>
      <c r="B11769" s="4" t="s">
        <v>47497</v>
      </c>
      <c r="C11769" s="4" t="s">
        <v>464</v>
      </c>
      <c r="D11769" s="4">
        <v>38</v>
      </c>
      <c r="E11769" s="4" t="s">
        <v>47498</v>
      </c>
      <c r="F11769" s="4">
        <v>0.585621297359467</v>
      </c>
      <c r="G11769" s="4" t="s">
        <v>47499</v>
      </c>
    </row>
    <row r="11770" spans="1:7">
      <c r="A11770" s="4" t="s">
        <v>47500</v>
      </c>
      <c r="B11770" s="4" t="s">
        <v>47501</v>
      </c>
      <c r="C11770" s="4" t="s">
        <v>464</v>
      </c>
      <c r="D11770" s="4">
        <v>48</v>
      </c>
      <c r="E11770" s="4" t="s">
        <v>47502</v>
      </c>
      <c r="F11770" s="4">
        <v>0.585499286651611</v>
      </c>
      <c r="G11770" s="4" t="s">
        <v>47503</v>
      </c>
    </row>
    <row r="11771" spans="1:7">
      <c r="A11771" s="4" t="s">
        <v>47504</v>
      </c>
      <c r="B11771" s="4" t="s">
        <v>47505</v>
      </c>
      <c r="C11771" s="4" t="s">
        <v>464</v>
      </c>
      <c r="D11771" s="4">
        <v>37</v>
      </c>
      <c r="E11771" s="4" t="s">
        <v>47506</v>
      </c>
      <c r="F11771" s="4">
        <v>0.585499286651611</v>
      </c>
      <c r="G11771" s="4" t="s">
        <v>47507</v>
      </c>
    </row>
    <row r="11772" spans="1:7">
      <c r="A11772" s="4" t="s">
        <v>47508</v>
      </c>
      <c r="B11772" s="4" t="s">
        <v>47509</v>
      </c>
      <c r="C11772" s="4" t="s">
        <v>551</v>
      </c>
      <c r="D11772" s="4">
        <v>16</v>
      </c>
      <c r="E11772" s="4" t="s">
        <v>47510</v>
      </c>
      <c r="F11772" s="4">
        <v>0.585097908973694</v>
      </c>
      <c r="G11772" s="4" t="s">
        <v>47511</v>
      </c>
    </row>
    <row r="11773" spans="1:7">
      <c r="A11773" s="4" t="s">
        <v>47512</v>
      </c>
      <c r="B11773" s="4" t="s">
        <v>47513</v>
      </c>
      <c r="C11773" s="4" t="s">
        <v>464</v>
      </c>
      <c r="D11773" s="4">
        <v>41</v>
      </c>
      <c r="E11773" s="4" t="s">
        <v>47514</v>
      </c>
      <c r="F11773" s="4">
        <v>0.584141671657562</v>
      </c>
      <c r="G11773" s="4" t="s">
        <v>47515</v>
      </c>
    </row>
    <row r="11774" spans="1:7">
      <c r="A11774" s="4" t="s">
        <v>47516</v>
      </c>
      <c r="B11774" s="4" t="s">
        <v>47517</v>
      </c>
      <c r="C11774" s="4" t="s">
        <v>464</v>
      </c>
      <c r="D11774" s="4">
        <v>40</v>
      </c>
      <c r="E11774" s="4" t="s">
        <v>47518</v>
      </c>
      <c r="F11774" s="4">
        <v>0.584141671657562</v>
      </c>
      <c r="G11774" s="4" t="s">
        <v>47519</v>
      </c>
    </row>
    <row r="11775" spans="1:7">
      <c r="A11775" s="4" t="s">
        <v>47520</v>
      </c>
      <c r="B11775" s="4" t="s">
        <v>47521</v>
      </c>
      <c r="C11775" s="4" t="s">
        <v>464</v>
      </c>
      <c r="D11775" s="4">
        <v>41</v>
      </c>
      <c r="E11775" s="4" t="s">
        <v>47522</v>
      </c>
      <c r="F11775" s="4">
        <v>0.584068119525909</v>
      </c>
      <c r="G11775" s="4" t="s">
        <v>47523</v>
      </c>
    </row>
    <row r="11776" spans="1:7">
      <c r="A11776" s="4" t="s">
        <v>47524</v>
      </c>
      <c r="B11776" s="4" t="s">
        <v>47525</v>
      </c>
      <c r="C11776" s="4" t="s">
        <v>464</v>
      </c>
      <c r="D11776" s="4">
        <v>40</v>
      </c>
      <c r="E11776" s="4" t="s">
        <v>47526</v>
      </c>
      <c r="F11776" s="4">
        <v>0.584068119525909</v>
      </c>
      <c r="G11776" s="4" t="s">
        <v>47527</v>
      </c>
    </row>
    <row r="11777" spans="1:7">
      <c r="A11777" s="4" t="s">
        <v>47528</v>
      </c>
      <c r="B11777" s="4" t="s">
        <v>47529</v>
      </c>
      <c r="C11777" s="4" t="s">
        <v>464</v>
      </c>
      <c r="D11777" s="4">
        <v>39</v>
      </c>
      <c r="E11777" s="4" t="s">
        <v>47530</v>
      </c>
      <c r="F11777" s="4">
        <v>0.584068119525909</v>
      </c>
      <c r="G11777" s="4" t="s">
        <v>47531</v>
      </c>
    </row>
    <row r="11778" spans="1:7">
      <c r="A11778" s="4" t="s">
        <v>47532</v>
      </c>
      <c r="B11778" s="4" t="s">
        <v>47533</v>
      </c>
      <c r="C11778" s="4" t="s">
        <v>464</v>
      </c>
      <c r="D11778" s="4">
        <v>34</v>
      </c>
      <c r="E11778" s="4" t="s">
        <v>47534</v>
      </c>
      <c r="F11778" s="4">
        <v>0.584068119525909</v>
      </c>
      <c r="G11778" s="4" t="s">
        <v>47535</v>
      </c>
    </row>
    <row r="11779" spans="1:7">
      <c r="A11779" s="4" t="s">
        <v>47536</v>
      </c>
      <c r="B11779" s="4" t="s">
        <v>47537</v>
      </c>
      <c r="C11779" s="4" t="s">
        <v>464</v>
      </c>
      <c r="D11779" s="4">
        <v>32</v>
      </c>
      <c r="E11779" s="4" t="s">
        <v>47538</v>
      </c>
      <c r="F11779" s="4">
        <v>0.584068119525909</v>
      </c>
      <c r="G11779" s="4" t="s">
        <v>47539</v>
      </c>
    </row>
    <row r="11780" spans="1:7">
      <c r="A11780" s="4" t="s">
        <v>47540</v>
      </c>
      <c r="B11780" s="4" t="s">
        <v>47541</v>
      </c>
      <c r="C11780" s="4" t="s">
        <v>464</v>
      </c>
      <c r="D11780" s="4">
        <v>32</v>
      </c>
      <c r="E11780" s="4" t="s">
        <v>47542</v>
      </c>
      <c r="F11780" s="4">
        <v>0.584068119525909</v>
      </c>
      <c r="G11780" s="4" t="s">
        <v>47543</v>
      </c>
    </row>
    <row r="11781" spans="1:7">
      <c r="A11781" s="4" t="s">
        <v>47544</v>
      </c>
      <c r="B11781" s="4" t="s">
        <v>47545</v>
      </c>
      <c r="C11781" s="4" t="s">
        <v>464</v>
      </c>
      <c r="D11781" s="4">
        <v>36</v>
      </c>
      <c r="E11781" s="4" t="s">
        <v>47546</v>
      </c>
      <c r="F11781" s="4">
        <v>0.583941400051117</v>
      </c>
      <c r="G11781" s="4" t="s">
        <v>47547</v>
      </c>
    </row>
    <row r="11782" spans="1:7">
      <c r="A11782" s="4" t="s">
        <v>47548</v>
      </c>
      <c r="B11782" s="4" t="s">
        <v>47549</v>
      </c>
      <c r="C11782" s="4" t="s">
        <v>464</v>
      </c>
      <c r="D11782" s="4">
        <v>32</v>
      </c>
      <c r="E11782" s="4" t="s">
        <v>47550</v>
      </c>
      <c r="F11782" s="4">
        <v>0.58382523059845</v>
      </c>
      <c r="G11782" s="4" t="s">
        <v>47551</v>
      </c>
    </row>
    <row r="11783" spans="1:7">
      <c r="A11783" s="4" t="s">
        <v>47552</v>
      </c>
      <c r="B11783" s="4" t="s">
        <v>47553</v>
      </c>
      <c r="C11783" s="4" t="s">
        <v>464</v>
      </c>
      <c r="D11783" s="4">
        <v>38</v>
      </c>
      <c r="E11783" s="4" t="s">
        <v>47554</v>
      </c>
      <c r="F11783" s="4">
        <v>0.58382374048233</v>
      </c>
      <c r="G11783" s="4" t="s">
        <v>47555</v>
      </c>
    </row>
    <row r="11784" spans="1:7">
      <c r="A11784" s="4" t="s">
        <v>47556</v>
      </c>
      <c r="B11784" s="4" t="s">
        <v>47557</v>
      </c>
      <c r="C11784" s="4" t="s">
        <v>464</v>
      </c>
      <c r="D11784" s="4">
        <v>38</v>
      </c>
      <c r="E11784" s="4" t="s">
        <v>47558</v>
      </c>
      <c r="F11784" s="4">
        <v>0.583531737327576</v>
      </c>
      <c r="G11784" s="4" t="s">
        <v>47559</v>
      </c>
    </row>
    <row r="11785" spans="1:7">
      <c r="A11785" s="4" t="s">
        <v>47560</v>
      </c>
      <c r="B11785" s="4" t="s">
        <v>47561</v>
      </c>
      <c r="C11785" s="4" t="s">
        <v>464</v>
      </c>
      <c r="D11785" s="4">
        <v>34</v>
      </c>
      <c r="E11785" s="4" t="s">
        <v>47562</v>
      </c>
      <c r="F11785" s="4">
        <v>0.583441376686096</v>
      </c>
      <c r="G11785" s="4" t="s">
        <v>47563</v>
      </c>
    </row>
    <row r="11786" spans="1:7">
      <c r="A11786" s="4" t="s">
        <v>47564</v>
      </c>
      <c r="B11786" s="4" t="s">
        <v>47565</v>
      </c>
      <c r="C11786" s="4" t="s">
        <v>464</v>
      </c>
      <c r="D11786" s="4">
        <v>34</v>
      </c>
      <c r="E11786" s="4" t="s">
        <v>47566</v>
      </c>
      <c r="F11786" s="4">
        <v>0.583308458328247</v>
      </c>
      <c r="G11786" s="4" t="s">
        <v>47567</v>
      </c>
    </row>
    <row r="11787" spans="1:7">
      <c r="A11787" s="4" t="s">
        <v>47568</v>
      </c>
      <c r="B11787" s="4" t="s">
        <v>47569</v>
      </c>
      <c r="C11787" s="4" t="s">
        <v>464</v>
      </c>
      <c r="D11787" s="4">
        <v>33</v>
      </c>
      <c r="E11787" s="4" t="s">
        <v>47570</v>
      </c>
      <c r="F11787" s="4">
        <v>0.583308458328247</v>
      </c>
      <c r="G11787" s="4" t="s">
        <v>47571</v>
      </c>
    </row>
    <row r="11788" spans="1:7">
      <c r="A11788" s="4" t="s">
        <v>1081</v>
      </c>
      <c r="B11788" s="4" t="s">
        <v>1082</v>
      </c>
      <c r="C11788" s="4" t="s">
        <v>464</v>
      </c>
      <c r="D11788" s="4">
        <v>29</v>
      </c>
      <c r="E11788" s="4" t="s">
        <v>1083</v>
      </c>
      <c r="F11788" s="4">
        <v>0.583197057247162</v>
      </c>
      <c r="G11788" s="4" t="s">
        <v>1084</v>
      </c>
    </row>
    <row r="11789" spans="1:7">
      <c r="A11789" s="4" t="s">
        <v>47572</v>
      </c>
      <c r="B11789" s="4" t="s">
        <v>47573</v>
      </c>
      <c r="C11789" s="4" t="s">
        <v>464</v>
      </c>
      <c r="D11789" s="4">
        <v>35</v>
      </c>
      <c r="E11789" s="4" t="s">
        <v>47574</v>
      </c>
      <c r="F11789" s="4">
        <v>0.583119630813599</v>
      </c>
      <c r="G11789" s="4" t="s">
        <v>47575</v>
      </c>
    </row>
    <row r="11790" spans="1:7">
      <c r="A11790" s="4" t="s">
        <v>47576</v>
      </c>
      <c r="B11790" s="4" t="s">
        <v>47577</v>
      </c>
      <c r="C11790" s="4" t="s">
        <v>551</v>
      </c>
      <c r="D11790" s="4">
        <v>19</v>
      </c>
      <c r="E11790" s="4" t="s">
        <v>47578</v>
      </c>
      <c r="F11790" s="4">
        <v>0.582841873168945</v>
      </c>
      <c r="G11790" s="4" t="s">
        <v>47579</v>
      </c>
    </row>
    <row r="11791" spans="1:7">
      <c r="A11791" s="4" t="s">
        <v>47580</v>
      </c>
      <c r="B11791" s="4" t="s">
        <v>47581</v>
      </c>
      <c r="C11791" s="4" t="s">
        <v>464</v>
      </c>
      <c r="D11791" s="4">
        <v>37</v>
      </c>
      <c r="E11791" s="4" t="s">
        <v>47582</v>
      </c>
      <c r="F11791" s="4">
        <v>0.582587599754333</v>
      </c>
      <c r="G11791" s="4" t="s">
        <v>47583</v>
      </c>
    </row>
    <row r="11792" spans="1:7">
      <c r="A11792" s="4" t="s">
        <v>47584</v>
      </c>
      <c r="B11792" s="4" t="s">
        <v>47585</v>
      </c>
      <c r="C11792" s="4" t="s">
        <v>464</v>
      </c>
      <c r="D11792" s="4">
        <v>37</v>
      </c>
      <c r="E11792" s="4" t="s">
        <v>47586</v>
      </c>
      <c r="F11792" s="4">
        <v>0.582246124744415</v>
      </c>
      <c r="G11792" s="4" t="s">
        <v>47587</v>
      </c>
    </row>
    <row r="11793" spans="1:7">
      <c r="A11793" s="4" t="s">
        <v>47588</v>
      </c>
      <c r="B11793" s="4" t="s">
        <v>47589</v>
      </c>
      <c r="C11793" s="4" t="s">
        <v>464</v>
      </c>
      <c r="D11793" s="4">
        <v>37</v>
      </c>
      <c r="E11793" s="4" t="s">
        <v>47590</v>
      </c>
      <c r="F11793" s="4">
        <v>0.582246124744415</v>
      </c>
      <c r="G11793" s="4" t="s">
        <v>47591</v>
      </c>
    </row>
    <row r="11794" spans="1:7">
      <c r="A11794" s="4" t="s">
        <v>47592</v>
      </c>
      <c r="B11794" s="4" t="s">
        <v>47593</v>
      </c>
      <c r="C11794" s="4" t="s">
        <v>464</v>
      </c>
      <c r="D11794" s="4">
        <v>34</v>
      </c>
      <c r="E11794" s="4" t="s">
        <v>47594</v>
      </c>
      <c r="F11794" s="4">
        <v>0.582246124744415</v>
      </c>
      <c r="G11794" s="4" t="s">
        <v>47595</v>
      </c>
    </row>
    <row r="11795" spans="1:7">
      <c r="A11795" s="4" t="s">
        <v>47596</v>
      </c>
      <c r="B11795" s="4" t="s">
        <v>47597</v>
      </c>
      <c r="C11795" s="4" t="s">
        <v>464</v>
      </c>
      <c r="D11795" s="4">
        <v>40</v>
      </c>
      <c r="E11795" s="4" t="s">
        <v>47598</v>
      </c>
      <c r="F11795" s="4">
        <v>0.58205246925354</v>
      </c>
      <c r="G11795" s="4" t="s">
        <v>47599</v>
      </c>
    </row>
    <row r="11796" spans="1:7">
      <c r="A11796" s="4" t="s">
        <v>47600</v>
      </c>
      <c r="B11796" s="4" t="s">
        <v>47601</v>
      </c>
      <c r="C11796" s="4" t="s">
        <v>464</v>
      </c>
      <c r="D11796" s="4">
        <v>34</v>
      </c>
      <c r="E11796" s="4" t="s">
        <v>47602</v>
      </c>
      <c r="F11796" s="4">
        <v>0.58205246925354</v>
      </c>
      <c r="G11796" s="4" t="s">
        <v>47603</v>
      </c>
    </row>
    <row r="11797" spans="1:7">
      <c r="A11797" s="4" t="s">
        <v>47604</v>
      </c>
      <c r="B11797" s="4" t="s">
        <v>47605</v>
      </c>
      <c r="C11797" s="4" t="s">
        <v>464</v>
      </c>
      <c r="D11797" s="4">
        <v>37</v>
      </c>
      <c r="E11797" s="4" t="s">
        <v>47606</v>
      </c>
      <c r="F11797" s="4">
        <v>0.581071257591248</v>
      </c>
      <c r="G11797" s="4" t="s">
        <v>47607</v>
      </c>
    </row>
    <row r="11798" spans="1:7">
      <c r="A11798" s="4" t="s">
        <v>47608</v>
      </c>
      <c r="B11798" s="4" t="s">
        <v>47609</v>
      </c>
      <c r="C11798" s="4" t="s">
        <v>464</v>
      </c>
      <c r="D11798" s="4">
        <v>44</v>
      </c>
      <c r="E11798" s="4" t="s">
        <v>47610</v>
      </c>
      <c r="F11798" s="4">
        <v>0.58083313703537</v>
      </c>
      <c r="G11798" s="4" t="s">
        <v>47611</v>
      </c>
    </row>
    <row r="11799" spans="1:7">
      <c r="A11799" s="4" t="s">
        <v>47612</v>
      </c>
      <c r="B11799" s="4" t="s">
        <v>47613</v>
      </c>
      <c r="C11799" s="4" t="s">
        <v>464</v>
      </c>
      <c r="D11799" s="4">
        <v>42</v>
      </c>
      <c r="E11799" s="4" t="s">
        <v>47614</v>
      </c>
      <c r="F11799" s="4">
        <v>0.580801367759705</v>
      </c>
      <c r="G11799" s="4" t="s">
        <v>47615</v>
      </c>
    </row>
    <row r="11800" spans="1:7">
      <c r="A11800" s="4" t="s">
        <v>47616</v>
      </c>
      <c r="B11800" s="4" t="s">
        <v>47617</v>
      </c>
      <c r="C11800" s="4" t="s">
        <v>464</v>
      </c>
      <c r="D11800" s="4">
        <v>37</v>
      </c>
      <c r="E11800" s="4" t="s">
        <v>47618</v>
      </c>
      <c r="F11800" s="4">
        <v>0.580599844455719</v>
      </c>
      <c r="G11800" s="4" t="s">
        <v>47619</v>
      </c>
    </row>
    <row r="11801" spans="1:7">
      <c r="A11801" s="4" t="s">
        <v>47620</v>
      </c>
      <c r="B11801" s="4" t="s">
        <v>47621</v>
      </c>
      <c r="C11801" s="4" t="s">
        <v>464</v>
      </c>
      <c r="D11801" s="4">
        <v>40</v>
      </c>
      <c r="E11801" s="4" t="s">
        <v>47622</v>
      </c>
      <c r="F11801" s="4">
        <v>0.58039802312851</v>
      </c>
      <c r="G11801" s="4" t="s">
        <v>47623</v>
      </c>
    </row>
    <row r="11802" spans="1:7">
      <c r="A11802" s="4" t="s">
        <v>47624</v>
      </c>
      <c r="B11802" s="4" t="s">
        <v>47625</v>
      </c>
      <c r="C11802" s="4" t="s">
        <v>464</v>
      </c>
      <c r="D11802" s="4">
        <v>35</v>
      </c>
      <c r="E11802" s="4" t="s">
        <v>47626</v>
      </c>
      <c r="F11802" s="4">
        <v>0.58010321855545</v>
      </c>
      <c r="G11802" s="4" t="s">
        <v>47627</v>
      </c>
    </row>
    <row r="11803" spans="1:7">
      <c r="A11803" s="4" t="s">
        <v>47628</v>
      </c>
      <c r="B11803" s="4" t="s">
        <v>47629</v>
      </c>
      <c r="C11803" s="4" t="s">
        <v>464</v>
      </c>
      <c r="D11803" s="4">
        <v>30</v>
      </c>
      <c r="E11803" s="4" t="s">
        <v>47630</v>
      </c>
      <c r="F11803" s="4">
        <v>0.58010321855545</v>
      </c>
      <c r="G11803" s="4" t="s">
        <v>47631</v>
      </c>
    </row>
    <row r="11804" spans="1:7">
      <c r="A11804" s="4" t="s">
        <v>47632</v>
      </c>
      <c r="B11804" s="4" t="s">
        <v>47633</v>
      </c>
      <c r="C11804" s="4" t="s">
        <v>464</v>
      </c>
      <c r="D11804" s="4">
        <v>40</v>
      </c>
      <c r="E11804" s="4" t="s">
        <v>47634</v>
      </c>
      <c r="F11804" s="4">
        <v>0.579528748989105</v>
      </c>
      <c r="G11804" s="4" t="s">
        <v>47635</v>
      </c>
    </row>
    <row r="11805" spans="1:7">
      <c r="A11805" s="4" t="s">
        <v>47636</v>
      </c>
      <c r="B11805" s="4" t="s">
        <v>47637</v>
      </c>
      <c r="C11805" s="4" t="s">
        <v>464</v>
      </c>
      <c r="D11805" s="4">
        <v>41</v>
      </c>
      <c r="E11805" s="4" t="s">
        <v>47638</v>
      </c>
      <c r="F11805" s="4">
        <v>0.57879102230072</v>
      </c>
      <c r="G11805" s="4" t="s">
        <v>47639</v>
      </c>
    </row>
    <row r="11806" spans="1:7">
      <c r="A11806" s="4" t="s">
        <v>47640</v>
      </c>
      <c r="B11806" s="4" t="s">
        <v>47641</v>
      </c>
      <c r="C11806" s="4" t="s">
        <v>464</v>
      </c>
      <c r="D11806" s="4">
        <v>38</v>
      </c>
      <c r="E11806" s="4" t="s">
        <v>47642</v>
      </c>
      <c r="F11806" s="4">
        <v>0.578452587127686</v>
      </c>
      <c r="G11806" s="4" t="s">
        <v>47643</v>
      </c>
    </row>
    <row r="11807" spans="1:7">
      <c r="A11807" s="4" t="s">
        <v>47644</v>
      </c>
      <c r="B11807" s="4" t="s">
        <v>47645</v>
      </c>
      <c r="C11807" s="4" t="s">
        <v>464</v>
      </c>
      <c r="D11807" s="4">
        <v>32</v>
      </c>
      <c r="E11807" s="4" t="s">
        <v>47646</v>
      </c>
      <c r="F11807" s="4">
        <v>0.578291893005371</v>
      </c>
      <c r="G11807" s="4" t="s">
        <v>47647</v>
      </c>
    </row>
    <row r="11808" spans="1:7">
      <c r="A11808" s="4" t="s">
        <v>47648</v>
      </c>
      <c r="B11808" s="4" t="s">
        <v>47649</v>
      </c>
      <c r="C11808" s="4" t="s">
        <v>464</v>
      </c>
      <c r="D11808" s="4">
        <v>35</v>
      </c>
      <c r="E11808" s="4" t="s">
        <v>47650</v>
      </c>
      <c r="F11808" s="4">
        <v>0.57825893163681</v>
      </c>
      <c r="G11808" s="4" t="s">
        <v>47651</v>
      </c>
    </row>
    <row r="11809" spans="1:7">
      <c r="A11809" s="4" t="s">
        <v>47652</v>
      </c>
      <c r="B11809" s="4" t="s">
        <v>47653</v>
      </c>
      <c r="C11809" s="4" t="s">
        <v>464</v>
      </c>
      <c r="D11809" s="4">
        <v>32</v>
      </c>
      <c r="E11809" s="4" t="s">
        <v>47654</v>
      </c>
      <c r="F11809" s="4">
        <v>0.578174352645874</v>
      </c>
      <c r="G11809" s="4" t="s">
        <v>47655</v>
      </c>
    </row>
    <row r="11810" spans="1:7">
      <c r="A11810" s="4" t="s">
        <v>47656</v>
      </c>
      <c r="B11810" s="4" t="s">
        <v>47657</v>
      </c>
      <c r="C11810" s="4" t="s">
        <v>464</v>
      </c>
      <c r="D11810" s="4">
        <v>37</v>
      </c>
      <c r="E11810" s="4" t="s">
        <v>47658</v>
      </c>
      <c r="F11810" s="4">
        <v>0.576534390449524</v>
      </c>
      <c r="G11810" s="4" t="s">
        <v>47659</v>
      </c>
    </row>
    <row r="11811" spans="1:7">
      <c r="A11811" s="4" t="s">
        <v>47660</v>
      </c>
      <c r="B11811" s="4" t="s">
        <v>47661</v>
      </c>
      <c r="C11811" s="4" t="s">
        <v>551</v>
      </c>
      <c r="D11811" s="4">
        <v>13</v>
      </c>
      <c r="E11811" s="4" t="s">
        <v>47662</v>
      </c>
      <c r="F11811" s="4">
        <v>0.576521933078766</v>
      </c>
      <c r="G11811" s="4" t="s">
        <v>47663</v>
      </c>
    </row>
    <row r="11812" spans="1:7">
      <c r="A11812" s="4" t="s">
        <v>47664</v>
      </c>
      <c r="B11812" s="4" t="s">
        <v>47665</v>
      </c>
      <c r="C11812" s="4" t="s">
        <v>464</v>
      </c>
      <c r="D11812" s="4">
        <v>43</v>
      </c>
      <c r="E11812" s="4" t="s">
        <v>47666</v>
      </c>
      <c r="F11812" s="4">
        <v>0.575829029083252</v>
      </c>
      <c r="G11812" s="4" t="s">
        <v>47667</v>
      </c>
    </row>
    <row r="11813" spans="1:7">
      <c r="A11813" s="4" t="s">
        <v>47668</v>
      </c>
      <c r="B11813" s="4" t="s">
        <v>47669</v>
      </c>
      <c r="C11813" s="4" t="s">
        <v>464</v>
      </c>
      <c r="D11813" s="4">
        <v>22</v>
      </c>
      <c r="E11813" s="4" t="s">
        <v>47670</v>
      </c>
      <c r="F11813" s="4">
        <v>0.575481057167053</v>
      </c>
      <c r="G11813" s="4" t="s">
        <v>47671</v>
      </c>
    </row>
    <row r="11814" spans="1:7">
      <c r="A11814" s="4" t="s">
        <v>47672</v>
      </c>
      <c r="B11814" s="4" t="s">
        <v>47673</v>
      </c>
      <c r="C11814" s="4" t="s">
        <v>464</v>
      </c>
      <c r="D11814" s="4">
        <v>37</v>
      </c>
      <c r="E11814" s="4" t="s">
        <v>47674</v>
      </c>
      <c r="F11814" s="4">
        <v>0.574912786483765</v>
      </c>
      <c r="G11814" s="4" t="s">
        <v>47675</v>
      </c>
    </row>
    <row r="11815" spans="1:7">
      <c r="A11815" s="4" t="s">
        <v>47676</v>
      </c>
      <c r="B11815" s="4" t="s">
        <v>47677</v>
      </c>
      <c r="C11815" s="4" t="s">
        <v>464</v>
      </c>
      <c r="D11815" s="4">
        <v>35</v>
      </c>
      <c r="E11815" s="4" t="s">
        <v>47678</v>
      </c>
      <c r="F11815" s="4">
        <v>0.574776172637939</v>
      </c>
      <c r="G11815" s="4" t="s">
        <v>47679</v>
      </c>
    </row>
    <row r="11816" spans="1:7">
      <c r="A11816" s="4" t="s">
        <v>47680</v>
      </c>
      <c r="B11816" s="4" t="s">
        <v>47681</v>
      </c>
      <c r="C11816" s="4" t="s">
        <v>464</v>
      </c>
      <c r="D11816" s="4">
        <v>34</v>
      </c>
      <c r="E11816" s="4" t="s">
        <v>47682</v>
      </c>
      <c r="F11816" s="4">
        <v>0.574776172637939</v>
      </c>
      <c r="G11816" s="4" t="s">
        <v>47683</v>
      </c>
    </row>
    <row r="11817" spans="1:7">
      <c r="A11817" s="4" t="s">
        <v>47684</v>
      </c>
      <c r="B11817" s="4" t="s">
        <v>47685</v>
      </c>
      <c r="C11817" s="4" t="s">
        <v>464</v>
      </c>
      <c r="D11817" s="4">
        <v>41</v>
      </c>
      <c r="E11817" s="4" t="s">
        <v>47686</v>
      </c>
      <c r="F11817" s="4">
        <v>0.574770569801331</v>
      </c>
      <c r="G11817" s="4" t="s">
        <v>47687</v>
      </c>
    </row>
    <row r="11818" spans="1:7">
      <c r="A11818" s="4" t="s">
        <v>47688</v>
      </c>
      <c r="B11818" s="4" t="s">
        <v>47689</v>
      </c>
      <c r="C11818" s="4" t="s">
        <v>464</v>
      </c>
      <c r="D11818" s="4">
        <v>34</v>
      </c>
      <c r="E11818" s="4" t="s">
        <v>47690</v>
      </c>
      <c r="F11818" s="4">
        <v>0.574770569801331</v>
      </c>
      <c r="G11818" s="4" t="s">
        <v>47691</v>
      </c>
    </row>
    <row r="11819" spans="1:7">
      <c r="A11819" s="4" t="s">
        <v>47692</v>
      </c>
      <c r="B11819" s="4" t="s">
        <v>47693</v>
      </c>
      <c r="C11819" s="4" t="s">
        <v>551</v>
      </c>
      <c r="D11819" s="4">
        <v>16</v>
      </c>
      <c r="E11819" s="4" t="s">
        <v>47694</v>
      </c>
      <c r="F11819" s="4">
        <v>0.574477434158325</v>
      </c>
      <c r="G11819" s="4" t="s">
        <v>47695</v>
      </c>
    </row>
    <row r="11820" spans="1:7">
      <c r="A11820" s="4" t="s">
        <v>47696</v>
      </c>
      <c r="B11820" s="4" t="s">
        <v>47697</v>
      </c>
      <c r="C11820" s="4" t="s">
        <v>464</v>
      </c>
      <c r="D11820" s="4">
        <v>36</v>
      </c>
      <c r="E11820" s="4" t="s">
        <v>47698</v>
      </c>
      <c r="F11820" s="4">
        <v>0.573907375335693</v>
      </c>
      <c r="G11820" s="4" t="s">
        <v>47699</v>
      </c>
    </row>
    <row r="11821" spans="1:7">
      <c r="A11821" s="4" t="s">
        <v>47700</v>
      </c>
      <c r="B11821" s="4" t="s">
        <v>47701</v>
      </c>
      <c r="C11821" s="4" t="s">
        <v>464</v>
      </c>
      <c r="D11821" s="4">
        <v>35</v>
      </c>
      <c r="E11821" s="4" t="s">
        <v>47702</v>
      </c>
      <c r="F11821" s="4">
        <v>0.573815762996674</v>
      </c>
      <c r="G11821" s="4" t="s">
        <v>47703</v>
      </c>
    </row>
    <row r="11822" spans="1:7">
      <c r="A11822" s="4" t="s">
        <v>47704</v>
      </c>
      <c r="B11822" s="4" t="s">
        <v>47705</v>
      </c>
      <c r="C11822" s="4" t="s">
        <v>464</v>
      </c>
      <c r="D11822" s="4">
        <v>34</v>
      </c>
      <c r="E11822" s="4" t="s">
        <v>47706</v>
      </c>
      <c r="F11822" s="4">
        <v>0.5735142827034</v>
      </c>
      <c r="G11822" s="4" t="s">
        <v>47707</v>
      </c>
    </row>
    <row r="11823" spans="1:7">
      <c r="A11823" s="4" t="s">
        <v>47708</v>
      </c>
      <c r="B11823" s="4" t="s">
        <v>47709</v>
      </c>
      <c r="C11823" s="4" t="s">
        <v>464</v>
      </c>
      <c r="D11823" s="4">
        <v>34</v>
      </c>
      <c r="E11823" s="4" t="s">
        <v>47710</v>
      </c>
      <c r="F11823" s="4">
        <v>0.572998344898224</v>
      </c>
      <c r="G11823" s="4" t="s">
        <v>47711</v>
      </c>
    </row>
    <row r="11824" spans="1:7">
      <c r="A11824" s="4" t="s">
        <v>47712</v>
      </c>
      <c r="B11824" s="4" t="s">
        <v>47713</v>
      </c>
      <c r="C11824" s="4" t="s">
        <v>464</v>
      </c>
      <c r="D11824" s="4">
        <v>34</v>
      </c>
      <c r="E11824" s="4" t="s">
        <v>47714</v>
      </c>
      <c r="F11824" s="4">
        <v>0.572998344898224</v>
      </c>
      <c r="G11824" s="4" t="s">
        <v>47715</v>
      </c>
    </row>
    <row r="11825" spans="1:7">
      <c r="A11825" s="4" t="s">
        <v>47716</v>
      </c>
      <c r="B11825" s="4" t="s">
        <v>47717</v>
      </c>
      <c r="C11825" s="4" t="s">
        <v>464</v>
      </c>
      <c r="D11825" s="4">
        <v>33</v>
      </c>
      <c r="E11825" s="4" t="s">
        <v>47718</v>
      </c>
      <c r="F11825" s="4">
        <v>0.572998344898224</v>
      </c>
      <c r="G11825" s="4" t="s">
        <v>47719</v>
      </c>
    </row>
    <row r="11826" spans="1:7">
      <c r="A11826" s="4" t="s">
        <v>47720</v>
      </c>
      <c r="B11826" s="4" t="s">
        <v>47721</v>
      </c>
      <c r="C11826" s="4" t="s">
        <v>464</v>
      </c>
      <c r="D11826" s="4">
        <v>33</v>
      </c>
      <c r="E11826" s="4" t="s">
        <v>47722</v>
      </c>
      <c r="F11826" s="4">
        <v>0.572998344898224</v>
      </c>
      <c r="G11826" s="4" t="s">
        <v>47723</v>
      </c>
    </row>
    <row r="11827" spans="1:7">
      <c r="A11827" s="4" t="s">
        <v>47724</v>
      </c>
      <c r="B11827" s="4" t="s">
        <v>47725</v>
      </c>
      <c r="C11827" s="4" t="s">
        <v>464</v>
      </c>
      <c r="D11827" s="4">
        <v>32</v>
      </c>
      <c r="E11827" s="4" t="s">
        <v>47726</v>
      </c>
      <c r="F11827" s="4">
        <v>0.572998344898224</v>
      </c>
      <c r="G11827" s="4" t="s">
        <v>47727</v>
      </c>
    </row>
    <row r="11828" spans="1:7">
      <c r="A11828" s="4" t="s">
        <v>47728</v>
      </c>
      <c r="B11828" s="4" t="s">
        <v>47729</v>
      </c>
      <c r="C11828" s="4" t="s">
        <v>464</v>
      </c>
      <c r="D11828" s="4">
        <v>30</v>
      </c>
      <c r="E11828" s="4" t="s">
        <v>47730</v>
      </c>
      <c r="F11828" s="4">
        <v>0.572998344898224</v>
      </c>
      <c r="G11828" s="4" t="s">
        <v>47731</v>
      </c>
    </row>
    <row r="11829" spans="1:7">
      <c r="A11829" s="4" t="s">
        <v>47732</v>
      </c>
      <c r="B11829" s="4" t="s">
        <v>47733</v>
      </c>
      <c r="C11829" s="4" t="s">
        <v>551</v>
      </c>
      <c r="D11829" s="4">
        <v>27</v>
      </c>
      <c r="E11829" s="4" t="s">
        <v>47734</v>
      </c>
      <c r="F11829" s="4">
        <v>0.572998344898224</v>
      </c>
      <c r="G11829" s="4" t="s">
        <v>47735</v>
      </c>
    </row>
    <row r="11830" spans="1:7">
      <c r="A11830" s="4" t="s">
        <v>47736</v>
      </c>
      <c r="B11830" s="4" t="s">
        <v>47737</v>
      </c>
      <c r="C11830" s="4" t="s">
        <v>551</v>
      </c>
      <c r="D11830" s="4">
        <v>20</v>
      </c>
      <c r="E11830" s="4" t="s">
        <v>47738</v>
      </c>
      <c r="F11830" s="4">
        <v>0.572998344898224</v>
      </c>
      <c r="G11830" s="4" t="s">
        <v>47739</v>
      </c>
    </row>
    <row r="11831" spans="1:7">
      <c r="A11831" s="4" t="s">
        <v>47740</v>
      </c>
      <c r="B11831" s="4" t="s">
        <v>47741</v>
      </c>
      <c r="C11831" s="4" t="s">
        <v>464</v>
      </c>
      <c r="D11831" s="4">
        <v>34</v>
      </c>
      <c r="E11831" s="4" t="s">
        <v>47742</v>
      </c>
      <c r="F11831" s="4">
        <v>0.572692513465881</v>
      </c>
      <c r="G11831" s="4" t="s">
        <v>47743</v>
      </c>
    </row>
    <row r="11832" spans="1:7">
      <c r="A11832" s="4" t="s">
        <v>47744</v>
      </c>
      <c r="B11832" s="4" t="s">
        <v>47745</v>
      </c>
      <c r="C11832" s="4" t="s">
        <v>464</v>
      </c>
      <c r="D11832" s="4">
        <v>37</v>
      </c>
      <c r="E11832" s="4" t="s">
        <v>47746</v>
      </c>
      <c r="F11832" s="4">
        <v>0.572528421878815</v>
      </c>
      <c r="G11832" s="4" t="s">
        <v>47747</v>
      </c>
    </row>
    <row r="11833" spans="1:7">
      <c r="A11833" s="4" t="s">
        <v>47748</v>
      </c>
      <c r="B11833" s="4" t="s">
        <v>47749</v>
      </c>
      <c r="C11833" s="4" t="s">
        <v>464</v>
      </c>
      <c r="D11833" s="4">
        <v>42</v>
      </c>
      <c r="E11833" s="4" t="s">
        <v>47750</v>
      </c>
      <c r="F11833" s="4">
        <v>0.572101235389709</v>
      </c>
      <c r="G11833" s="4" t="s">
        <v>47751</v>
      </c>
    </row>
    <row r="11834" spans="1:7">
      <c r="A11834" s="4" t="s">
        <v>47752</v>
      </c>
      <c r="B11834" s="4" t="s">
        <v>47753</v>
      </c>
      <c r="C11834" s="4" t="s">
        <v>464</v>
      </c>
      <c r="D11834" s="4">
        <v>40</v>
      </c>
      <c r="E11834" s="4" t="s">
        <v>47754</v>
      </c>
      <c r="F11834" s="4">
        <v>0.572101235389709</v>
      </c>
      <c r="G11834" s="4" t="s">
        <v>47755</v>
      </c>
    </row>
    <row r="11835" spans="1:7">
      <c r="A11835" s="4" t="s">
        <v>47756</v>
      </c>
      <c r="B11835" s="4" t="s">
        <v>47757</v>
      </c>
      <c r="C11835" s="4" t="s">
        <v>464</v>
      </c>
      <c r="D11835" s="4">
        <v>39</v>
      </c>
      <c r="E11835" s="4" t="s">
        <v>47758</v>
      </c>
      <c r="F11835" s="4">
        <v>0.572101235389709</v>
      </c>
      <c r="G11835" s="4" t="s">
        <v>47759</v>
      </c>
    </row>
    <row r="11836" spans="1:7">
      <c r="A11836" s="4" t="s">
        <v>47760</v>
      </c>
      <c r="B11836" s="4" t="s">
        <v>47761</v>
      </c>
      <c r="C11836" s="4" t="s">
        <v>464</v>
      </c>
      <c r="D11836" s="4">
        <v>34</v>
      </c>
      <c r="E11836" s="4" t="s">
        <v>47762</v>
      </c>
      <c r="F11836" s="4">
        <v>0.572101235389709</v>
      </c>
      <c r="G11836" s="4" t="s">
        <v>47763</v>
      </c>
    </row>
    <row r="11837" spans="1:7">
      <c r="A11837" s="4" t="s">
        <v>47764</v>
      </c>
      <c r="B11837" s="4" t="s">
        <v>47765</v>
      </c>
      <c r="C11837" s="4" t="s">
        <v>464</v>
      </c>
      <c r="D11837" s="4">
        <v>34</v>
      </c>
      <c r="E11837" s="4" t="s">
        <v>47766</v>
      </c>
      <c r="F11837" s="4">
        <v>0.572101235389709</v>
      </c>
      <c r="G11837" s="4" t="s">
        <v>47767</v>
      </c>
    </row>
    <row r="11838" spans="1:7">
      <c r="A11838" s="4" t="s">
        <v>47768</v>
      </c>
      <c r="B11838" s="4" t="s">
        <v>47769</v>
      </c>
      <c r="C11838" s="4" t="s">
        <v>464</v>
      </c>
      <c r="D11838" s="4">
        <v>33</v>
      </c>
      <c r="E11838" s="4" t="s">
        <v>47770</v>
      </c>
      <c r="F11838" s="4">
        <v>0.572101235389709</v>
      </c>
      <c r="G11838" s="4" t="s">
        <v>47771</v>
      </c>
    </row>
    <row r="11839" spans="1:7">
      <c r="A11839" s="4" t="s">
        <v>47772</v>
      </c>
      <c r="B11839" s="4" t="s">
        <v>47773</v>
      </c>
      <c r="C11839" s="4" t="s">
        <v>464</v>
      </c>
      <c r="D11839" s="4">
        <v>29</v>
      </c>
      <c r="E11839" s="4" t="s">
        <v>47774</v>
      </c>
      <c r="F11839" s="4">
        <v>0.572101235389709</v>
      </c>
      <c r="G11839" s="4" t="s">
        <v>47775</v>
      </c>
    </row>
    <row r="11840" spans="1:7">
      <c r="A11840" s="4" t="s">
        <v>47776</v>
      </c>
      <c r="B11840" s="4" t="s">
        <v>47777</v>
      </c>
      <c r="C11840" s="4" t="s">
        <v>464</v>
      </c>
      <c r="D11840" s="4">
        <v>38</v>
      </c>
      <c r="E11840" s="4" t="s">
        <v>47778</v>
      </c>
      <c r="F11840" s="4">
        <v>0.572007417678833</v>
      </c>
      <c r="G11840" s="4" t="s">
        <v>47779</v>
      </c>
    </row>
    <row r="11841" spans="1:7">
      <c r="A11841" s="4" t="s">
        <v>47780</v>
      </c>
      <c r="B11841" s="4" t="s">
        <v>47781</v>
      </c>
      <c r="C11841" s="4" t="s">
        <v>464</v>
      </c>
      <c r="D11841" s="4">
        <v>28</v>
      </c>
      <c r="E11841" s="4" t="s">
        <v>47782</v>
      </c>
      <c r="F11841" s="4">
        <v>0.571621417999268</v>
      </c>
      <c r="G11841" s="4" t="s">
        <v>47783</v>
      </c>
    </row>
    <row r="11842" spans="1:7">
      <c r="A11842" s="4" t="s">
        <v>47784</v>
      </c>
      <c r="B11842" s="4" t="s">
        <v>47785</v>
      </c>
      <c r="C11842" s="4" t="s">
        <v>464</v>
      </c>
      <c r="D11842" s="4">
        <v>8</v>
      </c>
      <c r="E11842" s="4" t="s">
        <v>47786</v>
      </c>
      <c r="F11842" s="4">
        <v>0.571621417999268</v>
      </c>
      <c r="G11842" s="4" t="s">
        <v>47787</v>
      </c>
    </row>
    <row r="11843" spans="1:7">
      <c r="A11843" s="4" t="s">
        <v>47788</v>
      </c>
      <c r="B11843" s="4" t="s">
        <v>47789</v>
      </c>
      <c r="C11843" s="4" t="s">
        <v>464</v>
      </c>
      <c r="D11843" s="4">
        <v>34</v>
      </c>
      <c r="E11843" s="4" t="s">
        <v>47790</v>
      </c>
      <c r="F11843" s="4">
        <v>0.571574211120605</v>
      </c>
      <c r="G11843" s="4" t="s">
        <v>47791</v>
      </c>
    </row>
    <row r="11844" spans="1:7">
      <c r="A11844" s="4" t="s">
        <v>47792</v>
      </c>
      <c r="B11844" s="4" t="s">
        <v>47793</v>
      </c>
      <c r="C11844" s="4" t="s">
        <v>464</v>
      </c>
      <c r="D11844" s="4">
        <v>39</v>
      </c>
      <c r="E11844" s="4" t="s">
        <v>47794</v>
      </c>
      <c r="F11844" s="4">
        <v>0.570987522602081</v>
      </c>
      <c r="G11844" s="4" t="s">
        <v>47795</v>
      </c>
    </row>
    <row r="11845" spans="1:7">
      <c r="A11845" s="4" t="s">
        <v>47796</v>
      </c>
      <c r="B11845" s="4" t="s">
        <v>47797</v>
      </c>
      <c r="C11845" s="4" t="s">
        <v>464</v>
      </c>
      <c r="D11845" s="4">
        <v>36</v>
      </c>
      <c r="E11845" s="4" t="s">
        <v>47798</v>
      </c>
      <c r="F11845" s="4">
        <v>0.570508062839508</v>
      </c>
      <c r="G11845" s="4" t="s">
        <v>47799</v>
      </c>
    </row>
    <row r="11846" spans="1:7">
      <c r="A11846" s="4" t="s">
        <v>47800</v>
      </c>
      <c r="B11846" s="4" t="s">
        <v>47801</v>
      </c>
      <c r="C11846" s="4" t="s">
        <v>464</v>
      </c>
      <c r="D11846" s="4">
        <v>37</v>
      </c>
      <c r="E11846" s="4" t="s">
        <v>47802</v>
      </c>
      <c r="F11846" s="4">
        <v>0.570441007614136</v>
      </c>
      <c r="G11846" s="4" t="s">
        <v>47803</v>
      </c>
    </row>
    <row r="11847" spans="1:7">
      <c r="A11847" s="4" t="s">
        <v>47804</v>
      </c>
      <c r="B11847" s="4" t="s">
        <v>47805</v>
      </c>
      <c r="C11847" s="4" t="s">
        <v>464</v>
      </c>
      <c r="D11847" s="4">
        <v>38</v>
      </c>
      <c r="E11847" s="4" t="s">
        <v>47806</v>
      </c>
      <c r="F11847" s="4">
        <v>0.569541037082672</v>
      </c>
      <c r="G11847" s="4" t="s">
        <v>47807</v>
      </c>
    </row>
    <row r="11848" spans="1:7">
      <c r="A11848" s="4" t="s">
        <v>47808</v>
      </c>
      <c r="B11848" s="4" t="s">
        <v>47809</v>
      </c>
      <c r="C11848" s="4" t="s">
        <v>464</v>
      </c>
      <c r="D11848" s="4">
        <v>32</v>
      </c>
      <c r="E11848" s="4" t="s">
        <v>47810</v>
      </c>
      <c r="F11848" s="4">
        <v>0.569352924823761</v>
      </c>
      <c r="G11848" s="4" t="s">
        <v>47811</v>
      </c>
    </row>
    <row r="11849" spans="1:7">
      <c r="A11849" s="4" t="s">
        <v>47812</v>
      </c>
      <c r="B11849" s="4" t="s">
        <v>47813</v>
      </c>
      <c r="C11849" s="4" t="s">
        <v>464</v>
      </c>
      <c r="D11849" s="4">
        <v>38</v>
      </c>
      <c r="E11849" s="4" t="s">
        <v>47814</v>
      </c>
      <c r="F11849" s="4">
        <v>0.569224298000336</v>
      </c>
      <c r="G11849" s="4" t="s">
        <v>47815</v>
      </c>
    </row>
    <row r="11850" spans="1:7">
      <c r="A11850" s="4" t="s">
        <v>47816</v>
      </c>
      <c r="B11850" s="4" t="s">
        <v>47817</v>
      </c>
      <c r="C11850" s="4" t="s">
        <v>464</v>
      </c>
      <c r="D11850" s="4">
        <v>38</v>
      </c>
      <c r="E11850" s="4" t="s">
        <v>47818</v>
      </c>
      <c r="F11850" s="4">
        <v>0.569209337234497</v>
      </c>
      <c r="G11850" s="4" t="s">
        <v>47819</v>
      </c>
    </row>
    <row r="11851" spans="1:7">
      <c r="A11851" s="4" t="s">
        <v>47820</v>
      </c>
      <c r="B11851" s="4" t="s">
        <v>47821</v>
      </c>
      <c r="C11851" s="4" t="s">
        <v>464</v>
      </c>
      <c r="D11851" s="4">
        <v>33</v>
      </c>
      <c r="E11851" s="4" t="s">
        <v>47822</v>
      </c>
      <c r="F11851" s="4">
        <v>0.568152666091919</v>
      </c>
      <c r="G11851" s="4" t="s">
        <v>47823</v>
      </c>
    </row>
    <row r="11852" spans="1:7">
      <c r="A11852" s="4" t="s">
        <v>47824</v>
      </c>
      <c r="B11852" s="4" t="s">
        <v>47825</v>
      </c>
      <c r="C11852" s="4" t="s">
        <v>464</v>
      </c>
      <c r="D11852" s="4">
        <v>37</v>
      </c>
      <c r="E11852" s="4" t="s">
        <v>47826</v>
      </c>
      <c r="F11852" s="4">
        <v>0.567502081394196</v>
      </c>
      <c r="G11852" s="4" t="s">
        <v>47827</v>
      </c>
    </row>
    <row r="11853" spans="1:7">
      <c r="A11853" s="4" t="s">
        <v>47828</v>
      </c>
      <c r="B11853" s="4" t="s">
        <v>47829</v>
      </c>
      <c r="C11853" s="4" t="s">
        <v>464</v>
      </c>
      <c r="D11853" s="4">
        <v>35</v>
      </c>
      <c r="E11853" s="4" t="s">
        <v>47830</v>
      </c>
      <c r="F11853" s="4">
        <v>0.567502081394196</v>
      </c>
      <c r="G11853" s="4" t="s">
        <v>47831</v>
      </c>
    </row>
    <row r="11854" spans="1:7">
      <c r="A11854" s="4" t="s">
        <v>47832</v>
      </c>
      <c r="B11854" s="4" t="s">
        <v>47833</v>
      </c>
      <c r="C11854" s="4" t="s">
        <v>464</v>
      </c>
      <c r="D11854" s="4">
        <v>39</v>
      </c>
      <c r="E11854" s="4" t="s">
        <v>47834</v>
      </c>
      <c r="F11854" s="4">
        <v>0.566679835319519</v>
      </c>
      <c r="G11854" s="4" t="s">
        <v>47835</v>
      </c>
    </row>
    <row r="11855" spans="1:7">
      <c r="A11855" s="4" t="s">
        <v>47836</v>
      </c>
      <c r="B11855" s="4" t="s">
        <v>47837</v>
      </c>
      <c r="C11855" s="4" t="s">
        <v>464</v>
      </c>
      <c r="D11855" s="4">
        <v>35</v>
      </c>
      <c r="E11855" s="4" t="s">
        <v>47838</v>
      </c>
      <c r="F11855" s="4">
        <v>0.566564559936523</v>
      </c>
      <c r="G11855" s="4" t="s">
        <v>47839</v>
      </c>
    </row>
    <row r="11856" spans="1:7">
      <c r="A11856" s="4" t="s">
        <v>47840</v>
      </c>
      <c r="B11856" s="4" t="s">
        <v>47841</v>
      </c>
      <c r="C11856" s="4" t="s">
        <v>464</v>
      </c>
      <c r="D11856" s="4">
        <v>37</v>
      </c>
      <c r="E11856" s="4" t="s">
        <v>47842</v>
      </c>
      <c r="F11856" s="4">
        <v>0.566225051879883</v>
      </c>
      <c r="G11856" s="4" t="s">
        <v>47843</v>
      </c>
    </row>
    <row r="11857" spans="1:7">
      <c r="A11857" s="4" t="s">
        <v>47844</v>
      </c>
      <c r="B11857" s="4" t="s">
        <v>47845</v>
      </c>
      <c r="C11857" s="4" t="s">
        <v>464</v>
      </c>
      <c r="D11857" s="4">
        <v>27</v>
      </c>
      <c r="E11857" s="4" t="s">
        <v>47846</v>
      </c>
      <c r="F11857" s="4">
        <v>0.566089153289795</v>
      </c>
      <c r="G11857" s="4" t="s">
        <v>47847</v>
      </c>
    </row>
    <row r="11858" spans="1:7">
      <c r="A11858" s="4" t="s">
        <v>47848</v>
      </c>
      <c r="B11858" s="4" t="s">
        <v>47849</v>
      </c>
      <c r="C11858" s="4" t="s">
        <v>464</v>
      </c>
      <c r="D11858" s="4">
        <v>38</v>
      </c>
      <c r="E11858" s="4" t="s">
        <v>47850</v>
      </c>
      <c r="F11858" s="4">
        <v>0.565749764442444</v>
      </c>
      <c r="G11858" s="4" t="s">
        <v>47851</v>
      </c>
    </row>
    <row r="11859" spans="1:7">
      <c r="A11859" s="4" t="s">
        <v>47852</v>
      </c>
      <c r="B11859" s="4" t="s">
        <v>47853</v>
      </c>
      <c r="C11859" s="4" t="s">
        <v>464</v>
      </c>
      <c r="D11859" s="4">
        <v>36</v>
      </c>
      <c r="E11859" s="4" t="s">
        <v>47854</v>
      </c>
      <c r="F11859" s="4">
        <v>0.565749764442444</v>
      </c>
      <c r="G11859" s="4" t="s">
        <v>47855</v>
      </c>
    </row>
    <row r="11860" spans="1:7">
      <c r="A11860" s="4" t="s">
        <v>47856</v>
      </c>
      <c r="B11860" s="4" t="s">
        <v>47857</v>
      </c>
      <c r="C11860" s="4" t="s">
        <v>464</v>
      </c>
      <c r="D11860" s="4">
        <v>37</v>
      </c>
      <c r="E11860" s="4" t="s">
        <v>47858</v>
      </c>
      <c r="F11860" s="4">
        <v>0.565455675125122</v>
      </c>
      <c r="G11860" s="4" t="s">
        <v>47859</v>
      </c>
    </row>
    <row r="11861" spans="1:7">
      <c r="A11861" s="4" t="s">
        <v>47860</v>
      </c>
      <c r="B11861" s="4" t="s">
        <v>47861</v>
      </c>
      <c r="C11861" s="4" t="s">
        <v>464</v>
      </c>
      <c r="D11861" s="4">
        <v>39</v>
      </c>
      <c r="E11861" s="4" t="s">
        <v>47862</v>
      </c>
      <c r="F11861" s="4">
        <v>0.565026998519897</v>
      </c>
      <c r="G11861" s="4" t="s">
        <v>47863</v>
      </c>
    </row>
    <row r="11862" spans="1:7">
      <c r="A11862" s="4" t="s">
        <v>47864</v>
      </c>
      <c r="B11862" s="4" t="s">
        <v>47865</v>
      </c>
      <c r="C11862" s="4" t="s">
        <v>464</v>
      </c>
      <c r="D11862" s="4">
        <v>37</v>
      </c>
      <c r="E11862" s="4" t="s">
        <v>47866</v>
      </c>
      <c r="F11862" s="4">
        <v>0.564760863780975</v>
      </c>
      <c r="G11862" s="4" t="s">
        <v>47867</v>
      </c>
    </row>
    <row r="11863" spans="1:7">
      <c r="A11863" s="4" t="s">
        <v>47868</v>
      </c>
      <c r="B11863" s="4" t="s">
        <v>47869</v>
      </c>
      <c r="C11863" s="4" t="s">
        <v>464</v>
      </c>
      <c r="D11863" s="4">
        <v>36</v>
      </c>
      <c r="E11863" s="4" t="s">
        <v>47870</v>
      </c>
      <c r="F11863" s="4">
        <v>0.564687430858612</v>
      </c>
      <c r="G11863" s="4" t="s">
        <v>47871</v>
      </c>
    </row>
    <row r="11864" spans="1:7">
      <c r="A11864" s="4" t="s">
        <v>47872</v>
      </c>
      <c r="B11864" s="4" t="s">
        <v>47873</v>
      </c>
      <c r="C11864" s="4" t="s">
        <v>464</v>
      </c>
      <c r="D11864" s="4">
        <v>32</v>
      </c>
      <c r="E11864" s="4" t="s">
        <v>47874</v>
      </c>
      <c r="F11864" s="4">
        <v>0.564687430858612</v>
      </c>
      <c r="G11864" s="4" t="s">
        <v>47875</v>
      </c>
    </row>
    <row r="11865" spans="1:7">
      <c r="A11865" s="4" t="s">
        <v>47876</v>
      </c>
      <c r="B11865" s="4" t="s">
        <v>47877</v>
      </c>
      <c r="C11865" s="4" t="s">
        <v>464</v>
      </c>
      <c r="D11865" s="4">
        <v>31</v>
      </c>
      <c r="E11865" s="4" t="s">
        <v>47878</v>
      </c>
      <c r="F11865" s="4">
        <v>0.564687430858612</v>
      </c>
      <c r="G11865" s="4" t="s">
        <v>47879</v>
      </c>
    </row>
    <row r="11866" spans="1:7">
      <c r="A11866" s="4" t="s">
        <v>47880</v>
      </c>
      <c r="B11866" s="4" t="s">
        <v>47881</v>
      </c>
      <c r="C11866" s="4" t="s">
        <v>551</v>
      </c>
      <c r="D11866" s="4">
        <v>12</v>
      </c>
      <c r="E11866" s="4" t="s">
        <v>47882</v>
      </c>
      <c r="F11866" s="4">
        <v>0.564687430858612</v>
      </c>
      <c r="G11866" s="4" t="s">
        <v>47883</v>
      </c>
    </row>
    <row r="11867" spans="1:7">
      <c r="A11867" s="4" t="s">
        <v>47884</v>
      </c>
      <c r="B11867" s="4" t="s">
        <v>47885</v>
      </c>
      <c r="C11867" s="4" t="s">
        <v>464</v>
      </c>
      <c r="D11867" s="4">
        <v>36</v>
      </c>
      <c r="E11867" s="4" t="s">
        <v>47886</v>
      </c>
      <c r="F11867" s="4">
        <v>0.563956141471863</v>
      </c>
      <c r="G11867" s="4" t="s">
        <v>47887</v>
      </c>
    </row>
    <row r="11868" spans="1:7">
      <c r="A11868" s="4" t="s">
        <v>47888</v>
      </c>
      <c r="B11868" s="4" t="s">
        <v>47889</v>
      </c>
      <c r="C11868" s="4" t="s">
        <v>464</v>
      </c>
      <c r="D11868" s="4">
        <v>42</v>
      </c>
      <c r="E11868" s="4" t="s">
        <v>47890</v>
      </c>
      <c r="F11868" s="4">
        <v>0.563940405845642</v>
      </c>
      <c r="G11868" s="4" t="s">
        <v>47891</v>
      </c>
    </row>
    <row r="11869" spans="1:7">
      <c r="A11869" s="4" t="s">
        <v>47892</v>
      </c>
      <c r="B11869" s="4" t="s">
        <v>47893</v>
      </c>
      <c r="C11869" s="4" t="s">
        <v>464</v>
      </c>
      <c r="D11869" s="4">
        <v>42</v>
      </c>
      <c r="E11869" s="4" t="s">
        <v>47894</v>
      </c>
      <c r="F11869" s="4">
        <v>0.563940405845642</v>
      </c>
      <c r="G11869" s="4" t="s">
        <v>47895</v>
      </c>
    </row>
    <row r="11870" spans="1:7">
      <c r="A11870" s="4" t="s">
        <v>47896</v>
      </c>
      <c r="B11870" s="4" t="s">
        <v>47897</v>
      </c>
      <c r="C11870" s="4" t="s">
        <v>464</v>
      </c>
      <c r="D11870" s="4">
        <v>31</v>
      </c>
      <c r="E11870" s="4" t="s">
        <v>47898</v>
      </c>
      <c r="F11870" s="4">
        <v>0.563668727874756</v>
      </c>
      <c r="G11870" s="4" t="s">
        <v>47899</v>
      </c>
    </row>
    <row r="11871" spans="1:7">
      <c r="A11871" s="4" t="s">
        <v>47900</v>
      </c>
      <c r="B11871" s="4" t="s">
        <v>47901</v>
      </c>
      <c r="C11871" s="4" t="s">
        <v>464</v>
      </c>
      <c r="D11871" s="4">
        <v>41</v>
      </c>
      <c r="E11871" s="4" t="s">
        <v>47902</v>
      </c>
      <c r="F11871" s="4">
        <v>0.56300550699234</v>
      </c>
      <c r="G11871" s="4" t="s">
        <v>47903</v>
      </c>
    </row>
    <row r="11872" spans="1:7">
      <c r="A11872" s="4" t="s">
        <v>47904</v>
      </c>
      <c r="B11872" s="4" t="s">
        <v>47905</v>
      </c>
      <c r="C11872" s="4" t="s">
        <v>464</v>
      </c>
      <c r="D11872" s="4">
        <v>30</v>
      </c>
      <c r="E11872" s="4" t="s">
        <v>47906</v>
      </c>
      <c r="F11872" s="4">
        <v>0.56276947259903</v>
      </c>
      <c r="G11872" s="4" t="s">
        <v>47907</v>
      </c>
    </row>
    <row r="11873" spans="1:7">
      <c r="A11873" s="4" t="s">
        <v>47908</v>
      </c>
      <c r="B11873" s="4" t="s">
        <v>47909</v>
      </c>
      <c r="C11873" s="4" t="s">
        <v>464</v>
      </c>
      <c r="D11873" s="4">
        <v>29</v>
      </c>
      <c r="E11873" s="4" t="s">
        <v>47910</v>
      </c>
      <c r="F11873" s="4">
        <v>0.56276947259903</v>
      </c>
      <c r="G11873" s="4" t="s">
        <v>47911</v>
      </c>
    </row>
    <row r="11874" spans="1:7">
      <c r="A11874" s="4" t="s">
        <v>47912</v>
      </c>
      <c r="B11874" s="4" t="s">
        <v>47913</v>
      </c>
      <c r="C11874" s="4" t="s">
        <v>464</v>
      </c>
      <c r="D11874" s="4">
        <v>27</v>
      </c>
      <c r="E11874" s="4" t="s">
        <v>47914</v>
      </c>
      <c r="F11874" s="4">
        <v>0.562185883522034</v>
      </c>
      <c r="G11874" s="4" t="s">
        <v>47915</v>
      </c>
    </row>
    <row r="11875" spans="1:7">
      <c r="A11875" s="4" t="s">
        <v>47916</v>
      </c>
      <c r="B11875" s="4" t="s">
        <v>47917</v>
      </c>
      <c r="C11875" s="4" t="s">
        <v>464</v>
      </c>
      <c r="D11875" s="4">
        <v>41</v>
      </c>
      <c r="E11875" s="4" t="s">
        <v>47918</v>
      </c>
      <c r="F11875" s="4">
        <v>0.56216436624527</v>
      </c>
      <c r="G11875" s="4" t="s">
        <v>47919</v>
      </c>
    </row>
    <row r="11876" spans="1:7">
      <c r="A11876" s="4" t="s">
        <v>47920</v>
      </c>
      <c r="B11876" s="4" t="s">
        <v>47921</v>
      </c>
      <c r="C11876" s="4" t="s">
        <v>464</v>
      </c>
      <c r="D11876" s="4">
        <v>38</v>
      </c>
      <c r="E11876" s="4" t="s">
        <v>47922</v>
      </c>
      <c r="F11876" s="4">
        <v>0.56179678440094</v>
      </c>
      <c r="G11876" s="4" t="s">
        <v>47923</v>
      </c>
    </row>
    <row r="11877" spans="1:7">
      <c r="A11877" s="4" t="s">
        <v>47924</v>
      </c>
      <c r="B11877" s="4" t="s">
        <v>47925</v>
      </c>
      <c r="C11877" s="4" t="s">
        <v>464</v>
      </c>
      <c r="D11877" s="4">
        <v>34</v>
      </c>
      <c r="E11877" s="4" t="s">
        <v>47926</v>
      </c>
      <c r="F11877" s="4">
        <v>0.5611851811409</v>
      </c>
      <c r="G11877" s="4" t="s">
        <v>47927</v>
      </c>
    </row>
    <row r="11878" spans="1:7">
      <c r="A11878" s="4" t="s">
        <v>47928</v>
      </c>
      <c r="B11878" s="4" t="s">
        <v>47929</v>
      </c>
      <c r="C11878" s="4" t="s">
        <v>464</v>
      </c>
      <c r="D11878" s="4">
        <v>33</v>
      </c>
      <c r="E11878" s="4" t="s">
        <v>47930</v>
      </c>
      <c r="F11878" s="4">
        <v>0.5611851811409</v>
      </c>
      <c r="G11878" s="4" t="s">
        <v>47931</v>
      </c>
    </row>
    <row r="11879" spans="1:7">
      <c r="A11879" s="4" t="s">
        <v>47932</v>
      </c>
      <c r="B11879" s="4" t="s">
        <v>47933</v>
      </c>
      <c r="C11879" s="4" t="s">
        <v>464</v>
      </c>
      <c r="D11879" s="4">
        <v>26</v>
      </c>
      <c r="E11879" s="4" t="s">
        <v>47934</v>
      </c>
      <c r="F11879" s="4">
        <v>0.5611851811409</v>
      </c>
      <c r="G11879" s="4" t="s">
        <v>47935</v>
      </c>
    </row>
    <row r="11880" spans="1:7">
      <c r="A11880" s="4" t="s">
        <v>47936</v>
      </c>
      <c r="B11880" s="4" t="s">
        <v>47937</v>
      </c>
      <c r="C11880" s="4" t="s">
        <v>464</v>
      </c>
      <c r="D11880" s="4">
        <v>42</v>
      </c>
      <c r="E11880" s="4" t="s">
        <v>47938</v>
      </c>
      <c r="F11880" s="4">
        <v>0.560885727405548</v>
      </c>
      <c r="G11880" s="4" t="s">
        <v>47939</v>
      </c>
    </row>
    <row r="11881" spans="1:7">
      <c r="A11881" s="4" t="s">
        <v>47940</v>
      </c>
      <c r="B11881" s="4" t="s">
        <v>47941</v>
      </c>
      <c r="C11881" s="4" t="s">
        <v>464</v>
      </c>
      <c r="D11881" s="4">
        <v>36</v>
      </c>
      <c r="E11881" s="4" t="s">
        <v>47942</v>
      </c>
      <c r="F11881" s="4">
        <v>0.560733199119568</v>
      </c>
      <c r="G11881" s="4" t="s">
        <v>47943</v>
      </c>
    </row>
    <row r="11882" spans="1:7">
      <c r="A11882" s="4" t="s">
        <v>47944</v>
      </c>
      <c r="B11882" s="4" t="s">
        <v>47945</v>
      </c>
      <c r="C11882" s="4" t="s">
        <v>464</v>
      </c>
      <c r="D11882" s="4">
        <v>36</v>
      </c>
      <c r="E11882" s="4" t="s">
        <v>47946</v>
      </c>
      <c r="F11882" s="4">
        <v>0.560733199119568</v>
      </c>
      <c r="G11882" s="4" t="s">
        <v>47947</v>
      </c>
    </row>
    <row r="11883" spans="1:7">
      <c r="A11883" s="4" t="s">
        <v>47948</v>
      </c>
      <c r="B11883" s="4" t="s">
        <v>47949</v>
      </c>
      <c r="C11883" s="4" t="s">
        <v>464</v>
      </c>
      <c r="D11883" s="4">
        <v>34</v>
      </c>
      <c r="E11883" s="4" t="s">
        <v>47950</v>
      </c>
      <c r="F11883" s="4">
        <v>0.560733199119568</v>
      </c>
      <c r="G11883" s="4" t="s">
        <v>47951</v>
      </c>
    </row>
    <row r="11884" spans="1:7">
      <c r="A11884" s="4" t="s">
        <v>47952</v>
      </c>
      <c r="B11884" s="4" t="s">
        <v>47953</v>
      </c>
      <c r="C11884" s="4" t="s">
        <v>464</v>
      </c>
      <c r="D11884" s="4">
        <v>31</v>
      </c>
      <c r="E11884" s="4" t="s">
        <v>47954</v>
      </c>
      <c r="F11884" s="4">
        <v>0.560733199119568</v>
      </c>
      <c r="G11884" s="4" t="s">
        <v>47955</v>
      </c>
    </row>
    <row r="11885" spans="1:7">
      <c r="A11885" s="4" t="s">
        <v>47956</v>
      </c>
      <c r="B11885" s="4" t="s">
        <v>47957</v>
      </c>
      <c r="C11885" s="4" t="s">
        <v>551</v>
      </c>
      <c r="D11885" s="4">
        <v>21</v>
      </c>
      <c r="E11885" s="4" t="s">
        <v>47958</v>
      </c>
      <c r="F11885" s="4">
        <v>0.560733079910278</v>
      </c>
      <c r="G11885" s="4" t="s">
        <v>47959</v>
      </c>
    </row>
    <row r="11886" spans="1:7">
      <c r="A11886" s="4" t="s">
        <v>47960</v>
      </c>
      <c r="B11886" s="4" t="s">
        <v>47961</v>
      </c>
      <c r="C11886" s="4" t="s">
        <v>464</v>
      </c>
      <c r="D11886" s="4">
        <v>34</v>
      </c>
      <c r="E11886" s="4" t="s">
        <v>47962</v>
      </c>
      <c r="F11886" s="4">
        <v>0.560056269168854</v>
      </c>
      <c r="G11886" s="4" t="s">
        <v>47963</v>
      </c>
    </row>
    <row r="11887" spans="1:7">
      <c r="A11887" s="4" t="s">
        <v>47964</v>
      </c>
      <c r="B11887" s="4" t="s">
        <v>47965</v>
      </c>
      <c r="C11887" s="4" t="s">
        <v>464</v>
      </c>
      <c r="D11887" s="4">
        <v>33</v>
      </c>
      <c r="E11887" s="4" t="s">
        <v>47966</v>
      </c>
      <c r="F11887" s="4">
        <v>0.560056269168854</v>
      </c>
      <c r="G11887" s="4" t="s">
        <v>47967</v>
      </c>
    </row>
    <row r="11888" spans="1:7">
      <c r="A11888" s="4" t="s">
        <v>47968</v>
      </c>
      <c r="B11888" s="4" t="s">
        <v>47969</v>
      </c>
      <c r="C11888" s="4" t="s">
        <v>464</v>
      </c>
      <c r="D11888" s="4">
        <v>36</v>
      </c>
      <c r="E11888" s="4" t="s">
        <v>47970</v>
      </c>
      <c r="F11888" s="4">
        <v>0.559973537921906</v>
      </c>
      <c r="G11888" s="4" t="s">
        <v>47971</v>
      </c>
    </row>
    <row r="11889" spans="1:7">
      <c r="A11889" s="4" t="s">
        <v>47972</v>
      </c>
      <c r="B11889" s="4" t="s">
        <v>47973</v>
      </c>
      <c r="C11889" s="4" t="s">
        <v>464</v>
      </c>
      <c r="D11889" s="4">
        <v>34</v>
      </c>
      <c r="E11889" s="4" t="s">
        <v>47974</v>
      </c>
      <c r="F11889" s="4">
        <v>0.559808015823364</v>
      </c>
      <c r="G11889" s="4" t="s">
        <v>47975</v>
      </c>
    </row>
    <row r="11890" spans="1:7">
      <c r="A11890" s="4" t="s">
        <v>47976</v>
      </c>
      <c r="B11890" s="4" t="s">
        <v>47977</v>
      </c>
      <c r="C11890" s="4" t="s">
        <v>464</v>
      </c>
      <c r="D11890" s="4">
        <v>44</v>
      </c>
      <c r="E11890" s="4" t="s">
        <v>47978</v>
      </c>
      <c r="F11890" s="4">
        <v>0.559785306453705</v>
      </c>
      <c r="G11890" s="4" t="s">
        <v>47979</v>
      </c>
    </row>
    <row r="11891" spans="1:7">
      <c r="A11891" s="4" t="s">
        <v>837</v>
      </c>
      <c r="B11891" s="4" t="s">
        <v>838</v>
      </c>
      <c r="C11891" s="4" t="s">
        <v>464</v>
      </c>
      <c r="D11891" s="4">
        <v>39</v>
      </c>
      <c r="E11891" s="4" t="s">
        <v>839</v>
      </c>
      <c r="F11891" s="4">
        <v>0.559097290039063</v>
      </c>
      <c r="G11891" s="4" t="s">
        <v>840</v>
      </c>
    </row>
    <row r="11892" spans="1:7">
      <c r="A11892" s="4" t="s">
        <v>47980</v>
      </c>
      <c r="B11892" s="4" t="s">
        <v>47981</v>
      </c>
      <c r="C11892" s="4" t="s">
        <v>464</v>
      </c>
      <c r="D11892" s="4">
        <v>42</v>
      </c>
      <c r="E11892" s="4" t="s">
        <v>47982</v>
      </c>
      <c r="F11892" s="4">
        <v>0.559004366397858</v>
      </c>
      <c r="G11892" s="4" t="s">
        <v>47983</v>
      </c>
    </row>
    <row r="11893" spans="1:7">
      <c r="A11893" s="4" t="s">
        <v>47984</v>
      </c>
      <c r="B11893" s="4" t="s">
        <v>47985</v>
      </c>
      <c r="C11893" s="4" t="s">
        <v>464</v>
      </c>
      <c r="D11893" s="4">
        <v>40</v>
      </c>
      <c r="E11893" s="4" t="s">
        <v>47986</v>
      </c>
      <c r="F11893" s="4">
        <v>0.558144450187683</v>
      </c>
      <c r="G11893" s="4" t="s">
        <v>47987</v>
      </c>
    </row>
    <row r="11894" spans="1:7">
      <c r="A11894" s="4" t="s">
        <v>47988</v>
      </c>
      <c r="B11894" s="4" t="s">
        <v>47989</v>
      </c>
      <c r="C11894" s="4" t="s">
        <v>464</v>
      </c>
      <c r="D11894" s="4">
        <v>37</v>
      </c>
      <c r="E11894" s="4" t="s">
        <v>47990</v>
      </c>
      <c r="F11894" s="4">
        <v>0.558010101318359</v>
      </c>
      <c r="G11894" s="4" t="s">
        <v>47991</v>
      </c>
    </row>
    <row r="11895" spans="1:7">
      <c r="A11895" s="4" t="s">
        <v>47992</v>
      </c>
      <c r="B11895" s="4" t="s">
        <v>47993</v>
      </c>
      <c r="C11895" s="4" t="s">
        <v>464</v>
      </c>
      <c r="D11895" s="4">
        <v>37</v>
      </c>
      <c r="E11895" s="4" t="s">
        <v>47994</v>
      </c>
      <c r="F11895" s="4">
        <v>0.55767285823822</v>
      </c>
      <c r="G11895" s="4" t="s">
        <v>47995</v>
      </c>
    </row>
    <row r="11896" spans="1:7">
      <c r="A11896" s="4" t="s">
        <v>47996</v>
      </c>
      <c r="B11896" s="4" t="s">
        <v>47997</v>
      </c>
      <c r="C11896" s="4" t="s">
        <v>464</v>
      </c>
      <c r="D11896" s="4">
        <v>31</v>
      </c>
      <c r="E11896" s="4" t="s">
        <v>47998</v>
      </c>
      <c r="F11896" s="4">
        <v>0.55728816986084</v>
      </c>
      <c r="G11896" s="4" t="s">
        <v>47999</v>
      </c>
    </row>
    <row r="11897" spans="1:7">
      <c r="A11897" s="4" t="s">
        <v>48000</v>
      </c>
      <c r="B11897" s="4" t="s">
        <v>48001</v>
      </c>
      <c r="C11897" s="4" t="s">
        <v>3050</v>
      </c>
      <c r="D11897" s="4">
        <v>2</v>
      </c>
      <c r="E11897" s="4" t="s">
        <v>48002</v>
      </c>
      <c r="F11897" s="4">
        <v>0.556903839111328</v>
      </c>
      <c r="G11897" s="4" t="s">
        <v>48003</v>
      </c>
    </row>
    <row r="11898" spans="1:7">
      <c r="A11898" s="4" t="s">
        <v>48004</v>
      </c>
      <c r="B11898" s="4" t="s">
        <v>48005</v>
      </c>
      <c r="C11898" s="4" t="s">
        <v>464</v>
      </c>
      <c r="D11898" s="4">
        <v>39</v>
      </c>
      <c r="E11898" s="4" t="s">
        <v>48006</v>
      </c>
      <c r="F11898" s="4">
        <v>0.556742787361145</v>
      </c>
      <c r="G11898" s="4" t="s">
        <v>48007</v>
      </c>
    </row>
    <row r="11899" spans="1:7">
      <c r="A11899" s="4" t="s">
        <v>48008</v>
      </c>
      <c r="B11899" s="4" t="s">
        <v>48009</v>
      </c>
      <c r="C11899" s="4" t="s">
        <v>464</v>
      </c>
      <c r="D11899" s="4">
        <v>25</v>
      </c>
      <c r="E11899" s="4" t="s">
        <v>48010</v>
      </c>
      <c r="F11899" s="4">
        <v>0.555750370025635</v>
      </c>
      <c r="G11899" s="4" t="s">
        <v>48011</v>
      </c>
    </row>
    <row r="11900" spans="1:7">
      <c r="A11900" s="4" t="s">
        <v>1057</v>
      </c>
      <c r="B11900" s="4" t="s">
        <v>1058</v>
      </c>
      <c r="C11900" s="4" t="s">
        <v>464</v>
      </c>
      <c r="D11900" s="4">
        <v>33</v>
      </c>
      <c r="E11900" s="4" t="s">
        <v>1059</v>
      </c>
      <c r="F11900" s="4">
        <v>0.555352985858917</v>
      </c>
      <c r="G11900" s="4" t="s">
        <v>1060</v>
      </c>
    </row>
    <row r="11901" spans="1:7">
      <c r="A11901" s="4" t="s">
        <v>48012</v>
      </c>
      <c r="B11901" s="4" t="s">
        <v>48013</v>
      </c>
      <c r="C11901" s="4" t="s">
        <v>551</v>
      </c>
      <c r="D11901" s="4">
        <v>8</v>
      </c>
      <c r="E11901" s="4" t="s">
        <v>48014</v>
      </c>
      <c r="F11901" s="4">
        <v>0.554644644260406</v>
      </c>
      <c r="G11901" s="4" t="s">
        <v>48015</v>
      </c>
    </row>
    <row r="11902" spans="1:7">
      <c r="A11902" s="4" t="s">
        <v>48016</v>
      </c>
      <c r="B11902" s="4" t="s">
        <v>48017</v>
      </c>
      <c r="C11902" s="4" t="s">
        <v>464</v>
      </c>
      <c r="D11902" s="4">
        <v>38</v>
      </c>
      <c r="E11902" s="4" t="s">
        <v>48018</v>
      </c>
      <c r="F11902" s="4">
        <v>0.554015517234802</v>
      </c>
      <c r="G11902" s="4" t="s">
        <v>48019</v>
      </c>
    </row>
    <row r="11903" spans="1:7">
      <c r="A11903" s="4" t="s">
        <v>48020</v>
      </c>
      <c r="B11903" s="4" t="s">
        <v>48021</v>
      </c>
      <c r="C11903" s="4" t="s">
        <v>464</v>
      </c>
      <c r="D11903" s="4">
        <v>40</v>
      </c>
      <c r="E11903" s="4" t="s">
        <v>48022</v>
      </c>
      <c r="F11903" s="4">
        <v>0.553651690483093</v>
      </c>
      <c r="G11903" s="4" t="s">
        <v>48023</v>
      </c>
    </row>
    <row r="11904" spans="1:7">
      <c r="A11904" s="4" t="s">
        <v>48024</v>
      </c>
      <c r="B11904" s="4" t="s">
        <v>48025</v>
      </c>
      <c r="C11904" s="4" t="s">
        <v>464</v>
      </c>
      <c r="D11904" s="4">
        <v>34</v>
      </c>
      <c r="E11904" s="4" t="s">
        <v>48026</v>
      </c>
      <c r="F11904" s="4">
        <v>0.553623914718628</v>
      </c>
      <c r="G11904" s="4" t="s">
        <v>48027</v>
      </c>
    </row>
    <row r="11905" spans="1:7">
      <c r="A11905" s="4" t="s">
        <v>48028</v>
      </c>
      <c r="B11905" s="4" t="s">
        <v>48029</v>
      </c>
      <c r="C11905" s="4" t="s">
        <v>551</v>
      </c>
      <c r="D11905" s="4">
        <v>14</v>
      </c>
      <c r="E11905" s="4" t="s">
        <v>48030</v>
      </c>
      <c r="F11905" s="4">
        <v>0.552403569221497</v>
      </c>
      <c r="G11905" s="4" t="s">
        <v>48031</v>
      </c>
    </row>
    <row r="11906" spans="1:7">
      <c r="A11906" s="4" t="s">
        <v>48032</v>
      </c>
      <c r="B11906" s="4" t="s">
        <v>48033</v>
      </c>
      <c r="C11906" s="4" t="s">
        <v>464</v>
      </c>
      <c r="D11906" s="4">
        <v>38</v>
      </c>
      <c r="E11906" s="4" t="s">
        <v>48034</v>
      </c>
      <c r="F11906" s="4">
        <v>0.551916837692261</v>
      </c>
      <c r="G11906" s="4" t="s">
        <v>48035</v>
      </c>
    </row>
    <row r="11907" spans="1:7">
      <c r="A11907" s="4" t="s">
        <v>48036</v>
      </c>
      <c r="B11907" s="4" t="s">
        <v>48037</v>
      </c>
      <c r="C11907" s="4" t="s">
        <v>464</v>
      </c>
      <c r="D11907" s="4">
        <v>40</v>
      </c>
      <c r="E11907" s="4" t="s">
        <v>48038</v>
      </c>
      <c r="F11907" s="4">
        <v>0.551467955112457</v>
      </c>
      <c r="G11907" s="4" t="s">
        <v>48039</v>
      </c>
    </row>
    <row r="11908" spans="1:7">
      <c r="A11908" s="4" t="s">
        <v>48040</v>
      </c>
      <c r="B11908" s="4" t="s">
        <v>48041</v>
      </c>
      <c r="C11908" s="4" t="s">
        <v>464</v>
      </c>
      <c r="D11908" s="4">
        <v>38</v>
      </c>
      <c r="E11908" s="4" t="s">
        <v>48042</v>
      </c>
      <c r="F11908" s="4">
        <v>0.550932884216309</v>
      </c>
      <c r="G11908" s="4" t="s">
        <v>48043</v>
      </c>
    </row>
    <row r="11909" spans="1:7">
      <c r="A11909" s="4" t="s">
        <v>48044</v>
      </c>
      <c r="B11909" s="4" t="s">
        <v>48045</v>
      </c>
      <c r="C11909" s="4" t="s">
        <v>464</v>
      </c>
      <c r="D11909" s="4">
        <v>28</v>
      </c>
      <c r="E11909" s="4" t="s">
        <v>48046</v>
      </c>
      <c r="F11909" s="4">
        <v>0.550755083560944</v>
      </c>
      <c r="G11909" s="4" t="s">
        <v>48047</v>
      </c>
    </row>
    <row r="11910" spans="1:7">
      <c r="A11910" s="4" t="s">
        <v>48048</v>
      </c>
      <c r="B11910" s="4" t="s">
        <v>48049</v>
      </c>
      <c r="C11910" s="4" t="s">
        <v>464</v>
      </c>
      <c r="D11910" s="4">
        <v>37</v>
      </c>
      <c r="E11910" s="4" t="s">
        <v>48050</v>
      </c>
      <c r="F11910" s="4">
        <v>0.550678610801697</v>
      </c>
      <c r="G11910" s="4" t="s">
        <v>48051</v>
      </c>
    </row>
    <row r="11911" spans="1:7">
      <c r="A11911" s="4" t="s">
        <v>48052</v>
      </c>
      <c r="B11911" s="4" t="s">
        <v>48053</v>
      </c>
      <c r="C11911" s="4" t="s">
        <v>464</v>
      </c>
      <c r="D11911" s="4">
        <v>37</v>
      </c>
      <c r="E11911" s="4" t="s">
        <v>48054</v>
      </c>
      <c r="F11911" s="4">
        <v>0.550572395324707</v>
      </c>
      <c r="G11911" s="4" t="s">
        <v>48055</v>
      </c>
    </row>
    <row r="11912" spans="1:7">
      <c r="A11912" s="4" t="s">
        <v>48056</v>
      </c>
      <c r="B11912" s="4" t="s">
        <v>48057</v>
      </c>
      <c r="C11912" s="4" t="s">
        <v>464</v>
      </c>
      <c r="D11912" s="4">
        <v>28</v>
      </c>
      <c r="E11912" s="4" t="s">
        <v>48058</v>
      </c>
      <c r="F11912" s="4">
        <v>0.550572395324707</v>
      </c>
      <c r="G11912" s="4" t="s">
        <v>48059</v>
      </c>
    </row>
    <row r="11913" spans="1:7">
      <c r="A11913" s="4" t="s">
        <v>48060</v>
      </c>
      <c r="B11913" s="4" t="s">
        <v>48061</v>
      </c>
      <c r="C11913" s="4" t="s">
        <v>464</v>
      </c>
      <c r="D11913" s="4">
        <v>38</v>
      </c>
      <c r="E11913" s="4" t="s">
        <v>48062</v>
      </c>
      <c r="F11913" s="4">
        <v>0.550436317920685</v>
      </c>
      <c r="G11913" s="4" t="s">
        <v>48063</v>
      </c>
    </row>
    <row r="11914" spans="1:7">
      <c r="A11914" s="4" t="s">
        <v>48064</v>
      </c>
      <c r="B11914" s="4" t="s">
        <v>48065</v>
      </c>
      <c r="C11914" s="4" t="s">
        <v>464</v>
      </c>
      <c r="D11914" s="4">
        <v>38</v>
      </c>
      <c r="E11914" s="4" t="s">
        <v>48066</v>
      </c>
      <c r="F11914" s="4">
        <v>0.549772024154663</v>
      </c>
      <c r="G11914" s="4" t="s">
        <v>48067</v>
      </c>
    </row>
    <row r="11915" spans="1:7">
      <c r="A11915" s="4" t="s">
        <v>48068</v>
      </c>
      <c r="B11915" s="4" t="s">
        <v>48069</v>
      </c>
      <c r="C11915" s="4" t="s">
        <v>464</v>
      </c>
      <c r="D11915" s="4">
        <v>34</v>
      </c>
      <c r="E11915" s="4" t="s">
        <v>48070</v>
      </c>
      <c r="F11915" s="4">
        <v>0.549663424491882</v>
      </c>
      <c r="G11915" s="4" t="s">
        <v>48071</v>
      </c>
    </row>
    <row r="11916" spans="1:7">
      <c r="A11916" s="4" t="s">
        <v>48072</v>
      </c>
      <c r="B11916" s="4" t="s">
        <v>48073</v>
      </c>
      <c r="C11916" s="4" t="s">
        <v>464</v>
      </c>
      <c r="D11916" s="4">
        <v>33</v>
      </c>
      <c r="E11916" s="4" t="s">
        <v>48074</v>
      </c>
      <c r="F11916" s="4">
        <v>0.549663424491882</v>
      </c>
      <c r="G11916" s="4" t="s">
        <v>48075</v>
      </c>
    </row>
    <row r="11917" spans="1:7">
      <c r="A11917" s="4" t="s">
        <v>48076</v>
      </c>
      <c r="B11917" s="4" t="s">
        <v>48077</v>
      </c>
      <c r="C11917" s="4" t="s">
        <v>464</v>
      </c>
      <c r="D11917" s="4">
        <v>32</v>
      </c>
      <c r="E11917" s="4" t="s">
        <v>48078</v>
      </c>
      <c r="F11917" s="4">
        <v>0.549663424491882</v>
      </c>
      <c r="G11917" s="4" t="s">
        <v>48079</v>
      </c>
    </row>
    <row r="11918" spans="1:7">
      <c r="A11918" s="4" t="s">
        <v>48080</v>
      </c>
      <c r="B11918" s="4" t="s">
        <v>48081</v>
      </c>
      <c r="C11918" s="4" t="s">
        <v>464</v>
      </c>
      <c r="D11918" s="4">
        <v>40</v>
      </c>
      <c r="E11918" s="4" t="s">
        <v>48082</v>
      </c>
      <c r="F11918" s="4">
        <v>0.549455046653748</v>
      </c>
      <c r="G11918" s="4" t="s">
        <v>48083</v>
      </c>
    </row>
    <row r="11919" spans="1:7">
      <c r="A11919" s="4" t="s">
        <v>48084</v>
      </c>
      <c r="B11919" s="4" t="s">
        <v>48085</v>
      </c>
      <c r="C11919" s="4" t="s">
        <v>464</v>
      </c>
      <c r="D11919" s="4">
        <v>33</v>
      </c>
      <c r="E11919" s="4" t="s">
        <v>48086</v>
      </c>
      <c r="F11919" s="4">
        <v>0.549245536327362</v>
      </c>
      <c r="G11919" s="4" t="s">
        <v>48087</v>
      </c>
    </row>
    <row r="11920" spans="1:7">
      <c r="A11920" s="4" t="s">
        <v>48088</v>
      </c>
      <c r="B11920" s="4" t="s">
        <v>48089</v>
      </c>
      <c r="C11920" s="4" t="s">
        <v>464</v>
      </c>
      <c r="D11920" s="4">
        <v>40</v>
      </c>
      <c r="E11920" s="4" t="s">
        <v>48090</v>
      </c>
      <c r="F11920" s="4">
        <v>0.5492182970047</v>
      </c>
      <c r="G11920" s="4" t="s">
        <v>48091</v>
      </c>
    </row>
    <row r="11921" spans="1:7">
      <c r="A11921" s="4" t="s">
        <v>48092</v>
      </c>
      <c r="B11921" s="4" t="s">
        <v>48093</v>
      </c>
      <c r="C11921" s="4" t="s">
        <v>464</v>
      </c>
      <c r="D11921" s="4">
        <v>38</v>
      </c>
      <c r="E11921" s="4" t="s">
        <v>48094</v>
      </c>
      <c r="F11921" s="4">
        <v>0.5492182970047</v>
      </c>
      <c r="G11921" s="4" t="s">
        <v>48095</v>
      </c>
    </row>
    <row r="11922" spans="1:7">
      <c r="A11922" s="4" t="s">
        <v>48096</v>
      </c>
      <c r="B11922" s="4" t="s">
        <v>48097</v>
      </c>
      <c r="C11922" s="4" t="s">
        <v>464</v>
      </c>
      <c r="D11922" s="4">
        <v>38</v>
      </c>
      <c r="E11922" s="4" t="s">
        <v>48098</v>
      </c>
      <c r="F11922" s="4">
        <v>0.5492182970047</v>
      </c>
      <c r="G11922" s="4" t="s">
        <v>48099</v>
      </c>
    </row>
    <row r="11923" spans="1:7">
      <c r="A11923" s="4" t="s">
        <v>48100</v>
      </c>
      <c r="B11923" s="4" t="s">
        <v>48101</v>
      </c>
      <c r="C11923" s="4" t="s">
        <v>464</v>
      </c>
      <c r="D11923" s="4">
        <v>37</v>
      </c>
      <c r="E11923" s="4" t="s">
        <v>48102</v>
      </c>
      <c r="F11923" s="4">
        <v>0.5492182970047</v>
      </c>
      <c r="G11923" s="4" t="s">
        <v>48103</v>
      </c>
    </row>
    <row r="11924" spans="1:7">
      <c r="A11924" s="4" t="s">
        <v>48104</v>
      </c>
      <c r="B11924" s="4" t="s">
        <v>48105</v>
      </c>
      <c r="C11924" s="4" t="s">
        <v>464</v>
      </c>
      <c r="D11924" s="4">
        <v>37</v>
      </c>
      <c r="E11924" s="4" t="s">
        <v>48106</v>
      </c>
      <c r="F11924" s="4">
        <v>0.5492182970047</v>
      </c>
      <c r="G11924" s="4" t="s">
        <v>48107</v>
      </c>
    </row>
    <row r="11925" spans="1:7">
      <c r="A11925" s="4" t="s">
        <v>48108</v>
      </c>
      <c r="B11925" s="4" t="s">
        <v>48109</v>
      </c>
      <c r="C11925" s="4" t="s">
        <v>464</v>
      </c>
      <c r="D11925" s="4">
        <v>35</v>
      </c>
      <c r="E11925" s="4" t="s">
        <v>48110</v>
      </c>
      <c r="F11925" s="4">
        <v>0.5492182970047</v>
      </c>
      <c r="G11925" s="4" t="s">
        <v>48111</v>
      </c>
    </row>
    <row r="11926" spans="1:7">
      <c r="A11926" s="4" t="s">
        <v>48112</v>
      </c>
      <c r="B11926" s="4" t="s">
        <v>48113</v>
      </c>
      <c r="C11926" s="4" t="s">
        <v>464</v>
      </c>
      <c r="D11926" s="4">
        <v>34</v>
      </c>
      <c r="E11926" s="4" t="s">
        <v>48114</v>
      </c>
      <c r="F11926" s="4">
        <v>0.5492182970047</v>
      </c>
      <c r="G11926" s="4" t="s">
        <v>48115</v>
      </c>
    </row>
    <row r="11927" spans="1:7">
      <c r="A11927" s="4" t="s">
        <v>48116</v>
      </c>
      <c r="B11927" s="4" t="s">
        <v>48117</v>
      </c>
      <c r="C11927" s="4" t="s">
        <v>464</v>
      </c>
      <c r="D11927" s="4">
        <v>34</v>
      </c>
      <c r="E11927" s="4" t="s">
        <v>48118</v>
      </c>
      <c r="F11927" s="4">
        <v>0.5492182970047</v>
      </c>
      <c r="G11927" s="4" t="s">
        <v>48119</v>
      </c>
    </row>
    <row r="11928" spans="1:7">
      <c r="A11928" s="4" t="s">
        <v>48120</v>
      </c>
      <c r="B11928" s="4" t="s">
        <v>48121</v>
      </c>
      <c r="C11928" s="4" t="s">
        <v>464</v>
      </c>
      <c r="D11928" s="4">
        <v>34</v>
      </c>
      <c r="E11928" s="4" t="s">
        <v>48122</v>
      </c>
      <c r="F11928" s="4">
        <v>0.5492182970047</v>
      </c>
      <c r="G11928" s="4" t="s">
        <v>48123</v>
      </c>
    </row>
    <row r="11929" spans="1:7">
      <c r="A11929" s="4" t="s">
        <v>48124</v>
      </c>
      <c r="B11929" s="4" t="s">
        <v>48125</v>
      </c>
      <c r="C11929" s="4" t="s">
        <v>464</v>
      </c>
      <c r="D11929" s="4">
        <v>32</v>
      </c>
      <c r="E11929" s="4" t="s">
        <v>48126</v>
      </c>
      <c r="F11929" s="4">
        <v>0.5492182970047</v>
      </c>
      <c r="G11929" s="4" t="s">
        <v>48127</v>
      </c>
    </row>
    <row r="11930" spans="1:7">
      <c r="A11930" s="4" t="s">
        <v>48128</v>
      </c>
      <c r="B11930" s="4" t="s">
        <v>48129</v>
      </c>
      <c r="C11930" s="4" t="s">
        <v>464</v>
      </c>
      <c r="D11930" s="4">
        <v>30</v>
      </c>
      <c r="E11930" s="4" t="s">
        <v>48130</v>
      </c>
      <c r="F11930" s="4">
        <v>0.5492182970047</v>
      </c>
      <c r="G11930" s="4" t="s">
        <v>48131</v>
      </c>
    </row>
    <row r="11931" spans="1:7">
      <c r="A11931" s="4" t="s">
        <v>48132</v>
      </c>
      <c r="B11931" s="4" t="s">
        <v>48133</v>
      </c>
      <c r="C11931" s="4" t="s">
        <v>464</v>
      </c>
      <c r="D11931" s="4">
        <v>30</v>
      </c>
      <c r="E11931" s="4" t="s">
        <v>48134</v>
      </c>
      <c r="F11931" s="4">
        <v>0.5492182970047</v>
      </c>
      <c r="G11931" s="4" t="s">
        <v>48135</v>
      </c>
    </row>
    <row r="11932" spans="1:7">
      <c r="A11932" s="4" t="s">
        <v>48136</v>
      </c>
      <c r="B11932" s="4" t="s">
        <v>48137</v>
      </c>
      <c r="C11932" s="4" t="s">
        <v>464</v>
      </c>
      <c r="D11932" s="4">
        <v>30</v>
      </c>
      <c r="E11932" s="4" t="s">
        <v>48138</v>
      </c>
      <c r="F11932" s="4">
        <v>0.5492182970047</v>
      </c>
      <c r="G11932" s="4" t="s">
        <v>48139</v>
      </c>
    </row>
    <row r="11933" spans="1:7">
      <c r="A11933" s="4" t="s">
        <v>48140</v>
      </c>
      <c r="B11933" s="4" t="s">
        <v>48141</v>
      </c>
      <c r="C11933" s="4" t="s">
        <v>464</v>
      </c>
      <c r="D11933" s="4">
        <v>37</v>
      </c>
      <c r="E11933" s="4" t="s">
        <v>48142</v>
      </c>
      <c r="F11933" s="4">
        <v>0.549124479293823</v>
      </c>
      <c r="G11933" s="4" t="s">
        <v>48143</v>
      </c>
    </row>
    <row r="11934" spans="1:7">
      <c r="A11934" s="4" t="s">
        <v>48144</v>
      </c>
      <c r="B11934" s="4" t="s">
        <v>48145</v>
      </c>
      <c r="C11934" s="4" t="s">
        <v>464</v>
      </c>
      <c r="D11934" s="4">
        <v>30</v>
      </c>
      <c r="E11934" s="4" t="s">
        <v>48146</v>
      </c>
      <c r="F11934" s="4">
        <v>0.549124479293823</v>
      </c>
      <c r="G11934" s="4" t="s">
        <v>48147</v>
      </c>
    </row>
    <row r="11935" spans="1:7">
      <c r="A11935" s="4" t="s">
        <v>48148</v>
      </c>
      <c r="B11935" s="4" t="s">
        <v>48149</v>
      </c>
      <c r="C11935" s="4" t="s">
        <v>464</v>
      </c>
      <c r="D11935" s="4">
        <v>33</v>
      </c>
      <c r="E11935" s="4" t="s">
        <v>48150</v>
      </c>
      <c r="F11935" s="4">
        <v>0.548439979553223</v>
      </c>
      <c r="G11935" s="4" t="s">
        <v>48151</v>
      </c>
    </row>
    <row r="11936" spans="1:7">
      <c r="A11936" s="4" t="s">
        <v>48152</v>
      </c>
      <c r="B11936" s="4" t="s">
        <v>48153</v>
      </c>
      <c r="C11936" s="4" t="s">
        <v>551</v>
      </c>
      <c r="D11936" s="4">
        <v>17</v>
      </c>
      <c r="E11936" s="4" t="s">
        <v>48154</v>
      </c>
      <c r="F11936" s="4">
        <v>0.548042893409729</v>
      </c>
      <c r="G11936" s="4" t="s">
        <v>48155</v>
      </c>
    </row>
    <row r="11937" spans="1:7">
      <c r="A11937" s="4" t="s">
        <v>48156</v>
      </c>
      <c r="B11937" s="4" t="s">
        <v>48157</v>
      </c>
      <c r="C11937" s="4" t="s">
        <v>464</v>
      </c>
      <c r="D11937" s="4">
        <v>34</v>
      </c>
      <c r="E11937" s="4" t="s">
        <v>48158</v>
      </c>
      <c r="F11937" s="4">
        <v>0.547334134578705</v>
      </c>
      <c r="G11937" s="4" t="s">
        <v>48159</v>
      </c>
    </row>
    <row r="11938" spans="1:7">
      <c r="A11938" s="4" t="s">
        <v>48160</v>
      </c>
      <c r="B11938" s="4" t="s">
        <v>48161</v>
      </c>
      <c r="C11938" s="4" t="s">
        <v>464</v>
      </c>
      <c r="D11938" s="4">
        <v>29</v>
      </c>
      <c r="E11938" s="4" t="s">
        <v>48162</v>
      </c>
      <c r="F11938" s="4">
        <v>0.547334134578705</v>
      </c>
      <c r="G11938" s="4" t="s">
        <v>48163</v>
      </c>
    </row>
    <row r="11939" spans="1:7">
      <c r="A11939" s="4" t="s">
        <v>48164</v>
      </c>
      <c r="B11939" s="4" t="s">
        <v>48165</v>
      </c>
      <c r="C11939" s="4" t="s">
        <v>551</v>
      </c>
      <c r="D11939" s="4">
        <v>17</v>
      </c>
      <c r="E11939" s="4" t="s">
        <v>48166</v>
      </c>
      <c r="F11939" s="4">
        <v>0.54713386297226</v>
      </c>
      <c r="G11939" s="4" t="s">
        <v>48167</v>
      </c>
    </row>
    <row r="11940" spans="1:7">
      <c r="A11940" s="4" t="s">
        <v>48168</v>
      </c>
      <c r="B11940" s="4" t="s">
        <v>48169</v>
      </c>
      <c r="C11940" s="4" t="s">
        <v>551</v>
      </c>
      <c r="D11940" s="4">
        <v>16</v>
      </c>
      <c r="E11940" s="4" t="s">
        <v>48170</v>
      </c>
      <c r="F11940" s="4">
        <v>0.54713386297226</v>
      </c>
      <c r="G11940" s="4" t="s">
        <v>48171</v>
      </c>
    </row>
    <row r="11941" spans="1:7">
      <c r="A11941" s="4" t="s">
        <v>48172</v>
      </c>
      <c r="B11941" s="4" t="s">
        <v>48173</v>
      </c>
      <c r="C11941" s="4" t="s">
        <v>551</v>
      </c>
      <c r="D11941" s="4">
        <v>13</v>
      </c>
      <c r="E11941" s="4" t="s">
        <v>48174</v>
      </c>
      <c r="F11941" s="4">
        <v>0.54713386297226</v>
      </c>
      <c r="G11941" s="4" t="s">
        <v>48175</v>
      </c>
    </row>
    <row r="11942" spans="1:7">
      <c r="A11942" s="4" t="s">
        <v>48176</v>
      </c>
      <c r="B11942" s="4" t="s">
        <v>48177</v>
      </c>
      <c r="C11942" s="4" t="s">
        <v>4103</v>
      </c>
      <c r="D11942" s="4">
        <v>10</v>
      </c>
      <c r="E11942" s="4" t="s">
        <v>48178</v>
      </c>
      <c r="F11942" s="4">
        <v>0.546994566917419</v>
      </c>
      <c r="G11942" s="4" t="s">
        <v>48179</v>
      </c>
    </row>
    <row r="11943" spans="1:7">
      <c r="A11943" s="4" t="s">
        <v>48180</v>
      </c>
      <c r="B11943" s="4" t="s">
        <v>48181</v>
      </c>
      <c r="C11943" s="4" t="s">
        <v>551</v>
      </c>
      <c r="D11943" s="4">
        <v>17</v>
      </c>
      <c r="E11943" s="4" t="s">
        <v>48182</v>
      </c>
      <c r="F11943" s="4">
        <v>0.546828031539917</v>
      </c>
      <c r="G11943" s="4" t="s">
        <v>48183</v>
      </c>
    </row>
    <row r="11944" spans="1:7">
      <c r="A11944" s="4" t="s">
        <v>48184</v>
      </c>
      <c r="B11944" s="4" t="s">
        <v>48185</v>
      </c>
      <c r="C11944" s="4" t="s">
        <v>464</v>
      </c>
      <c r="D11944" s="4">
        <v>13</v>
      </c>
      <c r="E11944" s="4" t="s">
        <v>48186</v>
      </c>
      <c r="F11944" s="4">
        <v>0.546828031539917</v>
      </c>
      <c r="G11944" s="4" t="s">
        <v>48187</v>
      </c>
    </row>
    <row r="11945" spans="1:7">
      <c r="A11945" s="4" t="s">
        <v>48188</v>
      </c>
      <c r="B11945" s="4" t="s">
        <v>48189</v>
      </c>
      <c r="C11945" s="4" t="s">
        <v>464</v>
      </c>
      <c r="D11945" s="4">
        <v>34</v>
      </c>
      <c r="E11945" s="4" t="s">
        <v>48190</v>
      </c>
      <c r="F11945" s="4">
        <v>0.546820759773254</v>
      </c>
      <c r="G11945" s="4" t="s">
        <v>48191</v>
      </c>
    </row>
    <row r="11946" spans="1:7">
      <c r="A11946" s="4" t="s">
        <v>48192</v>
      </c>
      <c r="B11946" s="4" t="s">
        <v>48193</v>
      </c>
      <c r="C11946" s="4" t="s">
        <v>464</v>
      </c>
      <c r="D11946" s="4">
        <v>24</v>
      </c>
      <c r="E11946" s="4" t="s">
        <v>48194</v>
      </c>
      <c r="F11946" s="4">
        <v>0.545728147029877</v>
      </c>
      <c r="G11946" s="4" t="s">
        <v>48195</v>
      </c>
    </row>
    <row r="11947" spans="1:7">
      <c r="A11947" s="4" t="s">
        <v>48196</v>
      </c>
      <c r="B11947" s="4" t="s">
        <v>48197</v>
      </c>
      <c r="C11947" s="4" t="s">
        <v>464</v>
      </c>
      <c r="D11947" s="4">
        <v>30</v>
      </c>
      <c r="E11947" s="4" t="s">
        <v>48198</v>
      </c>
      <c r="F11947" s="4">
        <v>0.544546723365784</v>
      </c>
      <c r="G11947" s="4" t="s">
        <v>48199</v>
      </c>
    </row>
    <row r="11948" spans="1:7">
      <c r="A11948" s="4" t="s">
        <v>48200</v>
      </c>
      <c r="B11948" s="4" t="s">
        <v>48201</v>
      </c>
      <c r="C11948" s="4" t="s">
        <v>464</v>
      </c>
      <c r="D11948" s="4">
        <v>34</v>
      </c>
      <c r="E11948" s="4" t="s">
        <v>48202</v>
      </c>
      <c r="F11948" s="4">
        <v>0.544365584850311</v>
      </c>
      <c r="G11948" s="4" t="s">
        <v>48203</v>
      </c>
    </row>
    <row r="11949" spans="1:7">
      <c r="A11949" s="4" t="s">
        <v>48204</v>
      </c>
      <c r="B11949" s="4" t="s">
        <v>48205</v>
      </c>
      <c r="C11949" s="4" t="s">
        <v>464</v>
      </c>
      <c r="D11949" s="4">
        <v>37</v>
      </c>
      <c r="E11949" s="4" t="s">
        <v>48206</v>
      </c>
      <c r="F11949" s="4">
        <v>0.543826758861542</v>
      </c>
      <c r="G11949" s="4" t="s">
        <v>48207</v>
      </c>
    </row>
    <row r="11950" spans="1:7">
      <c r="A11950" s="4" t="s">
        <v>48208</v>
      </c>
      <c r="B11950" s="4" t="s">
        <v>48209</v>
      </c>
      <c r="C11950" s="4" t="s">
        <v>551</v>
      </c>
      <c r="D11950" s="4">
        <v>14</v>
      </c>
      <c r="E11950" s="4" t="s">
        <v>48210</v>
      </c>
      <c r="F11950" s="4">
        <v>0.543152928352356</v>
      </c>
      <c r="G11950" s="4" t="s">
        <v>48211</v>
      </c>
    </row>
    <row r="11951" spans="1:7">
      <c r="A11951" s="4" t="s">
        <v>48212</v>
      </c>
      <c r="B11951" s="4" t="s">
        <v>48213</v>
      </c>
      <c r="C11951" s="4" t="s">
        <v>464</v>
      </c>
      <c r="D11951" s="4">
        <v>37</v>
      </c>
      <c r="E11951" s="4" t="s">
        <v>48214</v>
      </c>
      <c r="F11951" s="4">
        <v>0.543137311935425</v>
      </c>
      <c r="G11951" s="4" t="s">
        <v>48215</v>
      </c>
    </row>
    <row r="11952" spans="1:7">
      <c r="A11952" s="4" t="s">
        <v>48216</v>
      </c>
      <c r="B11952" s="4" t="s">
        <v>48217</v>
      </c>
      <c r="C11952" s="4" t="s">
        <v>464</v>
      </c>
      <c r="D11952" s="4">
        <v>40</v>
      </c>
      <c r="E11952" s="4" t="s">
        <v>48218</v>
      </c>
      <c r="F11952" s="4">
        <v>0.54295027256012</v>
      </c>
      <c r="G11952" s="4" t="s">
        <v>48219</v>
      </c>
    </row>
    <row r="11953" spans="1:7">
      <c r="A11953" s="4" t="s">
        <v>48220</v>
      </c>
      <c r="B11953" s="4" t="s">
        <v>48221</v>
      </c>
      <c r="C11953" s="4" t="s">
        <v>464</v>
      </c>
      <c r="D11953" s="4">
        <v>34</v>
      </c>
      <c r="E11953" s="4" t="s">
        <v>48222</v>
      </c>
      <c r="F11953" s="4">
        <v>0.54295027256012</v>
      </c>
      <c r="G11953" s="4" t="s">
        <v>48223</v>
      </c>
    </row>
    <row r="11954" spans="1:7">
      <c r="A11954" s="4" t="s">
        <v>48224</v>
      </c>
      <c r="B11954" s="4" t="s">
        <v>48225</v>
      </c>
      <c r="C11954" s="4" t="s">
        <v>464</v>
      </c>
      <c r="D11954" s="4">
        <v>37</v>
      </c>
      <c r="E11954" s="4" t="s">
        <v>48226</v>
      </c>
      <c r="F11954" s="4">
        <v>0.542866826057434</v>
      </c>
      <c r="G11954" s="4" t="s">
        <v>48227</v>
      </c>
    </row>
    <row r="11955" spans="1:7">
      <c r="A11955" s="4" t="s">
        <v>48228</v>
      </c>
      <c r="B11955" s="4" t="s">
        <v>48229</v>
      </c>
      <c r="C11955" s="4" t="s">
        <v>464</v>
      </c>
      <c r="D11955" s="4">
        <v>34</v>
      </c>
      <c r="E11955" s="4" t="s">
        <v>48230</v>
      </c>
      <c r="F11955" s="4">
        <v>0.542866826057434</v>
      </c>
      <c r="G11955" s="4" t="s">
        <v>48231</v>
      </c>
    </row>
    <row r="11956" spans="1:7">
      <c r="A11956" s="4" t="s">
        <v>48232</v>
      </c>
      <c r="B11956" s="4" t="s">
        <v>48233</v>
      </c>
      <c r="C11956" s="4" t="s">
        <v>4103</v>
      </c>
      <c r="D11956" s="4">
        <v>7</v>
      </c>
      <c r="E11956" s="4" t="s">
        <v>48234</v>
      </c>
      <c r="F11956" s="4">
        <v>0.542866826057434</v>
      </c>
      <c r="G11956" s="4" t="s">
        <v>48235</v>
      </c>
    </row>
    <row r="11957" spans="1:7">
      <c r="A11957" s="4" t="s">
        <v>48236</v>
      </c>
      <c r="B11957" s="4" t="s">
        <v>48237</v>
      </c>
      <c r="C11957" s="4" t="s">
        <v>464</v>
      </c>
      <c r="D11957" s="4">
        <v>36</v>
      </c>
      <c r="E11957" s="4" t="s">
        <v>48238</v>
      </c>
      <c r="F11957" s="4">
        <v>0.542608618736267</v>
      </c>
      <c r="G11957" s="4" t="s">
        <v>48239</v>
      </c>
    </row>
    <row r="11958" spans="1:7">
      <c r="A11958" s="4" t="s">
        <v>48240</v>
      </c>
      <c r="B11958" s="4" t="s">
        <v>48241</v>
      </c>
      <c r="C11958" s="4" t="s">
        <v>464</v>
      </c>
      <c r="D11958" s="4">
        <v>35</v>
      </c>
      <c r="E11958" s="4" t="s">
        <v>48242</v>
      </c>
      <c r="F11958" s="4">
        <v>0.542414844036102</v>
      </c>
      <c r="G11958" s="4" t="s">
        <v>48243</v>
      </c>
    </row>
    <row r="11959" spans="1:7">
      <c r="A11959" s="4" t="s">
        <v>48244</v>
      </c>
      <c r="B11959" s="4" t="s">
        <v>48245</v>
      </c>
      <c r="C11959" s="4" t="s">
        <v>464</v>
      </c>
      <c r="D11959" s="4">
        <v>36</v>
      </c>
      <c r="E11959" s="4" t="s">
        <v>48246</v>
      </c>
      <c r="F11959" s="4">
        <v>0.542243838310242</v>
      </c>
      <c r="G11959" s="4" t="s">
        <v>48247</v>
      </c>
    </row>
    <row r="11960" spans="1:7">
      <c r="A11960" s="4" t="s">
        <v>48248</v>
      </c>
      <c r="B11960" s="4" t="s">
        <v>48249</v>
      </c>
      <c r="C11960" s="4" t="s">
        <v>464</v>
      </c>
      <c r="D11960" s="4">
        <v>29</v>
      </c>
      <c r="E11960" s="4" t="s">
        <v>48250</v>
      </c>
      <c r="F11960" s="4">
        <v>0.542243838310242</v>
      </c>
      <c r="G11960" s="4" t="s">
        <v>48251</v>
      </c>
    </row>
    <row r="11961" spans="1:7">
      <c r="A11961" s="4" t="s">
        <v>48252</v>
      </c>
      <c r="B11961" s="4" t="s">
        <v>48253</v>
      </c>
      <c r="C11961" s="4" t="s">
        <v>551</v>
      </c>
      <c r="D11961" s="4">
        <v>16</v>
      </c>
      <c r="E11961" s="4" t="s">
        <v>48254</v>
      </c>
      <c r="F11961" s="4">
        <v>0.542243838310242</v>
      </c>
      <c r="G11961" s="4" t="s">
        <v>48255</v>
      </c>
    </row>
    <row r="11962" spans="1:7">
      <c r="A11962" s="4" t="s">
        <v>48256</v>
      </c>
      <c r="B11962" s="4" t="s">
        <v>48257</v>
      </c>
      <c r="C11962" s="4" t="s">
        <v>551</v>
      </c>
      <c r="D11962" s="4">
        <v>10</v>
      </c>
      <c r="E11962" s="4" t="s">
        <v>48258</v>
      </c>
      <c r="F11962" s="4">
        <v>0.542243838310242</v>
      </c>
      <c r="G11962" s="4" t="s">
        <v>48259</v>
      </c>
    </row>
    <row r="11963" spans="1:7">
      <c r="A11963" s="4" t="s">
        <v>48260</v>
      </c>
      <c r="B11963" s="4" t="s">
        <v>48261</v>
      </c>
      <c r="C11963" s="4" t="s">
        <v>464</v>
      </c>
      <c r="D11963" s="4">
        <v>30</v>
      </c>
      <c r="E11963" s="4" t="s">
        <v>48262</v>
      </c>
      <c r="F11963" s="4">
        <v>0.54204648733139</v>
      </c>
      <c r="G11963" s="4" t="s">
        <v>48263</v>
      </c>
    </row>
    <row r="11964" spans="1:7">
      <c r="A11964" s="4" t="s">
        <v>48264</v>
      </c>
      <c r="B11964" s="4" t="s">
        <v>48265</v>
      </c>
      <c r="C11964" s="4" t="s">
        <v>464</v>
      </c>
      <c r="D11964" s="4">
        <v>41</v>
      </c>
      <c r="E11964" s="4" t="s">
        <v>48266</v>
      </c>
      <c r="F11964" s="4">
        <v>0.541938066482544</v>
      </c>
      <c r="G11964" s="4" t="s">
        <v>48267</v>
      </c>
    </row>
    <row r="11965" spans="1:7">
      <c r="A11965" s="4" t="s">
        <v>48268</v>
      </c>
      <c r="B11965" s="4" t="s">
        <v>48269</v>
      </c>
      <c r="C11965" s="4" t="s">
        <v>464</v>
      </c>
      <c r="D11965" s="4">
        <v>38</v>
      </c>
      <c r="E11965" s="4" t="s">
        <v>48270</v>
      </c>
      <c r="F11965" s="4">
        <v>0.541804552078247</v>
      </c>
      <c r="G11965" s="4" t="s">
        <v>48271</v>
      </c>
    </row>
    <row r="11966" spans="1:7">
      <c r="A11966" s="4" t="s">
        <v>48272</v>
      </c>
      <c r="B11966" s="4" t="s">
        <v>48273</v>
      </c>
      <c r="C11966" s="4" t="s">
        <v>464</v>
      </c>
      <c r="D11966" s="4">
        <v>37</v>
      </c>
      <c r="E11966" s="4" t="s">
        <v>48274</v>
      </c>
      <c r="F11966" s="4">
        <v>0.541804552078247</v>
      </c>
      <c r="G11966" s="4" t="s">
        <v>48275</v>
      </c>
    </row>
    <row r="11967" spans="1:7">
      <c r="A11967" s="4" t="s">
        <v>48276</v>
      </c>
      <c r="B11967" s="4" t="s">
        <v>48277</v>
      </c>
      <c r="C11967" s="4" t="s">
        <v>464</v>
      </c>
      <c r="D11967" s="4">
        <v>34</v>
      </c>
      <c r="E11967" s="4" t="s">
        <v>48278</v>
      </c>
      <c r="F11967" s="4">
        <v>0.541804552078247</v>
      </c>
      <c r="G11967" s="4" t="s">
        <v>48279</v>
      </c>
    </row>
    <row r="11968" spans="1:7">
      <c r="A11968" s="4" t="s">
        <v>48280</v>
      </c>
      <c r="B11968" s="4" t="s">
        <v>48281</v>
      </c>
      <c r="C11968" s="4" t="s">
        <v>464</v>
      </c>
      <c r="D11968" s="4">
        <v>34</v>
      </c>
      <c r="E11968" s="4" t="s">
        <v>48282</v>
      </c>
      <c r="F11968" s="4">
        <v>0.541804552078247</v>
      </c>
      <c r="G11968" s="4" t="s">
        <v>48283</v>
      </c>
    </row>
    <row r="11969" spans="1:7">
      <c r="A11969" s="4" t="s">
        <v>48284</v>
      </c>
      <c r="B11969" s="4" t="s">
        <v>48285</v>
      </c>
      <c r="C11969" s="4" t="s">
        <v>464</v>
      </c>
      <c r="D11969" s="4">
        <v>33</v>
      </c>
      <c r="E11969" s="4" t="s">
        <v>48286</v>
      </c>
      <c r="F11969" s="4">
        <v>0.541804552078247</v>
      </c>
      <c r="G11969" s="4" t="s">
        <v>48287</v>
      </c>
    </row>
    <row r="11970" spans="1:7">
      <c r="A11970" s="4" t="s">
        <v>48288</v>
      </c>
      <c r="B11970" s="4" t="s">
        <v>48289</v>
      </c>
      <c r="C11970" s="4" t="s">
        <v>464</v>
      </c>
      <c r="D11970" s="4">
        <v>32</v>
      </c>
      <c r="E11970" s="4" t="s">
        <v>48290</v>
      </c>
      <c r="F11970" s="4">
        <v>0.541804552078247</v>
      </c>
      <c r="G11970" s="4" t="s">
        <v>48291</v>
      </c>
    </row>
    <row r="11971" spans="1:7">
      <c r="A11971" s="4" t="s">
        <v>48292</v>
      </c>
      <c r="B11971" s="4" t="s">
        <v>48293</v>
      </c>
      <c r="C11971" s="4" t="s">
        <v>464</v>
      </c>
      <c r="D11971" s="4">
        <v>32</v>
      </c>
      <c r="E11971" s="4" t="s">
        <v>48294</v>
      </c>
      <c r="F11971" s="4">
        <v>0.541804552078247</v>
      </c>
      <c r="G11971" s="4" t="s">
        <v>48295</v>
      </c>
    </row>
    <row r="11972" spans="1:7">
      <c r="A11972" s="4" t="s">
        <v>48296</v>
      </c>
      <c r="B11972" s="4" t="s">
        <v>48297</v>
      </c>
      <c r="C11972" s="4" t="s">
        <v>464</v>
      </c>
      <c r="D11972" s="4">
        <v>32</v>
      </c>
      <c r="E11972" s="4" t="s">
        <v>48298</v>
      </c>
      <c r="F11972" s="4">
        <v>0.541804552078247</v>
      </c>
      <c r="G11972" s="4" t="s">
        <v>48299</v>
      </c>
    </row>
    <row r="11973" spans="1:7">
      <c r="A11973" s="4" t="s">
        <v>48300</v>
      </c>
      <c r="B11973" s="4" t="s">
        <v>48301</v>
      </c>
      <c r="C11973" s="4" t="s">
        <v>464</v>
      </c>
      <c r="D11973" s="4">
        <v>32</v>
      </c>
      <c r="E11973" s="4" t="s">
        <v>48302</v>
      </c>
      <c r="F11973" s="4">
        <v>0.541804552078247</v>
      </c>
      <c r="G11973" s="4" t="s">
        <v>48303</v>
      </c>
    </row>
    <row r="11974" spans="1:7">
      <c r="A11974" s="4" t="s">
        <v>48304</v>
      </c>
      <c r="B11974" s="4" t="s">
        <v>48305</v>
      </c>
      <c r="C11974" s="4" t="s">
        <v>464</v>
      </c>
      <c r="D11974" s="4">
        <v>31</v>
      </c>
      <c r="E11974" s="4" t="s">
        <v>48306</v>
      </c>
      <c r="F11974" s="4">
        <v>0.541804552078247</v>
      </c>
      <c r="G11974" s="4" t="s">
        <v>48307</v>
      </c>
    </row>
    <row r="11975" spans="1:7">
      <c r="A11975" s="4" t="s">
        <v>48308</v>
      </c>
      <c r="B11975" s="4" t="s">
        <v>48309</v>
      </c>
      <c r="C11975" s="4" t="s">
        <v>464</v>
      </c>
      <c r="D11975" s="4">
        <v>30</v>
      </c>
      <c r="E11975" s="4" t="s">
        <v>48310</v>
      </c>
      <c r="F11975" s="4">
        <v>0.541804552078247</v>
      </c>
      <c r="G11975" s="4" t="s">
        <v>48311</v>
      </c>
    </row>
    <row r="11976" spans="1:7">
      <c r="A11976" s="4" t="s">
        <v>48312</v>
      </c>
      <c r="B11976" s="4" t="s">
        <v>48313</v>
      </c>
      <c r="C11976" s="4" t="s">
        <v>464</v>
      </c>
      <c r="D11976" s="4">
        <v>25</v>
      </c>
      <c r="E11976" s="4" t="s">
        <v>48314</v>
      </c>
      <c r="F11976" s="4">
        <v>0.541804552078247</v>
      </c>
      <c r="G11976" s="4" t="s">
        <v>48315</v>
      </c>
    </row>
    <row r="11977" spans="1:7">
      <c r="A11977" s="4" t="s">
        <v>48316</v>
      </c>
      <c r="B11977" s="4" t="s">
        <v>48317</v>
      </c>
      <c r="C11977" s="4" t="s">
        <v>551</v>
      </c>
      <c r="D11977" s="4">
        <v>9</v>
      </c>
      <c r="E11977" s="4" t="s">
        <v>48318</v>
      </c>
      <c r="F11977" s="4">
        <v>0.541804552078247</v>
      </c>
      <c r="G11977" s="4" t="s">
        <v>48319</v>
      </c>
    </row>
    <row r="11978" spans="1:7">
      <c r="A11978" s="4" t="s">
        <v>48320</v>
      </c>
      <c r="B11978" s="4" t="s">
        <v>48321</v>
      </c>
      <c r="C11978" s="4" t="s">
        <v>464</v>
      </c>
      <c r="D11978" s="4">
        <v>34</v>
      </c>
      <c r="E11978" s="4" t="s">
        <v>48322</v>
      </c>
      <c r="F11978" s="4">
        <v>0.541766285896301</v>
      </c>
      <c r="G11978" s="4" t="s">
        <v>48323</v>
      </c>
    </row>
    <row r="11979" spans="1:7">
      <c r="A11979" s="4" t="s">
        <v>48324</v>
      </c>
      <c r="B11979" s="4" t="s">
        <v>48325</v>
      </c>
      <c r="C11979" s="4" t="s">
        <v>464</v>
      </c>
      <c r="D11979" s="4">
        <v>33</v>
      </c>
      <c r="E11979" s="4" t="s">
        <v>48326</v>
      </c>
      <c r="F11979" s="4">
        <v>0.541692137718201</v>
      </c>
      <c r="G11979" s="4" t="s">
        <v>48327</v>
      </c>
    </row>
    <row r="11980" spans="1:7">
      <c r="A11980" s="4" t="s">
        <v>48328</v>
      </c>
      <c r="B11980" s="4" t="s">
        <v>48329</v>
      </c>
      <c r="C11980" s="4" t="s">
        <v>464</v>
      </c>
      <c r="D11980" s="4">
        <v>32</v>
      </c>
      <c r="E11980" s="4" t="s">
        <v>48330</v>
      </c>
      <c r="F11980" s="4">
        <v>0.540440201759338</v>
      </c>
      <c r="G11980" s="4" t="s">
        <v>48331</v>
      </c>
    </row>
    <row r="11981" spans="1:7">
      <c r="A11981" s="4" t="s">
        <v>48332</v>
      </c>
      <c r="B11981" s="4" t="s">
        <v>48333</v>
      </c>
      <c r="C11981" s="4" t="s">
        <v>551</v>
      </c>
      <c r="D11981" s="4">
        <v>15</v>
      </c>
      <c r="E11981" s="4" t="s">
        <v>48334</v>
      </c>
      <c r="F11981" s="4">
        <v>0.539546191692352</v>
      </c>
      <c r="G11981" s="4" t="s">
        <v>48335</v>
      </c>
    </row>
    <row r="11982" spans="1:7">
      <c r="A11982" s="4" t="s">
        <v>48336</v>
      </c>
      <c r="B11982" s="4" t="s">
        <v>48337</v>
      </c>
      <c r="C11982" s="4" t="s">
        <v>464</v>
      </c>
      <c r="D11982" s="4">
        <v>37</v>
      </c>
      <c r="E11982" s="4" t="s">
        <v>48338</v>
      </c>
      <c r="F11982" s="4">
        <v>0.53891384601593</v>
      </c>
      <c r="G11982" s="4" t="s">
        <v>48339</v>
      </c>
    </row>
    <row r="11983" spans="1:7">
      <c r="A11983" s="4" t="s">
        <v>48340</v>
      </c>
      <c r="B11983" s="4" t="s">
        <v>48341</v>
      </c>
      <c r="C11983" s="4" t="s">
        <v>464</v>
      </c>
      <c r="D11983" s="4">
        <v>29</v>
      </c>
      <c r="E11983" s="4" t="s">
        <v>48342</v>
      </c>
      <c r="F11983" s="4">
        <v>0.53891384601593</v>
      </c>
      <c r="G11983" s="4" t="s">
        <v>48343</v>
      </c>
    </row>
    <row r="11984" spans="1:7">
      <c r="A11984" s="4" t="s">
        <v>48344</v>
      </c>
      <c r="B11984" s="4" t="s">
        <v>48345</v>
      </c>
      <c r="C11984" s="4" t="s">
        <v>464</v>
      </c>
      <c r="D11984" s="4">
        <v>29</v>
      </c>
      <c r="E11984" s="4" t="s">
        <v>48346</v>
      </c>
      <c r="F11984" s="4">
        <v>0.538894295692444</v>
      </c>
      <c r="G11984" s="4" t="s">
        <v>48347</v>
      </c>
    </row>
    <row r="11985" spans="1:7">
      <c r="A11985" s="4" t="s">
        <v>48348</v>
      </c>
      <c r="B11985" s="4" t="s">
        <v>48349</v>
      </c>
      <c r="C11985" s="4" t="s">
        <v>464</v>
      </c>
      <c r="D11985" s="4">
        <v>37</v>
      </c>
      <c r="E11985" s="4" t="s">
        <v>48350</v>
      </c>
      <c r="F11985" s="4">
        <v>0.538724362850189</v>
      </c>
      <c r="G11985" s="4" t="s">
        <v>48351</v>
      </c>
    </row>
    <row r="11986" spans="1:7">
      <c r="A11986" s="4" t="s">
        <v>48352</v>
      </c>
      <c r="B11986" s="4" t="s">
        <v>48353</v>
      </c>
      <c r="C11986" s="4" t="s">
        <v>464</v>
      </c>
      <c r="D11986" s="4">
        <v>36</v>
      </c>
      <c r="E11986" s="4" t="s">
        <v>48354</v>
      </c>
      <c r="F11986" s="4">
        <v>0.5386683344841</v>
      </c>
      <c r="G11986" s="4" t="s">
        <v>48355</v>
      </c>
    </row>
    <row r="11987" spans="1:7">
      <c r="A11987" s="4" t="s">
        <v>48356</v>
      </c>
      <c r="B11987" s="4" t="s">
        <v>48357</v>
      </c>
      <c r="C11987" s="4" t="s">
        <v>464</v>
      </c>
      <c r="D11987" s="4">
        <v>25</v>
      </c>
      <c r="E11987" s="4" t="s">
        <v>48358</v>
      </c>
      <c r="F11987" s="4">
        <v>0.538183808326721</v>
      </c>
      <c r="G11987" s="4" t="s">
        <v>48359</v>
      </c>
    </row>
    <row r="11988" spans="1:7">
      <c r="A11988" s="4" t="s">
        <v>48360</v>
      </c>
      <c r="B11988" s="4" t="s">
        <v>48361</v>
      </c>
      <c r="C11988" s="4" t="s">
        <v>464</v>
      </c>
      <c r="D11988" s="4">
        <v>37</v>
      </c>
      <c r="E11988" s="4" t="s">
        <v>48362</v>
      </c>
      <c r="F11988" s="4">
        <v>0.537850260734558</v>
      </c>
      <c r="G11988" s="4" t="s">
        <v>48363</v>
      </c>
    </row>
    <row r="11989" spans="1:7">
      <c r="A11989" s="4" t="s">
        <v>48364</v>
      </c>
      <c r="B11989" s="4" t="s">
        <v>48365</v>
      </c>
      <c r="C11989" s="4" t="s">
        <v>464</v>
      </c>
      <c r="D11989" s="4">
        <v>35</v>
      </c>
      <c r="E11989" s="4" t="s">
        <v>48366</v>
      </c>
      <c r="F11989" s="4">
        <v>0.537850260734558</v>
      </c>
      <c r="G11989" s="4" t="s">
        <v>48367</v>
      </c>
    </row>
    <row r="11990" spans="1:7">
      <c r="A11990" s="4" t="s">
        <v>48368</v>
      </c>
      <c r="B11990" s="4" t="s">
        <v>48369</v>
      </c>
      <c r="C11990" s="4" t="s">
        <v>464</v>
      </c>
      <c r="D11990" s="4">
        <v>35</v>
      </c>
      <c r="E11990" s="4" t="s">
        <v>48370</v>
      </c>
      <c r="F11990" s="4">
        <v>0.537850260734558</v>
      </c>
      <c r="G11990" s="4" t="s">
        <v>48371</v>
      </c>
    </row>
    <row r="11991" spans="1:7">
      <c r="A11991" s="4" t="s">
        <v>48372</v>
      </c>
      <c r="B11991" s="4" t="s">
        <v>48373</v>
      </c>
      <c r="C11991" s="4" t="s">
        <v>464</v>
      </c>
      <c r="D11991" s="4">
        <v>25</v>
      </c>
      <c r="E11991" s="4" t="s">
        <v>48374</v>
      </c>
      <c r="F11991" s="4">
        <v>0.537461280822754</v>
      </c>
      <c r="G11991" s="4" t="s">
        <v>48375</v>
      </c>
    </row>
    <row r="11992" spans="1:7">
      <c r="A11992" s="4" t="s">
        <v>48376</v>
      </c>
      <c r="B11992" s="4" t="s">
        <v>48377</v>
      </c>
      <c r="C11992" s="4" t="s">
        <v>464</v>
      </c>
      <c r="D11992" s="4">
        <v>23</v>
      </c>
      <c r="E11992" s="4" t="s">
        <v>48378</v>
      </c>
      <c r="F11992" s="4">
        <v>0.537191390991211</v>
      </c>
      <c r="G11992" s="4" t="s">
        <v>48379</v>
      </c>
    </row>
    <row r="11993" spans="1:7">
      <c r="A11993" s="4" t="s">
        <v>48380</v>
      </c>
      <c r="B11993" s="4" t="s">
        <v>48381</v>
      </c>
      <c r="C11993" s="4" t="s">
        <v>464</v>
      </c>
      <c r="D11993" s="4">
        <v>33</v>
      </c>
      <c r="E11993" s="4" t="s">
        <v>48382</v>
      </c>
      <c r="F11993" s="4">
        <v>0.537064433097839</v>
      </c>
      <c r="G11993" s="4" t="s">
        <v>48383</v>
      </c>
    </row>
    <row r="11994" spans="1:7">
      <c r="A11994" s="4" t="s">
        <v>48384</v>
      </c>
      <c r="B11994" s="4" t="s">
        <v>48385</v>
      </c>
      <c r="C11994" s="4" t="s">
        <v>464</v>
      </c>
      <c r="D11994" s="4">
        <v>42</v>
      </c>
      <c r="E11994" s="4" t="s">
        <v>48386</v>
      </c>
      <c r="F11994" s="4">
        <v>0.536612033843994</v>
      </c>
      <c r="G11994" s="4" t="s">
        <v>48387</v>
      </c>
    </row>
    <row r="11995" spans="1:7">
      <c r="A11995" s="4" t="s">
        <v>48388</v>
      </c>
      <c r="B11995" s="4" t="s">
        <v>48389</v>
      </c>
      <c r="C11995" s="4" t="s">
        <v>464</v>
      </c>
      <c r="D11995" s="4">
        <v>36</v>
      </c>
      <c r="E11995" s="4" t="s">
        <v>48390</v>
      </c>
      <c r="F11995" s="4">
        <v>0.536612033843994</v>
      </c>
      <c r="G11995" s="4" t="s">
        <v>48391</v>
      </c>
    </row>
    <row r="11996" spans="1:7">
      <c r="A11996" s="4" t="s">
        <v>48392</v>
      </c>
      <c r="B11996" s="4" t="s">
        <v>48393</v>
      </c>
      <c r="C11996" s="4" t="s">
        <v>464</v>
      </c>
      <c r="D11996" s="4">
        <v>34</v>
      </c>
      <c r="E11996" s="4" t="s">
        <v>48394</v>
      </c>
      <c r="F11996" s="4">
        <v>0.536612033843994</v>
      </c>
      <c r="G11996" s="4" t="s">
        <v>48395</v>
      </c>
    </row>
    <row r="11997" spans="1:7">
      <c r="A11997" s="4" t="s">
        <v>48396</v>
      </c>
      <c r="B11997" s="4" t="s">
        <v>48397</v>
      </c>
      <c r="C11997" s="4" t="s">
        <v>464</v>
      </c>
      <c r="D11997" s="4">
        <v>42</v>
      </c>
      <c r="E11997" s="4" t="s">
        <v>48398</v>
      </c>
      <c r="F11997" s="4">
        <v>0.536243319511414</v>
      </c>
      <c r="G11997" s="4" t="s">
        <v>48399</v>
      </c>
    </row>
    <row r="11998" spans="1:7">
      <c r="A11998" s="4" t="s">
        <v>48400</v>
      </c>
      <c r="B11998" s="4" t="s">
        <v>48401</v>
      </c>
      <c r="C11998" s="4" t="s">
        <v>464</v>
      </c>
      <c r="D11998" s="4">
        <v>37</v>
      </c>
      <c r="E11998" s="4" t="s">
        <v>48402</v>
      </c>
      <c r="F11998" s="4">
        <v>0.536243319511414</v>
      </c>
      <c r="G11998" s="4" t="s">
        <v>48403</v>
      </c>
    </row>
    <row r="11999" spans="1:7">
      <c r="A11999" s="4" t="s">
        <v>48404</v>
      </c>
      <c r="B11999" s="4" t="s">
        <v>48405</v>
      </c>
      <c r="C11999" s="4" t="s">
        <v>464</v>
      </c>
      <c r="D11999" s="4">
        <v>28</v>
      </c>
      <c r="E11999" s="4" t="s">
        <v>48406</v>
      </c>
      <c r="F11999" s="4">
        <v>0.536243319511414</v>
      </c>
      <c r="G11999" s="4" t="s">
        <v>48407</v>
      </c>
    </row>
    <row r="12000" spans="1:7">
      <c r="A12000" s="4" t="s">
        <v>48408</v>
      </c>
      <c r="B12000" s="4" t="s">
        <v>48409</v>
      </c>
      <c r="C12000" s="4" t="s">
        <v>464</v>
      </c>
      <c r="D12000" s="4">
        <v>28</v>
      </c>
      <c r="E12000" s="4" t="s">
        <v>48410</v>
      </c>
      <c r="F12000" s="4">
        <v>0.536243319511414</v>
      </c>
      <c r="G12000" s="4" t="s">
        <v>48411</v>
      </c>
    </row>
    <row r="12001" spans="1:7">
      <c r="A12001" s="4" t="s">
        <v>48412</v>
      </c>
      <c r="B12001" s="4" t="s">
        <v>48413</v>
      </c>
      <c r="C12001" s="4" t="s">
        <v>464</v>
      </c>
      <c r="D12001" s="4">
        <v>28</v>
      </c>
      <c r="E12001" s="4" t="s">
        <v>48414</v>
      </c>
      <c r="F12001" s="4">
        <v>0.536243319511414</v>
      </c>
      <c r="G12001" s="4" t="s">
        <v>48415</v>
      </c>
    </row>
    <row r="12002" spans="1:7">
      <c r="A12002" s="4" t="s">
        <v>48416</v>
      </c>
      <c r="B12002" s="4" t="s">
        <v>48417</v>
      </c>
      <c r="C12002" s="4" t="s">
        <v>464</v>
      </c>
      <c r="D12002" s="4">
        <v>25</v>
      </c>
      <c r="E12002" s="4" t="s">
        <v>48418</v>
      </c>
      <c r="F12002" s="4">
        <v>0.536243319511414</v>
      </c>
      <c r="G12002" s="4" t="s">
        <v>48419</v>
      </c>
    </row>
    <row r="12003" spans="1:7">
      <c r="A12003" s="4" t="s">
        <v>48420</v>
      </c>
      <c r="B12003" s="4" t="s">
        <v>48421</v>
      </c>
      <c r="C12003" s="4" t="s">
        <v>464</v>
      </c>
      <c r="D12003" s="4">
        <v>34</v>
      </c>
      <c r="E12003" s="4" t="s">
        <v>48422</v>
      </c>
      <c r="F12003" s="4">
        <v>0.536121487617493</v>
      </c>
      <c r="G12003" s="4" t="s">
        <v>48423</v>
      </c>
    </row>
    <row r="12004" spans="1:7">
      <c r="A12004" s="4" t="s">
        <v>48424</v>
      </c>
      <c r="B12004" s="4" t="s">
        <v>48425</v>
      </c>
      <c r="C12004" s="4" t="s">
        <v>464</v>
      </c>
      <c r="D12004" s="4">
        <v>36</v>
      </c>
      <c r="E12004" s="4" t="s">
        <v>48426</v>
      </c>
      <c r="F12004" s="4">
        <v>0.535499274730682</v>
      </c>
      <c r="G12004" s="4" t="s">
        <v>48427</v>
      </c>
    </row>
    <row r="12005" spans="1:7">
      <c r="A12005" s="4" t="s">
        <v>48428</v>
      </c>
      <c r="B12005" s="4" t="s">
        <v>48429</v>
      </c>
      <c r="C12005" s="4" t="s">
        <v>464</v>
      </c>
      <c r="D12005" s="4">
        <v>32</v>
      </c>
      <c r="E12005" s="4" t="s">
        <v>48430</v>
      </c>
      <c r="F12005" s="4">
        <v>0.534959733486176</v>
      </c>
      <c r="G12005" s="4" t="s">
        <v>48431</v>
      </c>
    </row>
    <row r="12006" spans="1:7">
      <c r="A12006" s="4" t="s">
        <v>48432</v>
      </c>
      <c r="B12006" s="4" t="s">
        <v>48433</v>
      </c>
      <c r="C12006" s="4" t="s">
        <v>464</v>
      </c>
      <c r="D12006" s="4">
        <v>34</v>
      </c>
      <c r="E12006" s="4" t="s">
        <v>48434</v>
      </c>
      <c r="F12006" s="4">
        <v>0.534958183765411</v>
      </c>
      <c r="G12006" s="4" t="s">
        <v>48435</v>
      </c>
    </row>
    <row r="12007" spans="1:7">
      <c r="A12007" s="4" t="s">
        <v>48436</v>
      </c>
      <c r="B12007" s="4" t="s">
        <v>48437</v>
      </c>
      <c r="C12007" s="4" t="s">
        <v>464</v>
      </c>
      <c r="D12007" s="4">
        <v>38</v>
      </c>
      <c r="E12007" s="4" t="s">
        <v>48438</v>
      </c>
      <c r="F12007" s="4">
        <v>0.534893035888672</v>
      </c>
      <c r="G12007" s="4" t="s">
        <v>48439</v>
      </c>
    </row>
    <row r="12008" spans="1:7">
      <c r="A12008" s="4" t="s">
        <v>48440</v>
      </c>
      <c r="B12008" s="4" t="s">
        <v>48441</v>
      </c>
      <c r="C12008" s="4" t="s">
        <v>464</v>
      </c>
      <c r="D12008" s="4">
        <v>37</v>
      </c>
      <c r="E12008" s="4" t="s">
        <v>48442</v>
      </c>
      <c r="F12008" s="4">
        <v>0.534819185733795</v>
      </c>
      <c r="G12008" s="4" t="s">
        <v>48443</v>
      </c>
    </row>
    <row r="12009" spans="1:7">
      <c r="A12009" s="4" t="s">
        <v>48444</v>
      </c>
      <c r="B12009" s="4" t="s">
        <v>48445</v>
      </c>
      <c r="C12009" s="4" t="s">
        <v>464</v>
      </c>
      <c r="D12009" s="4">
        <v>34</v>
      </c>
      <c r="E12009" s="4" t="s">
        <v>48446</v>
      </c>
      <c r="F12009" s="4">
        <v>0.534795999526978</v>
      </c>
      <c r="G12009" s="4" t="s">
        <v>48447</v>
      </c>
    </row>
    <row r="12010" spans="1:7">
      <c r="A12010" s="4" t="s">
        <v>48448</v>
      </c>
      <c r="B12010" s="4" t="s">
        <v>48449</v>
      </c>
      <c r="C12010" s="4" t="s">
        <v>464</v>
      </c>
      <c r="D12010" s="4">
        <v>38</v>
      </c>
      <c r="E12010" s="4" t="s">
        <v>48450</v>
      </c>
      <c r="F12010" s="4">
        <v>0.534331500530243</v>
      </c>
      <c r="G12010" s="4" t="s">
        <v>48451</v>
      </c>
    </row>
    <row r="12011" spans="1:7">
      <c r="A12011" s="4" t="s">
        <v>48452</v>
      </c>
      <c r="B12011" s="4" t="s">
        <v>48453</v>
      </c>
      <c r="C12011" s="4" t="s">
        <v>464</v>
      </c>
      <c r="D12011" s="4">
        <v>36</v>
      </c>
      <c r="E12011" s="4" t="s">
        <v>48454</v>
      </c>
      <c r="F12011" s="4">
        <v>0.534331500530243</v>
      </c>
      <c r="G12011" s="4" t="s">
        <v>48455</v>
      </c>
    </row>
    <row r="12012" spans="1:7">
      <c r="A12012" s="4" t="s">
        <v>48456</v>
      </c>
      <c r="B12012" s="4" t="s">
        <v>48457</v>
      </c>
      <c r="C12012" s="4" t="s">
        <v>464</v>
      </c>
      <c r="D12012" s="4">
        <v>23</v>
      </c>
      <c r="E12012" s="4" t="s">
        <v>48458</v>
      </c>
      <c r="F12012" s="4">
        <v>0.534331500530243</v>
      </c>
      <c r="G12012" s="4" t="s">
        <v>48459</v>
      </c>
    </row>
    <row r="12013" spans="1:7">
      <c r="A12013" s="4" t="s">
        <v>48460</v>
      </c>
      <c r="B12013" s="4" t="s">
        <v>48461</v>
      </c>
      <c r="C12013" s="4" t="s">
        <v>1124</v>
      </c>
      <c r="D12013" s="4">
        <v>2</v>
      </c>
      <c r="E12013" s="4" t="s">
        <v>48462</v>
      </c>
      <c r="F12013" s="4">
        <v>0.534110724925995</v>
      </c>
      <c r="G12013" s="4" t="s">
        <v>48463</v>
      </c>
    </row>
    <row r="12014" spans="1:7">
      <c r="A12014" s="4" t="s">
        <v>48464</v>
      </c>
      <c r="B12014" s="4" t="s">
        <v>48465</v>
      </c>
      <c r="C12014" s="4" t="s">
        <v>464</v>
      </c>
      <c r="D12014" s="4">
        <v>32</v>
      </c>
      <c r="E12014" s="4" t="s">
        <v>48466</v>
      </c>
      <c r="F12014" s="4">
        <v>0.53392505645752</v>
      </c>
      <c r="G12014" s="4" t="s">
        <v>48467</v>
      </c>
    </row>
    <row r="12015" spans="1:7">
      <c r="A12015" s="4" t="s">
        <v>48468</v>
      </c>
      <c r="B12015" s="4" t="s">
        <v>48469</v>
      </c>
      <c r="C12015" s="4" t="s">
        <v>464</v>
      </c>
      <c r="D12015" s="4">
        <v>41</v>
      </c>
      <c r="E12015" s="4" t="s">
        <v>48470</v>
      </c>
      <c r="F12015" s="4">
        <v>0.533629238605499</v>
      </c>
      <c r="G12015" s="4" t="s">
        <v>48471</v>
      </c>
    </row>
    <row r="12016" spans="1:7">
      <c r="A12016" s="4" t="s">
        <v>48472</v>
      </c>
      <c r="B12016" s="4" t="s">
        <v>48473</v>
      </c>
      <c r="C12016" s="4" t="s">
        <v>464</v>
      </c>
      <c r="D12016" s="4">
        <v>35</v>
      </c>
      <c r="E12016" s="4" t="s">
        <v>48474</v>
      </c>
      <c r="F12016" s="4">
        <v>0.533109962940216</v>
      </c>
      <c r="G12016" s="4" t="s">
        <v>48475</v>
      </c>
    </row>
    <row r="12017" spans="1:7">
      <c r="A12017" s="4" t="s">
        <v>48476</v>
      </c>
      <c r="B12017" s="4" t="s">
        <v>48477</v>
      </c>
      <c r="C12017" s="4" t="s">
        <v>464</v>
      </c>
      <c r="D12017" s="4">
        <v>38</v>
      </c>
      <c r="E12017" s="4" t="s">
        <v>48478</v>
      </c>
      <c r="F12017" s="4">
        <v>0.531686902046204</v>
      </c>
      <c r="G12017" s="4" t="s">
        <v>48479</v>
      </c>
    </row>
    <row r="12018" spans="1:7">
      <c r="A12018" s="4" t="s">
        <v>48480</v>
      </c>
      <c r="B12018" s="4" t="s">
        <v>48481</v>
      </c>
      <c r="C12018" s="4" t="s">
        <v>551</v>
      </c>
      <c r="D12018" s="4">
        <v>16</v>
      </c>
      <c r="E12018" s="4" t="s">
        <v>48482</v>
      </c>
      <c r="F12018" s="4">
        <v>0.531386911869049</v>
      </c>
      <c r="G12018" s="4" t="s">
        <v>48483</v>
      </c>
    </row>
    <row r="12019" spans="1:7">
      <c r="A12019" s="4" t="s">
        <v>48484</v>
      </c>
      <c r="B12019" s="4" t="s">
        <v>48485</v>
      </c>
      <c r="C12019" s="4" t="s">
        <v>464</v>
      </c>
      <c r="D12019" s="4">
        <v>32</v>
      </c>
      <c r="E12019" s="4" t="s">
        <v>48486</v>
      </c>
      <c r="F12019" s="4">
        <v>0.531132638454437</v>
      </c>
      <c r="G12019" s="4" t="s">
        <v>48487</v>
      </c>
    </row>
    <row r="12020" spans="1:7">
      <c r="A12020" s="4" t="s">
        <v>48488</v>
      </c>
      <c r="B12020" s="4" t="s">
        <v>48489</v>
      </c>
      <c r="C12020" s="4" t="s">
        <v>464</v>
      </c>
      <c r="D12020" s="4">
        <v>39</v>
      </c>
      <c r="E12020" s="4" t="s">
        <v>48490</v>
      </c>
      <c r="F12020" s="4">
        <v>0.530873417854309</v>
      </c>
      <c r="G12020" s="4" t="s">
        <v>48491</v>
      </c>
    </row>
    <row r="12021" spans="1:7">
      <c r="A12021" s="4" t="s">
        <v>48492</v>
      </c>
      <c r="B12021" s="4" t="s">
        <v>48493</v>
      </c>
      <c r="C12021" s="4" t="s">
        <v>464</v>
      </c>
      <c r="D12021" s="4">
        <v>37</v>
      </c>
      <c r="E12021" s="4" t="s">
        <v>48494</v>
      </c>
      <c r="F12021" s="4">
        <v>0.530873417854309</v>
      </c>
      <c r="G12021" s="4" t="s">
        <v>48495</v>
      </c>
    </row>
    <row r="12022" spans="1:7">
      <c r="A12022" s="4" t="s">
        <v>48496</v>
      </c>
      <c r="B12022" s="4" t="s">
        <v>48497</v>
      </c>
      <c r="C12022" s="4" t="s">
        <v>464</v>
      </c>
      <c r="D12022" s="4">
        <v>34</v>
      </c>
      <c r="E12022" s="4" t="s">
        <v>48498</v>
      </c>
      <c r="F12022" s="4">
        <v>0.530430734157562</v>
      </c>
      <c r="G12022" s="4" t="s">
        <v>48499</v>
      </c>
    </row>
    <row r="12023" spans="1:7">
      <c r="A12023" s="4" t="s">
        <v>48500</v>
      </c>
      <c r="B12023" s="4" t="s">
        <v>48501</v>
      </c>
      <c r="C12023" s="4" t="s">
        <v>464</v>
      </c>
      <c r="D12023" s="4">
        <v>30</v>
      </c>
      <c r="E12023" s="4" t="s">
        <v>48502</v>
      </c>
      <c r="F12023" s="4">
        <v>0.530430734157562</v>
      </c>
      <c r="G12023" s="4" t="s">
        <v>48503</v>
      </c>
    </row>
    <row r="12024" spans="1:7">
      <c r="A12024" s="4" t="s">
        <v>48504</v>
      </c>
      <c r="B12024" s="4" t="s">
        <v>48505</v>
      </c>
      <c r="C12024" s="4" t="s">
        <v>464</v>
      </c>
      <c r="D12024" s="4">
        <v>38</v>
      </c>
      <c r="E12024" s="4" t="s">
        <v>48506</v>
      </c>
      <c r="F12024" s="4">
        <v>0.53033584356308</v>
      </c>
      <c r="G12024" s="4" t="s">
        <v>48507</v>
      </c>
    </row>
    <row r="12025" spans="1:7">
      <c r="A12025" s="4" t="s">
        <v>48508</v>
      </c>
      <c r="B12025" s="4" t="s">
        <v>48509</v>
      </c>
      <c r="C12025" s="4" t="s">
        <v>551</v>
      </c>
      <c r="D12025" s="4">
        <v>16</v>
      </c>
      <c r="E12025" s="4" t="s">
        <v>48510</v>
      </c>
      <c r="F12025" s="4">
        <v>0.529753923416138</v>
      </c>
      <c r="G12025" s="4" t="s">
        <v>48511</v>
      </c>
    </row>
    <row r="12026" spans="1:7">
      <c r="A12026" s="4" t="s">
        <v>48512</v>
      </c>
      <c r="B12026" s="4" t="s">
        <v>48513</v>
      </c>
      <c r="C12026" s="4" t="s">
        <v>551</v>
      </c>
      <c r="D12026" s="4">
        <v>8</v>
      </c>
      <c r="E12026" s="4" t="s">
        <v>48514</v>
      </c>
      <c r="F12026" s="4">
        <v>0.529753923416138</v>
      </c>
      <c r="G12026" s="4" t="s">
        <v>48515</v>
      </c>
    </row>
    <row r="12027" spans="1:7">
      <c r="A12027" s="4" t="s">
        <v>48516</v>
      </c>
      <c r="B12027" s="4" t="s">
        <v>48517</v>
      </c>
      <c r="C12027" s="4" t="s">
        <v>464</v>
      </c>
      <c r="D12027" s="4">
        <v>34</v>
      </c>
      <c r="E12027" s="4" t="s">
        <v>48518</v>
      </c>
      <c r="F12027" s="4">
        <v>0.529015779495239</v>
      </c>
      <c r="G12027" s="4" t="s">
        <v>48519</v>
      </c>
    </row>
    <row r="12028" spans="1:7">
      <c r="A12028" s="4" t="s">
        <v>48520</v>
      </c>
      <c r="B12028" s="4" t="s">
        <v>48521</v>
      </c>
      <c r="C12028" s="4" t="s">
        <v>464</v>
      </c>
      <c r="D12028" s="4">
        <v>37</v>
      </c>
      <c r="E12028" s="4" t="s">
        <v>48522</v>
      </c>
      <c r="F12028" s="4">
        <v>0.52889746427536</v>
      </c>
      <c r="G12028" s="4" t="s">
        <v>48523</v>
      </c>
    </row>
    <row r="12029" spans="1:7">
      <c r="A12029" s="4" t="s">
        <v>48524</v>
      </c>
      <c r="B12029" s="4" t="s">
        <v>48525</v>
      </c>
      <c r="C12029" s="4" t="s">
        <v>464</v>
      </c>
      <c r="D12029" s="4">
        <v>34</v>
      </c>
      <c r="E12029" s="4" t="s">
        <v>48526</v>
      </c>
      <c r="F12029" s="4">
        <v>0.528697192668915</v>
      </c>
      <c r="G12029" s="4" t="s">
        <v>48527</v>
      </c>
    </row>
    <row r="12030" spans="1:7">
      <c r="A12030" s="4" t="s">
        <v>48528</v>
      </c>
      <c r="B12030" s="4" t="s">
        <v>48529</v>
      </c>
      <c r="C12030" s="4" t="s">
        <v>464</v>
      </c>
      <c r="D12030" s="4">
        <v>33</v>
      </c>
      <c r="E12030" s="4" t="s">
        <v>48530</v>
      </c>
      <c r="F12030" s="4">
        <v>0.528697192668915</v>
      </c>
      <c r="G12030" s="4" t="s">
        <v>48531</v>
      </c>
    </row>
    <row r="12031" spans="1:7">
      <c r="A12031" s="4" t="s">
        <v>48532</v>
      </c>
      <c r="B12031" s="4" t="s">
        <v>48533</v>
      </c>
      <c r="C12031" s="4" t="s">
        <v>464</v>
      </c>
      <c r="D12031" s="4">
        <v>37</v>
      </c>
      <c r="E12031" s="4" t="s">
        <v>48534</v>
      </c>
      <c r="F12031" s="4">
        <v>0.528625249862671</v>
      </c>
      <c r="G12031" s="4" t="s">
        <v>48535</v>
      </c>
    </row>
    <row r="12032" spans="1:7">
      <c r="A12032" s="4" t="s">
        <v>48536</v>
      </c>
      <c r="B12032" s="4" t="s">
        <v>48537</v>
      </c>
      <c r="C12032" s="4" t="s">
        <v>464</v>
      </c>
      <c r="D12032" s="4">
        <v>33</v>
      </c>
      <c r="E12032" s="4" t="s">
        <v>48538</v>
      </c>
      <c r="F12032" s="4">
        <v>0.528524398803711</v>
      </c>
      <c r="G12032" s="4" t="s">
        <v>48539</v>
      </c>
    </row>
    <row r="12033" spans="1:7">
      <c r="A12033" s="4" t="s">
        <v>48540</v>
      </c>
      <c r="B12033" s="4" t="s">
        <v>48541</v>
      </c>
      <c r="C12033" s="4" t="s">
        <v>464</v>
      </c>
      <c r="D12033" s="4">
        <v>29</v>
      </c>
      <c r="E12033" s="4" t="s">
        <v>48542</v>
      </c>
      <c r="F12033" s="4">
        <v>0.527872741222382</v>
      </c>
      <c r="G12033" s="4" t="s">
        <v>48543</v>
      </c>
    </row>
    <row r="12034" spans="1:7">
      <c r="A12034" s="4" t="s">
        <v>48544</v>
      </c>
      <c r="B12034" s="4" t="s">
        <v>48545</v>
      </c>
      <c r="C12034" s="4" t="s">
        <v>464</v>
      </c>
      <c r="D12034" s="4">
        <v>33</v>
      </c>
      <c r="E12034" s="4" t="s">
        <v>48546</v>
      </c>
      <c r="F12034" s="4">
        <v>0.527499198913574</v>
      </c>
      <c r="G12034" s="4" t="s">
        <v>48547</v>
      </c>
    </row>
    <row r="12035" spans="1:7">
      <c r="A12035" s="4" t="s">
        <v>48548</v>
      </c>
      <c r="B12035" s="4" t="s">
        <v>48549</v>
      </c>
      <c r="C12035" s="4" t="s">
        <v>464</v>
      </c>
      <c r="D12035" s="4">
        <v>41</v>
      </c>
      <c r="E12035" s="4" t="s">
        <v>48550</v>
      </c>
      <c r="F12035" s="4">
        <v>0.527370512485504</v>
      </c>
      <c r="G12035" s="4" t="s">
        <v>48551</v>
      </c>
    </row>
    <row r="12036" spans="1:7">
      <c r="A12036" s="4" t="s">
        <v>48552</v>
      </c>
      <c r="B12036" s="4" t="s">
        <v>48553</v>
      </c>
      <c r="C12036" s="4" t="s">
        <v>464</v>
      </c>
      <c r="D12036" s="4">
        <v>34</v>
      </c>
      <c r="E12036" s="4" t="s">
        <v>48554</v>
      </c>
      <c r="F12036" s="4">
        <v>0.527343332767487</v>
      </c>
      <c r="G12036" s="4" t="s">
        <v>48555</v>
      </c>
    </row>
    <row r="12037" spans="1:7">
      <c r="A12037" s="4" t="s">
        <v>48556</v>
      </c>
      <c r="B12037" s="4" t="s">
        <v>48557</v>
      </c>
      <c r="C12037" s="4" t="s">
        <v>464</v>
      </c>
      <c r="D12037" s="4">
        <v>22</v>
      </c>
      <c r="E12037" s="4" t="s">
        <v>48558</v>
      </c>
      <c r="F12037" s="4">
        <v>0.527343332767487</v>
      </c>
      <c r="G12037" s="4" t="s">
        <v>48559</v>
      </c>
    </row>
    <row r="12038" spans="1:7">
      <c r="A12038" s="4" t="s">
        <v>48560</v>
      </c>
      <c r="B12038" s="4" t="s">
        <v>48561</v>
      </c>
      <c r="C12038" s="4" t="s">
        <v>464</v>
      </c>
      <c r="D12038" s="4">
        <v>36</v>
      </c>
      <c r="E12038" s="4" t="s">
        <v>48562</v>
      </c>
      <c r="F12038" s="4">
        <v>0.527274489402771</v>
      </c>
      <c r="G12038" s="4" t="s">
        <v>48563</v>
      </c>
    </row>
    <row r="12039" spans="1:7">
      <c r="A12039" s="4" t="s">
        <v>48564</v>
      </c>
      <c r="B12039" s="4" t="s">
        <v>48565</v>
      </c>
      <c r="C12039" s="4" t="s">
        <v>464</v>
      </c>
      <c r="D12039" s="4">
        <v>32</v>
      </c>
      <c r="E12039" s="4" t="s">
        <v>48566</v>
      </c>
      <c r="F12039" s="4">
        <v>0.527274489402771</v>
      </c>
      <c r="G12039" s="4" t="s">
        <v>48567</v>
      </c>
    </row>
    <row r="12040" spans="1:7">
      <c r="A12040" s="4" t="s">
        <v>48568</v>
      </c>
      <c r="B12040" s="4" t="s">
        <v>48569</v>
      </c>
      <c r="C12040" s="4" t="s">
        <v>551</v>
      </c>
      <c r="D12040" s="4">
        <v>20</v>
      </c>
      <c r="E12040" s="4" t="s">
        <v>48570</v>
      </c>
      <c r="F12040" s="4">
        <v>0.526912033557892</v>
      </c>
      <c r="G12040" s="4" t="s">
        <v>48571</v>
      </c>
    </row>
    <row r="12041" spans="1:7">
      <c r="A12041" s="4" t="s">
        <v>48572</v>
      </c>
      <c r="B12041" s="4" t="s">
        <v>48573</v>
      </c>
      <c r="C12041" s="4" t="s">
        <v>464</v>
      </c>
      <c r="D12041" s="4">
        <v>41</v>
      </c>
      <c r="E12041" s="4" t="s">
        <v>48574</v>
      </c>
      <c r="F12041" s="4">
        <v>0.52605813741684</v>
      </c>
      <c r="G12041" s="4" t="s">
        <v>48575</v>
      </c>
    </row>
    <row r="12042" spans="1:7">
      <c r="A12042" s="4" t="s">
        <v>48576</v>
      </c>
      <c r="B12042" s="4" t="s">
        <v>48577</v>
      </c>
      <c r="C12042" s="4" t="s">
        <v>464</v>
      </c>
      <c r="D12042" s="4">
        <v>47</v>
      </c>
      <c r="E12042" s="4" t="s">
        <v>48578</v>
      </c>
      <c r="F12042" s="4">
        <v>0.5260369181633</v>
      </c>
      <c r="G12042" s="4" t="s">
        <v>48579</v>
      </c>
    </row>
    <row r="12043" spans="1:7">
      <c r="A12043" s="4" t="s">
        <v>48580</v>
      </c>
      <c r="B12043" s="4" t="s">
        <v>48581</v>
      </c>
      <c r="C12043" s="4" t="s">
        <v>464</v>
      </c>
      <c r="D12043" s="4">
        <v>33</v>
      </c>
      <c r="E12043" s="4" t="s">
        <v>48582</v>
      </c>
      <c r="F12043" s="4">
        <v>0.5260369181633</v>
      </c>
      <c r="G12043" s="4" t="s">
        <v>48583</v>
      </c>
    </row>
    <row r="12044" spans="1:7">
      <c r="A12044" s="4" t="s">
        <v>48584</v>
      </c>
      <c r="B12044" s="4" t="s">
        <v>48585</v>
      </c>
      <c r="C12044" s="4" t="s">
        <v>464</v>
      </c>
      <c r="D12044" s="4">
        <v>36</v>
      </c>
      <c r="E12044" s="4" t="s">
        <v>48586</v>
      </c>
      <c r="F12044" s="4">
        <v>0.525605320930481</v>
      </c>
      <c r="G12044" s="4" t="s">
        <v>48587</v>
      </c>
    </row>
    <row r="12045" spans="1:7">
      <c r="A12045" s="4" t="s">
        <v>48588</v>
      </c>
      <c r="B12045" s="4" t="s">
        <v>48589</v>
      </c>
      <c r="C12045" s="4" t="s">
        <v>464</v>
      </c>
      <c r="D12045" s="4">
        <v>44</v>
      </c>
      <c r="E12045" s="4" t="s">
        <v>48590</v>
      </c>
      <c r="F12045" s="4">
        <v>0.525390446186066</v>
      </c>
      <c r="G12045" s="4" t="s">
        <v>48591</v>
      </c>
    </row>
    <row r="12046" spans="1:7">
      <c r="A12046" s="4" t="s">
        <v>48592</v>
      </c>
      <c r="B12046" s="4" t="s">
        <v>48593</v>
      </c>
      <c r="C12046" s="4" t="s">
        <v>464</v>
      </c>
      <c r="D12046" s="4">
        <v>38</v>
      </c>
      <c r="E12046" s="4" t="s">
        <v>48594</v>
      </c>
      <c r="F12046" s="4">
        <v>0.524925887584686</v>
      </c>
      <c r="G12046" s="4" t="s">
        <v>48595</v>
      </c>
    </row>
    <row r="12047" spans="1:7">
      <c r="A12047" s="4" t="s">
        <v>48596</v>
      </c>
      <c r="B12047" s="4" t="s">
        <v>48597</v>
      </c>
      <c r="C12047" s="4" t="s">
        <v>464</v>
      </c>
      <c r="D12047" s="4">
        <v>41</v>
      </c>
      <c r="E12047" s="4" t="s">
        <v>48598</v>
      </c>
      <c r="F12047" s="4">
        <v>0.524406969547272</v>
      </c>
      <c r="G12047" s="4" t="s">
        <v>48599</v>
      </c>
    </row>
    <row r="12048" spans="1:7">
      <c r="A12048" s="4" t="s">
        <v>48600</v>
      </c>
      <c r="B12048" s="4" t="s">
        <v>48601</v>
      </c>
      <c r="C12048" s="4" t="s">
        <v>464</v>
      </c>
      <c r="D12048" s="4">
        <v>37</v>
      </c>
      <c r="E12048" s="4" t="s">
        <v>48602</v>
      </c>
      <c r="F12048" s="4">
        <v>0.523394227027893</v>
      </c>
      <c r="G12048" s="4" t="s">
        <v>48603</v>
      </c>
    </row>
    <row r="12049" spans="1:7">
      <c r="A12049" s="4" t="s">
        <v>48604</v>
      </c>
      <c r="B12049" s="4" t="s">
        <v>48605</v>
      </c>
      <c r="C12049" s="4" t="s">
        <v>464</v>
      </c>
      <c r="D12049" s="4">
        <v>33</v>
      </c>
      <c r="E12049" s="4" t="s">
        <v>48606</v>
      </c>
      <c r="F12049" s="4">
        <v>0.523075044155121</v>
      </c>
      <c r="G12049" s="4" t="s">
        <v>48607</v>
      </c>
    </row>
    <row r="12050" spans="1:7">
      <c r="A12050" s="4" t="s">
        <v>48608</v>
      </c>
      <c r="B12050" s="4" t="s">
        <v>48609</v>
      </c>
      <c r="C12050" s="4" t="s">
        <v>464</v>
      </c>
      <c r="D12050" s="4">
        <v>36</v>
      </c>
      <c r="E12050" s="4" t="s">
        <v>48610</v>
      </c>
      <c r="F12050" s="4">
        <v>0.523060619831085</v>
      </c>
      <c r="G12050" s="4" t="s">
        <v>48611</v>
      </c>
    </row>
    <row r="12051" spans="1:7">
      <c r="A12051" s="4" t="s">
        <v>48612</v>
      </c>
      <c r="B12051" s="4" t="s">
        <v>48613</v>
      </c>
      <c r="C12051" s="4" t="s">
        <v>464</v>
      </c>
      <c r="D12051" s="4">
        <v>38</v>
      </c>
      <c r="E12051" s="4" t="s">
        <v>48614</v>
      </c>
      <c r="F12051" s="4">
        <v>0.522872924804688</v>
      </c>
      <c r="G12051" s="4" t="s">
        <v>48615</v>
      </c>
    </row>
    <row r="12052" spans="1:7">
      <c r="A12052" s="4" t="s">
        <v>48616</v>
      </c>
      <c r="B12052" s="4" t="s">
        <v>48617</v>
      </c>
      <c r="C12052" s="4" t="s">
        <v>464</v>
      </c>
      <c r="D12052" s="4">
        <v>34</v>
      </c>
      <c r="E12052" s="4" t="s">
        <v>48618</v>
      </c>
      <c r="F12052" s="4">
        <v>0.522872924804688</v>
      </c>
      <c r="G12052" s="4" t="s">
        <v>48619</v>
      </c>
    </row>
    <row r="12053" spans="1:7">
      <c r="A12053" s="4" t="s">
        <v>48620</v>
      </c>
      <c r="B12053" s="4" t="s">
        <v>48621</v>
      </c>
      <c r="C12053" s="4" t="s">
        <v>464</v>
      </c>
      <c r="D12053" s="4">
        <v>36</v>
      </c>
      <c r="E12053" s="4" t="s">
        <v>48622</v>
      </c>
      <c r="F12053" s="4">
        <v>0.522485136985779</v>
      </c>
      <c r="G12053" s="4" t="s">
        <v>48623</v>
      </c>
    </row>
    <row r="12054" spans="1:7">
      <c r="A12054" s="4" t="s">
        <v>48624</v>
      </c>
      <c r="B12054" s="4" t="s">
        <v>48625</v>
      </c>
      <c r="C12054" s="4" t="s">
        <v>464</v>
      </c>
      <c r="D12054" s="4">
        <v>38</v>
      </c>
      <c r="E12054" s="4" t="s">
        <v>48626</v>
      </c>
      <c r="F12054" s="4">
        <v>0.521290123462677</v>
      </c>
      <c r="G12054" s="4" t="s">
        <v>48627</v>
      </c>
    </row>
    <row r="12055" spans="1:7">
      <c r="A12055" s="4" t="s">
        <v>48628</v>
      </c>
      <c r="B12055" s="4" t="s">
        <v>48629</v>
      </c>
      <c r="C12055" s="4" t="s">
        <v>464</v>
      </c>
      <c r="D12055" s="4">
        <v>36</v>
      </c>
      <c r="E12055" s="4" t="s">
        <v>48630</v>
      </c>
      <c r="F12055" s="4">
        <v>0.521290123462677</v>
      </c>
      <c r="G12055" s="4" t="s">
        <v>48631</v>
      </c>
    </row>
    <row r="12056" spans="1:7">
      <c r="A12056" s="4" t="s">
        <v>48632</v>
      </c>
      <c r="B12056" s="4" t="s">
        <v>48633</v>
      </c>
      <c r="C12056" s="4" t="s">
        <v>464</v>
      </c>
      <c r="D12056" s="4">
        <v>33</v>
      </c>
      <c r="E12056" s="4" t="s">
        <v>48634</v>
      </c>
      <c r="F12056" s="4">
        <v>0.521290123462677</v>
      </c>
      <c r="G12056" s="4" t="s">
        <v>48635</v>
      </c>
    </row>
    <row r="12057" spans="1:7">
      <c r="A12057" s="4" t="s">
        <v>48636</v>
      </c>
      <c r="B12057" s="4" t="s">
        <v>48637</v>
      </c>
      <c r="C12057" s="4" t="s">
        <v>464</v>
      </c>
      <c r="D12057" s="4">
        <v>32</v>
      </c>
      <c r="E12057" s="4" t="s">
        <v>48638</v>
      </c>
      <c r="F12057" s="4">
        <v>0.521290123462677</v>
      </c>
      <c r="G12057" s="4" t="s">
        <v>48639</v>
      </c>
    </row>
    <row r="12058" spans="1:7">
      <c r="A12058" s="4" t="s">
        <v>48640</v>
      </c>
      <c r="B12058" s="4" t="s">
        <v>48641</v>
      </c>
      <c r="C12058" s="4" t="s">
        <v>464</v>
      </c>
      <c r="D12058" s="4">
        <v>27</v>
      </c>
      <c r="E12058" s="4" t="s">
        <v>48642</v>
      </c>
      <c r="F12058" s="4">
        <v>0.520763456821442</v>
      </c>
      <c r="G12058" s="4" t="s">
        <v>48643</v>
      </c>
    </row>
    <row r="12059" spans="1:7">
      <c r="A12059" s="4" t="s">
        <v>48644</v>
      </c>
      <c r="B12059" s="4" t="s">
        <v>48645</v>
      </c>
      <c r="C12059" s="4" t="s">
        <v>464</v>
      </c>
      <c r="D12059" s="4">
        <v>35</v>
      </c>
      <c r="E12059" s="4" t="s">
        <v>48646</v>
      </c>
      <c r="F12059" s="4">
        <v>0.520734250545502</v>
      </c>
      <c r="G12059" s="4" t="s">
        <v>48647</v>
      </c>
    </row>
    <row r="12060" spans="1:7">
      <c r="A12060" s="4" t="s">
        <v>48648</v>
      </c>
      <c r="B12060" s="4" t="s">
        <v>48649</v>
      </c>
      <c r="C12060" s="4" t="s">
        <v>3050</v>
      </c>
      <c r="D12060" s="4">
        <v>2</v>
      </c>
      <c r="E12060" s="4" t="s">
        <v>48650</v>
      </c>
      <c r="F12060" s="4">
        <v>0.520705878734589</v>
      </c>
      <c r="G12060" s="4" t="s">
        <v>48651</v>
      </c>
    </row>
    <row r="12061" spans="1:7">
      <c r="A12061" s="4" t="s">
        <v>48652</v>
      </c>
      <c r="B12061" s="4" t="s">
        <v>48653</v>
      </c>
      <c r="C12061" s="4" t="s">
        <v>464</v>
      </c>
      <c r="D12061" s="4">
        <v>30</v>
      </c>
      <c r="E12061" s="4" t="s">
        <v>48654</v>
      </c>
      <c r="F12061" s="4">
        <v>0.520372867584229</v>
      </c>
      <c r="G12061" s="4" t="s">
        <v>48655</v>
      </c>
    </row>
    <row r="12062" spans="1:7">
      <c r="A12062" s="4" t="s">
        <v>48656</v>
      </c>
      <c r="B12062" s="4" t="s">
        <v>48657</v>
      </c>
      <c r="C12062" s="4" t="s">
        <v>464</v>
      </c>
      <c r="D12062" s="4">
        <v>38</v>
      </c>
      <c r="E12062" s="4" t="s">
        <v>48658</v>
      </c>
      <c r="F12062" s="4">
        <v>0.520052909851074</v>
      </c>
      <c r="G12062" s="4" t="s">
        <v>48659</v>
      </c>
    </row>
    <row r="12063" spans="1:7">
      <c r="A12063" s="4" t="s">
        <v>48660</v>
      </c>
      <c r="B12063" s="4" t="s">
        <v>48661</v>
      </c>
      <c r="C12063" s="4" t="s">
        <v>464</v>
      </c>
      <c r="D12063" s="4">
        <v>36</v>
      </c>
      <c r="E12063" s="4" t="s">
        <v>48662</v>
      </c>
      <c r="F12063" s="4">
        <v>0.519531965255737</v>
      </c>
      <c r="G12063" s="4" t="s">
        <v>48663</v>
      </c>
    </row>
    <row r="12064" spans="1:7">
      <c r="A12064" s="4" t="s">
        <v>48664</v>
      </c>
      <c r="B12064" s="4" t="s">
        <v>48665</v>
      </c>
      <c r="C12064" s="4" t="s">
        <v>464</v>
      </c>
      <c r="D12064" s="4">
        <v>27</v>
      </c>
      <c r="E12064" s="4" t="s">
        <v>48666</v>
      </c>
      <c r="F12064" s="4">
        <v>0.518995046615601</v>
      </c>
      <c r="G12064" s="4" t="s">
        <v>48667</v>
      </c>
    </row>
    <row r="12065" spans="1:7">
      <c r="A12065" s="4" t="s">
        <v>945</v>
      </c>
      <c r="B12065" s="4" t="s">
        <v>946</v>
      </c>
      <c r="C12065" s="4" t="s">
        <v>464</v>
      </c>
      <c r="D12065" s="4">
        <v>37</v>
      </c>
      <c r="E12065" s="4" t="s">
        <v>947</v>
      </c>
      <c r="F12065" s="4">
        <v>0.518518328666687</v>
      </c>
      <c r="G12065" s="4" t="s">
        <v>948</v>
      </c>
    </row>
    <row r="12066" spans="1:7">
      <c r="A12066" s="4" t="s">
        <v>435</v>
      </c>
      <c r="B12066" s="4" t="s">
        <v>48668</v>
      </c>
      <c r="C12066" s="4" t="s">
        <v>464</v>
      </c>
      <c r="D12066" s="4">
        <v>42</v>
      </c>
      <c r="E12066" s="4" t="s">
        <v>48669</v>
      </c>
      <c r="F12066" s="4">
        <v>0.51709371805191</v>
      </c>
      <c r="G12066" s="4" t="s">
        <v>48670</v>
      </c>
    </row>
    <row r="12067" spans="1:7">
      <c r="A12067" s="4" t="s">
        <v>48671</v>
      </c>
      <c r="B12067" s="4" t="s">
        <v>48672</v>
      </c>
      <c r="C12067" s="4" t="s">
        <v>464</v>
      </c>
      <c r="D12067" s="4">
        <v>42</v>
      </c>
      <c r="E12067" s="4" t="s">
        <v>48673</v>
      </c>
      <c r="F12067" s="4">
        <v>0.517031729221344</v>
      </c>
      <c r="G12067" s="4" t="s">
        <v>48674</v>
      </c>
    </row>
    <row r="12068" spans="1:7">
      <c r="A12068" s="4" t="s">
        <v>48675</v>
      </c>
      <c r="B12068" s="4" t="s">
        <v>48676</v>
      </c>
      <c r="C12068" s="4" t="s">
        <v>464</v>
      </c>
      <c r="D12068" s="4">
        <v>32</v>
      </c>
      <c r="E12068" s="4" t="s">
        <v>48677</v>
      </c>
      <c r="F12068" s="4">
        <v>0.517031729221344</v>
      </c>
      <c r="G12068" s="4" t="s">
        <v>48678</v>
      </c>
    </row>
    <row r="12069" spans="1:7">
      <c r="A12069" s="4" t="s">
        <v>48679</v>
      </c>
      <c r="B12069" s="4" t="s">
        <v>48680</v>
      </c>
      <c r="C12069" s="4" t="s">
        <v>551</v>
      </c>
      <c r="D12069" s="4">
        <v>13</v>
      </c>
      <c r="E12069" s="4" t="s">
        <v>48681</v>
      </c>
      <c r="F12069" s="4">
        <v>0.517031729221344</v>
      </c>
      <c r="G12069" s="4" t="s">
        <v>48682</v>
      </c>
    </row>
    <row r="12070" spans="1:7">
      <c r="A12070" s="4" t="s">
        <v>48683</v>
      </c>
      <c r="B12070" s="4" t="s">
        <v>48684</v>
      </c>
      <c r="C12070" s="4" t="s">
        <v>464</v>
      </c>
      <c r="D12070" s="4">
        <v>37</v>
      </c>
      <c r="E12070" s="4" t="s">
        <v>48685</v>
      </c>
      <c r="F12070" s="4">
        <v>0.516578197479248</v>
      </c>
      <c r="G12070" s="4" t="s">
        <v>48686</v>
      </c>
    </row>
    <row r="12071" spans="1:7">
      <c r="A12071" s="4" t="s">
        <v>48687</v>
      </c>
      <c r="B12071" s="4" t="s">
        <v>48688</v>
      </c>
      <c r="C12071" s="4" t="s">
        <v>551</v>
      </c>
      <c r="D12071" s="4">
        <v>17</v>
      </c>
      <c r="E12071" s="4" t="s">
        <v>48689</v>
      </c>
      <c r="F12071" s="4">
        <v>0.515787541866302</v>
      </c>
      <c r="G12071" s="4" t="s">
        <v>48690</v>
      </c>
    </row>
    <row r="12072" spans="1:7">
      <c r="A12072" s="4" t="s">
        <v>48691</v>
      </c>
      <c r="B12072" s="4" t="s">
        <v>48692</v>
      </c>
      <c r="C12072" s="4" t="s">
        <v>464</v>
      </c>
      <c r="D12072" s="4">
        <v>43</v>
      </c>
      <c r="E12072" s="4" t="s">
        <v>48693</v>
      </c>
      <c r="F12072" s="4">
        <v>0.515367388725281</v>
      </c>
      <c r="G12072" s="4" t="s">
        <v>48694</v>
      </c>
    </row>
    <row r="12073" spans="1:7">
      <c r="A12073" s="4" t="s">
        <v>48695</v>
      </c>
      <c r="B12073" s="4" t="s">
        <v>48696</v>
      </c>
      <c r="C12073" s="4" t="s">
        <v>464</v>
      </c>
      <c r="D12073" s="4">
        <v>37</v>
      </c>
      <c r="E12073" s="4" t="s">
        <v>48697</v>
      </c>
      <c r="F12073" s="4">
        <v>0.515367388725281</v>
      </c>
      <c r="G12073" s="4" t="s">
        <v>48698</v>
      </c>
    </row>
    <row r="12074" spans="1:7">
      <c r="A12074" s="4" t="s">
        <v>929</v>
      </c>
      <c r="B12074" s="4" t="s">
        <v>930</v>
      </c>
      <c r="C12074" s="4" t="s">
        <v>464</v>
      </c>
      <c r="D12074" s="4">
        <v>37</v>
      </c>
      <c r="E12074" s="4" t="s">
        <v>931</v>
      </c>
      <c r="F12074" s="4">
        <v>0.514911413192749</v>
      </c>
      <c r="G12074" s="4" t="s">
        <v>932</v>
      </c>
    </row>
    <row r="12075" spans="1:7">
      <c r="A12075" s="4" t="s">
        <v>48699</v>
      </c>
      <c r="B12075" s="4" t="s">
        <v>48700</v>
      </c>
      <c r="C12075" s="4" t="s">
        <v>464</v>
      </c>
      <c r="D12075" s="4">
        <v>34</v>
      </c>
      <c r="E12075" s="4" t="s">
        <v>48701</v>
      </c>
      <c r="F12075" s="4">
        <v>0.514911413192749</v>
      </c>
      <c r="G12075" s="4" t="s">
        <v>48702</v>
      </c>
    </row>
    <row r="12076" spans="1:7">
      <c r="A12076" s="4" t="s">
        <v>961</v>
      </c>
      <c r="B12076" s="4" t="s">
        <v>962</v>
      </c>
      <c r="C12076" s="4" t="s">
        <v>464</v>
      </c>
      <c r="D12076" s="4">
        <v>37</v>
      </c>
      <c r="E12076" s="4" t="s">
        <v>963</v>
      </c>
      <c r="F12076" s="4">
        <v>0.514459431171417</v>
      </c>
      <c r="G12076" s="4" t="s">
        <v>964</v>
      </c>
    </row>
    <row r="12077" spans="1:7">
      <c r="A12077" s="4" t="s">
        <v>48703</v>
      </c>
      <c r="B12077" s="4" t="s">
        <v>48704</v>
      </c>
      <c r="C12077" s="4" t="s">
        <v>464</v>
      </c>
      <c r="D12077" s="4">
        <v>35</v>
      </c>
      <c r="E12077" s="4" t="s">
        <v>48705</v>
      </c>
      <c r="F12077" s="4">
        <v>0.514283120632172</v>
      </c>
      <c r="G12077" s="4" t="s">
        <v>48706</v>
      </c>
    </row>
    <row r="12078" spans="1:7">
      <c r="A12078" s="4" t="s">
        <v>48707</v>
      </c>
      <c r="B12078" s="4" t="s">
        <v>48708</v>
      </c>
      <c r="C12078" s="4" t="s">
        <v>1124</v>
      </c>
      <c r="D12078" s="4">
        <v>2</v>
      </c>
      <c r="E12078" s="4" t="s">
        <v>48709</v>
      </c>
      <c r="F12078" s="4">
        <v>0.514283120632172</v>
      </c>
      <c r="G12078" s="4" t="s">
        <v>48710</v>
      </c>
    </row>
    <row r="12079" spans="1:7">
      <c r="A12079" s="4" t="s">
        <v>48711</v>
      </c>
      <c r="B12079" s="4" t="s">
        <v>48712</v>
      </c>
      <c r="C12079" s="4" t="s">
        <v>464</v>
      </c>
      <c r="D12079" s="4">
        <v>39</v>
      </c>
      <c r="E12079" s="4" t="s">
        <v>48713</v>
      </c>
      <c r="F12079" s="4">
        <v>0.51419472694397</v>
      </c>
      <c r="G12079" s="4" t="s">
        <v>48714</v>
      </c>
    </row>
    <row r="12080" spans="1:7">
      <c r="A12080" s="4" t="s">
        <v>48715</v>
      </c>
      <c r="B12080" s="4" t="s">
        <v>48716</v>
      </c>
      <c r="C12080" s="4" t="s">
        <v>464</v>
      </c>
      <c r="D12080" s="4">
        <v>38</v>
      </c>
      <c r="E12080" s="4" t="s">
        <v>48717</v>
      </c>
      <c r="F12080" s="4">
        <v>0.51406317949295</v>
      </c>
      <c r="G12080" s="4" t="s">
        <v>48718</v>
      </c>
    </row>
    <row r="12081" spans="1:7">
      <c r="A12081" s="4" t="s">
        <v>48719</v>
      </c>
      <c r="B12081" s="4" t="s">
        <v>48720</v>
      </c>
      <c r="C12081" s="4" t="s">
        <v>464</v>
      </c>
      <c r="D12081" s="4">
        <v>40</v>
      </c>
      <c r="E12081" s="4" t="s">
        <v>48721</v>
      </c>
      <c r="F12081" s="4">
        <v>0.514049768447876</v>
      </c>
      <c r="G12081" s="4" t="s">
        <v>48722</v>
      </c>
    </row>
    <row r="12082" spans="1:7">
      <c r="A12082" s="4" t="s">
        <v>48723</v>
      </c>
      <c r="B12082" s="4" t="s">
        <v>48724</v>
      </c>
      <c r="C12082" s="4" t="s">
        <v>464</v>
      </c>
      <c r="D12082" s="4">
        <v>40</v>
      </c>
      <c r="E12082" s="4" t="s">
        <v>48725</v>
      </c>
      <c r="F12082" s="4">
        <v>0.514049768447876</v>
      </c>
      <c r="G12082" s="4" t="s">
        <v>48726</v>
      </c>
    </row>
    <row r="12083" spans="1:7">
      <c r="A12083" s="4" t="s">
        <v>48727</v>
      </c>
      <c r="B12083" s="4" t="s">
        <v>48728</v>
      </c>
      <c r="C12083" s="4" t="s">
        <v>464</v>
      </c>
      <c r="D12083" s="4">
        <v>34</v>
      </c>
      <c r="E12083" s="4" t="s">
        <v>48729</v>
      </c>
      <c r="F12083" s="4">
        <v>0.514049768447876</v>
      </c>
      <c r="G12083" s="4" t="s">
        <v>48730</v>
      </c>
    </row>
    <row r="12084" spans="1:7">
      <c r="A12084" s="4" t="s">
        <v>48731</v>
      </c>
      <c r="B12084" s="4" t="s">
        <v>48732</v>
      </c>
      <c r="C12084" s="4" t="s">
        <v>464</v>
      </c>
      <c r="D12084" s="4">
        <v>33</v>
      </c>
      <c r="E12084" s="4" t="s">
        <v>48733</v>
      </c>
      <c r="F12084" s="4">
        <v>0.514049768447876</v>
      </c>
      <c r="G12084" s="4" t="s">
        <v>48734</v>
      </c>
    </row>
    <row r="12085" spans="1:7">
      <c r="A12085" s="4" t="s">
        <v>48735</v>
      </c>
      <c r="B12085" s="4" t="s">
        <v>48736</v>
      </c>
      <c r="C12085" s="4" t="s">
        <v>464</v>
      </c>
      <c r="D12085" s="4">
        <v>28</v>
      </c>
      <c r="E12085" s="4" t="s">
        <v>48737</v>
      </c>
      <c r="F12085" s="4">
        <v>0.514049768447876</v>
      </c>
      <c r="G12085" s="4" t="s">
        <v>48738</v>
      </c>
    </row>
    <row r="12086" spans="1:7">
      <c r="A12086" s="4" t="s">
        <v>48739</v>
      </c>
      <c r="B12086" s="4" t="s">
        <v>48740</v>
      </c>
      <c r="C12086" s="4" t="s">
        <v>464</v>
      </c>
      <c r="D12086" s="4">
        <v>34</v>
      </c>
      <c r="E12086" s="4" t="s">
        <v>48741</v>
      </c>
      <c r="F12086" s="4">
        <v>0.514025568962097</v>
      </c>
      <c r="G12086" s="4" t="s">
        <v>48742</v>
      </c>
    </row>
    <row r="12087" spans="1:7">
      <c r="A12087" s="4" t="s">
        <v>48743</v>
      </c>
      <c r="B12087" s="4" t="s">
        <v>48744</v>
      </c>
      <c r="C12087" s="4" t="s">
        <v>464</v>
      </c>
      <c r="D12087" s="4">
        <v>34</v>
      </c>
      <c r="E12087" s="4" t="s">
        <v>48745</v>
      </c>
      <c r="F12087" s="4">
        <v>0.513314783573151</v>
      </c>
      <c r="G12087" s="4" t="s">
        <v>48746</v>
      </c>
    </row>
    <row r="12088" spans="1:7">
      <c r="A12088" s="4" t="s">
        <v>48747</v>
      </c>
      <c r="B12088" s="4" t="s">
        <v>48748</v>
      </c>
      <c r="C12088" s="4" t="s">
        <v>464</v>
      </c>
      <c r="D12088" s="4">
        <v>38</v>
      </c>
      <c r="E12088" s="4" t="s">
        <v>48749</v>
      </c>
      <c r="F12088" s="4">
        <v>0.512968838214874</v>
      </c>
      <c r="G12088" s="4" t="s">
        <v>48750</v>
      </c>
    </row>
    <row r="12089" spans="1:7">
      <c r="A12089" s="4" t="s">
        <v>48751</v>
      </c>
      <c r="B12089" s="4" t="s">
        <v>48752</v>
      </c>
      <c r="C12089" s="4" t="s">
        <v>464</v>
      </c>
      <c r="D12089" s="4">
        <v>37</v>
      </c>
      <c r="E12089" s="4" t="s">
        <v>48753</v>
      </c>
      <c r="F12089" s="4">
        <v>0.512908399105072</v>
      </c>
      <c r="G12089" s="4" t="s">
        <v>48754</v>
      </c>
    </row>
    <row r="12090" spans="1:7">
      <c r="A12090" s="4" t="s">
        <v>48755</v>
      </c>
      <c r="B12090" s="4" t="s">
        <v>48756</v>
      </c>
      <c r="C12090" s="4" t="s">
        <v>464</v>
      </c>
      <c r="D12090" s="4">
        <v>37</v>
      </c>
      <c r="E12090" s="4" t="s">
        <v>48757</v>
      </c>
      <c r="F12090" s="4">
        <v>0.512908399105072</v>
      </c>
      <c r="G12090" s="4" t="s">
        <v>48758</v>
      </c>
    </row>
    <row r="12091" spans="1:7">
      <c r="A12091" s="4" t="s">
        <v>48759</v>
      </c>
      <c r="B12091" s="4" t="s">
        <v>48760</v>
      </c>
      <c r="C12091" s="4" t="s">
        <v>464</v>
      </c>
      <c r="D12091" s="4">
        <v>32</v>
      </c>
      <c r="E12091" s="4" t="s">
        <v>48761</v>
      </c>
      <c r="F12091" s="4">
        <v>0.512908399105072</v>
      </c>
      <c r="G12091" s="4" t="s">
        <v>48762</v>
      </c>
    </row>
    <row r="12092" spans="1:7">
      <c r="A12092" s="4" t="s">
        <v>48763</v>
      </c>
      <c r="B12092" s="4" t="s">
        <v>48764</v>
      </c>
      <c r="C12092" s="4" t="s">
        <v>464</v>
      </c>
      <c r="D12092" s="4">
        <v>29</v>
      </c>
      <c r="E12092" s="4" t="s">
        <v>48765</v>
      </c>
      <c r="F12092" s="4">
        <v>0.512908399105072</v>
      </c>
      <c r="G12092" s="4" t="s">
        <v>48766</v>
      </c>
    </row>
    <row r="12093" spans="1:7">
      <c r="A12093" s="4" t="s">
        <v>48767</v>
      </c>
      <c r="B12093" s="4" t="s">
        <v>48768</v>
      </c>
      <c r="C12093" s="4" t="s">
        <v>464</v>
      </c>
      <c r="D12093" s="4">
        <v>26</v>
      </c>
      <c r="E12093" s="4" t="s">
        <v>48769</v>
      </c>
      <c r="F12093" s="4">
        <v>0.512908399105072</v>
      </c>
      <c r="G12093" s="4" t="s">
        <v>48770</v>
      </c>
    </row>
    <row r="12094" spans="1:7">
      <c r="A12094" s="4" t="s">
        <v>48771</v>
      </c>
      <c r="B12094" s="4" t="s">
        <v>48772</v>
      </c>
      <c r="C12094" s="4" t="s">
        <v>464</v>
      </c>
      <c r="D12094" s="4">
        <v>40</v>
      </c>
      <c r="E12094" s="4" t="s">
        <v>48773</v>
      </c>
      <c r="F12094" s="4">
        <v>0.512777149677277</v>
      </c>
      <c r="G12094" s="4" t="s">
        <v>48774</v>
      </c>
    </row>
    <row r="12095" spans="1:7">
      <c r="A12095" s="4" t="s">
        <v>48775</v>
      </c>
      <c r="B12095" s="4" t="s">
        <v>48776</v>
      </c>
      <c r="C12095" s="4" t="s">
        <v>464</v>
      </c>
      <c r="D12095" s="4">
        <v>37</v>
      </c>
      <c r="E12095" s="4" t="s">
        <v>48777</v>
      </c>
      <c r="F12095" s="4">
        <v>0.512626528739929</v>
      </c>
      <c r="G12095" s="4" t="s">
        <v>48778</v>
      </c>
    </row>
    <row r="12096" spans="1:7">
      <c r="A12096" s="4" t="s">
        <v>48779</v>
      </c>
      <c r="B12096" s="4" t="s">
        <v>48780</v>
      </c>
      <c r="C12096" s="4" t="s">
        <v>464</v>
      </c>
      <c r="D12096" s="4">
        <v>36</v>
      </c>
      <c r="E12096" s="4" t="s">
        <v>48781</v>
      </c>
      <c r="F12096" s="4">
        <v>0.512555122375488</v>
      </c>
      <c r="G12096" s="4" t="s">
        <v>48782</v>
      </c>
    </row>
    <row r="12097" spans="1:7">
      <c r="A12097" s="4" t="s">
        <v>48783</v>
      </c>
      <c r="B12097" s="4" t="s">
        <v>48784</v>
      </c>
      <c r="C12097" s="4" t="s">
        <v>551</v>
      </c>
      <c r="D12097" s="4">
        <v>12</v>
      </c>
      <c r="E12097" s="4" t="s">
        <v>48785</v>
      </c>
      <c r="F12097" s="4">
        <v>0.512112379074097</v>
      </c>
      <c r="G12097" s="4" t="s">
        <v>48786</v>
      </c>
    </row>
    <row r="12098" spans="1:7">
      <c r="A12098" s="4" t="s">
        <v>48787</v>
      </c>
      <c r="B12098" s="4" t="s">
        <v>48788</v>
      </c>
      <c r="C12098" s="4" t="s">
        <v>464</v>
      </c>
      <c r="D12098" s="4">
        <v>40</v>
      </c>
      <c r="E12098" s="4" t="s">
        <v>48789</v>
      </c>
      <c r="F12098" s="4">
        <v>0.512086808681488</v>
      </c>
      <c r="G12098" s="4" t="s">
        <v>48790</v>
      </c>
    </row>
    <row r="12099" spans="1:7">
      <c r="A12099" s="4" t="s">
        <v>48791</v>
      </c>
      <c r="B12099" s="4" t="s">
        <v>48792</v>
      </c>
      <c r="C12099" s="4" t="s">
        <v>464</v>
      </c>
      <c r="D12099" s="4">
        <v>38</v>
      </c>
      <c r="E12099" s="4" t="s">
        <v>48793</v>
      </c>
      <c r="F12099" s="4">
        <v>0.512086808681488</v>
      </c>
      <c r="G12099" s="4" t="s">
        <v>48794</v>
      </c>
    </row>
    <row r="12100" spans="1:7">
      <c r="A12100" s="4" t="s">
        <v>48795</v>
      </c>
      <c r="B12100" s="4" t="s">
        <v>48796</v>
      </c>
      <c r="C12100" s="4" t="s">
        <v>464</v>
      </c>
      <c r="D12100" s="4">
        <v>35</v>
      </c>
      <c r="E12100" s="4" t="s">
        <v>48797</v>
      </c>
      <c r="F12100" s="4">
        <v>0.512086808681488</v>
      </c>
      <c r="G12100" s="4" t="s">
        <v>48798</v>
      </c>
    </row>
    <row r="12101" spans="1:7">
      <c r="A12101" s="4" t="s">
        <v>48799</v>
      </c>
      <c r="B12101" s="4" t="s">
        <v>48800</v>
      </c>
      <c r="C12101" s="4" t="s">
        <v>464</v>
      </c>
      <c r="D12101" s="4">
        <v>39</v>
      </c>
      <c r="E12101" s="4" t="s">
        <v>48801</v>
      </c>
      <c r="F12101" s="4">
        <v>0.511512160301208</v>
      </c>
      <c r="G12101" s="4" t="s">
        <v>48802</v>
      </c>
    </row>
    <row r="12102" spans="1:7">
      <c r="A12102" s="4" t="s">
        <v>48803</v>
      </c>
      <c r="B12102" s="4" t="s">
        <v>48804</v>
      </c>
      <c r="C12102" s="4" t="s">
        <v>464</v>
      </c>
      <c r="D12102" s="4">
        <v>25</v>
      </c>
      <c r="E12102" s="4" t="s">
        <v>48805</v>
      </c>
      <c r="F12102" s="4">
        <v>0.511116981506348</v>
      </c>
      <c r="G12102" s="4" t="s">
        <v>48806</v>
      </c>
    </row>
    <row r="12103" spans="1:7">
      <c r="A12103" s="4" t="s">
        <v>48807</v>
      </c>
      <c r="B12103" s="4" t="s">
        <v>48808</v>
      </c>
      <c r="C12103" s="4" t="s">
        <v>551</v>
      </c>
      <c r="D12103" s="4">
        <v>16</v>
      </c>
      <c r="E12103" s="4" t="s">
        <v>48809</v>
      </c>
      <c r="F12103" s="4">
        <v>0.511116981506348</v>
      </c>
      <c r="G12103" s="4" t="s">
        <v>48810</v>
      </c>
    </row>
    <row r="12104" spans="1:7">
      <c r="A12104" s="4" t="s">
        <v>48811</v>
      </c>
      <c r="B12104" s="4" t="s">
        <v>48812</v>
      </c>
      <c r="C12104" s="4" t="s">
        <v>464</v>
      </c>
      <c r="D12104" s="4">
        <v>41</v>
      </c>
      <c r="E12104" s="4" t="s">
        <v>48813</v>
      </c>
      <c r="F12104" s="4">
        <v>0.51080197095871</v>
      </c>
      <c r="G12104" s="4" t="s">
        <v>48814</v>
      </c>
    </row>
    <row r="12105" spans="1:7">
      <c r="A12105" s="4" t="s">
        <v>48815</v>
      </c>
      <c r="B12105" s="4" t="s">
        <v>48816</v>
      </c>
      <c r="C12105" s="4" t="s">
        <v>464</v>
      </c>
      <c r="D12105" s="4">
        <v>37</v>
      </c>
      <c r="E12105" s="4" t="s">
        <v>48817</v>
      </c>
      <c r="F12105" s="4">
        <v>0.51061737537384</v>
      </c>
      <c r="G12105" s="4" t="s">
        <v>48818</v>
      </c>
    </row>
    <row r="12106" spans="1:7">
      <c r="A12106" s="4" t="s">
        <v>48819</v>
      </c>
      <c r="B12106" s="4" t="s">
        <v>48820</v>
      </c>
      <c r="C12106" s="4" t="s">
        <v>464</v>
      </c>
      <c r="D12106" s="4">
        <v>32</v>
      </c>
      <c r="E12106" s="4" t="s">
        <v>48821</v>
      </c>
      <c r="F12106" s="4">
        <v>0.510454535484314</v>
      </c>
      <c r="G12106" s="4" t="s">
        <v>48822</v>
      </c>
    </row>
    <row r="12107" spans="1:7">
      <c r="A12107" s="4" t="s">
        <v>48823</v>
      </c>
      <c r="B12107" s="4" t="s">
        <v>48824</v>
      </c>
      <c r="C12107" s="4" t="s">
        <v>464</v>
      </c>
      <c r="D12107" s="4">
        <v>43</v>
      </c>
      <c r="E12107" s="4" t="s">
        <v>48825</v>
      </c>
      <c r="F12107" s="4">
        <v>0.509782791137695</v>
      </c>
      <c r="G12107" s="4" t="s">
        <v>48826</v>
      </c>
    </row>
    <row r="12108" spans="1:7">
      <c r="A12108" s="4" t="s">
        <v>48827</v>
      </c>
      <c r="B12108" s="4" t="s">
        <v>48828</v>
      </c>
      <c r="C12108" s="4" t="s">
        <v>464</v>
      </c>
      <c r="D12108" s="4">
        <v>28</v>
      </c>
      <c r="E12108" s="4" t="s">
        <v>48829</v>
      </c>
      <c r="F12108" s="4">
        <v>0.508973121643066</v>
      </c>
      <c r="G12108" s="4" t="s">
        <v>48830</v>
      </c>
    </row>
    <row r="12109" spans="1:7">
      <c r="A12109" s="4" t="s">
        <v>48831</v>
      </c>
      <c r="B12109" s="4" t="s">
        <v>48832</v>
      </c>
      <c r="C12109" s="4" t="s">
        <v>464</v>
      </c>
      <c r="D12109" s="4">
        <v>36</v>
      </c>
      <c r="E12109" s="4" t="s">
        <v>48833</v>
      </c>
      <c r="F12109" s="4">
        <v>0.50892561674118</v>
      </c>
      <c r="G12109" s="4" t="s">
        <v>48834</v>
      </c>
    </row>
    <row r="12110" spans="1:7">
      <c r="A12110" s="4" t="s">
        <v>48835</v>
      </c>
      <c r="B12110" s="4" t="s">
        <v>48836</v>
      </c>
      <c r="C12110" s="4" t="s">
        <v>464</v>
      </c>
      <c r="D12110" s="4">
        <v>34</v>
      </c>
      <c r="E12110" s="4" t="s">
        <v>48837</v>
      </c>
      <c r="F12110" s="4">
        <v>0.508557558059692</v>
      </c>
      <c r="G12110" s="4" t="s">
        <v>48838</v>
      </c>
    </row>
    <row r="12111" spans="1:7">
      <c r="A12111" s="4" t="s">
        <v>48839</v>
      </c>
      <c r="B12111" s="4" t="s">
        <v>48840</v>
      </c>
      <c r="C12111" s="4" t="s">
        <v>464</v>
      </c>
      <c r="D12111" s="4">
        <v>39</v>
      </c>
      <c r="E12111" s="4" t="s">
        <v>48841</v>
      </c>
      <c r="F12111" s="4">
        <v>0.50753515958786</v>
      </c>
      <c r="G12111" s="4" t="s">
        <v>48842</v>
      </c>
    </row>
    <row r="12112" spans="1:7">
      <c r="A12112" s="4" t="s">
        <v>48843</v>
      </c>
      <c r="B12112" s="4" t="s">
        <v>48844</v>
      </c>
      <c r="C12112" s="4" t="s">
        <v>464</v>
      </c>
      <c r="D12112" s="4">
        <v>40</v>
      </c>
      <c r="E12112" s="4" t="s">
        <v>48845</v>
      </c>
      <c r="F12112" s="4">
        <v>0.506487488746643</v>
      </c>
      <c r="G12112" s="4" t="s">
        <v>48846</v>
      </c>
    </row>
    <row r="12113" spans="1:7">
      <c r="A12113" s="4" t="s">
        <v>48847</v>
      </c>
      <c r="B12113" s="4" t="s">
        <v>48848</v>
      </c>
      <c r="C12113" s="4" t="s">
        <v>464</v>
      </c>
      <c r="D12113" s="4">
        <v>37</v>
      </c>
      <c r="E12113" s="4" t="s">
        <v>48849</v>
      </c>
      <c r="F12113" s="4">
        <v>0.506487488746643</v>
      </c>
      <c r="G12113" s="4" t="s">
        <v>48850</v>
      </c>
    </row>
    <row r="12114" spans="1:7">
      <c r="A12114" s="4" t="s">
        <v>48851</v>
      </c>
      <c r="B12114" s="4" t="s">
        <v>48852</v>
      </c>
      <c r="C12114" s="4" t="s">
        <v>464</v>
      </c>
      <c r="D12114" s="4">
        <v>38</v>
      </c>
      <c r="E12114" s="4" t="s">
        <v>48853</v>
      </c>
      <c r="F12114" s="4">
        <v>0.505940973758698</v>
      </c>
      <c r="G12114" s="4" t="s">
        <v>48854</v>
      </c>
    </row>
    <row r="12115" spans="1:7">
      <c r="A12115" s="4" t="s">
        <v>48855</v>
      </c>
      <c r="B12115" s="4" t="s">
        <v>48856</v>
      </c>
      <c r="C12115" s="4" t="s">
        <v>464</v>
      </c>
      <c r="D12115" s="4">
        <v>37</v>
      </c>
      <c r="E12115" s="4" t="s">
        <v>48857</v>
      </c>
      <c r="F12115" s="4">
        <v>0.505940973758698</v>
      </c>
      <c r="G12115" s="4" t="s">
        <v>48858</v>
      </c>
    </row>
    <row r="12116" spans="1:7">
      <c r="A12116" s="4" t="s">
        <v>48859</v>
      </c>
      <c r="B12116" s="4" t="s">
        <v>48860</v>
      </c>
      <c r="C12116" s="4" t="s">
        <v>464</v>
      </c>
      <c r="D12116" s="4">
        <v>37</v>
      </c>
      <c r="E12116" s="4" t="s">
        <v>48861</v>
      </c>
      <c r="F12116" s="4">
        <v>0.505940973758698</v>
      </c>
      <c r="G12116" s="4" t="s">
        <v>48862</v>
      </c>
    </row>
    <row r="12117" spans="1:7">
      <c r="A12117" s="4" t="s">
        <v>48863</v>
      </c>
      <c r="B12117" s="4" t="s">
        <v>48864</v>
      </c>
      <c r="C12117" s="4" t="s">
        <v>464</v>
      </c>
      <c r="D12117" s="4">
        <v>37</v>
      </c>
      <c r="E12117" s="4" t="s">
        <v>48865</v>
      </c>
      <c r="F12117" s="4">
        <v>0.505940973758698</v>
      </c>
      <c r="G12117" s="4" t="s">
        <v>48866</v>
      </c>
    </row>
    <row r="12118" spans="1:7">
      <c r="A12118" s="4" t="s">
        <v>48867</v>
      </c>
      <c r="B12118" s="4" t="s">
        <v>48868</v>
      </c>
      <c r="C12118" s="4" t="s">
        <v>464</v>
      </c>
      <c r="D12118" s="4">
        <v>33</v>
      </c>
      <c r="E12118" s="4" t="s">
        <v>48869</v>
      </c>
      <c r="F12118" s="4">
        <v>0.505940973758698</v>
      </c>
      <c r="G12118" s="4" t="s">
        <v>48870</v>
      </c>
    </row>
    <row r="12119" spans="1:7">
      <c r="A12119" s="4" t="s">
        <v>48871</v>
      </c>
      <c r="B12119" s="4" t="s">
        <v>48872</v>
      </c>
      <c r="C12119" s="4" t="s">
        <v>464</v>
      </c>
      <c r="D12119" s="4">
        <v>32</v>
      </c>
      <c r="E12119" s="4" t="s">
        <v>48873</v>
      </c>
      <c r="F12119" s="4">
        <v>0.505940973758698</v>
      </c>
      <c r="G12119" s="4" t="s">
        <v>48874</v>
      </c>
    </row>
    <row r="12120" spans="1:7">
      <c r="A12120" s="4" t="s">
        <v>48875</v>
      </c>
      <c r="B12120" s="4" t="s">
        <v>48876</v>
      </c>
      <c r="C12120" s="4" t="s">
        <v>464</v>
      </c>
      <c r="D12120" s="4">
        <v>32</v>
      </c>
      <c r="E12120" s="4" t="s">
        <v>48877</v>
      </c>
      <c r="F12120" s="4">
        <v>0.505940973758698</v>
      </c>
      <c r="G12120" s="4" t="s">
        <v>48878</v>
      </c>
    </row>
    <row r="12121" spans="1:7">
      <c r="A12121" s="4" t="s">
        <v>48879</v>
      </c>
      <c r="B12121" s="4" t="s">
        <v>48880</v>
      </c>
      <c r="C12121" s="4" t="s">
        <v>464</v>
      </c>
      <c r="D12121" s="4">
        <v>32</v>
      </c>
      <c r="E12121" s="4" t="s">
        <v>48881</v>
      </c>
      <c r="F12121" s="4">
        <v>0.505940973758698</v>
      </c>
      <c r="G12121" s="4" t="s">
        <v>48882</v>
      </c>
    </row>
    <row r="12122" spans="1:7">
      <c r="A12122" s="4" t="s">
        <v>48883</v>
      </c>
      <c r="B12122" s="4" t="s">
        <v>48884</v>
      </c>
      <c r="C12122" s="4" t="s">
        <v>464</v>
      </c>
      <c r="D12122" s="4">
        <v>30</v>
      </c>
      <c r="E12122" s="4" t="s">
        <v>48885</v>
      </c>
      <c r="F12122" s="4">
        <v>0.505940973758698</v>
      </c>
      <c r="G12122" s="4" t="s">
        <v>48886</v>
      </c>
    </row>
    <row r="12123" spans="1:7">
      <c r="A12123" s="4" t="s">
        <v>48887</v>
      </c>
      <c r="B12123" s="4" t="s">
        <v>48888</v>
      </c>
      <c r="C12123" s="4" t="s">
        <v>464</v>
      </c>
      <c r="D12123" s="4">
        <v>30</v>
      </c>
      <c r="E12123" s="4" t="s">
        <v>48889</v>
      </c>
      <c r="F12123" s="4">
        <v>0.505940973758698</v>
      </c>
      <c r="G12123" s="4" t="s">
        <v>48890</v>
      </c>
    </row>
    <row r="12124" spans="1:7">
      <c r="A12124" s="4" t="s">
        <v>48891</v>
      </c>
      <c r="B12124" s="4" t="s">
        <v>48892</v>
      </c>
      <c r="C12124" s="4" t="s">
        <v>464</v>
      </c>
      <c r="D12124" s="4">
        <v>22</v>
      </c>
      <c r="E12124" s="4" t="s">
        <v>48893</v>
      </c>
      <c r="F12124" s="4">
        <v>0.505940973758698</v>
      </c>
      <c r="G12124" s="4" t="s">
        <v>48894</v>
      </c>
    </row>
    <row r="12125" spans="1:7">
      <c r="A12125" s="4" t="s">
        <v>48895</v>
      </c>
      <c r="B12125" s="4" t="s">
        <v>48896</v>
      </c>
      <c r="C12125" s="4" t="s">
        <v>551</v>
      </c>
      <c r="D12125" s="4">
        <v>21</v>
      </c>
      <c r="E12125" s="4" t="s">
        <v>48897</v>
      </c>
      <c r="F12125" s="4">
        <v>0.505940973758698</v>
      </c>
      <c r="G12125" s="4" t="s">
        <v>48898</v>
      </c>
    </row>
    <row r="12126" spans="1:7">
      <c r="A12126" s="4" t="s">
        <v>48899</v>
      </c>
      <c r="B12126" s="4" t="s">
        <v>48900</v>
      </c>
      <c r="C12126" s="4" t="s">
        <v>551</v>
      </c>
      <c r="D12126" s="4">
        <v>19</v>
      </c>
      <c r="E12126" s="4" t="s">
        <v>48901</v>
      </c>
      <c r="F12126" s="4">
        <v>0.505940973758698</v>
      </c>
      <c r="G12126" s="4" t="s">
        <v>48902</v>
      </c>
    </row>
    <row r="12127" spans="1:7">
      <c r="A12127" s="4" t="s">
        <v>48903</v>
      </c>
      <c r="B12127" s="4" t="s">
        <v>48904</v>
      </c>
      <c r="C12127" s="4" t="s">
        <v>551</v>
      </c>
      <c r="D12127" s="4">
        <v>16</v>
      </c>
      <c r="E12127" s="4" t="s">
        <v>48905</v>
      </c>
      <c r="F12127" s="4">
        <v>0.505940973758698</v>
      </c>
      <c r="G12127" s="4" t="s">
        <v>48906</v>
      </c>
    </row>
    <row r="12128" spans="1:7">
      <c r="A12128" s="4" t="s">
        <v>48907</v>
      </c>
      <c r="B12128" s="4" t="s">
        <v>48908</v>
      </c>
      <c r="C12128" s="4" t="s">
        <v>551</v>
      </c>
      <c r="D12128" s="4">
        <v>15</v>
      </c>
      <c r="E12128" s="4" t="s">
        <v>48909</v>
      </c>
      <c r="F12128" s="4">
        <v>0.505940973758698</v>
      </c>
      <c r="G12128" s="4" t="s">
        <v>48910</v>
      </c>
    </row>
    <row r="12129" spans="1:7">
      <c r="A12129" s="4" t="s">
        <v>48911</v>
      </c>
      <c r="B12129" s="4" t="s">
        <v>48912</v>
      </c>
      <c r="C12129" s="4" t="s">
        <v>464</v>
      </c>
      <c r="D12129" s="4">
        <v>14</v>
      </c>
      <c r="E12129" s="4" t="s">
        <v>48913</v>
      </c>
      <c r="F12129" s="4">
        <v>0.505940973758698</v>
      </c>
      <c r="G12129" s="4" t="s">
        <v>48914</v>
      </c>
    </row>
    <row r="12130" spans="1:7">
      <c r="A12130" s="4" t="s">
        <v>48915</v>
      </c>
      <c r="B12130" s="4" t="s">
        <v>48916</v>
      </c>
      <c r="C12130" s="4" t="s">
        <v>551</v>
      </c>
      <c r="D12130" s="4">
        <v>14</v>
      </c>
      <c r="E12130" s="4" t="s">
        <v>48917</v>
      </c>
      <c r="F12130" s="4">
        <v>0.505940973758698</v>
      </c>
      <c r="G12130" s="4" t="s">
        <v>48918</v>
      </c>
    </row>
    <row r="12131" spans="1:7">
      <c r="A12131" s="4" t="s">
        <v>48919</v>
      </c>
      <c r="B12131" s="4" t="s">
        <v>48920</v>
      </c>
      <c r="C12131" s="4" t="s">
        <v>551</v>
      </c>
      <c r="D12131" s="4">
        <v>13</v>
      </c>
      <c r="E12131" s="4" t="s">
        <v>48921</v>
      </c>
      <c r="F12131" s="4">
        <v>0.505940973758698</v>
      </c>
      <c r="G12131" s="4" t="s">
        <v>48922</v>
      </c>
    </row>
    <row r="12132" spans="1:7">
      <c r="A12132" s="4" t="s">
        <v>48923</v>
      </c>
      <c r="B12132" s="4" t="s">
        <v>48924</v>
      </c>
      <c r="C12132" s="4" t="s">
        <v>551</v>
      </c>
      <c r="D12132" s="4">
        <v>13</v>
      </c>
      <c r="E12132" s="4" t="s">
        <v>48925</v>
      </c>
      <c r="F12132" s="4">
        <v>0.505940973758698</v>
      </c>
      <c r="G12132" s="4" t="s">
        <v>48926</v>
      </c>
    </row>
    <row r="12133" spans="1:7">
      <c r="A12133" s="4" t="s">
        <v>48927</v>
      </c>
      <c r="B12133" s="4" t="s">
        <v>48928</v>
      </c>
      <c r="C12133" s="4" t="s">
        <v>551</v>
      </c>
      <c r="D12133" s="4">
        <v>13</v>
      </c>
      <c r="E12133" s="4" t="s">
        <v>48929</v>
      </c>
      <c r="F12133" s="4">
        <v>0.505940973758698</v>
      </c>
      <c r="G12133" s="4" t="s">
        <v>48930</v>
      </c>
    </row>
    <row r="12134" spans="1:7">
      <c r="A12134" s="4" t="s">
        <v>48931</v>
      </c>
      <c r="B12134" s="4" t="s">
        <v>48932</v>
      </c>
      <c r="C12134" s="4" t="s">
        <v>551</v>
      </c>
      <c r="D12134" s="4">
        <v>12</v>
      </c>
      <c r="E12134" s="4" t="s">
        <v>48933</v>
      </c>
      <c r="F12134" s="4">
        <v>0.505940973758698</v>
      </c>
      <c r="G12134" s="4" t="s">
        <v>48934</v>
      </c>
    </row>
    <row r="12135" spans="1:7">
      <c r="A12135" s="4" t="s">
        <v>48935</v>
      </c>
      <c r="B12135" s="4" t="s">
        <v>48936</v>
      </c>
      <c r="C12135" s="4" t="s">
        <v>464</v>
      </c>
      <c r="D12135" s="4">
        <v>39</v>
      </c>
      <c r="E12135" s="4" t="s">
        <v>48937</v>
      </c>
      <c r="F12135" s="4">
        <v>0.505641460418701</v>
      </c>
      <c r="G12135" s="4" t="s">
        <v>48938</v>
      </c>
    </row>
    <row r="12136" spans="1:7">
      <c r="A12136" s="4" t="s">
        <v>48939</v>
      </c>
      <c r="B12136" s="4" t="s">
        <v>48940</v>
      </c>
      <c r="C12136" s="4" t="s">
        <v>464</v>
      </c>
      <c r="D12136" s="4">
        <v>33</v>
      </c>
      <c r="E12136" s="4" t="s">
        <v>48941</v>
      </c>
      <c r="F12136" s="4">
        <v>0.505641460418701</v>
      </c>
      <c r="G12136" s="4" t="s">
        <v>48942</v>
      </c>
    </row>
    <row r="12137" spans="1:7">
      <c r="A12137" s="4" t="s">
        <v>48943</v>
      </c>
      <c r="B12137" s="4" t="s">
        <v>48944</v>
      </c>
      <c r="C12137" s="4" t="s">
        <v>464</v>
      </c>
      <c r="D12137" s="4">
        <v>38</v>
      </c>
      <c r="E12137" s="4" t="s">
        <v>48945</v>
      </c>
      <c r="F12137" s="4">
        <v>0.505314230918884</v>
      </c>
      <c r="G12137" s="4" t="s">
        <v>48946</v>
      </c>
    </row>
    <row r="12138" spans="1:7">
      <c r="A12138" s="4" t="s">
        <v>48947</v>
      </c>
      <c r="B12138" s="4" t="s">
        <v>48948</v>
      </c>
      <c r="C12138" s="4" t="s">
        <v>464</v>
      </c>
      <c r="D12138" s="4">
        <v>37</v>
      </c>
      <c r="E12138" s="4" t="s">
        <v>48949</v>
      </c>
      <c r="F12138" s="4">
        <v>0.504516839981079</v>
      </c>
      <c r="G12138" s="4" t="s">
        <v>48950</v>
      </c>
    </row>
    <row r="12139" spans="1:7">
      <c r="A12139" s="4" t="s">
        <v>48951</v>
      </c>
      <c r="B12139" s="4" t="s">
        <v>48952</v>
      </c>
      <c r="C12139" s="4" t="s">
        <v>464</v>
      </c>
      <c r="D12139" s="4">
        <v>37</v>
      </c>
      <c r="E12139" s="4" t="s">
        <v>48953</v>
      </c>
      <c r="F12139" s="4">
        <v>0.504516839981079</v>
      </c>
      <c r="G12139" s="4" t="s">
        <v>48954</v>
      </c>
    </row>
    <row r="12140" spans="1:7">
      <c r="A12140" s="4" t="s">
        <v>48955</v>
      </c>
      <c r="B12140" s="4" t="s">
        <v>48956</v>
      </c>
      <c r="C12140" s="4" t="s">
        <v>551</v>
      </c>
      <c r="D12140" s="4">
        <v>18</v>
      </c>
      <c r="E12140" s="4" t="s">
        <v>48957</v>
      </c>
      <c r="F12140" s="4">
        <v>0.504516839981079</v>
      </c>
      <c r="G12140" s="4" t="s">
        <v>48958</v>
      </c>
    </row>
    <row r="12141" spans="1:7">
      <c r="A12141" s="4" t="s">
        <v>48959</v>
      </c>
      <c r="B12141" s="4" t="s">
        <v>48960</v>
      </c>
      <c r="C12141" s="4" t="s">
        <v>464</v>
      </c>
      <c r="D12141" s="4">
        <v>34</v>
      </c>
      <c r="E12141" s="4" t="s">
        <v>48961</v>
      </c>
      <c r="F12141" s="4">
        <v>0.503939568996429</v>
      </c>
      <c r="G12141" s="4" t="s">
        <v>48962</v>
      </c>
    </row>
    <row r="12142" spans="1:7">
      <c r="A12142" s="4" t="s">
        <v>48963</v>
      </c>
      <c r="B12142" s="4" t="s">
        <v>48964</v>
      </c>
      <c r="C12142" s="4" t="s">
        <v>464</v>
      </c>
      <c r="D12142" s="4">
        <v>36</v>
      </c>
      <c r="E12142" s="4" t="s">
        <v>48965</v>
      </c>
      <c r="F12142" s="4">
        <v>0.50379353761673</v>
      </c>
      <c r="G12142" s="4" t="s">
        <v>48966</v>
      </c>
    </row>
    <row r="12143" spans="1:7">
      <c r="A12143" s="4" t="s">
        <v>48967</v>
      </c>
      <c r="B12143" s="4" t="s">
        <v>48968</v>
      </c>
      <c r="C12143" s="4" t="s">
        <v>551</v>
      </c>
      <c r="D12143" s="4">
        <v>14</v>
      </c>
      <c r="E12143" s="4" t="s">
        <v>48969</v>
      </c>
      <c r="F12143" s="4">
        <v>0.503231942653656</v>
      </c>
      <c r="G12143" s="4" t="s">
        <v>48970</v>
      </c>
    </row>
    <row r="12144" spans="1:7">
      <c r="A12144" s="4" t="s">
        <v>48971</v>
      </c>
      <c r="B12144" s="4" t="s">
        <v>48972</v>
      </c>
      <c r="C12144" s="4" t="s">
        <v>464</v>
      </c>
      <c r="D12144" s="4">
        <v>40</v>
      </c>
      <c r="E12144" s="4" t="s">
        <v>48973</v>
      </c>
      <c r="F12144" s="4">
        <v>0.503154039382935</v>
      </c>
      <c r="G12144" s="4" t="s">
        <v>48974</v>
      </c>
    </row>
    <row r="12145" spans="1:7">
      <c r="A12145" s="4" t="s">
        <v>48975</v>
      </c>
      <c r="B12145" s="4" t="s">
        <v>48976</v>
      </c>
      <c r="C12145" s="4" t="s">
        <v>464</v>
      </c>
      <c r="D12145" s="4">
        <v>37</v>
      </c>
      <c r="E12145" s="4" t="s">
        <v>48977</v>
      </c>
      <c r="F12145" s="4">
        <v>0.502472698688507</v>
      </c>
      <c r="G12145" s="4" t="s">
        <v>48978</v>
      </c>
    </row>
    <row r="12146" spans="1:7">
      <c r="A12146" s="4" t="s">
        <v>48979</v>
      </c>
      <c r="B12146" s="4" t="s">
        <v>48980</v>
      </c>
      <c r="C12146" s="4" t="s">
        <v>464</v>
      </c>
      <c r="D12146" s="4">
        <v>33</v>
      </c>
      <c r="E12146" s="4" t="s">
        <v>48981</v>
      </c>
      <c r="F12146" s="4">
        <v>0.502245008945465</v>
      </c>
      <c r="G12146" s="4" t="s">
        <v>48982</v>
      </c>
    </row>
    <row r="12147" spans="1:7">
      <c r="A12147" s="4" t="s">
        <v>48983</v>
      </c>
      <c r="B12147" s="4" t="s">
        <v>48984</v>
      </c>
      <c r="C12147" s="4" t="s">
        <v>464</v>
      </c>
      <c r="D12147" s="4">
        <v>35</v>
      </c>
      <c r="E12147" s="4" t="s">
        <v>48985</v>
      </c>
      <c r="F12147" s="4">
        <v>0.502236664295197</v>
      </c>
      <c r="G12147" s="4" t="s">
        <v>48986</v>
      </c>
    </row>
    <row r="12148" spans="1:7">
      <c r="A12148" s="4" t="s">
        <v>48987</v>
      </c>
      <c r="B12148" s="4" t="s">
        <v>48988</v>
      </c>
      <c r="C12148" s="4" t="s">
        <v>464</v>
      </c>
      <c r="D12148" s="4">
        <v>37</v>
      </c>
      <c r="E12148" s="4" t="s">
        <v>48989</v>
      </c>
      <c r="F12148" s="4">
        <v>0.501869678497314</v>
      </c>
      <c r="G12148" s="4" t="s">
        <v>48990</v>
      </c>
    </row>
    <row r="12149" spans="1:7">
      <c r="A12149" s="4" t="s">
        <v>48991</v>
      </c>
      <c r="B12149" s="4" t="s">
        <v>48992</v>
      </c>
      <c r="C12149" s="4" t="s">
        <v>464</v>
      </c>
      <c r="D12149" s="4">
        <v>28</v>
      </c>
      <c r="E12149" s="4" t="s">
        <v>48993</v>
      </c>
      <c r="F12149" s="4">
        <v>0.500444710254669</v>
      </c>
      <c r="G12149" s="4" t="s">
        <v>48994</v>
      </c>
    </row>
    <row r="12150" spans="1:7">
      <c r="A12150" s="4" t="s">
        <v>48995</v>
      </c>
      <c r="B12150" s="4" t="s">
        <v>48996</v>
      </c>
      <c r="C12150" s="4" t="s">
        <v>464</v>
      </c>
      <c r="D12150" s="4">
        <v>39</v>
      </c>
      <c r="E12150" s="4" t="s">
        <v>48997</v>
      </c>
      <c r="F12150" s="4">
        <v>0.500325381755829</v>
      </c>
      <c r="G12150" s="4" t="s">
        <v>48998</v>
      </c>
    </row>
    <row r="12151" spans="1:7">
      <c r="A12151" s="4" t="s">
        <v>48999</v>
      </c>
      <c r="B12151" s="4" t="s">
        <v>49000</v>
      </c>
      <c r="C12151" s="4" t="s">
        <v>464</v>
      </c>
      <c r="D12151" s="4">
        <v>28</v>
      </c>
      <c r="E12151" s="4" t="s">
        <v>49001</v>
      </c>
      <c r="F12151" s="4">
        <v>0.500325381755829</v>
      </c>
      <c r="G12151" s="4" t="s">
        <v>49002</v>
      </c>
    </row>
    <row r="12152" spans="1:7">
      <c r="A12152" s="4" t="s">
        <v>49003</v>
      </c>
      <c r="B12152" s="4" t="s">
        <v>49004</v>
      </c>
      <c r="C12152" s="4" t="s">
        <v>464</v>
      </c>
      <c r="D12152" s="4">
        <v>40</v>
      </c>
      <c r="E12152" s="4" t="s">
        <v>49005</v>
      </c>
      <c r="F12152" s="4">
        <v>0.500304400920868</v>
      </c>
      <c r="G12152" s="4" t="s">
        <v>49006</v>
      </c>
    </row>
    <row r="12153" spans="1:7">
      <c r="A12153" s="4" t="s">
        <v>49007</v>
      </c>
      <c r="B12153" s="4" t="s">
        <v>49008</v>
      </c>
      <c r="C12153" s="4" t="s">
        <v>464</v>
      </c>
      <c r="D12153" s="4">
        <v>39</v>
      </c>
      <c r="E12153" s="4" t="s">
        <v>49009</v>
      </c>
      <c r="F12153" s="4">
        <v>0.500304400920868</v>
      </c>
      <c r="G12153" s="4" t="s">
        <v>49010</v>
      </c>
    </row>
    <row r="12154" spans="1:7">
      <c r="A12154" s="4" t="s">
        <v>49011</v>
      </c>
      <c r="B12154" s="4" t="s">
        <v>49012</v>
      </c>
      <c r="C12154" s="4" t="s">
        <v>464</v>
      </c>
      <c r="D12154" s="4">
        <v>35</v>
      </c>
      <c r="E12154" s="4" t="s">
        <v>49013</v>
      </c>
      <c r="F12154" s="4">
        <v>0.500304400920868</v>
      </c>
      <c r="G12154" s="4" t="s">
        <v>49014</v>
      </c>
    </row>
    <row r="12155" spans="1:7">
      <c r="A12155" s="4" t="s">
        <v>49015</v>
      </c>
      <c r="B12155" s="4" t="s">
        <v>49016</v>
      </c>
      <c r="C12155" s="4" t="s">
        <v>464</v>
      </c>
      <c r="D12155" s="4">
        <v>35</v>
      </c>
      <c r="E12155" s="4" t="s">
        <v>49017</v>
      </c>
      <c r="F12155" s="4">
        <v>0.500304400920868</v>
      </c>
      <c r="G12155" s="4" t="s">
        <v>49018</v>
      </c>
    </row>
    <row r="12156" spans="1:7">
      <c r="A12156" s="4" t="s">
        <v>49019</v>
      </c>
      <c r="B12156" s="4" t="s">
        <v>49020</v>
      </c>
      <c r="C12156" s="4" t="s">
        <v>464</v>
      </c>
      <c r="D12156" s="4">
        <v>34</v>
      </c>
      <c r="E12156" s="4" t="s">
        <v>49021</v>
      </c>
      <c r="F12156" s="4">
        <v>0.500304400920868</v>
      </c>
      <c r="G12156" s="4" t="s">
        <v>49022</v>
      </c>
    </row>
    <row r="12157" spans="1:7">
      <c r="A12157" s="4" t="s">
        <v>49023</v>
      </c>
      <c r="B12157" s="4" t="s">
        <v>49024</v>
      </c>
      <c r="C12157" s="4" t="s">
        <v>464</v>
      </c>
      <c r="D12157" s="4">
        <v>28</v>
      </c>
      <c r="E12157" s="4" t="s">
        <v>49025</v>
      </c>
      <c r="F12157" s="4">
        <v>0.500304400920868</v>
      </c>
      <c r="G12157" s="4" t="s">
        <v>49026</v>
      </c>
    </row>
    <row r="12158" spans="1:7">
      <c r="A12158" s="4" t="s">
        <v>49027</v>
      </c>
      <c r="B12158" s="4" t="s">
        <v>49028</v>
      </c>
      <c r="C12158" s="4" t="s">
        <v>464</v>
      </c>
      <c r="D12158" s="4">
        <v>37</v>
      </c>
      <c r="E12158" s="4" t="s">
        <v>49029</v>
      </c>
      <c r="F12158" s="4">
        <v>0.499391615390778</v>
      </c>
      <c r="G12158" s="4" t="s">
        <v>49030</v>
      </c>
    </row>
    <row r="12159" spans="1:7">
      <c r="A12159" s="4" t="s">
        <v>49031</v>
      </c>
      <c r="B12159" s="4" t="s">
        <v>49032</v>
      </c>
      <c r="C12159" s="4" t="s">
        <v>464</v>
      </c>
      <c r="D12159" s="4">
        <v>42</v>
      </c>
      <c r="E12159" s="4" t="s">
        <v>49033</v>
      </c>
      <c r="F12159" s="4">
        <v>0.499247133731842</v>
      </c>
      <c r="G12159" s="4" t="s">
        <v>49034</v>
      </c>
    </row>
    <row r="12160" spans="1:7">
      <c r="A12160" s="4" t="s">
        <v>49035</v>
      </c>
      <c r="B12160" s="4" t="s">
        <v>49036</v>
      </c>
      <c r="C12160" s="4" t="s">
        <v>464</v>
      </c>
      <c r="D12160" s="4">
        <v>38</v>
      </c>
      <c r="E12160" s="4" t="s">
        <v>49037</v>
      </c>
      <c r="F12160" s="4">
        <v>0.499247133731842</v>
      </c>
      <c r="G12160" s="4" t="s">
        <v>49038</v>
      </c>
    </row>
    <row r="12161" spans="1:7">
      <c r="A12161" s="4" t="s">
        <v>49039</v>
      </c>
      <c r="B12161" s="4" t="s">
        <v>49040</v>
      </c>
      <c r="C12161" s="4" t="s">
        <v>551</v>
      </c>
      <c r="D12161" s="4">
        <v>19</v>
      </c>
      <c r="E12161" s="4" t="s">
        <v>49041</v>
      </c>
      <c r="F12161" s="4">
        <v>0.498713433742523</v>
      </c>
      <c r="G12161" s="4" t="s">
        <v>49042</v>
      </c>
    </row>
    <row r="12162" spans="1:7">
      <c r="A12162" s="4" t="s">
        <v>49043</v>
      </c>
      <c r="B12162" s="4" t="s">
        <v>49044</v>
      </c>
      <c r="C12162" s="4" t="s">
        <v>551</v>
      </c>
      <c r="D12162" s="4">
        <v>15</v>
      </c>
      <c r="E12162" s="4" t="s">
        <v>49045</v>
      </c>
      <c r="F12162" s="4">
        <v>0.498394787311554</v>
      </c>
      <c r="G12162" s="4" t="s">
        <v>49046</v>
      </c>
    </row>
    <row r="12163" spans="1:7">
      <c r="A12163" s="4" t="s">
        <v>49047</v>
      </c>
      <c r="B12163" s="4" t="s">
        <v>49048</v>
      </c>
      <c r="C12163" s="4" t="s">
        <v>464</v>
      </c>
      <c r="D12163" s="4">
        <v>43</v>
      </c>
      <c r="E12163" s="4" t="s">
        <v>49049</v>
      </c>
      <c r="F12163" s="4">
        <v>0.49822673201561</v>
      </c>
      <c r="G12163" s="4" t="s">
        <v>49050</v>
      </c>
    </row>
    <row r="12164" spans="1:7">
      <c r="A12164" s="4" t="s">
        <v>49051</v>
      </c>
      <c r="B12164" s="4" t="s">
        <v>49052</v>
      </c>
      <c r="C12164" s="4" t="s">
        <v>464</v>
      </c>
      <c r="D12164" s="4">
        <v>36</v>
      </c>
      <c r="E12164" s="4" t="s">
        <v>49053</v>
      </c>
      <c r="F12164" s="4">
        <v>0.496609687805176</v>
      </c>
      <c r="G12164" s="4" t="s">
        <v>49054</v>
      </c>
    </row>
    <row r="12165" spans="1:7">
      <c r="A12165" s="4" t="s">
        <v>49055</v>
      </c>
      <c r="B12165" s="4" t="s">
        <v>49056</v>
      </c>
      <c r="C12165" s="4" t="s">
        <v>551</v>
      </c>
      <c r="D12165" s="4">
        <v>14</v>
      </c>
      <c r="E12165" s="4" t="s">
        <v>49057</v>
      </c>
      <c r="F12165" s="4">
        <v>0.496609687805176</v>
      </c>
      <c r="G12165" s="4" t="s">
        <v>49058</v>
      </c>
    </row>
    <row r="12166" spans="1:7">
      <c r="A12166" s="4" t="s">
        <v>49059</v>
      </c>
      <c r="B12166" s="4" t="s">
        <v>49060</v>
      </c>
      <c r="C12166" s="4" t="s">
        <v>551</v>
      </c>
      <c r="D12166" s="4">
        <v>14</v>
      </c>
      <c r="E12166" s="4" t="s">
        <v>49061</v>
      </c>
      <c r="F12166" s="4">
        <v>0.496609687805176</v>
      </c>
      <c r="G12166" s="4" t="s">
        <v>49062</v>
      </c>
    </row>
    <row r="12167" spans="1:7">
      <c r="A12167" s="4" t="s">
        <v>49063</v>
      </c>
      <c r="B12167" s="4" t="s">
        <v>49064</v>
      </c>
      <c r="C12167" s="4" t="s">
        <v>464</v>
      </c>
      <c r="D12167" s="4">
        <v>37</v>
      </c>
      <c r="E12167" s="4" t="s">
        <v>49065</v>
      </c>
      <c r="F12167" s="4">
        <v>0.496170967817307</v>
      </c>
      <c r="G12167" s="4" t="s">
        <v>49066</v>
      </c>
    </row>
    <row r="12168" spans="1:7">
      <c r="A12168" s="4" t="s">
        <v>49067</v>
      </c>
      <c r="B12168" s="4" t="s">
        <v>49068</v>
      </c>
      <c r="C12168" s="4" t="s">
        <v>464</v>
      </c>
      <c r="D12168" s="4">
        <v>41</v>
      </c>
      <c r="E12168" s="4" t="s">
        <v>49069</v>
      </c>
      <c r="F12168" s="4">
        <v>0.495744854211807</v>
      </c>
      <c r="G12168" s="4" t="s">
        <v>49070</v>
      </c>
    </row>
    <row r="12169" spans="1:7">
      <c r="A12169" s="4" t="s">
        <v>49071</v>
      </c>
      <c r="B12169" s="4" t="s">
        <v>49072</v>
      </c>
      <c r="C12169" s="4" t="s">
        <v>464</v>
      </c>
      <c r="D12169" s="4">
        <v>41</v>
      </c>
      <c r="E12169" s="4" t="s">
        <v>49073</v>
      </c>
      <c r="F12169" s="4">
        <v>0.495550215244293</v>
      </c>
      <c r="G12169" s="4" t="s">
        <v>49074</v>
      </c>
    </row>
    <row r="12170" spans="1:7">
      <c r="A12170" s="4" t="s">
        <v>49075</v>
      </c>
      <c r="B12170" s="4" t="s">
        <v>49076</v>
      </c>
      <c r="C12170" s="4" t="s">
        <v>464</v>
      </c>
      <c r="D12170" s="4">
        <v>35</v>
      </c>
      <c r="E12170" s="4" t="s">
        <v>49077</v>
      </c>
      <c r="F12170" s="4">
        <v>0.49543434381485</v>
      </c>
      <c r="G12170" s="4" t="s">
        <v>49078</v>
      </c>
    </row>
    <row r="12171" spans="1:7">
      <c r="A12171" s="4" t="s">
        <v>49079</v>
      </c>
      <c r="B12171" s="4" t="s">
        <v>49080</v>
      </c>
      <c r="C12171" s="4" t="s">
        <v>464</v>
      </c>
      <c r="D12171" s="4">
        <v>31</v>
      </c>
      <c r="E12171" s="4" t="s">
        <v>49081</v>
      </c>
      <c r="F12171" s="4">
        <v>0.495325893163681</v>
      </c>
      <c r="G12171" s="4" t="s">
        <v>49082</v>
      </c>
    </row>
    <row r="12172" spans="1:7">
      <c r="A12172" s="4" t="s">
        <v>49083</v>
      </c>
      <c r="B12172" s="4" t="s">
        <v>49084</v>
      </c>
      <c r="C12172" s="4" t="s">
        <v>464</v>
      </c>
      <c r="D12172" s="4">
        <v>37</v>
      </c>
      <c r="E12172" s="4" t="s">
        <v>49085</v>
      </c>
      <c r="F12172" s="4">
        <v>0.493695288896561</v>
      </c>
      <c r="G12172" s="4" t="s">
        <v>49086</v>
      </c>
    </row>
    <row r="12173" spans="1:7">
      <c r="A12173" s="4" t="s">
        <v>49087</v>
      </c>
      <c r="B12173" s="4" t="s">
        <v>49088</v>
      </c>
      <c r="C12173" s="4" t="s">
        <v>464</v>
      </c>
      <c r="D12173" s="4">
        <v>37</v>
      </c>
      <c r="E12173" s="4" t="s">
        <v>49089</v>
      </c>
      <c r="F12173" s="4">
        <v>0.493243277072906</v>
      </c>
      <c r="G12173" s="4" t="s">
        <v>49090</v>
      </c>
    </row>
    <row r="12174" spans="1:7">
      <c r="A12174" s="4" t="s">
        <v>49091</v>
      </c>
      <c r="B12174" s="4" t="s">
        <v>49092</v>
      </c>
      <c r="C12174" s="4" t="s">
        <v>464</v>
      </c>
      <c r="D12174" s="4">
        <v>40</v>
      </c>
      <c r="E12174" s="4" t="s">
        <v>49093</v>
      </c>
      <c r="F12174" s="4">
        <v>0.493056446313858</v>
      </c>
      <c r="G12174" s="4" t="s">
        <v>49094</v>
      </c>
    </row>
    <row r="12175" spans="1:7">
      <c r="A12175" s="4" t="s">
        <v>49095</v>
      </c>
      <c r="B12175" s="4" t="s">
        <v>49096</v>
      </c>
      <c r="C12175" s="4" t="s">
        <v>464</v>
      </c>
      <c r="D12175" s="4">
        <v>37</v>
      </c>
      <c r="E12175" s="4" t="s">
        <v>49097</v>
      </c>
      <c r="F12175" s="4">
        <v>0.492727935314178</v>
      </c>
      <c r="G12175" s="4" t="s">
        <v>49098</v>
      </c>
    </row>
    <row r="12176" spans="1:7">
      <c r="A12176" s="4" t="s">
        <v>49099</v>
      </c>
      <c r="B12176" s="4" t="s">
        <v>49100</v>
      </c>
      <c r="C12176" s="4" t="s">
        <v>464</v>
      </c>
      <c r="D12176" s="4">
        <v>37</v>
      </c>
      <c r="E12176" s="4" t="s">
        <v>49101</v>
      </c>
      <c r="F12176" s="4">
        <v>0.492721110582352</v>
      </c>
      <c r="G12176" s="4" t="s">
        <v>49102</v>
      </c>
    </row>
    <row r="12177" spans="1:7">
      <c r="A12177" s="4" t="s">
        <v>49103</v>
      </c>
      <c r="B12177" s="4" t="s">
        <v>49104</v>
      </c>
      <c r="C12177" s="4" t="s">
        <v>464</v>
      </c>
      <c r="D12177" s="4">
        <v>34</v>
      </c>
      <c r="E12177" s="4" t="s">
        <v>49105</v>
      </c>
      <c r="F12177" s="4">
        <v>0.490497767925262</v>
      </c>
      <c r="G12177" s="4" t="s">
        <v>49106</v>
      </c>
    </row>
    <row r="12178" spans="1:7">
      <c r="A12178" s="4" t="s">
        <v>49107</v>
      </c>
      <c r="B12178" s="4" t="s">
        <v>49108</v>
      </c>
      <c r="C12178" s="4" t="s">
        <v>464</v>
      </c>
      <c r="D12178" s="4">
        <v>40</v>
      </c>
      <c r="E12178" s="4" t="s">
        <v>49109</v>
      </c>
      <c r="F12178" s="4">
        <v>0.490212589502335</v>
      </c>
      <c r="G12178" s="4" t="s">
        <v>49110</v>
      </c>
    </row>
    <row r="12179" spans="1:7">
      <c r="A12179" s="4" t="s">
        <v>49111</v>
      </c>
      <c r="B12179" s="4" t="s">
        <v>49112</v>
      </c>
      <c r="C12179" s="4" t="s">
        <v>464</v>
      </c>
      <c r="D12179" s="4">
        <v>38</v>
      </c>
      <c r="E12179" s="4" t="s">
        <v>49113</v>
      </c>
      <c r="F12179" s="4">
        <v>0.490212589502335</v>
      </c>
      <c r="G12179" s="4" t="s">
        <v>49114</v>
      </c>
    </row>
    <row r="12180" spans="1:7">
      <c r="A12180" s="4" t="s">
        <v>49115</v>
      </c>
      <c r="B12180" s="4" t="s">
        <v>49116</v>
      </c>
      <c r="C12180" s="4" t="s">
        <v>464</v>
      </c>
      <c r="D12180" s="4">
        <v>36</v>
      </c>
      <c r="E12180" s="4" t="s">
        <v>49117</v>
      </c>
      <c r="F12180" s="4">
        <v>0.490212589502335</v>
      </c>
      <c r="G12180" s="4" t="s">
        <v>49118</v>
      </c>
    </row>
    <row r="12181" spans="1:7">
      <c r="A12181" s="4" t="s">
        <v>49119</v>
      </c>
      <c r="B12181" s="4" t="s">
        <v>49120</v>
      </c>
      <c r="C12181" s="4" t="s">
        <v>464</v>
      </c>
      <c r="D12181" s="4">
        <v>34</v>
      </c>
      <c r="E12181" s="4" t="s">
        <v>49121</v>
      </c>
      <c r="F12181" s="4">
        <v>0.489894241094589</v>
      </c>
      <c r="G12181" s="4" t="s">
        <v>49122</v>
      </c>
    </row>
    <row r="12182" spans="1:7">
      <c r="A12182" s="4" t="s">
        <v>49123</v>
      </c>
      <c r="B12182" s="4" t="s">
        <v>49124</v>
      </c>
      <c r="C12182" s="4" t="s">
        <v>464</v>
      </c>
      <c r="D12182" s="4">
        <v>44</v>
      </c>
      <c r="E12182" s="4" t="s">
        <v>49125</v>
      </c>
      <c r="F12182" s="4">
        <v>0.489858835935593</v>
      </c>
      <c r="G12182" s="4" t="s">
        <v>49126</v>
      </c>
    </row>
    <row r="12183" spans="1:7">
      <c r="A12183" s="4" t="s">
        <v>49127</v>
      </c>
      <c r="B12183" s="4" t="s">
        <v>49128</v>
      </c>
      <c r="C12183" s="4" t="s">
        <v>464</v>
      </c>
      <c r="D12183" s="4">
        <v>41</v>
      </c>
      <c r="E12183" s="4" t="s">
        <v>49129</v>
      </c>
      <c r="F12183" s="4">
        <v>0.489238440990448</v>
      </c>
      <c r="G12183" s="4" t="s">
        <v>49130</v>
      </c>
    </row>
    <row r="12184" spans="1:7">
      <c r="A12184" s="4" t="s">
        <v>49131</v>
      </c>
      <c r="B12184" s="4" t="s">
        <v>49132</v>
      </c>
      <c r="C12184" s="4" t="s">
        <v>464</v>
      </c>
      <c r="D12184" s="4">
        <v>31</v>
      </c>
      <c r="E12184" s="4" t="s">
        <v>49133</v>
      </c>
      <c r="F12184" s="4">
        <v>0.489046931266785</v>
      </c>
      <c r="G12184" s="4" t="s">
        <v>49134</v>
      </c>
    </row>
    <row r="12185" spans="1:7">
      <c r="A12185" s="4" t="s">
        <v>49135</v>
      </c>
      <c r="B12185" s="4" t="s">
        <v>49136</v>
      </c>
      <c r="C12185" s="4" t="s">
        <v>464</v>
      </c>
      <c r="D12185" s="4">
        <v>39</v>
      </c>
      <c r="E12185" s="4" t="s">
        <v>49137</v>
      </c>
      <c r="F12185" s="4">
        <v>0.488990902900696</v>
      </c>
      <c r="G12185" s="4" t="s">
        <v>49138</v>
      </c>
    </row>
    <row r="12186" spans="1:7">
      <c r="A12186" s="4" t="s">
        <v>49139</v>
      </c>
      <c r="B12186" s="4" t="s">
        <v>49140</v>
      </c>
      <c r="C12186" s="4" t="s">
        <v>464</v>
      </c>
      <c r="D12186" s="4">
        <v>35</v>
      </c>
      <c r="E12186" s="4" t="s">
        <v>49141</v>
      </c>
      <c r="F12186" s="4">
        <v>0.488990902900696</v>
      </c>
      <c r="G12186" s="4" t="s">
        <v>49142</v>
      </c>
    </row>
    <row r="12187" spans="1:7">
      <c r="A12187" s="4" t="s">
        <v>49143</v>
      </c>
      <c r="B12187" s="4" t="s">
        <v>49144</v>
      </c>
      <c r="C12187" s="4" t="s">
        <v>464</v>
      </c>
      <c r="D12187" s="4">
        <v>42</v>
      </c>
      <c r="E12187" s="4" t="s">
        <v>49145</v>
      </c>
      <c r="F12187" s="4">
        <v>0.48892879486084</v>
      </c>
      <c r="G12187" s="4" t="s">
        <v>49146</v>
      </c>
    </row>
    <row r="12188" spans="1:7">
      <c r="A12188" s="4" t="s">
        <v>49147</v>
      </c>
      <c r="B12188" s="4" t="s">
        <v>49148</v>
      </c>
      <c r="C12188" s="4" t="s">
        <v>464</v>
      </c>
      <c r="D12188" s="4">
        <v>37</v>
      </c>
      <c r="E12188" s="4" t="s">
        <v>49149</v>
      </c>
      <c r="F12188" s="4">
        <v>0.48892879486084</v>
      </c>
      <c r="G12188" s="4" t="s">
        <v>49150</v>
      </c>
    </row>
    <row r="12189" spans="1:7">
      <c r="A12189" s="4" t="s">
        <v>49151</v>
      </c>
      <c r="B12189" s="4" t="s">
        <v>49152</v>
      </c>
      <c r="C12189" s="4" t="s">
        <v>464</v>
      </c>
      <c r="D12189" s="4">
        <v>37</v>
      </c>
      <c r="E12189" s="4" t="s">
        <v>49153</v>
      </c>
      <c r="F12189" s="4">
        <v>0.48892879486084</v>
      </c>
      <c r="G12189" s="4" t="s">
        <v>49154</v>
      </c>
    </row>
    <row r="12190" spans="1:7">
      <c r="A12190" s="4" t="s">
        <v>49155</v>
      </c>
      <c r="B12190" s="4" t="s">
        <v>49156</v>
      </c>
      <c r="C12190" s="4" t="s">
        <v>464</v>
      </c>
      <c r="D12190" s="4">
        <v>39</v>
      </c>
      <c r="E12190" s="4" t="s">
        <v>49157</v>
      </c>
      <c r="F12190" s="4">
        <v>0.4886794090271</v>
      </c>
      <c r="G12190" s="4" t="s">
        <v>49158</v>
      </c>
    </row>
    <row r="12191" spans="1:7">
      <c r="A12191" s="4" t="s">
        <v>49159</v>
      </c>
      <c r="B12191" s="4" t="s">
        <v>49160</v>
      </c>
      <c r="C12191" s="4" t="s">
        <v>464</v>
      </c>
      <c r="D12191" s="4">
        <v>36</v>
      </c>
      <c r="E12191" s="4" t="s">
        <v>49161</v>
      </c>
      <c r="F12191" s="4">
        <v>0.487091362476349</v>
      </c>
      <c r="G12191" s="4" t="s">
        <v>49162</v>
      </c>
    </row>
    <row r="12192" spans="1:7">
      <c r="A12192" s="4" t="s">
        <v>49163</v>
      </c>
      <c r="B12192" s="4" t="s">
        <v>49164</v>
      </c>
      <c r="C12192" s="4" t="s">
        <v>464</v>
      </c>
      <c r="D12192" s="4">
        <v>37</v>
      </c>
      <c r="E12192" s="4" t="s">
        <v>49165</v>
      </c>
      <c r="F12192" s="4">
        <v>0.486928939819336</v>
      </c>
      <c r="G12192" s="4" t="s">
        <v>49166</v>
      </c>
    </row>
    <row r="12193" spans="1:7">
      <c r="A12193" s="4" t="s">
        <v>49167</v>
      </c>
      <c r="B12193" s="4" t="s">
        <v>49168</v>
      </c>
      <c r="C12193" s="4" t="s">
        <v>464</v>
      </c>
      <c r="D12193" s="4">
        <v>32</v>
      </c>
      <c r="E12193" s="4" t="s">
        <v>49169</v>
      </c>
      <c r="F12193" s="4">
        <v>0.486633747816086</v>
      </c>
      <c r="G12193" s="4" t="s">
        <v>49170</v>
      </c>
    </row>
    <row r="12194" spans="1:7">
      <c r="A12194" s="4" t="s">
        <v>49171</v>
      </c>
      <c r="B12194" s="4" t="s">
        <v>49172</v>
      </c>
      <c r="C12194" s="4" t="s">
        <v>464</v>
      </c>
      <c r="D12194" s="4">
        <v>41</v>
      </c>
      <c r="E12194" s="4" t="s">
        <v>49173</v>
      </c>
      <c r="F12194" s="4">
        <v>0.486447870731354</v>
      </c>
      <c r="G12194" s="4" t="s">
        <v>49174</v>
      </c>
    </row>
    <row r="12195" spans="1:7">
      <c r="A12195" s="4" t="s">
        <v>49175</v>
      </c>
      <c r="B12195" s="4" t="s">
        <v>49176</v>
      </c>
      <c r="C12195" s="4" t="s">
        <v>464</v>
      </c>
      <c r="D12195" s="4">
        <v>39</v>
      </c>
      <c r="E12195" s="4" t="s">
        <v>49177</v>
      </c>
      <c r="F12195" s="4">
        <v>0.486447870731354</v>
      </c>
      <c r="G12195" s="4" t="s">
        <v>49178</v>
      </c>
    </row>
    <row r="12196" spans="1:7">
      <c r="A12196" s="4" t="s">
        <v>49179</v>
      </c>
      <c r="B12196" s="4" t="s">
        <v>49180</v>
      </c>
      <c r="C12196" s="4" t="s">
        <v>464</v>
      </c>
      <c r="D12196" s="4">
        <v>37</v>
      </c>
      <c r="E12196" s="4" t="s">
        <v>49181</v>
      </c>
      <c r="F12196" s="4">
        <v>0.486447870731354</v>
      </c>
      <c r="G12196" s="4" t="s">
        <v>49182</v>
      </c>
    </row>
    <row r="12197" spans="1:7">
      <c r="A12197" s="4" t="s">
        <v>49183</v>
      </c>
      <c r="B12197" s="4" t="s">
        <v>49184</v>
      </c>
      <c r="C12197" s="4" t="s">
        <v>464</v>
      </c>
      <c r="D12197" s="4">
        <v>42</v>
      </c>
      <c r="E12197" s="4" t="s">
        <v>49185</v>
      </c>
      <c r="F12197" s="4">
        <v>0.485866516828537</v>
      </c>
      <c r="G12197" s="4" t="s">
        <v>49186</v>
      </c>
    </row>
    <row r="12198" spans="1:7">
      <c r="A12198" s="4" t="s">
        <v>49187</v>
      </c>
      <c r="B12198" s="4" t="s">
        <v>49188</v>
      </c>
      <c r="C12198" s="4" t="s">
        <v>464</v>
      </c>
      <c r="D12198" s="4">
        <v>34</v>
      </c>
      <c r="E12198" s="4" t="s">
        <v>49189</v>
      </c>
      <c r="F12198" s="4">
        <v>0.485147297382355</v>
      </c>
      <c r="G12198" s="4" t="s">
        <v>49190</v>
      </c>
    </row>
    <row r="12199" spans="1:7">
      <c r="A12199" s="4" t="s">
        <v>49191</v>
      </c>
      <c r="B12199" s="4" t="s">
        <v>49192</v>
      </c>
      <c r="C12199" s="4" t="s">
        <v>464</v>
      </c>
      <c r="D12199" s="4">
        <v>44</v>
      </c>
      <c r="E12199" s="4" t="s">
        <v>49193</v>
      </c>
      <c r="F12199" s="4">
        <v>0.484546273946762</v>
      </c>
      <c r="G12199" s="4" t="s">
        <v>49194</v>
      </c>
    </row>
    <row r="12200" spans="1:7">
      <c r="A12200" s="4" t="s">
        <v>49195</v>
      </c>
      <c r="B12200" s="4" t="s">
        <v>49196</v>
      </c>
      <c r="C12200" s="4" t="s">
        <v>464</v>
      </c>
      <c r="D12200" s="4">
        <v>32</v>
      </c>
      <c r="E12200" s="4" t="s">
        <v>49197</v>
      </c>
      <c r="F12200" s="4">
        <v>0.484392076730728</v>
      </c>
      <c r="G12200" s="4" t="s">
        <v>49198</v>
      </c>
    </row>
    <row r="12201" spans="1:7">
      <c r="A12201" s="4" t="s">
        <v>49199</v>
      </c>
      <c r="B12201" s="4" t="s">
        <v>49200</v>
      </c>
      <c r="C12201" s="4" t="s">
        <v>464</v>
      </c>
      <c r="D12201" s="4">
        <v>39</v>
      </c>
      <c r="E12201" s="4" t="s">
        <v>49201</v>
      </c>
      <c r="F12201" s="4">
        <v>0.484156936407089</v>
      </c>
      <c r="G12201" s="4" t="s">
        <v>49202</v>
      </c>
    </row>
    <row r="12202" spans="1:7">
      <c r="A12202" s="4" t="s">
        <v>49203</v>
      </c>
      <c r="B12202" s="4" t="s">
        <v>49204</v>
      </c>
      <c r="C12202" s="4" t="s">
        <v>464</v>
      </c>
      <c r="D12202" s="4">
        <v>44</v>
      </c>
      <c r="E12202" s="4" t="s">
        <v>49205</v>
      </c>
      <c r="F12202" s="4">
        <v>0.484113991260529</v>
      </c>
      <c r="G12202" s="4" t="s">
        <v>49206</v>
      </c>
    </row>
    <row r="12203" spans="1:7">
      <c r="A12203" s="4" t="s">
        <v>49207</v>
      </c>
      <c r="B12203" s="4" t="s">
        <v>49208</v>
      </c>
      <c r="C12203" s="4" t="s">
        <v>464</v>
      </c>
      <c r="D12203" s="4">
        <v>35</v>
      </c>
      <c r="E12203" s="4" t="s">
        <v>49209</v>
      </c>
      <c r="F12203" s="4">
        <v>0.483152568340302</v>
      </c>
      <c r="G12203" s="4" t="s">
        <v>49210</v>
      </c>
    </row>
    <row r="12204" spans="1:7">
      <c r="A12204" s="4" t="s">
        <v>49211</v>
      </c>
      <c r="B12204" s="4" t="s">
        <v>49212</v>
      </c>
      <c r="C12204" s="4" t="s">
        <v>464</v>
      </c>
      <c r="D12204" s="4">
        <v>38</v>
      </c>
      <c r="E12204" s="4" t="s">
        <v>49213</v>
      </c>
      <c r="F12204" s="4">
        <v>0.482957094907761</v>
      </c>
      <c r="G12204" s="4" t="s">
        <v>49214</v>
      </c>
    </row>
    <row r="12205" spans="1:7">
      <c r="A12205" s="4" t="s">
        <v>49215</v>
      </c>
      <c r="B12205" s="4" t="s">
        <v>49216</v>
      </c>
      <c r="C12205" s="4" t="s">
        <v>464</v>
      </c>
      <c r="D12205" s="4">
        <v>37</v>
      </c>
      <c r="E12205" s="4" t="s">
        <v>49217</v>
      </c>
      <c r="F12205" s="4">
        <v>0.482606053352356</v>
      </c>
      <c r="G12205" s="4" t="s">
        <v>49218</v>
      </c>
    </row>
    <row r="12206" spans="1:7">
      <c r="A12206" s="4" t="s">
        <v>49219</v>
      </c>
      <c r="B12206" s="4" t="s">
        <v>49220</v>
      </c>
      <c r="C12206" s="4" t="s">
        <v>464</v>
      </c>
      <c r="D12206" s="4">
        <v>31</v>
      </c>
      <c r="E12206" s="4" t="s">
        <v>49221</v>
      </c>
      <c r="F12206" s="4">
        <v>0.482606053352356</v>
      </c>
      <c r="G12206" s="4" t="s">
        <v>49222</v>
      </c>
    </row>
    <row r="12207" spans="1:7">
      <c r="A12207" s="4" t="s">
        <v>49223</v>
      </c>
      <c r="B12207" s="4" t="s">
        <v>49224</v>
      </c>
      <c r="C12207" s="4" t="s">
        <v>464</v>
      </c>
      <c r="D12207" s="4">
        <v>30</v>
      </c>
      <c r="E12207" s="4" t="s">
        <v>49225</v>
      </c>
      <c r="F12207" s="4">
        <v>0.482606053352356</v>
      </c>
      <c r="G12207" s="4" t="s">
        <v>49226</v>
      </c>
    </row>
    <row r="12208" spans="1:7">
      <c r="A12208" s="4" t="s">
        <v>49227</v>
      </c>
      <c r="B12208" s="4" t="s">
        <v>49228</v>
      </c>
      <c r="C12208" s="4" t="s">
        <v>464</v>
      </c>
      <c r="D12208" s="4">
        <v>36</v>
      </c>
      <c r="E12208" s="4" t="s">
        <v>49229</v>
      </c>
      <c r="F12208" s="4">
        <v>0.482431322336197</v>
      </c>
      <c r="G12208" s="4" t="s">
        <v>49230</v>
      </c>
    </row>
    <row r="12209" spans="1:7">
      <c r="A12209" s="4" t="s">
        <v>49231</v>
      </c>
      <c r="B12209" s="4" t="s">
        <v>49232</v>
      </c>
      <c r="C12209" s="4" t="s">
        <v>464</v>
      </c>
      <c r="D12209" s="4">
        <v>33</v>
      </c>
      <c r="E12209" s="4" t="s">
        <v>49233</v>
      </c>
      <c r="F12209" s="4">
        <v>0.482431322336197</v>
      </c>
      <c r="G12209" s="4" t="s">
        <v>49234</v>
      </c>
    </row>
    <row r="12210" spans="1:7">
      <c r="A12210" s="4" t="s">
        <v>49235</v>
      </c>
      <c r="B12210" s="4" t="s">
        <v>49236</v>
      </c>
      <c r="C12210" s="4" t="s">
        <v>464</v>
      </c>
      <c r="D12210" s="4">
        <v>36</v>
      </c>
      <c r="E12210" s="4" t="s">
        <v>49237</v>
      </c>
      <c r="F12210" s="4">
        <v>0.48221680521965</v>
      </c>
      <c r="G12210" s="4" t="s">
        <v>49238</v>
      </c>
    </row>
    <row r="12211" spans="1:7">
      <c r="A12211" s="4" t="s">
        <v>49239</v>
      </c>
      <c r="B12211" s="4" t="s">
        <v>49240</v>
      </c>
      <c r="C12211" s="4" t="s">
        <v>464</v>
      </c>
      <c r="D12211" s="4">
        <v>30</v>
      </c>
      <c r="E12211" s="4" t="s">
        <v>49241</v>
      </c>
      <c r="F12211" s="4">
        <v>0.48221680521965</v>
      </c>
      <c r="G12211" s="4" t="s">
        <v>49242</v>
      </c>
    </row>
    <row r="12212" spans="1:7">
      <c r="A12212" s="4" t="s">
        <v>49243</v>
      </c>
      <c r="B12212" s="4" t="s">
        <v>49244</v>
      </c>
      <c r="C12212" s="4" t="s">
        <v>464</v>
      </c>
      <c r="D12212" s="4">
        <v>38</v>
      </c>
      <c r="E12212" s="4" t="s">
        <v>49245</v>
      </c>
      <c r="F12212" s="4">
        <v>0.481688439846039</v>
      </c>
      <c r="G12212" s="4" t="s">
        <v>49246</v>
      </c>
    </row>
    <row r="12213" spans="1:7">
      <c r="A12213" s="4" t="s">
        <v>49247</v>
      </c>
      <c r="B12213" s="4" t="s">
        <v>49248</v>
      </c>
      <c r="C12213" s="4" t="s">
        <v>464</v>
      </c>
      <c r="D12213" s="4">
        <v>37</v>
      </c>
      <c r="E12213" s="4" t="s">
        <v>49249</v>
      </c>
      <c r="F12213" s="4">
        <v>0.481688439846039</v>
      </c>
      <c r="G12213" s="4" t="s">
        <v>49250</v>
      </c>
    </row>
    <row r="12214" spans="1:7">
      <c r="A12214" s="4" t="s">
        <v>49251</v>
      </c>
      <c r="B12214" s="4" t="s">
        <v>49252</v>
      </c>
      <c r="C12214" s="4" t="s">
        <v>464</v>
      </c>
      <c r="D12214" s="4">
        <v>37</v>
      </c>
      <c r="E12214" s="4" t="s">
        <v>49253</v>
      </c>
      <c r="F12214" s="4">
        <v>0.481688439846039</v>
      </c>
      <c r="G12214" s="4" t="s">
        <v>49254</v>
      </c>
    </row>
    <row r="12215" spans="1:7">
      <c r="A12215" s="4" t="s">
        <v>49255</v>
      </c>
      <c r="B12215" s="4" t="s">
        <v>49256</v>
      </c>
      <c r="C12215" s="4" t="s">
        <v>551</v>
      </c>
      <c r="D12215" s="4">
        <v>20</v>
      </c>
      <c r="E12215" s="4" t="s">
        <v>49257</v>
      </c>
      <c r="F12215" s="4">
        <v>0.481688439846039</v>
      </c>
      <c r="G12215" s="4" t="s">
        <v>49258</v>
      </c>
    </row>
    <row r="12216" spans="1:7">
      <c r="A12216" s="4" t="s">
        <v>49259</v>
      </c>
      <c r="B12216" s="4" t="s">
        <v>49260</v>
      </c>
      <c r="C12216" s="4" t="s">
        <v>464</v>
      </c>
      <c r="D12216" s="4">
        <v>35</v>
      </c>
      <c r="E12216" s="4" t="s">
        <v>49261</v>
      </c>
      <c r="F12216" s="4">
        <v>0.481374621391296</v>
      </c>
      <c r="G12216" s="4" t="s">
        <v>49262</v>
      </c>
    </row>
    <row r="12217" spans="1:7">
      <c r="A12217" s="4" t="s">
        <v>49263</v>
      </c>
      <c r="B12217" s="4" t="s">
        <v>49264</v>
      </c>
      <c r="C12217" s="4" t="s">
        <v>464</v>
      </c>
      <c r="D12217" s="4">
        <v>25</v>
      </c>
      <c r="E12217" s="4" t="s">
        <v>49265</v>
      </c>
      <c r="F12217" s="4">
        <v>0.481129050254822</v>
      </c>
      <c r="G12217" s="4" t="s">
        <v>49266</v>
      </c>
    </row>
    <row r="12218" spans="1:7">
      <c r="A12218" s="4" t="s">
        <v>49267</v>
      </c>
      <c r="B12218" s="4" t="s">
        <v>49268</v>
      </c>
      <c r="C12218" s="4" t="s">
        <v>551</v>
      </c>
      <c r="D12218" s="4">
        <v>20</v>
      </c>
      <c r="E12218" s="4" t="s">
        <v>49269</v>
      </c>
      <c r="F12218" s="4">
        <v>0.480527251958847</v>
      </c>
      <c r="G12218" s="4" t="s">
        <v>49270</v>
      </c>
    </row>
    <row r="12219" spans="1:7">
      <c r="A12219" s="4" t="s">
        <v>49271</v>
      </c>
      <c r="B12219" s="4" t="s">
        <v>49272</v>
      </c>
      <c r="C12219" s="4" t="s">
        <v>464</v>
      </c>
      <c r="D12219" s="4">
        <v>42</v>
      </c>
      <c r="E12219" s="4" t="s">
        <v>49273</v>
      </c>
      <c r="F12219" s="4">
        <v>0.480158448219299</v>
      </c>
      <c r="G12219" s="4" t="s">
        <v>49274</v>
      </c>
    </row>
    <row r="12220" spans="1:7">
      <c r="A12220" s="4" t="s">
        <v>49275</v>
      </c>
      <c r="B12220" s="4" t="s">
        <v>49276</v>
      </c>
      <c r="C12220" s="4" t="s">
        <v>464</v>
      </c>
      <c r="D12220" s="4">
        <v>40</v>
      </c>
      <c r="E12220" s="4" t="s">
        <v>49277</v>
      </c>
      <c r="F12220" s="4">
        <v>0.47958979010582</v>
      </c>
      <c r="G12220" s="4" t="s">
        <v>49278</v>
      </c>
    </row>
    <row r="12221" spans="1:7">
      <c r="A12221" s="4" t="s">
        <v>49279</v>
      </c>
      <c r="B12221" s="4" t="s">
        <v>49280</v>
      </c>
      <c r="C12221" s="4" t="s">
        <v>464</v>
      </c>
      <c r="D12221" s="4">
        <v>33</v>
      </c>
      <c r="E12221" s="4" t="s">
        <v>49281</v>
      </c>
      <c r="F12221" s="4">
        <v>0.47958979010582</v>
      </c>
      <c r="G12221" s="4" t="s">
        <v>49282</v>
      </c>
    </row>
    <row r="12222" spans="1:7">
      <c r="A12222" s="4" t="s">
        <v>49283</v>
      </c>
      <c r="B12222" s="4" t="s">
        <v>49284</v>
      </c>
      <c r="C12222" s="4" t="s">
        <v>464</v>
      </c>
      <c r="D12222" s="4">
        <v>43</v>
      </c>
      <c r="E12222" s="4" t="s">
        <v>49285</v>
      </c>
      <c r="F12222" s="4">
        <v>0.479453682899475</v>
      </c>
      <c r="G12222" s="4" t="s">
        <v>49286</v>
      </c>
    </row>
    <row r="12223" spans="1:7">
      <c r="A12223" s="4" t="s">
        <v>49287</v>
      </c>
      <c r="B12223" s="4" t="s">
        <v>49288</v>
      </c>
      <c r="C12223" s="4" t="s">
        <v>464</v>
      </c>
      <c r="D12223" s="4">
        <v>38</v>
      </c>
      <c r="E12223" s="4" t="s">
        <v>49289</v>
      </c>
      <c r="F12223" s="4">
        <v>0.479424387216568</v>
      </c>
      <c r="G12223" s="4" t="s">
        <v>49290</v>
      </c>
    </row>
    <row r="12224" spans="1:7">
      <c r="A12224" s="4" t="s">
        <v>49291</v>
      </c>
      <c r="B12224" s="4" t="s">
        <v>49292</v>
      </c>
      <c r="C12224" s="4" t="s">
        <v>464</v>
      </c>
      <c r="D12224" s="4">
        <v>41</v>
      </c>
      <c r="E12224" s="4" t="s">
        <v>49293</v>
      </c>
      <c r="F12224" s="4">
        <v>0.479370266199112</v>
      </c>
      <c r="G12224" s="4" t="s">
        <v>49294</v>
      </c>
    </row>
    <row r="12225" spans="1:7">
      <c r="A12225" s="4" t="s">
        <v>49295</v>
      </c>
      <c r="B12225" s="4" t="s">
        <v>49296</v>
      </c>
      <c r="C12225" s="4" t="s">
        <v>464</v>
      </c>
      <c r="D12225" s="4">
        <v>38</v>
      </c>
      <c r="E12225" s="4" t="s">
        <v>49297</v>
      </c>
      <c r="F12225" s="4">
        <v>0.479370266199112</v>
      </c>
      <c r="G12225" s="4" t="s">
        <v>49298</v>
      </c>
    </row>
    <row r="12226" spans="1:7">
      <c r="A12226" s="4" t="s">
        <v>49299</v>
      </c>
      <c r="B12226" s="4" t="s">
        <v>49300</v>
      </c>
      <c r="C12226" s="4" t="s">
        <v>464</v>
      </c>
      <c r="D12226" s="4">
        <v>34</v>
      </c>
      <c r="E12226" s="4" t="s">
        <v>49301</v>
      </c>
      <c r="F12226" s="4">
        <v>0.479370266199112</v>
      </c>
      <c r="G12226" s="4" t="s">
        <v>49302</v>
      </c>
    </row>
    <row r="12227" spans="1:7">
      <c r="A12227" s="4" t="s">
        <v>49303</v>
      </c>
      <c r="B12227" s="4" t="s">
        <v>49304</v>
      </c>
      <c r="C12227" s="4" t="s">
        <v>464</v>
      </c>
      <c r="D12227" s="4">
        <v>32</v>
      </c>
      <c r="E12227" s="4" t="s">
        <v>49305</v>
      </c>
      <c r="F12227" s="4">
        <v>0.479370266199112</v>
      </c>
      <c r="G12227" s="4" t="s">
        <v>49306</v>
      </c>
    </row>
    <row r="12228" spans="1:7">
      <c r="A12228" s="4" t="s">
        <v>49307</v>
      </c>
      <c r="B12228" s="4" t="s">
        <v>49308</v>
      </c>
      <c r="C12228" s="4" t="s">
        <v>464</v>
      </c>
      <c r="D12228" s="4">
        <v>26</v>
      </c>
      <c r="E12228" s="4" t="s">
        <v>49309</v>
      </c>
      <c r="F12228" s="4">
        <v>0.479370266199112</v>
      </c>
      <c r="G12228" s="4" t="s">
        <v>49310</v>
      </c>
    </row>
    <row r="12229" spans="1:7">
      <c r="A12229" s="4" t="s">
        <v>49311</v>
      </c>
      <c r="B12229" s="4" t="s">
        <v>49312</v>
      </c>
      <c r="C12229" s="4" t="s">
        <v>4103</v>
      </c>
      <c r="D12229" s="4">
        <v>18</v>
      </c>
      <c r="E12229" s="4" t="s">
        <v>49313</v>
      </c>
      <c r="F12229" s="4">
        <v>0.479370266199112</v>
      </c>
      <c r="G12229" s="4" t="s">
        <v>49314</v>
      </c>
    </row>
    <row r="12230" spans="1:7">
      <c r="A12230" s="4" t="s">
        <v>49315</v>
      </c>
      <c r="B12230" s="4" t="s">
        <v>49316</v>
      </c>
      <c r="C12230" s="4" t="s">
        <v>464</v>
      </c>
      <c r="D12230" s="4">
        <v>43</v>
      </c>
      <c r="E12230" s="4" t="s">
        <v>49317</v>
      </c>
      <c r="F12230" s="4">
        <v>0.479220032691956</v>
      </c>
      <c r="G12230" s="4" t="s">
        <v>49318</v>
      </c>
    </row>
    <row r="12231" spans="1:7">
      <c r="A12231" s="4" t="s">
        <v>49319</v>
      </c>
      <c r="B12231" s="4" t="s">
        <v>49320</v>
      </c>
      <c r="C12231" s="4" t="s">
        <v>464</v>
      </c>
      <c r="D12231" s="4">
        <v>23</v>
      </c>
      <c r="E12231" s="4" t="s">
        <v>49321</v>
      </c>
      <c r="F12231" s="4">
        <v>0.479028314352036</v>
      </c>
      <c r="G12231" s="4" t="s">
        <v>49322</v>
      </c>
    </row>
    <row r="12232" spans="1:7">
      <c r="A12232" s="4" t="s">
        <v>49323</v>
      </c>
      <c r="B12232" s="4" t="s">
        <v>49324</v>
      </c>
      <c r="C12232" s="4" t="s">
        <v>464</v>
      </c>
      <c r="D12232" s="4">
        <v>38</v>
      </c>
      <c r="E12232" s="4" t="s">
        <v>49325</v>
      </c>
      <c r="F12232" s="4">
        <v>0.478756368160248</v>
      </c>
      <c r="G12232" s="4" t="s">
        <v>49326</v>
      </c>
    </row>
    <row r="12233" spans="1:7">
      <c r="A12233" s="4" t="s">
        <v>49327</v>
      </c>
      <c r="B12233" s="4" t="s">
        <v>49328</v>
      </c>
      <c r="C12233" s="4" t="s">
        <v>464</v>
      </c>
      <c r="D12233" s="4">
        <v>37</v>
      </c>
      <c r="E12233" s="4" t="s">
        <v>49329</v>
      </c>
      <c r="F12233" s="4">
        <v>0.478680789470673</v>
      </c>
      <c r="G12233" s="4" t="s">
        <v>49330</v>
      </c>
    </row>
    <row r="12234" spans="1:7">
      <c r="A12234" s="4" t="s">
        <v>49331</v>
      </c>
      <c r="B12234" s="4" t="s">
        <v>49332</v>
      </c>
      <c r="C12234" s="4" t="s">
        <v>464</v>
      </c>
      <c r="D12234" s="4">
        <v>33</v>
      </c>
      <c r="E12234" s="4" t="s">
        <v>49333</v>
      </c>
      <c r="F12234" s="4">
        <v>0.478680789470673</v>
      </c>
      <c r="G12234" s="4" t="s">
        <v>49334</v>
      </c>
    </row>
    <row r="12235" spans="1:7">
      <c r="A12235" s="4" t="s">
        <v>49335</v>
      </c>
      <c r="B12235" s="4" t="s">
        <v>49336</v>
      </c>
      <c r="C12235" s="4" t="s">
        <v>464</v>
      </c>
      <c r="D12235" s="4">
        <v>37</v>
      </c>
      <c r="E12235" s="4" t="s">
        <v>49337</v>
      </c>
      <c r="F12235" s="4">
        <v>0.478670716285706</v>
      </c>
      <c r="G12235" s="4" t="s">
        <v>49338</v>
      </c>
    </row>
    <row r="12236" spans="1:7">
      <c r="A12236" s="4" t="s">
        <v>49339</v>
      </c>
      <c r="B12236" s="4" t="s">
        <v>49340</v>
      </c>
      <c r="C12236" s="4" t="s">
        <v>464</v>
      </c>
      <c r="D12236" s="4">
        <v>35</v>
      </c>
      <c r="E12236" s="4" t="s">
        <v>49341</v>
      </c>
      <c r="F12236" s="4">
        <v>0.478396117687225</v>
      </c>
      <c r="G12236" s="4" t="s">
        <v>49342</v>
      </c>
    </row>
    <row r="12237" spans="1:7">
      <c r="A12237" s="4" t="s">
        <v>49343</v>
      </c>
      <c r="B12237" s="4" t="s">
        <v>49344</v>
      </c>
      <c r="C12237" s="4" t="s">
        <v>464</v>
      </c>
      <c r="D12237" s="4">
        <v>36</v>
      </c>
      <c r="E12237" s="4" t="s">
        <v>49345</v>
      </c>
      <c r="F12237" s="4">
        <v>0.477991551160812</v>
      </c>
      <c r="G12237" s="4" t="s">
        <v>49346</v>
      </c>
    </row>
    <row r="12238" spans="1:7">
      <c r="A12238" s="4" t="s">
        <v>49347</v>
      </c>
      <c r="B12238" s="4" t="s">
        <v>49348</v>
      </c>
      <c r="C12238" s="4" t="s">
        <v>464</v>
      </c>
      <c r="D12238" s="4">
        <v>34</v>
      </c>
      <c r="E12238" s="4" t="s">
        <v>49349</v>
      </c>
      <c r="F12238" s="4">
        <v>0.477991551160812</v>
      </c>
      <c r="G12238" s="4" t="s">
        <v>49350</v>
      </c>
    </row>
    <row r="12239" spans="1:7">
      <c r="A12239" s="4" t="s">
        <v>49351</v>
      </c>
      <c r="B12239" s="4" t="s">
        <v>49352</v>
      </c>
      <c r="C12239" s="4" t="s">
        <v>464</v>
      </c>
      <c r="D12239" s="4">
        <v>38</v>
      </c>
      <c r="E12239" s="4" t="s">
        <v>49353</v>
      </c>
      <c r="F12239" s="4">
        <v>0.477442502975464</v>
      </c>
      <c r="G12239" s="4" t="s">
        <v>49354</v>
      </c>
    </row>
    <row r="12240" spans="1:7">
      <c r="A12240" s="4" t="s">
        <v>49355</v>
      </c>
      <c r="B12240" s="4" t="s">
        <v>49356</v>
      </c>
      <c r="C12240" s="4" t="s">
        <v>464</v>
      </c>
      <c r="D12240" s="4">
        <v>32</v>
      </c>
      <c r="E12240" s="4" t="s">
        <v>49357</v>
      </c>
      <c r="F12240" s="4">
        <v>0.477442502975464</v>
      </c>
      <c r="G12240" s="4" t="s">
        <v>49358</v>
      </c>
    </row>
    <row r="12241" spans="1:7">
      <c r="A12241" s="4" t="s">
        <v>49359</v>
      </c>
      <c r="B12241" s="4" t="s">
        <v>49360</v>
      </c>
      <c r="C12241" s="4" t="s">
        <v>464</v>
      </c>
      <c r="D12241" s="4">
        <v>33</v>
      </c>
      <c r="E12241" s="4" t="s">
        <v>49361</v>
      </c>
      <c r="F12241" s="4">
        <v>0.47729480266571</v>
      </c>
      <c r="G12241" s="4" t="s">
        <v>49362</v>
      </c>
    </row>
    <row r="12242" spans="1:7">
      <c r="A12242" s="4" t="s">
        <v>49363</v>
      </c>
      <c r="B12242" s="4" t="s">
        <v>49364</v>
      </c>
      <c r="C12242" s="4" t="s">
        <v>464</v>
      </c>
      <c r="D12242" s="4">
        <v>36</v>
      </c>
      <c r="E12242" s="4" t="s">
        <v>49365</v>
      </c>
      <c r="F12242" s="4">
        <v>0.476969480514526</v>
      </c>
      <c r="G12242" s="4" t="s">
        <v>49366</v>
      </c>
    </row>
    <row r="12243" spans="1:7">
      <c r="A12243" s="4" t="s">
        <v>49367</v>
      </c>
      <c r="B12243" s="4" t="s">
        <v>49368</v>
      </c>
      <c r="C12243" s="4" t="s">
        <v>464</v>
      </c>
      <c r="D12243" s="4">
        <v>36</v>
      </c>
      <c r="E12243" s="4" t="s">
        <v>49369</v>
      </c>
      <c r="F12243" s="4">
        <v>0.476969480514526</v>
      </c>
      <c r="G12243" s="4" t="s">
        <v>49370</v>
      </c>
    </row>
    <row r="12244" spans="1:7">
      <c r="A12244" s="4" t="s">
        <v>49371</v>
      </c>
      <c r="B12244" s="4" t="s">
        <v>49372</v>
      </c>
      <c r="C12244" s="4" t="s">
        <v>464</v>
      </c>
      <c r="D12244" s="4">
        <v>35</v>
      </c>
      <c r="E12244" s="4" t="s">
        <v>49373</v>
      </c>
      <c r="F12244" s="4">
        <v>0.476969480514526</v>
      </c>
      <c r="G12244" s="4" t="s">
        <v>49374</v>
      </c>
    </row>
    <row r="12245" spans="1:7">
      <c r="A12245" s="4" t="s">
        <v>49375</v>
      </c>
      <c r="B12245" s="4" t="s">
        <v>49376</v>
      </c>
      <c r="C12245" s="4" t="s">
        <v>464</v>
      </c>
      <c r="D12245" s="4">
        <v>39</v>
      </c>
      <c r="E12245" s="4" t="s">
        <v>49377</v>
      </c>
      <c r="F12245" s="4">
        <v>0.47658959031105</v>
      </c>
      <c r="G12245" s="4" t="s">
        <v>49378</v>
      </c>
    </row>
    <row r="12246" spans="1:7">
      <c r="A12246" s="4" t="s">
        <v>49379</v>
      </c>
      <c r="B12246" s="4" t="s">
        <v>49380</v>
      </c>
      <c r="C12246" s="4" t="s">
        <v>464</v>
      </c>
      <c r="D12246" s="4">
        <v>41</v>
      </c>
      <c r="E12246" s="4" t="s">
        <v>49381</v>
      </c>
      <c r="F12246" s="4">
        <v>0.476063132286072</v>
      </c>
      <c r="G12246" s="4" t="s">
        <v>49382</v>
      </c>
    </row>
    <row r="12247" spans="1:7">
      <c r="A12247" s="4" t="s">
        <v>49383</v>
      </c>
      <c r="B12247" s="4" t="s">
        <v>49384</v>
      </c>
      <c r="C12247" s="4" t="s">
        <v>464</v>
      </c>
      <c r="D12247" s="4">
        <v>24</v>
      </c>
      <c r="E12247" s="4" t="s">
        <v>49385</v>
      </c>
      <c r="F12247" s="4">
        <v>0.476063132286072</v>
      </c>
      <c r="G12247" s="4" t="s">
        <v>49386</v>
      </c>
    </row>
    <row r="12248" spans="1:7">
      <c r="A12248" s="4" t="s">
        <v>49387</v>
      </c>
      <c r="B12248" s="4" t="s">
        <v>49388</v>
      </c>
      <c r="C12248" s="4" t="s">
        <v>464</v>
      </c>
      <c r="D12248" s="4">
        <v>38</v>
      </c>
      <c r="E12248" s="4" t="s">
        <v>49389</v>
      </c>
      <c r="F12248" s="4">
        <v>0.47588837146759</v>
      </c>
      <c r="G12248" s="4" t="s">
        <v>49390</v>
      </c>
    </row>
    <row r="12249" spans="1:7">
      <c r="A12249" s="4" t="s">
        <v>49391</v>
      </c>
      <c r="B12249" s="4" t="s">
        <v>49392</v>
      </c>
      <c r="C12249" s="4" t="s">
        <v>464</v>
      </c>
      <c r="D12249" s="4">
        <v>33</v>
      </c>
      <c r="E12249" s="4" t="s">
        <v>49393</v>
      </c>
      <c r="F12249" s="4">
        <v>0.47588837146759</v>
      </c>
      <c r="G12249" s="4" t="s">
        <v>49394</v>
      </c>
    </row>
    <row r="12250" spans="1:7">
      <c r="A12250" s="4" t="s">
        <v>49395</v>
      </c>
      <c r="B12250" s="4" t="s">
        <v>49396</v>
      </c>
      <c r="C12250" s="4" t="s">
        <v>1124</v>
      </c>
      <c r="D12250" s="4">
        <v>1</v>
      </c>
      <c r="E12250" s="4" t="s">
        <v>49397</v>
      </c>
      <c r="F12250" s="4">
        <v>0.47588837146759</v>
      </c>
      <c r="G12250" s="4" t="s">
        <v>49398</v>
      </c>
    </row>
    <row r="12251" spans="1:7">
      <c r="A12251" s="4" t="s">
        <v>49399</v>
      </c>
      <c r="B12251" s="4" t="s">
        <v>49400</v>
      </c>
      <c r="C12251" s="4" t="s">
        <v>464</v>
      </c>
      <c r="D12251" s="4">
        <v>36</v>
      </c>
      <c r="E12251" s="4" t="s">
        <v>49401</v>
      </c>
      <c r="F12251" s="4">
        <v>0.475732982158661</v>
      </c>
      <c r="G12251" s="4" t="s">
        <v>49402</v>
      </c>
    </row>
    <row r="12252" spans="1:7">
      <c r="A12252" s="4" t="s">
        <v>49403</v>
      </c>
      <c r="B12252" s="4" t="s">
        <v>49404</v>
      </c>
      <c r="C12252" s="4" t="s">
        <v>464</v>
      </c>
      <c r="D12252" s="4">
        <v>35</v>
      </c>
      <c r="E12252" s="4" t="s">
        <v>49405</v>
      </c>
      <c r="F12252" s="4">
        <v>0.475732982158661</v>
      </c>
      <c r="G12252" s="4" t="s">
        <v>49406</v>
      </c>
    </row>
    <row r="12253" spans="1:7">
      <c r="A12253" s="4" t="s">
        <v>49407</v>
      </c>
      <c r="B12253" s="4" t="s">
        <v>49408</v>
      </c>
      <c r="C12253" s="4" t="s">
        <v>4103</v>
      </c>
      <c r="D12253" s="4">
        <v>17</v>
      </c>
      <c r="E12253" s="4" t="s">
        <v>49409</v>
      </c>
      <c r="F12253" s="4">
        <v>0.475732982158661</v>
      </c>
      <c r="G12253" s="4" t="s">
        <v>49410</v>
      </c>
    </row>
    <row r="12254" spans="1:7">
      <c r="A12254" s="4" t="s">
        <v>49411</v>
      </c>
      <c r="B12254" s="4" t="s">
        <v>49412</v>
      </c>
      <c r="C12254" s="4" t="s">
        <v>464</v>
      </c>
      <c r="D12254" s="4">
        <v>36</v>
      </c>
      <c r="E12254" s="4" t="s">
        <v>49413</v>
      </c>
      <c r="F12254" s="4">
        <v>0.475186467170715</v>
      </c>
      <c r="G12254" s="4" t="s">
        <v>49414</v>
      </c>
    </row>
    <row r="12255" spans="1:7">
      <c r="A12255" s="4" t="s">
        <v>49415</v>
      </c>
      <c r="B12255" s="4" t="s">
        <v>49416</v>
      </c>
      <c r="C12255" s="4" t="s">
        <v>464</v>
      </c>
      <c r="D12255" s="4">
        <v>33</v>
      </c>
      <c r="E12255" s="4" t="s">
        <v>49417</v>
      </c>
      <c r="F12255" s="4">
        <v>0.475186467170715</v>
      </c>
      <c r="G12255" s="4" t="s">
        <v>49418</v>
      </c>
    </row>
    <row r="12256" spans="1:7">
      <c r="A12256" s="4" t="s">
        <v>49419</v>
      </c>
      <c r="B12256" s="4" t="s">
        <v>49420</v>
      </c>
      <c r="C12256" s="4" t="s">
        <v>551</v>
      </c>
      <c r="D12256" s="4">
        <v>18</v>
      </c>
      <c r="E12256" s="4" t="s">
        <v>49421</v>
      </c>
      <c r="F12256" s="4">
        <v>0.475186467170715</v>
      </c>
      <c r="G12256" s="4" t="s">
        <v>49422</v>
      </c>
    </row>
    <row r="12257" spans="1:7">
      <c r="A12257" s="4" t="s">
        <v>49423</v>
      </c>
      <c r="B12257" s="4" t="s">
        <v>49424</v>
      </c>
      <c r="C12257" s="4" t="s">
        <v>551</v>
      </c>
      <c r="D12257" s="4">
        <v>16</v>
      </c>
      <c r="E12257" s="4" t="s">
        <v>49425</v>
      </c>
      <c r="F12257" s="4">
        <v>0.475186467170715</v>
      </c>
      <c r="G12257" s="4" t="s">
        <v>49426</v>
      </c>
    </row>
    <row r="12258" spans="1:7">
      <c r="A12258" s="4" t="s">
        <v>49427</v>
      </c>
      <c r="B12258" s="4" t="s">
        <v>49428</v>
      </c>
      <c r="C12258" s="4" t="s">
        <v>551</v>
      </c>
      <c r="D12258" s="4">
        <v>16</v>
      </c>
      <c r="E12258" s="4" t="s">
        <v>49429</v>
      </c>
      <c r="F12258" s="4">
        <v>0.475186467170715</v>
      </c>
      <c r="G12258" s="4" t="s">
        <v>49430</v>
      </c>
    </row>
    <row r="12259" spans="1:7">
      <c r="A12259" s="4" t="s">
        <v>49431</v>
      </c>
      <c r="B12259" s="4" t="s">
        <v>49432</v>
      </c>
      <c r="C12259" s="4" t="s">
        <v>551</v>
      </c>
      <c r="D12259" s="4">
        <v>15</v>
      </c>
      <c r="E12259" s="4" t="s">
        <v>49433</v>
      </c>
      <c r="F12259" s="4">
        <v>0.475186467170715</v>
      </c>
      <c r="G12259" s="4" t="s">
        <v>49434</v>
      </c>
    </row>
    <row r="12260" spans="1:7">
      <c r="A12260" s="4" t="s">
        <v>49435</v>
      </c>
      <c r="B12260" s="4" t="s">
        <v>49436</v>
      </c>
      <c r="C12260" s="4" t="s">
        <v>551</v>
      </c>
      <c r="D12260" s="4">
        <v>14</v>
      </c>
      <c r="E12260" s="4" t="s">
        <v>49437</v>
      </c>
      <c r="F12260" s="4">
        <v>0.475186467170715</v>
      </c>
      <c r="G12260" s="4" t="s">
        <v>49438</v>
      </c>
    </row>
    <row r="12261" spans="1:7">
      <c r="A12261" s="4" t="s">
        <v>49439</v>
      </c>
      <c r="B12261" s="4" t="s">
        <v>49440</v>
      </c>
      <c r="C12261" s="4" t="s">
        <v>551</v>
      </c>
      <c r="D12261" s="4">
        <v>13</v>
      </c>
      <c r="E12261" s="4" t="s">
        <v>49441</v>
      </c>
      <c r="F12261" s="4">
        <v>0.475186467170715</v>
      </c>
      <c r="G12261" s="4" t="s">
        <v>49442</v>
      </c>
    </row>
    <row r="12262" spans="1:7">
      <c r="A12262" s="4" t="s">
        <v>49443</v>
      </c>
      <c r="B12262" s="4" t="s">
        <v>49444</v>
      </c>
      <c r="C12262" s="4" t="s">
        <v>551</v>
      </c>
      <c r="D12262" s="4">
        <v>13</v>
      </c>
      <c r="E12262" s="4" t="s">
        <v>49445</v>
      </c>
      <c r="F12262" s="4">
        <v>0.475186467170715</v>
      </c>
      <c r="G12262" s="4" t="s">
        <v>49446</v>
      </c>
    </row>
    <row r="12263" spans="1:7">
      <c r="A12263" s="4" t="s">
        <v>49447</v>
      </c>
      <c r="B12263" s="4" t="s">
        <v>49448</v>
      </c>
      <c r="C12263" s="4" t="s">
        <v>4103</v>
      </c>
      <c r="D12263" s="4">
        <v>11</v>
      </c>
      <c r="E12263" s="4" t="s">
        <v>49449</v>
      </c>
      <c r="F12263" s="4">
        <v>0.475186467170715</v>
      </c>
      <c r="G12263" s="4" t="s">
        <v>49450</v>
      </c>
    </row>
    <row r="12264" spans="1:7">
      <c r="A12264" s="4" t="s">
        <v>49451</v>
      </c>
      <c r="B12264" s="4" t="s">
        <v>49452</v>
      </c>
      <c r="C12264" s="4" t="s">
        <v>551</v>
      </c>
      <c r="D12264" s="4">
        <v>10</v>
      </c>
      <c r="E12264" s="4" t="s">
        <v>49453</v>
      </c>
      <c r="F12264" s="4">
        <v>0.475186467170715</v>
      </c>
      <c r="G12264" s="4" t="s">
        <v>49454</v>
      </c>
    </row>
    <row r="12265" spans="1:7">
      <c r="A12265" s="4" t="s">
        <v>49455</v>
      </c>
      <c r="B12265" s="4" t="s">
        <v>49456</v>
      </c>
      <c r="C12265" s="4" t="s">
        <v>551</v>
      </c>
      <c r="D12265" s="4">
        <v>9</v>
      </c>
      <c r="E12265" s="4" t="s">
        <v>49457</v>
      </c>
      <c r="F12265" s="4">
        <v>0.475186467170715</v>
      </c>
      <c r="G12265" s="4" t="s">
        <v>49458</v>
      </c>
    </row>
    <row r="12266" spans="1:7">
      <c r="A12266" s="4" t="s">
        <v>49459</v>
      </c>
      <c r="B12266" s="4" t="s">
        <v>49460</v>
      </c>
      <c r="C12266" s="4" t="s">
        <v>4103</v>
      </c>
      <c r="D12266" s="4">
        <v>8</v>
      </c>
      <c r="E12266" s="4" t="s">
        <v>49461</v>
      </c>
      <c r="F12266" s="4">
        <v>0.475186467170715</v>
      </c>
      <c r="G12266" s="4" t="s">
        <v>49462</v>
      </c>
    </row>
    <row r="12267" spans="1:7">
      <c r="A12267" s="4" t="s">
        <v>49463</v>
      </c>
      <c r="B12267" s="4" t="s">
        <v>49464</v>
      </c>
      <c r="C12267" s="4" t="s">
        <v>464</v>
      </c>
      <c r="D12267" s="4">
        <v>35</v>
      </c>
      <c r="E12267" s="4" t="s">
        <v>49465</v>
      </c>
      <c r="F12267" s="4">
        <v>0.473653197288513</v>
      </c>
      <c r="G12267" s="4" t="s">
        <v>49466</v>
      </c>
    </row>
    <row r="12268" spans="1:7">
      <c r="A12268" s="4" t="s">
        <v>49467</v>
      </c>
      <c r="B12268" s="4" t="s">
        <v>49468</v>
      </c>
      <c r="C12268" s="4" t="s">
        <v>464</v>
      </c>
      <c r="D12268" s="4">
        <v>34</v>
      </c>
      <c r="E12268" s="4" t="s">
        <v>49469</v>
      </c>
      <c r="F12268" s="4">
        <v>0.471824109554291</v>
      </c>
      <c r="G12268" s="4" t="s">
        <v>49470</v>
      </c>
    </row>
    <row r="12269" spans="1:7">
      <c r="A12269" s="4" t="s">
        <v>49471</v>
      </c>
      <c r="B12269" s="4" t="s">
        <v>49472</v>
      </c>
      <c r="C12269" s="4" t="s">
        <v>464</v>
      </c>
      <c r="D12269" s="4">
        <v>36</v>
      </c>
      <c r="E12269" s="4" t="s">
        <v>49473</v>
      </c>
      <c r="F12269" s="4">
        <v>0.471432209014893</v>
      </c>
      <c r="G12269" s="4" t="s">
        <v>49474</v>
      </c>
    </row>
    <row r="12270" spans="1:7">
      <c r="A12270" s="4" t="s">
        <v>49475</v>
      </c>
      <c r="B12270" s="4" t="s">
        <v>49476</v>
      </c>
      <c r="C12270" s="4" t="s">
        <v>464</v>
      </c>
      <c r="D12270" s="4">
        <v>36</v>
      </c>
      <c r="E12270" s="4" t="s">
        <v>49477</v>
      </c>
      <c r="F12270" s="4">
        <v>0.470679938793182</v>
      </c>
      <c r="G12270" s="4" t="s">
        <v>49478</v>
      </c>
    </row>
    <row r="12271" spans="1:7">
      <c r="A12271" s="4" t="s">
        <v>49479</v>
      </c>
      <c r="B12271" s="4" t="s">
        <v>49480</v>
      </c>
      <c r="C12271" s="4" t="s">
        <v>464</v>
      </c>
      <c r="D12271" s="4">
        <v>38</v>
      </c>
      <c r="E12271" s="4" t="s">
        <v>49481</v>
      </c>
      <c r="F12271" s="4">
        <v>0.470360368490219</v>
      </c>
      <c r="G12271" s="4" t="s">
        <v>49482</v>
      </c>
    </row>
    <row r="12272" spans="1:7">
      <c r="A12272" s="4" t="s">
        <v>49483</v>
      </c>
      <c r="B12272" s="4" t="s">
        <v>49484</v>
      </c>
      <c r="C12272" s="4" t="s">
        <v>464</v>
      </c>
      <c r="D12272" s="4">
        <v>40</v>
      </c>
      <c r="E12272" s="4" t="s">
        <v>49485</v>
      </c>
      <c r="F12272" s="4">
        <v>0.470312863588333</v>
      </c>
      <c r="G12272" s="4" t="s">
        <v>49486</v>
      </c>
    </row>
    <row r="12273" spans="1:7">
      <c r="A12273" s="4" t="s">
        <v>49487</v>
      </c>
      <c r="B12273" s="4" t="s">
        <v>49488</v>
      </c>
      <c r="C12273" s="4" t="s">
        <v>464</v>
      </c>
      <c r="D12273" s="4">
        <v>37</v>
      </c>
      <c r="E12273" s="4" t="s">
        <v>49489</v>
      </c>
      <c r="F12273" s="4">
        <v>0.470312863588333</v>
      </c>
      <c r="G12273" s="4" t="s">
        <v>49490</v>
      </c>
    </row>
    <row r="12274" spans="1:7">
      <c r="A12274" s="4" t="s">
        <v>49491</v>
      </c>
      <c r="B12274" s="4" t="s">
        <v>49492</v>
      </c>
      <c r="C12274" s="4" t="s">
        <v>464</v>
      </c>
      <c r="D12274" s="4">
        <v>41</v>
      </c>
      <c r="E12274" s="4" t="s">
        <v>49493</v>
      </c>
      <c r="F12274" s="4">
        <v>0.470036566257477</v>
      </c>
      <c r="G12274" s="4" t="s">
        <v>49494</v>
      </c>
    </row>
    <row r="12275" spans="1:7">
      <c r="A12275" s="4" t="s">
        <v>49495</v>
      </c>
      <c r="B12275" s="4" t="s">
        <v>49496</v>
      </c>
      <c r="C12275" s="4" t="s">
        <v>464</v>
      </c>
      <c r="D12275" s="4">
        <v>33</v>
      </c>
      <c r="E12275" s="4" t="s">
        <v>49497</v>
      </c>
      <c r="F12275" s="4">
        <v>0.468008995056152</v>
      </c>
      <c r="G12275" s="4" t="s">
        <v>49498</v>
      </c>
    </row>
    <row r="12276" spans="1:7">
      <c r="A12276" s="4" t="s">
        <v>49499</v>
      </c>
      <c r="B12276" s="4" t="s">
        <v>49500</v>
      </c>
      <c r="C12276" s="4" t="s">
        <v>4103</v>
      </c>
      <c r="D12276" s="4">
        <v>3</v>
      </c>
      <c r="E12276" s="4" t="s">
        <v>49501</v>
      </c>
      <c r="F12276" s="4">
        <v>0.468008995056152</v>
      </c>
      <c r="G12276" s="4" t="s">
        <v>49502</v>
      </c>
    </row>
    <row r="12277" spans="1:7">
      <c r="A12277" s="4" t="s">
        <v>49503</v>
      </c>
      <c r="B12277" s="4" t="s">
        <v>49504</v>
      </c>
      <c r="C12277" s="4" t="s">
        <v>464</v>
      </c>
      <c r="D12277" s="4">
        <v>41</v>
      </c>
      <c r="E12277" s="4" t="s">
        <v>49505</v>
      </c>
      <c r="F12277" s="4">
        <v>0.467900812625885</v>
      </c>
      <c r="G12277" s="4" t="s">
        <v>49506</v>
      </c>
    </row>
    <row r="12278" spans="1:7">
      <c r="A12278" s="4" t="s">
        <v>49507</v>
      </c>
      <c r="B12278" s="4" t="s">
        <v>49508</v>
      </c>
      <c r="C12278" s="4" t="s">
        <v>551</v>
      </c>
      <c r="D12278" s="4">
        <v>18</v>
      </c>
      <c r="E12278" s="4" t="s">
        <v>49509</v>
      </c>
      <c r="F12278" s="4">
        <v>0.467900812625885</v>
      </c>
      <c r="G12278" s="4" t="s">
        <v>49510</v>
      </c>
    </row>
    <row r="12279" spans="1:7">
      <c r="A12279" s="4" t="s">
        <v>49511</v>
      </c>
      <c r="B12279" s="4" t="s">
        <v>49512</v>
      </c>
      <c r="C12279" s="4" t="s">
        <v>464</v>
      </c>
      <c r="D12279" s="4">
        <v>46</v>
      </c>
      <c r="E12279" s="4" t="s">
        <v>49513</v>
      </c>
      <c r="F12279" s="4">
        <v>0.467579960823059</v>
      </c>
      <c r="G12279" s="4" t="s">
        <v>49514</v>
      </c>
    </row>
    <row r="12280" spans="1:7">
      <c r="A12280" s="4" t="s">
        <v>49515</v>
      </c>
      <c r="B12280" s="4" t="s">
        <v>49516</v>
      </c>
      <c r="C12280" s="4" t="s">
        <v>464</v>
      </c>
      <c r="D12280" s="4">
        <v>38</v>
      </c>
      <c r="E12280" s="4" t="s">
        <v>49517</v>
      </c>
      <c r="F12280" s="4">
        <v>0.467579960823059</v>
      </c>
      <c r="G12280" s="4" t="s">
        <v>49518</v>
      </c>
    </row>
    <row r="12281" spans="1:7">
      <c r="A12281" s="4" t="s">
        <v>49519</v>
      </c>
      <c r="B12281" s="4" t="s">
        <v>49520</v>
      </c>
      <c r="C12281" s="4" t="s">
        <v>464</v>
      </c>
      <c r="D12281" s="4">
        <v>37</v>
      </c>
      <c r="E12281" s="4" t="s">
        <v>49521</v>
      </c>
      <c r="F12281" s="4">
        <v>0.467579960823059</v>
      </c>
      <c r="G12281" s="4" t="s">
        <v>49522</v>
      </c>
    </row>
    <row r="12282" spans="1:7">
      <c r="A12282" s="4" t="s">
        <v>49523</v>
      </c>
      <c r="B12282" s="4" t="s">
        <v>49524</v>
      </c>
      <c r="C12282" s="4" t="s">
        <v>464</v>
      </c>
      <c r="D12282" s="4">
        <v>37</v>
      </c>
      <c r="E12282" s="4" t="s">
        <v>49525</v>
      </c>
      <c r="F12282" s="4">
        <v>0.467579960823059</v>
      </c>
      <c r="G12282" s="4" t="s">
        <v>49526</v>
      </c>
    </row>
    <row r="12283" spans="1:7">
      <c r="A12283" s="4" t="s">
        <v>49527</v>
      </c>
      <c r="B12283" s="4" t="s">
        <v>49528</v>
      </c>
      <c r="C12283" s="4" t="s">
        <v>464</v>
      </c>
      <c r="D12283" s="4">
        <v>36</v>
      </c>
      <c r="E12283" s="4" t="s">
        <v>49529</v>
      </c>
      <c r="F12283" s="4">
        <v>0.467579960823059</v>
      </c>
      <c r="G12283" s="4" t="s">
        <v>49530</v>
      </c>
    </row>
    <row r="12284" spans="1:7">
      <c r="A12284" s="4" t="s">
        <v>49531</v>
      </c>
      <c r="B12284" s="4" t="s">
        <v>49532</v>
      </c>
      <c r="C12284" s="4" t="s">
        <v>464</v>
      </c>
      <c r="D12284" s="4">
        <v>36</v>
      </c>
      <c r="E12284" s="4" t="s">
        <v>49533</v>
      </c>
      <c r="F12284" s="4">
        <v>0.467579960823059</v>
      </c>
      <c r="G12284" s="4" t="s">
        <v>49534</v>
      </c>
    </row>
    <row r="12285" spans="1:7">
      <c r="A12285" s="4" t="s">
        <v>49535</v>
      </c>
      <c r="B12285" s="4" t="s">
        <v>49536</v>
      </c>
      <c r="C12285" s="4" t="s">
        <v>464</v>
      </c>
      <c r="D12285" s="4">
        <v>35</v>
      </c>
      <c r="E12285" s="4" t="s">
        <v>49537</v>
      </c>
      <c r="F12285" s="4">
        <v>0.467579960823059</v>
      </c>
      <c r="G12285" s="4" t="s">
        <v>49538</v>
      </c>
    </row>
    <row r="12286" spans="1:7">
      <c r="A12286" s="4" t="s">
        <v>49539</v>
      </c>
      <c r="B12286" s="4" t="s">
        <v>49540</v>
      </c>
      <c r="C12286" s="4" t="s">
        <v>464</v>
      </c>
      <c r="D12286" s="4">
        <v>34</v>
      </c>
      <c r="E12286" s="4" t="s">
        <v>49541</v>
      </c>
      <c r="F12286" s="4">
        <v>0.467579960823059</v>
      </c>
      <c r="G12286" s="4" t="s">
        <v>49542</v>
      </c>
    </row>
    <row r="12287" spans="1:7">
      <c r="A12287" s="4" t="s">
        <v>49543</v>
      </c>
      <c r="B12287" s="4" t="s">
        <v>49544</v>
      </c>
      <c r="C12287" s="4" t="s">
        <v>4103</v>
      </c>
      <c r="D12287" s="4">
        <v>20</v>
      </c>
      <c r="E12287" s="4" t="s">
        <v>49545</v>
      </c>
      <c r="F12287" s="4">
        <v>0.46721363067627</v>
      </c>
      <c r="G12287" s="4" t="s">
        <v>49546</v>
      </c>
    </row>
    <row r="12288" spans="1:7">
      <c r="A12288" s="4" t="s">
        <v>49547</v>
      </c>
      <c r="B12288" s="4" t="s">
        <v>49548</v>
      </c>
      <c r="C12288" s="4" t="s">
        <v>464</v>
      </c>
      <c r="D12288" s="4">
        <v>38</v>
      </c>
      <c r="E12288" s="4" t="s">
        <v>49549</v>
      </c>
      <c r="F12288" s="4">
        <v>0.466877669095993</v>
      </c>
      <c r="G12288" s="4" t="s">
        <v>49550</v>
      </c>
    </row>
    <row r="12289" spans="1:7">
      <c r="A12289" s="4" t="s">
        <v>49551</v>
      </c>
      <c r="B12289" s="4" t="s">
        <v>49552</v>
      </c>
      <c r="C12289" s="4" t="s">
        <v>464</v>
      </c>
      <c r="D12289" s="4">
        <v>37</v>
      </c>
      <c r="E12289" s="4" t="s">
        <v>49553</v>
      </c>
      <c r="F12289" s="4">
        <v>0.466877669095993</v>
      </c>
      <c r="G12289" s="4" t="s">
        <v>49554</v>
      </c>
    </row>
    <row r="12290" spans="1:7">
      <c r="A12290" s="4" t="s">
        <v>49555</v>
      </c>
      <c r="B12290" s="4" t="s">
        <v>49556</v>
      </c>
      <c r="C12290" s="4" t="s">
        <v>464</v>
      </c>
      <c r="D12290" s="4">
        <v>34</v>
      </c>
      <c r="E12290" s="4" t="s">
        <v>49557</v>
      </c>
      <c r="F12290" s="4">
        <v>0.466877669095993</v>
      </c>
      <c r="G12290" s="4" t="s">
        <v>49558</v>
      </c>
    </row>
    <row r="12291" spans="1:7">
      <c r="A12291" s="4" t="s">
        <v>49559</v>
      </c>
      <c r="B12291" s="4" t="s">
        <v>49560</v>
      </c>
      <c r="C12291" s="4" t="s">
        <v>464</v>
      </c>
      <c r="D12291" s="4">
        <v>40</v>
      </c>
      <c r="E12291" s="4" t="s">
        <v>49561</v>
      </c>
      <c r="F12291" s="4">
        <v>0.466045886278152</v>
      </c>
      <c r="G12291" s="4" t="s">
        <v>49562</v>
      </c>
    </row>
    <row r="12292" spans="1:7">
      <c r="A12292" s="4" t="s">
        <v>49563</v>
      </c>
      <c r="B12292" s="4" t="s">
        <v>49564</v>
      </c>
      <c r="C12292" s="4" t="s">
        <v>464</v>
      </c>
      <c r="D12292" s="4">
        <v>38</v>
      </c>
      <c r="E12292" s="4" t="s">
        <v>49565</v>
      </c>
      <c r="F12292" s="4">
        <v>0.466045886278152</v>
      </c>
      <c r="G12292" s="4" t="s">
        <v>49566</v>
      </c>
    </row>
    <row r="12293" spans="1:7">
      <c r="A12293" s="4" t="s">
        <v>49567</v>
      </c>
      <c r="B12293" s="4" t="s">
        <v>49568</v>
      </c>
      <c r="C12293" s="4" t="s">
        <v>464</v>
      </c>
      <c r="D12293" s="4">
        <v>37</v>
      </c>
      <c r="E12293" s="4" t="s">
        <v>49569</v>
      </c>
      <c r="F12293" s="4">
        <v>0.466045886278152</v>
      </c>
      <c r="G12293" s="4" t="s">
        <v>49570</v>
      </c>
    </row>
    <row r="12294" spans="1:7">
      <c r="A12294" s="4" t="s">
        <v>49571</v>
      </c>
      <c r="B12294" s="4" t="s">
        <v>49572</v>
      </c>
      <c r="C12294" s="4" t="s">
        <v>464</v>
      </c>
      <c r="D12294" s="4">
        <v>37</v>
      </c>
      <c r="E12294" s="4" t="s">
        <v>49573</v>
      </c>
      <c r="F12294" s="4">
        <v>0.466045886278152</v>
      </c>
      <c r="G12294" s="4" t="s">
        <v>49574</v>
      </c>
    </row>
    <row r="12295" spans="1:7">
      <c r="A12295" s="4" t="s">
        <v>49575</v>
      </c>
      <c r="B12295" s="4" t="s">
        <v>49576</v>
      </c>
      <c r="C12295" s="4" t="s">
        <v>464</v>
      </c>
      <c r="D12295" s="4">
        <v>36</v>
      </c>
      <c r="E12295" s="4" t="s">
        <v>49577</v>
      </c>
      <c r="F12295" s="4">
        <v>0.466045886278152</v>
      </c>
      <c r="G12295" s="4" t="s">
        <v>49578</v>
      </c>
    </row>
    <row r="12296" spans="1:7">
      <c r="A12296" s="4" t="s">
        <v>49579</v>
      </c>
      <c r="B12296" s="4" t="s">
        <v>49580</v>
      </c>
      <c r="C12296" s="4" t="s">
        <v>464</v>
      </c>
      <c r="D12296" s="4">
        <v>34</v>
      </c>
      <c r="E12296" s="4" t="s">
        <v>49581</v>
      </c>
      <c r="F12296" s="4">
        <v>0.466045886278152</v>
      </c>
      <c r="G12296" s="4" t="s">
        <v>49582</v>
      </c>
    </row>
    <row r="12297" spans="1:7">
      <c r="A12297" s="4" t="s">
        <v>49583</v>
      </c>
      <c r="B12297" s="4" t="s">
        <v>49584</v>
      </c>
      <c r="C12297" s="4" t="s">
        <v>464</v>
      </c>
      <c r="D12297" s="4">
        <v>17</v>
      </c>
      <c r="E12297" s="4" t="s">
        <v>49585</v>
      </c>
      <c r="F12297" s="4">
        <v>0.466045886278152</v>
      </c>
      <c r="G12297" s="4" t="s">
        <v>49586</v>
      </c>
    </row>
    <row r="12298" spans="1:7">
      <c r="A12298" s="4" t="s">
        <v>49587</v>
      </c>
      <c r="B12298" s="4" t="s">
        <v>49588</v>
      </c>
      <c r="C12298" s="4" t="s">
        <v>464</v>
      </c>
      <c r="D12298" s="4">
        <v>39</v>
      </c>
      <c r="E12298" s="4" t="s">
        <v>49589</v>
      </c>
      <c r="F12298" s="4">
        <v>0.465593874454498</v>
      </c>
      <c r="G12298" s="4" t="s">
        <v>49590</v>
      </c>
    </row>
    <row r="12299" spans="1:7">
      <c r="A12299" s="4" t="s">
        <v>49591</v>
      </c>
      <c r="B12299" s="4" t="s">
        <v>49592</v>
      </c>
      <c r="C12299" s="4" t="s">
        <v>464</v>
      </c>
      <c r="D12299" s="4">
        <v>37</v>
      </c>
      <c r="E12299" s="4" t="s">
        <v>49593</v>
      </c>
      <c r="F12299" s="4">
        <v>0.465593874454498</v>
      </c>
      <c r="G12299" s="4" t="s">
        <v>49594</v>
      </c>
    </row>
    <row r="12300" spans="1:7">
      <c r="A12300" s="4" t="s">
        <v>49595</v>
      </c>
      <c r="B12300" s="4" t="s">
        <v>49596</v>
      </c>
      <c r="C12300" s="4" t="s">
        <v>464</v>
      </c>
      <c r="D12300" s="4">
        <v>36</v>
      </c>
      <c r="E12300" s="4" t="s">
        <v>49597</v>
      </c>
      <c r="F12300" s="4">
        <v>0.465593874454498</v>
      </c>
      <c r="G12300" s="4" t="s">
        <v>49598</v>
      </c>
    </row>
    <row r="12301" spans="1:7">
      <c r="A12301" s="4" t="s">
        <v>49599</v>
      </c>
      <c r="B12301" s="4"/>
      <c r="C12301" s="4" t="s">
        <v>551</v>
      </c>
      <c r="D12301" s="4">
        <v>5</v>
      </c>
      <c r="E12301" s="4" t="s">
        <v>49600</v>
      </c>
      <c r="F12301" s="4">
        <v>0.465489983558655</v>
      </c>
      <c r="G12301" s="4" t="s">
        <v>49601</v>
      </c>
    </row>
    <row r="12302" spans="1:7">
      <c r="A12302" s="4" t="s">
        <v>49602</v>
      </c>
      <c r="B12302" s="4" t="s">
        <v>49603</v>
      </c>
      <c r="C12302" s="4" t="s">
        <v>464</v>
      </c>
      <c r="D12302" s="4">
        <v>37</v>
      </c>
      <c r="E12302" s="4" t="s">
        <v>49604</v>
      </c>
      <c r="F12302" s="4">
        <v>0.465052306652069</v>
      </c>
      <c r="G12302" s="4" t="s">
        <v>49605</v>
      </c>
    </row>
    <row r="12303" spans="1:7">
      <c r="A12303" s="4" t="s">
        <v>49606</v>
      </c>
      <c r="B12303" s="4" t="s">
        <v>49607</v>
      </c>
      <c r="C12303" s="4" t="s">
        <v>464</v>
      </c>
      <c r="D12303" s="4">
        <v>34</v>
      </c>
      <c r="E12303" s="4" t="s">
        <v>49608</v>
      </c>
      <c r="F12303" s="4">
        <v>0.465052306652069</v>
      </c>
      <c r="G12303" s="4" t="s">
        <v>49609</v>
      </c>
    </row>
    <row r="12304" spans="1:7">
      <c r="A12304" s="4" t="s">
        <v>49610</v>
      </c>
      <c r="B12304" s="4" t="s">
        <v>49611</v>
      </c>
      <c r="C12304" s="4" t="s">
        <v>551</v>
      </c>
      <c r="D12304" s="4">
        <v>16</v>
      </c>
      <c r="E12304" s="4" t="s">
        <v>49612</v>
      </c>
      <c r="F12304" s="4">
        <v>0.465052306652069</v>
      </c>
      <c r="G12304" s="4" t="s">
        <v>49613</v>
      </c>
    </row>
    <row r="12305" spans="1:7">
      <c r="A12305" s="4" t="s">
        <v>49614</v>
      </c>
      <c r="B12305" s="4" t="s">
        <v>49615</v>
      </c>
      <c r="C12305" s="4" t="s">
        <v>551</v>
      </c>
      <c r="D12305" s="4">
        <v>14</v>
      </c>
      <c r="E12305" s="4" t="s">
        <v>49616</v>
      </c>
      <c r="F12305" s="4">
        <v>0.465052306652069</v>
      </c>
      <c r="G12305" s="4" t="s">
        <v>49617</v>
      </c>
    </row>
    <row r="12306" spans="1:7">
      <c r="A12306" s="4" t="s">
        <v>49618</v>
      </c>
      <c r="B12306" s="4" t="s">
        <v>49619</v>
      </c>
      <c r="C12306" s="4" t="s">
        <v>4103</v>
      </c>
      <c r="D12306" s="4">
        <v>13</v>
      </c>
      <c r="E12306" s="4" t="s">
        <v>49620</v>
      </c>
      <c r="F12306" s="4">
        <v>0.465052306652069</v>
      </c>
      <c r="G12306" s="4" t="s">
        <v>49621</v>
      </c>
    </row>
    <row r="12307" spans="1:7">
      <c r="A12307" s="4" t="s">
        <v>49622</v>
      </c>
      <c r="B12307" s="4" t="s">
        <v>49623</v>
      </c>
      <c r="C12307" s="4" t="s">
        <v>464</v>
      </c>
      <c r="D12307" s="4">
        <v>31</v>
      </c>
      <c r="E12307" s="4" t="s">
        <v>49624</v>
      </c>
      <c r="F12307" s="4">
        <v>0.464876055717468</v>
      </c>
      <c r="G12307" s="4" t="s">
        <v>49625</v>
      </c>
    </row>
    <row r="12308" spans="1:7">
      <c r="A12308" s="4" t="s">
        <v>49626</v>
      </c>
      <c r="B12308" s="4" t="s">
        <v>49627</v>
      </c>
      <c r="C12308" s="4" t="s">
        <v>551</v>
      </c>
      <c r="D12308" s="4">
        <v>25</v>
      </c>
      <c r="E12308" s="4" t="s">
        <v>49628</v>
      </c>
      <c r="F12308" s="4">
        <v>0.464329540729523</v>
      </c>
      <c r="G12308" s="4" t="s">
        <v>49629</v>
      </c>
    </row>
    <row r="12309" spans="1:7">
      <c r="A12309" s="4" t="s">
        <v>49630</v>
      </c>
      <c r="B12309" s="4" t="s">
        <v>49631</v>
      </c>
      <c r="C12309" s="4" t="s">
        <v>551</v>
      </c>
      <c r="D12309" s="4">
        <v>17</v>
      </c>
      <c r="E12309" s="4" t="s">
        <v>49632</v>
      </c>
      <c r="F12309" s="4">
        <v>0.464329540729523</v>
      </c>
      <c r="G12309" s="4" t="s">
        <v>49633</v>
      </c>
    </row>
    <row r="12310" spans="1:7">
      <c r="A12310" s="4" t="s">
        <v>49634</v>
      </c>
      <c r="B12310" s="4" t="s">
        <v>49635</v>
      </c>
      <c r="C12310" s="4" t="s">
        <v>551</v>
      </c>
      <c r="D12310" s="4">
        <v>16</v>
      </c>
      <c r="E12310" s="4" t="s">
        <v>49636</v>
      </c>
      <c r="F12310" s="4">
        <v>0.464329540729523</v>
      </c>
      <c r="G12310" s="4" t="s">
        <v>49637</v>
      </c>
    </row>
    <row r="12311" spans="1:7">
      <c r="A12311" s="4" t="s">
        <v>49638</v>
      </c>
      <c r="B12311" s="4" t="s">
        <v>49639</v>
      </c>
      <c r="C12311" s="4" t="s">
        <v>464</v>
      </c>
      <c r="D12311" s="4">
        <v>40</v>
      </c>
      <c r="E12311" s="4" t="s">
        <v>49640</v>
      </c>
      <c r="F12311" s="4">
        <v>0.464075237512589</v>
      </c>
      <c r="G12311" s="4" t="s">
        <v>49641</v>
      </c>
    </row>
    <row r="12312" spans="1:7">
      <c r="A12312" s="4" t="s">
        <v>49642</v>
      </c>
      <c r="B12312" s="4" t="s">
        <v>49643</v>
      </c>
      <c r="C12312" s="4" t="s">
        <v>464</v>
      </c>
      <c r="D12312" s="4">
        <v>38</v>
      </c>
      <c r="E12312" s="4" t="s">
        <v>49644</v>
      </c>
      <c r="F12312" s="4">
        <v>0.463794380426407</v>
      </c>
      <c r="G12312" s="4" t="s">
        <v>49645</v>
      </c>
    </row>
    <row r="12313" spans="1:7">
      <c r="A12313" s="4" t="s">
        <v>49646</v>
      </c>
      <c r="B12313" s="4" t="s">
        <v>49647</v>
      </c>
      <c r="C12313" s="4" t="s">
        <v>464</v>
      </c>
      <c r="D12313" s="4">
        <v>37</v>
      </c>
      <c r="E12313" s="4" t="s">
        <v>49648</v>
      </c>
      <c r="F12313" s="4">
        <v>0.463663578033447</v>
      </c>
      <c r="G12313" s="4" t="s">
        <v>49649</v>
      </c>
    </row>
    <row r="12314" spans="1:7">
      <c r="A12314" s="4" t="s">
        <v>49650</v>
      </c>
      <c r="B12314" s="4" t="s">
        <v>49651</v>
      </c>
      <c r="C12314" s="4" t="s">
        <v>464</v>
      </c>
      <c r="D12314" s="4">
        <v>21</v>
      </c>
      <c r="E12314" s="4" t="s">
        <v>49652</v>
      </c>
      <c r="F12314" s="4">
        <v>0.463570415973663</v>
      </c>
      <c r="G12314" s="4" t="s">
        <v>49653</v>
      </c>
    </row>
    <row r="12315" spans="1:7">
      <c r="A12315" s="4" t="s">
        <v>49654</v>
      </c>
      <c r="B12315" s="4" t="s">
        <v>49655</v>
      </c>
      <c r="C12315" s="4" t="s">
        <v>551</v>
      </c>
      <c r="D12315" s="4">
        <v>17</v>
      </c>
      <c r="E12315" s="4" t="s">
        <v>49656</v>
      </c>
      <c r="F12315" s="4">
        <v>0.463570415973663</v>
      </c>
      <c r="G12315" s="4" t="s">
        <v>49657</v>
      </c>
    </row>
    <row r="12316" spans="1:7">
      <c r="A12316" s="4" t="s">
        <v>49658</v>
      </c>
      <c r="B12316" s="4" t="s">
        <v>49659</v>
      </c>
      <c r="C12316" s="4" t="s">
        <v>464</v>
      </c>
      <c r="D12316" s="4">
        <v>37</v>
      </c>
      <c r="E12316" s="4" t="s">
        <v>49660</v>
      </c>
      <c r="F12316" s="4">
        <v>0.463433623313904</v>
      </c>
      <c r="G12316" s="4" t="s">
        <v>49661</v>
      </c>
    </row>
    <row r="12317" spans="1:7">
      <c r="A12317" s="4" t="s">
        <v>49662</v>
      </c>
      <c r="B12317" s="4" t="s">
        <v>49663</v>
      </c>
      <c r="C12317" s="4" t="s">
        <v>464</v>
      </c>
      <c r="D12317" s="4">
        <v>34</v>
      </c>
      <c r="E12317" s="4" t="s">
        <v>49664</v>
      </c>
      <c r="F12317" s="4">
        <v>0.462940812110901</v>
      </c>
      <c r="G12317" s="4" t="s">
        <v>49665</v>
      </c>
    </row>
    <row r="12318" spans="1:7">
      <c r="A12318" s="4" t="s">
        <v>49666</v>
      </c>
      <c r="B12318" s="4" t="s">
        <v>49667</v>
      </c>
      <c r="C12318" s="4" t="s">
        <v>464</v>
      </c>
      <c r="D12318" s="4">
        <v>37</v>
      </c>
      <c r="E12318" s="4" t="s">
        <v>49668</v>
      </c>
      <c r="F12318" s="4">
        <v>0.46288537979126</v>
      </c>
      <c r="G12318" s="4" t="s">
        <v>49669</v>
      </c>
    </row>
    <row r="12319" spans="1:7">
      <c r="A12319" s="4" t="s">
        <v>49670</v>
      </c>
      <c r="B12319" s="4" t="s">
        <v>49671</v>
      </c>
      <c r="C12319" s="4" t="s">
        <v>464</v>
      </c>
      <c r="D12319" s="4">
        <v>27</v>
      </c>
      <c r="E12319" s="4" t="s">
        <v>49672</v>
      </c>
      <c r="F12319" s="4">
        <v>0.46288537979126</v>
      </c>
      <c r="G12319" s="4" t="s">
        <v>49673</v>
      </c>
    </row>
    <row r="12320" spans="1:7">
      <c r="A12320" s="4" t="s">
        <v>49674</v>
      </c>
      <c r="B12320" s="4" t="s">
        <v>49675</v>
      </c>
      <c r="C12320" s="4" t="s">
        <v>464</v>
      </c>
      <c r="D12320" s="4">
        <v>39</v>
      </c>
      <c r="E12320" s="4" t="s">
        <v>49676</v>
      </c>
      <c r="F12320" s="4">
        <v>0.461362779140472</v>
      </c>
      <c r="G12320" s="4" t="s">
        <v>49677</v>
      </c>
    </row>
    <row r="12321" spans="1:7">
      <c r="A12321" s="4" t="s">
        <v>49678</v>
      </c>
      <c r="B12321" s="4" t="s">
        <v>49679</v>
      </c>
      <c r="C12321" s="4" t="s">
        <v>464</v>
      </c>
      <c r="D12321" s="4">
        <v>40</v>
      </c>
      <c r="E12321" s="4" t="s">
        <v>49680</v>
      </c>
      <c r="F12321" s="4">
        <v>0.46061897277832</v>
      </c>
      <c r="G12321" s="4" t="s">
        <v>49681</v>
      </c>
    </row>
    <row r="12322" spans="1:7">
      <c r="A12322" s="4" t="s">
        <v>49682</v>
      </c>
      <c r="B12322" s="4" t="s">
        <v>49683</v>
      </c>
      <c r="C12322" s="4" t="s">
        <v>464</v>
      </c>
      <c r="D12322" s="4">
        <v>37</v>
      </c>
      <c r="E12322" s="4" t="s">
        <v>49684</v>
      </c>
      <c r="F12322" s="4">
        <v>0.460364311933517</v>
      </c>
      <c r="G12322" s="4" t="s">
        <v>49685</v>
      </c>
    </row>
    <row r="12323" spans="1:7">
      <c r="A12323" s="4" t="s">
        <v>49686</v>
      </c>
      <c r="B12323" s="4" t="s">
        <v>49687</v>
      </c>
      <c r="C12323" s="4" t="s">
        <v>464</v>
      </c>
      <c r="D12323" s="4">
        <v>44</v>
      </c>
      <c r="E12323" s="4" t="s">
        <v>49688</v>
      </c>
      <c r="F12323" s="4">
        <v>0.460033774375916</v>
      </c>
      <c r="G12323" s="4" t="s">
        <v>49689</v>
      </c>
    </row>
    <row r="12324" spans="1:7">
      <c r="A12324" s="4" t="s">
        <v>49690</v>
      </c>
      <c r="B12324" s="4" t="s">
        <v>49691</v>
      </c>
      <c r="C12324" s="4" t="s">
        <v>464</v>
      </c>
      <c r="D12324" s="4">
        <v>40</v>
      </c>
      <c r="E12324" s="4" t="s">
        <v>49692</v>
      </c>
      <c r="F12324" s="4">
        <v>0.459977865219116</v>
      </c>
      <c r="G12324" s="4" t="s">
        <v>49693</v>
      </c>
    </row>
    <row r="12325" spans="1:7">
      <c r="A12325" s="4" t="s">
        <v>49694</v>
      </c>
      <c r="B12325" s="4" t="s">
        <v>49695</v>
      </c>
      <c r="C12325" s="4" t="s">
        <v>464</v>
      </c>
      <c r="D12325" s="4">
        <v>37</v>
      </c>
      <c r="E12325" s="4" t="s">
        <v>49696</v>
      </c>
      <c r="F12325" s="4">
        <v>0.459458112716675</v>
      </c>
      <c r="G12325" s="4" t="s">
        <v>49697</v>
      </c>
    </row>
    <row r="12326" spans="1:7">
      <c r="A12326" s="4" t="s">
        <v>49698</v>
      </c>
      <c r="B12326" s="4" t="s">
        <v>49699</v>
      </c>
      <c r="C12326" s="4" t="s">
        <v>551</v>
      </c>
      <c r="D12326" s="4">
        <v>16</v>
      </c>
      <c r="E12326" s="4" t="s">
        <v>49700</v>
      </c>
      <c r="F12326" s="4">
        <v>0.459334075450897</v>
      </c>
      <c r="G12326" s="4" t="s">
        <v>49701</v>
      </c>
    </row>
    <row r="12327" spans="1:7">
      <c r="A12327" s="4" t="s">
        <v>49702</v>
      </c>
      <c r="B12327" s="4" t="s">
        <v>49703</v>
      </c>
      <c r="C12327" s="4" t="s">
        <v>464</v>
      </c>
      <c r="D12327" s="4">
        <v>35</v>
      </c>
      <c r="E12327" s="4" t="s">
        <v>49704</v>
      </c>
      <c r="F12327" s="4">
        <v>0.458853751420975</v>
      </c>
      <c r="G12327" s="4" t="s">
        <v>49705</v>
      </c>
    </row>
    <row r="12328" spans="1:7">
      <c r="A12328" s="4" t="s">
        <v>49706</v>
      </c>
      <c r="B12328" s="4" t="s">
        <v>49707</v>
      </c>
      <c r="C12328" s="4" t="s">
        <v>464</v>
      </c>
      <c r="D12328" s="4">
        <v>42</v>
      </c>
      <c r="E12328" s="4" t="s">
        <v>49708</v>
      </c>
      <c r="F12328" s="4">
        <v>0.458805561065674</v>
      </c>
      <c r="G12328" s="4" t="s">
        <v>49709</v>
      </c>
    </row>
    <row r="12329" spans="1:7">
      <c r="A12329" s="4" t="s">
        <v>49710</v>
      </c>
      <c r="B12329" s="4" t="s">
        <v>49711</v>
      </c>
      <c r="C12329" s="4" t="s">
        <v>464</v>
      </c>
      <c r="D12329" s="4">
        <v>40</v>
      </c>
      <c r="E12329" s="4" t="s">
        <v>49712</v>
      </c>
      <c r="F12329" s="4">
        <v>0.458805561065674</v>
      </c>
      <c r="G12329" s="4" t="s">
        <v>49713</v>
      </c>
    </row>
    <row r="12330" spans="1:7">
      <c r="A12330" s="4" t="s">
        <v>49714</v>
      </c>
      <c r="B12330" s="4" t="s">
        <v>49715</v>
      </c>
      <c r="C12330" s="4" t="s">
        <v>464</v>
      </c>
      <c r="D12330" s="4">
        <v>39</v>
      </c>
      <c r="E12330" s="4" t="s">
        <v>49716</v>
      </c>
      <c r="F12330" s="4">
        <v>0.458805561065674</v>
      </c>
      <c r="G12330" s="4" t="s">
        <v>49717</v>
      </c>
    </row>
    <row r="12331" spans="1:7">
      <c r="A12331" s="4" t="s">
        <v>49718</v>
      </c>
      <c r="B12331" s="4" t="s">
        <v>49719</v>
      </c>
      <c r="C12331" s="4" t="s">
        <v>464</v>
      </c>
      <c r="D12331" s="4">
        <v>34</v>
      </c>
      <c r="E12331" s="4" t="s">
        <v>49720</v>
      </c>
      <c r="F12331" s="4">
        <v>0.458805561065674</v>
      </c>
      <c r="G12331" s="4" t="s">
        <v>49721</v>
      </c>
    </row>
    <row r="12332" spans="1:7">
      <c r="A12332" s="4" t="s">
        <v>49722</v>
      </c>
      <c r="B12332" s="4" t="s">
        <v>49723</v>
      </c>
      <c r="C12332" s="4" t="s">
        <v>464</v>
      </c>
      <c r="D12332" s="4">
        <v>34</v>
      </c>
      <c r="E12332" s="4" t="s">
        <v>49724</v>
      </c>
      <c r="F12332" s="4">
        <v>0.458805561065674</v>
      </c>
      <c r="G12332" s="4" t="s">
        <v>49725</v>
      </c>
    </row>
    <row r="12333" spans="1:7">
      <c r="A12333" s="4" t="s">
        <v>49726</v>
      </c>
      <c r="B12333" s="4" t="s">
        <v>49727</v>
      </c>
      <c r="C12333" s="4" t="s">
        <v>464</v>
      </c>
      <c r="D12333" s="4">
        <v>33</v>
      </c>
      <c r="E12333" s="4" t="s">
        <v>49728</v>
      </c>
      <c r="F12333" s="4">
        <v>0.458805561065674</v>
      </c>
      <c r="G12333" s="4" t="s">
        <v>49729</v>
      </c>
    </row>
    <row r="12334" spans="1:7">
      <c r="A12334" s="4" t="s">
        <v>49730</v>
      </c>
      <c r="B12334" s="4" t="s">
        <v>49731</v>
      </c>
      <c r="C12334" s="4" t="s">
        <v>464</v>
      </c>
      <c r="D12334" s="4">
        <v>32</v>
      </c>
      <c r="E12334" s="4" t="s">
        <v>49732</v>
      </c>
      <c r="F12334" s="4">
        <v>0.458805561065674</v>
      </c>
      <c r="G12334" s="4" t="s">
        <v>49733</v>
      </c>
    </row>
    <row r="12335" spans="1:7">
      <c r="A12335" s="4" t="s">
        <v>49734</v>
      </c>
      <c r="B12335" s="4" t="s">
        <v>49735</v>
      </c>
      <c r="C12335" s="4" t="s">
        <v>464</v>
      </c>
      <c r="D12335" s="4">
        <v>30</v>
      </c>
      <c r="E12335" s="4" t="s">
        <v>49736</v>
      </c>
      <c r="F12335" s="4">
        <v>0.458805561065674</v>
      </c>
      <c r="G12335" s="4" t="s">
        <v>49737</v>
      </c>
    </row>
    <row r="12336" spans="1:7">
      <c r="A12336" s="4" t="s">
        <v>49738</v>
      </c>
      <c r="B12336" s="4" t="s">
        <v>49739</v>
      </c>
      <c r="C12336" s="4" t="s">
        <v>551</v>
      </c>
      <c r="D12336" s="4">
        <v>16</v>
      </c>
      <c r="E12336" s="4" t="s">
        <v>49740</v>
      </c>
      <c r="F12336" s="4">
        <v>0.458805561065674</v>
      </c>
      <c r="G12336" s="4" t="s">
        <v>49741</v>
      </c>
    </row>
    <row r="12337" spans="1:7">
      <c r="A12337" s="4" t="s">
        <v>49742</v>
      </c>
      <c r="B12337" s="4" t="s">
        <v>49743</v>
      </c>
      <c r="C12337" s="4" t="s">
        <v>551</v>
      </c>
      <c r="D12337" s="4">
        <v>14</v>
      </c>
      <c r="E12337" s="4" t="s">
        <v>49744</v>
      </c>
      <c r="F12337" s="4">
        <v>0.458805561065674</v>
      </c>
      <c r="G12337" s="4" t="s">
        <v>49745</v>
      </c>
    </row>
    <row r="12338" spans="1:7">
      <c r="A12338" s="4" t="s">
        <v>49746</v>
      </c>
      <c r="B12338" s="4" t="s">
        <v>49747</v>
      </c>
      <c r="C12338" s="4" t="s">
        <v>4103</v>
      </c>
      <c r="D12338" s="4">
        <v>8</v>
      </c>
      <c r="E12338" s="4" t="s">
        <v>49748</v>
      </c>
      <c r="F12338" s="4">
        <v>0.458805561065674</v>
      </c>
      <c r="G12338" s="4" t="s">
        <v>49749</v>
      </c>
    </row>
    <row r="12339" spans="1:7">
      <c r="A12339" s="4" t="s">
        <v>49750</v>
      </c>
      <c r="B12339" s="4" t="s">
        <v>49751</v>
      </c>
      <c r="C12339" s="4" t="s">
        <v>1124</v>
      </c>
      <c r="D12339" s="4">
        <v>2</v>
      </c>
      <c r="E12339" s="4" t="s">
        <v>49752</v>
      </c>
      <c r="F12339" s="4">
        <v>0.458499729633331</v>
      </c>
      <c r="G12339" s="4" t="s">
        <v>49753</v>
      </c>
    </row>
    <row r="12340" spans="1:7">
      <c r="A12340" s="4" t="s">
        <v>49754</v>
      </c>
      <c r="B12340" s="4" t="s">
        <v>49755</v>
      </c>
      <c r="C12340" s="4" t="s">
        <v>464</v>
      </c>
      <c r="D12340" s="4">
        <v>36</v>
      </c>
      <c r="E12340" s="4" t="s">
        <v>49756</v>
      </c>
      <c r="F12340" s="4">
        <v>0.45817431807518</v>
      </c>
      <c r="G12340" s="4" t="s">
        <v>49757</v>
      </c>
    </row>
    <row r="12341" spans="1:7">
      <c r="A12341" s="4" t="s">
        <v>49758</v>
      </c>
      <c r="B12341" s="4" t="s">
        <v>49759</v>
      </c>
      <c r="C12341" s="4" t="s">
        <v>464</v>
      </c>
      <c r="D12341" s="4">
        <v>31</v>
      </c>
      <c r="E12341" s="4" t="s">
        <v>49760</v>
      </c>
      <c r="F12341" s="4">
        <v>0.45817431807518</v>
      </c>
      <c r="G12341" s="4" t="s">
        <v>49761</v>
      </c>
    </row>
    <row r="12342" spans="1:7">
      <c r="A12342" s="4" t="s">
        <v>49762</v>
      </c>
      <c r="B12342" s="4" t="s">
        <v>49763</v>
      </c>
      <c r="C12342" s="4" t="s">
        <v>464</v>
      </c>
      <c r="D12342" s="4">
        <v>43</v>
      </c>
      <c r="E12342" s="4" t="s">
        <v>49764</v>
      </c>
      <c r="F12342" s="4">
        <v>0.45800644159317</v>
      </c>
      <c r="G12342" s="4" t="s">
        <v>49765</v>
      </c>
    </row>
    <row r="12343" spans="1:7">
      <c r="A12343" s="4" t="s">
        <v>49766</v>
      </c>
      <c r="B12343" s="4" t="s">
        <v>49767</v>
      </c>
      <c r="C12343" s="4" t="s">
        <v>464</v>
      </c>
      <c r="D12343" s="4">
        <v>36</v>
      </c>
      <c r="E12343" s="4" t="s">
        <v>49768</v>
      </c>
      <c r="F12343" s="4">
        <v>0.457977771759033</v>
      </c>
      <c r="G12343" s="4" t="s">
        <v>49769</v>
      </c>
    </row>
    <row r="12344" spans="1:7">
      <c r="A12344" s="4" t="s">
        <v>49770</v>
      </c>
      <c r="B12344" s="4" t="s">
        <v>49771</v>
      </c>
      <c r="C12344" s="4" t="s">
        <v>464</v>
      </c>
      <c r="D12344" s="4">
        <v>38</v>
      </c>
      <c r="E12344" s="4" t="s">
        <v>49772</v>
      </c>
      <c r="F12344" s="4">
        <v>0.457761585712433</v>
      </c>
      <c r="G12344" s="4" t="s">
        <v>49773</v>
      </c>
    </row>
    <row r="12345" spans="1:7">
      <c r="A12345" s="4" t="s">
        <v>49774</v>
      </c>
      <c r="B12345" s="4" t="s">
        <v>49775</v>
      </c>
      <c r="C12345" s="4" t="s">
        <v>464</v>
      </c>
      <c r="D12345" s="4">
        <v>37</v>
      </c>
      <c r="E12345" s="4" t="s">
        <v>49776</v>
      </c>
      <c r="F12345" s="4">
        <v>0.457761585712433</v>
      </c>
      <c r="G12345" s="4" t="s">
        <v>49777</v>
      </c>
    </row>
    <row r="12346" spans="1:7">
      <c r="A12346" s="4" t="s">
        <v>49778</v>
      </c>
      <c r="B12346" s="4" t="s">
        <v>49779</v>
      </c>
      <c r="C12346" s="4" t="s">
        <v>4103</v>
      </c>
      <c r="D12346" s="4">
        <v>26</v>
      </c>
      <c r="E12346" s="4" t="s">
        <v>49780</v>
      </c>
      <c r="F12346" s="4">
        <v>0.457761585712433</v>
      </c>
      <c r="G12346" s="4" t="s">
        <v>49781</v>
      </c>
    </row>
    <row r="12347" spans="1:7">
      <c r="A12347" s="4" t="s">
        <v>49782</v>
      </c>
      <c r="B12347" s="4" t="s">
        <v>49783</v>
      </c>
      <c r="C12347" s="4" t="s">
        <v>551</v>
      </c>
      <c r="D12347" s="4">
        <v>17</v>
      </c>
      <c r="E12347" s="4" t="s">
        <v>49784</v>
      </c>
      <c r="F12347" s="4">
        <v>0.457761585712433</v>
      </c>
      <c r="G12347" s="4" t="s">
        <v>49785</v>
      </c>
    </row>
    <row r="12348" spans="1:7">
      <c r="A12348" s="4" t="s">
        <v>49786</v>
      </c>
      <c r="B12348" s="4" t="s">
        <v>49787</v>
      </c>
      <c r="C12348" s="4" t="s">
        <v>464</v>
      </c>
      <c r="D12348" s="4">
        <v>40</v>
      </c>
      <c r="E12348" s="4" t="s">
        <v>49788</v>
      </c>
      <c r="F12348" s="4">
        <v>0.456692934036255</v>
      </c>
      <c r="G12348" s="4" t="s">
        <v>49789</v>
      </c>
    </row>
    <row r="12349" spans="1:7">
      <c r="A12349" s="4" t="s">
        <v>49790</v>
      </c>
      <c r="B12349" s="4" t="s">
        <v>49791</v>
      </c>
      <c r="C12349" s="4" t="s">
        <v>464</v>
      </c>
      <c r="D12349" s="4">
        <v>39</v>
      </c>
      <c r="E12349" s="4" t="s">
        <v>49792</v>
      </c>
      <c r="F12349" s="4">
        <v>0.456275016069412</v>
      </c>
      <c r="G12349" s="4" t="s">
        <v>49793</v>
      </c>
    </row>
    <row r="12350" spans="1:7">
      <c r="A12350" s="4" t="s">
        <v>49794</v>
      </c>
      <c r="B12350" s="4" t="s">
        <v>49795</v>
      </c>
      <c r="C12350" s="4" t="s">
        <v>464</v>
      </c>
      <c r="D12350" s="4">
        <v>42</v>
      </c>
      <c r="E12350" s="4" t="s">
        <v>49796</v>
      </c>
      <c r="F12350" s="4">
        <v>0.45603534579277</v>
      </c>
      <c r="G12350" s="4" t="s">
        <v>49797</v>
      </c>
    </row>
    <row r="12351" spans="1:7">
      <c r="A12351" s="4" t="s">
        <v>49798</v>
      </c>
      <c r="B12351" s="4" t="s">
        <v>49799</v>
      </c>
      <c r="C12351" s="4" t="s">
        <v>464</v>
      </c>
      <c r="D12351" s="4">
        <v>41</v>
      </c>
      <c r="E12351" s="4" t="s">
        <v>49800</v>
      </c>
      <c r="F12351" s="4">
        <v>0.45603534579277</v>
      </c>
      <c r="G12351" s="4" t="s">
        <v>49801</v>
      </c>
    </row>
    <row r="12352" spans="1:7">
      <c r="A12352" s="4" t="s">
        <v>49802</v>
      </c>
      <c r="B12352" s="4" t="s">
        <v>49803</v>
      </c>
      <c r="C12352" s="4" t="s">
        <v>464</v>
      </c>
      <c r="D12352" s="4">
        <v>34</v>
      </c>
      <c r="E12352" s="4" t="s">
        <v>49804</v>
      </c>
      <c r="F12352" s="4">
        <v>0.45603534579277</v>
      </c>
      <c r="G12352" s="4" t="s">
        <v>49805</v>
      </c>
    </row>
    <row r="12353" spans="1:7">
      <c r="A12353" s="4" t="s">
        <v>49806</v>
      </c>
      <c r="B12353" s="4" t="s">
        <v>49807</v>
      </c>
      <c r="C12353" s="4" t="s">
        <v>464</v>
      </c>
      <c r="D12353" s="4">
        <v>33</v>
      </c>
      <c r="E12353" s="4" t="s">
        <v>49808</v>
      </c>
      <c r="F12353" s="4">
        <v>0.45603534579277</v>
      </c>
      <c r="G12353" s="4" t="s">
        <v>49809</v>
      </c>
    </row>
    <row r="12354" spans="1:7">
      <c r="A12354" s="4" t="s">
        <v>49810</v>
      </c>
      <c r="B12354" s="4" t="s">
        <v>49811</v>
      </c>
      <c r="C12354" s="4" t="s">
        <v>464</v>
      </c>
      <c r="D12354" s="4">
        <v>37</v>
      </c>
      <c r="E12354" s="4" t="s">
        <v>49812</v>
      </c>
      <c r="F12354" s="4">
        <v>0.45563679933548</v>
      </c>
      <c r="G12354" s="4" t="s">
        <v>49813</v>
      </c>
    </row>
    <row r="12355" spans="1:7">
      <c r="A12355" s="4" t="s">
        <v>49814</v>
      </c>
      <c r="B12355" s="4" t="s">
        <v>49815</v>
      </c>
      <c r="C12355" s="4" t="s">
        <v>464</v>
      </c>
      <c r="D12355" s="4">
        <v>45</v>
      </c>
      <c r="E12355" s="4" t="s">
        <v>49816</v>
      </c>
      <c r="F12355" s="4">
        <v>0.455053836107254</v>
      </c>
      <c r="G12355" s="4" t="s">
        <v>49817</v>
      </c>
    </row>
    <row r="12356" spans="1:7">
      <c r="A12356" s="4" t="s">
        <v>49818</v>
      </c>
      <c r="B12356" s="4" t="s">
        <v>49819</v>
      </c>
      <c r="C12356" s="4" t="s">
        <v>464</v>
      </c>
      <c r="D12356" s="4">
        <v>26</v>
      </c>
      <c r="E12356" s="4" t="s">
        <v>49820</v>
      </c>
      <c r="F12356" s="4">
        <v>0.455016255378723</v>
      </c>
      <c r="G12356" s="4" t="s">
        <v>49821</v>
      </c>
    </row>
    <row r="12357" spans="1:7">
      <c r="A12357" s="4" t="s">
        <v>49822</v>
      </c>
      <c r="B12357" s="4" t="s">
        <v>49823</v>
      </c>
      <c r="C12357" s="4" t="s">
        <v>551</v>
      </c>
      <c r="D12357" s="4">
        <v>15</v>
      </c>
      <c r="E12357" s="4" t="s">
        <v>49824</v>
      </c>
      <c r="F12357" s="4">
        <v>0.455016255378723</v>
      </c>
      <c r="G12357" s="4" t="s">
        <v>49825</v>
      </c>
    </row>
    <row r="12358" spans="1:7">
      <c r="A12358" s="4" t="s">
        <v>49826</v>
      </c>
      <c r="B12358" s="4" t="s">
        <v>49827</v>
      </c>
      <c r="C12358" s="4" t="s">
        <v>551</v>
      </c>
      <c r="D12358" s="4">
        <v>13</v>
      </c>
      <c r="E12358" s="4" t="s">
        <v>49828</v>
      </c>
      <c r="F12358" s="4">
        <v>0.455016255378723</v>
      </c>
      <c r="G12358" s="4" t="s">
        <v>49829</v>
      </c>
    </row>
    <row r="12359" spans="1:7">
      <c r="A12359" s="4" t="s">
        <v>49830</v>
      </c>
      <c r="B12359" s="4" t="s">
        <v>49831</v>
      </c>
      <c r="C12359" s="4" t="s">
        <v>551</v>
      </c>
      <c r="D12359" s="4">
        <v>13</v>
      </c>
      <c r="E12359" s="4" t="s">
        <v>49832</v>
      </c>
      <c r="F12359" s="4">
        <v>0.455016255378723</v>
      </c>
      <c r="G12359" s="4" t="s">
        <v>49833</v>
      </c>
    </row>
    <row r="12360" spans="1:7">
      <c r="A12360" s="4" t="s">
        <v>49834</v>
      </c>
      <c r="B12360" s="4" t="s">
        <v>49835</v>
      </c>
      <c r="C12360" s="4" t="s">
        <v>551</v>
      </c>
      <c r="D12360" s="4">
        <v>13</v>
      </c>
      <c r="E12360" s="4" t="s">
        <v>49836</v>
      </c>
      <c r="F12360" s="4">
        <v>0.455016255378723</v>
      </c>
      <c r="G12360" s="4" t="s">
        <v>49837</v>
      </c>
    </row>
    <row r="12361" spans="1:7">
      <c r="A12361" s="4" t="s">
        <v>49838</v>
      </c>
      <c r="B12361" s="4" t="s">
        <v>49839</v>
      </c>
      <c r="C12361" s="4" t="s">
        <v>551</v>
      </c>
      <c r="D12361" s="4">
        <v>10</v>
      </c>
      <c r="E12361" s="4" t="s">
        <v>49840</v>
      </c>
      <c r="F12361" s="4">
        <v>0.455016255378723</v>
      </c>
      <c r="G12361" s="4" t="s">
        <v>49841</v>
      </c>
    </row>
    <row r="12362" spans="1:7">
      <c r="A12362" s="4" t="s">
        <v>49842</v>
      </c>
      <c r="B12362" s="4" t="s">
        <v>49843</v>
      </c>
      <c r="C12362" s="4" t="s">
        <v>1124</v>
      </c>
      <c r="D12362" s="4">
        <v>2</v>
      </c>
      <c r="E12362" s="4" t="s">
        <v>49844</v>
      </c>
      <c r="F12362" s="4">
        <v>0.455016255378723</v>
      </c>
      <c r="G12362" s="4" t="s">
        <v>49845</v>
      </c>
    </row>
    <row r="12363" spans="1:7">
      <c r="A12363" s="4" t="s">
        <v>49846</v>
      </c>
      <c r="B12363" s="4" t="s">
        <v>49847</v>
      </c>
      <c r="C12363" s="4" t="s">
        <v>464</v>
      </c>
      <c r="D12363" s="4">
        <v>45</v>
      </c>
      <c r="E12363" s="4" t="s">
        <v>49848</v>
      </c>
      <c r="F12363" s="4">
        <v>0.454538553953171</v>
      </c>
      <c r="G12363" s="4" t="s">
        <v>49849</v>
      </c>
    </row>
    <row r="12364" spans="1:7">
      <c r="A12364" s="4" t="s">
        <v>49850</v>
      </c>
      <c r="B12364" s="4" t="s">
        <v>49851</v>
      </c>
      <c r="C12364" s="4" t="s">
        <v>464</v>
      </c>
      <c r="D12364" s="4">
        <v>40</v>
      </c>
      <c r="E12364" s="4" t="s">
        <v>49852</v>
      </c>
      <c r="F12364" s="4">
        <v>0.454538553953171</v>
      </c>
      <c r="G12364" s="4" t="s">
        <v>49853</v>
      </c>
    </row>
    <row r="12365" spans="1:7">
      <c r="A12365" s="4" t="s">
        <v>49854</v>
      </c>
      <c r="B12365" s="4" t="s">
        <v>49855</v>
      </c>
      <c r="C12365" s="4" t="s">
        <v>464</v>
      </c>
      <c r="D12365" s="4">
        <v>38</v>
      </c>
      <c r="E12365" s="4" t="s">
        <v>49856</v>
      </c>
      <c r="F12365" s="4">
        <v>0.454538553953171</v>
      </c>
      <c r="G12365" s="4" t="s">
        <v>49857</v>
      </c>
    </row>
    <row r="12366" spans="1:7">
      <c r="A12366" s="4" t="s">
        <v>49858</v>
      </c>
      <c r="B12366" s="4" t="s">
        <v>49859</v>
      </c>
      <c r="C12366" s="4" t="s">
        <v>464</v>
      </c>
      <c r="D12366" s="4">
        <v>38</v>
      </c>
      <c r="E12366" s="4" t="s">
        <v>49860</v>
      </c>
      <c r="F12366" s="4">
        <v>0.454538553953171</v>
      </c>
      <c r="G12366" s="4" t="s">
        <v>49861</v>
      </c>
    </row>
    <row r="12367" spans="1:7">
      <c r="A12367" s="4" t="s">
        <v>49862</v>
      </c>
      <c r="B12367" s="4" t="s">
        <v>49863</v>
      </c>
      <c r="C12367" s="4" t="s">
        <v>464</v>
      </c>
      <c r="D12367" s="4">
        <v>38</v>
      </c>
      <c r="E12367" s="4" t="s">
        <v>49864</v>
      </c>
      <c r="F12367" s="4">
        <v>0.454538553953171</v>
      </c>
      <c r="G12367" s="4" t="s">
        <v>49865</v>
      </c>
    </row>
    <row r="12368" spans="1:7">
      <c r="A12368" s="4" t="s">
        <v>49866</v>
      </c>
      <c r="B12368" s="4" t="s">
        <v>49867</v>
      </c>
      <c r="C12368" s="4" t="s">
        <v>464</v>
      </c>
      <c r="D12368" s="4">
        <v>36</v>
      </c>
      <c r="E12368" s="4" t="s">
        <v>49868</v>
      </c>
      <c r="F12368" s="4">
        <v>0.454538553953171</v>
      </c>
      <c r="G12368" s="4" t="s">
        <v>49869</v>
      </c>
    </row>
    <row r="12369" spans="1:7">
      <c r="A12369" s="4" t="s">
        <v>49870</v>
      </c>
      <c r="B12369" s="4" t="s">
        <v>49871</v>
      </c>
      <c r="C12369" s="4" t="s">
        <v>464</v>
      </c>
      <c r="D12369" s="4">
        <v>36</v>
      </c>
      <c r="E12369" s="4" t="s">
        <v>49872</v>
      </c>
      <c r="F12369" s="4">
        <v>0.454538553953171</v>
      </c>
      <c r="G12369" s="4" t="s">
        <v>49873</v>
      </c>
    </row>
    <row r="12370" spans="1:7">
      <c r="A12370" s="4" t="s">
        <v>49874</v>
      </c>
      <c r="B12370" s="4" t="s">
        <v>49875</v>
      </c>
      <c r="C12370" s="4" t="s">
        <v>464</v>
      </c>
      <c r="D12370" s="4">
        <v>36</v>
      </c>
      <c r="E12370" s="4" t="s">
        <v>49876</v>
      </c>
      <c r="F12370" s="4">
        <v>0.454538553953171</v>
      </c>
      <c r="G12370" s="4" t="s">
        <v>49877</v>
      </c>
    </row>
    <row r="12371" spans="1:7">
      <c r="A12371" s="4" t="s">
        <v>49878</v>
      </c>
      <c r="B12371" s="4" t="s">
        <v>49879</v>
      </c>
      <c r="C12371" s="4" t="s">
        <v>464</v>
      </c>
      <c r="D12371" s="4">
        <v>34</v>
      </c>
      <c r="E12371" s="4" t="s">
        <v>49880</v>
      </c>
      <c r="F12371" s="4">
        <v>0.454538553953171</v>
      </c>
      <c r="G12371" s="4" t="s">
        <v>49881</v>
      </c>
    </row>
    <row r="12372" spans="1:7">
      <c r="A12372" s="4" t="s">
        <v>49882</v>
      </c>
      <c r="B12372" s="4" t="s">
        <v>49883</v>
      </c>
      <c r="C12372" s="4" t="s">
        <v>464</v>
      </c>
      <c r="D12372" s="4">
        <v>34</v>
      </c>
      <c r="E12372" s="4" t="s">
        <v>49884</v>
      </c>
      <c r="F12372" s="4">
        <v>0.454538553953171</v>
      </c>
      <c r="G12372" s="4" t="s">
        <v>49885</v>
      </c>
    </row>
    <row r="12373" spans="1:7">
      <c r="A12373" s="4" t="s">
        <v>49886</v>
      </c>
      <c r="B12373" s="4" t="s">
        <v>49887</v>
      </c>
      <c r="C12373" s="4" t="s">
        <v>464</v>
      </c>
      <c r="D12373" s="4">
        <v>34</v>
      </c>
      <c r="E12373" s="4" t="s">
        <v>49888</v>
      </c>
      <c r="F12373" s="4">
        <v>0.454538553953171</v>
      </c>
      <c r="G12373" s="4" t="s">
        <v>49889</v>
      </c>
    </row>
    <row r="12374" spans="1:7">
      <c r="A12374" s="4" t="s">
        <v>49890</v>
      </c>
      <c r="B12374" s="4" t="s">
        <v>49891</v>
      </c>
      <c r="C12374" s="4" t="s">
        <v>464</v>
      </c>
      <c r="D12374" s="4">
        <v>34</v>
      </c>
      <c r="E12374" s="4" t="s">
        <v>49892</v>
      </c>
      <c r="F12374" s="4">
        <v>0.454538553953171</v>
      </c>
      <c r="G12374" s="4" t="s">
        <v>49893</v>
      </c>
    </row>
    <row r="12375" spans="1:7">
      <c r="A12375" s="4" t="s">
        <v>49894</v>
      </c>
      <c r="B12375" s="4" t="s">
        <v>49895</v>
      </c>
      <c r="C12375" s="4" t="s">
        <v>464</v>
      </c>
      <c r="D12375" s="4">
        <v>34</v>
      </c>
      <c r="E12375" s="4" t="s">
        <v>49896</v>
      </c>
      <c r="F12375" s="4">
        <v>0.454538553953171</v>
      </c>
      <c r="G12375" s="4" t="s">
        <v>49897</v>
      </c>
    </row>
    <row r="12376" spans="1:7">
      <c r="A12376" s="4" t="s">
        <v>49898</v>
      </c>
      <c r="B12376" s="4" t="s">
        <v>49899</v>
      </c>
      <c r="C12376" s="4" t="s">
        <v>464</v>
      </c>
      <c r="D12376" s="4">
        <v>33</v>
      </c>
      <c r="E12376" s="4" t="s">
        <v>49900</v>
      </c>
      <c r="F12376" s="4">
        <v>0.454538553953171</v>
      </c>
      <c r="G12376" s="4" t="s">
        <v>49901</v>
      </c>
    </row>
    <row r="12377" spans="1:7">
      <c r="A12377" s="4" t="s">
        <v>49902</v>
      </c>
      <c r="B12377" s="4" t="s">
        <v>49903</v>
      </c>
      <c r="C12377" s="4" t="s">
        <v>464</v>
      </c>
      <c r="D12377" s="4">
        <v>32</v>
      </c>
      <c r="E12377" s="4" t="s">
        <v>49904</v>
      </c>
      <c r="F12377" s="4">
        <v>0.454538553953171</v>
      </c>
      <c r="G12377" s="4" t="s">
        <v>49905</v>
      </c>
    </row>
    <row r="12378" spans="1:7">
      <c r="A12378" s="4" t="s">
        <v>49906</v>
      </c>
      <c r="B12378" s="4" t="s">
        <v>49907</v>
      </c>
      <c r="C12378" s="4" t="s">
        <v>464</v>
      </c>
      <c r="D12378" s="4">
        <v>13</v>
      </c>
      <c r="E12378" s="4" t="s">
        <v>49908</v>
      </c>
      <c r="F12378" s="4">
        <v>0.454538553953171</v>
      </c>
      <c r="G12378" s="4" t="s">
        <v>49909</v>
      </c>
    </row>
    <row r="12379" spans="1:7">
      <c r="A12379" s="4" t="s">
        <v>49910</v>
      </c>
      <c r="B12379" s="4" t="s">
        <v>49911</v>
      </c>
      <c r="C12379" s="4" t="s">
        <v>3050</v>
      </c>
      <c r="D12379" s="4">
        <v>2</v>
      </c>
      <c r="E12379" s="4" t="s">
        <v>49912</v>
      </c>
      <c r="F12379" s="4">
        <v>0.454194664955139</v>
      </c>
      <c r="G12379" s="4" t="s">
        <v>49913</v>
      </c>
    </row>
    <row r="12380" spans="1:7">
      <c r="A12380" s="4" t="s">
        <v>49914</v>
      </c>
      <c r="B12380" s="4" t="s">
        <v>49915</v>
      </c>
      <c r="C12380" s="4" t="s">
        <v>464</v>
      </c>
      <c r="D12380" s="4">
        <v>37</v>
      </c>
      <c r="E12380" s="4" t="s">
        <v>49916</v>
      </c>
      <c r="F12380" s="4">
        <v>0.452230215072632</v>
      </c>
      <c r="G12380" s="4" t="s">
        <v>49917</v>
      </c>
    </row>
    <row r="12381" spans="1:7">
      <c r="A12381" s="4" t="s">
        <v>49918</v>
      </c>
      <c r="B12381" s="4" t="s">
        <v>49919</v>
      </c>
      <c r="C12381" s="4" t="s">
        <v>464</v>
      </c>
      <c r="D12381" s="4">
        <v>37</v>
      </c>
      <c r="E12381" s="4" t="s">
        <v>49920</v>
      </c>
      <c r="F12381" s="4">
        <v>0.452121019363403</v>
      </c>
      <c r="G12381" s="4" t="s">
        <v>49921</v>
      </c>
    </row>
    <row r="12382" spans="1:7">
      <c r="A12382" s="4" t="s">
        <v>49922</v>
      </c>
      <c r="B12382" s="4" t="s">
        <v>49923</v>
      </c>
      <c r="C12382" s="4" t="s">
        <v>464</v>
      </c>
      <c r="D12382" s="4">
        <v>34</v>
      </c>
      <c r="E12382" s="4" t="s">
        <v>49924</v>
      </c>
      <c r="F12382" s="4">
        <v>0.451999068260193</v>
      </c>
      <c r="G12382" s="4" t="s">
        <v>49925</v>
      </c>
    </row>
    <row r="12383" spans="1:7">
      <c r="A12383" s="4" t="s">
        <v>49926</v>
      </c>
      <c r="B12383" s="4" t="s">
        <v>49927</v>
      </c>
      <c r="C12383" s="4" t="s">
        <v>464</v>
      </c>
      <c r="D12383" s="4">
        <v>39</v>
      </c>
      <c r="E12383" s="4" t="s">
        <v>49928</v>
      </c>
      <c r="F12383" s="4">
        <v>0.450826704502106</v>
      </c>
      <c r="G12383" s="4" t="s">
        <v>49929</v>
      </c>
    </row>
    <row r="12384" spans="1:7">
      <c r="A12384" s="4" t="s">
        <v>49930</v>
      </c>
      <c r="B12384" s="4" t="s">
        <v>49931</v>
      </c>
      <c r="C12384" s="4" t="s">
        <v>464</v>
      </c>
      <c r="D12384" s="4">
        <v>36</v>
      </c>
      <c r="E12384" s="4" t="s">
        <v>49932</v>
      </c>
      <c r="F12384" s="4">
        <v>0.450316458940506</v>
      </c>
      <c r="G12384" s="4" t="s">
        <v>49933</v>
      </c>
    </row>
    <row r="12385" spans="1:7">
      <c r="A12385" s="4" t="s">
        <v>49934</v>
      </c>
      <c r="B12385" s="4" t="s">
        <v>49935</v>
      </c>
      <c r="C12385" s="4" t="s">
        <v>464</v>
      </c>
      <c r="D12385" s="4">
        <v>36</v>
      </c>
      <c r="E12385" s="4" t="s">
        <v>49936</v>
      </c>
      <c r="F12385" s="4">
        <v>0.448987364768982</v>
      </c>
      <c r="G12385" s="4" t="s">
        <v>49937</v>
      </c>
    </row>
    <row r="12386" spans="1:7">
      <c r="A12386" s="4" t="s">
        <v>49938</v>
      </c>
      <c r="B12386" s="4" t="s">
        <v>49939</v>
      </c>
      <c r="C12386" s="4" t="s">
        <v>464</v>
      </c>
      <c r="D12386" s="4">
        <v>39</v>
      </c>
      <c r="E12386" s="4" t="s">
        <v>49940</v>
      </c>
      <c r="F12386" s="4">
        <v>0.448918461799622</v>
      </c>
      <c r="G12386" s="4" t="s">
        <v>49941</v>
      </c>
    </row>
    <row r="12387" spans="1:7">
      <c r="A12387" s="4" t="s">
        <v>49942</v>
      </c>
      <c r="B12387" s="4" t="s">
        <v>49943</v>
      </c>
      <c r="C12387" s="4" t="s">
        <v>464</v>
      </c>
      <c r="D12387" s="4">
        <v>38</v>
      </c>
      <c r="E12387" s="4" t="s">
        <v>49944</v>
      </c>
      <c r="F12387" s="4">
        <v>0.448918461799622</v>
      </c>
      <c r="G12387" s="4" t="s">
        <v>49945</v>
      </c>
    </row>
    <row r="12388" spans="1:7">
      <c r="A12388" s="4" t="s">
        <v>49946</v>
      </c>
      <c r="B12388" s="4" t="s">
        <v>49947</v>
      </c>
      <c r="C12388" s="4" t="s">
        <v>464</v>
      </c>
      <c r="D12388" s="4">
        <v>40</v>
      </c>
      <c r="E12388" s="4" t="s">
        <v>49948</v>
      </c>
      <c r="F12388" s="4">
        <v>0.448549300432205</v>
      </c>
      <c r="G12388" s="4" t="s">
        <v>49949</v>
      </c>
    </row>
    <row r="12389" spans="1:7">
      <c r="A12389" s="4" t="s">
        <v>49950</v>
      </c>
      <c r="B12389" s="4" t="s">
        <v>49951</v>
      </c>
      <c r="C12389" s="4" t="s">
        <v>464</v>
      </c>
      <c r="D12389" s="4">
        <v>38</v>
      </c>
      <c r="E12389" s="4" t="s">
        <v>49952</v>
      </c>
      <c r="F12389" s="4">
        <v>0.447088420391083</v>
      </c>
      <c r="G12389" s="4" t="s">
        <v>49953</v>
      </c>
    </row>
    <row r="12390" spans="1:7">
      <c r="A12390" s="4" t="s">
        <v>49954</v>
      </c>
      <c r="B12390" s="4" t="s">
        <v>49955</v>
      </c>
      <c r="C12390" s="4" t="s">
        <v>464</v>
      </c>
      <c r="D12390" s="4">
        <v>41</v>
      </c>
      <c r="E12390" s="4" t="s">
        <v>49956</v>
      </c>
      <c r="F12390" s="4">
        <v>0.446415364742279</v>
      </c>
      <c r="G12390" s="4" t="s">
        <v>49957</v>
      </c>
    </row>
    <row r="12391" spans="1:7">
      <c r="A12391" s="4" t="s">
        <v>49958</v>
      </c>
      <c r="B12391" s="4" t="s">
        <v>49959</v>
      </c>
      <c r="C12391" s="4" t="s">
        <v>464</v>
      </c>
      <c r="D12391" s="4">
        <v>36</v>
      </c>
      <c r="E12391" s="4" t="s">
        <v>49960</v>
      </c>
      <c r="F12391" s="4">
        <v>0.446415364742279</v>
      </c>
      <c r="G12391" s="4" t="s">
        <v>49961</v>
      </c>
    </row>
    <row r="12392" spans="1:7">
      <c r="A12392" s="4" t="s">
        <v>49962</v>
      </c>
      <c r="B12392" s="4" t="s">
        <v>49963</v>
      </c>
      <c r="C12392" s="4" t="s">
        <v>464</v>
      </c>
      <c r="D12392" s="4">
        <v>33</v>
      </c>
      <c r="E12392" s="4" t="s">
        <v>49964</v>
      </c>
      <c r="F12392" s="4">
        <v>0.446415364742279</v>
      </c>
      <c r="G12392" s="4" t="s">
        <v>49965</v>
      </c>
    </row>
    <row r="12393" spans="1:7">
      <c r="A12393" s="4" t="s">
        <v>49966</v>
      </c>
      <c r="B12393" s="4" t="s">
        <v>49967</v>
      </c>
      <c r="C12393" s="4" t="s">
        <v>464</v>
      </c>
      <c r="D12393" s="4">
        <v>34</v>
      </c>
      <c r="E12393" s="4" t="s">
        <v>49968</v>
      </c>
      <c r="F12393" s="4">
        <v>0.445874959230423</v>
      </c>
      <c r="G12393" s="4" t="s">
        <v>49969</v>
      </c>
    </row>
    <row r="12394" spans="1:7">
      <c r="A12394" s="4" t="s">
        <v>49970</v>
      </c>
      <c r="B12394" s="4" t="s">
        <v>49971</v>
      </c>
      <c r="C12394" s="4" t="s">
        <v>464</v>
      </c>
      <c r="D12394" s="4">
        <v>33</v>
      </c>
      <c r="E12394" s="4" t="s">
        <v>49972</v>
      </c>
      <c r="F12394" s="4">
        <v>0.445874959230423</v>
      </c>
      <c r="G12394" s="4" t="s">
        <v>49973</v>
      </c>
    </row>
    <row r="12395" spans="1:7">
      <c r="A12395" s="4" t="s">
        <v>49974</v>
      </c>
      <c r="B12395" s="4" t="s">
        <v>49975</v>
      </c>
      <c r="C12395" s="4" t="s">
        <v>464</v>
      </c>
      <c r="D12395" s="4">
        <v>33</v>
      </c>
      <c r="E12395" s="4" t="s">
        <v>49976</v>
      </c>
      <c r="F12395" s="4">
        <v>0.445874959230423</v>
      </c>
      <c r="G12395" s="4" t="s">
        <v>49977</v>
      </c>
    </row>
    <row r="12396" spans="1:7">
      <c r="A12396" s="4" t="s">
        <v>49978</v>
      </c>
      <c r="B12396" s="4" t="s">
        <v>49979</v>
      </c>
      <c r="C12396" s="4" t="s">
        <v>464</v>
      </c>
      <c r="D12396" s="4">
        <v>33</v>
      </c>
      <c r="E12396" s="4" t="s">
        <v>49980</v>
      </c>
      <c r="F12396" s="4">
        <v>0.445690870285034</v>
      </c>
      <c r="G12396" s="4" t="s">
        <v>49981</v>
      </c>
    </row>
    <row r="12397" spans="1:7">
      <c r="A12397" s="4" t="s">
        <v>49982</v>
      </c>
      <c r="B12397" s="4" t="s">
        <v>49983</v>
      </c>
      <c r="C12397" s="4" t="s">
        <v>464</v>
      </c>
      <c r="D12397" s="4">
        <v>37</v>
      </c>
      <c r="E12397" s="4" t="s">
        <v>49984</v>
      </c>
      <c r="F12397" s="4">
        <v>0.444933474063873</v>
      </c>
      <c r="G12397" s="4" t="s">
        <v>49985</v>
      </c>
    </row>
    <row r="12398" spans="1:7">
      <c r="A12398" s="4" t="s">
        <v>49986</v>
      </c>
      <c r="B12398" s="4" t="s">
        <v>49987</v>
      </c>
      <c r="C12398" s="4" t="s">
        <v>464</v>
      </c>
      <c r="D12398" s="4">
        <v>42</v>
      </c>
      <c r="E12398" s="4" t="s">
        <v>49988</v>
      </c>
      <c r="F12398" s="4">
        <v>0.444245040416718</v>
      </c>
      <c r="G12398" s="4" t="s">
        <v>49989</v>
      </c>
    </row>
    <row r="12399" spans="1:7">
      <c r="A12399" s="4" t="s">
        <v>49990</v>
      </c>
      <c r="B12399" s="4" t="s">
        <v>49991</v>
      </c>
      <c r="C12399" s="4" t="s">
        <v>464</v>
      </c>
      <c r="D12399" s="4">
        <v>41</v>
      </c>
      <c r="E12399" s="4" t="s">
        <v>49992</v>
      </c>
      <c r="F12399" s="4">
        <v>0.443261384963989</v>
      </c>
      <c r="G12399" s="4" t="s">
        <v>49993</v>
      </c>
    </row>
    <row r="12400" spans="1:7">
      <c r="A12400" s="4" t="s">
        <v>49994</v>
      </c>
      <c r="B12400" s="4" t="s">
        <v>49995</v>
      </c>
      <c r="C12400" s="4" t="s">
        <v>464</v>
      </c>
      <c r="D12400" s="4">
        <v>32</v>
      </c>
      <c r="E12400" s="4" t="s">
        <v>49996</v>
      </c>
      <c r="F12400" s="4">
        <v>0.44172528386116</v>
      </c>
      <c r="G12400" s="4" t="s">
        <v>49997</v>
      </c>
    </row>
    <row r="12401" spans="1:7">
      <c r="A12401" s="4" t="s">
        <v>49998</v>
      </c>
      <c r="B12401" s="4" t="s">
        <v>49999</v>
      </c>
      <c r="C12401" s="4" t="s">
        <v>464</v>
      </c>
      <c r="D12401" s="4">
        <v>37</v>
      </c>
      <c r="E12401" s="4" t="s">
        <v>50000</v>
      </c>
      <c r="F12401" s="4">
        <v>0.441325515508652</v>
      </c>
      <c r="G12401" s="4" t="s">
        <v>50001</v>
      </c>
    </row>
    <row r="12402" spans="1:7">
      <c r="A12402" s="4" t="s">
        <v>50002</v>
      </c>
      <c r="B12402" s="4" t="s">
        <v>50003</v>
      </c>
      <c r="C12402" s="4" t="s">
        <v>464</v>
      </c>
      <c r="D12402" s="4">
        <v>32</v>
      </c>
      <c r="E12402" s="4" t="s">
        <v>50004</v>
      </c>
      <c r="F12402" s="4">
        <v>0.440868198871613</v>
      </c>
      <c r="G12402" s="4" t="s">
        <v>50005</v>
      </c>
    </row>
    <row r="12403" spans="1:7">
      <c r="A12403" s="4" t="s">
        <v>50006</v>
      </c>
      <c r="B12403" s="4" t="s">
        <v>50007</v>
      </c>
      <c r="C12403" s="4" t="s">
        <v>464</v>
      </c>
      <c r="D12403" s="4">
        <v>36</v>
      </c>
      <c r="E12403" s="4" t="s">
        <v>50008</v>
      </c>
      <c r="F12403" s="4">
        <v>0.440687477588654</v>
      </c>
      <c r="G12403" s="4" t="s">
        <v>50009</v>
      </c>
    </row>
    <row r="12404" spans="1:7">
      <c r="A12404" s="4" t="s">
        <v>50010</v>
      </c>
      <c r="B12404" s="4" t="s">
        <v>50011</v>
      </c>
      <c r="C12404" s="4" t="s">
        <v>464</v>
      </c>
      <c r="D12404" s="4">
        <v>34</v>
      </c>
      <c r="E12404" s="4" t="s">
        <v>50012</v>
      </c>
      <c r="F12404" s="4">
        <v>0.440687477588654</v>
      </c>
      <c r="G12404" s="4" t="s">
        <v>50013</v>
      </c>
    </row>
    <row r="12405" spans="1:7">
      <c r="A12405" s="4" t="s">
        <v>50014</v>
      </c>
      <c r="B12405" s="4" t="s">
        <v>50015</v>
      </c>
      <c r="C12405" s="4" t="s">
        <v>464</v>
      </c>
      <c r="D12405" s="4">
        <v>33</v>
      </c>
      <c r="E12405" s="4" t="s">
        <v>50016</v>
      </c>
      <c r="F12405" s="4">
        <v>0.440687477588654</v>
      </c>
      <c r="G12405" s="4" t="s">
        <v>50017</v>
      </c>
    </row>
    <row r="12406" spans="1:7">
      <c r="A12406" s="4" t="s">
        <v>50018</v>
      </c>
      <c r="B12406" s="4" t="s">
        <v>50019</v>
      </c>
      <c r="C12406" s="4" t="s">
        <v>464</v>
      </c>
      <c r="D12406" s="4">
        <v>36</v>
      </c>
      <c r="E12406" s="4" t="s">
        <v>50020</v>
      </c>
      <c r="F12406" s="4">
        <v>0.440181404352188</v>
      </c>
      <c r="G12406" s="4" t="s">
        <v>50021</v>
      </c>
    </row>
    <row r="12407" spans="1:7">
      <c r="A12407" s="4" t="s">
        <v>50022</v>
      </c>
      <c r="B12407" s="4" t="s">
        <v>50023</v>
      </c>
      <c r="C12407" s="4" t="s">
        <v>1124</v>
      </c>
      <c r="D12407" s="4">
        <v>4</v>
      </c>
      <c r="E12407" s="4" t="s">
        <v>50024</v>
      </c>
      <c r="F12407" s="4">
        <v>0.440181404352188</v>
      </c>
      <c r="G12407" s="4" t="s">
        <v>50025</v>
      </c>
    </row>
    <row r="12408" spans="1:7">
      <c r="A12408" s="4" t="s">
        <v>50026</v>
      </c>
      <c r="B12408" s="4" t="s">
        <v>50027</v>
      </c>
      <c r="C12408" s="4" t="s">
        <v>464</v>
      </c>
      <c r="D12408" s="4">
        <v>38</v>
      </c>
      <c r="E12408" s="4" t="s">
        <v>50028</v>
      </c>
      <c r="F12408" s="4">
        <v>0.440013974905014</v>
      </c>
      <c r="G12408" s="4" t="s">
        <v>50029</v>
      </c>
    </row>
    <row r="12409" spans="1:7">
      <c r="A12409" s="4" t="s">
        <v>50030</v>
      </c>
      <c r="B12409" s="4" t="s">
        <v>50031</v>
      </c>
      <c r="C12409" s="4" t="s">
        <v>464</v>
      </c>
      <c r="D12409" s="4">
        <v>36</v>
      </c>
      <c r="E12409" s="4" t="s">
        <v>50032</v>
      </c>
      <c r="F12409" s="4">
        <v>0.4398193359375</v>
      </c>
      <c r="G12409" s="4" t="s">
        <v>50033</v>
      </c>
    </row>
    <row r="12410" spans="1:7">
      <c r="A12410" s="4" t="s">
        <v>50034</v>
      </c>
      <c r="B12410" s="4" t="s">
        <v>50035</v>
      </c>
      <c r="C12410" s="4" t="s">
        <v>464</v>
      </c>
      <c r="D12410" s="4">
        <v>43</v>
      </c>
      <c r="E12410" s="4" t="s">
        <v>50036</v>
      </c>
      <c r="F12410" s="4">
        <v>0.439735889434814</v>
      </c>
      <c r="G12410" s="4" t="s">
        <v>50037</v>
      </c>
    </row>
    <row r="12411" spans="1:7">
      <c r="A12411" s="4" t="s">
        <v>50038</v>
      </c>
      <c r="B12411" s="4" t="s">
        <v>50039</v>
      </c>
      <c r="C12411" s="4" t="s">
        <v>464</v>
      </c>
      <c r="D12411" s="4">
        <v>39</v>
      </c>
      <c r="E12411" s="4" t="s">
        <v>50040</v>
      </c>
      <c r="F12411" s="4">
        <v>0.439735889434814</v>
      </c>
      <c r="G12411" s="4" t="s">
        <v>50041</v>
      </c>
    </row>
    <row r="12412" spans="1:7">
      <c r="A12412" s="4" t="s">
        <v>50042</v>
      </c>
      <c r="B12412" s="4" t="s">
        <v>50043</v>
      </c>
      <c r="C12412" s="4" t="s">
        <v>464</v>
      </c>
      <c r="D12412" s="4">
        <v>38</v>
      </c>
      <c r="E12412" s="4" t="s">
        <v>50044</v>
      </c>
      <c r="F12412" s="4">
        <v>0.439735889434814</v>
      </c>
      <c r="G12412" s="4" t="s">
        <v>50045</v>
      </c>
    </row>
    <row r="12413" spans="1:7">
      <c r="A12413" s="4" t="s">
        <v>50046</v>
      </c>
      <c r="B12413" s="4" t="s">
        <v>50047</v>
      </c>
      <c r="C12413" s="4" t="s">
        <v>464</v>
      </c>
      <c r="D12413" s="4">
        <v>38</v>
      </c>
      <c r="E12413" s="4" t="s">
        <v>50048</v>
      </c>
      <c r="F12413" s="4">
        <v>0.439735889434814</v>
      </c>
      <c r="G12413" s="4" t="s">
        <v>50049</v>
      </c>
    </row>
    <row r="12414" spans="1:7">
      <c r="A12414" s="4" t="s">
        <v>50050</v>
      </c>
      <c r="B12414" s="4" t="s">
        <v>50051</v>
      </c>
      <c r="C12414" s="4" t="s">
        <v>464</v>
      </c>
      <c r="D12414" s="4">
        <v>37</v>
      </c>
      <c r="E12414" s="4" t="s">
        <v>50052</v>
      </c>
      <c r="F12414" s="4">
        <v>0.439735889434814</v>
      </c>
      <c r="G12414" s="4" t="s">
        <v>50053</v>
      </c>
    </row>
    <row r="12415" spans="1:7">
      <c r="A12415" s="4" t="s">
        <v>50054</v>
      </c>
      <c r="B12415" s="4" t="s">
        <v>50055</v>
      </c>
      <c r="C12415" s="4" t="s">
        <v>464</v>
      </c>
      <c r="D12415" s="4">
        <v>36</v>
      </c>
      <c r="E12415" s="4" t="s">
        <v>50056</v>
      </c>
      <c r="F12415" s="4">
        <v>0.439735889434814</v>
      </c>
      <c r="G12415" s="4" t="s">
        <v>50057</v>
      </c>
    </row>
    <row r="12416" spans="1:7">
      <c r="A12416" s="4" t="s">
        <v>50058</v>
      </c>
      <c r="B12416" s="4" t="s">
        <v>50059</v>
      </c>
      <c r="C12416" s="4" t="s">
        <v>464</v>
      </c>
      <c r="D12416" s="4">
        <v>36</v>
      </c>
      <c r="E12416" s="4" t="s">
        <v>50060</v>
      </c>
      <c r="F12416" s="4">
        <v>0.439735889434814</v>
      </c>
      <c r="G12416" s="4" t="s">
        <v>50061</v>
      </c>
    </row>
    <row r="12417" spans="1:7">
      <c r="A12417" s="4" t="s">
        <v>50062</v>
      </c>
      <c r="B12417" s="4" t="s">
        <v>50063</v>
      </c>
      <c r="C12417" s="4" t="s">
        <v>464</v>
      </c>
      <c r="D12417" s="4">
        <v>36</v>
      </c>
      <c r="E12417" s="4" t="s">
        <v>50064</v>
      </c>
      <c r="F12417" s="4">
        <v>0.439735889434814</v>
      </c>
      <c r="G12417" s="4" t="s">
        <v>50065</v>
      </c>
    </row>
    <row r="12418" spans="1:7">
      <c r="A12418" s="4" t="s">
        <v>50066</v>
      </c>
      <c r="B12418" s="4" t="s">
        <v>50067</v>
      </c>
      <c r="C12418" s="4" t="s">
        <v>464</v>
      </c>
      <c r="D12418" s="4">
        <v>35</v>
      </c>
      <c r="E12418" s="4" t="s">
        <v>50068</v>
      </c>
      <c r="F12418" s="4">
        <v>0.439735889434814</v>
      </c>
      <c r="G12418" s="4" t="s">
        <v>50069</v>
      </c>
    </row>
    <row r="12419" spans="1:7">
      <c r="A12419" s="4" t="s">
        <v>50070</v>
      </c>
      <c r="B12419" s="4" t="s">
        <v>50071</v>
      </c>
      <c r="C12419" s="4" t="s">
        <v>464</v>
      </c>
      <c r="D12419" s="4">
        <v>35</v>
      </c>
      <c r="E12419" s="4" t="s">
        <v>50072</v>
      </c>
      <c r="F12419" s="4">
        <v>0.439735889434814</v>
      </c>
      <c r="G12419" s="4" t="s">
        <v>50073</v>
      </c>
    </row>
    <row r="12420" spans="1:7">
      <c r="A12420" s="4" t="s">
        <v>50074</v>
      </c>
      <c r="B12420" s="4" t="s">
        <v>50075</v>
      </c>
      <c r="C12420" s="4" t="s">
        <v>464</v>
      </c>
      <c r="D12420" s="4">
        <v>35</v>
      </c>
      <c r="E12420" s="4" t="s">
        <v>50076</v>
      </c>
      <c r="F12420" s="4">
        <v>0.439735889434814</v>
      </c>
      <c r="G12420" s="4" t="s">
        <v>50077</v>
      </c>
    </row>
    <row r="12421" spans="1:7">
      <c r="A12421" s="4" t="s">
        <v>50078</v>
      </c>
      <c r="B12421" s="4" t="s">
        <v>50079</v>
      </c>
      <c r="C12421" s="4" t="s">
        <v>464</v>
      </c>
      <c r="D12421" s="4">
        <v>35</v>
      </c>
      <c r="E12421" s="4" t="s">
        <v>50080</v>
      </c>
      <c r="F12421" s="4">
        <v>0.439735889434814</v>
      </c>
      <c r="G12421" s="4" t="s">
        <v>50081</v>
      </c>
    </row>
    <row r="12422" spans="1:7">
      <c r="A12422" s="4" t="s">
        <v>50082</v>
      </c>
      <c r="B12422" s="4" t="s">
        <v>50083</v>
      </c>
      <c r="C12422" s="4" t="s">
        <v>464</v>
      </c>
      <c r="D12422" s="4">
        <v>34</v>
      </c>
      <c r="E12422" s="4" t="s">
        <v>50084</v>
      </c>
      <c r="F12422" s="4">
        <v>0.439735889434814</v>
      </c>
      <c r="G12422" s="4" t="s">
        <v>50085</v>
      </c>
    </row>
    <row r="12423" spans="1:7">
      <c r="A12423" s="4" t="s">
        <v>50086</v>
      </c>
      <c r="B12423" s="4" t="s">
        <v>50087</v>
      </c>
      <c r="C12423" s="4" t="s">
        <v>464</v>
      </c>
      <c r="D12423" s="4">
        <v>34</v>
      </c>
      <c r="E12423" s="4" t="s">
        <v>50088</v>
      </c>
      <c r="F12423" s="4">
        <v>0.439735889434814</v>
      </c>
      <c r="G12423" s="4" t="s">
        <v>50089</v>
      </c>
    </row>
    <row r="12424" spans="1:7">
      <c r="A12424" s="4" t="s">
        <v>50090</v>
      </c>
      <c r="B12424" s="4" t="s">
        <v>50091</v>
      </c>
      <c r="C12424" s="4" t="s">
        <v>464</v>
      </c>
      <c r="D12424" s="4">
        <v>33</v>
      </c>
      <c r="E12424" s="4" t="s">
        <v>50092</v>
      </c>
      <c r="F12424" s="4">
        <v>0.439735889434814</v>
      </c>
      <c r="G12424" s="4" t="s">
        <v>50093</v>
      </c>
    </row>
    <row r="12425" spans="1:7">
      <c r="A12425" s="4" t="s">
        <v>50094</v>
      </c>
      <c r="B12425" s="4" t="s">
        <v>50095</v>
      </c>
      <c r="C12425" s="4" t="s">
        <v>464</v>
      </c>
      <c r="D12425" s="4">
        <v>33</v>
      </c>
      <c r="E12425" s="4" t="s">
        <v>50096</v>
      </c>
      <c r="F12425" s="4">
        <v>0.439735889434814</v>
      </c>
      <c r="G12425" s="4" t="s">
        <v>50097</v>
      </c>
    </row>
    <row r="12426" spans="1:7">
      <c r="A12426" s="4" t="s">
        <v>50098</v>
      </c>
      <c r="B12426" s="4" t="s">
        <v>50099</v>
      </c>
      <c r="C12426" s="4" t="s">
        <v>464</v>
      </c>
      <c r="D12426" s="4">
        <v>32</v>
      </c>
      <c r="E12426" s="4" t="s">
        <v>50100</v>
      </c>
      <c r="F12426" s="4">
        <v>0.439735889434814</v>
      </c>
      <c r="G12426" s="4" t="s">
        <v>50101</v>
      </c>
    </row>
    <row r="12427" spans="1:7">
      <c r="A12427" s="4" t="s">
        <v>50102</v>
      </c>
      <c r="B12427" s="4" t="s">
        <v>50103</v>
      </c>
      <c r="C12427" s="4" t="s">
        <v>464</v>
      </c>
      <c r="D12427" s="4">
        <v>32</v>
      </c>
      <c r="E12427" s="4" t="s">
        <v>50104</v>
      </c>
      <c r="F12427" s="4">
        <v>0.439735889434814</v>
      </c>
      <c r="G12427" s="4" t="s">
        <v>50105</v>
      </c>
    </row>
    <row r="12428" spans="1:7">
      <c r="A12428" s="4" t="s">
        <v>50106</v>
      </c>
      <c r="B12428" s="4" t="s">
        <v>50107</v>
      </c>
      <c r="C12428" s="4" t="s">
        <v>464</v>
      </c>
      <c r="D12428" s="4">
        <v>30</v>
      </c>
      <c r="E12428" s="4" t="s">
        <v>50108</v>
      </c>
      <c r="F12428" s="4">
        <v>0.439735889434814</v>
      </c>
      <c r="G12428" s="4" t="s">
        <v>50109</v>
      </c>
    </row>
    <row r="12429" spans="1:7">
      <c r="A12429" s="4" t="s">
        <v>50110</v>
      </c>
      <c r="B12429" s="4" t="s">
        <v>50111</v>
      </c>
      <c r="C12429" s="4" t="s">
        <v>464</v>
      </c>
      <c r="D12429" s="4">
        <v>30</v>
      </c>
      <c r="E12429" s="4" t="s">
        <v>50112</v>
      </c>
      <c r="F12429" s="4">
        <v>0.439735889434814</v>
      </c>
      <c r="G12429" s="4" t="s">
        <v>50113</v>
      </c>
    </row>
    <row r="12430" spans="1:7">
      <c r="A12430" s="4" t="s">
        <v>50114</v>
      </c>
      <c r="B12430" s="4" t="s">
        <v>50115</v>
      </c>
      <c r="C12430" s="4" t="s">
        <v>464</v>
      </c>
      <c r="D12430" s="4">
        <v>27</v>
      </c>
      <c r="E12430" s="4" t="s">
        <v>50116</v>
      </c>
      <c r="F12430" s="4">
        <v>0.439735889434814</v>
      </c>
      <c r="G12430" s="4" t="s">
        <v>50117</v>
      </c>
    </row>
    <row r="12431" spans="1:7">
      <c r="A12431" s="4" t="s">
        <v>50118</v>
      </c>
      <c r="B12431" s="4" t="s">
        <v>50119</v>
      </c>
      <c r="C12431" s="4" t="s">
        <v>464</v>
      </c>
      <c r="D12431" s="4">
        <v>26</v>
      </c>
      <c r="E12431" s="4" t="s">
        <v>50120</v>
      </c>
      <c r="F12431" s="4">
        <v>0.439735889434814</v>
      </c>
      <c r="G12431" s="4" t="s">
        <v>50121</v>
      </c>
    </row>
    <row r="12432" spans="1:7">
      <c r="A12432" s="4" t="s">
        <v>50122</v>
      </c>
      <c r="B12432" s="4" t="s">
        <v>50123</v>
      </c>
      <c r="C12432" s="4" t="s">
        <v>464</v>
      </c>
      <c r="D12432" s="4">
        <v>25</v>
      </c>
      <c r="E12432" s="4" t="s">
        <v>50124</v>
      </c>
      <c r="F12432" s="4">
        <v>0.439735889434814</v>
      </c>
      <c r="G12432" s="4" t="s">
        <v>50125</v>
      </c>
    </row>
    <row r="12433" spans="1:7">
      <c r="A12433" s="4" t="s">
        <v>50126</v>
      </c>
      <c r="B12433" s="4" t="s">
        <v>50127</v>
      </c>
      <c r="C12433" s="4" t="s">
        <v>551</v>
      </c>
      <c r="D12433" s="4">
        <v>16</v>
      </c>
      <c r="E12433" s="4" t="s">
        <v>50128</v>
      </c>
      <c r="F12433" s="4">
        <v>0.439735889434814</v>
      </c>
      <c r="G12433" s="4" t="s">
        <v>50129</v>
      </c>
    </row>
    <row r="12434" spans="1:7">
      <c r="A12434" s="4" t="s">
        <v>50130</v>
      </c>
      <c r="B12434" s="4" t="s">
        <v>50131</v>
      </c>
      <c r="C12434" s="4" t="s">
        <v>464</v>
      </c>
      <c r="D12434" s="4">
        <v>25</v>
      </c>
      <c r="E12434" s="4" t="s">
        <v>50132</v>
      </c>
      <c r="F12434" s="4">
        <v>0.439272373914719</v>
      </c>
      <c r="G12434" s="4" t="s">
        <v>50133</v>
      </c>
    </row>
    <row r="12435" spans="1:7">
      <c r="A12435" s="4" t="s">
        <v>50134</v>
      </c>
      <c r="B12435" s="4" t="s">
        <v>50135</v>
      </c>
      <c r="C12435" s="4" t="s">
        <v>464</v>
      </c>
      <c r="D12435" s="4">
        <v>41</v>
      </c>
      <c r="E12435" s="4" t="s">
        <v>50136</v>
      </c>
      <c r="F12435" s="4">
        <v>0.439133375883102</v>
      </c>
      <c r="G12435" s="4" t="s">
        <v>50137</v>
      </c>
    </row>
    <row r="12436" spans="1:7">
      <c r="A12436" s="4" t="s">
        <v>50138</v>
      </c>
      <c r="B12436" s="4" t="s">
        <v>50139</v>
      </c>
      <c r="C12436" s="4" t="s">
        <v>464</v>
      </c>
      <c r="D12436" s="4">
        <v>34</v>
      </c>
      <c r="E12436" s="4" t="s">
        <v>50140</v>
      </c>
      <c r="F12436" s="4">
        <v>0.439133375883102</v>
      </c>
      <c r="G12436" s="4" t="s">
        <v>50141</v>
      </c>
    </row>
    <row r="12437" spans="1:7">
      <c r="A12437" s="4" t="s">
        <v>50142</v>
      </c>
      <c r="B12437" s="4" t="s">
        <v>50143</v>
      </c>
      <c r="C12437" s="4" t="s">
        <v>4103</v>
      </c>
      <c r="D12437" s="4">
        <v>20</v>
      </c>
      <c r="E12437" s="4" t="s">
        <v>50144</v>
      </c>
      <c r="F12437" s="4">
        <v>0.439133375883102</v>
      </c>
      <c r="G12437" s="4" t="s">
        <v>50145</v>
      </c>
    </row>
    <row r="12438" spans="1:7">
      <c r="A12438" s="4" t="s">
        <v>50146</v>
      </c>
      <c r="B12438" s="4" t="s">
        <v>50147</v>
      </c>
      <c r="C12438" s="4" t="s">
        <v>4103</v>
      </c>
      <c r="D12438" s="4">
        <v>18</v>
      </c>
      <c r="E12438" s="4" t="s">
        <v>50148</v>
      </c>
      <c r="F12438" s="4">
        <v>0.439133375883102</v>
      </c>
      <c r="G12438" s="4" t="s">
        <v>50149</v>
      </c>
    </row>
    <row r="12439" spans="1:7">
      <c r="A12439" s="4" t="s">
        <v>50150</v>
      </c>
      <c r="B12439" s="4" t="s">
        <v>50151</v>
      </c>
      <c r="C12439" s="4" t="s">
        <v>4103</v>
      </c>
      <c r="D12439" s="4">
        <v>11</v>
      </c>
      <c r="E12439" s="4" t="s">
        <v>50152</v>
      </c>
      <c r="F12439" s="4">
        <v>0.439133375883102</v>
      </c>
      <c r="G12439" s="4" t="s">
        <v>50153</v>
      </c>
    </row>
    <row r="12440" spans="1:7">
      <c r="A12440" s="4" t="s">
        <v>50154</v>
      </c>
      <c r="B12440" s="4" t="s">
        <v>50155</v>
      </c>
      <c r="C12440" s="4" t="s">
        <v>4103</v>
      </c>
      <c r="D12440" s="4">
        <v>10</v>
      </c>
      <c r="E12440" s="4" t="s">
        <v>50156</v>
      </c>
      <c r="F12440" s="4">
        <v>0.439133375883102</v>
      </c>
      <c r="G12440" s="4" t="s">
        <v>50157</v>
      </c>
    </row>
    <row r="12441" spans="1:7">
      <c r="A12441" s="4" t="s">
        <v>50158</v>
      </c>
      <c r="B12441" s="4" t="s">
        <v>50159</v>
      </c>
      <c r="C12441" s="4" t="s">
        <v>464</v>
      </c>
      <c r="D12441" s="4">
        <v>36</v>
      </c>
      <c r="E12441" s="4" t="s">
        <v>50160</v>
      </c>
      <c r="F12441" s="4">
        <v>0.438941121101379</v>
      </c>
      <c r="G12441" s="4" t="s">
        <v>50161</v>
      </c>
    </row>
    <row r="12442" spans="1:7">
      <c r="A12442" s="4" t="s">
        <v>50162</v>
      </c>
      <c r="B12442" s="4" t="s">
        <v>50163</v>
      </c>
      <c r="C12442" s="4" t="s">
        <v>464</v>
      </c>
      <c r="D12442" s="4">
        <v>36</v>
      </c>
      <c r="E12442" s="4" t="s">
        <v>50164</v>
      </c>
      <c r="F12442" s="4">
        <v>0.438826560974121</v>
      </c>
      <c r="G12442" s="4" t="s">
        <v>50165</v>
      </c>
    </row>
    <row r="12443" spans="1:7">
      <c r="A12443" s="4" t="s">
        <v>50166</v>
      </c>
      <c r="B12443" s="4" t="s">
        <v>50167</v>
      </c>
      <c r="C12443" s="4" t="s">
        <v>464</v>
      </c>
      <c r="D12443" s="4">
        <v>36</v>
      </c>
      <c r="E12443" s="4" t="s">
        <v>50168</v>
      </c>
      <c r="F12443" s="4">
        <v>0.437423706054688</v>
      </c>
      <c r="G12443" s="4" t="s">
        <v>50169</v>
      </c>
    </row>
    <row r="12444" spans="1:7">
      <c r="A12444" s="4" t="s">
        <v>50170</v>
      </c>
      <c r="B12444" s="4" t="s">
        <v>50171</v>
      </c>
      <c r="C12444" s="4" t="s">
        <v>551</v>
      </c>
      <c r="D12444" s="4">
        <v>21</v>
      </c>
      <c r="E12444" s="4" t="s">
        <v>50172</v>
      </c>
      <c r="F12444" s="4">
        <v>0.437422305345535</v>
      </c>
      <c r="G12444" s="4" t="s">
        <v>50173</v>
      </c>
    </row>
    <row r="12445" spans="1:7">
      <c r="A12445" s="4" t="s">
        <v>50174</v>
      </c>
      <c r="B12445" s="4" t="s">
        <v>50175</v>
      </c>
      <c r="C12445" s="4" t="s">
        <v>464</v>
      </c>
      <c r="D12445" s="4">
        <v>36</v>
      </c>
      <c r="E12445" s="4" t="s">
        <v>50176</v>
      </c>
      <c r="F12445" s="4">
        <v>0.436790317296982</v>
      </c>
      <c r="G12445" s="4" t="s">
        <v>50177</v>
      </c>
    </row>
    <row r="12446" spans="1:7">
      <c r="A12446" s="4" t="s">
        <v>50178</v>
      </c>
      <c r="B12446" s="4" t="s">
        <v>50179</v>
      </c>
      <c r="C12446" s="4" t="s">
        <v>464</v>
      </c>
      <c r="D12446" s="4">
        <v>40</v>
      </c>
      <c r="E12446" s="4" t="s">
        <v>50180</v>
      </c>
      <c r="F12446" s="4">
        <v>0.436008870601654</v>
      </c>
      <c r="G12446" s="4" t="s">
        <v>50181</v>
      </c>
    </row>
    <row r="12447" spans="1:7">
      <c r="A12447" s="4" t="s">
        <v>50182</v>
      </c>
      <c r="B12447" s="4" t="s">
        <v>50183</v>
      </c>
      <c r="C12447" s="4" t="s">
        <v>464</v>
      </c>
      <c r="D12447" s="4">
        <v>41</v>
      </c>
      <c r="E12447" s="4" t="s">
        <v>50184</v>
      </c>
      <c r="F12447" s="4">
        <v>0.435497879981995</v>
      </c>
      <c r="G12447" s="4" t="s">
        <v>50185</v>
      </c>
    </row>
    <row r="12448" spans="1:7">
      <c r="A12448" s="4" t="s">
        <v>50186</v>
      </c>
      <c r="B12448" s="4" t="s">
        <v>50187</v>
      </c>
      <c r="C12448" s="4" t="s">
        <v>464</v>
      </c>
      <c r="D12448" s="4">
        <v>37</v>
      </c>
      <c r="E12448" s="4" t="s">
        <v>50188</v>
      </c>
      <c r="F12448" s="4">
        <v>0.435497879981995</v>
      </c>
      <c r="G12448" s="4" t="s">
        <v>50189</v>
      </c>
    </row>
    <row r="12449" spans="1:7">
      <c r="A12449" s="4" t="s">
        <v>50190</v>
      </c>
      <c r="B12449" s="4" t="s">
        <v>50191</v>
      </c>
      <c r="C12449" s="4" t="s">
        <v>464</v>
      </c>
      <c r="D12449" s="4">
        <v>37</v>
      </c>
      <c r="E12449" s="4" t="s">
        <v>50192</v>
      </c>
      <c r="F12449" s="4">
        <v>0.435291409492493</v>
      </c>
      <c r="G12449" s="4" t="s">
        <v>50193</v>
      </c>
    </row>
    <row r="12450" spans="1:7">
      <c r="A12450" s="4" t="s">
        <v>50194</v>
      </c>
      <c r="B12450" s="4" t="s">
        <v>50195</v>
      </c>
      <c r="C12450" s="4" t="s">
        <v>464</v>
      </c>
      <c r="D12450" s="4">
        <v>28</v>
      </c>
      <c r="E12450" s="4" t="s">
        <v>50196</v>
      </c>
      <c r="F12450" s="4">
        <v>0.435187637805939</v>
      </c>
      <c r="G12450" s="4" t="s">
        <v>50197</v>
      </c>
    </row>
    <row r="12451" spans="1:7">
      <c r="A12451" s="4" t="s">
        <v>50198</v>
      </c>
      <c r="B12451" s="4" t="s">
        <v>50199</v>
      </c>
      <c r="C12451" s="4" t="s">
        <v>464</v>
      </c>
      <c r="D12451" s="4">
        <v>26</v>
      </c>
      <c r="E12451" s="4" t="s">
        <v>50200</v>
      </c>
      <c r="F12451" s="4">
        <v>0.435187637805939</v>
      </c>
      <c r="G12451" s="4" t="s">
        <v>50201</v>
      </c>
    </row>
    <row r="12452" spans="1:7">
      <c r="A12452" s="4" t="s">
        <v>50202</v>
      </c>
      <c r="B12452" s="4" t="s">
        <v>50203</v>
      </c>
      <c r="C12452" s="4" t="s">
        <v>464</v>
      </c>
      <c r="D12452" s="4">
        <v>26</v>
      </c>
      <c r="E12452" s="4" t="s">
        <v>50204</v>
      </c>
      <c r="F12452" s="4">
        <v>0.435187637805939</v>
      </c>
      <c r="G12452" s="4" t="s">
        <v>50205</v>
      </c>
    </row>
    <row r="12453" spans="1:7">
      <c r="A12453" s="4" t="s">
        <v>50206</v>
      </c>
      <c r="B12453" s="4" t="s">
        <v>50207</v>
      </c>
      <c r="C12453" s="4" t="s">
        <v>464</v>
      </c>
      <c r="D12453" s="4">
        <v>24</v>
      </c>
      <c r="E12453" s="4" t="s">
        <v>50208</v>
      </c>
      <c r="F12453" s="4">
        <v>0.435187637805939</v>
      </c>
      <c r="G12453" s="4" t="s">
        <v>50209</v>
      </c>
    </row>
    <row r="12454" spans="1:7">
      <c r="A12454" s="4" t="s">
        <v>50210</v>
      </c>
      <c r="B12454" s="4" t="s">
        <v>50211</v>
      </c>
      <c r="C12454" s="4" t="s">
        <v>464</v>
      </c>
      <c r="D12454" s="4">
        <v>23</v>
      </c>
      <c r="E12454" s="4" t="s">
        <v>50212</v>
      </c>
      <c r="F12454" s="4">
        <v>0.435187637805939</v>
      </c>
      <c r="G12454" s="4" t="s">
        <v>50213</v>
      </c>
    </row>
    <row r="12455" spans="1:7">
      <c r="A12455" s="4" t="s">
        <v>50214</v>
      </c>
      <c r="B12455" s="4" t="s">
        <v>50215</v>
      </c>
      <c r="C12455" s="4" t="s">
        <v>464</v>
      </c>
      <c r="D12455" s="4">
        <v>22</v>
      </c>
      <c r="E12455" s="4" t="s">
        <v>50216</v>
      </c>
      <c r="F12455" s="4">
        <v>0.435187637805939</v>
      </c>
      <c r="G12455" s="4" t="s">
        <v>50217</v>
      </c>
    </row>
    <row r="12456" spans="1:7">
      <c r="A12456" s="4" t="s">
        <v>50218</v>
      </c>
      <c r="B12456" s="4" t="s">
        <v>50219</v>
      </c>
      <c r="C12456" s="4" t="s">
        <v>464</v>
      </c>
      <c r="D12456" s="4">
        <v>21</v>
      </c>
      <c r="E12456" s="4" t="s">
        <v>50220</v>
      </c>
      <c r="F12456" s="4">
        <v>0.435187637805939</v>
      </c>
      <c r="G12456" s="4" t="s">
        <v>50221</v>
      </c>
    </row>
    <row r="12457" spans="1:7">
      <c r="A12457" s="4" t="s">
        <v>50222</v>
      </c>
      <c r="B12457" s="4" t="s">
        <v>50223</v>
      </c>
      <c r="C12457" s="4" t="s">
        <v>464</v>
      </c>
      <c r="D12457" s="4">
        <v>21</v>
      </c>
      <c r="E12457" s="4" t="s">
        <v>50224</v>
      </c>
      <c r="F12457" s="4">
        <v>0.435187637805939</v>
      </c>
      <c r="G12457" s="4" t="s">
        <v>50225</v>
      </c>
    </row>
    <row r="12458" spans="1:7">
      <c r="A12458" s="4" t="s">
        <v>50226</v>
      </c>
      <c r="B12458" s="4" t="s">
        <v>50227</v>
      </c>
      <c r="C12458" s="4" t="s">
        <v>464</v>
      </c>
      <c r="D12458" s="4">
        <v>21</v>
      </c>
      <c r="E12458" s="4" t="s">
        <v>50228</v>
      </c>
      <c r="F12458" s="4">
        <v>0.435187637805939</v>
      </c>
      <c r="G12458" s="4" t="s">
        <v>50229</v>
      </c>
    </row>
    <row r="12459" spans="1:7">
      <c r="A12459" s="4" t="s">
        <v>50230</v>
      </c>
      <c r="B12459" s="4" t="s">
        <v>50231</v>
      </c>
      <c r="C12459" s="4" t="s">
        <v>464</v>
      </c>
      <c r="D12459" s="4">
        <v>19</v>
      </c>
      <c r="E12459" s="4" t="s">
        <v>50232</v>
      </c>
      <c r="F12459" s="4">
        <v>0.435187637805939</v>
      </c>
      <c r="G12459" s="4" t="s">
        <v>50233</v>
      </c>
    </row>
    <row r="12460" spans="1:7">
      <c r="A12460" s="4" t="s">
        <v>50234</v>
      </c>
      <c r="B12460" s="4" t="s">
        <v>50235</v>
      </c>
      <c r="C12460" s="4" t="s">
        <v>464</v>
      </c>
      <c r="D12460" s="4">
        <v>14</v>
      </c>
      <c r="E12460" s="4" t="s">
        <v>50236</v>
      </c>
      <c r="F12460" s="4">
        <v>0.435187637805939</v>
      </c>
      <c r="G12460" s="4" t="s">
        <v>50237</v>
      </c>
    </row>
    <row r="12461" spans="1:7">
      <c r="A12461" s="4" t="s">
        <v>50238</v>
      </c>
      <c r="B12461" s="4" t="s">
        <v>50239</v>
      </c>
      <c r="C12461" s="4" t="s">
        <v>464</v>
      </c>
      <c r="D12461" s="4">
        <v>40</v>
      </c>
      <c r="E12461" s="4" t="s">
        <v>50240</v>
      </c>
      <c r="F12461" s="4">
        <v>0.434734582901001</v>
      </c>
      <c r="G12461" s="4" t="s">
        <v>50241</v>
      </c>
    </row>
    <row r="12462" spans="1:7">
      <c r="A12462" s="4" t="s">
        <v>50242</v>
      </c>
      <c r="B12462" s="4" t="s">
        <v>50243</v>
      </c>
      <c r="C12462" s="4" t="s">
        <v>464</v>
      </c>
      <c r="D12462" s="4">
        <v>42</v>
      </c>
      <c r="E12462" s="4" t="s">
        <v>50244</v>
      </c>
      <c r="F12462" s="4">
        <v>0.433761686086655</v>
      </c>
      <c r="G12462" s="4" t="s">
        <v>50245</v>
      </c>
    </row>
    <row r="12463" spans="1:7">
      <c r="A12463" s="4" t="s">
        <v>50246</v>
      </c>
      <c r="B12463" s="4" t="s">
        <v>50247</v>
      </c>
      <c r="C12463" s="4" t="s">
        <v>464</v>
      </c>
      <c r="D12463" s="4">
        <v>33</v>
      </c>
      <c r="E12463" s="4" t="s">
        <v>50248</v>
      </c>
      <c r="F12463" s="4">
        <v>0.433268010616302</v>
      </c>
      <c r="G12463" s="4" t="s">
        <v>50249</v>
      </c>
    </row>
    <row r="12464" spans="1:7">
      <c r="A12464" s="4" t="s">
        <v>50250</v>
      </c>
      <c r="B12464" s="4" t="s">
        <v>50251</v>
      </c>
      <c r="C12464" s="4" t="s">
        <v>4103</v>
      </c>
      <c r="D12464" s="4">
        <v>12</v>
      </c>
      <c r="E12464" s="4" t="s">
        <v>50252</v>
      </c>
      <c r="F12464" s="4">
        <v>0.433268010616302</v>
      </c>
      <c r="G12464" s="4" t="s">
        <v>50253</v>
      </c>
    </row>
    <row r="12465" spans="1:7">
      <c r="A12465" s="4" t="s">
        <v>50254</v>
      </c>
      <c r="B12465" s="4" t="s">
        <v>50255</v>
      </c>
      <c r="C12465" s="4" t="s">
        <v>464</v>
      </c>
      <c r="D12465" s="4">
        <v>34</v>
      </c>
      <c r="E12465" s="4" t="s">
        <v>50256</v>
      </c>
      <c r="F12465" s="4">
        <v>0.43295693397522</v>
      </c>
      <c r="G12465" s="4" t="s">
        <v>50257</v>
      </c>
    </row>
    <row r="12466" spans="1:7">
      <c r="A12466" s="4" t="s">
        <v>50258</v>
      </c>
      <c r="B12466" s="4" t="s">
        <v>50259</v>
      </c>
      <c r="C12466" s="4" t="s">
        <v>464</v>
      </c>
      <c r="D12466" s="4">
        <v>38</v>
      </c>
      <c r="E12466" s="4" t="s">
        <v>50260</v>
      </c>
      <c r="F12466" s="4">
        <v>0.432763397693634</v>
      </c>
      <c r="G12466" s="4" t="s">
        <v>50261</v>
      </c>
    </row>
    <row r="12467" spans="1:7">
      <c r="A12467" s="4" t="s">
        <v>50262</v>
      </c>
      <c r="B12467" s="4" t="s">
        <v>50263</v>
      </c>
      <c r="C12467" s="4" t="s">
        <v>464</v>
      </c>
      <c r="D12467" s="4">
        <v>37</v>
      </c>
      <c r="E12467" s="4" t="s">
        <v>50264</v>
      </c>
      <c r="F12467" s="4">
        <v>0.432763397693634</v>
      </c>
      <c r="G12467" s="4" t="s">
        <v>50265</v>
      </c>
    </row>
    <row r="12468" spans="1:7">
      <c r="A12468" s="4" t="s">
        <v>50266</v>
      </c>
      <c r="B12468" s="4" t="s">
        <v>50267</v>
      </c>
      <c r="C12468" s="4" t="s">
        <v>464</v>
      </c>
      <c r="D12468" s="4">
        <v>39</v>
      </c>
      <c r="E12468" s="4" t="s">
        <v>50268</v>
      </c>
      <c r="F12468" s="4">
        <v>0.432189762592316</v>
      </c>
      <c r="G12468" s="4" t="s">
        <v>50269</v>
      </c>
    </row>
    <row r="12469" spans="1:7">
      <c r="A12469" s="4" t="s">
        <v>50270</v>
      </c>
      <c r="B12469" s="4" t="s">
        <v>50271</v>
      </c>
      <c r="C12469" s="4" t="s">
        <v>464</v>
      </c>
      <c r="D12469" s="4">
        <v>37</v>
      </c>
      <c r="E12469" s="4" t="s">
        <v>50272</v>
      </c>
      <c r="F12469" s="4">
        <v>0.432189762592316</v>
      </c>
      <c r="G12469" s="4" t="s">
        <v>50273</v>
      </c>
    </row>
    <row r="12470" spans="1:7">
      <c r="A12470" s="4" t="s">
        <v>50274</v>
      </c>
      <c r="B12470" s="4" t="s">
        <v>50275</v>
      </c>
      <c r="C12470" s="4" t="s">
        <v>464</v>
      </c>
      <c r="D12470" s="4">
        <v>36</v>
      </c>
      <c r="E12470" s="4" t="s">
        <v>50276</v>
      </c>
      <c r="F12470" s="4">
        <v>0.432189762592316</v>
      </c>
      <c r="G12470" s="4" t="s">
        <v>50277</v>
      </c>
    </row>
    <row r="12471" spans="1:7">
      <c r="A12471" s="4" t="s">
        <v>50278</v>
      </c>
      <c r="B12471" s="4" t="s">
        <v>50279</v>
      </c>
      <c r="C12471" s="4" t="s">
        <v>551</v>
      </c>
      <c r="D12471" s="4">
        <v>16</v>
      </c>
      <c r="E12471" s="4" t="s">
        <v>50280</v>
      </c>
      <c r="F12471" s="4">
        <v>0.432189762592316</v>
      </c>
      <c r="G12471" s="4" t="s">
        <v>50281</v>
      </c>
    </row>
    <row r="12472" spans="1:7">
      <c r="A12472" s="4" t="s">
        <v>50282</v>
      </c>
      <c r="B12472" s="4" t="s">
        <v>50283</v>
      </c>
      <c r="C12472" s="4" t="s">
        <v>3050</v>
      </c>
      <c r="D12472" s="4">
        <v>2</v>
      </c>
      <c r="E12472" s="4" t="s">
        <v>50284</v>
      </c>
      <c r="F12472" s="4">
        <v>0.432189762592316</v>
      </c>
      <c r="G12472" s="4" t="s">
        <v>50285</v>
      </c>
    </row>
    <row r="12473" spans="1:7">
      <c r="A12473" s="4" t="s">
        <v>50286</v>
      </c>
      <c r="B12473" s="4" t="s">
        <v>50287</v>
      </c>
      <c r="C12473" s="4" t="s">
        <v>3050</v>
      </c>
      <c r="D12473" s="4">
        <v>2</v>
      </c>
      <c r="E12473" s="4" t="s">
        <v>50288</v>
      </c>
      <c r="F12473" s="4">
        <v>0.432189762592316</v>
      </c>
      <c r="G12473" s="4" t="s">
        <v>50289</v>
      </c>
    </row>
    <row r="12474" spans="1:7">
      <c r="A12474" s="4" t="s">
        <v>50290</v>
      </c>
      <c r="B12474" s="4" t="s">
        <v>50291</v>
      </c>
      <c r="C12474" s="4" t="s">
        <v>464</v>
      </c>
      <c r="D12474" s="4">
        <v>38</v>
      </c>
      <c r="E12474" s="4" t="s">
        <v>50292</v>
      </c>
      <c r="F12474" s="4">
        <v>0.432099938392639</v>
      </c>
      <c r="G12474" s="4" t="s">
        <v>50293</v>
      </c>
    </row>
    <row r="12475" spans="1:7">
      <c r="A12475" s="4" t="s">
        <v>50294</v>
      </c>
      <c r="B12475" s="4" t="s">
        <v>50295</v>
      </c>
      <c r="C12475" s="4" t="s">
        <v>464</v>
      </c>
      <c r="D12475" s="4">
        <v>36</v>
      </c>
      <c r="E12475" s="4" t="s">
        <v>50296</v>
      </c>
      <c r="F12475" s="4">
        <v>0.432099938392639</v>
      </c>
      <c r="G12475" s="4" t="s">
        <v>50297</v>
      </c>
    </row>
    <row r="12476" spans="1:7">
      <c r="A12476" s="4" t="s">
        <v>50298</v>
      </c>
      <c r="B12476" s="4" t="s">
        <v>50299</v>
      </c>
      <c r="C12476" s="4" t="s">
        <v>464</v>
      </c>
      <c r="D12476" s="4">
        <v>33</v>
      </c>
      <c r="E12476" s="4" t="s">
        <v>50300</v>
      </c>
      <c r="F12476" s="4">
        <v>0.431684672832489</v>
      </c>
      <c r="G12476" s="4" t="s">
        <v>50301</v>
      </c>
    </row>
    <row r="12477" spans="1:7">
      <c r="A12477" s="4" t="s">
        <v>50302</v>
      </c>
      <c r="B12477" s="4" t="s">
        <v>50303</v>
      </c>
      <c r="C12477" s="4" t="s">
        <v>464</v>
      </c>
      <c r="D12477" s="4">
        <v>36</v>
      </c>
      <c r="E12477" s="4" t="s">
        <v>50304</v>
      </c>
      <c r="F12477" s="4">
        <v>0.431633502244949</v>
      </c>
      <c r="G12477" s="4" t="s">
        <v>50305</v>
      </c>
    </row>
    <row r="12478" spans="1:7">
      <c r="A12478" s="4" t="s">
        <v>50306</v>
      </c>
      <c r="B12478" s="4" t="s">
        <v>50307</v>
      </c>
      <c r="C12478" s="4" t="s">
        <v>464</v>
      </c>
      <c r="D12478" s="4">
        <v>39</v>
      </c>
      <c r="E12478" s="4" t="s">
        <v>50308</v>
      </c>
      <c r="F12478" s="4">
        <v>0.431203633546829</v>
      </c>
      <c r="G12478" s="4" t="s">
        <v>50309</v>
      </c>
    </row>
    <row r="12479" spans="1:7">
      <c r="A12479" s="4" t="s">
        <v>50310</v>
      </c>
      <c r="B12479" s="4" t="s">
        <v>50311</v>
      </c>
      <c r="C12479" s="4" t="s">
        <v>464</v>
      </c>
      <c r="D12479" s="4">
        <v>39</v>
      </c>
      <c r="E12479" s="4" t="s">
        <v>50312</v>
      </c>
      <c r="F12479" s="4">
        <v>0.431203633546829</v>
      </c>
      <c r="G12479" s="4" t="s">
        <v>50313</v>
      </c>
    </row>
    <row r="12480" spans="1:7">
      <c r="A12480" s="4" t="s">
        <v>50314</v>
      </c>
      <c r="B12480" s="4" t="s">
        <v>50315</v>
      </c>
      <c r="C12480" s="4" t="s">
        <v>464</v>
      </c>
      <c r="D12480" s="4">
        <v>36</v>
      </c>
      <c r="E12480" s="4" t="s">
        <v>50316</v>
      </c>
      <c r="F12480" s="4">
        <v>0.431203633546829</v>
      </c>
      <c r="G12480" s="4" t="s">
        <v>50317</v>
      </c>
    </row>
    <row r="12481" spans="1:7">
      <c r="A12481" s="4" t="s">
        <v>50318</v>
      </c>
      <c r="B12481" s="4" t="s">
        <v>50319</v>
      </c>
      <c r="C12481" s="4" t="s">
        <v>464</v>
      </c>
      <c r="D12481" s="4">
        <v>36</v>
      </c>
      <c r="E12481" s="4" t="s">
        <v>50320</v>
      </c>
      <c r="F12481" s="4">
        <v>0.431203633546829</v>
      </c>
      <c r="G12481" s="4" t="s">
        <v>50321</v>
      </c>
    </row>
    <row r="12482" spans="1:7">
      <c r="A12482" s="4" t="s">
        <v>50322</v>
      </c>
      <c r="B12482" s="4" t="s">
        <v>50323</v>
      </c>
      <c r="C12482" s="4" t="s">
        <v>464</v>
      </c>
      <c r="D12482" s="4">
        <v>36</v>
      </c>
      <c r="E12482" s="4" t="s">
        <v>50324</v>
      </c>
      <c r="F12482" s="4">
        <v>0.431203633546829</v>
      </c>
      <c r="G12482" s="4" t="s">
        <v>50325</v>
      </c>
    </row>
    <row r="12483" spans="1:7">
      <c r="A12483" s="4" t="s">
        <v>50326</v>
      </c>
      <c r="B12483" s="4" t="s">
        <v>50327</v>
      </c>
      <c r="C12483" s="4" t="s">
        <v>464</v>
      </c>
      <c r="D12483" s="4">
        <v>36</v>
      </c>
      <c r="E12483" s="4" t="s">
        <v>50328</v>
      </c>
      <c r="F12483" s="4">
        <v>0.431203633546829</v>
      </c>
      <c r="G12483" s="4" t="s">
        <v>50329</v>
      </c>
    </row>
    <row r="12484" spans="1:7">
      <c r="A12484" s="4" t="s">
        <v>50330</v>
      </c>
      <c r="B12484" s="4" t="s">
        <v>50331</v>
      </c>
      <c r="C12484" s="4" t="s">
        <v>464</v>
      </c>
      <c r="D12484" s="4">
        <v>34</v>
      </c>
      <c r="E12484" s="4" t="s">
        <v>50332</v>
      </c>
      <c r="F12484" s="4">
        <v>0.431203633546829</v>
      </c>
      <c r="G12484" s="4" t="s">
        <v>50333</v>
      </c>
    </row>
    <row r="12485" spans="1:7">
      <c r="A12485" s="4" t="s">
        <v>50334</v>
      </c>
      <c r="B12485" s="4" t="s">
        <v>50335</v>
      </c>
      <c r="C12485" s="4" t="s">
        <v>464</v>
      </c>
      <c r="D12485" s="4">
        <v>34</v>
      </c>
      <c r="E12485" s="4" t="s">
        <v>50336</v>
      </c>
      <c r="F12485" s="4">
        <v>0.431203633546829</v>
      </c>
      <c r="G12485" s="4" t="s">
        <v>50337</v>
      </c>
    </row>
    <row r="12486" spans="1:7">
      <c r="A12486" s="4" t="s">
        <v>50338</v>
      </c>
      <c r="B12486" s="4" t="s">
        <v>50339</v>
      </c>
      <c r="C12486" s="4" t="s">
        <v>464</v>
      </c>
      <c r="D12486" s="4">
        <v>34</v>
      </c>
      <c r="E12486" s="4" t="s">
        <v>50340</v>
      </c>
      <c r="F12486" s="4">
        <v>0.431203633546829</v>
      </c>
      <c r="G12486" s="4" t="s">
        <v>50341</v>
      </c>
    </row>
    <row r="12487" spans="1:7">
      <c r="A12487" s="4" t="s">
        <v>50342</v>
      </c>
      <c r="B12487" s="4" t="s">
        <v>50343</v>
      </c>
      <c r="C12487" s="4" t="s">
        <v>464</v>
      </c>
      <c r="D12487" s="4">
        <v>33</v>
      </c>
      <c r="E12487" s="4" t="s">
        <v>50344</v>
      </c>
      <c r="F12487" s="4">
        <v>0.431203633546829</v>
      </c>
      <c r="G12487" s="4" t="s">
        <v>50345</v>
      </c>
    </row>
    <row r="12488" spans="1:7">
      <c r="A12488" s="4" t="s">
        <v>50346</v>
      </c>
      <c r="B12488" s="4" t="s">
        <v>50347</v>
      </c>
      <c r="C12488" s="4" t="s">
        <v>464</v>
      </c>
      <c r="D12488" s="4">
        <v>33</v>
      </c>
      <c r="E12488" s="4" t="s">
        <v>50348</v>
      </c>
      <c r="F12488" s="4">
        <v>0.431203633546829</v>
      </c>
      <c r="G12488" s="4" t="s">
        <v>50349</v>
      </c>
    </row>
    <row r="12489" spans="1:7">
      <c r="A12489" s="4" t="s">
        <v>50350</v>
      </c>
      <c r="B12489" s="4" t="s">
        <v>50351</v>
      </c>
      <c r="C12489" s="4" t="s">
        <v>464</v>
      </c>
      <c r="D12489" s="4">
        <v>33</v>
      </c>
      <c r="E12489" s="4" t="s">
        <v>50352</v>
      </c>
      <c r="F12489" s="4">
        <v>0.431203633546829</v>
      </c>
      <c r="G12489" s="4" t="s">
        <v>50353</v>
      </c>
    </row>
    <row r="12490" spans="1:7">
      <c r="A12490" s="4" t="s">
        <v>50354</v>
      </c>
      <c r="B12490" s="4" t="s">
        <v>50355</v>
      </c>
      <c r="C12490" s="4" t="s">
        <v>464</v>
      </c>
      <c r="D12490" s="4">
        <v>32</v>
      </c>
      <c r="E12490" s="4" t="s">
        <v>50356</v>
      </c>
      <c r="F12490" s="4">
        <v>0.431203633546829</v>
      </c>
      <c r="G12490" s="4" t="s">
        <v>50357</v>
      </c>
    </row>
    <row r="12491" spans="1:7">
      <c r="A12491" s="4" t="s">
        <v>50358</v>
      </c>
      <c r="B12491" s="4" t="s">
        <v>50359</v>
      </c>
      <c r="C12491" s="4" t="s">
        <v>464</v>
      </c>
      <c r="D12491" s="4">
        <v>32</v>
      </c>
      <c r="E12491" s="4" t="s">
        <v>50360</v>
      </c>
      <c r="F12491" s="4">
        <v>0.431203633546829</v>
      </c>
      <c r="G12491" s="4" t="s">
        <v>50361</v>
      </c>
    </row>
    <row r="12492" spans="1:7">
      <c r="A12492" s="4" t="s">
        <v>50362</v>
      </c>
      <c r="B12492" s="4" t="s">
        <v>50363</v>
      </c>
      <c r="C12492" s="4" t="s">
        <v>464</v>
      </c>
      <c r="D12492" s="4">
        <v>32</v>
      </c>
      <c r="E12492" s="4" t="s">
        <v>50364</v>
      </c>
      <c r="F12492" s="4">
        <v>0.431203633546829</v>
      </c>
      <c r="G12492" s="4" t="s">
        <v>50365</v>
      </c>
    </row>
    <row r="12493" spans="1:7">
      <c r="A12493" s="4" t="s">
        <v>50366</v>
      </c>
      <c r="B12493" s="4" t="s">
        <v>50367</v>
      </c>
      <c r="C12493" s="4" t="s">
        <v>464</v>
      </c>
      <c r="D12493" s="4">
        <v>36</v>
      </c>
      <c r="E12493" s="4" t="s">
        <v>50368</v>
      </c>
      <c r="F12493" s="4">
        <v>0.431020021438599</v>
      </c>
      <c r="G12493" s="4" t="s">
        <v>50369</v>
      </c>
    </row>
    <row r="12494" spans="1:7">
      <c r="A12494" s="4" t="s">
        <v>50370</v>
      </c>
      <c r="B12494" s="4" t="s">
        <v>50371</v>
      </c>
      <c r="C12494" s="4" t="s">
        <v>464</v>
      </c>
      <c r="D12494" s="4">
        <v>34</v>
      </c>
      <c r="E12494" s="4" t="s">
        <v>50372</v>
      </c>
      <c r="F12494" s="4">
        <v>0.431020021438599</v>
      </c>
      <c r="G12494" s="4" t="s">
        <v>50373</v>
      </c>
    </row>
    <row r="12495" spans="1:7">
      <c r="A12495" s="4" t="s">
        <v>50374</v>
      </c>
      <c r="B12495" s="4" t="s">
        <v>50375</v>
      </c>
      <c r="C12495" s="4" t="s">
        <v>464</v>
      </c>
      <c r="D12495" s="4">
        <v>37</v>
      </c>
      <c r="E12495" s="4" t="s">
        <v>50376</v>
      </c>
      <c r="F12495" s="4">
        <v>0.430898308753967</v>
      </c>
      <c r="G12495" s="4" t="s">
        <v>50377</v>
      </c>
    </row>
    <row r="12496" spans="1:7">
      <c r="A12496" s="4" t="s">
        <v>50378</v>
      </c>
      <c r="B12496" s="4" t="s">
        <v>50379</v>
      </c>
      <c r="C12496" s="4" t="s">
        <v>464</v>
      </c>
      <c r="D12496" s="4">
        <v>38</v>
      </c>
      <c r="E12496" s="4" t="s">
        <v>50380</v>
      </c>
      <c r="F12496" s="4">
        <v>0.429345160722733</v>
      </c>
      <c r="G12496" s="4" t="s">
        <v>50381</v>
      </c>
    </row>
    <row r="12497" spans="1:7">
      <c r="A12497" s="4" t="s">
        <v>50382</v>
      </c>
      <c r="B12497" s="4" t="s">
        <v>50383</v>
      </c>
      <c r="C12497" s="4" t="s">
        <v>464</v>
      </c>
      <c r="D12497" s="4">
        <v>35</v>
      </c>
      <c r="E12497" s="4" t="s">
        <v>50384</v>
      </c>
      <c r="F12497" s="4">
        <v>0.429345160722733</v>
      </c>
      <c r="G12497" s="4" t="s">
        <v>50385</v>
      </c>
    </row>
    <row r="12498" spans="1:7">
      <c r="A12498" s="4" t="s">
        <v>50386</v>
      </c>
      <c r="B12498" s="4" t="s">
        <v>50387</v>
      </c>
      <c r="C12498" s="4" t="s">
        <v>464</v>
      </c>
      <c r="D12498" s="4">
        <v>37</v>
      </c>
      <c r="E12498" s="4" t="s">
        <v>50388</v>
      </c>
      <c r="F12498" s="4">
        <v>0.427459239959717</v>
      </c>
      <c r="G12498" s="4" t="s">
        <v>50389</v>
      </c>
    </row>
    <row r="12499" spans="1:7">
      <c r="A12499" s="4" t="s">
        <v>50390</v>
      </c>
      <c r="B12499" s="4" t="s">
        <v>50391</v>
      </c>
      <c r="C12499" s="4" t="s">
        <v>464</v>
      </c>
      <c r="D12499" s="4">
        <v>36</v>
      </c>
      <c r="E12499" s="4" t="s">
        <v>50392</v>
      </c>
      <c r="F12499" s="4">
        <v>0.427459239959717</v>
      </c>
      <c r="G12499" s="4" t="s">
        <v>50393</v>
      </c>
    </row>
    <row r="12500" spans="1:7">
      <c r="A12500" s="4" t="s">
        <v>50394</v>
      </c>
      <c r="B12500" s="4" t="s">
        <v>50395</v>
      </c>
      <c r="C12500" s="4" t="s">
        <v>3050</v>
      </c>
      <c r="D12500" s="4">
        <v>2</v>
      </c>
      <c r="E12500" s="4" t="s">
        <v>50396</v>
      </c>
      <c r="F12500" s="4">
        <v>0.427353233098984</v>
      </c>
      <c r="G12500" s="4" t="s">
        <v>50397</v>
      </c>
    </row>
    <row r="12501" spans="1:7">
      <c r="A12501" s="4" t="s">
        <v>50398</v>
      </c>
      <c r="B12501" s="4" t="s">
        <v>50399</v>
      </c>
      <c r="C12501" s="4" t="s">
        <v>3050</v>
      </c>
      <c r="D12501" s="4">
        <v>2</v>
      </c>
      <c r="E12501" s="4" t="s">
        <v>50400</v>
      </c>
      <c r="F12501" s="4">
        <v>0.427353233098984</v>
      </c>
      <c r="G12501" s="4" t="s">
        <v>50401</v>
      </c>
    </row>
    <row r="12502" spans="1:7">
      <c r="A12502" s="4" t="s">
        <v>50402</v>
      </c>
      <c r="B12502" s="4" t="s">
        <v>50403</v>
      </c>
      <c r="C12502" s="4" t="s">
        <v>464</v>
      </c>
      <c r="D12502" s="4">
        <v>36</v>
      </c>
      <c r="E12502" s="4" t="s">
        <v>50404</v>
      </c>
      <c r="F12502" s="4">
        <v>0.426130354404449</v>
      </c>
      <c r="G12502" s="4" t="s">
        <v>50405</v>
      </c>
    </row>
    <row r="12503" spans="1:7">
      <c r="A12503" s="4" t="s">
        <v>50406</v>
      </c>
      <c r="B12503" s="4" t="s">
        <v>50407</v>
      </c>
      <c r="C12503" s="4" t="s">
        <v>464</v>
      </c>
      <c r="D12503" s="4">
        <v>33</v>
      </c>
      <c r="E12503" s="4" t="s">
        <v>50408</v>
      </c>
      <c r="F12503" s="4">
        <v>0.426130354404449</v>
      </c>
      <c r="G12503" s="4" t="s">
        <v>50409</v>
      </c>
    </row>
    <row r="12504" spans="1:7">
      <c r="A12504" s="4" t="s">
        <v>50410</v>
      </c>
      <c r="B12504" s="4" t="s">
        <v>50411</v>
      </c>
      <c r="C12504" s="4" t="s">
        <v>464</v>
      </c>
      <c r="D12504" s="4">
        <v>32</v>
      </c>
      <c r="E12504" s="4" t="s">
        <v>50412</v>
      </c>
      <c r="F12504" s="4">
        <v>0.426130354404449</v>
      </c>
      <c r="G12504" s="4" t="s">
        <v>50413</v>
      </c>
    </row>
    <row r="12505" spans="1:7">
      <c r="A12505" s="4" t="s">
        <v>50414</v>
      </c>
      <c r="B12505" s="4" t="s">
        <v>50415</v>
      </c>
      <c r="C12505" s="4" t="s">
        <v>464</v>
      </c>
      <c r="D12505" s="4">
        <v>37</v>
      </c>
      <c r="E12505" s="4" t="s">
        <v>50416</v>
      </c>
      <c r="F12505" s="4">
        <v>0.425308763980865</v>
      </c>
      <c r="G12505" s="4" t="s">
        <v>50417</v>
      </c>
    </row>
    <row r="12506" spans="1:7">
      <c r="A12506" s="4" t="s">
        <v>50418</v>
      </c>
      <c r="B12506" s="4" t="s">
        <v>50419</v>
      </c>
      <c r="C12506" s="4" t="s">
        <v>464</v>
      </c>
      <c r="D12506" s="4">
        <v>33</v>
      </c>
      <c r="E12506" s="4" t="s">
        <v>50420</v>
      </c>
      <c r="F12506" s="4">
        <v>0.425308763980865</v>
      </c>
      <c r="G12506" s="4" t="s">
        <v>50421</v>
      </c>
    </row>
    <row r="12507" spans="1:7">
      <c r="A12507" s="4" t="s">
        <v>50422</v>
      </c>
      <c r="B12507" s="4" t="s">
        <v>50423</v>
      </c>
      <c r="C12507" s="4" t="s">
        <v>464</v>
      </c>
      <c r="D12507" s="4">
        <v>42</v>
      </c>
      <c r="E12507" s="4" t="s">
        <v>50424</v>
      </c>
      <c r="F12507" s="4">
        <v>0.425268292427063</v>
      </c>
      <c r="G12507" s="4" t="s">
        <v>50425</v>
      </c>
    </row>
    <row r="12508" spans="1:7">
      <c r="A12508" s="4" t="s">
        <v>50426</v>
      </c>
      <c r="B12508" s="4" t="s">
        <v>50427</v>
      </c>
      <c r="C12508" s="4" t="s">
        <v>464</v>
      </c>
      <c r="D12508" s="4">
        <v>36</v>
      </c>
      <c r="E12508" s="4" t="s">
        <v>50428</v>
      </c>
      <c r="F12508" s="4">
        <v>0.424434453248978</v>
      </c>
      <c r="G12508" s="4" t="s">
        <v>50429</v>
      </c>
    </row>
    <row r="12509" spans="1:7">
      <c r="A12509" s="4" t="s">
        <v>50430</v>
      </c>
      <c r="B12509" s="4" t="s">
        <v>50431</v>
      </c>
      <c r="C12509" s="4" t="s">
        <v>464</v>
      </c>
      <c r="D12509" s="4">
        <v>32</v>
      </c>
      <c r="E12509" s="4" t="s">
        <v>50432</v>
      </c>
      <c r="F12509" s="4">
        <v>0.424430131912231</v>
      </c>
      <c r="G12509" s="4" t="s">
        <v>50433</v>
      </c>
    </row>
    <row r="12510" spans="1:7">
      <c r="A12510" s="4" t="s">
        <v>50434</v>
      </c>
      <c r="B12510" s="4" t="s">
        <v>50435</v>
      </c>
      <c r="C12510" s="4" t="s">
        <v>464</v>
      </c>
      <c r="D12510" s="4">
        <v>33</v>
      </c>
      <c r="E12510" s="4" t="s">
        <v>50436</v>
      </c>
      <c r="F12510" s="4">
        <v>0.424218565225601</v>
      </c>
      <c r="G12510" s="4" t="s">
        <v>50437</v>
      </c>
    </row>
    <row r="12511" spans="1:7">
      <c r="A12511" s="4" t="s">
        <v>50438</v>
      </c>
      <c r="B12511" s="4" t="s">
        <v>50439</v>
      </c>
      <c r="C12511" s="4" t="s">
        <v>464</v>
      </c>
      <c r="D12511" s="4">
        <v>37</v>
      </c>
      <c r="E12511" s="4" t="s">
        <v>50440</v>
      </c>
      <c r="F12511" s="4">
        <v>0.424180150032043</v>
      </c>
      <c r="G12511" s="4" t="s">
        <v>50441</v>
      </c>
    </row>
    <row r="12512" spans="1:7">
      <c r="A12512" s="4" t="s">
        <v>50442</v>
      </c>
      <c r="B12512" s="4" t="s">
        <v>50443</v>
      </c>
      <c r="C12512" s="4" t="s">
        <v>464</v>
      </c>
      <c r="D12512" s="4">
        <v>36</v>
      </c>
      <c r="E12512" s="4" t="s">
        <v>50444</v>
      </c>
      <c r="F12512" s="4">
        <v>0.424023926258087</v>
      </c>
      <c r="G12512" s="4" t="s">
        <v>50445</v>
      </c>
    </row>
    <row r="12513" spans="1:7">
      <c r="A12513" s="4" t="s">
        <v>50446</v>
      </c>
      <c r="B12513" s="4" t="s">
        <v>50447</v>
      </c>
      <c r="C12513" s="4" t="s">
        <v>551</v>
      </c>
      <c r="D12513" s="4">
        <v>10</v>
      </c>
      <c r="E12513" s="4" t="s">
        <v>50448</v>
      </c>
      <c r="F12513" s="4">
        <v>0.423784077167511</v>
      </c>
      <c r="G12513" s="4" t="s">
        <v>50449</v>
      </c>
    </row>
    <row r="12514" spans="1:7">
      <c r="A12514" s="4" t="s">
        <v>50450</v>
      </c>
      <c r="B12514" s="4" t="s">
        <v>50451</v>
      </c>
      <c r="C12514" s="4" t="s">
        <v>464</v>
      </c>
      <c r="D12514" s="4">
        <v>38</v>
      </c>
      <c r="E12514" s="4" t="s">
        <v>50452</v>
      </c>
      <c r="F12514" s="4">
        <v>0.423608869314194</v>
      </c>
      <c r="G12514" s="4" t="s">
        <v>50453</v>
      </c>
    </row>
    <row r="12515" spans="1:7">
      <c r="A12515" s="4" t="s">
        <v>50454</v>
      </c>
      <c r="B12515" s="4" t="s">
        <v>50455</v>
      </c>
      <c r="C12515" s="4" t="s">
        <v>464</v>
      </c>
      <c r="D12515" s="4">
        <v>34</v>
      </c>
      <c r="E12515" s="4" t="s">
        <v>50456</v>
      </c>
      <c r="F12515" s="4">
        <v>0.422992050647736</v>
      </c>
      <c r="G12515" s="4" t="s">
        <v>50457</v>
      </c>
    </row>
    <row r="12516" spans="1:7">
      <c r="A12516" s="4" t="s">
        <v>50458</v>
      </c>
      <c r="B12516" s="4" t="s">
        <v>50459</v>
      </c>
      <c r="C12516" s="4" t="s">
        <v>464</v>
      </c>
      <c r="D12516" s="4">
        <v>31</v>
      </c>
      <c r="E12516" s="4" t="s">
        <v>50460</v>
      </c>
      <c r="F12516" s="4">
        <v>0.422992050647736</v>
      </c>
      <c r="G12516" s="4" t="s">
        <v>50461</v>
      </c>
    </row>
    <row r="12517" spans="1:7">
      <c r="A12517" s="4" t="s">
        <v>50462</v>
      </c>
      <c r="B12517" s="4" t="s">
        <v>50463</v>
      </c>
      <c r="C12517" s="4" t="s">
        <v>464</v>
      </c>
      <c r="D12517" s="4">
        <v>36</v>
      </c>
      <c r="E12517" s="4" t="s">
        <v>50464</v>
      </c>
      <c r="F12517" s="4">
        <v>0.422198235988617</v>
      </c>
      <c r="G12517" s="4" t="s">
        <v>50465</v>
      </c>
    </row>
    <row r="12518" spans="1:7">
      <c r="A12518" s="4" t="s">
        <v>50466</v>
      </c>
      <c r="B12518" s="4" t="s">
        <v>50467</v>
      </c>
      <c r="C12518" s="4" t="s">
        <v>464</v>
      </c>
      <c r="D12518" s="4">
        <v>26</v>
      </c>
      <c r="E12518" s="4" t="s">
        <v>50468</v>
      </c>
      <c r="F12518" s="4">
        <v>0.422198235988617</v>
      </c>
      <c r="G12518" s="4" t="s">
        <v>50469</v>
      </c>
    </row>
    <row r="12519" spans="1:7">
      <c r="A12519" s="4" t="s">
        <v>50470</v>
      </c>
      <c r="B12519" s="4" t="s">
        <v>50471</v>
      </c>
      <c r="C12519" s="4" t="s">
        <v>551</v>
      </c>
      <c r="D12519" s="4">
        <v>13</v>
      </c>
      <c r="E12519" s="4" t="s">
        <v>50472</v>
      </c>
      <c r="F12519" s="4">
        <v>0.422198235988617</v>
      </c>
      <c r="G12519" s="4" t="s">
        <v>50473</v>
      </c>
    </row>
    <row r="12520" spans="1:7">
      <c r="A12520" s="4" t="s">
        <v>50474</v>
      </c>
      <c r="B12520" s="4" t="s">
        <v>50475</v>
      </c>
      <c r="C12520" s="4" t="s">
        <v>3050</v>
      </c>
      <c r="D12520" s="4">
        <v>3</v>
      </c>
      <c r="E12520" s="4" t="s">
        <v>50476</v>
      </c>
      <c r="F12520" s="4">
        <v>0.422198235988617</v>
      </c>
      <c r="G12520" s="4" t="s">
        <v>50477</v>
      </c>
    </row>
    <row r="12521" spans="1:7">
      <c r="A12521" s="4" t="s">
        <v>50478</v>
      </c>
      <c r="B12521" s="4" t="s">
        <v>50479</v>
      </c>
      <c r="C12521" s="4" t="s">
        <v>464</v>
      </c>
      <c r="D12521" s="4">
        <v>41</v>
      </c>
      <c r="E12521" s="4" t="s">
        <v>50480</v>
      </c>
      <c r="F12521" s="4">
        <v>0.422177225351334</v>
      </c>
      <c r="G12521" s="4" t="s">
        <v>50481</v>
      </c>
    </row>
    <row r="12522" spans="1:7">
      <c r="A12522" s="4" t="s">
        <v>50482</v>
      </c>
      <c r="B12522" s="4" t="s">
        <v>50483</v>
      </c>
      <c r="C12522" s="4" t="s">
        <v>464</v>
      </c>
      <c r="D12522" s="4">
        <v>38</v>
      </c>
      <c r="E12522" s="4" t="s">
        <v>50484</v>
      </c>
      <c r="F12522" s="4">
        <v>0.422177225351334</v>
      </c>
      <c r="G12522" s="4" t="s">
        <v>50485</v>
      </c>
    </row>
    <row r="12523" spans="1:7">
      <c r="A12523" s="4" t="s">
        <v>50486</v>
      </c>
      <c r="B12523" s="4" t="s">
        <v>50487</v>
      </c>
      <c r="C12523" s="4" t="s">
        <v>464</v>
      </c>
      <c r="D12523" s="4">
        <v>38</v>
      </c>
      <c r="E12523" s="4" t="s">
        <v>50488</v>
      </c>
      <c r="F12523" s="4">
        <v>0.422177225351334</v>
      </c>
      <c r="G12523" s="4" t="s">
        <v>50489</v>
      </c>
    </row>
    <row r="12524" spans="1:7">
      <c r="A12524" s="4" t="s">
        <v>50490</v>
      </c>
      <c r="B12524" s="4" t="s">
        <v>50491</v>
      </c>
      <c r="C12524" s="4" t="s">
        <v>464</v>
      </c>
      <c r="D12524" s="4">
        <v>37</v>
      </c>
      <c r="E12524" s="4" t="s">
        <v>50492</v>
      </c>
      <c r="F12524" s="4">
        <v>0.422177225351334</v>
      </c>
      <c r="G12524" s="4" t="s">
        <v>50493</v>
      </c>
    </row>
    <row r="12525" spans="1:7">
      <c r="A12525" s="4" t="s">
        <v>50494</v>
      </c>
      <c r="B12525" s="4" t="s">
        <v>50495</v>
      </c>
      <c r="C12525" s="4" t="s">
        <v>464</v>
      </c>
      <c r="D12525" s="4">
        <v>37</v>
      </c>
      <c r="E12525" s="4" t="s">
        <v>50496</v>
      </c>
      <c r="F12525" s="4">
        <v>0.422177225351334</v>
      </c>
      <c r="G12525" s="4" t="s">
        <v>50497</v>
      </c>
    </row>
    <row r="12526" spans="1:7">
      <c r="A12526" s="4" t="s">
        <v>50498</v>
      </c>
      <c r="B12526" s="4" t="s">
        <v>50499</v>
      </c>
      <c r="C12526" s="4" t="s">
        <v>464</v>
      </c>
      <c r="D12526" s="4">
        <v>37</v>
      </c>
      <c r="E12526" s="4" t="s">
        <v>50500</v>
      </c>
      <c r="F12526" s="4">
        <v>0.422177225351334</v>
      </c>
      <c r="G12526" s="4" t="s">
        <v>50501</v>
      </c>
    </row>
    <row r="12527" spans="1:7">
      <c r="A12527" s="4" t="s">
        <v>50502</v>
      </c>
      <c r="B12527" s="4" t="s">
        <v>50503</v>
      </c>
      <c r="C12527" s="4" t="s">
        <v>464</v>
      </c>
      <c r="D12527" s="4">
        <v>37</v>
      </c>
      <c r="E12527" s="4" t="s">
        <v>50504</v>
      </c>
      <c r="F12527" s="4">
        <v>0.422177225351334</v>
      </c>
      <c r="G12527" s="4" t="s">
        <v>50505</v>
      </c>
    </row>
    <row r="12528" spans="1:7">
      <c r="A12528" s="4" t="s">
        <v>50506</v>
      </c>
      <c r="B12528" s="4" t="s">
        <v>50507</v>
      </c>
      <c r="C12528" s="4" t="s">
        <v>464</v>
      </c>
      <c r="D12528" s="4">
        <v>36</v>
      </c>
      <c r="E12528" s="4" t="s">
        <v>50508</v>
      </c>
      <c r="F12528" s="4">
        <v>0.422177225351334</v>
      </c>
      <c r="G12528" s="4" t="s">
        <v>50509</v>
      </c>
    </row>
    <row r="12529" spans="1:7">
      <c r="A12529" s="4" t="s">
        <v>50510</v>
      </c>
      <c r="B12529" s="4" t="s">
        <v>50511</v>
      </c>
      <c r="C12529" s="4" t="s">
        <v>464</v>
      </c>
      <c r="D12529" s="4">
        <v>36</v>
      </c>
      <c r="E12529" s="4" t="s">
        <v>50512</v>
      </c>
      <c r="F12529" s="4">
        <v>0.422177225351334</v>
      </c>
      <c r="G12529" s="4" t="s">
        <v>50513</v>
      </c>
    </row>
    <row r="12530" spans="1:7">
      <c r="A12530" s="4" t="s">
        <v>50514</v>
      </c>
      <c r="B12530" s="4" t="s">
        <v>50515</v>
      </c>
      <c r="C12530" s="4" t="s">
        <v>464</v>
      </c>
      <c r="D12530" s="4">
        <v>36</v>
      </c>
      <c r="E12530" s="4" t="s">
        <v>50516</v>
      </c>
      <c r="F12530" s="4">
        <v>0.422177225351334</v>
      </c>
      <c r="G12530" s="4" t="s">
        <v>50517</v>
      </c>
    </row>
    <row r="12531" spans="1:7">
      <c r="A12531" s="4" t="s">
        <v>50518</v>
      </c>
      <c r="B12531" s="4" t="s">
        <v>50519</v>
      </c>
      <c r="C12531" s="4" t="s">
        <v>464</v>
      </c>
      <c r="D12531" s="4">
        <v>36</v>
      </c>
      <c r="E12531" s="4" t="s">
        <v>50520</v>
      </c>
      <c r="F12531" s="4">
        <v>0.422177225351334</v>
      </c>
      <c r="G12531" s="4" t="s">
        <v>50521</v>
      </c>
    </row>
    <row r="12532" spans="1:7">
      <c r="A12532" s="4" t="s">
        <v>50522</v>
      </c>
      <c r="B12532" s="4" t="s">
        <v>50523</v>
      </c>
      <c r="C12532" s="4" t="s">
        <v>464</v>
      </c>
      <c r="D12532" s="4">
        <v>36</v>
      </c>
      <c r="E12532" s="4" t="s">
        <v>50524</v>
      </c>
      <c r="F12532" s="4">
        <v>0.422177225351334</v>
      </c>
      <c r="G12532" s="4" t="s">
        <v>50525</v>
      </c>
    </row>
    <row r="12533" spans="1:7">
      <c r="A12533" s="4" t="s">
        <v>50526</v>
      </c>
      <c r="B12533" s="4" t="s">
        <v>50527</v>
      </c>
      <c r="C12533" s="4" t="s">
        <v>464</v>
      </c>
      <c r="D12533" s="4">
        <v>36</v>
      </c>
      <c r="E12533" s="4" t="s">
        <v>50528</v>
      </c>
      <c r="F12533" s="4">
        <v>0.422177225351334</v>
      </c>
      <c r="G12533" s="4" t="s">
        <v>50529</v>
      </c>
    </row>
    <row r="12534" spans="1:7">
      <c r="A12534" s="4" t="s">
        <v>50530</v>
      </c>
      <c r="B12534" s="4" t="s">
        <v>50531</v>
      </c>
      <c r="C12534" s="4" t="s">
        <v>464</v>
      </c>
      <c r="D12534" s="4">
        <v>36</v>
      </c>
      <c r="E12534" s="4" t="s">
        <v>50532</v>
      </c>
      <c r="F12534" s="4">
        <v>0.422177225351334</v>
      </c>
      <c r="G12534" s="4" t="s">
        <v>50533</v>
      </c>
    </row>
    <row r="12535" spans="1:7">
      <c r="A12535" s="4" t="s">
        <v>50534</v>
      </c>
      <c r="B12535" s="4" t="s">
        <v>50535</v>
      </c>
      <c r="C12535" s="4" t="s">
        <v>464</v>
      </c>
      <c r="D12535" s="4">
        <v>36</v>
      </c>
      <c r="E12535" s="4" t="s">
        <v>50536</v>
      </c>
      <c r="F12535" s="4">
        <v>0.422177225351334</v>
      </c>
      <c r="G12535" s="4" t="s">
        <v>50537</v>
      </c>
    </row>
    <row r="12536" spans="1:7">
      <c r="A12536" s="4" t="s">
        <v>50538</v>
      </c>
      <c r="B12536" s="4" t="s">
        <v>50539</v>
      </c>
      <c r="C12536" s="4" t="s">
        <v>464</v>
      </c>
      <c r="D12536" s="4">
        <v>34</v>
      </c>
      <c r="E12536" s="4" t="s">
        <v>50540</v>
      </c>
      <c r="F12536" s="4">
        <v>0.422177225351334</v>
      </c>
      <c r="G12536" s="4" t="s">
        <v>50541</v>
      </c>
    </row>
    <row r="12537" spans="1:7">
      <c r="A12537" s="4" t="s">
        <v>50542</v>
      </c>
      <c r="B12537" s="4" t="s">
        <v>50543</v>
      </c>
      <c r="C12537" s="4" t="s">
        <v>464</v>
      </c>
      <c r="D12537" s="4">
        <v>34</v>
      </c>
      <c r="E12537" s="4" t="s">
        <v>50544</v>
      </c>
      <c r="F12537" s="4">
        <v>0.422177225351334</v>
      </c>
      <c r="G12537" s="4" t="s">
        <v>50545</v>
      </c>
    </row>
    <row r="12538" spans="1:7">
      <c r="A12538" s="4" t="s">
        <v>50546</v>
      </c>
      <c r="B12538" s="4" t="s">
        <v>50547</v>
      </c>
      <c r="C12538" s="4" t="s">
        <v>464</v>
      </c>
      <c r="D12538" s="4">
        <v>34</v>
      </c>
      <c r="E12538" s="4" t="s">
        <v>50548</v>
      </c>
      <c r="F12538" s="4">
        <v>0.422177225351334</v>
      </c>
      <c r="G12538" s="4" t="s">
        <v>50549</v>
      </c>
    </row>
    <row r="12539" spans="1:7">
      <c r="A12539" s="4" t="s">
        <v>50550</v>
      </c>
      <c r="B12539" s="4" t="s">
        <v>50551</v>
      </c>
      <c r="C12539" s="4" t="s">
        <v>464</v>
      </c>
      <c r="D12539" s="4">
        <v>34</v>
      </c>
      <c r="E12539" s="4" t="s">
        <v>50552</v>
      </c>
      <c r="F12539" s="4">
        <v>0.422177225351334</v>
      </c>
      <c r="G12539" s="4" t="s">
        <v>50553</v>
      </c>
    </row>
    <row r="12540" spans="1:7">
      <c r="A12540" s="4" t="s">
        <v>50554</v>
      </c>
      <c r="B12540" s="4" t="s">
        <v>50555</v>
      </c>
      <c r="C12540" s="4" t="s">
        <v>464</v>
      </c>
      <c r="D12540" s="4">
        <v>34</v>
      </c>
      <c r="E12540" s="4" t="s">
        <v>50556</v>
      </c>
      <c r="F12540" s="4">
        <v>0.422177225351334</v>
      </c>
      <c r="G12540" s="4" t="s">
        <v>50557</v>
      </c>
    </row>
    <row r="12541" spans="1:7">
      <c r="A12541" s="4" t="s">
        <v>50558</v>
      </c>
      <c r="B12541" s="4" t="s">
        <v>50559</v>
      </c>
      <c r="C12541" s="4" t="s">
        <v>464</v>
      </c>
      <c r="D12541" s="4">
        <v>34</v>
      </c>
      <c r="E12541" s="4" t="s">
        <v>50560</v>
      </c>
      <c r="F12541" s="4">
        <v>0.422177225351334</v>
      </c>
      <c r="G12541" s="4" t="s">
        <v>50561</v>
      </c>
    </row>
    <row r="12542" spans="1:7">
      <c r="A12542" s="4" t="s">
        <v>50562</v>
      </c>
      <c r="B12542" s="4" t="s">
        <v>50563</v>
      </c>
      <c r="C12542" s="4" t="s">
        <v>464</v>
      </c>
      <c r="D12542" s="4">
        <v>33</v>
      </c>
      <c r="E12542" s="4" t="s">
        <v>50564</v>
      </c>
      <c r="F12542" s="4">
        <v>0.422177225351334</v>
      </c>
      <c r="G12542" s="4" t="s">
        <v>50565</v>
      </c>
    </row>
    <row r="12543" spans="1:7">
      <c r="A12543" s="4" t="s">
        <v>50566</v>
      </c>
      <c r="B12543" s="4" t="s">
        <v>50567</v>
      </c>
      <c r="C12543" s="4" t="s">
        <v>464</v>
      </c>
      <c r="D12543" s="4">
        <v>33</v>
      </c>
      <c r="E12543" s="4" t="s">
        <v>50568</v>
      </c>
      <c r="F12543" s="4">
        <v>0.422177225351334</v>
      </c>
      <c r="G12543" s="4" t="s">
        <v>50569</v>
      </c>
    </row>
    <row r="12544" spans="1:7">
      <c r="A12544" s="4" t="s">
        <v>50570</v>
      </c>
      <c r="B12544" s="4" t="s">
        <v>50571</v>
      </c>
      <c r="C12544" s="4" t="s">
        <v>464</v>
      </c>
      <c r="D12544" s="4">
        <v>33</v>
      </c>
      <c r="E12544" s="4" t="s">
        <v>50572</v>
      </c>
      <c r="F12544" s="4">
        <v>0.422177225351334</v>
      </c>
      <c r="G12544" s="4" t="s">
        <v>50573</v>
      </c>
    </row>
    <row r="12545" spans="1:7">
      <c r="A12545" s="4" t="s">
        <v>50574</v>
      </c>
      <c r="B12545" s="4" t="s">
        <v>50575</v>
      </c>
      <c r="C12545" s="4" t="s">
        <v>464</v>
      </c>
      <c r="D12545" s="4">
        <v>33</v>
      </c>
      <c r="E12545" s="4" t="s">
        <v>50576</v>
      </c>
      <c r="F12545" s="4">
        <v>0.422177225351334</v>
      </c>
      <c r="G12545" s="4" t="s">
        <v>50577</v>
      </c>
    </row>
    <row r="12546" spans="1:7">
      <c r="A12546" s="4" t="s">
        <v>50578</v>
      </c>
      <c r="B12546" s="4" t="s">
        <v>50579</v>
      </c>
      <c r="C12546" s="4" t="s">
        <v>464</v>
      </c>
      <c r="D12546" s="4">
        <v>32</v>
      </c>
      <c r="E12546" s="4" t="s">
        <v>50580</v>
      </c>
      <c r="F12546" s="4">
        <v>0.422177225351334</v>
      </c>
      <c r="G12546" s="4" t="s">
        <v>50581</v>
      </c>
    </row>
    <row r="12547" spans="1:7">
      <c r="A12547" s="4" t="s">
        <v>50582</v>
      </c>
      <c r="B12547" s="4" t="s">
        <v>50583</v>
      </c>
      <c r="C12547" s="4" t="s">
        <v>464</v>
      </c>
      <c r="D12547" s="4">
        <v>31</v>
      </c>
      <c r="E12547" s="4" t="s">
        <v>50584</v>
      </c>
      <c r="F12547" s="4">
        <v>0.422177225351334</v>
      </c>
      <c r="G12547" s="4" t="s">
        <v>50585</v>
      </c>
    </row>
    <row r="12548" spans="1:7">
      <c r="A12548" s="4" t="s">
        <v>50586</v>
      </c>
      <c r="B12548" s="4" t="s">
        <v>50587</v>
      </c>
      <c r="C12548" s="4" t="s">
        <v>464</v>
      </c>
      <c r="D12548" s="4">
        <v>31</v>
      </c>
      <c r="E12548" s="4" t="s">
        <v>50588</v>
      </c>
      <c r="F12548" s="4">
        <v>0.422177225351334</v>
      </c>
      <c r="G12548" s="4" t="s">
        <v>50589</v>
      </c>
    </row>
    <row r="12549" spans="1:7">
      <c r="A12549" s="4" t="s">
        <v>50590</v>
      </c>
      <c r="B12549" s="4" t="s">
        <v>50591</v>
      </c>
      <c r="C12549" s="4" t="s">
        <v>464</v>
      </c>
      <c r="D12549" s="4">
        <v>31</v>
      </c>
      <c r="E12549" s="4" t="s">
        <v>50592</v>
      </c>
      <c r="F12549" s="4">
        <v>0.422177225351334</v>
      </c>
      <c r="G12549" s="4" t="s">
        <v>50593</v>
      </c>
    </row>
    <row r="12550" spans="1:7">
      <c r="A12550" s="4" t="s">
        <v>50594</v>
      </c>
      <c r="B12550" s="4" t="s">
        <v>50595</v>
      </c>
      <c r="C12550" s="4" t="s">
        <v>464</v>
      </c>
      <c r="D12550" s="4">
        <v>31</v>
      </c>
      <c r="E12550" s="4" t="s">
        <v>50596</v>
      </c>
      <c r="F12550" s="4">
        <v>0.422177225351334</v>
      </c>
      <c r="G12550" s="4" t="s">
        <v>50597</v>
      </c>
    </row>
    <row r="12551" spans="1:7">
      <c r="A12551" s="4" t="s">
        <v>50598</v>
      </c>
      <c r="B12551" s="4" t="s">
        <v>50599</v>
      </c>
      <c r="C12551" s="4" t="s">
        <v>464</v>
      </c>
      <c r="D12551" s="4">
        <v>31</v>
      </c>
      <c r="E12551" s="4" t="s">
        <v>50600</v>
      </c>
      <c r="F12551" s="4">
        <v>0.422177225351334</v>
      </c>
      <c r="G12551" s="4" t="s">
        <v>50601</v>
      </c>
    </row>
    <row r="12552" spans="1:7">
      <c r="A12552" s="4" t="s">
        <v>50602</v>
      </c>
      <c r="B12552" s="4" t="s">
        <v>50603</v>
      </c>
      <c r="C12552" s="4" t="s">
        <v>464</v>
      </c>
      <c r="D12552" s="4">
        <v>30</v>
      </c>
      <c r="E12552" s="4" t="s">
        <v>50604</v>
      </c>
      <c r="F12552" s="4">
        <v>0.422177225351334</v>
      </c>
      <c r="G12552" s="4" t="s">
        <v>50605</v>
      </c>
    </row>
    <row r="12553" spans="1:7">
      <c r="A12553" s="4" t="s">
        <v>50606</v>
      </c>
      <c r="B12553" s="4" t="s">
        <v>50607</v>
      </c>
      <c r="C12553" s="4" t="s">
        <v>4103</v>
      </c>
      <c r="D12553" s="4">
        <v>30</v>
      </c>
      <c r="E12553" s="4" t="s">
        <v>50608</v>
      </c>
      <c r="F12553" s="4">
        <v>0.422177225351334</v>
      </c>
      <c r="G12553" s="4" t="s">
        <v>50609</v>
      </c>
    </row>
    <row r="12554" spans="1:7">
      <c r="A12554" s="4" t="s">
        <v>50610</v>
      </c>
      <c r="B12554" s="4" t="s">
        <v>50611</v>
      </c>
      <c r="C12554" s="4" t="s">
        <v>464</v>
      </c>
      <c r="D12554" s="4">
        <v>30</v>
      </c>
      <c r="E12554" s="4" t="s">
        <v>50612</v>
      </c>
      <c r="F12554" s="4">
        <v>0.422177225351334</v>
      </c>
      <c r="G12554" s="4" t="s">
        <v>50613</v>
      </c>
    </row>
    <row r="12555" spans="1:7">
      <c r="A12555" s="4" t="s">
        <v>50614</v>
      </c>
      <c r="B12555" s="4" t="s">
        <v>50615</v>
      </c>
      <c r="C12555" s="4" t="s">
        <v>464</v>
      </c>
      <c r="D12555" s="4">
        <v>29</v>
      </c>
      <c r="E12555" s="4" t="s">
        <v>50616</v>
      </c>
      <c r="F12555" s="4">
        <v>0.422177225351334</v>
      </c>
      <c r="G12555" s="4" t="s">
        <v>50617</v>
      </c>
    </row>
    <row r="12556" spans="1:7">
      <c r="A12556" s="4" t="s">
        <v>50618</v>
      </c>
      <c r="B12556" s="4" t="s">
        <v>50619</v>
      </c>
      <c r="C12556" s="4" t="s">
        <v>464</v>
      </c>
      <c r="D12556" s="4">
        <v>26</v>
      </c>
      <c r="E12556" s="4" t="s">
        <v>50620</v>
      </c>
      <c r="F12556" s="4">
        <v>0.422177225351334</v>
      </c>
      <c r="G12556" s="4" t="s">
        <v>50621</v>
      </c>
    </row>
    <row r="12557" spans="1:7">
      <c r="A12557" s="4" t="s">
        <v>50622</v>
      </c>
      <c r="B12557" s="4" t="s">
        <v>50623</v>
      </c>
      <c r="C12557" s="4" t="s">
        <v>551</v>
      </c>
      <c r="D12557" s="4">
        <v>24</v>
      </c>
      <c r="E12557" s="4" t="s">
        <v>50624</v>
      </c>
      <c r="F12557" s="4">
        <v>0.422177225351334</v>
      </c>
      <c r="G12557" s="4" t="s">
        <v>50625</v>
      </c>
    </row>
    <row r="12558" spans="1:7">
      <c r="A12558" s="4" t="s">
        <v>50626</v>
      </c>
      <c r="B12558" s="4" t="s">
        <v>50627</v>
      </c>
      <c r="C12558" s="4" t="s">
        <v>464</v>
      </c>
      <c r="D12558" s="4">
        <v>23</v>
      </c>
      <c r="E12558" s="4" t="s">
        <v>50628</v>
      </c>
      <c r="F12558" s="4">
        <v>0.422177225351334</v>
      </c>
      <c r="G12558" s="4" t="s">
        <v>50629</v>
      </c>
    </row>
    <row r="12559" spans="1:7">
      <c r="A12559" s="4" t="s">
        <v>50630</v>
      </c>
      <c r="B12559" s="4" t="s">
        <v>50631</v>
      </c>
      <c r="C12559" s="4" t="s">
        <v>464</v>
      </c>
      <c r="D12559" s="4">
        <v>20</v>
      </c>
      <c r="E12559" s="4" t="s">
        <v>50632</v>
      </c>
      <c r="F12559" s="4">
        <v>0.422177225351334</v>
      </c>
      <c r="G12559" s="4" t="s">
        <v>50633</v>
      </c>
    </row>
    <row r="12560" spans="1:7">
      <c r="A12560" s="4" t="s">
        <v>50634</v>
      </c>
      <c r="B12560" s="4" t="s">
        <v>50635</v>
      </c>
      <c r="C12560" s="4" t="s">
        <v>464</v>
      </c>
      <c r="D12560" s="4">
        <v>15</v>
      </c>
      <c r="E12560" s="4" t="s">
        <v>50636</v>
      </c>
      <c r="F12560" s="4">
        <v>0.422177225351334</v>
      </c>
      <c r="G12560" s="4" t="s">
        <v>50637</v>
      </c>
    </row>
    <row r="12561" spans="1:7">
      <c r="A12561" s="4" t="s">
        <v>50638</v>
      </c>
      <c r="B12561" s="4" t="s">
        <v>50639</v>
      </c>
      <c r="C12561" s="4" t="s">
        <v>551</v>
      </c>
      <c r="D12561" s="4">
        <v>12</v>
      </c>
      <c r="E12561" s="4" t="s">
        <v>50640</v>
      </c>
      <c r="F12561" s="4">
        <v>0.422177225351334</v>
      </c>
      <c r="G12561" s="4" t="s">
        <v>50641</v>
      </c>
    </row>
    <row r="12562" spans="1:7">
      <c r="A12562" s="4" t="s">
        <v>50642</v>
      </c>
      <c r="B12562" s="4" t="s">
        <v>50643</v>
      </c>
      <c r="C12562" s="4" t="s">
        <v>4103</v>
      </c>
      <c r="D12562" s="4">
        <v>10</v>
      </c>
      <c r="E12562" s="4" t="s">
        <v>50644</v>
      </c>
      <c r="F12562" s="4">
        <v>0.422177225351334</v>
      </c>
      <c r="G12562" s="4" t="s">
        <v>50645</v>
      </c>
    </row>
    <row r="12563" spans="1:7">
      <c r="A12563" s="4" t="s">
        <v>50646</v>
      </c>
      <c r="B12563" s="4" t="s">
        <v>50647</v>
      </c>
      <c r="C12563" s="4" t="s">
        <v>4103</v>
      </c>
      <c r="D12563" s="4">
        <v>9</v>
      </c>
      <c r="E12563" s="4" t="s">
        <v>50648</v>
      </c>
      <c r="F12563" s="4">
        <v>0.422177225351334</v>
      </c>
      <c r="G12563" s="4" t="s">
        <v>50649</v>
      </c>
    </row>
    <row r="12564" spans="1:7">
      <c r="A12564" s="4" t="s">
        <v>50650</v>
      </c>
      <c r="B12564" s="4" t="s">
        <v>50651</v>
      </c>
      <c r="C12564" s="4" t="s">
        <v>464</v>
      </c>
      <c r="D12564" s="4">
        <v>35</v>
      </c>
      <c r="E12564" s="4" t="s">
        <v>50652</v>
      </c>
      <c r="F12564" s="4">
        <v>0.422050535678864</v>
      </c>
      <c r="G12564" s="4" t="s">
        <v>50653</v>
      </c>
    </row>
    <row r="12565" spans="1:7">
      <c r="A12565" s="4" t="s">
        <v>50654</v>
      </c>
      <c r="B12565" s="4" t="s">
        <v>50655</v>
      </c>
      <c r="C12565" s="4" t="s">
        <v>4103</v>
      </c>
      <c r="D12565" s="4">
        <v>5</v>
      </c>
      <c r="E12565" s="4" t="s">
        <v>50656</v>
      </c>
      <c r="F12565" s="4">
        <v>0.422050535678864</v>
      </c>
      <c r="G12565" s="4" t="s">
        <v>50657</v>
      </c>
    </row>
    <row r="12566" spans="1:7">
      <c r="A12566" s="4" t="s">
        <v>50658</v>
      </c>
      <c r="B12566" s="4" t="s">
        <v>50659</v>
      </c>
      <c r="C12566" s="4" t="s">
        <v>464</v>
      </c>
      <c r="D12566" s="4">
        <v>38</v>
      </c>
      <c r="E12566" s="4" t="s">
        <v>50660</v>
      </c>
      <c r="F12566" s="4">
        <v>0.421927869319916</v>
      </c>
      <c r="G12566" s="4" t="s">
        <v>50661</v>
      </c>
    </row>
    <row r="12567" spans="1:7">
      <c r="A12567" s="4" t="s">
        <v>50662</v>
      </c>
      <c r="B12567" s="4" t="s">
        <v>50663</v>
      </c>
      <c r="C12567" s="4" t="s">
        <v>464</v>
      </c>
      <c r="D12567" s="4">
        <v>35</v>
      </c>
      <c r="E12567" s="4" t="s">
        <v>50664</v>
      </c>
      <c r="F12567" s="4">
        <v>0.421927869319916</v>
      </c>
      <c r="G12567" s="4" t="s">
        <v>50665</v>
      </c>
    </row>
    <row r="12568" spans="1:7">
      <c r="A12568" s="4" t="s">
        <v>50666</v>
      </c>
      <c r="B12568" s="4" t="s">
        <v>50667</v>
      </c>
      <c r="C12568" s="4" t="s">
        <v>464</v>
      </c>
      <c r="D12568" s="4">
        <v>34</v>
      </c>
      <c r="E12568" s="4" t="s">
        <v>50668</v>
      </c>
      <c r="F12568" s="4">
        <v>0.421793758869171</v>
      </c>
      <c r="G12568" s="4" t="s">
        <v>50669</v>
      </c>
    </row>
    <row r="12569" spans="1:7">
      <c r="A12569" s="4" t="s">
        <v>50670</v>
      </c>
      <c r="B12569" s="4" t="s">
        <v>50671</v>
      </c>
      <c r="C12569" s="4" t="s">
        <v>464</v>
      </c>
      <c r="D12569" s="4">
        <v>40</v>
      </c>
      <c r="E12569" s="4" t="s">
        <v>50672</v>
      </c>
      <c r="F12569" s="4">
        <v>0.421640366315842</v>
      </c>
      <c r="G12569" s="4" t="s">
        <v>50673</v>
      </c>
    </row>
    <row r="12570" spans="1:7">
      <c r="A12570" s="4" t="s">
        <v>50674</v>
      </c>
      <c r="B12570" s="4" t="s">
        <v>50675</v>
      </c>
      <c r="C12570" s="4" t="s">
        <v>464</v>
      </c>
      <c r="D12570" s="4">
        <v>38</v>
      </c>
      <c r="E12570" s="4" t="s">
        <v>50676</v>
      </c>
      <c r="F12570" s="4">
        <v>0.421316206455231</v>
      </c>
      <c r="G12570" s="4" t="s">
        <v>50677</v>
      </c>
    </row>
    <row r="12571" spans="1:7">
      <c r="A12571" s="4" t="s">
        <v>50678</v>
      </c>
      <c r="B12571" s="4" t="s">
        <v>50679</v>
      </c>
      <c r="C12571" s="4" t="s">
        <v>464</v>
      </c>
      <c r="D12571" s="4">
        <v>37</v>
      </c>
      <c r="E12571" s="4" t="s">
        <v>50680</v>
      </c>
      <c r="F12571" s="4">
        <v>0.420835703611374</v>
      </c>
      <c r="G12571" s="4" t="s">
        <v>50681</v>
      </c>
    </row>
    <row r="12572" spans="1:7">
      <c r="A12572" s="4" t="s">
        <v>50682</v>
      </c>
      <c r="B12572" s="4" t="s">
        <v>50683</v>
      </c>
      <c r="C12572" s="4" t="s">
        <v>464</v>
      </c>
      <c r="D12572" s="4">
        <v>33</v>
      </c>
      <c r="E12572" s="4" t="s">
        <v>50684</v>
      </c>
      <c r="F12572" s="4">
        <v>0.420835703611374</v>
      </c>
      <c r="G12572" s="4" t="s">
        <v>50685</v>
      </c>
    </row>
    <row r="12573" spans="1:7">
      <c r="A12573" s="4" t="s">
        <v>50686</v>
      </c>
      <c r="B12573" s="4" t="s">
        <v>50687</v>
      </c>
      <c r="C12573" s="4" t="s">
        <v>464</v>
      </c>
      <c r="D12573" s="4">
        <v>37</v>
      </c>
      <c r="E12573" s="4" t="s">
        <v>50688</v>
      </c>
      <c r="F12573" s="4">
        <v>0.418923854827881</v>
      </c>
      <c r="G12573" s="4" t="s">
        <v>50689</v>
      </c>
    </row>
    <row r="12574" spans="1:7">
      <c r="A12574" s="4" t="s">
        <v>50690</v>
      </c>
      <c r="B12574" s="4" t="s">
        <v>50691</v>
      </c>
      <c r="C12574" s="4" t="s">
        <v>464</v>
      </c>
      <c r="D12574" s="4">
        <v>33</v>
      </c>
      <c r="E12574" s="4" t="s">
        <v>50692</v>
      </c>
      <c r="F12574" s="4">
        <v>0.41668102145195</v>
      </c>
      <c r="G12574" s="4" t="s">
        <v>50693</v>
      </c>
    </row>
    <row r="12575" spans="1:7">
      <c r="A12575" s="4" t="s">
        <v>50694</v>
      </c>
      <c r="B12575" s="4" t="s">
        <v>50695</v>
      </c>
      <c r="C12575" s="4" t="s">
        <v>464</v>
      </c>
      <c r="D12575" s="4">
        <v>37</v>
      </c>
      <c r="E12575" s="4" t="s">
        <v>50696</v>
      </c>
      <c r="F12575" s="4">
        <v>0.416400969028473</v>
      </c>
      <c r="G12575" s="4" t="s">
        <v>50697</v>
      </c>
    </row>
    <row r="12576" spans="1:7">
      <c r="A12576" s="4" t="s">
        <v>50698</v>
      </c>
      <c r="B12576" s="4" t="s">
        <v>50699</v>
      </c>
      <c r="C12576" s="4" t="s">
        <v>464</v>
      </c>
      <c r="D12576" s="4">
        <v>35</v>
      </c>
      <c r="E12576" s="4" t="s">
        <v>50700</v>
      </c>
      <c r="F12576" s="4">
        <v>0.416400969028473</v>
      </c>
      <c r="G12576" s="4" t="s">
        <v>50701</v>
      </c>
    </row>
    <row r="12577" spans="1:7">
      <c r="A12577" s="4" t="s">
        <v>50702</v>
      </c>
      <c r="B12577" s="4" t="s">
        <v>50703</v>
      </c>
      <c r="C12577" s="4" t="s">
        <v>464</v>
      </c>
      <c r="D12577" s="4">
        <v>34</v>
      </c>
      <c r="E12577" s="4" t="s">
        <v>50704</v>
      </c>
      <c r="F12577" s="4">
        <v>0.416400969028473</v>
      </c>
      <c r="G12577" s="4" t="s">
        <v>50705</v>
      </c>
    </row>
    <row r="12578" spans="1:7">
      <c r="A12578" s="4" t="s">
        <v>50706</v>
      </c>
      <c r="B12578" s="4" t="s">
        <v>50707</v>
      </c>
      <c r="C12578" s="4" t="s">
        <v>464</v>
      </c>
      <c r="D12578" s="4">
        <v>34</v>
      </c>
      <c r="E12578" s="4" t="s">
        <v>50708</v>
      </c>
      <c r="F12578" s="4">
        <v>0.416400969028473</v>
      </c>
      <c r="G12578" s="4" t="s">
        <v>50709</v>
      </c>
    </row>
    <row r="12579" spans="1:7">
      <c r="A12579" s="4" t="s">
        <v>50710</v>
      </c>
      <c r="B12579" s="4" t="s">
        <v>50711</v>
      </c>
      <c r="C12579" s="4" t="s">
        <v>464</v>
      </c>
      <c r="D12579" s="4">
        <v>34</v>
      </c>
      <c r="E12579" s="4" t="s">
        <v>50712</v>
      </c>
      <c r="F12579" s="4">
        <v>0.416400969028473</v>
      </c>
      <c r="G12579" s="4" t="s">
        <v>50713</v>
      </c>
    </row>
    <row r="12580" spans="1:7">
      <c r="A12580" s="4" t="s">
        <v>50714</v>
      </c>
      <c r="B12580" s="4" t="s">
        <v>50715</v>
      </c>
      <c r="C12580" s="4" t="s">
        <v>464</v>
      </c>
      <c r="D12580" s="4">
        <v>33</v>
      </c>
      <c r="E12580" s="4" t="s">
        <v>50716</v>
      </c>
      <c r="F12580" s="4">
        <v>0.416400969028473</v>
      </c>
      <c r="G12580" s="4" t="s">
        <v>50717</v>
      </c>
    </row>
    <row r="12581" spans="1:7">
      <c r="A12581" s="4" t="s">
        <v>50718</v>
      </c>
      <c r="B12581" s="4" t="s">
        <v>50719</v>
      </c>
      <c r="C12581" s="4" t="s">
        <v>464</v>
      </c>
      <c r="D12581" s="4">
        <v>33</v>
      </c>
      <c r="E12581" s="4" t="s">
        <v>50720</v>
      </c>
      <c r="F12581" s="4">
        <v>0.416400969028473</v>
      </c>
      <c r="G12581" s="4" t="s">
        <v>50721</v>
      </c>
    </row>
    <row r="12582" spans="1:7">
      <c r="A12582" s="4" t="s">
        <v>50722</v>
      </c>
      <c r="B12582" s="4" t="s">
        <v>50723</v>
      </c>
      <c r="C12582" s="4" t="s">
        <v>464</v>
      </c>
      <c r="D12582" s="4">
        <v>33</v>
      </c>
      <c r="E12582" s="4" t="s">
        <v>50724</v>
      </c>
      <c r="F12582" s="4">
        <v>0.416400969028473</v>
      </c>
      <c r="G12582" s="4" t="s">
        <v>50725</v>
      </c>
    </row>
    <row r="12583" spans="1:7">
      <c r="A12583" s="4" t="s">
        <v>50726</v>
      </c>
      <c r="B12583" s="4" t="s">
        <v>50727</v>
      </c>
      <c r="C12583" s="4" t="s">
        <v>464</v>
      </c>
      <c r="D12583" s="4">
        <v>32</v>
      </c>
      <c r="E12583" s="4" t="s">
        <v>50728</v>
      </c>
      <c r="F12583" s="4">
        <v>0.416400969028473</v>
      </c>
      <c r="G12583" s="4" t="s">
        <v>50729</v>
      </c>
    </row>
    <row r="12584" spans="1:7">
      <c r="A12584" s="4" t="s">
        <v>50730</v>
      </c>
      <c r="B12584" s="4" t="s">
        <v>50731</v>
      </c>
      <c r="C12584" s="4" t="s">
        <v>464</v>
      </c>
      <c r="D12584" s="4">
        <v>31</v>
      </c>
      <c r="E12584" s="4" t="s">
        <v>50732</v>
      </c>
      <c r="F12584" s="4">
        <v>0.416400969028473</v>
      </c>
      <c r="G12584" s="4" t="s">
        <v>50733</v>
      </c>
    </row>
    <row r="12585" spans="1:7">
      <c r="A12585" s="4" t="s">
        <v>50734</v>
      </c>
      <c r="B12585" s="4" t="s">
        <v>50735</v>
      </c>
      <c r="C12585" s="4" t="s">
        <v>464</v>
      </c>
      <c r="D12585" s="4">
        <v>30</v>
      </c>
      <c r="E12585" s="4" t="s">
        <v>50736</v>
      </c>
      <c r="F12585" s="4">
        <v>0.416400969028473</v>
      </c>
      <c r="G12585" s="4" t="s">
        <v>50737</v>
      </c>
    </row>
    <row r="12586" spans="1:7">
      <c r="A12586" s="4" t="s">
        <v>50738</v>
      </c>
      <c r="B12586" s="4" t="s">
        <v>50739</v>
      </c>
      <c r="C12586" s="4" t="s">
        <v>464</v>
      </c>
      <c r="D12586" s="4">
        <v>36</v>
      </c>
      <c r="E12586" s="4" t="s">
        <v>50740</v>
      </c>
      <c r="F12586" s="4">
        <v>0.416255831718445</v>
      </c>
      <c r="G12586" s="4" t="s">
        <v>50741</v>
      </c>
    </row>
    <row r="12587" spans="1:7">
      <c r="A12587" s="4" t="s">
        <v>50742</v>
      </c>
      <c r="B12587" s="4" t="s">
        <v>50743</v>
      </c>
      <c r="C12587" s="4" t="s">
        <v>464</v>
      </c>
      <c r="D12587" s="4">
        <v>37</v>
      </c>
      <c r="E12587" s="4" t="s">
        <v>50744</v>
      </c>
      <c r="F12587" s="4">
        <v>0.415443956851959</v>
      </c>
      <c r="G12587" s="4" t="s">
        <v>50745</v>
      </c>
    </row>
    <row r="12588" spans="1:7">
      <c r="A12588" s="4" t="s">
        <v>50746</v>
      </c>
      <c r="B12588" s="4" t="s">
        <v>50747</v>
      </c>
      <c r="C12588" s="4" t="s">
        <v>464</v>
      </c>
      <c r="D12588" s="4">
        <v>33</v>
      </c>
      <c r="E12588" s="4" t="s">
        <v>50748</v>
      </c>
      <c r="F12588" s="4">
        <v>0.415199130773544</v>
      </c>
      <c r="G12588" s="4" t="s">
        <v>50749</v>
      </c>
    </row>
    <row r="12589" spans="1:7">
      <c r="A12589" s="4" t="s">
        <v>50750</v>
      </c>
      <c r="B12589" s="4" t="s">
        <v>50751</v>
      </c>
      <c r="C12589" s="4" t="s">
        <v>464</v>
      </c>
      <c r="D12589" s="4">
        <v>41</v>
      </c>
      <c r="E12589" s="4" t="s">
        <v>50752</v>
      </c>
      <c r="F12589" s="4">
        <v>0.414631068706512</v>
      </c>
      <c r="G12589" s="4" t="s">
        <v>50753</v>
      </c>
    </row>
    <row r="12590" spans="1:7">
      <c r="A12590" s="4" t="s">
        <v>50754</v>
      </c>
      <c r="B12590" s="4" t="s">
        <v>50755</v>
      </c>
      <c r="C12590" s="4" t="s">
        <v>464</v>
      </c>
      <c r="D12590" s="4">
        <v>38</v>
      </c>
      <c r="E12590" s="4" t="s">
        <v>50756</v>
      </c>
      <c r="F12590" s="4">
        <v>0.414631068706512</v>
      </c>
      <c r="G12590" s="4" t="s">
        <v>50757</v>
      </c>
    </row>
    <row r="12591" spans="1:7">
      <c r="A12591" s="4" t="s">
        <v>50758</v>
      </c>
      <c r="B12591" s="4" t="s">
        <v>50759</v>
      </c>
      <c r="C12591" s="4" t="s">
        <v>551</v>
      </c>
      <c r="D12591" s="4">
        <v>18</v>
      </c>
      <c r="E12591" s="4" t="s">
        <v>50760</v>
      </c>
      <c r="F12591" s="4">
        <v>0.414015918970108</v>
      </c>
      <c r="G12591" s="4" t="s">
        <v>50761</v>
      </c>
    </row>
    <row r="12592" spans="1:7">
      <c r="A12592" s="4" t="s">
        <v>50762</v>
      </c>
      <c r="B12592" s="4" t="s">
        <v>50763</v>
      </c>
      <c r="C12592" s="4" t="s">
        <v>464</v>
      </c>
      <c r="D12592" s="4">
        <v>37</v>
      </c>
      <c r="E12592" s="4" t="s">
        <v>50764</v>
      </c>
      <c r="F12592" s="4">
        <v>0.412395864725113</v>
      </c>
      <c r="G12592" s="4" t="s">
        <v>50765</v>
      </c>
    </row>
    <row r="12593" spans="1:7">
      <c r="A12593" s="4" t="s">
        <v>50766</v>
      </c>
      <c r="B12593" s="4" t="s">
        <v>50767</v>
      </c>
      <c r="C12593" s="4" t="s">
        <v>464</v>
      </c>
      <c r="D12593" s="4">
        <v>24</v>
      </c>
      <c r="E12593" s="4" t="s">
        <v>50768</v>
      </c>
      <c r="F12593" s="4">
        <v>0.411623418331146</v>
      </c>
      <c r="G12593" s="4" t="s">
        <v>50769</v>
      </c>
    </row>
    <row r="12594" spans="1:7">
      <c r="A12594" s="4" t="s">
        <v>50770</v>
      </c>
      <c r="B12594" s="4" t="s">
        <v>50771</v>
      </c>
      <c r="C12594" s="4" t="s">
        <v>464</v>
      </c>
      <c r="D12594" s="4">
        <v>35</v>
      </c>
      <c r="E12594" s="4" t="s">
        <v>50772</v>
      </c>
      <c r="F12594" s="4">
        <v>0.411177158355713</v>
      </c>
      <c r="G12594" s="4" t="s">
        <v>50773</v>
      </c>
    </row>
    <row r="12595" spans="1:7">
      <c r="A12595" s="4" t="s">
        <v>50774</v>
      </c>
      <c r="B12595" s="4" t="s">
        <v>50775</v>
      </c>
      <c r="C12595" s="4" t="s">
        <v>3050</v>
      </c>
      <c r="D12595" s="4">
        <v>2</v>
      </c>
      <c r="E12595" s="4" t="s">
        <v>50776</v>
      </c>
      <c r="F12595" s="4">
        <v>0.411112368106842</v>
      </c>
      <c r="G12595" s="4" t="s">
        <v>50777</v>
      </c>
    </row>
    <row r="12596" spans="1:7">
      <c r="A12596" s="4" t="s">
        <v>50778</v>
      </c>
      <c r="B12596" s="4" t="s">
        <v>50779</v>
      </c>
      <c r="C12596" s="4" t="s">
        <v>464</v>
      </c>
      <c r="D12596" s="4">
        <v>34</v>
      </c>
      <c r="E12596" s="4" t="s">
        <v>50780</v>
      </c>
      <c r="F12596" s="4">
        <v>0.410565853118896</v>
      </c>
      <c r="G12596" s="4" t="s">
        <v>50781</v>
      </c>
    </row>
    <row r="12597" spans="1:7">
      <c r="A12597" s="4" t="s">
        <v>50782</v>
      </c>
      <c r="B12597" s="4" t="s">
        <v>50783</v>
      </c>
      <c r="C12597" s="4" t="s">
        <v>464</v>
      </c>
      <c r="D12597" s="4">
        <v>36</v>
      </c>
      <c r="E12597" s="4" t="s">
        <v>50784</v>
      </c>
      <c r="F12597" s="4">
        <v>0.410385102033615</v>
      </c>
      <c r="G12597" s="4" t="s">
        <v>50785</v>
      </c>
    </row>
    <row r="12598" spans="1:7">
      <c r="A12598" s="4" t="s">
        <v>50786</v>
      </c>
      <c r="B12598" s="4" t="s">
        <v>50787</v>
      </c>
      <c r="C12598" s="4" t="s">
        <v>464</v>
      </c>
      <c r="D12598" s="4">
        <v>37</v>
      </c>
      <c r="E12598" s="4" t="s">
        <v>50788</v>
      </c>
      <c r="F12598" s="4">
        <v>0.409757137298584</v>
      </c>
      <c r="G12598" s="4" t="s">
        <v>50789</v>
      </c>
    </row>
    <row r="12599" spans="1:7">
      <c r="A12599" s="4" t="s">
        <v>50790</v>
      </c>
      <c r="B12599" s="4" t="s">
        <v>50791</v>
      </c>
      <c r="C12599" s="4" t="s">
        <v>464</v>
      </c>
      <c r="D12599" s="4">
        <v>38</v>
      </c>
      <c r="E12599" s="4" t="s">
        <v>50792</v>
      </c>
      <c r="F12599" s="4">
        <v>0.409682184457779</v>
      </c>
      <c r="G12599" s="4" t="s">
        <v>50793</v>
      </c>
    </row>
    <row r="12600" spans="1:7">
      <c r="A12600" s="4" t="s">
        <v>50794</v>
      </c>
      <c r="B12600" s="4" t="s">
        <v>50795</v>
      </c>
      <c r="C12600" s="4" t="s">
        <v>464</v>
      </c>
      <c r="D12600" s="4">
        <v>36</v>
      </c>
      <c r="E12600" s="4" t="s">
        <v>50796</v>
      </c>
      <c r="F12600" s="4">
        <v>0.408981442451477</v>
      </c>
      <c r="G12600" s="4" t="s">
        <v>50797</v>
      </c>
    </row>
    <row r="12601" spans="1:7">
      <c r="A12601" s="4" t="s">
        <v>50798</v>
      </c>
      <c r="B12601" s="4" t="s">
        <v>50799</v>
      </c>
      <c r="C12601" s="4" t="s">
        <v>464</v>
      </c>
      <c r="D12601" s="4">
        <v>25</v>
      </c>
      <c r="E12601" s="4" t="s">
        <v>50800</v>
      </c>
      <c r="F12601" s="4">
        <v>0.408981442451477</v>
      </c>
      <c r="G12601" s="4" t="s">
        <v>50801</v>
      </c>
    </row>
    <row r="12602" spans="1:7">
      <c r="A12602" s="4" t="s">
        <v>50802</v>
      </c>
      <c r="B12602" s="4" t="s">
        <v>50803</v>
      </c>
      <c r="C12602" s="4" t="s">
        <v>464</v>
      </c>
      <c r="D12602" s="4">
        <v>13</v>
      </c>
      <c r="E12602" s="4" t="s">
        <v>50804</v>
      </c>
      <c r="F12602" s="4">
        <v>0.408981442451477</v>
      </c>
      <c r="G12602" s="4" t="s">
        <v>50805</v>
      </c>
    </row>
    <row r="12603" spans="1:7">
      <c r="A12603" s="4" t="s">
        <v>50806</v>
      </c>
      <c r="B12603" s="4" t="s">
        <v>50807</v>
      </c>
      <c r="C12603" s="4" t="s">
        <v>4103</v>
      </c>
      <c r="D12603" s="4">
        <v>6</v>
      </c>
      <c r="E12603" s="4" t="s">
        <v>50808</v>
      </c>
      <c r="F12603" s="4">
        <v>0.408981442451477</v>
      </c>
      <c r="G12603" s="4" t="s">
        <v>50809</v>
      </c>
    </row>
    <row r="12604" spans="1:7">
      <c r="A12604" s="4" t="s">
        <v>50810</v>
      </c>
      <c r="B12604" s="4" t="s">
        <v>50811</v>
      </c>
      <c r="C12604" s="4" t="s">
        <v>464</v>
      </c>
      <c r="D12604" s="4">
        <v>40</v>
      </c>
      <c r="E12604" s="4" t="s">
        <v>50812</v>
      </c>
      <c r="F12604" s="4">
        <v>0.408831000328064</v>
      </c>
      <c r="G12604" s="4" t="s">
        <v>50813</v>
      </c>
    </row>
    <row r="12605" spans="1:7">
      <c r="A12605" s="4" t="s">
        <v>50814</v>
      </c>
      <c r="B12605" s="4" t="s">
        <v>50815</v>
      </c>
      <c r="C12605" s="4" t="s">
        <v>551</v>
      </c>
      <c r="D12605" s="4">
        <v>17</v>
      </c>
      <c r="E12605" s="4" t="s">
        <v>50816</v>
      </c>
      <c r="F12605" s="4">
        <v>0.408831000328064</v>
      </c>
      <c r="G12605" s="4" t="s">
        <v>50817</v>
      </c>
    </row>
    <row r="12606" spans="1:7">
      <c r="A12606" s="4" t="s">
        <v>50818</v>
      </c>
      <c r="B12606" s="4" t="s">
        <v>50819</v>
      </c>
      <c r="C12606" s="4" t="s">
        <v>4103</v>
      </c>
      <c r="D12606" s="4">
        <v>9</v>
      </c>
      <c r="E12606" s="4" t="s">
        <v>50820</v>
      </c>
      <c r="F12606" s="4">
        <v>0.408831000328064</v>
      </c>
      <c r="G12606" s="4" t="s">
        <v>50821</v>
      </c>
    </row>
    <row r="12607" spans="1:7">
      <c r="A12607" s="4" t="s">
        <v>50822</v>
      </c>
      <c r="B12607" s="4" t="s">
        <v>50823</v>
      </c>
      <c r="C12607" s="4" t="s">
        <v>1124</v>
      </c>
      <c r="D12607" s="4">
        <v>1</v>
      </c>
      <c r="E12607" s="4" t="s">
        <v>50824</v>
      </c>
      <c r="F12607" s="4">
        <v>0.408831000328064</v>
      </c>
      <c r="G12607" s="4" t="s">
        <v>50825</v>
      </c>
    </row>
    <row r="12608" spans="1:7">
      <c r="A12608" s="4" t="s">
        <v>50826</v>
      </c>
      <c r="B12608" s="4" t="s">
        <v>50827</v>
      </c>
      <c r="C12608" s="4" t="s">
        <v>464</v>
      </c>
      <c r="D12608" s="4">
        <v>37</v>
      </c>
      <c r="E12608" s="4" t="s">
        <v>50828</v>
      </c>
      <c r="F12608" s="4">
        <v>0.408634722232819</v>
      </c>
      <c r="G12608" s="4" t="s">
        <v>50829</v>
      </c>
    </row>
    <row r="12609" spans="1:7">
      <c r="A12609" s="4" t="s">
        <v>50830</v>
      </c>
      <c r="B12609" s="4" t="s">
        <v>50831</v>
      </c>
      <c r="C12609" s="4" t="s">
        <v>464</v>
      </c>
      <c r="D12609" s="4">
        <v>35</v>
      </c>
      <c r="E12609" s="4" t="s">
        <v>50832</v>
      </c>
      <c r="F12609" s="4">
        <v>0.408419340848923</v>
      </c>
      <c r="G12609" s="4" t="s">
        <v>50833</v>
      </c>
    </row>
    <row r="12610" spans="1:7">
      <c r="A12610" s="4" t="s">
        <v>50834</v>
      </c>
      <c r="B12610" s="4" t="s">
        <v>50835</v>
      </c>
      <c r="C12610" s="4" t="s">
        <v>464</v>
      </c>
      <c r="D12610" s="4">
        <v>42</v>
      </c>
      <c r="E12610" s="4" t="s">
        <v>50836</v>
      </c>
      <c r="F12610" s="4">
        <v>0.407821357250214</v>
      </c>
      <c r="G12610" s="4" t="s">
        <v>50837</v>
      </c>
    </row>
    <row r="12611" spans="1:7">
      <c r="A12611" s="4" t="s">
        <v>50838</v>
      </c>
      <c r="B12611" s="4" t="s">
        <v>50839</v>
      </c>
      <c r="C12611" s="4" t="s">
        <v>464</v>
      </c>
      <c r="D12611" s="4">
        <v>41</v>
      </c>
      <c r="E12611" s="4" t="s">
        <v>50840</v>
      </c>
      <c r="F12611" s="4">
        <v>0.407097309827805</v>
      </c>
      <c r="G12611" s="4" t="s">
        <v>50841</v>
      </c>
    </row>
    <row r="12612" spans="1:7">
      <c r="A12612" s="4" t="s">
        <v>50842</v>
      </c>
      <c r="B12612" s="4" t="s">
        <v>50843</v>
      </c>
      <c r="C12612" s="4" t="s">
        <v>464</v>
      </c>
      <c r="D12612" s="4">
        <v>41</v>
      </c>
      <c r="E12612" s="4" t="s">
        <v>50844</v>
      </c>
      <c r="F12612" s="4">
        <v>0.406188309192657</v>
      </c>
      <c r="G12612" s="4" t="s">
        <v>50845</v>
      </c>
    </row>
    <row r="12613" spans="1:7">
      <c r="A12613" s="4" t="s">
        <v>50846</v>
      </c>
      <c r="B12613" s="4" t="s">
        <v>50847</v>
      </c>
      <c r="C12613" s="4" t="s">
        <v>464</v>
      </c>
      <c r="D12613" s="4">
        <v>36</v>
      </c>
      <c r="E12613" s="4" t="s">
        <v>50848</v>
      </c>
      <c r="F12613" s="4">
        <v>0.406188309192657</v>
      </c>
      <c r="G12613" s="4" t="s">
        <v>50849</v>
      </c>
    </row>
    <row r="12614" spans="1:7">
      <c r="A12614" s="4" t="s">
        <v>50850</v>
      </c>
      <c r="B12614" s="4" t="s">
        <v>50851</v>
      </c>
      <c r="C12614" s="4" t="s">
        <v>464</v>
      </c>
      <c r="D12614" s="4">
        <v>37</v>
      </c>
      <c r="E12614" s="4" t="s">
        <v>50852</v>
      </c>
      <c r="F12614" s="4">
        <v>0.405986845493317</v>
      </c>
      <c r="G12614" s="4" t="s">
        <v>50853</v>
      </c>
    </row>
    <row r="12615" spans="1:7">
      <c r="A12615" s="4" t="s">
        <v>50854</v>
      </c>
      <c r="B12615" s="4" t="s">
        <v>50855</v>
      </c>
      <c r="C12615" s="4" t="s">
        <v>464</v>
      </c>
      <c r="D12615" s="4">
        <v>37</v>
      </c>
      <c r="E12615" s="4" t="s">
        <v>50856</v>
      </c>
      <c r="F12615" s="4">
        <v>0.405986845493317</v>
      </c>
      <c r="G12615" s="4" t="s">
        <v>50857</v>
      </c>
    </row>
    <row r="12616" spans="1:7">
      <c r="A12616" s="4" t="s">
        <v>50858</v>
      </c>
      <c r="B12616" s="4" t="s">
        <v>50859</v>
      </c>
      <c r="C12616" s="4" t="s">
        <v>464</v>
      </c>
      <c r="D12616" s="4">
        <v>36</v>
      </c>
      <c r="E12616" s="4" t="s">
        <v>50860</v>
      </c>
      <c r="F12616" s="4">
        <v>0.405986845493317</v>
      </c>
      <c r="G12616" s="4" t="s">
        <v>50861</v>
      </c>
    </row>
    <row r="12617" spans="1:7">
      <c r="A12617" s="4" t="s">
        <v>50862</v>
      </c>
      <c r="B12617" s="4" t="s">
        <v>50863</v>
      </c>
      <c r="C12617" s="4" t="s">
        <v>464</v>
      </c>
      <c r="D12617" s="4">
        <v>34</v>
      </c>
      <c r="E12617" s="4" t="s">
        <v>50864</v>
      </c>
      <c r="F12617" s="4">
        <v>0.405986845493317</v>
      </c>
      <c r="G12617" s="4" t="s">
        <v>50865</v>
      </c>
    </row>
    <row r="12618" spans="1:7">
      <c r="A12618" s="4" t="s">
        <v>50866</v>
      </c>
      <c r="B12618" s="4" t="s">
        <v>50867</v>
      </c>
      <c r="C12618" s="4" t="s">
        <v>464</v>
      </c>
      <c r="D12618" s="4">
        <v>29</v>
      </c>
      <c r="E12618" s="4" t="s">
        <v>50868</v>
      </c>
      <c r="F12618" s="4">
        <v>0.405986845493317</v>
      </c>
      <c r="G12618" s="4" t="s">
        <v>50869</v>
      </c>
    </row>
    <row r="12619" spans="1:7">
      <c r="A12619" s="4" t="s">
        <v>50870</v>
      </c>
      <c r="B12619" s="4" t="s">
        <v>50871</v>
      </c>
      <c r="C12619" s="4" t="s">
        <v>464</v>
      </c>
      <c r="D12619" s="4">
        <v>36</v>
      </c>
      <c r="E12619" s="4" t="s">
        <v>50872</v>
      </c>
      <c r="F12619" s="4">
        <v>0.404915690422058</v>
      </c>
      <c r="G12619" s="4" t="s">
        <v>50873</v>
      </c>
    </row>
    <row r="12620" spans="1:7">
      <c r="A12620" s="4" t="s">
        <v>50874</v>
      </c>
      <c r="B12620" s="4" t="s">
        <v>50875</v>
      </c>
      <c r="C12620" s="4" t="s">
        <v>464</v>
      </c>
      <c r="D12620" s="4">
        <v>36</v>
      </c>
      <c r="E12620" s="4" t="s">
        <v>50876</v>
      </c>
      <c r="F12620" s="4">
        <v>0.403716921806335</v>
      </c>
      <c r="G12620" s="4" t="s">
        <v>50877</v>
      </c>
    </row>
    <row r="12621" spans="1:7">
      <c r="A12621" s="4" t="s">
        <v>50878</v>
      </c>
      <c r="B12621" s="4" t="s">
        <v>50879</v>
      </c>
      <c r="C12621" s="4" t="s">
        <v>464</v>
      </c>
      <c r="D12621" s="4">
        <v>40</v>
      </c>
      <c r="E12621" s="4" t="s">
        <v>50880</v>
      </c>
      <c r="F12621" s="4">
        <v>0.403561294078827</v>
      </c>
      <c r="G12621" s="4" t="s">
        <v>50881</v>
      </c>
    </row>
    <row r="12622" spans="1:7">
      <c r="A12622" s="4" t="s">
        <v>50882</v>
      </c>
      <c r="B12622" s="4" t="s">
        <v>50883</v>
      </c>
      <c r="C12622" s="4" t="s">
        <v>464</v>
      </c>
      <c r="D12622" s="4">
        <v>39</v>
      </c>
      <c r="E12622" s="4" t="s">
        <v>50884</v>
      </c>
      <c r="F12622" s="4">
        <v>0.403561294078827</v>
      </c>
      <c r="G12622" s="4" t="s">
        <v>50885</v>
      </c>
    </row>
    <row r="12623" spans="1:7">
      <c r="A12623" s="4" t="s">
        <v>50886</v>
      </c>
      <c r="B12623" s="4" t="s">
        <v>50887</v>
      </c>
      <c r="C12623" s="4" t="s">
        <v>464</v>
      </c>
      <c r="D12623" s="4">
        <v>37</v>
      </c>
      <c r="E12623" s="4" t="s">
        <v>50888</v>
      </c>
      <c r="F12623" s="4">
        <v>0.403561294078827</v>
      </c>
      <c r="G12623" s="4" t="s">
        <v>50889</v>
      </c>
    </row>
    <row r="12624" spans="1:7">
      <c r="A12624" s="4" t="s">
        <v>50890</v>
      </c>
      <c r="B12624" s="4" t="s">
        <v>50891</v>
      </c>
      <c r="C12624" s="4" t="s">
        <v>464</v>
      </c>
      <c r="D12624" s="4">
        <v>37</v>
      </c>
      <c r="E12624" s="4" t="s">
        <v>50892</v>
      </c>
      <c r="F12624" s="4">
        <v>0.403561294078827</v>
      </c>
      <c r="G12624" s="4" t="s">
        <v>50893</v>
      </c>
    </row>
    <row r="12625" spans="1:7">
      <c r="A12625" s="4" t="s">
        <v>50894</v>
      </c>
      <c r="B12625" s="4" t="s">
        <v>50895</v>
      </c>
      <c r="C12625" s="4" t="s">
        <v>464</v>
      </c>
      <c r="D12625" s="4">
        <v>36</v>
      </c>
      <c r="E12625" s="4" t="s">
        <v>50896</v>
      </c>
      <c r="F12625" s="4">
        <v>0.403561294078827</v>
      </c>
      <c r="G12625" s="4" t="s">
        <v>50897</v>
      </c>
    </row>
    <row r="12626" spans="1:7">
      <c r="A12626" s="4" t="s">
        <v>50898</v>
      </c>
      <c r="B12626" s="4" t="s">
        <v>50899</v>
      </c>
      <c r="C12626" s="4" t="s">
        <v>464</v>
      </c>
      <c r="D12626" s="4">
        <v>36</v>
      </c>
      <c r="E12626" s="4" t="s">
        <v>50900</v>
      </c>
      <c r="F12626" s="4">
        <v>0.403561294078827</v>
      </c>
      <c r="G12626" s="4" t="s">
        <v>50901</v>
      </c>
    </row>
    <row r="12627" spans="1:7">
      <c r="A12627" s="4" t="s">
        <v>50902</v>
      </c>
      <c r="B12627" s="4" t="s">
        <v>50903</v>
      </c>
      <c r="C12627" s="4" t="s">
        <v>464</v>
      </c>
      <c r="D12627" s="4">
        <v>35</v>
      </c>
      <c r="E12627" s="4" t="s">
        <v>50904</v>
      </c>
      <c r="F12627" s="4">
        <v>0.403561294078827</v>
      </c>
      <c r="G12627" s="4" t="s">
        <v>50905</v>
      </c>
    </row>
    <row r="12628" spans="1:7">
      <c r="A12628" s="4" t="s">
        <v>50906</v>
      </c>
      <c r="B12628" s="4" t="s">
        <v>50907</v>
      </c>
      <c r="C12628" s="4" t="s">
        <v>464</v>
      </c>
      <c r="D12628" s="4">
        <v>33</v>
      </c>
      <c r="E12628" s="4" t="s">
        <v>50908</v>
      </c>
      <c r="F12628" s="4">
        <v>0.403561294078827</v>
      </c>
      <c r="G12628" s="4" t="s">
        <v>50909</v>
      </c>
    </row>
    <row r="12629" spans="1:7">
      <c r="A12629" s="4" t="s">
        <v>50910</v>
      </c>
      <c r="B12629" s="4" t="s">
        <v>50911</v>
      </c>
      <c r="C12629" s="4" t="s">
        <v>464</v>
      </c>
      <c r="D12629" s="4">
        <v>33</v>
      </c>
      <c r="E12629" s="4" t="s">
        <v>50912</v>
      </c>
      <c r="F12629" s="4">
        <v>0.403561294078827</v>
      </c>
      <c r="G12629" s="4" t="s">
        <v>50913</v>
      </c>
    </row>
    <row r="12630" spans="1:7">
      <c r="A12630" s="4" t="s">
        <v>50914</v>
      </c>
      <c r="B12630" s="4" t="s">
        <v>50915</v>
      </c>
      <c r="C12630" s="4" t="s">
        <v>464</v>
      </c>
      <c r="D12630" s="4">
        <v>33</v>
      </c>
      <c r="E12630" s="4" t="s">
        <v>50916</v>
      </c>
      <c r="F12630" s="4">
        <v>0.403561294078827</v>
      </c>
      <c r="G12630" s="4" t="s">
        <v>50917</v>
      </c>
    </row>
    <row r="12631" spans="1:7">
      <c r="A12631" s="4" t="s">
        <v>50918</v>
      </c>
      <c r="B12631" s="4" t="s">
        <v>50919</v>
      </c>
      <c r="C12631" s="4" t="s">
        <v>464</v>
      </c>
      <c r="D12631" s="4">
        <v>33</v>
      </c>
      <c r="E12631" s="4" t="s">
        <v>50920</v>
      </c>
      <c r="F12631" s="4">
        <v>0.403561294078827</v>
      </c>
      <c r="G12631" s="4" t="s">
        <v>50921</v>
      </c>
    </row>
    <row r="12632" spans="1:7">
      <c r="A12632" s="4" t="s">
        <v>50922</v>
      </c>
      <c r="B12632" s="4" t="s">
        <v>50923</v>
      </c>
      <c r="C12632" s="4" t="s">
        <v>464</v>
      </c>
      <c r="D12632" s="4">
        <v>30</v>
      </c>
      <c r="E12632" s="4" t="s">
        <v>50924</v>
      </c>
      <c r="F12632" s="4">
        <v>0.403561294078827</v>
      </c>
      <c r="G12632" s="4" t="s">
        <v>50925</v>
      </c>
    </row>
    <row r="12633" spans="1:7">
      <c r="A12633" s="4" t="s">
        <v>50926</v>
      </c>
      <c r="B12633" s="4" t="s">
        <v>50927</v>
      </c>
      <c r="C12633" s="4" t="s">
        <v>464</v>
      </c>
      <c r="D12633" s="4">
        <v>29</v>
      </c>
      <c r="E12633" s="4" t="s">
        <v>50928</v>
      </c>
      <c r="F12633" s="4">
        <v>0.403561294078827</v>
      </c>
      <c r="G12633" s="4" t="s">
        <v>50929</v>
      </c>
    </row>
    <row r="12634" spans="1:7">
      <c r="A12634" s="4" t="s">
        <v>50930</v>
      </c>
      <c r="B12634" s="4" t="s">
        <v>50931</v>
      </c>
      <c r="C12634" s="4" t="s">
        <v>551</v>
      </c>
      <c r="D12634" s="4">
        <v>22</v>
      </c>
      <c r="E12634" s="4" t="s">
        <v>50932</v>
      </c>
      <c r="F12634" s="4">
        <v>0.403561294078827</v>
      </c>
      <c r="G12634" s="4" t="s">
        <v>50933</v>
      </c>
    </row>
    <row r="12635" spans="1:7">
      <c r="A12635" s="4" t="s">
        <v>50934</v>
      </c>
      <c r="B12635" s="4" t="s">
        <v>50935</v>
      </c>
      <c r="C12635" s="4" t="s">
        <v>551</v>
      </c>
      <c r="D12635" s="4">
        <v>20</v>
      </c>
      <c r="E12635" s="4" t="s">
        <v>50936</v>
      </c>
      <c r="F12635" s="4">
        <v>0.403561294078827</v>
      </c>
      <c r="G12635" s="4" t="s">
        <v>50937</v>
      </c>
    </row>
    <row r="12636" spans="1:7">
      <c r="A12636" s="4" t="s">
        <v>50938</v>
      </c>
      <c r="B12636" s="4" t="s">
        <v>50939</v>
      </c>
      <c r="C12636" s="4" t="s">
        <v>551</v>
      </c>
      <c r="D12636" s="4">
        <v>19</v>
      </c>
      <c r="E12636" s="4" t="s">
        <v>50940</v>
      </c>
      <c r="F12636" s="4">
        <v>0.403561294078827</v>
      </c>
      <c r="G12636" s="4" t="s">
        <v>50941</v>
      </c>
    </row>
    <row r="12637" spans="1:7">
      <c r="A12637" s="4" t="s">
        <v>50942</v>
      </c>
      <c r="B12637" s="4" t="s">
        <v>50943</v>
      </c>
      <c r="C12637" s="4" t="s">
        <v>551</v>
      </c>
      <c r="D12637" s="4">
        <v>19</v>
      </c>
      <c r="E12637" s="4" t="s">
        <v>50944</v>
      </c>
      <c r="F12637" s="4">
        <v>0.403561294078827</v>
      </c>
      <c r="G12637" s="4" t="s">
        <v>50945</v>
      </c>
    </row>
    <row r="12638" spans="1:7">
      <c r="A12638" s="4" t="s">
        <v>50946</v>
      </c>
      <c r="B12638" s="4" t="s">
        <v>50947</v>
      </c>
      <c r="C12638" s="4" t="s">
        <v>4103</v>
      </c>
      <c r="D12638" s="4">
        <v>19</v>
      </c>
      <c r="E12638" s="4" t="s">
        <v>50948</v>
      </c>
      <c r="F12638" s="4">
        <v>0.403561294078827</v>
      </c>
      <c r="G12638" s="4" t="s">
        <v>50949</v>
      </c>
    </row>
    <row r="12639" spans="1:7">
      <c r="A12639" s="4" t="s">
        <v>50950</v>
      </c>
      <c r="B12639" s="4" t="s">
        <v>50951</v>
      </c>
      <c r="C12639" s="4" t="s">
        <v>551</v>
      </c>
      <c r="D12639" s="4">
        <v>18</v>
      </c>
      <c r="E12639" s="4" t="s">
        <v>50952</v>
      </c>
      <c r="F12639" s="4">
        <v>0.403561294078827</v>
      </c>
      <c r="G12639" s="4" t="s">
        <v>50953</v>
      </c>
    </row>
    <row r="12640" spans="1:7">
      <c r="A12640" s="4" t="s">
        <v>50954</v>
      </c>
      <c r="B12640" s="4" t="s">
        <v>50955</v>
      </c>
      <c r="C12640" s="4" t="s">
        <v>4103</v>
      </c>
      <c r="D12640" s="4">
        <v>17</v>
      </c>
      <c r="E12640" s="4" t="s">
        <v>50956</v>
      </c>
      <c r="F12640" s="4">
        <v>0.403561294078827</v>
      </c>
      <c r="G12640" s="4" t="s">
        <v>50957</v>
      </c>
    </row>
    <row r="12641" spans="1:7">
      <c r="A12641" s="4" t="s">
        <v>50958</v>
      </c>
      <c r="B12641" s="4" t="s">
        <v>50959</v>
      </c>
      <c r="C12641" s="4" t="s">
        <v>551</v>
      </c>
      <c r="D12641" s="4">
        <v>17</v>
      </c>
      <c r="E12641" s="4" t="s">
        <v>50960</v>
      </c>
      <c r="F12641" s="4">
        <v>0.403561294078827</v>
      </c>
      <c r="G12641" s="4" t="s">
        <v>50961</v>
      </c>
    </row>
    <row r="12642" spans="1:7">
      <c r="A12642" s="4" t="s">
        <v>50962</v>
      </c>
      <c r="B12642" s="4" t="s">
        <v>50963</v>
      </c>
      <c r="C12642" s="4" t="s">
        <v>551</v>
      </c>
      <c r="D12642" s="4">
        <v>17</v>
      </c>
      <c r="E12642" s="4" t="s">
        <v>50964</v>
      </c>
      <c r="F12642" s="4">
        <v>0.403561294078827</v>
      </c>
      <c r="G12642" s="4" t="s">
        <v>50965</v>
      </c>
    </row>
    <row r="12643" spans="1:7">
      <c r="A12643" s="4" t="s">
        <v>50966</v>
      </c>
      <c r="B12643" s="4" t="s">
        <v>50967</v>
      </c>
      <c r="C12643" s="4" t="s">
        <v>551</v>
      </c>
      <c r="D12643" s="4">
        <v>17</v>
      </c>
      <c r="E12643" s="4" t="s">
        <v>50968</v>
      </c>
      <c r="F12643" s="4">
        <v>0.403561294078827</v>
      </c>
      <c r="G12643" s="4" t="s">
        <v>50969</v>
      </c>
    </row>
    <row r="12644" spans="1:7">
      <c r="A12644" s="4" t="s">
        <v>50970</v>
      </c>
      <c r="B12644" s="4" t="s">
        <v>50971</v>
      </c>
      <c r="C12644" s="4" t="s">
        <v>551</v>
      </c>
      <c r="D12644" s="4">
        <v>17</v>
      </c>
      <c r="E12644" s="4" t="s">
        <v>50972</v>
      </c>
      <c r="F12644" s="4">
        <v>0.403561294078827</v>
      </c>
      <c r="G12644" s="4" t="s">
        <v>50973</v>
      </c>
    </row>
    <row r="12645" spans="1:7">
      <c r="A12645" s="4" t="s">
        <v>50974</v>
      </c>
      <c r="B12645" s="4" t="s">
        <v>50975</v>
      </c>
      <c r="C12645" s="4" t="s">
        <v>551</v>
      </c>
      <c r="D12645" s="4">
        <v>17</v>
      </c>
      <c r="E12645" s="4" t="s">
        <v>50976</v>
      </c>
      <c r="F12645" s="4">
        <v>0.403561294078827</v>
      </c>
      <c r="G12645" s="4" t="s">
        <v>50977</v>
      </c>
    </row>
    <row r="12646" spans="1:7">
      <c r="A12646" s="4" t="s">
        <v>50978</v>
      </c>
      <c r="B12646" s="4" t="s">
        <v>50979</v>
      </c>
      <c r="C12646" s="4" t="s">
        <v>551</v>
      </c>
      <c r="D12646" s="4">
        <v>17</v>
      </c>
      <c r="E12646" s="4" t="s">
        <v>50980</v>
      </c>
      <c r="F12646" s="4">
        <v>0.403561294078827</v>
      </c>
      <c r="G12646" s="4" t="s">
        <v>50981</v>
      </c>
    </row>
    <row r="12647" spans="1:7">
      <c r="A12647" s="4" t="s">
        <v>50982</v>
      </c>
      <c r="B12647" s="4" t="s">
        <v>50983</v>
      </c>
      <c r="C12647" s="4" t="s">
        <v>551</v>
      </c>
      <c r="D12647" s="4">
        <v>17</v>
      </c>
      <c r="E12647" s="4" t="s">
        <v>50984</v>
      </c>
      <c r="F12647" s="4">
        <v>0.403561294078827</v>
      </c>
      <c r="G12647" s="4" t="s">
        <v>50985</v>
      </c>
    </row>
    <row r="12648" spans="1:7">
      <c r="A12648" s="4" t="s">
        <v>50986</v>
      </c>
      <c r="B12648" s="4" t="s">
        <v>50987</v>
      </c>
      <c r="C12648" s="4" t="s">
        <v>551</v>
      </c>
      <c r="D12648" s="4">
        <v>16</v>
      </c>
      <c r="E12648" s="4" t="s">
        <v>50988</v>
      </c>
      <c r="F12648" s="4">
        <v>0.403561294078827</v>
      </c>
      <c r="G12648" s="4" t="s">
        <v>50989</v>
      </c>
    </row>
    <row r="12649" spans="1:7">
      <c r="A12649" s="4" t="s">
        <v>50990</v>
      </c>
      <c r="B12649" s="4" t="s">
        <v>50991</v>
      </c>
      <c r="C12649" s="4" t="s">
        <v>551</v>
      </c>
      <c r="D12649" s="4">
        <v>16</v>
      </c>
      <c r="E12649" s="4" t="s">
        <v>50992</v>
      </c>
      <c r="F12649" s="4">
        <v>0.403561294078827</v>
      </c>
      <c r="G12649" s="4" t="s">
        <v>50993</v>
      </c>
    </row>
    <row r="12650" spans="1:7">
      <c r="A12650" s="4" t="s">
        <v>50994</v>
      </c>
      <c r="B12650" s="4" t="s">
        <v>50995</v>
      </c>
      <c r="C12650" s="4" t="s">
        <v>551</v>
      </c>
      <c r="D12650" s="4">
        <v>15</v>
      </c>
      <c r="E12650" s="4" t="s">
        <v>50996</v>
      </c>
      <c r="F12650" s="4">
        <v>0.403561294078827</v>
      </c>
      <c r="G12650" s="4" t="s">
        <v>50997</v>
      </c>
    </row>
    <row r="12651" spans="1:7">
      <c r="A12651" s="4" t="s">
        <v>50998</v>
      </c>
      <c r="B12651" s="4" t="s">
        <v>50999</v>
      </c>
      <c r="C12651" s="4" t="s">
        <v>551</v>
      </c>
      <c r="D12651" s="4">
        <v>15</v>
      </c>
      <c r="E12651" s="4" t="s">
        <v>51000</v>
      </c>
      <c r="F12651" s="4">
        <v>0.403561294078827</v>
      </c>
      <c r="G12651" s="4" t="s">
        <v>51001</v>
      </c>
    </row>
    <row r="12652" spans="1:7">
      <c r="A12652" s="4" t="s">
        <v>51002</v>
      </c>
      <c r="B12652" s="4" t="s">
        <v>51003</v>
      </c>
      <c r="C12652" s="4" t="s">
        <v>551</v>
      </c>
      <c r="D12652" s="4">
        <v>14</v>
      </c>
      <c r="E12652" s="4" t="s">
        <v>51004</v>
      </c>
      <c r="F12652" s="4">
        <v>0.403561294078827</v>
      </c>
      <c r="G12652" s="4" t="s">
        <v>51005</v>
      </c>
    </row>
    <row r="12653" spans="1:7">
      <c r="A12653" s="4" t="s">
        <v>51006</v>
      </c>
      <c r="B12653" s="4" t="s">
        <v>51007</v>
      </c>
      <c r="C12653" s="4" t="s">
        <v>551</v>
      </c>
      <c r="D12653" s="4">
        <v>14</v>
      </c>
      <c r="E12653" s="4" t="s">
        <v>51008</v>
      </c>
      <c r="F12653" s="4">
        <v>0.403561294078827</v>
      </c>
      <c r="G12653" s="4" t="s">
        <v>51009</v>
      </c>
    </row>
    <row r="12654" spans="1:7">
      <c r="A12654" s="4" t="s">
        <v>51010</v>
      </c>
      <c r="B12654" s="4" t="s">
        <v>51011</v>
      </c>
      <c r="C12654" s="4" t="s">
        <v>551</v>
      </c>
      <c r="D12654" s="4">
        <v>14</v>
      </c>
      <c r="E12654" s="4" t="s">
        <v>51012</v>
      </c>
      <c r="F12654" s="4">
        <v>0.403561294078827</v>
      </c>
      <c r="G12654" s="4" t="s">
        <v>51013</v>
      </c>
    </row>
    <row r="12655" spans="1:7">
      <c r="A12655" s="4" t="s">
        <v>51014</v>
      </c>
      <c r="B12655" s="4" t="s">
        <v>51015</v>
      </c>
      <c r="C12655" s="4" t="s">
        <v>551</v>
      </c>
      <c r="D12655" s="4">
        <v>14</v>
      </c>
      <c r="E12655" s="4" t="s">
        <v>51016</v>
      </c>
      <c r="F12655" s="4">
        <v>0.403561294078827</v>
      </c>
      <c r="G12655" s="4" t="s">
        <v>51017</v>
      </c>
    </row>
    <row r="12656" spans="1:7">
      <c r="A12656" s="4" t="s">
        <v>51018</v>
      </c>
      <c r="B12656" s="4" t="s">
        <v>51019</v>
      </c>
      <c r="C12656" s="4" t="s">
        <v>551</v>
      </c>
      <c r="D12656" s="4">
        <v>14</v>
      </c>
      <c r="E12656" s="4" t="s">
        <v>51020</v>
      </c>
      <c r="F12656" s="4">
        <v>0.403561294078827</v>
      </c>
      <c r="G12656" s="4" t="s">
        <v>51021</v>
      </c>
    </row>
    <row r="12657" spans="1:7">
      <c r="A12657" s="4" t="s">
        <v>51022</v>
      </c>
      <c r="B12657" s="4" t="s">
        <v>51023</v>
      </c>
      <c r="C12657" s="4" t="s">
        <v>551</v>
      </c>
      <c r="D12657" s="4">
        <v>12</v>
      </c>
      <c r="E12657" s="4" t="s">
        <v>51024</v>
      </c>
      <c r="F12657" s="4">
        <v>0.403561294078827</v>
      </c>
      <c r="G12657" s="4" t="s">
        <v>51025</v>
      </c>
    </row>
    <row r="12658" spans="1:7">
      <c r="A12658" s="4" t="s">
        <v>51026</v>
      </c>
      <c r="B12658" s="4" t="s">
        <v>51027</v>
      </c>
      <c r="C12658" s="4" t="s">
        <v>551</v>
      </c>
      <c r="D12658" s="4">
        <v>12</v>
      </c>
      <c r="E12658" s="4" t="s">
        <v>51028</v>
      </c>
      <c r="F12658" s="4">
        <v>0.403561294078827</v>
      </c>
      <c r="G12658" s="4" t="s">
        <v>51029</v>
      </c>
    </row>
    <row r="12659" spans="1:7">
      <c r="A12659" s="4" t="s">
        <v>51030</v>
      </c>
      <c r="B12659" s="4" t="s">
        <v>51031</v>
      </c>
      <c r="C12659" s="4" t="s">
        <v>551</v>
      </c>
      <c r="D12659" s="4">
        <v>10</v>
      </c>
      <c r="E12659" s="4" t="s">
        <v>51032</v>
      </c>
      <c r="F12659" s="4">
        <v>0.403561294078827</v>
      </c>
      <c r="G12659" s="4" t="s">
        <v>51033</v>
      </c>
    </row>
    <row r="12660" spans="1:7">
      <c r="A12660" s="4" t="s">
        <v>51034</v>
      </c>
      <c r="B12660" s="4" t="s">
        <v>51035</v>
      </c>
      <c r="C12660" s="4" t="s">
        <v>464</v>
      </c>
      <c r="D12660" s="4">
        <v>41</v>
      </c>
      <c r="E12660" s="4" t="s">
        <v>51036</v>
      </c>
      <c r="F12660" s="4">
        <v>0.403255462646484</v>
      </c>
      <c r="G12660" s="4" t="s">
        <v>51037</v>
      </c>
    </row>
    <row r="12661" spans="1:7">
      <c r="A12661" s="4" t="s">
        <v>51038</v>
      </c>
      <c r="B12661" s="4" t="s">
        <v>51039</v>
      </c>
      <c r="C12661" s="4" t="s">
        <v>464</v>
      </c>
      <c r="D12661" s="4">
        <v>40</v>
      </c>
      <c r="E12661" s="4" t="s">
        <v>51040</v>
      </c>
      <c r="F12661" s="4">
        <v>0.401037842035294</v>
      </c>
      <c r="G12661" s="4" t="s">
        <v>51041</v>
      </c>
    </row>
    <row r="12662" spans="1:7">
      <c r="A12662" s="4" t="s">
        <v>51042</v>
      </c>
      <c r="B12662" s="4" t="s">
        <v>51043</v>
      </c>
      <c r="C12662" s="4" t="s">
        <v>464</v>
      </c>
      <c r="D12662" s="4">
        <v>42</v>
      </c>
      <c r="E12662" s="4" t="s">
        <v>51044</v>
      </c>
      <c r="F12662" s="4">
        <v>0.399864375591278</v>
      </c>
      <c r="G12662" s="4" t="s">
        <v>51045</v>
      </c>
    </row>
    <row r="12663" spans="1:7">
      <c r="A12663" s="4" t="s">
        <v>51046</v>
      </c>
      <c r="B12663" s="4" t="s">
        <v>51047</v>
      </c>
      <c r="C12663" s="4" t="s">
        <v>464</v>
      </c>
      <c r="D12663" s="4">
        <v>43</v>
      </c>
      <c r="E12663" s="4" t="s">
        <v>51048</v>
      </c>
      <c r="F12663" s="4">
        <v>0.399294316768646</v>
      </c>
      <c r="G12663" s="4" t="s">
        <v>51049</v>
      </c>
    </row>
    <row r="12664" spans="1:7">
      <c r="A12664" s="4" t="s">
        <v>51050</v>
      </c>
      <c r="B12664" s="4" t="s">
        <v>51051</v>
      </c>
      <c r="C12664" s="4" t="s">
        <v>464</v>
      </c>
      <c r="D12664" s="4">
        <v>40</v>
      </c>
      <c r="E12664" s="4" t="s">
        <v>51052</v>
      </c>
      <c r="F12664" s="4">
        <v>0.399294316768646</v>
      </c>
      <c r="G12664" s="4" t="s">
        <v>51053</v>
      </c>
    </row>
    <row r="12665" spans="1:7">
      <c r="A12665" s="4" t="s">
        <v>51054</v>
      </c>
      <c r="B12665" s="4" t="s">
        <v>51055</v>
      </c>
      <c r="C12665" s="4" t="s">
        <v>464</v>
      </c>
      <c r="D12665" s="4">
        <v>39</v>
      </c>
      <c r="E12665" s="4" t="s">
        <v>51056</v>
      </c>
      <c r="F12665" s="4">
        <v>0.399294316768646</v>
      </c>
      <c r="G12665" s="4" t="s">
        <v>51057</v>
      </c>
    </row>
    <row r="12666" spans="1:7">
      <c r="A12666" s="4" t="s">
        <v>51058</v>
      </c>
      <c r="B12666" s="4" t="s">
        <v>51059</v>
      </c>
      <c r="C12666" s="4" t="s">
        <v>464</v>
      </c>
      <c r="D12666" s="4">
        <v>39</v>
      </c>
      <c r="E12666" s="4" t="s">
        <v>51060</v>
      </c>
      <c r="F12666" s="4">
        <v>0.399294316768646</v>
      </c>
      <c r="G12666" s="4" t="s">
        <v>51061</v>
      </c>
    </row>
    <row r="12667" spans="1:7">
      <c r="A12667" s="4" t="s">
        <v>51062</v>
      </c>
      <c r="B12667" s="4" t="s">
        <v>51063</v>
      </c>
      <c r="C12667" s="4" t="s">
        <v>464</v>
      </c>
      <c r="D12667" s="4">
        <v>39</v>
      </c>
      <c r="E12667" s="4" t="s">
        <v>51064</v>
      </c>
      <c r="F12667" s="4">
        <v>0.399294316768646</v>
      </c>
      <c r="G12667" s="4" t="s">
        <v>51065</v>
      </c>
    </row>
    <row r="12668" spans="1:7">
      <c r="A12668" s="4" t="s">
        <v>51066</v>
      </c>
      <c r="B12668" s="4" t="s">
        <v>51067</v>
      </c>
      <c r="C12668" s="4" t="s">
        <v>464</v>
      </c>
      <c r="D12668" s="4">
        <v>39</v>
      </c>
      <c r="E12668" s="4" t="s">
        <v>51068</v>
      </c>
      <c r="F12668" s="4">
        <v>0.399294316768646</v>
      </c>
      <c r="G12668" s="4" t="s">
        <v>51069</v>
      </c>
    </row>
    <row r="12669" spans="1:7">
      <c r="A12669" s="4" t="s">
        <v>51070</v>
      </c>
      <c r="B12669" s="4" t="s">
        <v>51071</v>
      </c>
      <c r="C12669" s="4" t="s">
        <v>464</v>
      </c>
      <c r="D12669" s="4">
        <v>38</v>
      </c>
      <c r="E12669" s="4" t="s">
        <v>51072</v>
      </c>
      <c r="F12669" s="4">
        <v>0.399294316768646</v>
      </c>
      <c r="G12669" s="4" t="s">
        <v>51073</v>
      </c>
    </row>
    <row r="12670" spans="1:7">
      <c r="A12670" s="4" t="s">
        <v>51074</v>
      </c>
      <c r="B12670" s="4" t="s">
        <v>51075</v>
      </c>
      <c r="C12670" s="4" t="s">
        <v>464</v>
      </c>
      <c r="D12670" s="4">
        <v>38</v>
      </c>
      <c r="E12670" s="4" t="s">
        <v>51076</v>
      </c>
      <c r="F12670" s="4">
        <v>0.399294316768646</v>
      </c>
      <c r="G12670" s="4" t="s">
        <v>51077</v>
      </c>
    </row>
    <row r="12671" spans="1:7">
      <c r="A12671" s="4" t="s">
        <v>51078</v>
      </c>
      <c r="B12671" s="4" t="s">
        <v>51079</v>
      </c>
      <c r="C12671" s="4" t="s">
        <v>464</v>
      </c>
      <c r="D12671" s="4">
        <v>37</v>
      </c>
      <c r="E12671" s="4" t="s">
        <v>51080</v>
      </c>
      <c r="F12671" s="4">
        <v>0.399294316768646</v>
      </c>
      <c r="G12671" s="4" t="s">
        <v>51081</v>
      </c>
    </row>
    <row r="12672" spans="1:7">
      <c r="A12672" s="4" t="s">
        <v>51082</v>
      </c>
      <c r="B12672" s="4" t="s">
        <v>51083</v>
      </c>
      <c r="C12672" s="4" t="s">
        <v>464</v>
      </c>
      <c r="D12672" s="4">
        <v>37</v>
      </c>
      <c r="E12672" s="4" t="s">
        <v>51084</v>
      </c>
      <c r="F12672" s="4">
        <v>0.399294316768646</v>
      </c>
      <c r="G12672" s="4" t="s">
        <v>51085</v>
      </c>
    </row>
    <row r="12673" spans="1:7">
      <c r="A12673" s="4" t="s">
        <v>51086</v>
      </c>
      <c r="B12673" s="4" t="s">
        <v>51087</v>
      </c>
      <c r="C12673" s="4" t="s">
        <v>464</v>
      </c>
      <c r="D12673" s="4">
        <v>36</v>
      </c>
      <c r="E12673" s="4" t="s">
        <v>51088</v>
      </c>
      <c r="F12673" s="4">
        <v>0.399294316768646</v>
      </c>
      <c r="G12673" s="4" t="s">
        <v>51089</v>
      </c>
    </row>
    <row r="12674" spans="1:7">
      <c r="A12674" s="4" t="s">
        <v>51090</v>
      </c>
      <c r="B12674" s="4" t="s">
        <v>51091</v>
      </c>
      <c r="C12674" s="4" t="s">
        <v>464</v>
      </c>
      <c r="D12674" s="4">
        <v>36</v>
      </c>
      <c r="E12674" s="4" t="s">
        <v>51092</v>
      </c>
      <c r="F12674" s="4">
        <v>0.399294316768646</v>
      </c>
      <c r="G12674" s="4" t="s">
        <v>51093</v>
      </c>
    </row>
    <row r="12675" spans="1:7">
      <c r="A12675" s="4" t="s">
        <v>51094</v>
      </c>
      <c r="B12675" s="4" t="s">
        <v>51095</v>
      </c>
      <c r="C12675" s="4" t="s">
        <v>464</v>
      </c>
      <c r="D12675" s="4">
        <v>35</v>
      </c>
      <c r="E12675" s="4" t="s">
        <v>51096</v>
      </c>
      <c r="F12675" s="4">
        <v>0.399294316768646</v>
      </c>
      <c r="G12675" s="4" t="s">
        <v>51097</v>
      </c>
    </row>
    <row r="12676" spans="1:7">
      <c r="A12676" s="4" t="s">
        <v>51098</v>
      </c>
      <c r="B12676" s="4" t="s">
        <v>51099</v>
      </c>
      <c r="C12676" s="4" t="s">
        <v>464</v>
      </c>
      <c r="D12676" s="4">
        <v>35</v>
      </c>
      <c r="E12676" s="4" t="s">
        <v>51100</v>
      </c>
      <c r="F12676" s="4">
        <v>0.399294316768646</v>
      </c>
      <c r="G12676" s="4" t="s">
        <v>51101</v>
      </c>
    </row>
    <row r="12677" spans="1:7">
      <c r="A12677" s="4" t="s">
        <v>51102</v>
      </c>
      <c r="B12677" s="4" t="s">
        <v>51103</v>
      </c>
      <c r="C12677" s="4" t="s">
        <v>464</v>
      </c>
      <c r="D12677" s="4">
        <v>35</v>
      </c>
      <c r="E12677" s="4" t="s">
        <v>51104</v>
      </c>
      <c r="F12677" s="4">
        <v>0.399294316768646</v>
      </c>
      <c r="G12677" s="4" t="s">
        <v>51105</v>
      </c>
    </row>
    <row r="12678" spans="1:7">
      <c r="A12678" s="4" t="s">
        <v>51106</v>
      </c>
      <c r="B12678" s="4" t="s">
        <v>51106</v>
      </c>
      <c r="C12678" s="4" t="s">
        <v>464</v>
      </c>
      <c r="D12678" s="4">
        <v>35</v>
      </c>
      <c r="E12678" s="4" t="s">
        <v>51107</v>
      </c>
      <c r="F12678" s="4">
        <v>0.399294316768646</v>
      </c>
      <c r="G12678" s="4" t="s">
        <v>51108</v>
      </c>
    </row>
    <row r="12679" spans="1:7">
      <c r="A12679" s="4" t="s">
        <v>51109</v>
      </c>
      <c r="B12679" s="4" t="s">
        <v>51110</v>
      </c>
      <c r="C12679" s="4" t="s">
        <v>464</v>
      </c>
      <c r="D12679" s="4">
        <v>35</v>
      </c>
      <c r="E12679" s="4" t="s">
        <v>51111</v>
      </c>
      <c r="F12679" s="4">
        <v>0.399294316768646</v>
      </c>
      <c r="G12679" s="4" t="s">
        <v>51112</v>
      </c>
    </row>
    <row r="12680" spans="1:7">
      <c r="A12680" s="4" t="s">
        <v>51113</v>
      </c>
      <c r="B12680" s="4" t="s">
        <v>51114</v>
      </c>
      <c r="C12680" s="4" t="s">
        <v>464</v>
      </c>
      <c r="D12680" s="4">
        <v>35</v>
      </c>
      <c r="E12680" s="4" t="s">
        <v>51115</v>
      </c>
      <c r="F12680" s="4">
        <v>0.399294316768646</v>
      </c>
      <c r="G12680" s="4" t="s">
        <v>51116</v>
      </c>
    </row>
    <row r="12681" spans="1:7">
      <c r="A12681" s="4" t="s">
        <v>51117</v>
      </c>
      <c r="B12681" s="4" t="s">
        <v>51118</v>
      </c>
      <c r="C12681" s="4" t="s">
        <v>464</v>
      </c>
      <c r="D12681" s="4">
        <v>35</v>
      </c>
      <c r="E12681" s="4" t="s">
        <v>51119</v>
      </c>
      <c r="F12681" s="4">
        <v>0.399294316768646</v>
      </c>
      <c r="G12681" s="4" t="s">
        <v>51120</v>
      </c>
    </row>
    <row r="12682" spans="1:7">
      <c r="A12682" s="4" t="s">
        <v>51121</v>
      </c>
      <c r="B12682" s="4" t="s">
        <v>51122</v>
      </c>
      <c r="C12682" s="4" t="s">
        <v>464</v>
      </c>
      <c r="D12682" s="4">
        <v>34</v>
      </c>
      <c r="E12682" s="4" t="s">
        <v>51123</v>
      </c>
      <c r="F12682" s="4">
        <v>0.399294316768646</v>
      </c>
      <c r="G12682" s="4" t="s">
        <v>51124</v>
      </c>
    </row>
    <row r="12683" spans="1:7">
      <c r="A12683" s="4" t="s">
        <v>51125</v>
      </c>
      <c r="B12683" s="4" t="s">
        <v>51126</v>
      </c>
      <c r="C12683" s="4" t="s">
        <v>464</v>
      </c>
      <c r="D12683" s="4">
        <v>34</v>
      </c>
      <c r="E12683" s="4" t="s">
        <v>51127</v>
      </c>
      <c r="F12683" s="4">
        <v>0.399294316768646</v>
      </c>
      <c r="G12683" s="4" t="s">
        <v>51128</v>
      </c>
    </row>
    <row r="12684" spans="1:7">
      <c r="A12684" s="4" t="s">
        <v>51129</v>
      </c>
      <c r="B12684" s="4" t="s">
        <v>51130</v>
      </c>
      <c r="C12684" s="4" t="s">
        <v>464</v>
      </c>
      <c r="D12684" s="4">
        <v>34</v>
      </c>
      <c r="E12684" s="4" t="s">
        <v>51131</v>
      </c>
      <c r="F12684" s="4">
        <v>0.399294316768646</v>
      </c>
      <c r="G12684" s="4" t="s">
        <v>51132</v>
      </c>
    </row>
    <row r="12685" spans="1:7">
      <c r="A12685" s="4" t="s">
        <v>51133</v>
      </c>
      <c r="B12685" s="4" t="s">
        <v>51134</v>
      </c>
      <c r="C12685" s="4" t="s">
        <v>464</v>
      </c>
      <c r="D12685" s="4">
        <v>34</v>
      </c>
      <c r="E12685" s="4" t="s">
        <v>51135</v>
      </c>
      <c r="F12685" s="4">
        <v>0.399294316768646</v>
      </c>
      <c r="G12685" s="4" t="s">
        <v>51136</v>
      </c>
    </row>
    <row r="12686" spans="1:7">
      <c r="A12686" s="4" t="s">
        <v>51137</v>
      </c>
      <c r="B12686" s="4" t="s">
        <v>51138</v>
      </c>
      <c r="C12686" s="4" t="s">
        <v>464</v>
      </c>
      <c r="D12686" s="4">
        <v>34</v>
      </c>
      <c r="E12686" s="4" t="s">
        <v>51139</v>
      </c>
      <c r="F12686" s="4">
        <v>0.399294316768646</v>
      </c>
      <c r="G12686" s="4" t="s">
        <v>51140</v>
      </c>
    </row>
    <row r="12687" spans="1:7">
      <c r="A12687" s="4" t="s">
        <v>51141</v>
      </c>
      <c r="B12687" s="4" t="s">
        <v>51142</v>
      </c>
      <c r="C12687" s="4" t="s">
        <v>464</v>
      </c>
      <c r="D12687" s="4">
        <v>34</v>
      </c>
      <c r="E12687" s="4" t="s">
        <v>51143</v>
      </c>
      <c r="F12687" s="4">
        <v>0.399294316768646</v>
      </c>
      <c r="G12687" s="4" t="s">
        <v>51144</v>
      </c>
    </row>
    <row r="12688" spans="1:7">
      <c r="A12688" s="4" t="s">
        <v>51145</v>
      </c>
      <c r="B12688" s="4" t="s">
        <v>51146</v>
      </c>
      <c r="C12688" s="4" t="s">
        <v>464</v>
      </c>
      <c r="D12688" s="4">
        <v>34</v>
      </c>
      <c r="E12688" s="4" t="s">
        <v>51147</v>
      </c>
      <c r="F12688" s="4">
        <v>0.399294316768646</v>
      </c>
      <c r="G12688" s="4" t="s">
        <v>51148</v>
      </c>
    </row>
    <row r="12689" spans="1:7">
      <c r="A12689" s="4" t="s">
        <v>51149</v>
      </c>
      <c r="B12689" s="4" t="s">
        <v>51150</v>
      </c>
      <c r="C12689" s="4" t="s">
        <v>464</v>
      </c>
      <c r="D12689" s="4">
        <v>33</v>
      </c>
      <c r="E12689" s="4" t="s">
        <v>51151</v>
      </c>
      <c r="F12689" s="4">
        <v>0.399294316768646</v>
      </c>
      <c r="G12689" s="4" t="s">
        <v>51152</v>
      </c>
    </row>
    <row r="12690" spans="1:7">
      <c r="A12690" s="4" t="s">
        <v>51153</v>
      </c>
      <c r="B12690" s="4" t="s">
        <v>51154</v>
      </c>
      <c r="C12690" s="4" t="s">
        <v>464</v>
      </c>
      <c r="D12690" s="4">
        <v>33</v>
      </c>
      <c r="E12690" s="4" t="s">
        <v>51155</v>
      </c>
      <c r="F12690" s="4">
        <v>0.399294316768646</v>
      </c>
      <c r="G12690" s="4" t="s">
        <v>51156</v>
      </c>
    </row>
    <row r="12691" spans="1:7">
      <c r="A12691" s="4" t="s">
        <v>51157</v>
      </c>
      <c r="B12691" s="4" t="s">
        <v>51158</v>
      </c>
      <c r="C12691" s="4" t="s">
        <v>464</v>
      </c>
      <c r="D12691" s="4">
        <v>33</v>
      </c>
      <c r="E12691" s="4" t="s">
        <v>51159</v>
      </c>
      <c r="F12691" s="4">
        <v>0.399294316768646</v>
      </c>
      <c r="G12691" s="4" t="s">
        <v>51160</v>
      </c>
    </row>
    <row r="12692" spans="1:7">
      <c r="A12692" s="4" t="s">
        <v>51161</v>
      </c>
      <c r="B12692" s="4" t="s">
        <v>51162</v>
      </c>
      <c r="C12692" s="4" t="s">
        <v>464</v>
      </c>
      <c r="D12692" s="4">
        <v>33</v>
      </c>
      <c r="E12692" s="4" t="s">
        <v>51163</v>
      </c>
      <c r="F12692" s="4">
        <v>0.399294316768646</v>
      </c>
      <c r="G12692" s="4" t="s">
        <v>51164</v>
      </c>
    </row>
    <row r="12693" spans="1:7">
      <c r="A12693" s="4" t="s">
        <v>51165</v>
      </c>
      <c r="B12693" s="4" t="s">
        <v>51166</v>
      </c>
      <c r="C12693" s="4" t="s">
        <v>464</v>
      </c>
      <c r="D12693" s="4">
        <v>33</v>
      </c>
      <c r="E12693" s="4" t="s">
        <v>51167</v>
      </c>
      <c r="F12693" s="4">
        <v>0.399294316768646</v>
      </c>
      <c r="G12693" s="4" t="s">
        <v>51168</v>
      </c>
    </row>
    <row r="12694" spans="1:7">
      <c r="A12694" s="4" t="s">
        <v>51169</v>
      </c>
      <c r="B12694" s="4" t="s">
        <v>51170</v>
      </c>
      <c r="C12694" s="4" t="s">
        <v>464</v>
      </c>
      <c r="D12694" s="4">
        <v>33</v>
      </c>
      <c r="E12694" s="4" t="s">
        <v>51171</v>
      </c>
      <c r="F12694" s="4">
        <v>0.399294316768646</v>
      </c>
      <c r="G12694" s="4" t="s">
        <v>51172</v>
      </c>
    </row>
    <row r="12695" spans="1:7">
      <c r="A12695" s="4" t="s">
        <v>51173</v>
      </c>
      <c r="B12695" s="4" t="s">
        <v>51174</v>
      </c>
      <c r="C12695" s="4" t="s">
        <v>464</v>
      </c>
      <c r="D12695" s="4">
        <v>33</v>
      </c>
      <c r="E12695" s="4" t="s">
        <v>51175</v>
      </c>
      <c r="F12695" s="4">
        <v>0.399294316768646</v>
      </c>
      <c r="G12695" s="4" t="s">
        <v>51176</v>
      </c>
    </row>
    <row r="12696" spans="1:7">
      <c r="A12696" s="4" t="s">
        <v>51177</v>
      </c>
      <c r="B12696" s="4" t="s">
        <v>51178</v>
      </c>
      <c r="C12696" s="4" t="s">
        <v>464</v>
      </c>
      <c r="D12696" s="4">
        <v>33</v>
      </c>
      <c r="E12696" s="4" t="s">
        <v>51179</v>
      </c>
      <c r="F12696" s="4">
        <v>0.399294316768646</v>
      </c>
      <c r="G12696" s="4" t="s">
        <v>51180</v>
      </c>
    </row>
    <row r="12697" spans="1:7">
      <c r="A12697" s="4" t="s">
        <v>51181</v>
      </c>
      <c r="B12697" s="4" t="s">
        <v>51182</v>
      </c>
      <c r="C12697" s="4" t="s">
        <v>464</v>
      </c>
      <c r="D12697" s="4">
        <v>33</v>
      </c>
      <c r="E12697" s="4" t="s">
        <v>51183</v>
      </c>
      <c r="F12697" s="4">
        <v>0.399294316768646</v>
      </c>
      <c r="G12697" s="4" t="s">
        <v>51184</v>
      </c>
    </row>
    <row r="12698" spans="1:7">
      <c r="A12698" s="4" t="s">
        <v>51185</v>
      </c>
      <c r="B12698" s="4" t="s">
        <v>51186</v>
      </c>
      <c r="C12698" s="4" t="s">
        <v>464</v>
      </c>
      <c r="D12698" s="4">
        <v>33</v>
      </c>
      <c r="E12698" s="4" t="s">
        <v>51187</v>
      </c>
      <c r="F12698" s="4">
        <v>0.399294316768646</v>
      </c>
      <c r="G12698" s="4" t="s">
        <v>51188</v>
      </c>
    </row>
    <row r="12699" spans="1:7">
      <c r="A12699" s="4" t="s">
        <v>51189</v>
      </c>
      <c r="B12699" s="4" t="s">
        <v>51190</v>
      </c>
      <c r="C12699" s="4" t="s">
        <v>464</v>
      </c>
      <c r="D12699" s="4">
        <v>32</v>
      </c>
      <c r="E12699" s="4" t="s">
        <v>51191</v>
      </c>
      <c r="F12699" s="4">
        <v>0.399294316768646</v>
      </c>
      <c r="G12699" s="4" t="s">
        <v>51192</v>
      </c>
    </row>
    <row r="12700" spans="1:7">
      <c r="A12700" s="4" t="s">
        <v>51193</v>
      </c>
      <c r="B12700" s="4" t="s">
        <v>51194</v>
      </c>
      <c r="C12700" s="4" t="s">
        <v>464</v>
      </c>
      <c r="D12700" s="4">
        <v>32</v>
      </c>
      <c r="E12700" s="4" t="s">
        <v>51195</v>
      </c>
      <c r="F12700" s="4">
        <v>0.399294316768646</v>
      </c>
      <c r="G12700" s="4" t="s">
        <v>51196</v>
      </c>
    </row>
    <row r="12701" spans="1:7">
      <c r="A12701" s="4" t="s">
        <v>51197</v>
      </c>
      <c r="B12701" s="4" t="s">
        <v>51198</v>
      </c>
      <c r="C12701" s="4" t="s">
        <v>464</v>
      </c>
      <c r="D12701" s="4">
        <v>32</v>
      </c>
      <c r="E12701" s="4" t="s">
        <v>51199</v>
      </c>
      <c r="F12701" s="4">
        <v>0.399294316768646</v>
      </c>
      <c r="G12701" s="4" t="s">
        <v>51200</v>
      </c>
    </row>
    <row r="12702" spans="1:7">
      <c r="A12702" s="4" t="s">
        <v>51201</v>
      </c>
      <c r="B12702" s="4" t="s">
        <v>51202</v>
      </c>
      <c r="C12702" s="4" t="s">
        <v>464</v>
      </c>
      <c r="D12702" s="4">
        <v>32</v>
      </c>
      <c r="E12702" s="4" t="s">
        <v>51203</v>
      </c>
      <c r="F12702" s="4">
        <v>0.399294316768646</v>
      </c>
      <c r="G12702" s="4" t="s">
        <v>51204</v>
      </c>
    </row>
    <row r="12703" spans="1:7">
      <c r="A12703" s="4" t="s">
        <v>51205</v>
      </c>
      <c r="B12703" s="4" t="s">
        <v>51206</v>
      </c>
      <c r="C12703" s="4" t="s">
        <v>464</v>
      </c>
      <c r="D12703" s="4">
        <v>32</v>
      </c>
      <c r="E12703" s="4" t="s">
        <v>51207</v>
      </c>
      <c r="F12703" s="4">
        <v>0.399294316768646</v>
      </c>
      <c r="G12703" s="4" t="s">
        <v>51208</v>
      </c>
    </row>
    <row r="12704" spans="1:7">
      <c r="A12704" s="4" t="s">
        <v>51209</v>
      </c>
      <c r="B12704" s="4" t="s">
        <v>51210</v>
      </c>
      <c r="C12704" s="4" t="s">
        <v>464</v>
      </c>
      <c r="D12704" s="4">
        <v>32</v>
      </c>
      <c r="E12704" s="4" t="s">
        <v>51211</v>
      </c>
      <c r="F12704" s="4">
        <v>0.399294316768646</v>
      </c>
      <c r="G12704" s="4" t="s">
        <v>51212</v>
      </c>
    </row>
    <row r="12705" spans="1:7">
      <c r="A12705" s="4" t="s">
        <v>51213</v>
      </c>
      <c r="B12705" s="4" t="s">
        <v>51214</v>
      </c>
      <c r="C12705" s="4" t="s">
        <v>464</v>
      </c>
      <c r="D12705" s="4">
        <v>32</v>
      </c>
      <c r="E12705" s="4" t="s">
        <v>51215</v>
      </c>
      <c r="F12705" s="4">
        <v>0.399294316768646</v>
      </c>
      <c r="G12705" s="4" t="s">
        <v>51216</v>
      </c>
    </row>
    <row r="12706" spans="1:7">
      <c r="A12706" s="4" t="s">
        <v>51217</v>
      </c>
      <c r="B12706" s="4" t="s">
        <v>51218</v>
      </c>
      <c r="C12706" s="4" t="s">
        <v>464</v>
      </c>
      <c r="D12706" s="4">
        <v>32</v>
      </c>
      <c r="E12706" s="4" t="s">
        <v>51219</v>
      </c>
      <c r="F12706" s="4">
        <v>0.399294316768646</v>
      </c>
      <c r="G12706" s="4" t="s">
        <v>51220</v>
      </c>
    </row>
    <row r="12707" spans="1:7">
      <c r="A12707" s="4" t="s">
        <v>51221</v>
      </c>
      <c r="B12707" s="4" t="s">
        <v>51222</v>
      </c>
      <c r="C12707" s="4" t="s">
        <v>464</v>
      </c>
      <c r="D12707" s="4">
        <v>32</v>
      </c>
      <c r="E12707" s="4" t="s">
        <v>51223</v>
      </c>
      <c r="F12707" s="4">
        <v>0.399294316768646</v>
      </c>
      <c r="G12707" s="4" t="s">
        <v>51224</v>
      </c>
    </row>
    <row r="12708" spans="1:7">
      <c r="A12708" s="4" t="s">
        <v>51225</v>
      </c>
      <c r="B12708" s="4" t="s">
        <v>51226</v>
      </c>
      <c r="C12708" s="4" t="s">
        <v>464</v>
      </c>
      <c r="D12708" s="4">
        <v>32</v>
      </c>
      <c r="E12708" s="4" t="s">
        <v>51227</v>
      </c>
      <c r="F12708" s="4">
        <v>0.399294316768646</v>
      </c>
      <c r="G12708" s="4" t="s">
        <v>51228</v>
      </c>
    </row>
    <row r="12709" spans="1:7">
      <c r="A12709" s="4" t="s">
        <v>51229</v>
      </c>
      <c r="B12709" s="4" t="s">
        <v>51230</v>
      </c>
      <c r="C12709" s="4" t="s">
        <v>464</v>
      </c>
      <c r="D12709" s="4">
        <v>32</v>
      </c>
      <c r="E12709" s="4" t="s">
        <v>51231</v>
      </c>
      <c r="F12709" s="4">
        <v>0.399294316768646</v>
      </c>
      <c r="G12709" s="4" t="s">
        <v>51232</v>
      </c>
    </row>
    <row r="12710" spans="1:7">
      <c r="A12710" s="4" t="s">
        <v>51233</v>
      </c>
      <c r="B12710" s="4" t="s">
        <v>51234</v>
      </c>
      <c r="C12710" s="4" t="s">
        <v>464</v>
      </c>
      <c r="D12710" s="4">
        <v>31</v>
      </c>
      <c r="E12710" s="4" t="s">
        <v>51235</v>
      </c>
      <c r="F12710" s="4">
        <v>0.399294316768646</v>
      </c>
      <c r="G12710" s="4" t="s">
        <v>51236</v>
      </c>
    </row>
    <row r="12711" spans="1:7">
      <c r="A12711" s="4" t="s">
        <v>51237</v>
      </c>
      <c r="B12711" s="4" t="s">
        <v>51238</v>
      </c>
      <c r="C12711" s="4" t="s">
        <v>464</v>
      </c>
      <c r="D12711" s="4">
        <v>31</v>
      </c>
      <c r="E12711" s="4" t="s">
        <v>51239</v>
      </c>
      <c r="F12711" s="4">
        <v>0.399294316768646</v>
      </c>
      <c r="G12711" s="4" t="s">
        <v>51240</v>
      </c>
    </row>
    <row r="12712" spans="1:7">
      <c r="A12712" s="4" t="s">
        <v>51241</v>
      </c>
      <c r="B12712" s="4" t="s">
        <v>51242</v>
      </c>
      <c r="C12712" s="4" t="s">
        <v>464</v>
      </c>
      <c r="D12712" s="4">
        <v>30</v>
      </c>
      <c r="E12712" s="4" t="s">
        <v>51243</v>
      </c>
      <c r="F12712" s="4">
        <v>0.399294316768646</v>
      </c>
      <c r="G12712" s="4" t="s">
        <v>51244</v>
      </c>
    </row>
    <row r="12713" spans="1:7">
      <c r="A12713" s="4" t="s">
        <v>51245</v>
      </c>
      <c r="B12713" s="4" t="s">
        <v>51246</v>
      </c>
      <c r="C12713" s="4" t="s">
        <v>464</v>
      </c>
      <c r="D12713" s="4">
        <v>30</v>
      </c>
      <c r="E12713" s="4" t="s">
        <v>51247</v>
      </c>
      <c r="F12713" s="4">
        <v>0.399294316768646</v>
      </c>
      <c r="G12713" s="4" t="s">
        <v>51248</v>
      </c>
    </row>
    <row r="12714" spans="1:7">
      <c r="A12714" s="4" t="s">
        <v>51249</v>
      </c>
      <c r="B12714" s="4" t="s">
        <v>51250</v>
      </c>
      <c r="C12714" s="4" t="s">
        <v>464</v>
      </c>
      <c r="D12714" s="4">
        <v>30</v>
      </c>
      <c r="E12714" s="4" t="s">
        <v>51251</v>
      </c>
      <c r="F12714" s="4">
        <v>0.399294316768646</v>
      </c>
      <c r="G12714" s="4" t="s">
        <v>51252</v>
      </c>
    </row>
    <row r="12715" spans="1:7">
      <c r="A12715" s="4" t="s">
        <v>51253</v>
      </c>
      <c r="B12715" s="4" t="s">
        <v>51254</v>
      </c>
      <c r="C12715" s="4" t="s">
        <v>464</v>
      </c>
      <c r="D12715" s="4">
        <v>30</v>
      </c>
      <c r="E12715" s="4" t="s">
        <v>51255</v>
      </c>
      <c r="F12715" s="4">
        <v>0.399294316768646</v>
      </c>
      <c r="G12715" s="4" t="s">
        <v>51256</v>
      </c>
    </row>
    <row r="12716" spans="1:7">
      <c r="A12716" s="4" t="s">
        <v>51257</v>
      </c>
      <c r="B12716" s="4" t="s">
        <v>51258</v>
      </c>
      <c r="C12716" s="4" t="s">
        <v>464</v>
      </c>
      <c r="D12716" s="4">
        <v>30</v>
      </c>
      <c r="E12716" s="4" t="s">
        <v>51259</v>
      </c>
      <c r="F12716" s="4">
        <v>0.399294316768646</v>
      </c>
      <c r="G12716" s="4" t="s">
        <v>51260</v>
      </c>
    </row>
    <row r="12717" spans="1:7">
      <c r="A12717" s="4" t="s">
        <v>51261</v>
      </c>
      <c r="B12717" s="4" t="s">
        <v>51262</v>
      </c>
      <c r="C12717" s="4" t="s">
        <v>464</v>
      </c>
      <c r="D12717" s="4">
        <v>30</v>
      </c>
      <c r="E12717" s="4" t="s">
        <v>51263</v>
      </c>
      <c r="F12717" s="4">
        <v>0.399294316768646</v>
      </c>
      <c r="G12717" s="4" t="s">
        <v>51264</v>
      </c>
    </row>
    <row r="12718" spans="1:7">
      <c r="A12718" s="4" t="s">
        <v>51265</v>
      </c>
      <c r="B12718" s="4" t="s">
        <v>51266</v>
      </c>
      <c r="C12718" s="4" t="s">
        <v>464</v>
      </c>
      <c r="D12718" s="4">
        <v>30</v>
      </c>
      <c r="E12718" s="4" t="s">
        <v>51267</v>
      </c>
      <c r="F12718" s="4">
        <v>0.399294316768646</v>
      </c>
      <c r="G12718" s="4" t="s">
        <v>51268</v>
      </c>
    </row>
    <row r="12719" spans="1:7">
      <c r="A12719" s="4" t="s">
        <v>51269</v>
      </c>
      <c r="B12719" s="4" t="s">
        <v>51270</v>
      </c>
      <c r="C12719" s="4" t="s">
        <v>464</v>
      </c>
      <c r="D12719" s="4">
        <v>30</v>
      </c>
      <c r="E12719" s="4" t="s">
        <v>51271</v>
      </c>
      <c r="F12719" s="4">
        <v>0.399294316768646</v>
      </c>
      <c r="G12719" s="4" t="s">
        <v>51272</v>
      </c>
    </row>
    <row r="12720" spans="1:7">
      <c r="A12720" s="4" t="s">
        <v>51273</v>
      </c>
      <c r="B12720" s="4" t="s">
        <v>51274</v>
      </c>
      <c r="C12720" s="4" t="s">
        <v>464</v>
      </c>
      <c r="D12720" s="4">
        <v>30</v>
      </c>
      <c r="E12720" s="4" t="s">
        <v>51275</v>
      </c>
      <c r="F12720" s="4">
        <v>0.399294316768646</v>
      </c>
      <c r="G12720" s="4" t="s">
        <v>51276</v>
      </c>
    </row>
    <row r="12721" spans="1:7">
      <c r="A12721" s="4" t="s">
        <v>51277</v>
      </c>
      <c r="B12721" s="4" t="s">
        <v>51278</v>
      </c>
      <c r="C12721" s="4" t="s">
        <v>464</v>
      </c>
      <c r="D12721" s="4">
        <v>29</v>
      </c>
      <c r="E12721" s="4" t="s">
        <v>51279</v>
      </c>
      <c r="F12721" s="4">
        <v>0.399294316768646</v>
      </c>
      <c r="G12721" s="4" t="s">
        <v>51280</v>
      </c>
    </row>
    <row r="12722" spans="1:7">
      <c r="A12722" s="4" t="s">
        <v>51281</v>
      </c>
      <c r="B12722" s="4" t="s">
        <v>51282</v>
      </c>
      <c r="C12722" s="4" t="s">
        <v>464</v>
      </c>
      <c r="D12722" s="4">
        <v>29</v>
      </c>
      <c r="E12722" s="4" t="s">
        <v>51283</v>
      </c>
      <c r="F12722" s="4">
        <v>0.399294316768646</v>
      </c>
      <c r="G12722" s="4" t="s">
        <v>51284</v>
      </c>
    </row>
    <row r="12723" spans="1:7">
      <c r="A12723" s="4" t="s">
        <v>51285</v>
      </c>
      <c r="B12723" s="4" t="s">
        <v>51286</v>
      </c>
      <c r="C12723" s="4" t="s">
        <v>464</v>
      </c>
      <c r="D12723" s="4">
        <v>29</v>
      </c>
      <c r="E12723" s="4" t="s">
        <v>51287</v>
      </c>
      <c r="F12723" s="4">
        <v>0.399294316768646</v>
      </c>
      <c r="G12723" s="4" t="s">
        <v>51288</v>
      </c>
    </row>
    <row r="12724" spans="1:7">
      <c r="A12724" s="4" t="s">
        <v>51289</v>
      </c>
      <c r="B12724" s="4" t="s">
        <v>51290</v>
      </c>
      <c r="C12724" s="4" t="s">
        <v>464</v>
      </c>
      <c r="D12724" s="4">
        <v>29</v>
      </c>
      <c r="E12724" s="4" t="s">
        <v>51291</v>
      </c>
      <c r="F12724" s="4">
        <v>0.399294316768646</v>
      </c>
      <c r="G12724" s="4" t="s">
        <v>51292</v>
      </c>
    </row>
    <row r="12725" spans="1:7">
      <c r="A12725" s="4" t="s">
        <v>51293</v>
      </c>
      <c r="B12725" s="4" t="s">
        <v>51294</v>
      </c>
      <c r="C12725" s="4" t="s">
        <v>464</v>
      </c>
      <c r="D12725" s="4">
        <v>29</v>
      </c>
      <c r="E12725" s="4" t="s">
        <v>51295</v>
      </c>
      <c r="F12725" s="4">
        <v>0.399294316768646</v>
      </c>
      <c r="G12725" s="4" t="s">
        <v>51296</v>
      </c>
    </row>
    <row r="12726" spans="1:7">
      <c r="A12726" s="4" t="s">
        <v>51297</v>
      </c>
      <c r="B12726" s="4" t="s">
        <v>51298</v>
      </c>
      <c r="C12726" s="4" t="s">
        <v>464</v>
      </c>
      <c r="D12726" s="4">
        <v>28</v>
      </c>
      <c r="E12726" s="4" t="s">
        <v>51299</v>
      </c>
      <c r="F12726" s="4">
        <v>0.399294316768646</v>
      </c>
      <c r="G12726" s="4" t="s">
        <v>51300</v>
      </c>
    </row>
    <row r="12727" spans="1:7">
      <c r="A12727" s="4" t="s">
        <v>51301</v>
      </c>
      <c r="B12727" s="4" t="s">
        <v>51302</v>
      </c>
      <c r="C12727" s="4" t="s">
        <v>464</v>
      </c>
      <c r="D12727" s="4">
        <v>28</v>
      </c>
      <c r="E12727" s="4" t="s">
        <v>51303</v>
      </c>
      <c r="F12727" s="4">
        <v>0.399294316768646</v>
      </c>
      <c r="G12727" s="4" t="s">
        <v>51304</v>
      </c>
    </row>
    <row r="12728" spans="1:7">
      <c r="A12728" s="4" t="s">
        <v>51305</v>
      </c>
      <c r="B12728" s="4" t="s">
        <v>51306</v>
      </c>
      <c r="C12728" s="4" t="s">
        <v>464</v>
      </c>
      <c r="D12728" s="4">
        <v>26</v>
      </c>
      <c r="E12728" s="4" t="s">
        <v>51307</v>
      </c>
      <c r="F12728" s="4">
        <v>0.399294316768646</v>
      </c>
      <c r="G12728" s="4" t="s">
        <v>51308</v>
      </c>
    </row>
    <row r="12729" spans="1:7">
      <c r="A12729" s="4" t="s">
        <v>51309</v>
      </c>
      <c r="B12729" s="4" t="s">
        <v>51310</v>
      </c>
      <c r="C12729" s="4" t="s">
        <v>464</v>
      </c>
      <c r="D12729" s="4">
        <v>26</v>
      </c>
      <c r="E12729" s="4" t="s">
        <v>51311</v>
      </c>
      <c r="F12729" s="4">
        <v>0.399294316768646</v>
      </c>
      <c r="G12729" s="4" t="s">
        <v>51312</v>
      </c>
    </row>
    <row r="12730" spans="1:7">
      <c r="A12730" s="4" t="s">
        <v>51313</v>
      </c>
      <c r="B12730" s="4" t="s">
        <v>51314</v>
      </c>
      <c r="C12730" s="4" t="s">
        <v>464</v>
      </c>
      <c r="D12730" s="4">
        <v>26</v>
      </c>
      <c r="E12730" s="4" t="s">
        <v>51315</v>
      </c>
      <c r="F12730" s="4">
        <v>0.399294316768646</v>
      </c>
      <c r="G12730" s="4" t="s">
        <v>51316</v>
      </c>
    </row>
    <row r="12731" spans="1:7">
      <c r="A12731" s="4" t="s">
        <v>51317</v>
      </c>
      <c r="B12731" s="4" t="s">
        <v>51318</v>
      </c>
      <c r="C12731" s="4" t="s">
        <v>464</v>
      </c>
      <c r="D12731" s="4">
        <v>26</v>
      </c>
      <c r="E12731" s="4" t="s">
        <v>51319</v>
      </c>
      <c r="F12731" s="4">
        <v>0.399294316768646</v>
      </c>
      <c r="G12731" s="4" t="s">
        <v>51320</v>
      </c>
    </row>
    <row r="12732" spans="1:7">
      <c r="A12732" s="4" t="s">
        <v>51321</v>
      </c>
      <c r="B12732" s="4" t="s">
        <v>51322</v>
      </c>
      <c r="C12732" s="4" t="s">
        <v>464</v>
      </c>
      <c r="D12732" s="4">
        <v>26</v>
      </c>
      <c r="E12732" s="4" t="s">
        <v>51323</v>
      </c>
      <c r="F12732" s="4">
        <v>0.399294316768646</v>
      </c>
      <c r="G12732" s="4" t="s">
        <v>51324</v>
      </c>
    </row>
    <row r="12733" spans="1:7">
      <c r="A12733" s="4" t="s">
        <v>51325</v>
      </c>
      <c r="B12733" s="4" t="s">
        <v>51326</v>
      </c>
      <c r="C12733" s="4" t="s">
        <v>464</v>
      </c>
      <c r="D12733" s="4">
        <v>26</v>
      </c>
      <c r="E12733" s="4" t="s">
        <v>51327</v>
      </c>
      <c r="F12733" s="4">
        <v>0.399294316768646</v>
      </c>
      <c r="G12733" s="4" t="s">
        <v>51328</v>
      </c>
    </row>
    <row r="12734" spans="1:7">
      <c r="A12734" s="4" t="s">
        <v>51329</v>
      </c>
      <c r="B12734" s="4" t="s">
        <v>51330</v>
      </c>
      <c r="C12734" s="4" t="s">
        <v>464</v>
      </c>
      <c r="D12734" s="4">
        <v>26</v>
      </c>
      <c r="E12734" s="4" t="s">
        <v>51331</v>
      </c>
      <c r="F12734" s="4">
        <v>0.399294316768646</v>
      </c>
      <c r="G12734" s="4" t="s">
        <v>51332</v>
      </c>
    </row>
    <row r="12735" spans="1:7">
      <c r="A12735" s="4" t="s">
        <v>51333</v>
      </c>
      <c r="B12735" s="4" t="s">
        <v>51334</v>
      </c>
      <c r="C12735" s="4" t="s">
        <v>464</v>
      </c>
      <c r="D12735" s="4">
        <v>25</v>
      </c>
      <c r="E12735" s="4" t="s">
        <v>51335</v>
      </c>
      <c r="F12735" s="4">
        <v>0.399294316768646</v>
      </c>
      <c r="G12735" s="4" t="s">
        <v>51336</v>
      </c>
    </row>
    <row r="12736" spans="1:7">
      <c r="A12736" s="4" t="s">
        <v>51337</v>
      </c>
      <c r="B12736" s="4" t="s">
        <v>51338</v>
      </c>
      <c r="C12736" s="4" t="s">
        <v>464</v>
      </c>
      <c r="D12736" s="4">
        <v>25</v>
      </c>
      <c r="E12736" s="4" t="s">
        <v>51339</v>
      </c>
      <c r="F12736" s="4">
        <v>0.399294316768646</v>
      </c>
      <c r="G12736" s="4" t="s">
        <v>51340</v>
      </c>
    </row>
    <row r="12737" spans="1:7">
      <c r="A12737" s="4" t="s">
        <v>51341</v>
      </c>
      <c r="B12737" s="4" t="s">
        <v>51342</v>
      </c>
      <c r="C12737" s="4" t="s">
        <v>464</v>
      </c>
      <c r="D12737" s="4">
        <v>24</v>
      </c>
      <c r="E12737" s="4" t="s">
        <v>51343</v>
      </c>
      <c r="F12737" s="4">
        <v>0.399294316768646</v>
      </c>
      <c r="G12737" s="4" t="s">
        <v>51344</v>
      </c>
    </row>
    <row r="12738" spans="1:7">
      <c r="A12738" s="4" t="s">
        <v>51345</v>
      </c>
      <c r="B12738" s="4" t="s">
        <v>51346</v>
      </c>
      <c r="C12738" s="4" t="s">
        <v>464</v>
      </c>
      <c r="D12738" s="4">
        <v>24</v>
      </c>
      <c r="E12738" s="4" t="s">
        <v>51347</v>
      </c>
      <c r="F12738" s="4">
        <v>0.399294316768646</v>
      </c>
      <c r="G12738" s="4" t="s">
        <v>51348</v>
      </c>
    </row>
    <row r="12739" spans="1:7">
      <c r="A12739" s="4" t="s">
        <v>51349</v>
      </c>
      <c r="B12739" s="4" t="s">
        <v>51350</v>
      </c>
      <c r="C12739" s="4" t="s">
        <v>464</v>
      </c>
      <c r="D12739" s="4">
        <v>23</v>
      </c>
      <c r="E12739" s="4" t="s">
        <v>51351</v>
      </c>
      <c r="F12739" s="4">
        <v>0.399294316768646</v>
      </c>
      <c r="G12739" s="4" t="s">
        <v>51352</v>
      </c>
    </row>
    <row r="12740" spans="1:7">
      <c r="A12740" s="4" t="s">
        <v>51353</v>
      </c>
      <c r="B12740" s="4" t="s">
        <v>51354</v>
      </c>
      <c r="C12740" s="4" t="s">
        <v>464</v>
      </c>
      <c r="D12740" s="4">
        <v>23</v>
      </c>
      <c r="E12740" s="4" t="s">
        <v>51355</v>
      </c>
      <c r="F12740" s="4">
        <v>0.399294316768646</v>
      </c>
      <c r="G12740" s="4" t="s">
        <v>51356</v>
      </c>
    </row>
    <row r="12741" spans="1:7">
      <c r="A12741" s="4" t="s">
        <v>51357</v>
      </c>
      <c r="B12741" s="4" t="s">
        <v>51358</v>
      </c>
      <c r="C12741" s="4" t="s">
        <v>551</v>
      </c>
      <c r="D12741" s="4">
        <v>19</v>
      </c>
      <c r="E12741" s="4" t="s">
        <v>51359</v>
      </c>
      <c r="F12741" s="4">
        <v>0.399294316768646</v>
      </c>
      <c r="G12741" s="4" t="s">
        <v>51360</v>
      </c>
    </row>
    <row r="12742" spans="1:7">
      <c r="A12742" s="4" t="s">
        <v>51361</v>
      </c>
      <c r="B12742" s="4" t="s">
        <v>51362</v>
      </c>
      <c r="C12742" s="4" t="s">
        <v>551</v>
      </c>
      <c r="D12742" s="4">
        <v>18</v>
      </c>
      <c r="E12742" s="4" t="s">
        <v>51363</v>
      </c>
      <c r="F12742" s="4">
        <v>0.399294316768646</v>
      </c>
      <c r="G12742" s="4" t="s">
        <v>51364</v>
      </c>
    </row>
    <row r="12743" spans="1:7">
      <c r="A12743" s="4" t="s">
        <v>51365</v>
      </c>
      <c r="B12743" s="4" t="s">
        <v>51366</v>
      </c>
      <c r="C12743" s="4" t="s">
        <v>551</v>
      </c>
      <c r="D12743" s="4">
        <v>16</v>
      </c>
      <c r="E12743" s="4" t="s">
        <v>51367</v>
      </c>
      <c r="F12743" s="4">
        <v>0.399294316768646</v>
      </c>
      <c r="G12743" s="4" t="s">
        <v>51368</v>
      </c>
    </row>
    <row r="12744" spans="1:7">
      <c r="A12744" s="4" t="s">
        <v>51369</v>
      </c>
      <c r="B12744" s="4" t="s">
        <v>51370</v>
      </c>
      <c r="C12744" s="4" t="s">
        <v>551</v>
      </c>
      <c r="D12744" s="4">
        <v>15</v>
      </c>
      <c r="E12744" s="4" t="s">
        <v>51371</v>
      </c>
      <c r="F12744" s="4">
        <v>0.399294316768646</v>
      </c>
      <c r="G12744" s="4" t="s">
        <v>51372</v>
      </c>
    </row>
    <row r="12745" spans="1:7">
      <c r="A12745" s="4" t="s">
        <v>51373</v>
      </c>
      <c r="B12745" s="4" t="s">
        <v>51374</v>
      </c>
      <c r="C12745" s="4" t="s">
        <v>4103</v>
      </c>
      <c r="D12745" s="4">
        <v>14</v>
      </c>
      <c r="E12745" s="4" t="s">
        <v>51375</v>
      </c>
      <c r="F12745" s="4">
        <v>0.399294316768646</v>
      </c>
      <c r="G12745" s="4" t="s">
        <v>51376</v>
      </c>
    </row>
    <row r="12746" spans="1:7">
      <c r="A12746" s="4" t="s">
        <v>51377</v>
      </c>
      <c r="B12746" s="4" t="s">
        <v>51378</v>
      </c>
      <c r="C12746" s="4" t="s">
        <v>4103</v>
      </c>
      <c r="D12746" s="4">
        <v>14</v>
      </c>
      <c r="E12746" s="4" t="s">
        <v>51379</v>
      </c>
      <c r="F12746" s="4">
        <v>0.399294316768646</v>
      </c>
      <c r="G12746" s="4" t="s">
        <v>51380</v>
      </c>
    </row>
    <row r="12747" spans="1:7">
      <c r="A12747" s="4" t="s">
        <v>51381</v>
      </c>
      <c r="B12747" s="4" t="s">
        <v>51382</v>
      </c>
      <c r="C12747" s="4" t="s">
        <v>551</v>
      </c>
      <c r="D12747" s="4">
        <v>14</v>
      </c>
      <c r="E12747" s="4" t="s">
        <v>51383</v>
      </c>
      <c r="F12747" s="4">
        <v>0.399294316768646</v>
      </c>
      <c r="G12747" s="4" t="s">
        <v>51384</v>
      </c>
    </row>
    <row r="12748" spans="1:7">
      <c r="A12748" s="4" t="s">
        <v>51385</v>
      </c>
      <c r="B12748" s="4" t="s">
        <v>51386</v>
      </c>
      <c r="C12748" s="4" t="s">
        <v>551</v>
      </c>
      <c r="D12748" s="4">
        <v>14</v>
      </c>
      <c r="E12748" s="4" t="s">
        <v>51387</v>
      </c>
      <c r="F12748" s="4">
        <v>0.399294316768646</v>
      </c>
      <c r="G12748" s="4" t="s">
        <v>51388</v>
      </c>
    </row>
    <row r="12749" spans="1:7">
      <c r="A12749" s="4" t="s">
        <v>51389</v>
      </c>
      <c r="B12749" s="4" t="s">
        <v>51390</v>
      </c>
      <c r="C12749" s="4" t="s">
        <v>551</v>
      </c>
      <c r="D12749" s="4">
        <v>13</v>
      </c>
      <c r="E12749" s="4" t="s">
        <v>51391</v>
      </c>
      <c r="F12749" s="4">
        <v>0.399294316768646</v>
      </c>
      <c r="G12749" s="4" t="s">
        <v>51392</v>
      </c>
    </row>
    <row r="12750" spans="1:7">
      <c r="A12750" s="4" t="s">
        <v>51393</v>
      </c>
      <c r="B12750" s="4" t="s">
        <v>51394</v>
      </c>
      <c r="C12750" s="4" t="s">
        <v>551</v>
      </c>
      <c r="D12750" s="4">
        <v>13</v>
      </c>
      <c r="E12750" s="4" t="s">
        <v>51395</v>
      </c>
      <c r="F12750" s="4">
        <v>0.399294316768646</v>
      </c>
      <c r="G12750" s="4" t="s">
        <v>51396</v>
      </c>
    </row>
    <row r="12751" spans="1:7">
      <c r="A12751" s="4" t="s">
        <v>51397</v>
      </c>
      <c r="B12751" s="4" t="s">
        <v>51398</v>
      </c>
      <c r="C12751" s="4" t="s">
        <v>4103</v>
      </c>
      <c r="D12751" s="4">
        <v>12</v>
      </c>
      <c r="E12751" s="4" t="s">
        <v>51399</v>
      </c>
      <c r="F12751" s="4">
        <v>0.399294316768646</v>
      </c>
      <c r="G12751" s="4" t="s">
        <v>51400</v>
      </c>
    </row>
    <row r="12752" spans="1:7">
      <c r="A12752" s="4" t="s">
        <v>51401</v>
      </c>
      <c r="B12752" s="4" t="s">
        <v>51402</v>
      </c>
      <c r="C12752" s="4" t="s">
        <v>551</v>
      </c>
      <c r="D12752" s="4">
        <v>10</v>
      </c>
      <c r="E12752" s="4" t="s">
        <v>51403</v>
      </c>
      <c r="F12752" s="4">
        <v>0.399294316768646</v>
      </c>
      <c r="G12752" s="4" t="s">
        <v>51404</v>
      </c>
    </row>
    <row r="12753" spans="1:7">
      <c r="A12753" s="4" t="s">
        <v>51405</v>
      </c>
      <c r="B12753" s="4" t="s">
        <v>51406</v>
      </c>
      <c r="C12753" s="4" t="s">
        <v>4103</v>
      </c>
      <c r="D12753" s="4">
        <v>10</v>
      </c>
      <c r="E12753" s="4" t="s">
        <v>51407</v>
      </c>
      <c r="F12753" s="4">
        <v>0.399294316768646</v>
      </c>
      <c r="G12753" s="4" t="s">
        <v>51408</v>
      </c>
    </row>
    <row r="12754" spans="1:7">
      <c r="A12754" s="4" t="s">
        <v>51409</v>
      </c>
      <c r="B12754" s="4" t="s">
        <v>51410</v>
      </c>
      <c r="C12754" s="4" t="s">
        <v>4103</v>
      </c>
      <c r="D12754" s="4">
        <v>10</v>
      </c>
      <c r="E12754" s="4" t="s">
        <v>51411</v>
      </c>
      <c r="F12754" s="4">
        <v>0.399294316768646</v>
      </c>
      <c r="G12754" s="4" t="s">
        <v>51412</v>
      </c>
    </row>
    <row r="12755" spans="1:7">
      <c r="A12755" s="4" t="s">
        <v>51413</v>
      </c>
      <c r="B12755" s="4" t="s">
        <v>51414</v>
      </c>
      <c r="C12755" s="4" t="s">
        <v>4103</v>
      </c>
      <c r="D12755" s="4">
        <v>8</v>
      </c>
      <c r="E12755" s="4" t="s">
        <v>51415</v>
      </c>
      <c r="F12755" s="4">
        <v>0.399294316768646</v>
      </c>
      <c r="G12755" s="4" t="s">
        <v>51416</v>
      </c>
    </row>
    <row r="12756" spans="1:7">
      <c r="A12756" s="4" t="s">
        <v>51417</v>
      </c>
      <c r="B12756" s="4" t="s">
        <v>51418</v>
      </c>
      <c r="C12756" s="4" t="s">
        <v>464</v>
      </c>
      <c r="D12756" s="4">
        <v>37</v>
      </c>
      <c r="E12756" s="4" t="s">
        <v>51419</v>
      </c>
      <c r="F12756" s="4">
        <v>0.398842304944992</v>
      </c>
      <c r="G12756" s="4" t="s">
        <v>51420</v>
      </c>
    </row>
    <row r="12757" spans="1:7">
      <c r="A12757" s="4" t="s">
        <v>51421</v>
      </c>
      <c r="B12757" s="4" t="s">
        <v>51422</v>
      </c>
      <c r="C12757" s="4" t="s">
        <v>464</v>
      </c>
      <c r="D12757" s="4">
        <v>36</v>
      </c>
      <c r="E12757" s="4" t="s">
        <v>51423</v>
      </c>
      <c r="F12757" s="4">
        <v>0.398842304944992</v>
      </c>
      <c r="G12757" s="4" t="s">
        <v>51424</v>
      </c>
    </row>
    <row r="12758" spans="1:7">
      <c r="A12758" s="4" t="s">
        <v>51425</v>
      </c>
      <c r="B12758" s="4" t="s">
        <v>51426</v>
      </c>
      <c r="C12758" s="4" t="s">
        <v>464</v>
      </c>
      <c r="D12758" s="4">
        <v>36</v>
      </c>
      <c r="E12758" s="4" t="s">
        <v>51427</v>
      </c>
      <c r="F12758" s="4">
        <v>0.398842304944992</v>
      </c>
      <c r="G12758" s="4" t="s">
        <v>51428</v>
      </c>
    </row>
    <row r="12759" spans="1:7">
      <c r="A12759" s="4" t="s">
        <v>51429</v>
      </c>
      <c r="B12759" s="4" t="s">
        <v>51430</v>
      </c>
      <c r="C12759" s="4" t="s">
        <v>464</v>
      </c>
      <c r="D12759" s="4">
        <v>35</v>
      </c>
      <c r="E12759" s="4" t="s">
        <v>51431</v>
      </c>
      <c r="F12759" s="4">
        <v>0.398842304944992</v>
      </c>
      <c r="G12759" s="4" t="s">
        <v>51432</v>
      </c>
    </row>
    <row r="12760" spans="1:7">
      <c r="A12760" s="4" t="s">
        <v>51433</v>
      </c>
      <c r="B12760" s="4" t="s">
        <v>51434</v>
      </c>
      <c r="C12760" s="4" t="s">
        <v>464</v>
      </c>
      <c r="D12760" s="4">
        <v>34</v>
      </c>
      <c r="E12760" s="4" t="s">
        <v>51435</v>
      </c>
      <c r="F12760" s="4">
        <v>0.398842304944992</v>
      </c>
      <c r="G12760" s="4" t="s">
        <v>51436</v>
      </c>
    </row>
    <row r="12761" spans="1:7">
      <c r="A12761" s="4" t="s">
        <v>51437</v>
      </c>
      <c r="B12761" s="4" t="s">
        <v>51438</v>
      </c>
      <c r="C12761" s="4" t="s">
        <v>464</v>
      </c>
      <c r="D12761" s="4">
        <v>34</v>
      </c>
      <c r="E12761" s="4" t="s">
        <v>51439</v>
      </c>
      <c r="F12761" s="4">
        <v>0.398842304944992</v>
      </c>
      <c r="G12761" s="4" t="s">
        <v>51440</v>
      </c>
    </row>
    <row r="12762" spans="1:7">
      <c r="A12762" s="4" t="s">
        <v>51441</v>
      </c>
      <c r="B12762" s="4" t="s">
        <v>51442</v>
      </c>
      <c r="C12762" s="4" t="s">
        <v>464</v>
      </c>
      <c r="D12762" s="4">
        <v>34</v>
      </c>
      <c r="E12762" s="4" t="s">
        <v>51443</v>
      </c>
      <c r="F12762" s="4">
        <v>0.398842304944992</v>
      </c>
      <c r="G12762" s="4" t="s">
        <v>51444</v>
      </c>
    </row>
    <row r="12763" spans="1:7">
      <c r="A12763" s="4" t="s">
        <v>51445</v>
      </c>
      <c r="B12763" s="4" t="s">
        <v>51446</v>
      </c>
      <c r="C12763" s="4" t="s">
        <v>464</v>
      </c>
      <c r="D12763" s="4">
        <v>34</v>
      </c>
      <c r="E12763" s="4" t="s">
        <v>51447</v>
      </c>
      <c r="F12763" s="4">
        <v>0.398842304944992</v>
      </c>
      <c r="G12763" s="4" t="s">
        <v>51448</v>
      </c>
    </row>
    <row r="12764" spans="1:7">
      <c r="A12764" s="4" t="s">
        <v>51449</v>
      </c>
      <c r="B12764" s="4" t="s">
        <v>51450</v>
      </c>
      <c r="C12764" s="4" t="s">
        <v>464</v>
      </c>
      <c r="D12764" s="4">
        <v>33</v>
      </c>
      <c r="E12764" s="4" t="s">
        <v>51451</v>
      </c>
      <c r="F12764" s="4">
        <v>0.398842304944992</v>
      </c>
      <c r="G12764" s="4" t="s">
        <v>51452</v>
      </c>
    </row>
    <row r="12765" spans="1:7">
      <c r="A12765" s="4" t="s">
        <v>51453</v>
      </c>
      <c r="B12765" s="4" t="s">
        <v>51454</v>
      </c>
      <c r="C12765" s="4" t="s">
        <v>464</v>
      </c>
      <c r="D12765" s="4">
        <v>33</v>
      </c>
      <c r="E12765" s="4" t="s">
        <v>51455</v>
      </c>
      <c r="F12765" s="4">
        <v>0.398842304944992</v>
      </c>
      <c r="G12765" s="4" t="s">
        <v>51456</v>
      </c>
    </row>
    <row r="12766" spans="1:7">
      <c r="A12766" s="4" t="s">
        <v>51457</v>
      </c>
      <c r="B12766" s="4" t="s">
        <v>51458</v>
      </c>
      <c r="C12766" s="4" t="s">
        <v>464</v>
      </c>
      <c r="D12766" s="4">
        <v>32</v>
      </c>
      <c r="E12766" s="4" t="s">
        <v>51459</v>
      </c>
      <c r="F12766" s="4">
        <v>0.398842304944992</v>
      </c>
      <c r="G12766" s="4" t="s">
        <v>51460</v>
      </c>
    </row>
    <row r="12767" spans="1:7">
      <c r="A12767" s="4" t="s">
        <v>51461</v>
      </c>
      <c r="B12767" s="4" t="s">
        <v>51462</v>
      </c>
      <c r="C12767" s="4" t="s">
        <v>464</v>
      </c>
      <c r="D12767" s="4">
        <v>32</v>
      </c>
      <c r="E12767" s="4" t="s">
        <v>51463</v>
      </c>
      <c r="F12767" s="4">
        <v>0.398842304944992</v>
      </c>
      <c r="G12767" s="4" t="s">
        <v>51464</v>
      </c>
    </row>
    <row r="12768" spans="1:7">
      <c r="A12768" s="4" t="s">
        <v>51465</v>
      </c>
      <c r="B12768" s="4" t="s">
        <v>51466</v>
      </c>
      <c r="C12768" s="4" t="s">
        <v>464</v>
      </c>
      <c r="D12768" s="4">
        <v>32</v>
      </c>
      <c r="E12768" s="4" t="s">
        <v>51467</v>
      </c>
      <c r="F12768" s="4">
        <v>0.398842304944992</v>
      </c>
      <c r="G12768" s="4" t="s">
        <v>51468</v>
      </c>
    </row>
    <row r="12769" spans="1:7">
      <c r="A12769" s="4" t="s">
        <v>51469</v>
      </c>
      <c r="B12769" s="4" t="s">
        <v>51470</v>
      </c>
      <c r="C12769" s="4" t="s">
        <v>464</v>
      </c>
      <c r="D12769" s="4">
        <v>30</v>
      </c>
      <c r="E12769" s="4" t="s">
        <v>51471</v>
      </c>
      <c r="F12769" s="4">
        <v>0.398842304944992</v>
      </c>
      <c r="G12769" s="4" t="s">
        <v>51472</v>
      </c>
    </row>
    <row r="12770" spans="1:7">
      <c r="A12770" s="4" t="s">
        <v>51473</v>
      </c>
      <c r="B12770" s="4" t="s">
        <v>51474</v>
      </c>
      <c r="C12770" s="4" t="s">
        <v>464</v>
      </c>
      <c r="D12770" s="4">
        <v>29</v>
      </c>
      <c r="E12770" s="4" t="s">
        <v>51475</v>
      </c>
      <c r="F12770" s="4">
        <v>0.398842304944992</v>
      </c>
      <c r="G12770" s="4" t="s">
        <v>51476</v>
      </c>
    </row>
    <row r="12771" spans="1:7">
      <c r="A12771" s="4" t="s">
        <v>51477</v>
      </c>
      <c r="B12771" s="4" t="s">
        <v>51478</v>
      </c>
      <c r="C12771" s="4" t="s">
        <v>1124</v>
      </c>
      <c r="D12771" s="4">
        <v>6</v>
      </c>
      <c r="E12771" s="4" t="s">
        <v>51479</v>
      </c>
      <c r="F12771" s="4">
        <v>0.396786510944366</v>
      </c>
      <c r="G12771" s="4" t="s">
        <v>51480</v>
      </c>
    </row>
    <row r="12772" spans="1:7">
      <c r="A12772" s="4" t="s">
        <v>51481</v>
      </c>
      <c r="B12772" s="4" t="s">
        <v>51482</v>
      </c>
      <c r="C12772" s="4" t="s">
        <v>464</v>
      </c>
      <c r="D12772" s="4">
        <v>37</v>
      </c>
      <c r="E12772" s="4" t="s">
        <v>51483</v>
      </c>
      <c r="F12772" s="4">
        <v>0.396374523639679</v>
      </c>
      <c r="G12772" s="4" t="s">
        <v>51484</v>
      </c>
    </row>
    <row r="12773" spans="1:7">
      <c r="A12773" s="4" t="s">
        <v>51485</v>
      </c>
      <c r="B12773" s="4" t="s">
        <v>51486</v>
      </c>
      <c r="C12773" s="4" t="s">
        <v>464</v>
      </c>
      <c r="D12773" s="4">
        <v>40</v>
      </c>
      <c r="E12773" s="4" t="s">
        <v>51487</v>
      </c>
      <c r="F12773" s="4">
        <v>0.395895034074783</v>
      </c>
      <c r="G12773" s="4" t="s">
        <v>51488</v>
      </c>
    </row>
    <row r="12774" spans="1:7">
      <c r="A12774" s="4" t="s">
        <v>51489</v>
      </c>
      <c r="B12774" s="4" t="s">
        <v>51490</v>
      </c>
      <c r="C12774" s="4" t="s">
        <v>464</v>
      </c>
      <c r="D12774" s="4">
        <v>36</v>
      </c>
      <c r="E12774" s="4" t="s">
        <v>51491</v>
      </c>
      <c r="F12774" s="4">
        <v>0.395828008651733</v>
      </c>
      <c r="G12774" s="4" t="s">
        <v>51492</v>
      </c>
    </row>
    <row r="12775" spans="1:7">
      <c r="A12775" s="4" t="s">
        <v>51493</v>
      </c>
      <c r="B12775" s="4" t="s">
        <v>51494</v>
      </c>
      <c r="C12775" s="4" t="s">
        <v>464</v>
      </c>
      <c r="D12775" s="4">
        <v>34</v>
      </c>
      <c r="E12775" s="4" t="s">
        <v>51495</v>
      </c>
      <c r="F12775" s="4">
        <v>0.395828008651733</v>
      </c>
      <c r="G12775" s="4" t="s">
        <v>51496</v>
      </c>
    </row>
    <row r="12776" spans="1:7">
      <c r="A12776" s="4" t="s">
        <v>51497</v>
      </c>
      <c r="B12776" s="4" t="s">
        <v>51498</v>
      </c>
      <c r="C12776" s="4" t="s">
        <v>464</v>
      </c>
      <c r="D12776" s="4">
        <v>34</v>
      </c>
      <c r="E12776" s="4" t="s">
        <v>51499</v>
      </c>
      <c r="F12776" s="4">
        <v>0.395828008651733</v>
      </c>
      <c r="G12776" s="4" t="s">
        <v>51500</v>
      </c>
    </row>
    <row r="12777" spans="1:7">
      <c r="A12777" s="4" t="s">
        <v>51501</v>
      </c>
      <c r="B12777" s="4" t="s">
        <v>51502</v>
      </c>
      <c r="C12777" s="4" t="s">
        <v>464</v>
      </c>
      <c r="D12777" s="4">
        <v>30</v>
      </c>
      <c r="E12777" s="4" t="s">
        <v>51503</v>
      </c>
      <c r="F12777" s="4">
        <v>0.395828008651733</v>
      </c>
      <c r="G12777" s="4" t="s">
        <v>51504</v>
      </c>
    </row>
    <row r="12778" spans="1:7">
      <c r="A12778" s="4" t="s">
        <v>51505</v>
      </c>
      <c r="B12778" s="4" t="s">
        <v>51506</v>
      </c>
      <c r="C12778" s="4" t="s">
        <v>464</v>
      </c>
      <c r="D12778" s="4">
        <v>30</v>
      </c>
      <c r="E12778" s="4" t="s">
        <v>51507</v>
      </c>
      <c r="F12778" s="4">
        <v>0.395828008651733</v>
      </c>
      <c r="G12778" s="4" t="s">
        <v>51508</v>
      </c>
    </row>
    <row r="12779" spans="1:7">
      <c r="A12779" s="4" t="s">
        <v>51509</v>
      </c>
      <c r="B12779" s="4" t="s">
        <v>51510</v>
      </c>
      <c r="C12779" s="4" t="s">
        <v>464</v>
      </c>
      <c r="D12779" s="4">
        <v>28</v>
      </c>
      <c r="E12779" s="4" t="s">
        <v>51511</v>
      </c>
      <c r="F12779" s="4">
        <v>0.395828008651733</v>
      </c>
      <c r="G12779" s="4" t="s">
        <v>51512</v>
      </c>
    </row>
    <row r="12780" spans="1:7">
      <c r="A12780" s="4" t="s">
        <v>51513</v>
      </c>
      <c r="B12780" s="4" t="s">
        <v>51514</v>
      </c>
      <c r="C12780" s="4" t="s">
        <v>464</v>
      </c>
      <c r="D12780" s="4">
        <v>35</v>
      </c>
      <c r="E12780" s="4" t="s">
        <v>51515</v>
      </c>
      <c r="F12780" s="4">
        <v>0.39535716176033</v>
      </c>
      <c r="G12780" s="4" t="s">
        <v>51516</v>
      </c>
    </row>
    <row r="12781" spans="1:7">
      <c r="A12781" s="4" t="s">
        <v>51517</v>
      </c>
      <c r="B12781" s="4" t="s">
        <v>51518</v>
      </c>
      <c r="C12781" s="4" t="s">
        <v>464</v>
      </c>
      <c r="D12781" s="4">
        <v>41</v>
      </c>
      <c r="E12781" s="4" t="s">
        <v>51519</v>
      </c>
      <c r="F12781" s="4">
        <v>0.394611239433289</v>
      </c>
      <c r="G12781" s="4" t="s">
        <v>51520</v>
      </c>
    </row>
    <row r="12782" spans="1:7">
      <c r="A12782" s="4" t="s">
        <v>51521</v>
      </c>
      <c r="B12782" s="4" t="s">
        <v>51522</v>
      </c>
      <c r="C12782" s="4" t="s">
        <v>464</v>
      </c>
      <c r="D12782" s="4">
        <v>40</v>
      </c>
      <c r="E12782" s="4" t="s">
        <v>51523</v>
      </c>
      <c r="F12782" s="4">
        <v>0.394611239433289</v>
      </c>
      <c r="G12782" s="4" t="s">
        <v>51524</v>
      </c>
    </row>
    <row r="12783" spans="1:7">
      <c r="A12783" s="4" t="s">
        <v>51525</v>
      </c>
      <c r="B12783" s="4" t="s">
        <v>51526</v>
      </c>
      <c r="C12783" s="4" t="s">
        <v>464</v>
      </c>
      <c r="D12783" s="4">
        <v>36</v>
      </c>
      <c r="E12783" s="4" t="s">
        <v>51527</v>
      </c>
      <c r="F12783" s="4">
        <v>0.394611239433289</v>
      </c>
      <c r="G12783" s="4" t="s">
        <v>51528</v>
      </c>
    </row>
    <row r="12784" spans="1:7">
      <c r="A12784" s="4" t="s">
        <v>51529</v>
      </c>
      <c r="B12784" s="4" t="s">
        <v>51530</v>
      </c>
      <c r="C12784" s="4" t="s">
        <v>464</v>
      </c>
      <c r="D12784" s="4">
        <v>36</v>
      </c>
      <c r="E12784" s="4" t="s">
        <v>51531</v>
      </c>
      <c r="F12784" s="4">
        <v>0.394611239433289</v>
      </c>
      <c r="G12784" s="4" t="s">
        <v>51532</v>
      </c>
    </row>
    <row r="12785" spans="1:7">
      <c r="A12785" s="4" t="s">
        <v>51533</v>
      </c>
      <c r="B12785" s="4" t="s">
        <v>51534</v>
      </c>
      <c r="C12785" s="4" t="s">
        <v>464</v>
      </c>
      <c r="D12785" s="4">
        <v>41</v>
      </c>
      <c r="E12785" s="4" t="s">
        <v>51535</v>
      </c>
      <c r="F12785" s="4">
        <v>0.394265025854111</v>
      </c>
      <c r="G12785" s="4" t="s">
        <v>51536</v>
      </c>
    </row>
    <row r="12786" spans="1:7">
      <c r="A12786" s="4" t="s">
        <v>51537</v>
      </c>
      <c r="B12786" s="4" t="s">
        <v>51538</v>
      </c>
      <c r="C12786" s="4" t="s">
        <v>464</v>
      </c>
      <c r="D12786" s="4">
        <v>36</v>
      </c>
      <c r="E12786" s="4" t="s">
        <v>51539</v>
      </c>
      <c r="F12786" s="4">
        <v>0.394227802753448</v>
      </c>
      <c r="G12786" s="4" t="s">
        <v>51540</v>
      </c>
    </row>
    <row r="12787" spans="1:7">
      <c r="A12787" s="4" t="s">
        <v>51541</v>
      </c>
      <c r="B12787" s="4" t="s">
        <v>51542</v>
      </c>
      <c r="C12787" s="4" t="s">
        <v>464</v>
      </c>
      <c r="D12787" s="4">
        <v>37</v>
      </c>
      <c r="E12787" s="4" t="s">
        <v>51543</v>
      </c>
      <c r="F12787" s="4">
        <v>0.393548518419266</v>
      </c>
      <c r="G12787" s="4" t="s">
        <v>51544</v>
      </c>
    </row>
    <row r="12788" spans="1:7">
      <c r="A12788" s="4" t="s">
        <v>51545</v>
      </c>
      <c r="B12788" s="4" t="s">
        <v>51546</v>
      </c>
      <c r="C12788" s="4" t="s">
        <v>464</v>
      </c>
      <c r="D12788" s="4">
        <v>34</v>
      </c>
      <c r="E12788" s="4" t="s">
        <v>51547</v>
      </c>
      <c r="F12788" s="4">
        <v>0.393129050731659</v>
      </c>
      <c r="G12788" s="4" t="s">
        <v>51548</v>
      </c>
    </row>
    <row r="12789" spans="1:7">
      <c r="A12789" s="4" t="s">
        <v>51549</v>
      </c>
      <c r="B12789" s="4" t="s">
        <v>51550</v>
      </c>
      <c r="C12789" s="4" t="s">
        <v>464</v>
      </c>
      <c r="D12789" s="4">
        <v>37</v>
      </c>
      <c r="E12789" s="4" t="s">
        <v>51551</v>
      </c>
      <c r="F12789" s="4">
        <v>0.391818821430206</v>
      </c>
      <c r="G12789" s="4" t="s">
        <v>51552</v>
      </c>
    </row>
    <row r="12790" spans="1:7">
      <c r="A12790" s="4" t="s">
        <v>51553</v>
      </c>
      <c r="B12790" s="4" t="s">
        <v>51554</v>
      </c>
      <c r="C12790" s="4" t="s">
        <v>464</v>
      </c>
      <c r="D12790" s="4">
        <v>37</v>
      </c>
      <c r="E12790" s="4" t="s">
        <v>51555</v>
      </c>
      <c r="F12790" s="4">
        <v>0.391748160123825</v>
      </c>
      <c r="G12790" s="4" t="s">
        <v>51556</v>
      </c>
    </row>
    <row r="12791" spans="1:7">
      <c r="A12791" s="4" t="s">
        <v>51557</v>
      </c>
      <c r="B12791" s="4" t="s">
        <v>51558</v>
      </c>
      <c r="C12791" s="4" t="s">
        <v>464</v>
      </c>
      <c r="D12791" s="4">
        <v>37</v>
      </c>
      <c r="E12791" s="4" t="s">
        <v>51559</v>
      </c>
      <c r="F12791" s="4">
        <v>0.391748160123825</v>
      </c>
      <c r="G12791" s="4" t="s">
        <v>51560</v>
      </c>
    </row>
    <row r="12792" spans="1:7">
      <c r="A12792" s="4" t="s">
        <v>51561</v>
      </c>
      <c r="B12792" s="4" t="s">
        <v>51562</v>
      </c>
      <c r="C12792" s="4" t="s">
        <v>464</v>
      </c>
      <c r="D12792" s="4">
        <v>37</v>
      </c>
      <c r="E12792" s="4" t="s">
        <v>51563</v>
      </c>
      <c r="F12792" s="4">
        <v>0.391748160123825</v>
      </c>
      <c r="G12792" s="4" t="s">
        <v>51564</v>
      </c>
    </row>
    <row r="12793" spans="1:7">
      <c r="A12793" s="4" t="s">
        <v>51565</v>
      </c>
      <c r="B12793" s="4" t="s">
        <v>51566</v>
      </c>
      <c r="C12793" s="4" t="s">
        <v>464</v>
      </c>
      <c r="D12793" s="4">
        <v>36</v>
      </c>
      <c r="E12793" s="4" t="s">
        <v>51567</v>
      </c>
      <c r="F12793" s="4">
        <v>0.391748160123825</v>
      </c>
      <c r="G12793" s="4" t="s">
        <v>51568</v>
      </c>
    </row>
    <row r="12794" spans="1:7">
      <c r="A12794" s="4" t="s">
        <v>51569</v>
      </c>
      <c r="B12794" s="4" t="s">
        <v>51570</v>
      </c>
      <c r="C12794" s="4" t="s">
        <v>464</v>
      </c>
      <c r="D12794" s="4">
        <v>35</v>
      </c>
      <c r="E12794" s="4" t="s">
        <v>51571</v>
      </c>
      <c r="F12794" s="4">
        <v>0.391748160123825</v>
      </c>
      <c r="G12794" s="4" t="s">
        <v>51572</v>
      </c>
    </row>
    <row r="12795" spans="1:7">
      <c r="A12795" s="4" t="s">
        <v>51573</v>
      </c>
      <c r="B12795" s="4" t="s">
        <v>51574</v>
      </c>
      <c r="C12795" s="4" t="s">
        <v>464</v>
      </c>
      <c r="D12795" s="4">
        <v>35</v>
      </c>
      <c r="E12795" s="4" t="s">
        <v>51575</v>
      </c>
      <c r="F12795" s="4">
        <v>0.391748160123825</v>
      </c>
      <c r="G12795" s="4" t="s">
        <v>51576</v>
      </c>
    </row>
    <row r="12796" spans="1:7">
      <c r="A12796" s="4" t="s">
        <v>51577</v>
      </c>
      <c r="B12796" s="4" t="s">
        <v>51578</v>
      </c>
      <c r="C12796" s="4" t="s">
        <v>551</v>
      </c>
      <c r="D12796" s="4">
        <v>17</v>
      </c>
      <c r="E12796" s="4" t="s">
        <v>51579</v>
      </c>
      <c r="F12796" s="4">
        <v>0.391748160123825</v>
      </c>
      <c r="G12796" s="4" t="s">
        <v>51580</v>
      </c>
    </row>
    <row r="12797" spans="1:7">
      <c r="A12797" s="4" t="s">
        <v>51581</v>
      </c>
      <c r="B12797" s="4" t="s">
        <v>51582</v>
      </c>
      <c r="C12797" s="4" t="s">
        <v>464</v>
      </c>
      <c r="D12797" s="4">
        <v>41</v>
      </c>
      <c r="E12797" s="4" t="s">
        <v>51583</v>
      </c>
      <c r="F12797" s="4">
        <v>0.391612023115158</v>
      </c>
      <c r="G12797" s="4" t="s">
        <v>51584</v>
      </c>
    </row>
    <row r="12798" spans="1:7">
      <c r="A12798" s="4" t="s">
        <v>51585</v>
      </c>
      <c r="B12798" s="4" t="s">
        <v>51586</v>
      </c>
      <c r="C12798" s="4" t="s">
        <v>464</v>
      </c>
      <c r="D12798" s="4">
        <v>41</v>
      </c>
      <c r="E12798" s="4" t="s">
        <v>51587</v>
      </c>
      <c r="F12798" s="4">
        <v>0.391422748565674</v>
      </c>
      <c r="G12798" s="4" t="s">
        <v>51588</v>
      </c>
    </row>
    <row r="12799" spans="1:7">
      <c r="A12799" s="4" t="s">
        <v>51589</v>
      </c>
      <c r="B12799" s="4" t="s">
        <v>51590</v>
      </c>
      <c r="C12799" s="4" t="s">
        <v>464</v>
      </c>
      <c r="D12799" s="4">
        <v>34</v>
      </c>
      <c r="E12799" s="4" t="s">
        <v>51591</v>
      </c>
      <c r="F12799" s="4">
        <v>0.391422748565674</v>
      </c>
      <c r="G12799" s="4" t="s">
        <v>51592</v>
      </c>
    </row>
    <row r="12800" spans="1:7">
      <c r="A12800" s="4" t="s">
        <v>51593</v>
      </c>
      <c r="B12800" s="4" t="s">
        <v>51594</v>
      </c>
      <c r="C12800" s="4" t="s">
        <v>464</v>
      </c>
      <c r="D12800" s="4">
        <v>33</v>
      </c>
      <c r="E12800" s="4" t="s">
        <v>51595</v>
      </c>
      <c r="F12800" s="4">
        <v>0.391422748565674</v>
      </c>
      <c r="G12800" s="4" t="s">
        <v>51596</v>
      </c>
    </row>
    <row r="12801" spans="1:7">
      <c r="A12801" s="4" t="s">
        <v>51597</v>
      </c>
      <c r="B12801" s="4" t="s">
        <v>51598</v>
      </c>
      <c r="C12801" s="4" t="s">
        <v>4103</v>
      </c>
      <c r="D12801" s="4">
        <v>18</v>
      </c>
      <c r="E12801" s="4" t="s">
        <v>51599</v>
      </c>
      <c r="F12801" s="4">
        <v>0.391422748565674</v>
      </c>
      <c r="G12801" s="4" t="s">
        <v>51600</v>
      </c>
    </row>
    <row r="12802" spans="1:7">
      <c r="A12802" s="4" t="s">
        <v>51601</v>
      </c>
      <c r="B12802" s="4" t="s">
        <v>51602</v>
      </c>
      <c r="C12802" s="4" t="s">
        <v>551</v>
      </c>
      <c r="D12802" s="4">
        <v>15</v>
      </c>
      <c r="E12802" s="4" t="s">
        <v>51603</v>
      </c>
      <c r="F12802" s="4">
        <v>0.391422748565674</v>
      </c>
      <c r="G12802" s="4" t="s">
        <v>51604</v>
      </c>
    </row>
    <row r="12803" spans="1:7">
      <c r="A12803" s="4" t="s">
        <v>51605</v>
      </c>
      <c r="B12803" s="4" t="s">
        <v>51606</v>
      </c>
      <c r="C12803" s="4" t="s">
        <v>4103</v>
      </c>
      <c r="D12803" s="4">
        <v>13</v>
      </c>
      <c r="E12803" s="4" t="s">
        <v>51607</v>
      </c>
      <c r="F12803" s="4">
        <v>0.391422748565674</v>
      </c>
      <c r="G12803" s="4" t="s">
        <v>51608</v>
      </c>
    </row>
    <row r="12804" spans="1:7">
      <c r="A12804" s="4" t="s">
        <v>51609</v>
      </c>
      <c r="B12804" s="4" t="s">
        <v>51610</v>
      </c>
      <c r="C12804" s="4" t="s">
        <v>4103</v>
      </c>
      <c r="D12804" s="4">
        <v>9</v>
      </c>
      <c r="E12804" s="4" t="s">
        <v>51611</v>
      </c>
      <c r="F12804" s="4">
        <v>0.391422748565674</v>
      </c>
      <c r="G12804" s="4" t="s">
        <v>51612</v>
      </c>
    </row>
    <row r="12805" spans="1:7">
      <c r="A12805" s="4" t="s">
        <v>51613</v>
      </c>
      <c r="B12805" s="4" t="s">
        <v>51614</v>
      </c>
      <c r="C12805" s="4" t="s">
        <v>464</v>
      </c>
      <c r="D12805" s="4">
        <v>6</v>
      </c>
      <c r="E12805" s="4" t="s">
        <v>51615</v>
      </c>
      <c r="F12805" s="4">
        <v>0.391422748565674</v>
      </c>
      <c r="G12805" s="4" t="s">
        <v>51616</v>
      </c>
    </row>
    <row r="12806" spans="1:7">
      <c r="A12806" s="4" t="s">
        <v>51617</v>
      </c>
      <c r="B12806" s="4" t="s">
        <v>51618</v>
      </c>
      <c r="C12806" s="4" t="s">
        <v>464</v>
      </c>
      <c r="D12806" s="4">
        <v>34</v>
      </c>
      <c r="E12806" s="4" t="s">
        <v>51619</v>
      </c>
      <c r="F12806" s="4">
        <v>0.391079843044281</v>
      </c>
      <c r="G12806" s="4" t="s">
        <v>51620</v>
      </c>
    </row>
    <row r="12807" spans="1:7">
      <c r="A12807" s="4" t="s">
        <v>51621</v>
      </c>
      <c r="B12807" s="4" t="s">
        <v>51622</v>
      </c>
      <c r="C12807" s="4" t="s">
        <v>464</v>
      </c>
      <c r="D12807" s="4">
        <v>45</v>
      </c>
      <c r="E12807" s="4" t="s">
        <v>51623</v>
      </c>
      <c r="F12807" s="4">
        <v>0.388519406318665</v>
      </c>
      <c r="G12807" s="4" t="s">
        <v>51624</v>
      </c>
    </row>
    <row r="12808" spans="1:7">
      <c r="A12808" s="4" t="s">
        <v>51625</v>
      </c>
      <c r="B12808" s="4" t="s">
        <v>51626</v>
      </c>
      <c r="C12808" s="4" t="s">
        <v>464</v>
      </c>
      <c r="D12808" s="4">
        <v>40</v>
      </c>
      <c r="E12808" s="4" t="s">
        <v>51627</v>
      </c>
      <c r="F12808" s="4">
        <v>0.387564152479172</v>
      </c>
      <c r="G12808" s="4" t="s">
        <v>51628</v>
      </c>
    </row>
    <row r="12809" spans="1:7">
      <c r="A12809" s="4" t="s">
        <v>1025</v>
      </c>
      <c r="B12809" s="4" t="s">
        <v>1026</v>
      </c>
      <c r="C12809" s="4" t="s">
        <v>464</v>
      </c>
      <c r="D12809" s="4">
        <v>35</v>
      </c>
      <c r="E12809" s="4" t="s">
        <v>1027</v>
      </c>
      <c r="F12809" s="4">
        <v>0.387564152479172</v>
      </c>
      <c r="G12809" s="4" t="s">
        <v>1028</v>
      </c>
    </row>
    <row r="12810" spans="1:7">
      <c r="A12810" s="4" t="s">
        <v>51629</v>
      </c>
      <c r="B12810" s="4" t="s">
        <v>51630</v>
      </c>
      <c r="C12810" s="4" t="s">
        <v>464</v>
      </c>
      <c r="D12810" s="4">
        <v>35</v>
      </c>
      <c r="E12810" s="4" t="s">
        <v>51631</v>
      </c>
      <c r="F12810" s="4">
        <v>0.385443240404129</v>
      </c>
      <c r="G12810" s="4" t="s">
        <v>51632</v>
      </c>
    </row>
    <row r="12811" spans="1:7">
      <c r="A12811" s="4" t="s">
        <v>51633</v>
      </c>
      <c r="B12811" s="4" t="s">
        <v>51634</v>
      </c>
      <c r="C12811" s="4" t="s">
        <v>464</v>
      </c>
      <c r="D12811" s="4">
        <v>34</v>
      </c>
      <c r="E12811" s="4" t="s">
        <v>51635</v>
      </c>
      <c r="F12811" s="4">
        <v>0.385443240404129</v>
      </c>
      <c r="G12811" s="4" t="s">
        <v>51636</v>
      </c>
    </row>
    <row r="12812" spans="1:7">
      <c r="A12812" s="4" t="s">
        <v>51637</v>
      </c>
      <c r="B12812" s="4" t="s">
        <v>51638</v>
      </c>
      <c r="C12812" s="4" t="s">
        <v>464</v>
      </c>
      <c r="D12812" s="4">
        <v>32</v>
      </c>
      <c r="E12812" s="4" t="s">
        <v>51639</v>
      </c>
      <c r="F12812" s="4">
        <v>0.385443240404129</v>
      </c>
      <c r="G12812" s="4" t="s">
        <v>51640</v>
      </c>
    </row>
    <row r="12813" spans="1:7">
      <c r="A12813" s="4" t="s">
        <v>51641</v>
      </c>
      <c r="B12813" s="4" t="s">
        <v>51642</v>
      </c>
      <c r="C12813" s="4" t="s">
        <v>464</v>
      </c>
      <c r="D12813" s="4">
        <v>32</v>
      </c>
      <c r="E12813" s="4" t="s">
        <v>51643</v>
      </c>
      <c r="F12813" s="4">
        <v>0.385443240404129</v>
      </c>
      <c r="G12813" s="4" t="s">
        <v>51644</v>
      </c>
    </row>
    <row r="12814" spans="1:7">
      <c r="A12814" s="4" t="s">
        <v>51645</v>
      </c>
      <c r="B12814" s="4" t="s">
        <v>51646</v>
      </c>
      <c r="C12814" s="4" t="s">
        <v>464</v>
      </c>
      <c r="D12814" s="4">
        <v>24</v>
      </c>
      <c r="E12814" s="4" t="s">
        <v>51647</v>
      </c>
      <c r="F12814" s="4">
        <v>0.385443240404129</v>
      </c>
      <c r="G12814" s="4" t="s">
        <v>51648</v>
      </c>
    </row>
    <row r="12815" spans="1:7">
      <c r="A12815" s="4" t="s">
        <v>51649</v>
      </c>
      <c r="B12815" s="4" t="s">
        <v>51650</v>
      </c>
      <c r="C12815" s="4" t="s">
        <v>551</v>
      </c>
      <c r="D12815" s="4">
        <v>14</v>
      </c>
      <c r="E12815" s="4" t="s">
        <v>51651</v>
      </c>
      <c r="F12815" s="4">
        <v>0.385443240404129</v>
      </c>
      <c r="G12815" s="4" t="s">
        <v>51652</v>
      </c>
    </row>
    <row r="12816" spans="1:7">
      <c r="A12816" s="4" t="s">
        <v>51653</v>
      </c>
      <c r="B12816" s="4" t="s">
        <v>51654</v>
      </c>
      <c r="C12816" s="4" t="s">
        <v>464</v>
      </c>
      <c r="D12816" s="4">
        <v>43</v>
      </c>
      <c r="E12816" s="4" t="s">
        <v>51655</v>
      </c>
      <c r="F12816" s="4">
        <v>0.385052710771561</v>
      </c>
      <c r="G12816" s="4" t="s">
        <v>51656</v>
      </c>
    </row>
    <row r="12817" spans="1:7">
      <c r="A12817" s="4" t="s">
        <v>51657</v>
      </c>
      <c r="B12817" s="4" t="s">
        <v>51658</v>
      </c>
      <c r="C12817" s="4" t="s">
        <v>464</v>
      </c>
      <c r="D12817" s="4">
        <v>37</v>
      </c>
      <c r="E12817" s="4" t="s">
        <v>51659</v>
      </c>
      <c r="F12817" s="4">
        <v>0.385052710771561</v>
      </c>
      <c r="G12817" s="4" t="s">
        <v>51660</v>
      </c>
    </row>
    <row r="12818" spans="1:7">
      <c r="A12818" s="4" t="s">
        <v>51661</v>
      </c>
      <c r="B12818" s="4" t="s">
        <v>51662</v>
      </c>
      <c r="C12818" s="4" t="s">
        <v>464</v>
      </c>
      <c r="D12818" s="4">
        <v>35</v>
      </c>
      <c r="E12818" s="4" t="s">
        <v>51663</v>
      </c>
      <c r="F12818" s="4">
        <v>0.385052710771561</v>
      </c>
      <c r="G12818" s="4" t="s">
        <v>51664</v>
      </c>
    </row>
    <row r="12819" spans="1:7">
      <c r="A12819" s="4" t="s">
        <v>51665</v>
      </c>
      <c r="B12819" s="4" t="s">
        <v>51666</v>
      </c>
      <c r="C12819" s="4" t="s">
        <v>464</v>
      </c>
      <c r="D12819" s="4">
        <v>38</v>
      </c>
      <c r="E12819" s="4" t="s">
        <v>51667</v>
      </c>
      <c r="F12819" s="4">
        <v>0.3850217461586</v>
      </c>
      <c r="G12819" s="4" t="s">
        <v>51668</v>
      </c>
    </row>
    <row r="12820" spans="1:7">
      <c r="A12820" s="4" t="s">
        <v>51669</v>
      </c>
      <c r="B12820" s="4" t="s">
        <v>51670</v>
      </c>
      <c r="C12820" s="4" t="s">
        <v>464</v>
      </c>
      <c r="D12820" s="4">
        <v>38</v>
      </c>
      <c r="E12820" s="4" t="s">
        <v>51671</v>
      </c>
      <c r="F12820" s="4">
        <v>0.384136021137238</v>
      </c>
      <c r="G12820" s="4" t="s">
        <v>51672</v>
      </c>
    </row>
    <row r="12821" spans="1:7">
      <c r="A12821" s="4" t="s">
        <v>334</v>
      </c>
      <c r="B12821" s="4" t="s">
        <v>51673</v>
      </c>
      <c r="C12821" s="4" t="s">
        <v>464</v>
      </c>
      <c r="D12821" s="4">
        <v>37</v>
      </c>
      <c r="E12821" s="4" t="s">
        <v>51674</v>
      </c>
      <c r="F12821" s="4">
        <v>0.384136021137238</v>
      </c>
      <c r="G12821" s="4" t="s">
        <v>51675</v>
      </c>
    </row>
    <row r="12822" spans="1:7">
      <c r="A12822" s="4" t="s">
        <v>51676</v>
      </c>
      <c r="B12822" s="4" t="s">
        <v>51677</v>
      </c>
      <c r="C12822" s="4" t="s">
        <v>464</v>
      </c>
      <c r="D12822" s="4">
        <v>38</v>
      </c>
      <c r="E12822" s="4" t="s">
        <v>51678</v>
      </c>
      <c r="F12822" s="4">
        <v>0.383582323789597</v>
      </c>
      <c r="G12822" s="4" t="s">
        <v>51679</v>
      </c>
    </row>
    <row r="12823" spans="1:7">
      <c r="A12823" s="4" t="s">
        <v>51680</v>
      </c>
      <c r="B12823" s="4" t="s">
        <v>51681</v>
      </c>
      <c r="C12823" s="4" t="s">
        <v>464</v>
      </c>
      <c r="D12823" s="4">
        <v>40</v>
      </c>
      <c r="E12823" s="4" t="s">
        <v>51682</v>
      </c>
      <c r="F12823" s="4">
        <v>0.383566856384277</v>
      </c>
      <c r="G12823" s="4" t="s">
        <v>51683</v>
      </c>
    </row>
    <row r="12824" spans="1:7">
      <c r="A12824" s="4" t="s">
        <v>51684</v>
      </c>
      <c r="B12824" s="4" t="s">
        <v>51685</v>
      </c>
      <c r="C12824" s="4" t="s">
        <v>464</v>
      </c>
      <c r="D12824" s="4">
        <v>36</v>
      </c>
      <c r="E12824" s="4" t="s">
        <v>51686</v>
      </c>
      <c r="F12824" s="4">
        <v>0.383566856384277</v>
      </c>
      <c r="G12824" s="4" t="s">
        <v>51687</v>
      </c>
    </row>
    <row r="12825" spans="1:7">
      <c r="A12825" s="4" t="s">
        <v>51688</v>
      </c>
      <c r="B12825" s="4" t="s">
        <v>51689</v>
      </c>
      <c r="C12825" s="4" t="s">
        <v>464</v>
      </c>
      <c r="D12825" s="4">
        <v>22</v>
      </c>
      <c r="E12825" s="4" t="s">
        <v>51690</v>
      </c>
      <c r="F12825" s="4">
        <v>0.383566856384277</v>
      </c>
      <c r="G12825" s="4" t="s">
        <v>51691</v>
      </c>
    </row>
    <row r="12826" spans="1:7">
      <c r="A12826" s="4" t="s">
        <v>51692</v>
      </c>
      <c r="B12826" s="4" t="s">
        <v>51693</v>
      </c>
      <c r="C12826" s="4" t="s">
        <v>464</v>
      </c>
      <c r="D12826" s="4">
        <v>35</v>
      </c>
      <c r="E12826" s="4" t="s">
        <v>51694</v>
      </c>
      <c r="F12826" s="4">
        <v>0.382830917835236</v>
      </c>
      <c r="G12826" s="4" t="s">
        <v>51695</v>
      </c>
    </row>
    <row r="12827" spans="1:7">
      <c r="A12827" s="4" t="s">
        <v>51696</v>
      </c>
      <c r="B12827" s="4" t="s">
        <v>51697</v>
      </c>
      <c r="C12827" s="4" t="s">
        <v>464</v>
      </c>
      <c r="D12827" s="4">
        <v>35</v>
      </c>
      <c r="E12827" s="4" t="s">
        <v>51698</v>
      </c>
      <c r="F12827" s="4">
        <v>0.382032781839371</v>
      </c>
      <c r="G12827" s="4" t="s">
        <v>51699</v>
      </c>
    </row>
    <row r="12828" spans="1:7">
      <c r="A12828" s="4" t="s">
        <v>51700</v>
      </c>
      <c r="B12828" s="4" t="s">
        <v>51701</v>
      </c>
      <c r="C12828" s="4" t="s">
        <v>464</v>
      </c>
      <c r="D12828" s="4">
        <v>40</v>
      </c>
      <c r="E12828" s="4" t="s">
        <v>51702</v>
      </c>
      <c r="F12828" s="4">
        <v>0.380565792322159</v>
      </c>
      <c r="G12828" s="4" t="s">
        <v>51703</v>
      </c>
    </row>
    <row r="12829" spans="1:7">
      <c r="A12829" s="4" t="s">
        <v>51704</v>
      </c>
      <c r="B12829" s="4" t="s">
        <v>51705</v>
      </c>
      <c r="C12829" s="4" t="s">
        <v>464</v>
      </c>
      <c r="D12829" s="4">
        <v>36</v>
      </c>
      <c r="E12829" s="4" t="s">
        <v>51706</v>
      </c>
      <c r="F12829" s="4">
        <v>0.380565792322159</v>
      </c>
      <c r="G12829" s="4" t="s">
        <v>51707</v>
      </c>
    </row>
    <row r="12830" spans="1:7">
      <c r="A12830" s="4" t="s">
        <v>51708</v>
      </c>
      <c r="B12830" s="4" t="s">
        <v>51709</v>
      </c>
      <c r="C12830" s="4" t="s">
        <v>551</v>
      </c>
      <c r="D12830" s="4">
        <v>18</v>
      </c>
      <c r="E12830" s="4" t="s">
        <v>51710</v>
      </c>
      <c r="F12830" s="4">
        <v>0.380282282829285</v>
      </c>
      <c r="G12830" s="4" t="s">
        <v>51711</v>
      </c>
    </row>
    <row r="12831" spans="1:7">
      <c r="A12831" s="4" t="s">
        <v>51712</v>
      </c>
      <c r="B12831" s="4" t="s">
        <v>51713</v>
      </c>
      <c r="C12831" s="4" t="s">
        <v>464</v>
      </c>
      <c r="D12831" s="4">
        <v>41</v>
      </c>
      <c r="E12831" s="4" t="s">
        <v>51714</v>
      </c>
      <c r="F12831" s="4">
        <v>0.38009962439537</v>
      </c>
      <c r="G12831" s="4" t="s">
        <v>51715</v>
      </c>
    </row>
    <row r="12832" spans="1:7">
      <c r="A12832" s="4" t="s">
        <v>51716</v>
      </c>
      <c r="B12832" s="4" t="s">
        <v>51717</v>
      </c>
      <c r="C12832" s="4" t="s">
        <v>464</v>
      </c>
      <c r="D12832" s="4">
        <v>37</v>
      </c>
      <c r="E12832" s="4" t="s">
        <v>51718</v>
      </c>
      <c r="F12832" s="4">
        <v>0.38009962439537</v>
      </c>
      <c r="G12832" s="4" t="s">
        <v>51719</v>
      </c>
    </row>
    <row r="12833" spans="1:7">
      <c r="A12833" s="4" t="s">
        <v>51720</v>
      </c>
      <c r="B12833" s="4" t="s">
        <v>51721</v>
      </c>
      <c r="C12833" s="4" t="s">
        <v>464</v>
      </c>
      <c r="D12833" s="4">
        <v>27</v>
      </c>
      <c r="E12833" s="4" t="s">
        <v>51722</v>
      </c>
      <c r="F12833" s="4">
        <v>0.378593474626541</v>
      </c>
      <c r="G12833" s="4" t="s">
        <v>51723</v>
      </c>
    </row>
    <row r="12834" spans="1:7">
      <c r="A12834" s="4" t="s">
        <v>51724</v>
      </c>
      <c r="B12834" s="4" t="s">
        <v>51725</v>
      </c>
      <c r="C12834" s="4" t="s">
        <v>464</v>
      </c>
      <c r="D12834" s="4">
        <v>37</v>
      </c>
      <c r="E12834" s="4" t="s">
        <v>51726</v>
      </c>
      <c r="F12834" s="4">
        <v>0.375959396362305</v>
      </c>
      <c r="G12834" s="4" t="s">
        <v>51727</v>
      </c>
    </row>
    <row r="12835" spans="1:7">
      <c r="A12835" s="4" t="s">
        <v>51728</v>
      </c>
      <c r="B12835" s="4" t="s">
        <v>51729</v>
      </c>
      <c r="C12835" s="4" t="s">
        <v>464</v>
      </c>
      <c r="D12835" s="4">
        <v>37</v>
      </c>
      <c r="E12835" s="4" t="s">
        <v>51730</v>
      </c>
      <c r="F12835" s="4">
        <v>0.375959396362305</v>
      </c>
      <c r="G12835" s="4" t="s">
        <v>51731</v>
      </c>
    </row>
    <row r="12836" spans="1:7">
      <c r="A12836" s="4" t="s">
        <v>51732</v>
      </c>
      <c r="B12836" s="4" t="s">
        <v>51733</v>
      </c>
      <c r="C12836" s="4" t="s">
        <v>464</v>
      </c>
      <c r="D12836" s="4">
        <v>34</v>
      </c>
      <c r="E12836" s="4" t="s">
        <v>51734</v>
      </c>
      <c r="F12836" s="4">
        <v>0.375959396362305</v>
      </c>
      <c r="G12836" s="4" t="s">
        <v>51735</v>
      </c>
    </row>
    <row r="12837" spans="1:7">
      <c r="A12837" s="4" t="s">
        <v>51736</v>
      </c>
      <c r="B12837" s="4" t="s">
        <v>51737</v>
      </c>
      <c r="C12837" s="4" t="s">
        <v>464</v>
      </c>
      <c r="D12837" s="4">
        <v>34</v>
      </c>
      <c r="E12837" s="4" t="s">
        <v>51738</v>
      </c>
      <c r="F12837" s="4">
        <v>0.375959396362305</v>
      </c>
      <c r="G12837" s="4" t="s">
        <v>51739</v>
      </c>
    </row>
    <row r="12838" spans="1:7">
      <c r="A12838" s="4" t="s">
        <v>51740</v>
      </c>
      <c r="B12838" s="4" t="s">
        <v>51741</v>
      </c>
      <c r="C12838" s="4" t="s">
        <v>464</v>
      </c>
      <c r="D12838" s="4">
        <v>34</v>
      </c>
      <c r="E12838" s="4" t="s">
        <v>51742</v>
      </c>
      <c r="F12838" s="4">
        <v>0.375959396362305</v>
      </c>
      <c r="G12838" s="4" t="s">
        <v>51743</v>
      </c>
    </row>
    <row r="12839" spans="1:7">
      <c r="A12839" s="4" t="s">
        <v>51744</v>
      </c>
      <c r="B12839" s="4" t="s">
        <v>51745</v>
      </c>
      <c r="C12839" s="4" t="s">
        <v>464</v>
      </c>
      <c r="D12839" s="4">
        <v>34</v>
      </c>
      <c r="E12839" s="4" t="s">
        <v>51746</v>
      </c>
      <c r="F12839" s="4">
        <v>0.375959396362305</v>
      </c>
      <c r="G12839" s="4" t="s">
        <v>51747</v>
      </c>
    </row>
    <row r="12840" spans="1:7">
      <c r="A12840" s="4" t="s">
        <v>51748</v>
      </c>
      <c r="B12840" s="4" t="s">
        <v>51749</v>
      </c>
      <c r="C12840" s="4" t="s">
        <v>464</v>
      </c>
      <c r="D12840" s="4">
        <v>33</v>
      </c>
      <c r="E12840" s="4" t="s">
        <v>51750</v>
      </c>
      <c r="F12840" s="4">
        <v>0.375959396362305</v>
      </c>
      <c r="G12840" s="4" t="s">
        <v>51751</v>
      </c>
    </row>
    <row r="12841" spans="1:7">
      <c r="A12841" s="4" t="s">
        <v>51752</v>
      </c>
      <c r="B12841" s="4" t="s">
        <v>51753</v>
      </c>
      <c r="C12841" s="4" t="s">
        <v>464</v>
      </c>
      <c r="D12841" s="4">
        <v>33</v>
      </c>
      <c r="E12841" s="4" t="s">
        <v>51754</v>
      </c>
      <c r="F12841" s="4">
        <v>0.375959396362305</v>
      </c>
      <c r="G12841" s="4" t="s">
        <v>51755</v>
      </c>
    </row>
    <row r="12842" spans="1:7">
      <c r="A12842" s="4" t="s">
        <v>51756</v>
      </c>
      <c r="B12842" s="4" t="s">
        <v>51757</v>
      </c>
      <c r="C12842" s="4" t="s">
        <v>464</v>
      </c>
      <c r="D12842" s="4">
        <v>33</v>
      </c>
      <c r="E12842" s="4" t="s">
        <v>51758</v>
      </c>
      <c r="F12842" s="4">
        <v>0.375959396362305</v>
      </c>
      <c r="G12842" s="4" t="s">
        <v>51759</v>
      </c>
    </row>
    <row r="12843" spans="1:7">
      <c r="A12843" s="4" t="s">
        <v>51760</v>
      </c>
      <c r="B12843" s="4" t="s">
        <v>51761</v>
      </c>
      <c r="C12843" s="4" t="s">
        <v>464</v>
      </c>
      <c r="D12843" s="4">
        <v>33</v>
      </c>
      <c r="E12843" s="4" t="s">
        <v>51762</v>
      </c>
      <c r="F12843" s="4">
        <v>0.375959396362305</v>
      </c>
      <c r="G12843" s="4" t="s">
        <v>51763</v>
      </c>
    </row>
    <row r="12844" spans="1:7">
      <c r="A12844" s="4" t="s">
        <v>51764</v>
      </c>
      <c r="B12844" s="4" t="s">
        <v>51765</v>
      </c>
      <c r="C12844" s="4" t="s">
        <v>464</v>
      </c>
      <c r="D12844" s="4">
        <v>33</v>
      </c>
      <c r="E12844" s="4" t="s">
        <v>51766</v>
      </c>
      <c r="F12844" s="4">
        <v>0.375959396362305</v>
      </c>
      <c r="G12844" s="4" t="s">
        <v>51767</v>
      </c>
    </row>
    <row r="12845" spans="1:7">
      <c r="A12845" s="4" t="s">
        <v>51768</v>
      </c>
      <c r="B12845" s="4" t="s">
        <v>51769</v>
      </c>
      <c r="C12845" s="4" t="s">
        <v>464</v>
      </c>
      <c r="D12845" s="4">
        <v>33</v>
      </c>
      <c r="E12845" s="4" t="s">
        <v>51770</v>
      </c>
      <c r="F12845" s="4">
        <v>0.375959396362305</v>
      </c>
      <c r="G12845" s="4" t="s">
        <v>51771</v>
      </c>
    </row>
    <row r="12846" spans="1:7">
      <c r="A12846" s="4" t="s">
        <v>51772</v>
      </c>
      <c r="B12846" s="4" t="s">
        <v>51773</v>
      </c>
      <c r="C12846" s="4" t="s">
        <v>464</v>
      </c>
      <c r="D12846" s="4">
        <v>33</v>
      </c>
      <c r="E12846" s="4" t="s">
        <v>51774</v>
      </c>
      <c r="F12846" s="4">
        <v>0.375959396362305</v>
      </c>
      <c r="G12846" s="4" t="s">
        <v>51775</v>
      </c>
    </row>
    <row r="12847" spans="1:7">
      <c r="A12847" s="4" t="s">
        <v>51776</v>
      </c>
      <c r="B12847" s="4" t="s">
        <v>51777</v>
      </c>
      <c r="C12847" s="4" t="s">
        <v>464</v>
      </c>
      <c r="D12847" s="4">
        <v>32</v>
      </c>
      <c r="E12847" s="4" t="s">
        <v>51778</v>
      </c>
      <c r="F12847" s="4">
        <v>0.375959396362305</v>
      </c>
      <c r="G12847" s="4" t="s">
        <v>51779</v>
      </c>
    </row>
    <row r="12848" spans="1:7">
      <c r="A12848" s="4" t="s">
        <v>51780</v>
      </c>
      <c r="B12848" s="4" t="s">
        <v>51781</v>
      </c>
      <c r="C12848" s="4" t="s">
        <v>464</v>
      </c>
      <c r="D12848" s="4">
        <v>32</v>
      </c>
      <c r="E12848" s="4" t="s">
        <v>51782</v>
      </c>
      <c r="F12848" s="4">
        <v>0.375959396362305</v>
      </c>
      <c r="G12848" s="4" t="s">
        <v>51783</v>
      </c>
    </row>
    <row r="12849" spans="1:7">
      <c r="A12849" s="4" t="s">
        <v>51784</v>
      </c>
      <c r="B12849" s="4" t="s">
        <v>51785</v>
      </c>
      <c r="C12849" s="4" t="s">
        <v>464</v>
      </c>
      <c r="D12849" s="4">
        <v>32</v>
      </c>
      <c r="E12849" s="4" t="s">
        <v>51786</v>
      </c>
      <c r="F12849" s="4">
        <v>0.375959396362305</v>
      </c>
      <c r="G12849" s="4" t="s">
        <v>51787</v>
      </c>
    </row>
    <row r="12850" spans="1:7">
      <c r="A12850" s="4" t="s">
        <v>51788</v>
      </c>
      <c r="B12850" s="4" t="s">
        <v>51789</v>
      </c>
      <c r="C12850" s="4" t="s">
        <v>464</v>
      </c>
      <c r="D12850" s="4">
        <v>32</v>
      </c>
      <c r="E12850" s="4" t="s">
        <v>51790</v>
      </c>
      <c r="F12850" s="4">
        <v>0.375959396362305</v>
      </c>
      <c r="G12850" s="4" t="s">
        <v>51791</v>
      </c>
    </row>
    <row r="12851" spans="1:7">
      <c r="A12851" s="4" t="s">
        <v>51792</v>
      </c>
      <c r="B12851" s="4" t="s">
        <v>51793</v>
      </c>
      <c r="C12851" s="4" t="s">
        <v>464</v>
      </c>
      <c r="D12851" s="4">
        <v>32</v>
      </c>
      <c r="E12851" s="4" t="s">
        <v>51794</v>
      </c>
      <c r="F12851" s="4">
        <v>0.375959396362305</v>
      </c>
      <c r="G12851" s="4" t="s">
        <v>51795</v>
      </c>
    </row>
    <row r="12852" spans="1:7">
      <c r="A12852" s="4" t="s">
        <v>51796</v>
      </c>
      <c r="B12852" s="4" t="s">
        <v>51797</v>
      </c>
      <c r="C12852" s="4" t="s">
        <v>464</v>
      </c>
      <c r="D12852" s="4">
        <v>32</v>
      </c>
      <c r="E12852" s="4" t="s">
        <v>51798</v>
      </c>
      <c r="F12852" s="4">
        <v>0.375959396362305</v>
      </c>
      <c r="G12852" s="4" t="s">
        <v>51799</v>
      </c>
    </row>
    <row r="12853" spans="1:7">
      <c r="A12853" s="4" t="s">
        <v>51800</v>
      </c>
      <c r="B12853" s="4" t="s">
        <v>51801</v>
      </c>
      <c r="C12853" s="4" t="s">
        <v>464</v>
      </c>
      <c r="D12853" s="4">
        <v>31</v>
      </c>
      <c r="E12853" s="4" t="s">
        <v>51802</v>
      </c>
      <c r="F12853" s="4">
        <v>0.375959396362305</v>
      </c>
      <c r="G12853" s="4" t="s">
        <v>51803</v>
      </c>
    </row>
    <row r="12854" spans="1:7">
      <c r="A12854" s="4" t="s">
        <v>51804</v>
      </c>
      <c r="B12854" s="4" t="s">
        <v>51805</v>
      </c>
      <c r="C12854" s="4" t="s">
        <v>464</v>
      </c>
      <c r="D12854" s="4">
        <v>31</v>
      </c>
      <c r="E12854" s="4" t="s">
        <v>51806</v>
      </c>
      <c r="F12854" s="4">
        <v>0.375959396362305</v>
      </c>
      <c r="G12854" s="4" t="s">
        <v>51807</v>
      </c>
    </row>
    <row r="12855" spans="1:7">
      <c r="A12855" s="4" t="s">
        <v>51808</v>
      </c>
      <c r="B12855" s="4" t="s">
        <v>51809</v>
      </c>
      <c r="C12855" s="4" t="s">
        <v>464</v>
      </c>
      <c r="D12855" s="4">
        <v>31</v>
      </c>
      <c r="E12855" s="4" t="s">
        <v>51810</v>
      </c>
      <c r="F12855" s="4">
        <v>0.375959396362305</v>
      </c>
      <c r="G12855" s="4" t="s">
        <v>51811</v>
      </c>
    </row>
    <row r="12856" spans="1:7">
      <c r="A12856" s="4" t="s">
        <v>51812</v>
      </c>
      <c r="B12856" s="4" t="s">
        <v>51813</v>
      </c>
      <c r="C12856" s="4" t="s">
        <v>464</v>
      </c>
      <c r="D12856" s="4">
        <v>31</v>
      </c>
      <c r="E12856" s="4" t="s">
        <v>51814</v>
      </c>
      <c r="F12856" s="4">
        <v>0.375959396362305</v>
      </c>
      <c r="G12856" s="4" t="s">
        <v>51815</v>
      </c>
    </row>
    <row r="12857" spans="1:7">
      <c r="A12857" s="4" t="s">
        <v>51816</v>
      </c>
      <c r="B12857" s="4" t="s">
        <v>51817</v>
      </c>
      <c r="C12857" s="4" t="s">
        <v>464</v>
      </c>
      <c r="D12857" s="4">
        <v>31</v>
      </c>
      <c r="E12857" s="4" t="s">
        <v>51818</v>
      </c>
      <c r="F12857" s="4">
        <v>0.375959396362305</v>
      </c>
      <c r="G12857" s="4" t="s">
        <v>51819</v>
      </c>
    </row>
    <row r="12858" spans="1:7">
      <c r="A12858" s="4" t="s">
        <v>51820</v>
      </c>
      <c r="B12858" s="4" t="s">
        <v>51821</v>
      </c>
      <c r="C12858" s="4" t="s">
        <v>464</v>
      </c>
      <c r="D12858" s="4">
        <v>30</v>
      </c>
      <c r="E12858" s="4" t="s">
        <v>51822</v>
      </c>
      <c r="F12858" s="4">
        <v>0.375959396362305</v>
      </c>
      <c r="G12858" s="4" t="s">
        <v>51823</v>
      </c>
    </row>
    <row r="12859" spans="1:7">
      <c r="A12859" s="4" t="s">
        <v>51824</v>
      </c>
      <c r="B12859" s="4" t="s">
        <v>51825</v>
      </c>
      <c r="C12859" s="4" t="s">
        <v>464</v>
      </c>
      <c r="D12859" s="4">
        <v>30</v>
      </c>
      <c r="E12859" s="4" t="s">
        <v>51826</v>
      </c>
      <c r="F12859" s="4">
        <v>0.375959396362305</v>
      </c>
      <c r="G12859" s="4" t="s">
        <v>51827</v>
      </c>
    </row>
    <row r="12860" spans="1:7">
      <c r="A12860" s="4" t="s">
        <v>51828</v>
      </c>
      <c r="B12860" s="4" t="s">
        <v>51829</v>
      </c>
      <c r="C12860" s="4" t="s">
        <v>464</v>
      </c>
      <c r="D12860" s="4">
        <v>30</v>
      </c>
      <c r="E12860" s="4" t="s">
        <v>51830</v>
      </c>
      <c r="F12860" s="4">
        <v>0.375959396362305</v>
      </c>
      <c r="G12860" s="4" t="s">
        <v>51831</v>
      </c>
    </row>
    <row r="12861" spans="1:7">
      <c r="A12861" s="4" t="s">
        <v>51832</v>
      </c>
      <c r="B12861" s="4" t="s">
        <v>51833</v>
      </c>
      <c r="C12861" s="4" t="s">
        <v>464</v>
      </c>
      <c r="D12861" s="4">
        <v>30</v>
      </c>
      <c r="E12861" s="4" t="s">
        <v>51834</v>
      </c>
      <c r="F12861" s="4">
        <v>0.375959396362305</v>
      </c>
      <c r="G12861" s="4" t="s">
        <v>51835</v>
      </c>
    </row>
    <row r="12862" spans="1:7">
      <c r="A12862" s="4" t="s">
        <v>51836</v>
      </c>
      <c r="B12862" s="4" t="s">
        <v>51837</v>
      </c>
      <c r="C12862" s="4" t="s">
        <v>464</v>
      </c>
      <c r="D12862" s="4">
        <v>29</v>
      </c>
      <c r="E12862" s="4" t="s">
        <v>51838</v>
      </c>
      <c r="F12862" s="4">
        <v>0.375959396362305</v>
      </c>
      <c r="G12862" s="4" t="s">
        <v>51839</v>
      </c>
    </row>
    <row r="12863" spans="1:7">
      <c r="A12863" s="4" t="s">
        <v>51840</v>
      </c>
      <c r="B12863" s="4" t="s">
        <v>51841</v>
      </c>
      <c r="C12863" s="4" t="s">
        <v>464</v>
      </c>
      <c r="D12863" s="4">
        <v>29</v>
      </c>
      <c r="E12863" s="4" t="s">
        <v>51842</v>
      </c>
      <c r="F12863" s="4">
        <v>0.375959396362305</v>
      </c>
      <c r="G12863" s="4" t="s">
        <v>51843</v>
      </c>
    </row>
    <row r="12864" spans="1:7">
      <c r="A12864" s="4" t="s">
        <v>51844</v>
      </c>
      <c r="B12864" s="4" t="s">
        <v>51845</v>
      </c>
      <c r="C12864" s="4" t="s">
        <v>464</v>
      </c>
      <c r="D12864" s="4">
        <v>29</v>
      </c>
      <c r="E12864" s="4" t="s">
        <v>51846</v>
      </c>
      <c r="F12864" s="4">
        <v>0.375959396362305</v>
      </c>
      <c r="G12864" s="4" t="s">
        <v>51847</v>
      </c>
    </row>
    <row r="12865" spans="1:7">
      <c r="A12865" s="4" t="s">
        <v>51848</v>
      </c>
      <c r="B12865" s="4" t="s">
        <v>51849</v>
      </c>
      <c r="C12865" s="4" t="s">
        <v>464</v>
      </c>
      <c r="D12865" s="4">
        <v>29</v>
      </c>
      <c r="E12865" s="4" t="s">
        <v>51850</v>
      </c>
      <c r="F12865" s="4">
        <v>0.375959396362305</v>
      </c>
      <c r="G12865" s="4" t="s">
        <v>51851</v>
      </c>
    </row>
    <row r="12866" spans="1:7">
      <c r="A12866" s="4" t="s">
        <v>51852</v>
      </c>
      <c r="B12866" s="4" t="s">
        <v>51853</v>
      </c>
      <c r="C12866" s="4" t="s">
        <v>464</v>
      </c>
      <c r="D12866" s="4">
        <v>28</v>
      </c>
      <c r="E12866" s="4" t="s">
        <v>51854</v>
      </c>
      <c r="F12866" s="4">
        <v>0.375959396362305</v>
      </c>
      <c r="G12866" s="4" t="s">
        <v>51855</v>
      </c>
    </row>
    <row r="12867" spans="1:7">
      <c r="A12867" s="4" t="s">
        <v>51856</v>
      </c>
      <c r="B12867" s="4" t="s">
        <v>51857</v>
      </c>
      <c r="C12867" s="4" t="s">
        <v>464</v>
      </c>
      <c r="D12867" s="4">
        <v>28</v>
      </c>
      <c r="E12867" s="4" t="s">
        <v>51858</v>
      </c>
      <c r="F12867" s="4">
        <v>0.375959396362305</v>
      </c>
      <c r="G12867" s="4" t="s">
        <v>51859</v>
      </c>
    </row>
    <row r="12868" spans="1:7">
      <c r="A12868" s="4" t="s">
        <v>51860</v>
      </c>
      <c r="B12868" s="4" t="s">
        <v>51861</v>
      </c>
      <c r="C12868" s="4" t="s">
        <v>4103</v>
      </c>
      <c r="D12868" s="4">
        <v>17</v>
      </c>
      <c r="E12868" s="4" t="s">
        <v>51862</v>
      </c>
      <c r="F12868" s="4">
        <v>0.375959396362305</v>
      </c>
      <c r="G12868" s="4" t="s">
        <v>51863</v>
      </c>
    </row>
    <row r="12869" spans="1:7">
      <c r="A12869" s="4" t="s">
        <v>51864</v>
      </c>
      <c r="B12869" s="4" t="s">
        <v>51865</v>
      </c>
      <c r="C12869" s="4" t="s">
        <v>464</v>
      </c>
      <c r="D12869" s="4">
        <v>34</v>
      </c>
      <c r="E12869" s="4" t="s">
        <v>51866</v>
      </c>
      <c r="F12869" s="4">
        <v>0.375570356845856</v>
      </c>
      <c r="G12869" s="4" t="s">
        <v>51867</v>
      </c>
    </row>
    <row r="12870" spans="1:7">
      <c r="A12870" s="4" t="s">
        <v>51868</v>
      </c>
      <c r="B12870" s="4" t="s">
        <v>51869</v>
      </c>
      <c r="C12870" s="4" t="s">
        <v>464</v>
      </c>
      <c r="D12870" s="4">
        <v>33</v>
      </c>
      <c r="E12870" s="4" t="s">
        <v>51870</v>
      </c>
      <c r="F12870" s="4">
        <v>0.375570356845856</v>
      </c>
      <c r="G12870" s="4" t="s">
        <v>51871</v>
      </c>
    </row>
    <row r="12871" spans="1:7">
      <c r="A12871" s="4" t="s">
        <v>51872</v>
      </c>
      <c r="B12871" s="4" t="s">
        <v>51873</v>
      </c>
      <c r="C12871" s="4" t="s">
        <v>464</v>
      </c>
      <c r="D12871" s="4">
        <v>32</v>
      </c>
      <c r="E12871" s="4" t="s">
        <v>51874</v>
      </c>
      <c r="F12871" s="4">
        <v>0.375570356845856</v>
      </c>
      <c r="G12871" s="4" t="s">
        <v>51875</v>
      </c>
    </row>
    <row r="12872" spans="1:7">
      <c r="A12872" s="4" t="s">
        <v>51876</v>
      </c>
      <c r="B12872" s="4" t="s">
        <v>51877</v>
      </c>
      <c r="C12872" s="4" t="s">
        <v>464</v>
      </c>
      <c r="D12872" s="4">
        <v>30</v>
      </c>
      <c r="E12872" s="4" t="s">
        <v>51878</v>
      </c>
      <c r="F12872" s="4">
        <v>0.374804943799973</v>
      </c>
      <c r="G12872" s="4" t="s">
        <v>51879</v>
      </c>
    </row>
    <row r="12873" spans="1:7">
      <c r="A12873" s="4" t="s">
        <v>51880</v>
      </c>
      <c r="B12873" s="4" t="s">
        <v>51881</v>
      </c>
      <c r="C12873" s="4" t="s">
        <v>464</v>
      </c>
      <c r="D12873" s="4">
        <v>29</v>
      </c>
      <c r="E12873" s="4" t="s">
        <v>51882</v>
      </c>
      <c r="F12873" s="4">
        <v>0.373903602361679</v>
      </c>
      <c r="G12873" s="4" t="s">
        <v>51883</v>
      </c>
    </row>
    <row r="12874" spans="1:7">
      <c r="A12874" s="4" t="s">
        <v>51884</v>
      </c>
      <c r="B12874" s="4" t="s">
        <v>51885</v>
      </c>
      <c r="C12874" s="4" t="s">
        <v>464</v>
      </c>
      <c r="D12874" s="4">
        <v>38</v>
      </c>
      <c r="E12874" s="4" t="s">
        <v>51886</v>
      </c>
      <c r="F12874" s="4">
        <v>0.37382698059082</v>
      </c>
      <c r="G12874" s="4" t="s">
        <v>51887</v>
      </c>
    </row>
    <row r="12875" spans="1:7">
      <c r="A12875" s="4" t="s">
        <v>51888</v>
      </c>
      <c r="B12875" s="4" t="s">
        <v>51889</v>
      </c>
      <c r="C12875" s="4" t="s">
        <v>464</v>
      </c>
      <c r="D12875" s="4">
        <v>38</v>
      </c>
      <c r="E12875" s="4" t="s">
        <v>51890</v>
      </c>
      <c r="F12875" s="4">
        <v>0.37382698059082</v>
      </c>
      <c r="G12875" s="4" t="s">
        <v>51891</v>
      </c>
    </row>
    <row r="12876" spans="1:7">
      <c r="A12876" s="4" t="s">
        <v>51892</v>
      </c>
      <c r="B12876" s="4" t="s">
        <v>51893</v>
      </c>
      <c r="C12876" s="4" t="s">
        <v>464</v>
      </c>
      <c r="D12876" s="4">
        <v>35</v>
      </c>
      <c r="E12876" s="4" t="s">
        <v>51894</v>
      </c>
      <c r="F12876" s="4">
        <v>0.373293697834015</v>
      </c>
      <c r="G12876" s="4" t="s">
        <v>51895</v>
      </c>
    </row>
    <row r="12877" spans="1:7">
      <c r="A12877" s="4" t="s">
        <v>51896</v>
      </c>
      <c r="B12877" s="4" t="s">
        <v>51897</v>
      </c>
      <c r="C12877" s="4" t="s">
        <v>464</v>
      </c>
      <c r="D12877" s="4">
        <v>44</v>
      </c>
      <c r="E12877" s="4" t="s">
        <v>51898</v>
      </c>
      <c r="F12877" s="4">
        <v>0.373262405395508</v>
      </c>
      <c r="G12877" s="4" t="s">
        <v>51899</v>
      </c>
    </row>
    <row r="12878" spans="1:7">
      <c r="A12878" s="4" t="s">
        <v>51900</v>
      </c>
      <c r="B12878" s="4" t="s">
        <v>51901</v>
      </c>
      <c r="C12878" s="4" t="s">
        <v>464</v>
      </c>
      <c r="D12878" s="4">
        <v>32</v>
      </c>
      <c r="E12878" s="4" t="s">
        <v>51902</v>
      </c>
      <c r="F12878" s="4">
        <v>0.372520804405212</v>
      </c>
      <c r="G12878" s="4" t="s">
        <v>51903</v>
      </c>
    </row>
    <row r="12879" spans="1:7">
      <c r="A12879" s="4" t="s">
        <v>51904</v>
      </c>
      <c r="B12879" s="4" t="s">
        <v>51905</v>
      </c>
      <c r="C12879" s="4" t="s">
        <v>551</v>
      </c>
      <c r="D12879" s="4">
        <v>17</v>
      </c>
      <c r="E12879" s="4" t="s">
        <v>51906</v>
      </c>
      <c r="F12879" s="4">
        <v>0.372520804405212</v>
      </c>
      <c r="G12879" s="4" t="s">
        <v>51907</v>
      </c>
    </row>
    <row r="12880" spans="1:7">
      <c r="A12880" s="4" t="s">
        <v>51908</v>
      </c>
      <c r="B12880" s="4" t="s">
        <v>51909</v>
      </c>
      <c r="C12880" s="4" t="s">
        <v>464</v>
      </c>
      <c r="D12880" s="4">
        <v>33</v>
      </c>
      <c r="E12880" s="4" t="s">
        <v>51910</v>
      </c>
      <c r="F12880" s="4">
        <v>0.37221497297287</v>
      </c>
      <c r="G12880" s="4" t="s">
        <v>51911</v>
      </c>
    </row>
    <row r="12881" spans="1:7">
      <c r="A12881" s="4" t="s">
        <v>51912</v>
      </c>
      <c r="B12881" s="4" t="s">
        <v>51913</v>
      </c>
      <c r="C12881" s="4" t="s">
        <v>551</v>
      </c>
      <c r="D12881" s="4">
        <v>13</v>
      </c>
      <c r="E12881" s="4" t="s">
        <v>51914</v>
      </c>
      <c r="F12881" s="4">
        <v>0.37221497297287</v>
      </c>
      <c r="G12881" s="4" t="s">
        <v>51915</v>
      </c>
    </row>
    <row r="12882" spans="1:7">
      <c r="A12882" s="4" t="s">
        <v>51916</v>
      </c>
      <c r="B12882" s="4" t="s">
        <v>51917</v>
      </c>
      <c r="C12882" s="4" t="s">
        <v>464</v>
      </c>
      <c r="D12882" s="4">
        <v>40</v>
      </c>
      <c r="E12882" s="4" t="s">
        <v>51918</v>
      </c>
      <c r="F12882" s="4">
        <v>0.370670765638351</v>
      </c>
      <c r="G12882" s="4" t="s">
        <v>51919</v>
      </c>
    </row>
    <row r="12883" spans="1:7">
      <c r="A12883" s="4" t="s">
        <v>51920</v>
      </c>
      <c r="B12883" s="4" t="s">
        <v>51921</v>
      </c>
      <c r="C12883" s="4" t="s">
        <v>464</v>
      </c>
      <c r="D12883" s="4">
        <v>26</v>
      </c>
      <c r="E12883" s="4" t="s">
        <v>51922</v>
      </c>
      <c r="F12883" s="4">
        <v>0.370670765638351</v>
      </c>
      <c r="G12883" s="4" t="s">
        <v>51923</v>
      </c>
    </row>
    <row r="12884" spans="1:7">
      <c r="A12884" s="4" t="s">
        <v>51924</v>
      </c>
      <c r="B12884" s="4" t="s">
        <v>51925</v>
      </c>
      <c r="C12884" s="4" t="s">
        <v>464</v>
      </c>
      <c r="D12884" s="4">
        <v>37</v>
      </c>
      <c r="E12884" s="4" t="s">
        <v>51926</v>
      </c>
      <c r="F12884" s="4">
        <v>0.370525449514389</v>
      </c>
      <c r="G12884" s="4" t="s">
        <v>51927</v>
      </c>
    </row>
    <row r="12885" spans="1:7">
      <c r="A12885" s="4" t="s">
        <v>51928</v>
      </c>
      <c r="B12885" s="4" t="s">
        <v>51929</v>
      </c>
      <c r="C12885" s="4" t="s">
        <v>464</v>
      </c>
      <c r="D12885" s="4">
        <v>28</v>
      </c>
      <c r="E12885" s="4" t="s">
        <v>51930</v>
      </c>
      <c r="F12885" s="4">
        <v>0.370525449514389</v>
      </c>
      <c r="G12885" s="4" t="s">
        <v>51931</v>
      </c>
    </row>
    <row r="12886" spans="1:7">
      <c r="A12886" s="4" t="s">
        <v>51932</v>
      </c>
      <c r="B12886" s="4" t="s">
        <v>51933</v>
      </c>
      <c r="C12886" s="4" t="s">
        <v>464</v>
      </c>
      <c r="D12886" s="4">
        <v>34</v>
      </c>
      <c r="E12886" s="4" t="s">
        <v>51934</v>
      </c>
      <c r="F12886" s="4">
        <v>0.37049001455307</v>
      </c>
      <c r="G12886" s="4" t="s">
        <v>51935</v>
      </c>
    </row>
    <row r="12887" spans="1:7">
      <c r="A12887" s="4" t="s">
        <v>51936</v>
      </c>
      <c r="B12887" s="4" t="s">
        <v>51937</v>
      </c>
      <c r="C12887" s="4" t="s">
        <v>464</v>
      </c>
      <c r="D12887" s="4">
        <v>41</v>
      </c>
      <c r="E12887" s="4" t="s">
        <v>51938</v>
      </c>
      <c r="F12887" s="4">
        <v>0.369257301092148</v>
      </c>
      <c r="G12887" s="4" t="s">
        <v>51939</v>
      </c>
    </row>
    <row r="12888" spans="1:7">
      <c r="A12888" s="4" t="s">
        <v>51940</v>
      </c>
      <c r="B12888" s="4" t="s">
        <v>51941</v>
      </c>
      <c r="C12888" s="4" t="s">
        <v>464</v>
      </c>
      <c r="D12888" s="4">
        <v>40</v>
      </c>
      <c r="E12888" s="4" t="s">
        <v>51942</v>
      </c>
      <c r="F12888" s="4">
        <v>0.369257301092148</v>
      </c>
      <c r="G12888" s="4" t="s">
        <v>51943</v>
      </c>
    </row>
    <row r="12889" spans="1:7">
      <c r="A12889" s="4" t="s">
        <v>51944</v>
      </c>
      <c r="B12889" s="4" t="s">
        <v>51945</v>
      </c>
      <c r="C12889" s="4" t="s">
        <v>464</v>
      </c>
      <c r="D12889" s="4">
        <v>40</v>
      </c>
      <c r="E12889" s="4" t="s">
        <v>51946</v>
      </c>
      <c r="F12889" s="4">
        <v>0.368539839982986</v>
      </c>
      <c r="G12889" s="4" t="s">
        <v>51947</v>
      </c>
    </row>
    <row r="12890" spans="1:7">
      <c r="A12890" s="4" t="s">
        <v>51948</v>
      </c>
      <c r="B12890" s="4" t="s">
        <v>51949</v>
      </c>
      <c r="C12890" s="4" t="s">
        <v>464</v>
      </c>
      <c r="D12890" s="4">
        <v>38</v>
      </c>
      <c r="E12890" s="4" t="s">
        <v>51950</v>
      </c>
      <c r="F12890" s="4">
        <v>0.368539839982986</v>
      </c>
      <c r="G12890" s="4" t="s">
        <v>51951</v>
      </c>
    </row>
    <row r="12891" spans="1:7">
      <c r="A12891" s="4" t="s">
        <v>51952</v>
      </c>
      <c r="B12891" s="4" t="s">
        <v>51953</v>
      </c>
      <c r="C12891" s="4" t="s">
        <v>464</v>
      </c>
      <c r="D12891" s="4">
        <v>36</v>
      </c>
      <c r="E12891" s="4" t="s">
        <v>51954</v>
      </c>
      <c r="F12891" s="4">
        <v>0.368539839982986</v>
      </c>
      <c r="G12891" s="4" t="s">
        <v>51955</v>
      </c>
    </row>
    <row r="12892" spans="1:7">
      <c r="A12892" s="4" t="s">
        <v>51956</v>
      </c>
      <c r="B12892" s="4" t="s">
        <v>51957</v>
      </c>
      <c r="C12892" s="4" t="s">
        <v>464</v>
      </c>
      <c r="D12892" s="4">
        <v>36</v>
      </c>
      <c r="E12892" s="4" t="s">
        <v>51958</v>
      </c>
      <c r="F12892" s="4">
        <v>0.368539839982986</v>
      </c>
      <c r="G12892" s="4" t="s">
        <v>51959</v>
      </c>
    </row>
    <row r="12893" spans="1:7">
      <c r="A12893" s="4" t="s">
        <v>51960</v>
      </c>
      <c r="B12893" s="4" t="s">
        <v>51961</v>
      </c>
      <c r="C12893" s="4" t="s">
        <v>464</v>
      </c>
      <c r="D12893" s="4">
        <v>35</v>
      </c>
      <c r="E12893" s="4" t="s">
        <v>51962</v>
      </c>
      <c r="F12893" s="4">
        <v>0.368539839982986</v>
      </c>
      <c r="G12893" s="4" t="s">
        <v>51963</v>
      </c>
    </row>
    <row r="12894" spans="1:7">
      <c r="A12894" s="4" t="s">
        <v>51964</v>
      </c>
      <c r="B12894" s="4" t="s">
        <v>51965</v>
      </c>
      <c r="C12894" s="4" t="s">
        <v>464</v>
      </c>
      <c r="D12894" s="4">
        <v>34</v>
      </c>
      <c r="E12894" s="4" t="s">
        <v>51966</v>
      </c>
      <c r="F12894" s="4">
        <v>0.368539839982986</v>
      </c>
      <c r="G12894" s="4" t="s">
        <v>51967</v>
      </c>
    </row>
    <row r="12895" spans="1:7">
      <c r="A12895" s="4" t="s">
        <v>51968</v>
      </c>
      <c r="B12895" s="4" t="s">
        <v>51969</v>
      </c>
      <c r="C12895" s="4" t="s">
        <v>464</v>
      </c>
      <c r="D12895" s="4">
        <v>34</v>
      </c>
      <c r="E12895" s="4" t="s">
        <v>51970</v>
      </c>
      <c r="F12895" s="4">
        <v>0.368539839982986</v>
      </c>
      <c r="G12895" s="4" t="s">
        <v>51971</v>
      </c>
    </row>
    <row r="12896" spans="1:7">
      <c r="A12896" s="4" t="s">
        <v>51972</v>
      </c>
      <c r="B12896" s="4" t="s">
        <v>51973</v>
      </c>
      <c r="C12896" s="4" t="s">
        <v>464</v>
      </c>
      <c r="D12896" s="4">
        <v>33</v>
      </c>
      <c r="E12896" s="4" t="s">
        <v>51974</v>
      </c>
      <c r="F12896" s="4">
        <v>0.368539839982986</v>
      </c>
      <c r="G12896" s="4" t="s">
        <v>51975</v>
      </c>
    </row>
    <row r="12897" spans="1:7">
      <c r="A12897" s="4" t="s">
        <v>51976</v>
      </c>
      <c r="B12897" s="4" t="s">
        <v>51977</v>
      </c>
      <c r="C12897" s="4" t="s">
        <v>464</v>
      </c>
      <c r="D12897" s="4">
        <v>32</v>
      </c>
      <c r="E12897" s="4" t="s">
        <v>51978</v>
      </c>
      <c r="F12897" s="4">
        <v>0.368539839982986</v>
      </c>
      <c r="G12897" s="4" t="s">
        <v>51979</v>
      </c>
    </row>
    <row r="12898" spans="1:7">
      <c r="A12898" s="4" t="s">
        <v>51980</v>
      </c>
      <c r="B12898" s="4" t="s">
        <v>51981</v>
      </c>
      <c r="C12898" s="4" t="s">
        <v>464</v>
      </c>
      <c r="D12898" s="4">
        <v>32</v>
      </c>
      <c r="E12898" s="4" t="s">
        <v>51982</v>
      </c>
      <c r="F12898" s="4">
        <v>0.368539839982986</v>
      </c>
      <c r="G12898" s="4" t="s">
        <v>51983</v>
      </c>
    </row>
    <row r="12899" spans="1:7">
      <c r="A12899" s="4" t="s">
        <v>51984</v>
      </c>
      <c r="B12899" s="4" t="s">
        <v>51985</v>
      </c>
      <c r="C12899" s="4" t="s">
        <v>464</v>
      </c>
      <c r="D12899" s="4">
        <v>31</v>
      </c>
      <c r="E12899" s="4" t="s">
        <v>51986</v>
      </c>
      <c r="F12899" s="4">
        <v>0.368539839982986</v>
      </c>
      <c r="G12899" s="4" t="s">
        <v>51987</v>
      </c>
    </row>
    <row r="12900" spans="1:7">
      <c r="A12900" s="4" t="s">
        <v>51988</v>
      </c>
      <c r="B12900" s="4" t="s">
        <v>51989</v>
      </c>
      <c r="C12900" s="4" t="s">
        <v>464</v>
      </c>
      <c r="D12900" s="4">
        <v>26</v>
      </c>
      <c r="E12900" s="4" t="s">
        <v>51990</v>
      </c>
      <c r="F12900" s="4">
        <v>0.368539839982986</v>
      </c>
      <c r="G12900" s="4" t="s">
        <v>51991</v>
      </c>
    </row>
    <row r="12901" spans="1:7">
      <c r="A12901" s="4" t="s">
        <v>51992</v>
      </c>
      <c r="B12901" s="4" t="s">
        <v>51993</v>
      </c>
      <c r="C12901" s="4" t="s">
        <v>464</v>
      </c>
      <c r="D12901" s="4">
        <v>25</v>
      </c>
      <c r="E12901" s="4" t="s">
        <v>51994</v>
      </c>
      <c r="F12901" s="4">
        <v>0.368539839982986</v>
      </c>
      <c r="G12901" s="4" t="s">
        <v>51995</v>
      </c>
    </row>
    <row r="12902" spans="1:7">
      <c r="A12902" s="4" t="s">
        <v>51996</v>
      </c>
      <c r="B12902" s="4" t="s">
        <v>51997</v>
      </c>
      <c r="C12902" s="4" t="s">
        <v>464</v>
      </c>
      <c r="D12902" s="4">
        <v>19</v>
      </c>
      <c r="E12902" s="4" t="s">
        <v>51998</v>
      </c>
      <c r="F12902" s="4">
        <v>0.368539839982986</v>
      </c>
      <c r="G12902" s="4" t="s">
        <v>51999</v>
      </c>
    </row>
    <row r="12903" spans="1:7">
      <c r="A12903" s="4" t="s">
        <v>52000</v>
      </c>
      <c r="B12903" s="4" t="s">
        <v>52001</v>
      </c>
      <c r="C12903" s="4" t="s">
        <v>4103</v>
      </c>
      <c r="D12903" s="4">
        <v>17</v>
      </c>
      <c r="E12903" s="4" t="s">
        <v>52002</v>
      </c>
      <c r="F12903" s="4">
        <v>0.368539839982986</v>
      </c>
      <c r="G12903" s="4" t="s">
        <v>52003</v>
      </c>
    </row>
    <row r="12904" spans="1:7">
      <c r="A12904" s="4" t="s">
        <v>52004</v>
      </c>
      <c r="B12904" s="4" t="s">
        <v>52005</v>
      </c>
      <c r="C12904" s="4" t="s">
        <v>464</v>
      </c>
      <c r="D12904" s="4">
        <v>17</v>
      </c>
      <c r="E12904" s="4" t="s">
        <v>52006</v>
      </c>
      <c r="F12904" s="4">
        <v>0.368539839982986</v>
      </c>
      <c r="G12904" s="4" t="s">
        <v>52007</v>
      </c>
    </row>
    <row r="12905" spans="1:7">
      <c r="A12905" s="4" t="s">
        <v>52008</v>
      </c>
      <c r="B12905" s="4" t="s">
        <v>52009</v>
      </c>
      <c r="C12905" s="4" t="s">
        <v>464</v>
      </c>
      <c r="D12905" s="4">
        <v>16</v>
      </c>
      <c r="E12905" s="4" t="s">
        <v>52010</v>
      </c>
      <c r="F12905" s="4">
        <v>0.368539839982986</v>
      </c>
      <c r="G12905" s="4" t="s">
        <v>52011</v>
      </c>
    </row>
    <row r="12906" spans="1:7">
      <c r="A12906" s="4" t="s">
        <v>52012</v>
      </c>
      <c r="B12906" s="4" t="s">
        <v>52013</v>
      </c>
      <c r="C12906" s="4" t="s">
        <v>551</v>
      </c>
      <c r="D12906" s="4">
        <v>14</v>
      </c>
      <c r="E12906" s="4" t="s">
        <v>52014</v>
      </c>
      <c r="F12906" s="4">
        <v>0.368539839982986</v>
      </c>
      <c r="G12906" s="4" t="s">
        <v>52015</v>
      </c>
    </row>
    <row r="12907" spans="1:7">
      <c r="A12907" s="4" t="s">
        <v>52016</v>
      </c>
      <c r="B12907" s="4" t="s">
        <v>52017</v>
      </c>
      <c r="C12907" s="4" t="s">
        <v>551</v>
      </c>
      <c r="D12907" s="4">
        <v>14</v>
      </c>
      <c r="E12907" s="4" t="s">
        <v>52018</v>
      </c>
      <c r="F12907" s="4">
        <v>0.368539839982986</v>
      </c>
      <c r="G12907" s="4" t="s">
        <v>52019</v>
      </c>
    </row>
    <row r="12908" spans="1:7">
      <c r="A12908" s="4" t="s">
        <v>52020</v>
      </c>
      <c r="B12908" s="4" t="s">
        <v>52021</v>
      </c>
      <c r="C12908" s="4" t="s">
        <v>551</v>
      </c>
      <c r="D12908" s="4">
        <v>12</v>
      </c>
      <c r="E12908" s="4" t="s">
        <v>52022</v>
      </c>
      <c r="F12908" s="4">
        <v>0.368539839982986</v>
      </c>
      <c r="G12908" s="4" t="s">
        <v>52023</v>
      </c>
    </row>
    <row r="12909" spans="1:7">
      <c r="A12909" s="4" t="s">
        <v>52024</v>
      </c>
      <c r="B12909" s="4" t="s">
        <v>52025</v>
      </c>
      <c r="C12909" s="4" t="s">
        <v>551</v>
      </c>
      <c r="D12909" s="4">
        <v>11</v>
      </c>
      <c r="E12909" s="4" t="s">
        <v>52026</v>
      </c>
      <c r="F12909" s="4">
        <v>0.368539839982986</v>
      </c>
      <c r="G12909" s="4" t="s">
        <v>52027</v>
      </c>
    </row>
    <row r="12910" spans="1:7">
      <c r="A12910" s="4" t="s">
        <v>52028</v>
      </c>
      <c r="B12910" s="4" t="s">
        <v>52029</v>
      </c>
      <c r="C12910" s="4" t="s">
        <v>4103</v>
      </c>
      <c r="D12910" s="4">
        <v>9</v>
      </c>
      <c r="E12910" s="4" t="s">
        <v>52030</v>
      </c>
      <c r="F12910" s="4">
        <v>0.368539839982986</v>
      </c>
      <c r="G12910" s="4" t="s">
        <v>52031</v>
      </c>
    </row>
    <row r="12911" spans="1:7">
      <c r="A12911" s="4" t="s">
        <v>52032</v>
      </c>
      <c r="B12911" s="4" t="s">
        <v>52033</v>
      </c>
      <c r="C12911" s="4" t="s">
        <v>4103</v>
      </c>
      <c r="D12911" s="4">
        <v>7</v>
      </c>
      <c r="E12911" s="4" t="s">
        <v>52034</v>
      </c>
      <c r="F12911" s="4">
        <v>0.368539839982986</v>
      </c>
      <c r="G12911" s="4" t="s">
        <v>52035</v>
      </c>
    </row>
    <row r="12912" spans="1:7">
      <c r="A12912" s="4" t="s">
        <v>52036</v>
      </c>
      <c r="B12912" s="4" t="s">
        <v>52037</v>
      </c>
      <c r="C12912" s="4" t="s">
        <v>4103</v>
      </c>
      <c r="D12912" s="4">
        <v>6</v>
      </c>
      <c r="E12912" s="4" t="s">
        <v>52038</v>
      </c>
      <c r="F12912" s="4">
        <v>0.368539839982986</v>
      </c>
      <c r="G12912" s="4" t="s">
        <v>52039</v>
      </c>
    </row>
    <row r="12913" spans="1:7">
      <c r="A12913" s="4" t="s">
        <v>52040</v>
      </c>
      <c r="B12913" s="4" t="s">
        <v>52041</v>
      </c>
      <c r="C12913" s="4" t="s">
        <v>4103</v>
      </c>
      <c r="D12913" s="4">
        <v>6</v>
      </c>
      <c r="E12913" s="4" t="s">
        <v>52042</v>
      </c>
      <c r="F12913" s="4">
        <v>0.368539839982986</v>
      </c>
      <c r="G12913" s="4" t="s">
        <v>52043</v>
      </c>
    </row>
    <row r="12914" spans="1:7">
      <c r="A12914" s="4" t="s">
        <v>52044</v>
      </c>
      <c r="B12914" s="4" t="s">
        <v>52045</v>
      </c>
      <c r="C12914" s="4" t="s">
        <v>4103</v>
      </c>
      <c r="D12914" s="4">
        <v>6</v>
      </c>
      <c r="E12914" s="4" t="s">
        <v>52046</v>
      </c>
      <c r="F12914" s="4">
        <v>0.368539839982986</v>
      </c>
      <c r="G12914" s="4" t="s">
        <v>52047</v>
      </c>
    </row>
    <row r="12915" spans="1:7">
      <c r="A12915" s="4" t="s">
        <v>52048</v>
      </c>
      <c r="B12915" s="4" t="s">
        <v>52049</v>
      </c>
      <c r="C12915" s="4" t="s">
        <v>464</v>
      </c>
      <c r="D12915" s="4">
        <v>34</v>
      </c>
      <c r="E12915" s="4" t="s">
        <v>52050</v>
      </c>
      <c r="F12915" s="4">
        <v>0.368357300758362</v>
      </c>
      <c r="G12915" s="4" t="s">
        <v>52051</v>
      </c>
    </row>
    <row r="12916" spans="1:7">
      <c r="A12916" s="4" t="s">
        <v>52052</v>
      </c>
      <c r="B12916" s="4" t="s">
        <v>52053</v>
      </c>
      <c r="C12916" s="4" t="s">
        <v>464</v>
      </c>
      <c r="D12916" s="4">
        <v>36</v>
      </c>
      <c r="E12916" s="4" t="s">
        <v>52054</v>
      </c>
      <c r="F12916" s="4">
        <v>0.366806298494339</v>
      </c>
      <c r="G12916" s="4" t="s">
        <v>52055</v>
      </c>
    </row>
    <row r="12917" spans="1:7">
      <c r="A12917" s="4" t="s">
        <v>52056</v>
      </c>
      <c r="B12917" s="4" t="s">
        <v>52057</v>
      </c>
      <c r="C12917" s="4" t="s">
        <v>464</v>
      </c>
      <c r="D12917" s="4">
        <v>26</v>
      </c>
      <c r="E12917" s="4" t="s">
        <v>52058</v>
      </c>
      <c r="F12917" s="4">
        <v>0.366806298494339</v>
      </c>
      <c r="G12917" s="4" t="s">
        <v>52059</v>
      </c>
    </row>
    <row r="12918" spans="1:7">
      <c r="A12918" s="4" t="s">
        <v>52060</v>
      </c>
      <c r="B12918" s="4" t="s">
        <v>52061</v>
      </c>
      <c r="C12918" s="4" t="s">
        <v>464</v>
      </c>
      <c r="D12918" s="4">
        <v>38</v>
      </c>
      <c r="E12918" s="4" t="s">
        <v>52062</v>
      </c>
      <c r="F12918" s="4">
        <v>0.365984678268433</v>
      </c>
      <c r="G12918" s="4" t="s">
        <v>52063</v>
      </c>
    </row>
    <row r="12919" spans="1:7">
      <c r="A12919" s="4" t="s">
        <v>52064</v>
      </c>
      <c r="B12919" s="4" t="s">
        <v>52065</v>
      </c>
      <c r="C12919" s="4" t="s">
        <v>464</v>
      </c>
      <c r="D12919" s="4">
        <v>40</v>
      </c>
      <c r="E12919" s="4" t="s">
        <v>52066</v>
      </c>
      <c r="F12919" s="4">
        <v>0.365479648113251</v>
      </c>
      <c r="G12919" s="4" t="s">
        <v>52067</v>
      </c>
    </row>
    <row r="12920" spans="1:7">
      <c r="A12920" s="4" t="s">
        <v>52068</v>
      </c>
      <c r="B12920" s="4" t="s">
        <v>52069</v>
      </c>
      <c r="C12920" s="4" t="s">
        <v>464</v>
      </c>
      <c r="D12920" s="4">
        <v>30</v>
      </c>
      <c r="E12920" s="4" t="s">
        <v>52070</v>
      </c>
      <c r="F12920" s="4">
        <v>0.365479648113251</v>
      </c>
      <c r="G12920" s="4" t="s">
        <v>52071</v>
      </c>
    </row>
    <row r="12921" spans="1:7">
      <c r="A12921" s="4" t="s">
        <v>52072</v>
      </c>
      <c r="B12921" s="4" t="s">
        <v>52073</v>
      </c>
      <c r="C12921" s="4" t="s">
        <v>464</v>
      </c>
      <c r="D12921" s="4">
        <v>39</v>
      </c>
      <c r="E12921" s="4" t="s">
        <v>52074</v>
      </c>
      <c r="F12921" s="4">
        <v>0.362451374530792</v>
      </c>
      <c r="G12921" s="4" t="s">
        <v>52075</v>
      </c>
    </row>
    <row r="12922" spans="1:7">
      <c r="A12922" s="4" t="s">
        <v>52076</v>
      </c>
      <c r="B12922" s="4" t="s">
        <v>52077</v>
      </c>
      <c r="C12922" s="4" t="s">
        <v>464</v>
      </c>
      <c r="D12922" s="4">
        <v>32</v>
      </c>
      <c r="E12922" s="4" t="s">
        <v>52078</v>
      </c>
      <c r="F12922" s="4">
        <v>0.362451374530792</v>
      </c>
      <c r="G12922" s="4" t="s">
        <v>52079</v>
      </c>
    </row>
    <row r="12923" spans="1:7">
      <c r="A12923" s="4" t="s">
        <v>52080</v>
      </c>
      <c r="B12923" s="4" t="s">
        <v>52081</v>
      </c>
      <c r="C12923" s="4" t="s">
        <v>551</v>
      </c>
      <c r="D12923" s="4">
        <v>18</v>
      </c>
      <c r="E12923" s="4" t="s">
        <v>52082</v>
      </c>
      <c r="F12923" s="4">
        <v>0.36229196190834</v>
      </c>
      <c r="G12923" s="4" t="s">
        <v>52083</v>
      </c>
    </row>
    <row r="12924" spans="1:7">
      <c r="A12924" s="4" t="s">
        <v>52084</v>
      </c>
      <c r="B12924" s="4" t="s">
        <v>52085</v>
      </c>
      <c r="C12924" s="4" t="s">
        <v>464</v>
      </c>
      <c r="D12924" s="4">
        <v>37</v>
      </c>
      <c r="E12924" s="4" t="s">
        <v>52086</v>
      </c>
      <c r="F12924" s="4">
        <v>0.361503392457962</v>
      </c>
      <c r="G12924" s="4" t="s">
        <v>52087</v>
      </c>
    </row>
    <row r="12925" spans="1:7">
      <c r="A12925" s="4" t="s">
        <v>52088</v>
      </c>
      <c r="B12925" s="4" t="s">
        <v>52089</v>
      </c>
      <c r="C12925" s="4" t="s">
        <v>464</v>
      </c>
      <c r="D12925" s="4">
        <v>39</v>
      </c>
      <c r="E12925" s="4" t="s">
        <v>52090</v>
      </c>
      <c r="F12925" s="4">
        <v>0.36022099852562</v>
      </c>
      <c r="G12925" s="4" t="s">
        <v>52091</v>
      </c>
    </row>
    <row r="12926" spans="1:7">
      <c r="A12926" s="4" t="s">
        <v>52092</v>
      </c>
      <c r="B12926" s="4" t="s">
        <v>52093</v>
      </c>
      <c r="C12926" s="4" t="s">
        <v>464</v>
      </c>
      <c r="D12926" s="4">
        <v>37</v>
      </c>
      <c r="E12926" s="4" t="s">
        <v>52094</v>
      </c>
      <c r="F12926" s="4">
        <v>0.36022099852562</v>
      </c>
      <c r="G12926" s="4" t="s">
        <v>52095</v>
      </c>
    </row>
    <row r="12927" spans="1:7">
      <c r="A12927" s="4" t="s">
        <v>52096</v>
      </c>
      <c r="B12927" s="4" t="s">
        <v>52097</v>
      </c>
      <c r="C12927" s="4" t="s">
        <v>464</v>
      </c>
      <c r="D12927" s="4">
        <v>36</v>
      </c>
      <c r="E12927" s="4" t="s">
        <v>52098</v>
      </c>
      <c r="F12927" s="4">
        <v>0.36022099852562</v>
      </c>
      <c r="G12927" s="4" t="s">
        <v>52099</v>
      </c>
    </row>
    <row r="12928" spans="1:7">
      <c r="A12928" s="4" t="s">
        <v>52100</v>
      </c>
      <c r="B12928" s="4" t="s">
        <v>52101</v>
      </c>
      <c r="C12928" s="4" t="s">
        <v>464</v>
      </c>
      <c r="D12928" s="4">
        <v>36</v>
      </c>
      <c r="E12928" s="4" t="s">
        <v>52102</v>
      </c>
      <c r="F12928" s="4">
        <v>0.36022099852562</v>
      </c>
      <c r="G12928" s="4" t="s">
        <v>52103</v>
      </c>
    </row>
    <row r="12929" spans="1:7">
      <c r="A12929" s="4" t="s">
        <v>52104</v>
      </c>
      <c r="B12929" s="4" t="s">
        <v>52105</v>
      </c>
      <c r="C12929" s="4" t="s">
        <v>464</v>
      </c>
      <c r="D12929" s="4">
        <v>35</v>
      </c>
      <c r="E12929" s="4" t="s">
        <v>52106</v>
      </c>
      <c r="F12929" s="4">
        <v>0.36022099852562</v>
      </c>
      <c r="G12929" s="4" t="s">
        <v>52107</v>
      </c>
    </row>
    <row r="12930" spans="1:7">
      <c r="A12930" s="4" t="s">
        <v>52108</v>
      </c>
      <c r="B12930" s="4" t="s">
        <v>52109</v>
      </c>
      <c r="C12930" s="4" t="s">
        <v>464</v>
      </c>
      <c r="D12930" s="4">
        <v>33</v>
      </c>
      <c r="E12930" s="4" t="s">
        <v>52110</v>
      </c>
      <c r="F12930" s="4">
        <v>0.36022099852562</v>
      </c>
      <c r="G12930" s="4" t="s">
        <v>52111</v>
      </c>
    </row>
    <row r="12931" spans="1:7">
      <c r="A12931" s="4" t="s">
        <v>52112</v>
      </c>
      <c r="B12931" s="4" t="s">
        <v>52113</v>
      </c>
      <c r="C12931" s="4" t="s">
        <v>464</v>
      </c>
      <c r="D12931" s="4">
        <v>34</v>
      </c>
      <c r="E12931" s="4" t="s">
        <v>52114</v>
      </c>
      <c r="F12931" s="4">
        <v>0.358982682228088</v>
      </c>
      <c r="G12931" s="4" t="s">
        <v>52115</v>
      </c>
    </row>
    <row r="12932" spans="1:7">
      <c r="A12932" s="4" t="s">
        <v>52116</v>
      </c>
      <c r="B12932" s="4" t="s">
        <v>52117</v>
      </c>
      <c r="C12932" s="4" t="s">
        <v>464</v>
      </c>
      <c r="D12932" s="4">
        <v>25</v>
      </c>
      <c r="E12932" s="4" t="s">
        <v>52118</v>
      </c>
      <c r="F12932" s="4">
        <v>0.358982682228088</v>
      </c>
      <c r="G12932" s="4" t="s">
        <v>52119</v>
      </c>
    </row>
    <row r="12933" spans="1:7">
      <c r="A12933" s="4" t="s">
        <v>52120</v>
      </c>
      <c r="B12933" s="4" t="s">
        <v>52121</v>
      </c>
      <c r="C12933" s="4" t="s">
        <v>464</v>
      </c>
      <c r="D12933" s="4">
        <v>37</v>
      </c>
      <c r="E12933" s="4" t="s">
        <v>52122</v>
      </c>
      <c r="F12933" s="4">
        <v>0.357682883739471</v>
      </c>
      <c r="G12933" s="4" t="s">
        <v>52123</v>
      </c>
    </row>
    <row r="12934" spans="1:7">
      <c r="A12934" s="4" t="s">
        <v>52124</v>
      </c>
      <c r="B12934" s="4" t="s">
        <v>52125</v>
      </c>
      <c r="C12934" s="4" t="s">
        <v>464</v>
      </c>
      <c r="D12934" s="4">
        <v>37</v>
      </c>
      <c r="E12934" s="4" t="s">
        <v>52126</v>
      </c>
      <c r="F12934" s="4">
        <v>0.357682883739471</v>
      </c>
      <c r="G12934" s="4" t="s">
        <v>52127</v>
      </c>
    </row>
    <row r="12935" spans="1:7">
      <c r="A12935" s="4" t="s">
        <v>52128</v>
      </c>
      <c r="B12935" s="4" t="s">
        <v>52129</v>
      </c>
      <c r="C12935" s="4" t="s">
        <v>464</v>
      </c>
      <c r="D12935" s="4">
        <v>34</v>
      </c>
      <c r="E12935" s="4" t="s">
        <v>52130</v>
      </c>
      <c r="F12935" s="4">
        <v>0.357682883739471</v>
      </c>
      <c r="G12935" s="4" t="s">
        <v>52131</v>
      </c>
    </row>
    <row r="12936" spans="1:7">
      <c r="A12936" s="4" t="s">
        <v>52132</v>
      </c>
      <c r="B12936" s="4" t="s">
        <v>52133</v>
      </c>
      <c r="C12936" s="4" t="s">
        <v>464</v>
      </c>
      <c r="D12936" s="4">
        <v>41</v>
      </c>
      <c r="E12936" s="4" t="s">
        <v>52134</v>
      </c>
      <c r="F12936" s="4">
        <v>0.357466995716095</v>
      </c>
      <c r="G12936" s="4" t="s">
        <v>52135</v>
      </c>
    </row>
    <row r="12937" spans="1:7">
      <c r="A12937" s="4" t="s">
        <v>52136</v>
      </c>
      <c r="B12937" s="4" t="s">
        <v>52137</v>
      </c>
      <c r="C12937" s="4" t="s">
        <v>464</v>
      </c>
      <c r="D12937" s="4">
        <v>38</v>
      </c>
      <c r="E12937" s="4" t="s">
        <v>52138</v>
      </c>
      <c r="F12937" s="4">
        <v>0.357466995716095</v>
      </c>
      <c r="G12937" s="4" t="s">
        <v>52139</v>
      </c>
    </row>
    <row r="12938" spans="1:7">
      <c r="A12938" s="4" t="s">
        <v>52140</v>
      </c>
      <c r="B12938" s="4" t="s">
        <v>52141</v>
      </c>
      <c r="C12938" s="4" t="s">
        <v>464</v>
      </c>
      <c r="D12938" s="4">
        <v>37</v>
      </c>
      <c r="E12938" s="4" t="s">
        <v>52142</v>
      </c>
      <c r="F12938" s="4">
        <v>0.357466995716095</v>
      </c>
      <c r="G12938" s="4" t="s">
        <v>52143</v>
      </c>
    </row>
    <row r="12939" spans="1:7">
      <c r="A12939" s="4" t="s">
        <v>52144</v>
      </c>
      <c r="B12939" s="4" t="s">
        <v>52145</v>
      </c>
      <c r="C12939" s="4" t="s">
        <v>464</v>
      </c>
      <c r="D12939" s="4">
        <v>37</v>
      </c>
      <c r="E12939" s="4" t="s">
        <v>52146</v>
      </c>
      <c r="F12939" s="4">
        <v>0.357466995716095</v>
      </c>
      <c r="G12939" s="4" t="s">
        <v>52147</v>
      </c>
    </row>
    <row r="12940" spans="1:7">
      <c r="A12940" s="4" t="s">
        <v>52148</v>
      </c>
      <c r="B12940" s="4" t="s">
        <v>52149</v>
      </c>
      <c r="C12940" s="4" t="s">
        <v>464</v>
      </c>
      <c r="D12940" s="4">
        <v>34</v>
      </c>
      <c r="E12940" s="4" t="s">
        <v>52150</v>
      </c>
      <c r="F12940" s="4">
        <v>0.357466995716095</v>
      </c>
      <c r="G12940" s="4" t="s">
        <v>52151</v>
      </c>
    </row>
    <row r="12941" spans="1:7">
      <c r="A12941" s="4" t="s">
        <v>52152</v>
      </c>
      <c r="B12941" s="4" t="s">
        <v>52153</v>
      </c>
      <c r="C12941" s="4" t="s">
        <v>464</v>
      </c>
      <c r="D12941" s="4">
        <v>36</v>
      </c>
      <c r="E12941" s="4" t="s">
        <v>52154</v>
      </c>
      <c r="F12941" s="4">
        <v>0.35742861032486</v>
      </c>
      <c r="G12941" s="4" t="s">
        <v>52155</v>
      </c>
    </row>
    <row r="12942" spans="1:7">
      <c r="A12942" s="4" t="s">
        <v>52156</v>
      </c>
      <c r="B12942" s="4" t="s">
        <v>52157</v>
      </c>
      <c r="C12942" s="4" t="s">
        <v>464</v>
      </c>
      <c r="D12942" s="4">
        <v>24</v>
      </c>
      <c r="E12942" s="4" t="s">
        <v>52158</v>
      </c>
      <c r="F12942" s="4">
        <v>0.35742861032486</v>
      </c>
      <c r="G12942" s="4" t="s">
        <v>52159</v>
      </c>
    </row>
    <row r="12943" spans="1:7">
      <c r="A12943" s="4" t="s">
        <v>52160</v>
      </c>
      <c r="B12943" s="4" t="s">
        <v>52161</v>
      </c>
      <c r="C12943" s="4" t="s">
        <v>464</v>
      </c>
      <c r="D12943" s="4">
        <v>38</v>
      </c>
      <c r="E12943" s="4" t="s">
        <v>52162</v>
      </c>
      <c r="F12943" s="4">
        <v>0.355932921171188</v>
      </c>
      <c r="G12943" s="4" t="s">
        <v>52163</v>
      </c>
    </row>
    <row r="12944" spans="1:7">
      <c r="A12944" s="4" t="s">
        <v>52164</v>
      </c>
      <c r="B12944" s="4" t="s">
        <v>52165</v>
      </c>
      <c r="C12944" s="4" t="s">
        <v>464</v>
      </c>
      <c r="D12944" s="4">
        <v>34</v>
      </c>
      <c r="E12944" s="4" t="s">
        <v>52166</v>
      </c>
      <c r="F12944" s="4">
        <v>0.355932921171188</v>
      </c>
      <c r="G12944" s="4" t="s">
        <v>52167</v>
      </c>
    </row>
    <row r="12945" spans="1:7">
      <c r="A12945" s="4" t="s">
        <v>52168</v>
      </c>
      <c r="B12945" s="4" t="s">
        <v>52169</v>
      </c>
      <c r="C12945" s="4" t="s">
        <v>464</v>
      </c>
      <c r="D12945" s="4">
        <v>35</v>
      </c>
      <c r="E12945" s="4" t="s">
        <v>52170</v>
      </c>
      <c r="F12945" s="4">
        <v>0.355722784996033</v>
      </c>
      <c r="G12945" s="4" t="s">
        <v>52171</v>
      </c>
    </row>
    <row r="12946" spans="1:7">
      <c r="A12946" s="4" t="s">
        <v>52172</v>
      </c>
      <c r="B12946" s="4" t="s">
        <v>52173</v>
      </c>
      <c r="C12946" s="4" t="s">
        <v>464</v>
      </c>
      <c r="D12946" s="4">
        <v>40</v>
      </c>
      <c r="E12946" s="4" t="s">
        <v>52174</v>
      </c>
      <c r="F12946" s="4">
        <v>0.355140864849091</v>
      </c>
      <c r="G12946" s="4" t="s">
        <v>52175</v>
      </c>
    </row>
    <row r="12947" spans="1:7">
      <c r="A12947" s="4" t="s">
        <v>52176</v>
      </c>
      <c r="B12947" s="4" t="s">
        <v>52177</v>
      </c>
      <c r="C12947" s="4" t="s">
        <v>464</v>
      </c>
      <c r="D12947" s="4">
        <v>26</v>
      </c>
      <c r="E12947" s="4" t="s">
        <v>52178</v>
      </c>
      <c r="F12947" s="4">
        <v>0.355140864849091</v>
      </c>
      <c r="G12947" s="4" t="s">
        <v>52179</v>
      </c>
    </row>
    <row r="12948" spans="1:7">
      <c r="A12948" s="4" t="s">
        <v>52180</v>
      </c>
      <c r="B12948" s="4" t="s">
        <v>52181</v>
      </c>
      <c r="C12948" s="4" t="s">
        <v>464</v>
      </c>
      <c r="D12948" s="4">
        <v>25</v>
      </c>
      <c r="E12948" s="4" t="s">
        <v>52182</v>
      </c>
      <c r="F12948" s="4">
        <v>0.355140864849091</v>
      </c>
      <c r="G12948" s="4" t="s">
        <v>52183</v>
      </c>
    </row>
    <row r="12949" spans="1:7">
      <c r="A12949" s="4" t="s">
        <v>52184</v>
      </c>
      <c r="B12949" s="4" t="s">
        <v>52185</v>
      </c>
      <c r="C12949" s="4" t="s">
        <v>551</v>
      </c>
      <c r="D12949" s="4">
        <v>18</v>
      </c>
      <c r="E12949" s="4" t="s">
        <v>52186</v>
      </c>
      <c r="F12949" s="4">
        <v>0.355140864849091</v>
      </c>
      <c r="G12949" s="4" t="s">
        <v>52187</v>
      </c>
    </row>
    <row r="12950" spans="1:7">
      <c r="A12950" s="4" t="s">
        <v>52188</v>
      </c>
      <c r="B12950" s="4" t="s">
        <v>52189</v>
      </c>
      <c r="C12950" s="4" t="s">
        <v>551</v>
      </c>
      <c r="D12950" s="4">
        <v>16</v>
      </c>
      <c r="E12950" s="4" t="s">
        <v>52190</v>
      </c>
      <c r="F12950" s="4">
        <v>0.355140864849091</v>
      </c>
      <c r="G12950" s="4" t="s">
        <v>52191</v>
      </c>
    </row>
    <row r="12951" spans="1:7">
      <c r="A12951" s="4" t="s">
        <v>52192</v>
      </c>
      <c r="B12951" s="4" t="s">
        <v>52193</v>
      </c>
      <c r="C12951" s="4" t="s">
        <v>551</v>
      </c>
      <c r="D12951" s="4">
        <v>13</v>
      </c>
      <c r="E12951" s="4" t="s">
        <v>52194</v>
      </c>
      <c r="F12951" s="4">
        <v>0.355140864849091</v>
      </c>
      <c r="G12951" s="4" t="s">
        <v>52195</v>
      </c>
    </row>
    <row r="12952" spans="1:7">
      <c r="A12952" s="4" t="s">
        <v>52196</v>
      </c>
      <c r="B12952" s="4" t="s">
        <v>52197</v>
      </c>
      <c r="C12952" s="4" t="s">
        <v>464</v>
      </c>
      <c r="D12952" s="4">
        <v>40</v>
      </c>
      <c r="E12952" s="4" t="s">
        <v>52198</v>
      </c>
      <c r="F12952" s="4">
        <v>0.354875504970551</v>
      </c>
      <c r="G12952" s="4" t="s">
        <v>52199</v>
      </c>
    </row>
    <row r="12953" spans="1:7">
      <c r="A12953" s="4" t="s">
        <v>52200</v>
      </c>
      <c r="B12953" s="4" t="s">
        <v>52201</v>
      </c>
      <c r="C12953" s="4" t="s">
        <v>464</v>
      </c>
      <c r="D12953" s="4">
        <v>38</v>
      </c>
      <c r="E12953" s="4" t="s">
        <v>52202</v>
      </c>
      <c r="F12953" s="4">
        <v>0.352687448263168</v>
      </c>
      <c r="G12953" s="4" t="s">
        <v>52203</v>
      </c>
    </row>
    <row r="12954" spans="1:7">
      <c r="A12954" s="4" t="s">
        <v>52204</v>
      </c>
      <c r="B12954" s="4" t="s">
        <v>52205</v>
      </c>
      <c r="C12954" s="4" t="s">
        <v>464</v>
      </c>
      <c r="D12954" s="4">
        <v>37</v>
      </c>
      <c r="E12954" s="4" t="s">
        <v>52206</v>
      </c>
      <c r="F12954" s="4">
        <v>0.352172315120697</v>
      </c>
      <c r="G12954" s="4" t="s">
        <v>52207</v>
      </c>
    </row>
    <row r="12955" spans="1:7">
      <c r="A12955" s="4" t="s">
        <v>52208</v>
      </c>
      <c r="B12955" s="4" t="s">
        <v>52209</v>
      </c>
      <c r="C12955" s="4" t="s">
        <v>464</v>
      </c>
      <c r="D12955" s="4">
        <v>33</v>
      </c>
      <c r="E12955" s="4" t="s">
        <v>52210</v>
      </c>
      <c r="F12955" s="4">
        <v>0.351423889398575</v>
      </c>
      <c r="G12955" s="4" t="s">
        <v>52211</v>
      </c>
    </row>
    <row r="12956" spans="1:7">
      <c r="A12956" s="4" t="s">
        <v>52212</v>
      </c>
      <c r="B12956" s="4" t="s">
        <v>52213</v>
      </c>
      <c r="C12956" s="4" t="s">
        <v>464</v>
      </c>
      <c r="D12956" s="4">
        <v>41</v>
      </c>
      <c r="E12956" s="4" t="s">
        <v>52214</v>
      </c>
      <c r="F12956" s="4">
        <v>0.350944072008133</v>
      </c>
      <c r="G12956" s="4" t="s">
        <v>52215</v>
      </c>
    </row>
    <row r="12957" spans="1:7">
      <c r="A12957" s="4" t="s">
        <v>52216</v>
      </c>
      <c r="B12957" s="4" t="s">
        <v>52217</v>
      </c>
      <c r="C12957" s="4" t="s">
        <v>464</v>
      </c>
      <c r="D12957" s="4">
        <v>37</v>
      </c>
      <c r="E12957" s="4" t="s">
        <v>52218</v>
      </c>
      <c r="F12957" s="4">
        <v>0.350944072008133</v>
      </c>
      <c r="G12957" s="4" t="s">
        <v>52219</v>
      </c>
    </row>
    <row r="12958" spans="1:7">
      <c r="A12958" s="4" t="s">
        <v>52220</v>
      </c>
      <c r="B12958" s="4" t="s">
        <v>52221</v>
      </c>
      <c r="C12958" s="4" t="s">
        <v>464</v>
      </c>
      <c r="D12958" s="4">
        <v>44</v>
      </c>
      <c r="E12958" s="4" t="s">
        <v>52222</v>
      </c>
      <c r="F12958" s="4">
        <v>0.35063824057579</v>
      </c>
      <c r="G12958" s="4" t="s">
        <v>52223</v>
      </c>
    </row>
    <row r="12959" spans="1:7">
      <c r="A12959" s="4" t="s">
        <v>52224</v>
      </c>
      <c r="B12959" s="4" t="s">
        <v>52225</v>
      </c>
      <c r="C12959" s="4" t="s">
        <v>464</v>
      </c>
      <c r="D12959" s="4">
        <v>36</v>
      </c>
      <c r="E12959" s="4" t="s">
        <v>52226</v>
      </c>
      <c r="F12959" s="4">
        <v>0.349204778671265</v>
      </c>
      <c r="G12959" s="4" t="s">
        <v>52227</v>
      </c>
    </row>
    <row r="12960" spans="1:7">
      <c r="A12960" s="4" t="s">
        <v>52228</v>
      </c>
      <c r="B12960" s="4" t="s">
        <v>52229</v>
      </c>
      <c r="C12960" s="4" t="s">
        <v>464</v>
      </c>
      <c r="D12960" s="4">
        <v>27</v>
      </c>
      <c r="E12960" s="4" t="s">
        <v>52230</v>
      </c>
      <c r="F12960" s="4">
        <v>0.348461985588074</v>
      </c>
      <c r="G12960" s="4" t="s">
        <v>52231</v>
      </c>
    </row>
    <row r="12961" spans="1:7">
      <c r="A12961" s="4" t="s">
        <v>52232</v>
      </c>
      <c r="B12961" s="4" t="s">
        <v>52233</v>
      </c>
      <c r="C12961" s="4" t="s">
        <v>464</v>
      </c>
      <c r="D12961" s="4">
        <v>20</v>
      </c>
      <c r="E12961" s="4" t="s">
        <v>52234</v>
      </c>
      <c r="F12961" s="4">
        <v>0.348461985588074</v>
      </c>
      <c r="G12961" s="4" t="s">
        <v>52235</v>
      </c>
    </row>
    <row r="12962" spans="1:7">
      <c r="A12962" s="4" t="s">
        <v>52236</v>
      </c>
      <c r="B12962" s="4" t="s">
        <v>52237</v>
      </c>
      <c r="C12962" s="4" t="s">
        <v>464</v>
      </c>
      <c r="D12962" s="4">
        <v>37</v>
      </c>
      <c r="E12962" s="4" t="s">
        <v>52238</v>
      </c>
      <c r="F12962" s="4">
        <v>0.347920954227448</v>
      </c>
      <c r="G12962" s="4" t="s">
        <v>52239</v>
      </c>
    </row>
    <row r="12963" spans="1:7">
      <c r="A12963" s="4" t="s">
        <v>52240</v>
      </c>
      <c r="B12963" s="4" t="s">
        <v>52241</v>
      </c>
      <c r="C12963" s="4" t="s">
        <v>464</v>
      </c>
      <c r="D12963" s="4">
        <v>35</v>
      </c>
      <c r="E12963" s="4" t="s">
        <v>52242</v>
      </c>
      <c r="F12963" s="4">
        <v>0.345644295215607</v>
      </c>
      <c r="G12963" s="4" t="s">
        <v>52243</v>
      </c>
    </row>
    <row r="12964" spans="1:7">
      <c r="A12964" s="4" t="s">
        <v>52244</v>
      </c>
      <c r="B12964" s="4" t="s">
        <v>52245</v>
      </c>
      <c r="C12964" s="4" t="s">
        <v>464</v>
      </c>
      <c r="D12964" s="4">
        <v>32</v>
      </c>
      <c r="E12964" s="4" t="s">
        <v>52246</v>
      </c>
      <c r="F12964" s="4">
        <v>0.345644295215607</v>
      </c>
      <c r="G12964" s="4" t="s">
        <v>52247</v>
      </c>
    </row>
    <row r="12965" spans="1:7">
      <c r="A12965" s="4" t="s">
        <v>52248</v>
      </c>
      <c r="B12965" s="4" t="s">
        <v>52249</v>
      </c>
      <c r="C12965" s="4" t="s">
        <v>464</v>
      </c>
      <c r="D12965" s="4">
        <v>35</v>
      </c>
      <c r="E12965" s="4" t="s">
        <v>52250</v>
      </c>
      <c r="F12965" s="4">
        <v>0.345474392175674</v>
      </c>
      <c r="G12965" s="4" t="s">
        <v>52251</v>
      </c>
    </row>
    <row r="12966" spans="1:7">
      <c r="A12966" s="4" t="s">
        <v>52252</v>
      </c>
      <c r="B12966" s="4" t="s">
        <v>52253</v>
      </c>
      <c r="C12966" s="4" t="s">
        <v>464</v>
      </c>
      <c r="D12966" s="4">
        <v>38</v>
      </c>
      <c r="E12966" s="4" t="s">
        <v>52254</v>
      </c>
      <c r="F12966" s="4">
        <v>0.345418334007263</v>
      </c>
      <c r="G12966" s="4" t="s">
        <v>52255</v>
      </c>
    </row>
    <row r="12967" spans="1:7">
      <c r="A12967" s="4" t="s">
        <v>52256</v>
      </c>
      <c r="B12967" s="4" t="s">
        <v>52257</v>
      </c>
      <c r="C12967" s="4" t="s">
        <v>464</v>
      </c>
      <c r="D12967" s="4">
        <v>36</v>
      </c>
      <c r="E12967" s="4" t="s">
        <v>52258</v>
      </c>
      <c r="F12967" s="4">
        <v>0.345418334007263</v>
      </c>
      <c r="G12967" s="4" t="s">
        <v>52259</v>
      </c>
    </row>
    <row r="12968" spans="1:7">
      <c r="A12968" s="4" t="s">
        <v>52260</v>
      </c>
      <c r="B12968" s="4" t="s">
        <v>52261</v>
      </c>
      <c r="C12968" s="4" t="s">
        <v>464</v>
      </c>
      <c r="D12968" s="4">
        <v>28</v>
      </c>
      <c r="E12968" s="4" t="s">
        <v>52262</v>
      </c>
      <c r="F12968" s="4">
        <v>0.345418334007263</v>
      </c>
      <c r="G12968" s="4" t="s">
        <v>52263</v>
      </c>
    </row>
    <row r="12969" spans="1:7">
      <c r="A12969" s="4" t="s">
        <v>52264</v>
      </c>
      <c r="B12969" s="4" t="s">
        <v>52265</v>
      </c>
      <c r="C12969" s="4" t="s">
        <v>464</v>
      </c>
      <c r="D12969" s="4">
        <v>38</v>
      </c>
      <c r="E12969" s="4" t="s">
        <v>52266</v>
      </c>
      <c r="F12969" s="4">
        <v>0.344565361738205</v>
      </c>
      <c r="G12969" s="4" t="s">
        <v>52267</v>
      </c>
    </row>
    <row r="12970" spans="1:7">
      <c r="A12970" s="4" t="s">
        <v>52268</v>
      </c>
      <c r="B12970" s="4" t="s">
        <v>52269</v>
      </c>
      <c r="C12970" s="4" t="s">
        <v>464</v>
      </c>
      <c r="D12970" s="4">
        <v>42</v>
      </c>
      <c r="E12970" s="4" t="s">
        <v>52270</v>
      </c>
      <c r="F12970" s="4">
        <v>0.344425588846207</v>
      </c>
      <c r="G12970" s="4" t="s">
        <v>52271</v>
      </c>
    </row>
    <row r="12971" spans="1:7">
      <c r="A12971" s="4" t="s">
        <v>52272</v>
      </c>
      <c r="B12971" s="4" t="s">
        <v>52273</v>
      </c>
      <c r="C12971" s="4" t="s">
        <v>464</v>
      </c>
      <c r="D12971" s="4">
        <v>40</v>
      </c>
      <c r="E12971" s="4" t="s">
        <v>52274</v>
      </c>
      <c r="F12971" s="4">
        <v>0.344425588846207</v>
      </c>
      <c r="G12971" s="4" t="s">
        <v>52275</v>
      </c>
    </row>
    <row r="12972" spans="1:7">
      <c r="A12972" s="4" t="s">
        <v>52276</v>
      </c>
      <c r="B12972" s="4" t="s">
        <v>52277</v>
      </c>
      <c r="C12972" s="4" t="s">
        <v>464</v>
      </c>
      <c r="D12972" s="4">
        <v>39</v>
      </c>
      <c r="E12972" s="4" t="s">
        <v>52278</v>
      </c>
      <c r="F12972" s="4">
        <v>0.344425588846207</v>
      </c>
      <c r="G12972" s="4" t="s">
        <v>52279</v>
      </c>
    </row>
    <row r="12973" spans="1:7">
      <c r="A12973" s="4" t="s">
        <v>52280</v>
      </c>
      <c r="B12973" s="4" t="s">
        <v>52281</v>
      </c>
      <c r="C12973" s="4" t="s">
        <v>464</v>
      </c>
      <c r="D12973" s="4">
        <v>38</v>
      </c>
      <c r="E12973" s="4" t="s">
        <v>52282</v>
      </c>
      <c r="F12973" s="4">
        <v>0.344425588846207</v>
      </c>
      <c r="G12973" s="4" t="s">
        <v>52283</v>
      </c>
    </row>
    <row r="12974" spans="1:7">
      <c r="A12974" s="4" t="s">
        <v>52284</v>
      </c>
      <c r="B12974" s="4" t="s">
        <v>52285</v>
      </c>
      <c r="C12974" s="4" t="s">
        <v>464</v>
      </c>
      <c r="D12974" s="4">
        <v>34</v>
      </c>
      <c r="E12974" s="4" t="s">
        <v>52286</v>
      </c>
      <c r="F12974" s="4">
        <v>0.344425588846207</v>
      </c>
      <c r="G12974" s="4" t="s">
        <v>52287</v>
      </c>
    </row>
    <row r="12975" spans="1:7">
      <c r="A12975" s="4" t="s">
        <v>52288</v>
      </c>
      <c r="B12975" s="4" t="s">
        <v>52289</v>
      </c>
      <c r="C12975" s="4" t="s">
        <v>464</v>
      </c>
      <c r="D12975" s="4">
        <v>33</v>
      </c>
      <c r="E12975" s="4" t="s">
        <v>52290</v>
      </c>
      <c r="F12975" s="4">
        <v>0.344425588846207</v>
      </c>
      <c r="G12975" s="4" t="s">
        <v>52291</v>
      </c>
    </row>
    <row r="12976" spans="1:7">
      <c r="A12976" s="4" t="s">
        <v>52292</v>
      </c>
      <c r="B12976" s="4" t="s">
        <v>52293</v>
      </c>
      <c r="C12976" s="4" t="s">
        <v>464</v>
      </c>
      <c r="D12976" s="4">
        <v>31</v>
      </c>
      <c r="E12976" s="4" t="s">
        <v>52294</v>
      </c>
      <c r="F12976" s="4">
        <v>0.344425588846207</v>
      </c>
      <c r="G12976" s="4" t="s">
        <v>52295</v>
      </c>
    </row>
    <row r="12977" spans="1:7">
      <c r="A12977" s="4" t="s">
        <v>52296</v>
      </c>
      <c r="B12977" s="4" t="s">
        <v>52297</v>
      </c>
      <c r="C12977" s="4" t="s">
        <v>464</v>
      </c>
      <c r="D12977" s="4">
        <v>30</v>
      </c>
      <c r="E12977" s="4" t="s">
        <v>52298</v>
      </c>
      <c r="F12977" s="4">
        <v>0.344425588846207</v>
      </c>
      <c r="G12977" s="4" t="s">
        <v>52299</v>
      </c>
    </row>
    <row r="12978" spans="1:7">
      <c r="A12978" s="4" t="s">
        <v>52300</v>
      </c>
      <c r="B12978" s="4" t="s">
        <v>52301</v>
      </c>
      <c r="C12978" s="4" t="s">
        <v>464</v>
      </c>
      <c r="D12978" s="4">
        <v>29</v>
      </c>
      <c r="E12978" s="4" t="s">
        <v>52302</v>
      </c>
      <c r="F12978" s="4">
        <v>0.344425588846207</v>
      </c>
      <c r="G12978" s="4" t="s">
        <v>52303</v>
      </c>
    </row>
    <row r="12979" spans="1:7">
      <c r="A12979" s="4" t="s">
        <v>52304</v>
      </c>
      <c r="B12979" s="4" t="s">
        <v>52305</v>
      </c>
      <c r="C12979" s="4" t="s">
        <v>464</v>
      </c>
      <c r="D12979" s="4">
        <v>27</v>
      </c>
      <c r="E12979" s="4" t="s">
        <v>52306</v>
      </c>
      <c r="F12979" s="4">
        <v>0.344425588846207</v>
      </c>
      <c r="G12979" s="4" t="s">
        <v>52307</v>
      </c>
    </row>
    <row r="12980" spans="1:7">
      <c r="A12980" s="4" t="s">
        <v>52308</v>
      </c>
      <c r="B12980" s="4" t="s">
        <v>52309</v>
      </c>
      <c r="C12980" s="4" t="s">
        <v>464</v>
      </c>
      <c r="D12980" s="4">
        <v>37</v>
      </c>
      <c r="E12980" s="4" t="s">
        <v>52310</v>
      </c>
      <c r="F12980" s="4">
        <v>0.344360768795013</v>
      </c>
      <c r="G12980" s="4" t="s">
        <v>52311</v>
      </c>
    </row>
    <row r="12981" spans="1:7">
      <c r="A12981" s="4" t="s">
        <v>52312</v>
      </c>
      <c r="B12981" s="4" t="s">
        <v>52313</v>
      </c>
      <c r="C12981" s="4" t="s">
        <v>4103</v>
      </c>
      <c r="D12981" s="4">
        <v>22</v>
      </c>
      <c r="E12981" s="4" t="s">
        <v>52314</v>
      </c>
      <c r="F12981" s="4">
        <v>0.342625945806503</v>
      </c>
      <c r="G12981" s="4" t="s">
        <v>52315</v>
      </c>
    </row>
    <row r="12982" spans="1:7">
      <c r="A12982" s="4" t="s">
        <v>52316</v>
      </c>
      <c r="B12982" s="4" t="s">
        <v>52317</v>
      </c>
      <c r="C12982" s="4" t="s">
        <v>464</v>
      </c>
      <c r="D12982" s="4">
        <v>36</v>
      </c>
      <c r="E12982" s="4" t="s">
        <v>52318</v>
      </c>
      <c r="F12982" s="4">
        <v>0.341838449239731</v>
      </c>
      <c r="G12982" s="4" t="s">
        <v>52319</v>
      </c>
    </row>
    <row r="12983" spans="1:7">
      <c r="A12983" s="4" t="s">
        <v>52320</v>
      </c>
      <c r="B12983" s="4" t="s">
        <v>52321</v>
      </c>
      <c r="C12983" s="4" t="s">
        <v>464</v>
      </c>
      <c r="D12983" s="4">
        <v>33</v>
      </c>
      <c r="E12983" s="4" t="s">
        <v>52322</v>
      </c>
      <c r="F12983" s="4">
        <v>0.33941251039505</v>
      </c>
      <c r="G12983" s="4" t="s">
        <v>52323</v>
      </c>
    </row>
    <row r="12984" spans="1:7">
      <c r="A12984" s="4" t="s">
        <v>52324</v>
      </c>
      <c r="B12984" s="4" t="s">
        <v>52325</v>
      </c>
      <c r="C12984" s="4" t="s">
        <v>464</v>
      </c>
      <c r="D12984" s="4">
        <v>42</v>
      </c>
      <c r="E12984" s="4" t="s">
        <v>52326</v>
      </c>
      <c r="F12984" s="4">
        <v>0.339130908250809</v>
      </c>
      <c r="G12984" s="4" t="s">
        <v>52327</v>
      </c>
    </row>
    <row r="12985" spans="1:7">
      <c r="A12985" s="4" t="s">
        <v>52328</v>
      </c>
      <c r="B12985" s="4" t="s">
        <v>52329</v>
      </c>
      <c r="C12985" s="4" t="s">
        <v>464</v>
      </c>
      <c r="D12985" s="4">
        <v>37</v>
      </c>
      <c r="E12985" s="4" t="s">
        <v>52330</v>
      </c>
      <c r="F12985" s="4">
        <v>0.338553875684738</v>
      </c>
      <c r="G12985" s="4" t="s">
        <v>52331</v>
      </c>
    </row>
    <row r="12986" spans="1:7">
      <c r="A12986" s="4" t="s">
        <v>52332</v>
      </c>
      <c r="B12986" s="4" t="s">
        <v>52333</v>
      </c>
      <c r="C12986" s="4" t="s">
        <v>464</v>
      </c>
      <c r="D12986" s="4">
        <v>39</v>
      </c>
      <c r="E12986" s="4" t="s">
        <v>52334</v>
      </c>
      <c r="F12986" s="4">
        <v>0.338164120912552</v>
      </c>
      <c r="G12986" s="4" t="s">
        <v>52335</v>
      </c>
    </row>
    <row r="12987" spans="1:7">
      <c r="A12987" s="4" t="s">
        <v>52336</v>
      </c>
      <c r="B12987" s="4" t="s">
        <v>52337</v>
      </c>
      <c r="C12987" s="4" t="s">
        <v>464</v>
      </c>
      <c r="D12987" s="4">
        <v>34</v>
      </c>
      <c r="E12987" s="4" t="s">
        <v>52338</v>
      </c>
      <c r="F12987" s="4">
        <v>0.338164120912552</v>
      </c>
      <c r="G12987" s="4" t="s">
        <v>52339</v>
      </c>
    </row>
    <row r="12988" spans="1:7">
      <c r="A12988" s="4" t="s">
        <v>52340</v>
      </c>
      <c r="B12988" s="4" t="s">
        <v>52341</v>
      </c>
      <c r="C12988" s="4" t="s">
        <v>464</v>
      </c>
      <c r="D12988" s="4">
        <v>34</v>
      </c>
      <c r="E12988" s="4" t="s">
        <v>52342</v>
      </c>
      <c r="F12988" s="4">
        <v>0.338164120912552</v>
      </c>
      <c r="G12988" s="4" t="s">
        <v>52343</v>
      </c>
    </row>
    <row r="12989" spans="1:7">
      <c r="A12989" s="4" t="s">
        <v>52344</v>
      </c>
      <c r="B12989" s="4" t="s">
        <v>52345</v>
      </c>
      <c r="C12989" s="4" t="s">
        <v>464</v>
      </c>
      <c r="D12989" s="4">
        <v>34</v>
      </c>
      <c r="E12989" s="4" t="s">
        <v>52346</v>
      </c>
      <c r="F12989" s="4">
        <v>0.338164120912552</v>
      </c>
      <c r="G12989" s="4" t="s">
        <v>52347</v>
      </c>
    </row>
    <row r="12990" spans="1:7">
      <c r="A12990" s="4" t="s">
        <v>52348</v>
      </c>
      <c r="B12990" s="4" t="s">
        <v>52349</v>
      </c>
      <c r="C12990" s="4" t="s">
        <v>464</v>
      </c>
      <c r="D12990" s="4">
        <v>34</v>
      </c>
      <c r="E12990" s="4" t="s">
        <v>52350</v>
      </c>
      <c r="F12990" s="4">
        <v>0.338164120912552</v>
      </c>
      <c r="G12990" s="4" t="s">
        <v>52351</v>
      </c>
    </row>
    <row r="12991" spans="1:7">
      <c r="A12991" s="4" t="s">
        <v>52352</v>
      </c>
      <c r="B12991" s="4" t="s">
        <v>52353</v>
      </c>
      <c r="C12991" s="4" t="s">
        <v>464</v>
      </c>
      <c r="D12991" s="4">
        <v>38</v>
      </c>
      <c r="E12991" s="4" t="s">
        <v>52354</v>
      </c>
      <c r="F12991" s="4">
        <v>0.337316811084747</v>
      </c>
      <c r="G12991" s="4" t="s">
        <v>52355</v>
      </c>
    </row>
    <row r="12992" spans="1:7">
      <c r="A12992" s="4" t="s">
        <v>52356</v>
      </c>
      <c r="B12992" s="4" t="s">
        <v>52357</v>
      </c>
      <c r="C12992" s="4" t="s">
        <v>3050</v>
      </c>
      <c r="D12992" s="4">
        <v>2</v>
      </c>
      <c r="E12992" s="4" t="s">
        <v>52358</v>
      </c>
      <c r="F12992" s="4">
        <v>0.337316811084747</v>
      </c>
      <c r="G12992" s="4" t="s">
        <v>52359</v>
      </c>
    </row>
    <row r="12993" spans="1:7">
      <c r="A12993" s="4" t="s">
        <v>52360</v>
      </c>
      <c r="B12993" s="4" t="s">
        <v>52361</v>
      </c>
      <c r="C12993" s="4" t="s">
        <v>464</v>
      </c>
      <c r="D12993" s="4">
        <v>38</v>
      </c>
      <c r="E12993" s="4" t="s">
        <v>52362</v>
      </c>
      <c r="F12993" s="4">
        <v>0.337050437927246</v>
      </c>
      <c r="G12993" s="4" t="s">
        <v>52363</v>
      </c>
    </row>
    <row r="12994" spans="1:7">
      <c r="A12994" s="4" t="s">
        <v>52364</v>
      </c>
      <c r="B12994" s="4" t="s">
        <v>52365</v>
      </c>
      <c r="C12994" s="4" t="s">
        <v>464</v>
      </c>
      <c r="D12994" s="4">
        <v>39</v>
      </c>
      <c r="E12994" s="4" t="s">
        <v>52366</v>
      </c>
      <c r="F12994" s="4">
        <v>0.336503922939301</v>
      </c>
      <c r="G12994" s="4" t="s">
        <v>52367</v>
      </c>
    </row>
    <row r="12995" spans="1:7">
      <c r="A12995" s="4" t="s">
        <v>52368</v>
      </c>
      <c r="B12995" s="4" t="s">
        <v>52369</v>
      </c>
      <c r="C12995" s="4" t="s">
        <v>464</v>
      </c>
      <c r="D12995" s="4">
        <v>37</v>
      </c>
      <c r="E12995" s="4" t="s">
        <v>52370</v>
      </c>
      <c r="F12995" s="4">
        <v>0.336503922939301</v>
      </c>
      <c r="G12995" s="4" t="s">
        <v>52371</v>
      </c>
    </row>
    <row r="12996" spans="1:7">
      <c r="A12996" s="4" t="s">
        <v>52372</v>
      </c>
      <c r="B12996" s="4" t="s">
        <v>52373</v>
      </c>
      <c r="C12996" s="4" t="s">
        <v>464</v>
      </c>
      <c r="D12996" s="4">
        <v>35</v>
      </c>
      <c r="E12996" s="4" t="s">
        <v>52374</v>
      </c>
      <c r="F12996" s="4">
        <v>0.336503922939301</v>
      </c>
      <c r="G12996" s="4" t="s">
        <v>52375</v>
      </c>
    </row>
    <row r="12997" spans="1:7">
      <c r="A12997" s="4" t="s">
        <v>52376</v>
      </c>
      <c r="B12997" s="4" t="s">
        <v>52377</v>
      </c>
      <c r="C12997" s="4" t="s">
        <v>464</v>
      </c>
      <c r="D12997" s="4">
        <v>33</v>
      </c>
      <c r="E12997" s="4" t="s">
        <v>52378</v>
      </c>
      <c r="F12997" s="4">
        <v>0.336503922939301</v>
      </c>
      <c r="G12997" s="4" t="s">
        <v>52379</v>
      </c>
    </row>
    <row r="12998" spans="1:7">
      <c r="A12998" s="4" t="s">
        <v>52380</v>
      </c>
      <c r="B12998" s="4" t="s">
        <v>52381</v>
      </c>
      <c r="C12998" s="4" t="s">
        <v>464</v>
      </c>
      <c r="D12998" s="4">
        <v>33</v>
      </c>
      <c r="E12998" s="4" t="s">
        <v>52382</v>
      </c>
      <c r="F12998" s="4">
        <v>0.336503922939301</v>
      </c>
      <c r="G12998" s="4" t="s">
        <v>52383</v>
      </c>
    </row>
    <row r="12999" spans="1:7">
      <c r="A12999" s="4" t="s">
        <v>52384</v>
      </c>
      <c r="B12999" s="4" t="s">
        <v>52385</v>
      </c>
      <c r="C12999" s="4" t="s">
        <v>464</v>
      </c>
      <c r="D12999" s="4">
        <v>29</v>
      </c>
      <c r="E12999" s="4" t="s">
        <v>52386</v>
      </c>
      <c r="F12999" s="4">
        <v>0.336503922939301</v>
      </c>
      <c r="G12999" s="4" t="s">
        <v>52387</v>
      </c>
    </row>
    <row r="13000" spans="1:7">
      <c r="A13000" s="4" t="s">
        <v>52388</v>
      </c>
      <c r="B13000" s="4" t="s">
        <v>52389</v>
      </c>
      <c r="C13000" s="4" t="s">
        <v>464</v>
      </c>
      <c r="D13000" s="4">
        <v>26</v>
      </c>
      <c r="E13000" s="4" t="s">
        <v>52390</v>
      </c>
      <c r="F13000" s="4">
        <v>0.336503922939301</v>
      </c>
      <c r="G13000" s="4" t="s">
        <v>52391</v>
      </c>
    </row>
    <row r="13001" spans="1:7">
      <c r="A13001" s="4" t="s">
        <v>52392</v>
      </c>
      <c r="B13001" s="4" t="s">
        <v>52393</v>
      </c>
      <c r="C13001" s="4" t="s">
        <v>464</v>
      </c>
      <c r="D13001" s="4">
        <v>25</v>
      </c>
      <c r="E13001" s="4" t="s">
        <v>52394</v>
      </c>
      <c r="F13001" s="4">
        <v>0.336503922939301</v>
      </c>
      <c r="G13001" s="4" t="s">
        <v>52395</v>
      </c>
    </row>
    <row r="13002" spans="1:7">
      <c r="A13002" s="4" t="s">
        <v>52396</v>
      </c>
      <c r="B13002" s="4" t="s">
        <v>52397</v>
      </c>
      <c r="C13002" s="4" t="s">
        <v>551</v>
      </c>
      <c r="D13002" s="4">
        <v>24</v>
      </c>
      <c r="E13002" s="4" t="s">
        <v>52398</v>
      </c>
      <c r="F13002" s="4">
        <v>0.336503922939301</v>
      </c>
      <c r="G13002" s="4" t="s">
        <v>52399</v>
      </c>
    </row>
    <row r="13003" spans="1:7">
      <c r="A13003" s="4" t="s">
        <v>52400</v>
      </c>
      <c r="B13003" s="4" t="s">
        <v>52401</v>
      </c>
      <c r="C13003" s="4" t="s">
        <v>464</v>
      </c>
      <c r="D13003" s="4">
        <v>22</v>
      </c>
      <c r="E13003" s="4" t="s">
        <v>52402</v>
      </c>
      <c r="F13003" s="4">
        <v>0.336503922939301</v>
      </c>
      <c r="G13003" s="4" t="s">
        <v>52403</v>
      </c>
    </row>
    <row r="13004" spans="1:7">
      <c r="A13004" s="4" t="s">
        <v>52404</v>
      </c>
      <c r="B13004" s="4" t="s">
        <v>52405</v>
      </c>
      <c r="C13004" s="4" t="s">
        <v>464</v>
      </c>
      <c r="D13004" s="4">
        <v>22</v>
      </c>
      <c r="E13004" s="4" t="s">
        <v>52406</v>
      </c>
      <c r="F13004" s="4">
        <v>0.336503922939301</v>
      </c>
      <c r="G13004" s="4" t="s">
        <v>52407</v>
      </c>
    </row>
    <row r="13005" spans="1:7">
      <c r="A13005" s="4" t="s">
        <v>52408</v>
      </c>
      <c r="B13005" s="4" t="s">
        <v>52409</v>
      </c>
      <c r="C13005" s="4" t="s">
        <v>464</v>
      </c>
      <c r="D13005" s="4">
        <v>22</v>
      </c>
      <c r="E13005" s="4" t="s">
        <v>52410</v>
      </c>
      <c r="F13005" s="4">
        <v>0.336503922939301</v>
      </c>
      <c r="G13005" s="4" t="s">
        <v>52411</v>
      </c>
    </row>
    <row r="13006" spans="1:7">
      <c r="A13006" s="4" t="s">
        <v>52412</v>
      </c>
      <c r="B13006" s="4" t="s">
        <v>52413</v>
      </c>
      <c r="C13006" s="4" t="s">
        <v>4103</v>
      </c>
      <c r="D13006" s="4">
        <v>16</v>
      </c>
      <c r="E13006" s="4" t="s">
        <v>52414</v>
      </c>
      <c r="F13006" s="4">
        <v>0.336503922939301</v>
      </c>
      <c r="G13006" s="4" t="s">
        <v>52415</v>
      </c>
    </row>
    <row r="13007" spans="1:7">
      <c r="A13007" s="4" t="s">
        <v>52416</v>
      </c>
      <c r="B13007" s="4" t="s">
        <v>52417</v>
      </c>
      <c r="C13007" s="4" t="s">
        <v>551</v>
      </c>
      <c r="D13007" s="4">
        <v>16</v>
      </c>
      <c r="E13007" s="4" t="s">
        <v>52418</v>
      </c>
      <c r="F13007" s="4">
        <v>0.336503922939301</v>
      </c>
      <c r="G13007" s="4" t="s">
        <v>52419</v>
      </c>
    </row>
    <row r="13008" spans="1:7">
      <c r="A13008" s="4" t="s">
        <v>52420</v>
      </c>
      <c r="B13008" s="4" t="s">
        <v>52421</v>
      </c>
      <c r="C13008" s="4" t="s">
        <v>551</v>
      </c>
      <c r="D13008" s="4">
        <v>13</v>
      </c>
      <c r="E13008" s="4" t="s">
        <v>52422</v>
      </c>
      <c r="F13008" s="4">
        <v>0.336503922939301</v>
      </c>
      <c r="G13008" s="4" t="s">
        <v>52423</v>
      </c>
    </row>
    <row r="13009" spans="1:7">
      <c r="A13009" s="4" t="s">
        <v>52424</v>
      </c>
      <c r="B13009" s="4" t="s">
        <v>52425</v>
      </c>
      <c r="C13009" s="4" t="s">
        <v>36062</v>
      </c>
      <c r="D13009" s="4">
        <v>5</v>
      </c>
      <c r="E13009" s="4" t="s">
        <v>52426</v>
      </c>
      <c r="F13009" s="4">
        <v>0.336503922939301</v>
      </c>
      <c r="G13009" s="4" t="s">
        <v>52427</v>
      </c>
    </row>
    <row r="13010" spans="1:7">
      <c r="A13010" s="4" t="s">
        <v>52428</v>
      </c>
      <c r="B13010" s="4" t="s">
        <v>52429</v>
      </c>
      <c r="C13010" s="4" t="s">
        <v>36062</v>
      </c>
      <c r="D13010" s="4">
        <v>5</v>
      </c>
      <c r="E13010" s="4" t="s">
        <v>52430</v>
      </c>
      <c r="F13010" s="4">
        <v>0.336503922939301</v>
      </c>
      <c r="G13010" s="4" t="s">
        <v>52431</v>
      </c>
    </row>
    <row r="13011" spans="1:7">
      <c r="A13011" s="4" t="s">
        <v>52432</v>
      </c>
      <c r="B13011" s="4" t="s">
        <v>52433</v>
      </c>
      <c r="C13011" s="4" t="s">
        <v>4103</v>
      </c>
      <c r="D13011" s="4">
        <v>5</v>
      </c>
      <c r="E13011" s="4" t="s">
        <v>52434</v>
      </c>
      <c r="F13011" s="4">
        <v>0.336503922939301</v>
      </c>
      <c r="G13011" s="4" t="s">
        <v>52435</v>
      </c>
    </row>
    <row r="13012" spans="1:7">
      <c r="A13012" s="4" t="s">
        <v>52436</v>
      </c>
      <c r="B13012" s="4" t="s">
        <v>52437</v>
      </c>
      <c r="C13012" s="4" t="s">
        <v>3050</v>
      </c>
      <c r="D13012" s="4">
        <v>2</v>
      </c>
      <c r="E13012" s="4" t="s">
        <v>52438</v>
      </c>
      <c r="F13012" s="4">
        <v>0.336503922939301</v>
      </c>
      <c r="G13012" s="4" t="s">
        <v>52439</v>
      </c>
    </row>
    <row r="13013" spans="1:7">
      <c r="A13013" s="4" t="s">
        <v>52440</v>
      </c>
      <c r="B13013" s="4" t="s">
        <v>52441</v>
      </c>
      <c r="C13013" s="4" t="s">
        <v>1124</v>
      </c>
      <c r="D13013" s="4">
        <v>2</v>
      </c>
      <c r="E13013" s="4" t="s">
        <v>52442</v>
      </c>
      <c r="F13013" s="4">
        <v>0.336503922939301</v>
      </c>
      <c r="G13013" s="4" t="s">
        <v>52443</v>
      </c>
    </row>
    <row r="13014" spans="1:7">
      <c r="A13014" s="4" t="s">
        <v>52444</v>
      </c>
      <c r="B13014" s="4" t="s">
        <v>52445</v>
      </c>
      <c r="C13014" s="4" t="s">
        <v>464</v>
      </c>
      <c r="D13014" s="4">
        <v>37</v>
      </c>
      <c r="E13014" s="4" t="s">
        <v>52446</v>
      </c>
      <c r="F13014" s="4">
        <v>0.333853989839554</v>
      </c>
      <c r="G13014" s="4" t="s">
        <v>52447</v>
      </c>
    </row>
    <row r="13015" spans="1:7">
      <c r="A13015" s="4" t="s">
        <v>52448</v>
      </c>
      <c r="B13015" s="4" t="s">
        <v>52449</v>
      </c>
      <c r="C13015" s="4" t="s">
        <v>464</v>
      </c>
      <c r="D13015" s="4">
        <v>27</v>
      </c>
      <c r="E13015" s="4" t="s">
        <v>52450</v>
      </c>
      <c r="F13015" s="4">
        <v>0.333853989839554</v>
      </c>
      <c r="G13015" s="4" t="s">
        <v>52451</v>
      </c>
    </row>
    <row r="13016" spans="1:7">
      <c r="A13016" s="4" t="s">
        <v>52452</v>
      </c>
      <c r="B13016" s="4" t="s">
        <v>52453</v>
      </c>
      <c r="C13016" s="4" t="s">
        <v>464</v>
      </c>
      <c r="D13016" s="4">
        <v>34</v>
      </c>
      <c r="E13016" s="4" t="s">
        <v>52454</v>
      </c>
      <c r="F13016" s="4">
        <v>0.33365935087204</v>
      </c>
      <c r="G13016" s="4" t="s">
        <v>52455</v>
      </c>
    </row>
    <row r="13017" spans="1:7">
      <c r="A13017" s="4" t="s">
        <v>52456</v>
      </c>
      <c r="B13017" s="4" t="s">
        <v>52457</v>
      </c>
      <c r="C13017" s="4" t="s">
        <v>464</v>
      </c>
      <c r="D13017" s="4">
        <v>39</v>
      </c>
      <c r="E13017" s="4" t="s">
        <v>52458</v>
      </c>
      <c r="F13017" s="4">
        <v>0.332752227783203</v>
      </c>
      <c r="G13017" s="4" t="s">
        <v>52459</v>
      </c>
    </row>
    <row r="13018" spans="1:7">
      <c r="A13018" s="4" t="s">
        <v>52460</v>
      </c>
      <c r="B13018" s="4" t="s">
        <v>52461</v>
      </c>
      <c r="C13018" s="4" t="s">
        <v>551</v>
      </c>
      <c r="D13018" s="4">
        <v>16</v>
      </c>
      <c r="E13018" s="4" t="s">
        <v>52462</v>
      </c>
      <c r="F13018" s="4">
        <v>0.332319915294647</v>
      </c>
      <c r="G13018" s="4" t="s">
        <v>52463</v>
      </c>
    </row>
    <row r="13019" spans="1:7">
      <c r="A13019" s="4" t="s">
        <v>52464</v>
      </c>
      <c r="B13019" s="4" t="s">
        <v>52465</v>
      </c>
      <c r="C13019" s="4" t="s">
        <v>464</v>
      </c>
      <c r="D13019" s="4">
        <v>40</v>
      </c>
      <c r="E13019" s="4" t="s">
        <v>52466</v>
      </c>
      <c r="F13019" s="4">
        <v>0.330867350101471</v>
      </c>
      <c r="G13019" s="4" t="s">
        <v>52467</v>
      </c>
    </row>
    <row r="13020" spans="1:7">
      <c r="A13020" s="4" t="s">
        <v>52468</v>
      </c>
      <c r="B13020" s="4" t="s">
        <v>52469</v>
      </c>
      <c r="C13020" s="4" t="s">
        <v>464</v>
      </c>
      <c r="D13020" s="4">
        <v>38</v>
      </c>
      <c r="E13020" s="4" t="s">
        <v>52470</v>
      </c>
      <c r="F13020" s="4">
        <v>0.330867350101471</v>
      </c>
      <c r="G13020" s="4" t="s">
        <v>52471</v>
      </c>
    </row>
    <row r="13021" spans="1:7">
      <c r="A13021" s="4" t="s">
        <v>52472</v>
      </c>
      <c r="B13021" s="4" t="s">
        <v>52473</v>
      </c>
      <c r="C13021" s="4" t="s">
        <v>464</v>
      </c>
      <c r="D13021" s="4">
        <v>30</v>
      </c>
      <c r="E13021" s="4" t="s">
        <v>52474</v>
      </c>
      <c r="F13021" s="4">
        <v>0.330867350101471</v>
      </c>
      <c r="G13021" s="4" t="s">
        <v>52475</v>
      </c>
    </row>
    <row r="13022" spans="1:7">
      <c r="A13022" s="4" t="s">
        <v>52476</v>
      </c>
      <c r="B13022" s="4" t="s">
        <v>52477</v>
      </c>
      <c r="C13022" s="4" t="s">
        <v>464</v>
      </c>
      <c r="D13022" s="4">
        <v>39</v>
      </c>
      <c r="E13022" s="4" t="s">
        <v>52478</v>
      </c>
      <c r="F13022" s="4">
        <v>0.32962292432785</v>
      </c>
      <c r="G13022" s="4" t="s">
        <v>52479</v>
      </c>
    </row>
    <row r="13023" spans="1:7">
      <c r="A13023" s="4" t="s">
        <v>52480</v>
      </c>
      <c r="B13023" s="4" t="s">
        <v>52481</v>
      </c>
      <c r="C13023" s="4" t="s">
        <v>464</v>
      </c>
      <c r="D13023" s="4">
        <v>38</v>
      </c>
      <c r="E13023" s="4" t="s">
        <v>52482</v>
      </c>
      <c r="F13023" s="4">
        <v>0.32962292432785</v>
      </c>
      <c r="G13023" s="4" t="s">
        <v>52483</v>
      </c>
    </row>
    <row r="13024" spans="1:7">
      <c r="A13024" s="4" t="s">
        <v>52484</v>
      </c>
      <c r="B13024" s="4" t="s">
        <v>52485</v>
      </c>
      <c r="C13024" s="4" t="s">
        <v>464</v>
      </c>
      <c r="D13024" s="4">
        <v>38</v>
      </c>
      <c r="E13024" s="4" t="s">
        <v>52486</v>
      </c>
      <c r="F13024" s="4">
        <v>0.32962292432785</v>
      </c>
      <c r="G13024" s="4" t="s">
        <v>52487</v>
      </c>
    </row>
    <row r="13025" spans="1:7">
      <c r="A13025" s="4" t="s">
        <v>52488</v>
      </c>
      <c r="B13025" s="4" t="s">
        <v>52489</v>
      </c>
      <c r="C13025" s="4" t="s">
        <v>464</v>
      </c>
      <c r="D13025" s="4">
        <v>34</v>
      </c>
      <c r="E13025" s="4" t="s">
        <v>52490</v>
      </c>
      <c r="F13025" s="4">
        <v>0.32962292432785</v>
      </c>
      <c r="G13025" s="4" t="s">
        <v>52491</v>
      </c>
    </row>
    <row r="13026" spans="1:7">
      <c r="A13026" s="4" t="s">
        <v>52492</v>
      </c>
      <c r="B13026" s="4" t="s">
        <v>52493</v>
      </c>
      <c r="C13026" s="4" t="s">
        <v>464</v>
      </c>
      <c r="D13026" s="4">
        <v>34</v>
      </c>
      <c r="E13026" s="4" t="s">
        <v>52494</v>
      </c>
      <c r="F13026" s="4">
        <v>0.32962292432785</v>
      </c>
      <c r="G13026" s="4" t="s">
        <v>52495</v>
      </c>
    </row>
    <row r="13027" spans="1:7">
      <c r="A13027" s="4" t="s">
        <v>52496</v>
      </c>
      <c r="B13027" s="4" t="s">
        <v>52497</v>
      </c>
      <c r="C13027" s="4" t="s">
        <v>464</v>
      </c>
      <c r="D13027" s="4">
        <v>34</v>
      </c>
      <c r="E13027" s="4" t="s">
        <v>52498</v>
      </c>
      <c r="F13027" s="4">
        <v>0.32962292432785</v>
      </c>
      <c r="G13027" s="4" t="s">
        <v>52499</v>
      </c>
    </row>
    <row r="13028" spans="1:7">
      <c r="A13028" s="4" t="s">
        <v>52500</v>
      </c>
      <c r="B13028" s="4" t="s">
        <v>52501</v>
      </c>
      <c r="C13028" s="4" t="s">
        <v>464</v>
      </c>
      <c r="D13028" s="4">
        <v>32</v>
      </c>
      <c r="E13028" s="4" t="s">
        <v>52502</v>
      </c>
      <c r="F13028" s="4">
        <v>0.329337298870087</v>
      </c>
      <c r="G13028" s="4" t="s">
        <v>52503</v>
      </c>
    </row>
    <row r="13029" spans="1:7">
      <c r="A13029" s="4" t="s">
        <v>52504</v>
      </c>
      <c r="B13029" s="4" t="s">
        <v>52505</v>
      </c>
      <c r="C13029" s="4" t="s">
        <v>464</v>
      </c>
      <c r="D13029" s="4">
        <v>31</v>
      </c>
      <c r="E13029" s="4" t="s">
        <v>52506</v>
      </c>
      <c r="F13029" s="4">
        <v>0.329337298870087</v>
      </c>
      <c r="G13029" s="4" t="s">
        <v>52507</v>
      </c>
    </row>
    <row r="13030" spans="1:7">
      <c r="A13030" s="4" t="s">
        <v>52508</v>
      </c>
      <c r="B13030" s="4" t="s">
        <v>52509</v>
      </c>
      <c r="C13030" s="4" t="s">
        <v>464</v>
      </c>
      <c r="D13030" s="4">
        <v>38</v>
      </c>
      <c r="E13030" s="4" t="s">
        <v>52510</v>
      </c>
      <c r="F13030" s="4">
        <v>0.328570187091827</v>
      </c>
      <c r="G13030" s="4" t="s">
        <v>52511</v>
      </c>
    </row>
    <row r="13031" spans="1:7">
      <c r="A13031" s="4" t="s">
        <v>52512</v>
      </c>
      <c r="B13031" s="4" t="s">
        <v>52513</v>
      </c>
      <c r="C13031" s="4" t="s">
        <v>464</v>
      </c>
      <c r="D13031" s="4">
        <v>39</v>
      </c>
      <c r="E13031" s="4" t="s">
        <v>52514</v>
      </c>
      <c r="F13031" s="4">
        <v>0.328540980815887</v>
      </c>
      <c r="G13031" s="4" t="s">
        <v>52515</v>
      </c>
    </row>
    <row r="13032" spans="1:7">
      <c r="A13032" s="4" t="s">
        <v>52516</v>
      </c>
      <c r="B13032" s="4" t="s">
        <v>52517</v>
      </c>
      <c r="C13032" s="4" t="s">
        <v>464</v>
      </c>
      <c r="D13032" s="4">
        <v>36</v>
      </c>
      <c r="E13032" s="4" t="s">
        <v>52518</v>
      </c>
      <c r="F13032" s="4">
        <v>0.328540980815887</v>
      </c>
      <c r="G13032" s="4" t="s">
        <v>52519</v>
      </c>
    </row>
    <row r="13033" spans="1:7">
      <c r="A13033" s="4" t="s">
        <v>52520</v>
      </c>
      <c r="B13033" s="4" t="s">
        <v>52521</v>
      </c>
      <c r="C13033" s="4" t="s">
        <v>464</v>
      </c>
      <c r="D13033" s="4">
        <v>41</v>
      </c>
      <c r="E13033" s="4" t="s">
        <v>52522</v>
      </c>
      <c r="F13033" s="4">
        <v>0.327859669923782</v>
      </c>
      <c r="G13033" s="4" t="s">
        <v>52523</v>
      </c>
    </row>
    <row r="13034" spans="1:7">
      <c r="A13034" s="4" t="s">
        <v>52524</v>
      </c>
      <c r="B13034" s="4" t="s">
        <v>52525</v>
      </c>
      <c r="C13034" s="4" t="s">
        <v>464</v>
      </c>
      <c r="D13034" s="4">
        <v>40</v>
      </c>
      <c r="E13034" s="4" t="s">
        <v>52526</v>
      </c>
      <c r="F13034" s="4">
        <v>0.327859669923782</v>
      </c>
      <c r="G13034" s="4" t="s">
        <v>52527</v>
      </c>
    </row>
    <row r="13035" spans="1:7">
      <c r="A13035" s="4" t="s">
        <v>52528</v>
      </c>
      <c r="B13035" s="4" t="s">
        <v>52529</v>
      </c>
      <c r="C13035" s="4" t="s">
        <v>464</v>
      </c>
      <c r="D13035" s="4">
        <v>37</v>
      </c>
      <c r="E13035" s="4" t="s">
        <v>52530</v>
      </c>
      <c r="F13035" s="4">
        <v>0.327859669923782</v>
      </c>
      <c r="G13035" s="4" t="s">
        <v>52531</v>
      </c>
    </row>
    <row r="13036" spans="1:7">
      <c r="A13036" s="4" t="s">
        <v>52532</v>
      </c>
      <c r="B13036" s="4" t="s">
        <v>52533</v>
      </c>
      <c r="C13036" s="4" t="s">
        <v>464</v>
      </c>
      <c r="D13036" s="4">
        <v>34</v>
      </c>
      <c r="E13036" s="4" t="s">
        <v>52534</v>
      </c>
      <c r="F13036" s="4">
        <v>0.327859669923782</v>
      </c>
      <c r="G13036" s="4" t="s">
        <v>52535</v>
      </c>
    </row>
    <row r="13037" spans="1:7">
      <c r="A13037" s="4" t="s">
        <v>52536</v>
      </c>
      <c r="B13037" s="4" t="s">
        <v>52537</v>
      </c>
      <c r="C13037" s="4" t="s">
        <v>464</v>
      </c>
      <c r="D13037" s="4">
        <v>34</v>
      </c>
      <c r="E13037" s="4" t="s">
        <v>52538</v>
      </c>
      <c r="F13037" s="4">
        <v>0.327859669923782</v>
      </c>
      <c r="G13037" s="4" t="s">
        <v>52539</v>
      </c>
    </row>
    <row r="13038" spans="1:7">
      <c r="A13038" s="4" t="s">
        <v>52540</v>
      </c>
      <c r="B13038" s="4" t="s">
        <v>52541</v>
      </c>
      <c r="C13038" s="4" t="s">
        <v>464</v>
      </c>
      <c r="D13038" s="4">
        <v>33</v>
      </c>
      <c r="E13038" s="4" t="s">
        <v>52542</v>
      </c>
      <c r="F13038" s="4">
        <v>0.327859669923782</v>
      </c>
      <c r="G13038" s="4" t="s">
        <v>52543</v>
      </c>
    </row>
    <row r="13039" spans="1:7">
      <c r="A13039" s="4" t="s">
        <v>52544</v>
      </c>
      <c r="B13039" s="4" t="s">
        <v>52545</v>
      </c>
      <c r="C13039" s="4" t="s">
        <v>464</v>
      </c>
      <c r="D13039" s="4">
        <v>32</v>
      </c>
      <c r="E13039" s="4" t="s">
        <v>52546</v>
      </c>
      <c r="F13039" s="4">
        <v>0.327859669923782</v>
      </c>
      <c r="G13039" s="4" t="s">
        <v>52547</v>
      </c>
    </row>
    <row r="13040" spans="1:7">
      <c r="A13040" s="4" t="s">
        <v>52548</v>
      </c>
      <c r="B13040" s="4" t="s">
        <v>52549</v>
      </c>
      <c r="C13040" s="4" t="s">
        <v>464</v>
      </c>
      <c r="D13040" s="4">
        <v>29</v>
      </c>
      <c r="E13040" s="4" t="s">
        <v>52550</v>
      </c>
      <c r="F13040" s="4">
        <v>0.327859669923782</v>
      </c>
      <c r="G13040" s="4" t="s">
        <v>52551</v>
      </c>
    </row>
    <row r="13041" spans="1:7">
      <c r="A13041" s="4" t="s">
        <v>52552</v>
      </c>
      <c r="B13041" s="4" t="s">
        <v>52553</v>
      </c>
      <c r="C13041" s="4" t="s">
        <v>464</v>
      </c>
      <c r="D13041" s="4">
        <v>28</v>
      </c>
      <c r="E13041" s="4" t="s">
        <v>52554</v>
      </c>
      <c r="F13041" s="4">
        <v>0.327859669923782</v>
      </c>
      <c r="G13041" s="4" t="s">
        <v>52555</v>
      </c>
    </row>
    <row r="13042" spans="1:7">
      <c r="A13042" s="4" t="s">
        <v>52556</v>
      </c>
      <c r="B13042" s="4" t="s">
        <v>52557</v>
      </c>
      <c r="C13042" s="4" t="s">
        <v>464</v>
      </c>
      <c r="D13042" s="4">
        <v>25</v>
      </c>
      <c r="E13042" s="4" t="s">
        <v>52558</v>
      </c>
      <c r="F13042" s="4">
        <v>0.327859669923782</v>
      </c>
      <c r="G13042" s="4" t="s">
        <v>52559</v>
      </c>
    </row>
    <row r="13043" spans="1:7">
      <c r="A13043" s="4" t="s">
        <v>52560</v>
      </c>
      <c r="B13043" s="4" t="s">
        <v>52561</v>
      </c>
      <c r="C13043" s="4" t="s">
        <v>464</v>
      </c>
      <c r="D13043" s="4">
        <v>25</v>
      </c>
      <c r="E13043" s="4" t="s">
        <v>52562</v>
      </c>
      <c r="F13043" s="4">
        <v>0.327859669923782</v>
      </c>
      <c r="G13043" s="4" t="s">
        <v>52563</v>
      </c>
    </row>
    <row r="13044" spans="1:7">
      <c r="A13044" s="4" t="s">
        <v>52564</v>
      </c>
      <c r="B13044" s="4" t="s">
        <v>52565</v>
      </c>
      <c r="C13044" s="4" t="s">
        <v>464</v>
      </c>
      <c r="D13044" s="4">
        <v>35</v>
      </c>
      <c r="E13044" s="4" t="s">
        <v>52566</v>
      </c>
      <c r="F13044" s="4">
        <v>0.326802104711533</v>
      </c>
      <c r="G13044" s="4" t="s">
        <v>52567</v>
      </c>
    </row>
    <row r="13045" spans="1:7">
      <c r="A13045" s="4" t="s">
        <v>52568</v>
      </c>
      <c r="B13045" s="4" t="s">
        <v>52569</v>
      </c>
      <c r="C13045" s="4" t="s">
        <v>464</v>
      </c>
      <c r="D13045" s="4">
        <v>32</v>
      </c>
      <c r="E13045" s="4" t="s">
        <v>52570</v>
      </c>
      <c r="F13045" s="4">
        <v>0.326802104711533</v>
      </c>
      <c r="G13045" s="4" t="s">
        <v>52571</v>
      </c>
    </row>
    <row r="13046" spans="1:7">
      <c r="A13046" s="4" t="s">
        <v>52572</v>
      </c>
      <c r="B13046" s="4" t="s">
        <v>52573</v>
      </c>
      <c r="C13046" s="4" t="s">
        <v>464</v>
      </c>
      <c r="D13046" s="4">
        <v>11</v>
      </c>
      <c r="E13046" s="4" t="s">
        <v>52574</v>
      </c>
      <c r="F13046" s="4">
        <v>0.326802104711533</v>
      </c>
      <c r="G13046" s="4" t="s">
        <v>52575</v>
      </c>
    </row>
    <row r="13047" spans="1:7">
      <c r="A13047" s="4" t="s">
        <v>52576</v>
      </c>
      <c r="B13047" s="4" t="s">
        <v>52577</v>
      </c>
      <c r="C13047" s="4" t="s">
        <v>464</v>
      </c>
      <c r="D13047" s="4">
        <v>26</v>
      </c>
      <c r="E13047" s="4" t="s">
        <v>52578</v>
      </c>
      <c r="F13047" s="4">
        <v>0.326572120189667</v>
      </c>
      <c r="G13047" s="4" t="s">
        <v>52579</v>
      </c>
    </row>
    <row r="13048" spans="1:7">
      <c r="A13048" s="4" t="s">
        <v>52580</v>
      </c>
      <c r="B13048" s="4" t="s">
        <v>52581</v>
      </c>
      <c r="C13048" s="4" t="s">
        <v>464</v>
      </c>
      <c r="D13048" s="4">
        <v>41</v>
      </c>
      <c r="E13048" s="4" t="s">
        <v>52582</v>
      </c>
      <c r="F13048" s="4">
        <v>0.325067281723022</v>
      </c>
      <c r="G13048" s="4" t="s">
        <v>52583</v>
      </c>
    </row>
    <row r="13049" spans="1:7">
      <c r="A13049" s="4" t="s">
        <v>52584</v>
      </c>
      <c r="B13049" s="4" t="s">
        <v>52585</v>
      </c>
      <c r="C13049" s="4" t="s">
        <v>464</v>
      </c>
      <c r="D13049" s="4">
        <v>32</v>
      </c>
      <c r="E13049" s="4" t="s">
        <v>52586</v>
      </c>
      <c r="F13049" s="4">
        <v>0.325067281723022</v>
      </c>
      <c r="G13049" s="4" t="s">
        <v>52587</v>
      </c>
    </row>
    <row r="13050" spans="1:7">
      <c r="A13050" s="4" t="s">
        <v>52588</v>
      </c>
      <c r="B13050" s="4" t="s">
        <v>52589</v>
      </c>
      <c r="C13050" s="4" t="s">
        <v>464</v>
      </c>
      <c r="D13050" s="4">
        <v>43</v>
      </c>
      <c r="E13050" s="4" t="s">
        <v>52590</v>
      </c>
      <c r="F13050" s="4">
        <v>0.32503804564476</v>
      </c>
      <c r="G13050" s="4" t="s">
        <v>52591</v>
      </c>
    </row>
    <row r="13051" spans="1:7">
      <c r="A13051" s="4" t="s">
        <v>52592</v>
      </c>
      <c r="B13051" s="4" t="s">
        <v>52593</v>
      </c>
      <c r="C13051" s="4" t="s">
        <v>464</v>
      </c>
      <c r="D13051" s="4">
        <v>37</v>
      </c>
      <c r="E13051" s="4" t="s">
        <v>52594</v>
      </c>
      <c r="F13051" s="4">
        <v>0.32503804564476</v>
      </c>
      <c r="G13051" s="4" t="s">
        <v>52595</v>
      </c>
    </row>
    <row r="13052" spans="1:7">
      <c r="A13052" s="4" t="s">
        <v>52596</v>
      </c>
      <c r="B13052" s="4" t="s">
        <v>52597</v>
      </c>
      <c r="C13052" s="4" t="s">
        <v>464</v>
      </c>
      <c r="D13052" s="4">
        <v>34</v>
      </c>
      <c r="E13052" s="4" t="s">
        <v>52598</v>
      </c>
      <c r="F13052" s="4">
        <v>0.32503804564476</v>
      </c>
      <c r="G13052" s="4" t="s">
        <v>52599</v>
      </c>
    </row>
    <row r="13053" spans="1:7">
      <c r="A13053" s="4" t="s">
        <v>52600</v>
      </c>
      <c r="B13053" s="4" t="s">
        <v>52601</v>
      </c>
      <c r="C13053" s="4" t="s">
        <v>3050</v>
      </c>
      <c r="D13053" s="4">
        <v>2</v>
      </c>
      <c r="E13053" s="4" t="s">
        <v>52602</v>
      </c>
      <c r="F13053" s="4">
        <v>0.32503804564476</v>
      </c>
      <c r="G13053" s="4" t="s">
        <v>52603</v>
      </c>
    </row>
    <row r="13054" spans="1:7">
      <c r="A13054" s="4" t="s">
        <v>52604</v>
      </c>
      <c r="B13054" s="4" t="s">
        <v>52605</v>
      </c>
      <c r="C13054" s="4" t="s">
        <v>3050</v>
      </c>
      <c r="D13054" s="4">
        <v>2</v>
      </c>
      <c r="E13054" s="4" t="s">
        <v>52606</v>
      </c>
      <c r="F13054" s="4">
        <v>0.32503804564476</v>
      </c>
      <c r="G13054" s="4" t="s">
        <v>52607</v>
      </c>
    </row>
    <row r="13055" spans="1:7">
      <c r="A13055" s="4" t="s">
        <v>52608</v>
      </c>
      <c r="B13055" s="4" t="s">
        <v>52609</v>
      </c>
      <c r="C13055" s="4" t="s">
        <v>464</v>
      </c>
      <c r="D13055" s="4">
        <v>38</v>
      </c>
      <c r="E13055" s="4" t="s">
        <v>52610</v>
      </c>
      <c r="F13055" s="4">
        <v>0.324328273534775</v>
      </c>
      <c r="G13055" s="4" t="s">
        <v>52611</v>
      </c>
    </row>
    <row r="13056" spans="1:7">
      <c r="A13056" s="4" t="s">
        <v>52612</v>
      </c>
      <c r="B13056" s="4" t="s">
        <v>52613</v>
      </c>
      <c r="C13056" s="4" t="s">
        <v>464</v>
      </c>
      <c r="D13056" s="4">
        <v>38</v>
      </c>
      <c r="E13056" s="4" t="s">
        <v>52614</v>
      </c>
      <c r="F13056" s="4">
        <v>0.324328273534775</v>
      </c>
      <c r="G13056" s="4" t="s">
        <v>52615</v>
      </c>
    </row>
    <row r="13057" spans="1:7">
      <c r="A13057" s="4" t="s">
        <v>52616</v>
      </c>
      <c r="B13057" s="4" t="s">
        <v>52617</v>
      </c>
      <c r="C13057" s="4" t="s">
        <v>464</v>
      </c>
      <c r="D13057" s="4">
        <v>40</v>
      </c>
      <c r="E13057" s="4" t="s">
        <v>52618</v>
      </c>
      <c r="F13057" s="4">
        <v>0.323349237442017</v>
      </c>
      <c r="G13057" s="4" t="s">
        <v>52619</v>
      </c>
    </row>
    <row r="13058" spans="1:7">
      <c r="A13058" s="4" t="s">
        <v>52620</v>
      </c>
      <c r="B13058" s="4" t="s">
        <v>52621</v>
      </c>
      <c r="C13058" s="4" t="s">
        <v>464</v>
      </c>
      <c r="D13058" s="4">
        <v>38</v>
      </c>
      <c r="E13058" s="4" t="s">
        <v>52622</v>
      </c>
      <c r="F13058" s="4">
        <v>0.320812582969666</v>
      </c>
      <c r="G13058" s="4" t="s">
        <v>52623</v>
      </c>
    </row>
    <row r="13059" spans="1:7">
      <c r="A13059" s="4" t="s">
        <v>52624</v>
      </c>
      <c r="B13059" s="4" t="s">
        <v>52625</v>
      </c>
      <c r="C13059" s="4" t="s">
        <v>464</v>
      </c>
      <c r="D13059" s="4">
        <v>36</v>
      </c>
      <c r="E13059" s="4" t="s">
        <v>52626</v>
      </c>
      <c r="F13059" s="4">
        <v>0.320812582969666</v>
      </c>
      <c r="G13059" s="4" t="s">
        <v>52627</v>
      </c>
    </row>
    <row r="13060" spans="1:7">
      <c r="A13060" s="4" t="s">
        <v>52628</v>
      </c>
      <c r="B13060" s="4" t="s">
        <v>52629</v>
      </c>
      <c r="C13060" s="4" t="s">
        <v>464</v>
      </c>
      <c r="D13060" s="4">
        <v>29</v>
      </c>
      <c r="E13060" s="4" t="s">
        <v>52630</v>
      </c>
      <c r="F13060" s="4">
        <v>0.320812582969666</v>
      </c>
      <c r="G13060" s="4" t="s">
        <v>52631</v>
      </c>
    </row>
    <row r="13061" spans="1:7">
      <c r="A13061" s="4" t="s">
        <v>52632</v>
      </c>
      <c r="B13061" s="4" t="s">
        <v>52633</v>
      </c>
      <c r="C13061" s="4" t="s">
        <v>464</v>
      </c>
      <c r="D13061" s="4">
        <v>41</v>
      </c>
      <c r="E13061" s="4" t="s">
        <v>52634</v>
      </c>
      <c r="F13061" s="4">
        <v>0.316779851913452</v>
      </c>
      <c r="G13061" s="4" t="s">
        <v>52635</v>
      </c>
    </row>
    <row r="13062" spans="1:7">
      <c r="A13062" s="4" t="s">
        <v>52636</v>
      </c>
      <c r="B13062" s="4" t="s">
        <v>52637</v>
      </c>
      <c r="C13062" s="4" t="s">
        <v>464</v>
      </c>
      <c r="D13062" s="4">
        <v>34</v>
      </c>
      <c r="E13062" s="4" t="s">
        <v>52638</v>
      </c>
      <c r="F13062" s="4">
        <v>0.316779851913452</v>
      </c>
      <c r="G13062" s="4" t="s">
        <v>52639</v>
      </c>
    </row>
    <row r="13063" spans="1:7">
      <c r="A13063" s="4" t="s">
        <v>52640</v>
      </c>
      <c r="B13063" s="4" t="s">
        <v>52641</v>
      </c>
      <c r="C13063" s="4" t="s">
        <v>464</v>
      </c>
      <c r="D13063" s="4">
        <v>37</v>
      </c>
      <c r="E13063" s="4" t="s">
        <v>52642</v>
      </c>
      <c r="F13063" s="4">
        <v>0.316100656986237</v>
      </c>
      <c r="G13063" s="4" t="s">
        <v>52643</v>
      </c>
    </row>
    <row r="13064" spans="1:7">
      <c r="A13064" s="4" t="s">
        <v>52644</v>
      </c>
      <c r="B13064" s="4" t="s">
        <v>52645</v>
      </c>
      <c r="C13064" s="4" t="s">
        <v>464</v>
      </c>
      <c r="D13064" s="4">
        <v>37</v>
      </c>
      <c r="E13064" s="4" t="s">
        <v>52646</v>
      </c>
      <c r="F13064" s="4">
        <v>0.316100656986237</v>
      </c>
      <c r="G13064" s="4" t="s">
        <v>52647</v>
      </c>
    </row>
    <row r="13065" spans="1:7">
      <c r="A13065" s="4" t="s">
        <v>52648</v>
      </c>
      <c r="B13065" s="4" t="s">
        <v>52649</v>
      </c>
      <c r="C13065" s="4" t="s">
        <v>464</v>
      </c>
      <c r="D13065" s="4">
        <v>35</v>
      </c>
      <c r="E13065" s="4" t="s">
        <v>52650</v>
      </c>
      <c r="F13065" s="4">
        <v>0.316100656986237</v>
      </c>
      <c r="G13065" s="4" t="s">
        <v>52651</v>
      </c>
    </row>
    <row r="13066" spans="1:7">
      <c r="A13066" s="4" t="s">
        <v>52652</v>
      </c>
      <c r="B13066" s="4" t="s">
        <v>52653</v>
      </c>
      <c r="C13066" s="4" t="s">
        <v>464</v>
      </c>
      <c r="D13066" s="4">
        <v>35</v>
      </c>
      <c r="E13066" s="4" t="s">
        <v>52654</v>
      </c>
      <c r="F13066" s="4">
        <v>0.316100656986237</v>
      </c>
      <c r="G13066" s="4" t="s">
        <v>52655</v>
      </c>
    </row>
    <row r="13067" spans="1:7">
      <c r="A13067" s="4" t="s">
        <v>52656</v>
      </c>
      <c r="B13067" s="4" t="s">
        <v>52657</v>
      </c>
      <c r="C13067" s="4" t="s">
        <v>464</v>
      </c>
      <c r="D13067" s="4">
        <v>38</v>
      </c>
      <c r="E13067" s="4" t="s">
        <v>52658</v>
      </c>
      <c r="F13067" s="4">
        <v>0.315281212329865</v>
      </c>
      <c r="G13067" s="4" t="s">
        <v>52659</v>
      </c>
    </row>
    <row r="13068" spans="1:7">
      <c r="A13068" s="4" t="s">
        <v>52660</v>
      </c>
      <c r="B13068" s="4" t="s">
        <v>52661</v>
      </c>
      <c r="C13068" s="4" t="s">
        <v>464</v>
      </c>
      <c r="D13068" s="4">
        <v>37</v>
      </c>
      <c r="E13068" s="4" t="s">
        <v>52662</v>
      </c>
      <c r="F13068" s="4">
        <v>0.315281212329865</v>
      </c>
      <c r="G13068" s="4" t="s">
        <v>52663</v>
      </c>
    </row>
    <row r="13069" spans="1:7">
      <c r="A13069" s="4" t="s">
        <v>52664</v>
      </c>
      <c r="B13069" s="4" t="s">
        <v>52665</v>
      </c>
      <c r="C13069" s="4" t="s">
        <v>464</v>
      </c>
      <c r="D13069" s="4">
        <v>37</v>
      </c>
      <c r="E13069" s="4" t="s">
        <v>52666</v>
      </c>
      <c r="F13069" s="4">
        <v>0.315281212329865</v>
      </c>
      <c r="G13069" s="4" t="s">
        <v>52667</v>
      </c>
    </row>
    <row r="13070" spans="1:7">
      <c r="A13070" s="4" t="s">
        <v>52668</v>
      </c>
      <c r="B13070" s="4" t="s">
        <v>52669</v>
      </c>
      <c r="C13070" s="4" t="s">
        <v>464</v>
      </c>
      <c r="D13070" s="4">
        <v>37</v>
      </c>
      <c r="E13070" s="4" t="s">
        <v>52670</v>
      </c>
      <c r="F13070" s="4">
        <v>0.315281212329865</v>
      </c>
      <c r="G13070" s="4" t="s">
        <v>52671</v>
      </c>
    </row>
    <row r="13071" spans="1:7">
      <c r="A13071" s="4" t="s">
        <v>52672</v>
      </c>
      <c r="B13071" s="4" t="s">
        <v>52673</v>
      </c>
      <c r="C13071" s="4" t="s">
        <v>464</v>
      </c>
      <c r="D13071" s="4">
        <v>36</v>
      </c>
      <c r="E13071" s="4" t="s">
        <v>52674</v>
      </c>
      <c r="F13071" s="4">
        <v>0.315281212329865</v>
      </c>
      <c r="G13071" s="4" t="s">
        <v>52675</v>
      </c>
    </row>
    <row r="13072" spans="1:7">
      <c r="A13072" s="4" t="s">
        <v>52676</v>
      </c>
      <c r="B13072" s="4" t="s">
        <v>52677</v>
      </c>
      <c r="C13072" s="4" t="s">
        <v>464</v>
      </c>
      <c r="D13072" s="4">
        <v>34</v>
      </c>
      <c r="E13072" s="4" t="s">
        <v>52678</v>
      </c>
      <c r="F13072" s="4">
        <v>0.315281212329865</v>
      </c>
      <c r="G13072" s="4" t="s">
        <v>52679</v>
      </c>
    </row>
    <row r="13073" spans="1:7">
      <c r="A13073" s="4" t="s">
        <v>52680</v>
      </c>
      <c r="B13073" s="4" t="s">
        <v>52681</v>
      </c>
      <c r="C13073" s="4" t="s">
        <v>464</v>
      </c>
      <c r="D13073" s="4">
        <v>34</v>
      </c>
      <c r="E13073" s="4" t="s">
        <v>52682</v>
      </c>
      <c r="F13073" s="4">
        <v>0.315281212329865</v>
      </c>
      <c r="G13073" s="4" t="s">
        <v>52683</v>
      </c>
    </row>
    <row r="13074" spans="1:7">
      <c r="A13074" s="4" t="s">
        <v>52684</v>
      </c>
      <c r="B13074" s="4" t="s">
        <v>52685</v>
      </c>
      <c r="C13074" s="4" t="s">
        <v>464</v>
      </c>
      <c r="D13074" s="4">
        <v>34</v>
      </c>
      <c r="E13074" s="4" t="s">
        <v>52686</v>
      </c>
      <c r="F13074" s="4">
        <v>0.315281212329865</v>
      </c>
      <c r="G13074" s="4" t="s">
        <v>52687</v>
      </c>
    </row>
    <row r="13075" spans="1:7">
      <c r="A13075" s="4" t="s">
        <v>52688</v>
      </c>
      <c r="B13075" s="4" t="s">
        <v>52689</v>
      </c>
      <c r="C13075" s="4" t="s">
        <v>464</v>
      </c>
      <c r="D13075" s="4">
        <v>33</v>
      </c>
      <c r="E13075" s="4" t="s">
        <v>52690</v>
      </c>
      <c r="F13075" s="4">
        <v>0.315281212329865</v>
      </c>
      <c r="G13075" s="4" t="s">
        <v>52691</v>
      </c>
    </row>
    <row r="13076" spans="1:7">
      <c r="A13076" s="4" t="s">
        <v>52692</v>
      </c>
      <c r="B13076" s="4" t="s">
        <v>52693</v>
      </c>
      <c r="C13076" s="4" t="s">
        <v>464</v>
      </c>
      <c r="D13076" s="4">
        <v>31</v>
      </c>
      <c r="E13076" s="4" t="s">
        <v>52694</v>
      </c>
      <c r="F13076" s="4">
        <v>0.315281212329865</v>
      </c>
      <c r="G13076" s="4" t="s">
        <v>52695</v>
      </c>
    </row>
    <row r="13077" spans="1:7">
      <c r="A13077" s="4" t="s">
        <v>52696</v>
      </c>
      <c r="B13077" s="4" t="s">
        <v>52697</v>
      </c>
      <c r="C13077" s="4" t="s">
        <v>464</v>
      </c>
      <c r="D13077" s="4">
        <v>29</v>
      </c>
      <c r="E13077" s="4" t="s">
        <v>52698</v>
      </c>
      <c r="F13077" s="4">
        <v>0.315281212329865</v>
      </c>
      <c r="G13077" s="4" t="s">
        <v>52699</v>
      </c>
    </row>
    <row r="13078" spans="1:7">
      <c r="A13078" s="4" t="s">
        <v>52700</v>
      </c>
      <c r="B13078" s="4" t="s">
        <v>52701</v>
      </c>
      <c r="C13078" s="4" t="s">
        <v>464</v>
      </c>
      <c r="D13078" s="4">
        <v>26</v>
      </c>
      <c r="E13078" s="4" t="s">
        <v>52702</v>
      </c>
      <c r="F13078" s="4">
        <v>0.315281212329865</v>
      </c>
      <c r="G13078" s="4" t="s">
        <v>52703</v>
      </c>
    </row>
    <row r="13079" spans="1:7">
      <c r="A13079" s="4" t="s">
        <v>52704</v>
      </c>
      <c r="B13079" s="4" t="s">
        <v>52705</v>
      </c>
      <c r="C13079" s="4" t="s">
        <v>4103</v>
      </c>
      <c r="D13079" s="4">
        <v>16</v>
      </c>
      <c r="E13079" s="4" t="s">
        <v>52706</v>
      </c>
      <c r="F13079" s="4">
        <v>0.315281212329865</v>
      </c>
      <c r="G13079" s="4" t="s">
        <v>52707</v>
      </c>
    </row>
    <row r="13080" spans="1:7">
      <c r="A13080" s="4" t="s">
        <v>52708</v>
      </c>
      <c r="B13080" s="4" t="s">
        <v>52709</v>
      </c>
      <c r="C13080" s="4" t="s">
        <v>464</v>
      </c>
      <c r="D13080" s="4">
        <v>42</v>
      </c>
      <c r="E13080" s="4" t="s">
        <v>52710</v>
      </c>
      <c r="F13080" s="4">
        <v>0.31206426024437</v>
      </c>
      <c r="G13080" s="4" t="s">
        <v>52711</v>
      </c>
    </row>
    <row r="13081" spans="1:7">
      <c r="A13081" s="4" t="s">
        <v>52712</v>
      </c>
      <c r="B13081" s="4" t="s">
        <v>52713</v>
      </c>
      <c r="C13081" s="4" t="s">
        <v>464</v>
      </c>
      <c r="D13081" s="4">
        <v>38</v>
      </c>
      <c r="E13081" s="4" t="s">
        <v>52714</v>
      </c>
      <c r="F13081" s="4">
        <v>0.31206426024437</v>
      </c>
      <c r="G13081" s="4" t="s">
        <v>52715</v>
      </c>
    </row>
    <row r="13082" spans="1:7">
      <c r="A13082" s="4" t="s">
        <v>52716</v>
      </c>
      <c r="B13082" s="4" t="s">
        <v>52717</v>
      </c>
      <c r="C13082" s="4" t="s">
        <v>464</v>
      </c>
      <c r="D13082" s="4">
        <v>38</v>
      </c>
      <c r="E13082" s="4" t="s">
        <v>52718</v>
      </c>
      <c r="F13082" s="4">
        <v>0.31206426024437</v>
      </c>
      <c r="G13082" s="4" t="s">
        <v>52719</v>
      </c>
    </row>
    <row r="13083" spans="1:7">
      <c r="A13083" s="4" t="s">
        <v>52720</v>
      </c>
      <c r="B13083" s="4" t="s">
        <v>52721</v>
      </c>
      <c r="C13083" s="4" t="s">
        <v>464</v>
      </c>
      <c r="D13083" s="4">
        <v>36</v>
      </c>
      <c r="E13083" s="4" t="s">
        <v>52722</v>
      </c>
      <c r="F13083" s="4">
        <v>0.31206426024437</v>
      </c>
      <c r="G13083" s="4" t="s">
        <v>52723</v>
      </c>
    </row>
    <row r="13084" spans="1:7">
      <c r="A13084" s="4" t="s">
        <v>52724</v>
      </c>
      <c r="B13084" s="4" t="s">
        <v>52725</v>
      </c>
      <c r="C13084" s="4" t="s">
        <v>464</v>
      </c>
      <c r="D13084" s="4">
        <v>36</v>
      </c>
      <c r="E13084" s="4" t="s">
        <v>52726</v>
      </c>
      <c r="F13084" s="4">
        <v>0.31206426024437</v>
      </c>
      <c r="G13084" s="4" t="s">
        <v>52727</v>
      </c>
    </row>
    <row r="13085" spans="1:7">
      <c r="A13085" s="4" t="s">
        <v>52728</v>
      </c>
      <c r="B13085" s="4" t="s">
        <v>52729</v>
      </c>
      <c r="C13085" s="4" t="s">
        <v>464</v>
      </c>
      <c r="D13085" s="4">
        <v>35</v>
      </c>
      <c r="E13085" s="4" t="s">
        <v>52730</v>
      </c>
      <c r="F13085" s="4">
        <v>0.31206426024437</v>
      </c>
      <c r="G13085" s="4" t="s">
        <v>52731</v>
      </c>
    </row>
    <row r="13086" spans="1:7">
      <c r="A13086" s="4" t="s">
        <v>52732</v>
      </c>
      <c r="B13086" s="4" t="s">
        <v>52733</v>
      </c>
      <c r="C13086" s="4" t="s">
        <v>464</v>
      </c>
      <c r="D13086" s="4">
        <v>35</v>
      </c>
      <c r="E13086" s="4" t="s">
        <v>52734</v>
      </c>
      <c r="F13086" s="4">
        <v>0.31206426024437</v>
      </c>
      <c r="G13086" s="4" t="s">
        <v>52735</v>
      </c>
    </row>
    <row r="13087" spans="1:7">
      <c r="A13087" s="4" t="s">
        <v>52736</v>
      </c>
      <c r="B13087" s="4" t="s">
        <v>52737</v>
      </c>
      <c r="C13087" s="4" t="s">
        <v>464</v>
      </c>
      <c r="D13087" s="4">
        <v>34</v>
      </c>
      <c r="E13087" s="4" t="s">
        <v>52738</v>
      </c>
      <c r="F13087" s="4">
        <v>0.31206426024437</v>
      </c>
      <c r="G13087" s="4" t="s">
        <v>52739</v>
      </c>
    </row>
    <row r="13088" spans="1:7">
      <c r="A13088" s="4" t="s">
        <v>52740</v>
      </c>
      <c r="B13088" s="4" t="s">
        <v>52741</v>
      </c>
      <c r="C13088" s="4" t="s">
        <v>464</v>
      </c>
      <c r="D13088" s="4">
        <v>33</v>
      </c>
      <c r="E13088" s="4" t="s">
        <v>52742</v>
      </c>
      <c r="F13088" s="4">
        <v>0.31206426024437</v>
      </c>
      <c r="G13088" s="4" t="s">
        <v>52743</v>
      </c>
    </row>
    <row r="13089" spans="1:7">
      <c r="A13089" s="4" t="s">
        <v>52744</v>
      </c>
      <c r="B13089" s="4" t="s">
        <v>52745</v>
      </c>
      <c r="C13089" s="4" t="s">
        <v>464</v>
      </c>
      <c r="D13089" s="4">
        <v>31</v>
      </c>
      <c r="E13089" s="4" t="s">
        <v>52746</v>
      </c>
      <c r="F13089" s="4">
        <v>0.31206426024437</v>
      </c>
      <c r="G13089" s="4" t="s">
        <v>52747</v>
      </c>
    </row>
    <row r="13090" spans="1:7">
      <c r="A13090" s="4" t="s">
        <v>52748</v>
      </c>
      <c r="B13090" s="4" t="s">
        <v>52749</v>
      </c>
      <c r="C13090" s="4" t="s">
        <v>464</v>
      </c>
      <c r="D13090" s="4">
        <v>31</v>
      </c>
      <c r="E13090" s="4" t="s">
        <v>52750</v>
      </c>
      <c r="F13090" s="4">
        <v>0.31206426024437</v>
      </c>
      <c r="G13090" s="4" t="s">
        <v>52751</v>
      </c>
    </row>
    <row r="13091" spans="1:7">
      <c r="A13091" s="4" t="s">
        <v>52752</v>
      </c>
      <c r="B13091" s="4" t="s">
        <v>52753</v>
      </c>
      <c r="C13091" s="4" t="s">
        <v>464</v>
      </c>
      <c r="D13091" s="4">
        <v>29</v>
      </c>
      <c r="E13091" s="4" t="s">
        <v>52754</v>
      </c>
      <c r="F13091" s="4">
        <v>0.31206426024437</v>
      </c>
      <c r="G13091" s="4" t="s">
        <v>52755</v>
      </c>
    </row>
    <row r="13092" spans="1:7">
      <c r="A13092" s="4" t="s">
        <v>52756</v>
      </c>
      <c r="B13092" s="4" t="s">
        <v>52757</v>
      </c>
      <c r="C13092" s="4" t="s">
        <v>464</v>
      </c>
      <c r="D13092" s="4">
        <v>28</v>
      </c>
      <c r="E13092" s="4" t="s">
        <v>52758</v>
      </c>
      <c r="F13092" s="4">
        <v>0.31206426024437</v>
      </c>
      <c r="G13092" s="4" t="s">
        <v>52759</v>
      </c>
    </row>
    <row r="13093" spans="1:7">
      <c r="A13093" s="4" t="s">
        <v>52760</v>
      </c>
      <c r="B13093" s="4" t="s">
        <v>52761</v>
      </c>
      <c r="C13093" s="4" t="s">
        <v>464</v>
      </c>
      <c r="D13093" s="4">
        <v>41</v>
      </c>
      <c r="E13093" s="4" t="s">
        <v>52762</v>
      </c>
      <c r="F13093" s="4">
        <v>0.311536073684692</v>
      </c>
      <c r="G13093" s="4" t="s">
        <v>52763</v>
      </c>
    </row>
    <row r="13094" spans="1:7">
      <c r="A13094" s="4" t="s">
        <v>52764</v>
      </c>
      <c r="B13094" s="4" t="s">
        <v>52765</v>
      </c>
      <c r="C13094" s="4" t="s">
        <v>464</v>
      </c>
      <c r="D13094" s="4">
        <v>45</v>
      </c>
      <c r="E13094" s="4" t="s">
        <v>52766</v>
      </c>
      <c r="F13094" s="4">
        <v>0.309933245182037</v>
      </c>
      <c r="G13094" s="4" t="s">
        <v>52767</v>
      </c>
    </row>
    <row r="13095" spans="1:7">
      <c r="A13095" s="4" t="s">
        <v>52768</v>
      </c>
      <c r="B13095" s="4" t="s">
        <v>52769</v>
      </c>
      <c r="C13095" s="4" t="s">
        <v>464</v>
      </c>
      <c r="D13095" s="4">
        <v>39</v>
      </c>
      <c r="E13095" s="4" t="s">
        <v>52770</v>
      </c>
      <c r="F13095" s="4">
        <v>0.306772798299789</v>
      </c>
      <c r="G13095" s="4" t="s">
        <v>52771</v>
      </c>
    </row>
    <row r="13096" spans="1:7">
      <c r="A13096" s="4" t="s">
        <v>52772</v>
      </c>
      <c r="B13096" s="4" t="s">
        <v>52773</v>
      </c>
      <c r="C13096" s="4" t="s">
        <v>464</v>
      </c>
      <c r="D13096" s="4">
        <v>38</v>
      </c>
      <c r="E13096" s="4" t="s">
        <v>52774</v>
      </c>
      <c r="F13096" s="4">
        <v>0.306769609451294</v>
      </c>
      <c r="G13096" s="4" t="s">
        <v>52775</v>
      </c>
    </row>
    <row r="13097" spans="1:7">
      <c r="A13097" s="4" t="s">
        <v>52776</v>
      </c>
      <c r="B13097" s="4" t="s">
        <v>52777</v>
      </c>
      <c r="C13097" s="4" t="s">
        <v>464</v>
      </c>
      <c r="D13097" s="4">
        <v>34</v>
      </c>
      <c r="E13097" s="4" t="s">
        <v>52778</v>
      </c>
      <c r="F13097" s="4">
        <v>0.306769609451294</v>
      </c>
      <c r="G13097" s="4" t="s">
        <v>52779</v>
      </c>
    </row>
    <row r="13098" spans="1:7">
      <c r="A13098" s="4" t="s">
        <v>52780</v>
      </c>
      <c r="B13098" s="4" t="s">
        <v>52781</v>
      </c>
      <c r="C13098" s="4" t="s">
        <v>464</v>
      </c>
      <c r="D13098" s="4">
        <v>44</v>
      </c>
      <c r="E13098" s="4" t="s">
        <v>52782</v>
      </c>
      <c r="F13098" s="4">
        <v>0.306009948253632</v>
      </c>
      <c r="G13098" s="4" t="s">
        <v>52783</v>
      </c>
    </row>
    <row r="13099" spans="1:7">
      <c r="A13099" s="4" t="s">
        <v>52784</v>
      </c>
      <c r="B13099" s="4" t="s">
        <v>52785</v>
      </c>
      <c r="C13099" s="4" t="s">
        <v>464</v>
      </c>
      <c r="D13099" s="4">
        <v>42</v>
      </c>
      <c r="E13099" s="4" t="s">
        <v>52786</v>
      </c>
      <c r="F13099" s="4">
        <v>0.306009948253632</v>
      </c>
      <c r="G13099" s="4" t="s">
        <v>52787</v>
      </c>
    </row>
    <row r="13100" spans="1:7">
      <c r="A13100" s="4" t="s">
        <v>52788</v>
      </c>
      <c r="B13100" s="4" t="s">
        <v>52789</v>
      </c>
      <c r="C13100" s="4" t="s">
        <v>464</v>
      </c>
      <c r="D13100" s="4">
        <v>40</v>
      </c>
      <c r="E13100" s="4" t="s">
        <v>52790</v>
      </c>
      <c r="F13100" s="4">
        <v>0.306009948253632</v>
      </c>
      <c r="G13100" s="4" t="s">
        <v>52791</v>
      </c>
    </row>
    <row r="13101" spans="1:7">
      <c r="A13101" s="4" t="s">
        <v>52792</v>
      </c>
      <c r="B13101" s="4" t="s">
        <v>52793</v>
      </c>
      <c r="C13101" s="4" t="s">
        <v>551</v>
      </c>
      <c r="D13101" s="4">
        <v>17</v>
      </c>
      <c r="E13101" s="4" t="s">
        <v>52794</v>
      </c>
      <c r="F13101" s="4">
        <v>0.306009948253632</v>
      </c>
      <c r="G13101" s="4" t="s">
        <v>52795</v>
      </c>
    </row>
    <row r="13102" spans="1:7">
      <c r="A13102" s="4" t="s">
        <v>52796</v>
      </c>
      <c r="B13102" s="4" t="s">
        <v>52797</v>
      </c>
      <c r="C13102" s="4" t="s">
        <v>464</v>
      </c>
      <c r="D13102" s="4">
        <v>36</v>
      </c>
      <c r="E13102" s="4" t="s">
        <v>52798</v>
      </c>
      <c r="F13102" s="4">
        <v>0.305463433265686</v>
      </c>
      <c r="G13102" s="4" t="s">
        <v>52799</v>
      </c>
    </row>
    <row r="13103" spans="1:7">
      <c r="A13103" s="4" t="s">
        <v>52800</v>
      </c>
      <c r="B13103" s="4" t="s">
        <v>52801</v>
      </c>
      <c r="C13103" s="4" t="s">
        <v>551</v>
      </c>
      <c r="D13103" s="4">
        <v>15</v>
      </c>
      <c r="E13103" s="4" t="s">
        <v>52802</v>
      </c>
      <c r="F13103" s="4">
        <v>0.305463433265686</v>
      </c>
      <c r="G13103" s="4" t="s">
        <v>52803</v>
      </c>
    </row>
    <row r="13104" spans="1:7">
      <c r="A13104" s="4" t="s">
        <v>52804</v>
      </c>
      <c r="B13104" s="4" t="s">
        <v>52805</v>
      </c>
      <c r="C13104" s="4" t="s">
        <v>464</v>
      </c>
      <c r="D13104" s="4">
        <v>44</v>
      </c>
      <c r="E13104" s="4" t="s">
        <v>52806</v>
      </c>
      <c r="F13104" s="4">
        <v>0.304976761341095</v>
      </c>
      <c r="G13104" s="4" t="s">
        <v>52807</v>
      </c>
    </row>
    <row r="13105" spans="1:7">
      <c r="A13105" s="4" t="s">
        <v>52808</v>
      </c>
      <c r="B13105" s="4" t="s">
        <v>52809</v>
      </c>
      <c r="C13105" s="4" t="s">
        <v>464</v>
      </c>
      <c r="D13105" s="4">
        <v>40</v>
      </c>
      <c r="E13105" s="4" t="s">
        <v>52810</v>
      </c>
      <c r="F13105" s="4">
        <v>0.304976761341095</v>
      </c>
      <c r="G13105" s="4" t="s">
        <v>52811</v>
      </c>
    </row>
    <row r="13106" spans="1:7">
      <c r="A13106" s="4" t="s">
        <v>52812</v>
      </c>
      <c r="B13106" s="4" t="s">
        <v>52813</v>
      </c>
      <c r="C13106" s="4" t="s">
        <v>464</v>
      </c>
      <c r="D13106" s="4">
        <v>40</v>
      </c>
      <c r="E13106" s="4" t="s">
        <v>52814</v>
      </c>
      <c r="F13106" s="4">
        <v>0.304976761341095</v>
      </c>
      <c r="G13106" s="4" t="s">
        <v>52815</v>
      </c>
    </row>
    <row r="13107" spans="1:7">
      <c r="A13107" s="4" t="s">
        <v>52816</v>
      </c>
      <c r="B13107" s="4" t="s">
        <v>52817</v>
      </c>
      <c r="C13107" s="4" t="s">
        <v>464</v>
      </c>
      <c r="D13107" s="4">
        <v>38</v>
      </c>
      <c r="E13107" s="4" t="s">
        <v>52818</v>
      </c>
      <c r="F13107" s="4">
        <v>0.304976761341095</v>
      </c>
      <c r="G13107" s="4" t="s">
        <v>52819</v>
      </c>
    </row>
    <row r="13108" spans="1:7">
      <c r="A13108" s="4" t="s">
        <v>52820</v>
      </c>
      <c r="B13108" s="4" t="s">
        <v>52821</v>
      </c>
      <c r="C13108" s="4" t="s">
        <v>464</v>
      </c>
      <c r="D13108" s="4">
        <v>37</v>
      </c>
      <c r="E13108" s="4" t="s">
        <v>52822</v>
      </c>
      <c r="F13108" s="4">
        <v>0.304976761341095</v>
      </c>
      <c r="G13108" s="4" t="s">
        <v>52823</v>
      </c>
    </row>
    <row r="13109" spans="1:7">
      <c r="A13109" s="4" t="s">
        <v>52824</v>
      </c>
      <c r="B13109" s="4" t="s">
        <v>52825</v>
      </c>
      <c r="C13109" s="4" t="s">
        <v>464</v>
      </c>
      <c r="D13109" s="4">
        <v>36</v>
      </c>
      <c r="E13109" s="4" t="s">
        <v>52826</v>
      </c>
      <c r="F13109" s="4">
        <v>0.304976761341095</v>
      </c>
      <c r="G13109" s="4" t="s">
        <v>52827</v>
      </c>
    </row>
    <row r="13110" spans="1:7">
      <c r="A13110" s="4" t="s">
        <v>52828</v>
      </c>
      <c r="B13110" s="4" t="s">
        <v>52829</v>
      </c>
      <c r="C13110" s="4" t="s">
        <v>464</v>
      </c>
      <c r="D13110" s="4">
        <v>36</v>
      </c>
      <c r="E13110" s="4" t="s">
        <v>52830</v>
      </c>
      <c r="F13110" s="4">
        <v>0.304976761341095</v>
      </c>
      <c r="G13110" s="4" t="s">
        <v>52831</v>
      </c>
    </row>
    <row r="13111" spans="1:7">
      <c r="A13111" s="4" t="s">
        <v>52832</v>
      </c>
      <c r="B13111" s="4" t="s">
        <v>52833</v>
      </c>
      <c r="C13111" s="4" t="s">
        <v>464</v>
      </c>
      <c r="D13111" s="4">
        <v>34</v>
      </c>
      <c r="E13111" s="4" t="s">
        <v>52834</v>
      </c>
      <c r="F13111" s="4">
        <v>0.304976761341095</v>
      </c>
      <c r="G13111" s="4" t="s">
        <v>52835</v>
      </c>
    </row>
    <row r="13112" spans="1:7">
      <c r="A13112" s="4" t="s">
        <v>52836</v>
      </c>
      <c r="B13112" s="4" t="s">
        <v>52837</v>
      </c>
      <c r="C13112" s="4" t="s">
        <v>464</v>
      </c>
      <c r="D13112" s="4">
        <v>33</v>
      </c>
      <c r="E13112" s="4" t="s">
        <v>52838</v>
      </c>
      <c r="F13112" s="4">
        <v>0.304976761341095</v>
      </c>
      <c r="G13112" s="4" t="s">
        <v>52839</v>
      </c>
    </row>
    <row r="13113" spans="1:7">
      <c r="A13113" s="4" t="s">
        <v>52840</v>
      </c>
      <c r="B13113" s="4" t="s">
        <v>52841</v>
      </c>
      <c r="C13113" s="4" t="s">
        <v>464</v>
      </c>
      <c r="D13113" s="4">
        <v>30</v>
      </c>
      <c r="E13113" s="4" t="s">
        <v>52842</v>
      </c>
      <c r="F13113" s="4">
        <v>0.304976761341095</v>
      </c>
      <c r="G13113" s="4" t="s">
        <v>52843</v>
      </c>
    </row>
    <row r="13114" spans="1:7">
      <c r="A13114" s="4" t="s">
        <v>52844</v>
      </c>
      <c r="B13114" s="4" t="s">
        <v>52845</v>
      </c>
      <c r="C13114" s="4" t="s">
        <v>464</v>
      </c>
      <c r="D13114" s="4">
        <v>26</v>
      </c>
      <c r="E13114" s="4" t="s">
        <v>52846</v>
      </c>
      <c r="F13114" s="4">
        <v>0.304976761341095</v>
      </c>
      <c r="G13114" s="4" t="s">
        <v>52847</v>
      </c>
    </row>
    <row r="13115" spans="1:7">
      <c r="A13115" s="4" t="s">
        <v>52848</v>
      </c>
      <c r="B13115" s="4" t="s">
        <v>52849</v>
      </c>
      <c r="C13115" s="4" t="s">
        <v>464</v>
      </c>
      <c r="D13115" s="4">
        <v>38</v>
      </c>
      <c r="E13115" s="4" t="s">
        <v>52850</v>
      </c>
      <c r="F13115" s="4">
        <v>0.303919196128845</v>
      </c>
      <c r="G13115" s="4" t="s">
        <v>52851</v>
      </c>
    </row>
    <row r="13116" spans="1:7">
      <c r="A13116" s="4" t="s">
        <v>52852</v>
      </c>
      <c r="B13116" s="4" t="s">
        <v>52853</v>
      </c>
      <c r="C13116" s="4" t="s">
        <v>464</v>
      </c>
      <c r="D13116" s="4">
        <v>34</v>
      </c>
      <c r="E13116" s="4" t="s">
        <v>52854</v>
      </c>
      <c r="F13116" s="4">
        <v>0.303919196128845</v>
      </c>
      <c r="G13116" s="4" t="s">
        <v>52855</v>
      </c>
    </row>
    <row r="13117" spans="1:7">
      <c r="A13117" s="4" t="s">
        <v>52856</v>
      </c>
      <c r="B13117" s="4" t="s">
        <v>52857</v>
      </c>
      <c r="C13117" s="4" t="s">
        <v>464</v>
      </c>
      <c r="D13117" s="4">
        <v>34</v>
      </c>
      <c r="E13117" s="4" t="s">
        <v>52858</v>
      </c>
      <c r="F13117" s="4">
        <v>0.303738474845886</v>
      </c>
      <c r="G13117" s="4" t="s">
        <v>52859</v>
      </c>
    </row>
    <row r="13118" spans="1:7">
      <c r="A13118" s="4" t="s">
        <v>52860</v>
      </c>
      <c r="B13118" s="4" t="s">
        <v>52861</v>
      </c>
      <c r="C13118" s="4" t="s">
        <v>464</v>
      </c>
      <c r="D13118" s="4">
        <v>41</v>
      </c>
      <c r="E13118" s="4" t="s">
        <v>52862</v>
      </c>
      <c r="F13118" s="4">
        <v>0.302184343338013</v>
      </c>
      <c r="G13118" s="4" t="s">
        <v>52863</v>
      </c>
    </row>
    <row r="13119" spans="1:7">
      <c r="A13119" s="4" t="s">
        <v>52864</v>
      </c>
      <c r="B13119" s="4" t="s">
        <v>52865</v>
      </c>
      <c r="C13119" s="4" t="s">
        <v>464</v>
      </c>
      <c r="D13119" s="4">
        <v>37</v>
      </c>
      <c r="E13119" s="4" t="s">
        <v>52866</v>
      </c>
      <c r="F13119" s="4">
        <v>0.302184343338013</v>
      </c>
      <c r="G13119" s="4" t="s">
        <v>52867</v>
      </c>
    </row>
    <row r="13120" spans="1:7">
      <c r="A13120" s="4" t="s">
        <v>52868</v>
      </c>
      <c r="B13120" s="4" t="s">
        <v>52869</v>
      </c>
      <c r="C13120" s="4" t="s">
        <v>464</v>
      </c>
      <c r="D13120" s="4">
        <v>33</v>
      </c>
      <c r="E13120" s="4" t="s">
        <v>52870</v>
      </c>
      <c r="F13120" s="4">
        <v>0.302184343338013</v>
      </c>
      <c r="G13120" s="4" t="s">
        <v>52871</v>
      </c>
    </row>
    <row r="13121" spans="1:7">
      <c r="A13121" s="4" t="s">
        <v>52872</v>
      </c>
      <c r="B13121" s="4" t="s">
        <v>52873</v>
      </c>
      <c r="C13121" s="4" t="s">
        <v>464</v>
      </c>
      <c r="D13121" s="4">
        <v>27</v>
      </c>
      <c r="E13121" s="4" t="s">
        <v>52874</v>
      </c>
      <c r="F13121" s="4">
        <v>0.302184343338013</v>
      </c>
      <c r="G13121" s="4" t="s">
        <v>52875</v>
      </c>
    </row>
    <row r="13122" spans="1:7">
      <c r="A13122" s="4" t="s">
        <v>52876</v>
      </c>
      <c r="B13122" s="4" t="s">
        <v>52877</v>
      </c>
      <c r="C13122" s="4" t="s">
        <v>4103</v>
      </c>
      <c r="D13122" s="4">
        <v>20</v>
      </c>
      <c r="E13122" s="4" t="s">
        <v>52878</v>
      </c>
      <c r="F13122" s="4">
        <v>0.302184343338013</v>
      </c>
      <c r="G13122" s="4" t="s">
        <v>52879</v>
      </c>
    </row>
    <row r="13123" spans="1:7">
      <c r="A13123" s="4" t="s">
        <v>52880</v>
      </c>
      <c r="B13123" s="4" t="s">
        <v>52881</v>
      </c>
      <c r="C13123" s="4" t="s">
        <v>464</v>
      </c>
      <c r="D13123" s="4">
        <v>38</v>
      </c>
      <c r="E13123" s="4" t="s">
        <v>52882</v>
      </c>
      <c r="F13123" s="4">
        <v>0.301105976104736</v>
      </c>
      <c r="G13123" s="4" t="s">
        <v>52883</v>
      </c>
    </row>
    <row r="13124" spans="1:7">
      <c r="A13124" s="4" t="s">
        <v>52884</v>
      </c>
      <c r="B13124" s="4" t="s">
        <v>52885</v>
      </c>
      <c r="C13124" s="4" t="s">
        <v>464</v>
      </c>
      <c r="D13124" s="4">
        <v>36</v>
      </c>
      <c r="E13124" s="4" t="s">
        <v>52886</v>
      </c>
      <c r="F13124" s="4">
        <v>0.300258576869965</v>
      </c>
      <c r="G13124" s="4" t="s">
        <v>52887</v>
      </c>
    </row>
    <row r="13125" spans="1:7">
      <c r="A13125" s="4" t="s">
        <v>52888</v>
      </c>
      <c r="B13125" s="4" t="s">
        <v>52889</v>
      </c>
      <c r="C13125" s="4" t="s">
        <v>464</v>
      </c>
      <c r="D13125" s="4">
        <v>27</v>
      </c>
      <c r="E13125" s="4" t="s">
        <v>52890</v>
      </c>
      <c r="F13125" s="4">
        <v>0.298728078603745</v>
      </c>
      <c r="G13125" s="4" t="s">
        <v>52891</v>
      </c>
    </row>
    <row r="13126" spans="1:7">
      <c r="A13126" s="4" t="s">
        <v>52892</v>
      </c>
      <c r="B13126" s="4" t="s">
        <v>52893</v>
      </c>
      <c r="C13126" s="4" t="s">
        <v>464</v>
      </c>
      <c r="D13126" s="4">
        <v>37</v>
      </c>
      <c r="E13126" s="4" t="s">
        <v>52894</v>
      </c>
      <c r="F13126" s="4">
        <v>0.296608835458755</v>
      </c>
      <c r="G13126" s="4" t="s">
        <v>52895</v>
      </c>
    </row>
    <row r="13127" spans="1:7">
      <c r="A13127" s="4" t="s">
        <v>1287</v>
      </c>
      <c r="B13127" s="4" t="s">
        <v>1288</v>
      </c>
      <c r="C13127" s="4" t="s">
        <v>464</v>
      </c>
      <c r="D13127" s="4">
        <v>42</v>
      </c>
      <c r="E13127" s="4" t="s">
        <v>1289</v>
      </c>
      <c r="F13127" s="4">
        <v>0.296506851911545</v>
      </c>
      <c r="G13127" s="4" t="s">
        <v>1290</v>
      </c>
    </row>
    <row r="13128" spans="1:7">
      <c r="A13128" s="4" t="s">
        <v>52896</v>
      </c>
      <c r="B13128" s="4" t="s">
        <v>52897</v>
      </c>
      <c r="C13128" s="4" t="s">
        <v>464</v>
      </c>
      <c r="D13128" s="4">
        <v>42</v>
      </c>
      <c r="E13128" s="4" t="s">
        <v>52898</v>
      </c>
      <c r="F13128" s="4">
        <v>0.295699834823608</v>
      </c>
      <c r="G13128" s="4" t="s">
        <v>52899</v>
      </c>
    </row>
    <row r="13129" spans="1:7">
      <c r="A13129" s="4" t="s">
        <v>52900</v>
      </c>
      <c r="B13129" s="4" t="s">
        <v>52901</v>
      </c>
      <c r="C13129" s="4" t="s">
        <v>464</v>
      </c>
      <c r="D13129" s="4">
        <v>37</v>
      </c>
      <c r="E13129" s="4" t="s">
        <v>52902</v>
      </c>
      <c r="F13129" s="4">
        <v>0.295394003391266</v>
      </c>
      <c r="G13129" s="4" t="s">
        <v>52903</v>
      </c>
    </row>
    <row r="13130" spans="1:7">
      <c r="A13130" s="4" t="s">
        <v>52904</v>
      </c>
      <c r="B13130" s="4" t="s">
        <v>52905</v>
      </c>
      <c r="C13130" s="4" t="s">
        <v>464</v>
      </c>
      <c r="D13130" s="4">
        <v>38</v>
      </c>
      <c r="E13130" s="4" t="s">
        <v>52906</v>
      </c>
      <c r="F13130" s="4">
        <v>0.293217748403549</v>
      </c>
      <c r="G13130" s="4" t="s">
        <v>52907</v>
      </c>
    </row>
    <row r="13131" spans="1:7">
      <c r="A13131" s="4" t="s">
        <v>52908</v>
      </c>
      <c r="B13131" s="4" t="s">
        <v>52909</v>
      </c>
      <c r="C13131" s="4" t="s">
        <v>464</v>
      </c>
      <c r="D13131" s="4">
        <v>38</v>
      </c>
      <c r="E13131" s="4" t="s">
        <v>52910</v>
      </c>
      <c r="F13131" s="4">
        <v>0.293217748403549</v>
      </c>
      <c r="G13131" s="4" t="s">
        <v>52911</v>
      </c>
    </row>
    <row r="13132" spans="1:7">
      <c r="A13132" s="4" t="s">
        <v>52912</v>
      </c>
      <c r="B13132" s="4" t="s">
        <v>52913</v>
      </c>
      <c r="C13132" s="4" t="s">
        <v>4103</v>
      </c>
      <c r="D13132" s="4">
        <v>15</v>
      </c>
      <c r="E13132" s="4" t="s">
        <v>52914</v>
      </c>
      <c r="F13132" s="4">
        <v>0.293217748403549</v>
      </c>
      <c r="G13132" s="4" t="s">
        <v>52915</v>
      </c>
    </row>
    <row r="13133" spans="1:7">
      <c r="A13133" s="4" t="s">
        <v>52916</v>
      </c>
      <c r="B13133" s="4" t="s">
        <v>52917</v>
      </c>
      <c r="C13133" s="4" t="s">
        <v>464</v>
      </c>
      <c r="D13133" s="4">
        <v>6</v>
      </c>
      <c r="E13133" s="4" t="s">
        <v>52918</v>
      </c>
      <c r="F13133" s="4">
        <v>0.293217748403549</v>
      </c>
      <c r="G13133" s="4" t="s">
        <v>52919</v>
      </c>
    </row>
    <row r="13134" spans="1:7">
      <c r="A13134" s="4" t="s">
        <v>52920</v>
      </c>
      <c r="B13134" s="4" t="s">
        <v>52921</v>
      </c>
      <c r="C13134" s="4" t="s">
        <v>1124</v>
      </c>
      <c r="D13134" s="4">
        <v>5</v>
      </c>
      <c r="E13134" s="4" t="s">
        <v>52922</v>
      </c>
      <c r="F13134" s="4">
        <v>0.293217748403549</v>
      </c>
      <c r="G13134" s="4" t="s">
        <v>52923</v>
      </c>
    </row>
    <row r="13135" spans="1:7">
      <c r="A13135" s="4" t="s">
        <v>442</v>
      </c>
      <c r="B13135" s="4" t="s">
        <v>52924</v>
      </c>
      <c r="C13135" s="4" t="s">
        <v>464</v>
      </c>
      <c r="D13135" s="4">
        <v>38</v>
      </c>
      <c r="E13135" s="4" t="s">
        <v>52925</v>
      </c>
      <c r="F13135" s="4">
        <v>0.289181351661682</v>
      </c>
      <c r="G13135" s="4" t="s">
        <v>52926</v>
      </c>
    </row>
    <row r="13136" spans="1:7">
      <c r="A13136" s="4" t="s">
        <v>52927</v>
      </c>
      <c r="B13136" s="4" t="s">
        <v>52928</v>
      </c>
      <c r="C13136" s="4" t="s">
        <v>464</v>
      </c>
      <c r="D13136" s="4">
        <v>38</v>
      </c>
      <c r="E13136" s="4" t="s">
        <v>52929</v>
      </c>
      <c r="F13136" s="4">
        <v>0.289181351661682</v>
      </c>
      <c r="G13136" s="4" t="s">
        <v>52930</v>
      </c>
    </row>
    <row r="13137" spans="1:7">
      <c r="A13137" s="4" t="s">
        <v>52931</v>
      </c>
      <c r="B13137" s="4" t="s">
        <v>52932</v>
      </c>
      <c r="C13137" s="4" t="s">
        <v>464</v>
      </c>
      <c r="D13137" s="4">
        <v>37</v>
      </c>
      <c r="E13137" s="4" t="s">
        <v>52933</v>
      </c>
      <c r="F13137" s="4">
        <v>0.289181351661682</v>
      </c>
      <c r="G13137" s="4" t="s">
        <v>52934</v>
      </c>
    </row>
    <row r="13138" spans="1:7">
      <c r="A13138" s="4" t="s">
        <v>52935</v>
      </c>
      <c r="B13138" s="4" t="s">
        <v>52936</v>
      </c>
      <c r="C13138" s="4" t="s">
        <v>464</v>
      </c>
      <c r="D13138" s="4">
        <v>37</v>
      </c>
      <c r="E13138" s="4" t="s">
        <v>52937</v>
      </c>
      <c r="F13138" s="4">
        <v>0.289181351661682</v>
      </c>
      <c r="G13138" s="4" t="s">
        <v>52938</v>
      </c>
    </row>
    <row r="13139" spans="1:7">
      <c r="A13139" s="4" t="s">
        <v>52939</v>
      </c>
      <c r="B13139" s="4" t="s">
        <v>52940</v>
      </c>
      <c r="C13139" s="4" t="s">
        <v>464</v>
      </c>
      <c r="D13139" s="4">
        <v>36</v>
      </c>
      <c r="E13139" s="4" t="s">
        <v>52941</v>
      </c>
      <c r="F13139" s="4">
        <v>0.289181351661682</v>
      </c>
      <c r="G13139" s="4" t="s">
        <v>52942</v>
      </c>
    </row>
    <row r="13140" spans="1:7">
      <c r="A13140" s="4" t="s">
        <v>52943</v>
      </c>
      <c r="B13140" s="4" t="s">
        <v>52944</v>
      </c>
      <c r="C13140" s="4" t="s">
        <v>464</v>
      </c>
      <c r="D13140" s="4">
        <v>36</v>
      </c>
      <c r="E13140" s="4" t="s">
        <v>52945</v>
      </c>
      <c r="F13140" s="4">
        <v>0.289181351661682</v>
      </c>
      <c r="G13140" s="4" t="s">
        <v>52946</v>
      </c>
    </row>
    <row r="13141" spans="1:7">
      <c r="A13141" s="4" t="s">
        <v>52947</v>
      </c>
      <c r="B13141" s="4" t="s">
        <v>52948</v>
      </c>
      <c r="C13141" s="4" t="s">
        <v>464</v>
      </c>
      <c r="D13141" s="4">
        <v>36</v>
      </c>
      <c r="E13141" s="4" t="s">
        <v>52949</v>
      </c>
      <c r="F13141" s="4">
        <v>0.289181351661682</v>
      </c>
      <c r="G13141" s="4" t="s">
        <v>52950</v>
      </c>
    </row>
    <row r="13142" spans="1:7">
      <c r="A13142" s="4" t="s">
        <v>52951</v>
      </c>
      <c r="B13142" s="4" t="s">
        <v>52952</v>
      </c>
      <c r="C13142" s="4" t="s">
        <v>464</v>
      </c>
      <c r="D13142" s="4">
        <v>36</v>
      </c>
      <c r="E13142" s="4" t="s">
        <v>52953</v>
      </c>
      <c r="F13142" s="4">
        <v>0.289181351661682</v>
      </c>
      <c r="G13142" s="4" t="s">
        <v>52954</v>
      </c>
    </row>
    <row r="13143" spans="1:7">
      <c r="A13143" s="4" t="s">
        <v>52955</v>
      </c>
      <c r="B13143" s="4" t="s">
        <v>52956</v>
      </c>
      <c r="C13143" s="4" t="s">
        <v>464</v>
      </c>
      <c r="D13143" s="4">
        <v>36</v>
      </c>
      <c r="E13143" s="4" t="s">
        <v>52957</v>
      </c>
      <c r="F13143" s="4">
        <v>0.289181351661682</v>
      </c>
      <c r="G13143" s="4" t="s">
        <v>52958</v>
      </c>
    </row>
    <row r="13144" spans="1:7">
      <c r="A13144" s="4" t="s">
        <v>52959</v>
      </c>
      <c r="B13144" s="4" t="s">
        <v>52960</v>
      </c>
      <c r="C13144" s="4" t="s">
        <v>464</v>
      </c>
      <c r="D13144" s="4">
        <v>36</v>
      </c>
      <c r="E13144" s="4" t="s">
        <v>52961</v>
      </c>
      <c r="F13144" s="4">
        <v>0.289181351661682</v>
      </c>
      <c r="G13144" s="4" t="s">
        <v>52962</v>
      </c>
    </row>
    <row r="13145" spans="1:7">
      <c r="A13145" s="4" t="s">
        <v>52963</v>
      </c>
      <c r="B13145" s="4" t="s">
        <v>52964</v>
      </c>
      <c r="C13145" s="4" t="s">
        <v>464</v>
      </c>
      <c r="D13145" s="4">
        <v>36</v>
      </c>
      <c r="E13145" s="4" t="s">
        <v>52965</v>
      </c>
      <c r="F13145" s="4">
        <v>0.289181351661682</v>
      </c>
      <c r="G13145" s="4" t="s">
        <v>52966</v>
      </c>
    </row>
    <row r="13146" spans="1:7">
      <c r="A13146" s="4" t="s">
        <v>52967</v>
      </c>
      <c r="B13146" s="4" t="s">
        <v>52968</v>
      </c>
      <c r="C13146" s="4" t="s">
        <v>464</v>
      </c>
      <c r="D13146" s="4">
        <v>35</v>
      </c>
      <c r="E13146" s="4" t="s">
        <v>52969</v>
      </c>
      <c r="F13146" s="4">
        <v>0.289181351661682</v>
      </c>
      <c r="G13146" s="4" t="s">
        <v>52970</v>
      </c>
    </row>
    <row r="13147" spans="1:7">
      <c r="A13147" s="4" t="s">
        <v>52971</v>
      </c>
      <c r="B13147" s="4" t="s">
        <v>52972</v>
      </c>
      <c r="C13147" s="4" t="s">
        <v>464</v>
      </c>
      <c r="D13147" s="4">
        <v>34</v>
      </c>
      <c r="E13147" s="4" t="s">
        <v>52973</v>
      </c>
      <c r="F13147" s="4">
        <v>0.289181351661682</v>
      </c>
      <c r="G13147" s="4" t="s">
        <v>52974</v>
      </c>
    </row>
    <row r="13148" spans="1:7">
      <c r="A13148" s="4" t="s">
        <v>52975</v>
      </c>
      <c r="B13148" s="4" t="s">
        <v>52976</v>
      </c>
      <c r="C13148" s="4" t="s">
        <v>464</v>
      </c>
      <c r="D13148" s="4">
        <v>34</v>
      </c>
      <c r="E13148" s="4" t="s">
        <v>52977</v>
      </c>
      <c r="F13148" s="4">
        <v>0.289181351661682</v>
      </c>
      <c r="G13148" s="4" t="s">
        <v>52978</v>
      </c>
    </row>
    <row r="13149" spans="1:7">
      <c r="A13149" s="4" t="s">
        <v>52979</v>
      </c>
      <c r="B13149" s="4" t="s">
        <v>52980</v>
      </c>
      <c r="C13149" s="4" t="s">
        <v>464</v>
      </c>
      <c r="D13149" s="4">
        <v>33</v>
      </c>
      <c r="E13149" s="4" t="s">
        <v>52981</v>
      </c>
      <c r="F13149" s="4">
        <v>0.289181351661682</v>
      </c>
      <c r="G13149" s="4" t="s">
        <v>52982</v>
      </c>
    </row>
    <row r="13150" spans="1:7">
      <c r="A13150" s="4" t="s">
        <v>52983</v>
      </c>
      <c r="B13150" s="4" t="s">
        <v>52984</v>
      </c>
      <c r="C13150" s="4" t="s">
        <v>464</v>
      </c>
      <c r="D13150" s="4">
        <v>33</v>
      </c>
      <c r="E13150" s="4" t="s">
        <v>52985</v>
      </c>
      <c r="F13150" s="4">
        <v>0.289181351661682</v>
      </c>
      <c r="G13150" s="4" t="s">
        <v>52986</v>
      </c>
    </row>
    <row r="13151" spans="1:7">
      <c r="A13151" s="4" t="s">
        <v>52987</v>
      </c>
      <c r="B13151" s="4" t="s">
        <v>52988</v>
      </c>
      <c r="C13151" s="4" t="s">
        <v>464</v>
      </c>
      <c r="D13151" s="4">
        <v>32</v>
      </c>
      <c r="E13151" s="4" t="s">
        <v>52989</v>
      </c>
      <c r="F13151" s="4">
        <v>0.289181351661682</v>
      </c>
      <c r="G13151" s="4" t="s">
        <v>52990</v>
      </c>
    </row>
    <row r="13152" spans="1:7">
      <c r="A13152" s="4" t="s">
        <v>52991</v>
      </c>
      <c r="B13152" s="4" t="s">
        <v>52992</v>
      </c>
      <c r="C13152" s="4" t="s">
        <v>464</v>
      </c>
      <c r="D13152" s="4">
        <v>32</v>
      </c>
      <c r="E13152" s="4" t="s">
        <v>52993</v>
      </c>
      <c r="F13152" s="4">
        <v>0.289181351661682</v>
      </c>
      <c r="G13152" s="4" t="s">
        <v>52994</v>
      </c>
    </row>
    <row r="13153" spans="1:7">
      <c r="A13153" s="4" t="s">
        <v>52995</v>
      </c>
      <c r="B13153" s="4" t="s">
        <v>52996</v>
      </c>
      <c r="C13153" s="4" t="s">
        <v>464</v>
      </c>
      <c r="D13153" s="4">
        <v>32</v>
      </c>
      <c r="E13153" s="4" t="s">
        <v>52997</v>
      </c>
      <c r="F13153" s="4">
        <v>0.289181351661682</v>
      </c>
      <c r="G13153" s="4" t="s">
        <v>52998</v>
      </c>
    </row>
    <row r="13154" spans="1:7">
      <c r="A13154" s="4" t="s">
        <v>52999</v>
      </c>
      <c r="B13154" s="4" t="s">
        <v>53000</v>
      </c>
      <c r="C13154" s="4" t="s">
        <v>464</v>
      </c>
      <c r="D13154" s="4">
        <v>31</v>
      </c>
      <c r="E13154" s="4" t="s">
        <v>53001</v>
      </c>
      <c r="F13154" s="4">
        <v>0.289181351661682</v>
      </c>
      <c r="G13154" s="4" t="s">
        <v>53002</v>
      </c>
    </row>
    <row r="13155" spans="1:7">
      <c r="A13155" s="4" t="s">
        <v>53003</v>
      </c>
      <c r="B13155" s="4" t="s">
        <v>53004</v>
      </c>
      <c r="C13155" s="4" t="s">
        <v>464</v>
      </c>
      <c r="D13155" s="4">
        <v>30</v>
      </c>
      <c r="E13155" s="4" t="s">
        <v>53005</v>
      </c>
      <c r="F13155" s="4">
        <v>0.289181351661682</v>
      </c>
      <c r="G13155" s="4" t="s">
        <v>53006</v>
      </c>
    </row>
    <row r="13156" spans="1:7">
      <c r="A13156" s="4" t="s">
        <v>53007</v>
      </c>
      <c r="B13156" s="4" t="s">
        <v>53008</v>
      </c>
      <c r="C13156" s="4" t="s">
        <v>464</v>
      </c>
      <c r="D13156" s="4">
        <v>28</v>
      </c>
      <c r="E13156" s="4" t="s">
        <v>53009</v>
      </c>
      <c r="F13156" s="4">
        <v>0.289181351661682</v>
      </c>
      <c r="G13156" s="4" t="s">
        <v>53010</v>
      </c>
    </row>
    <row r="13157" spans="1:7">
      <c r="A13157" s="4" t="s">
        <v>53011</v>
      </c>
      <c r="B13157" s="4" t="s">
        <v>53012</v>
      </c>
      <c r="C13157" s="4" t="s">
        <v>464</v>
      </c>
      <c r="D13157" s="4">
        <v>28</v>
      </c>
      <c r="E13157" s="4" t="s">
        <v>53013</v>
      </c>
      <c r="F13157" s="4">
        <v>0.289181351661682</v>
      </c>
      <c r="G13157" s="4" t="s">
        <v>53014</v>
      </c>
    </row>
    <row r="13158" spans="1:7">
      <c r="A13158" s="4" t="s">
        <v>53015</v>
      </c>
      <c r="B13158" s="4" t="s">
        <v>53016</v>
      </c>
      <c r="C13158" s="4" t="s">
        <v>464</v>
      </c>
      <c r="D13158" s="4">
        <v>24</v>
      </c>
      <c r="E13158" s="4" t="s">
        <v>53017</v>
      </c>
      <c r="F13158" s="4">
        <v>0.289181351661682</v>
      </c>
      <c r="G13158" s="4" t="s">
        <v>53018</v>
      </c>
    </row>
    <row r="13159" spans="1:7">
      <c r="A13159" s="4" t="s">
        <v>53019</v>
      </c>
      <c r="B13159" s="4" t="s">
        <v>53020</v>
      </c>
      <c r="C13159" s="4" t="s">
        <v>464</v>
      </c>
      <c r="D13159" s="4">
        <v>23</v>
      </c>
      <c r="E13159" s="4" t="s">
        <v>53021</v>
      </c>
      <c r="F13159" s="4">
        <v>0.289181351661682</v>
      </c>
      <c r="G13159" s="4" t="s">
        <v>53022</v>
      </c>
    </row>
    <row r="13160" spans="1:7">
      <c r="A13160" s="4" t="s">
        <v>53023</v>
      </c>
      <c r="B13160" s="4" t="s">
        <v>53024</v>
      </c>
      <c r="C13160" s="4" t="s">
        <v>464</v>
      </c>
      <c r="D13160" s="4">
        <v>23</v>
      </c>
      <c r="E13160" s="4" t="s">
        <v>53025</v>
      </c>
      <c r="F13160" s="4">
        <v>0.289181351661682</v>
      </c>
      <c r="G13160" s="4" t="s">
        <v>53026</v>
      </c>
    </row>
    <row r="13161" spans="1:7">
      <c r="A13161" s="4" t="s">
        <v>53027</v>
      </c>
      <c r="B13161" s="4" t="s">
        <v>53028</v>
      </c>
      <c r="C13161" s="4" t="s">
        <v>464</v>
      </c>
      <c r="D13161" s="4">
        <v>37</v>
      </c>
      <c r="E13161" s="4" t="s">
        <v>53029</v>
      </c>
      <c r="F13161" s="4">
        <v>0.28893581032753</v>
      </c>
      <c r="G13161" s="4" t="s">
        <v>53030</v>
      </c>
    </row>
    <row r="13162" spans="1:7">
      <c r="A13162" s="4" t="s">
        <v>53031</v>
      </c>
      <c r="B13162" s="4" t="s">
        <v>53032</v>
      </c>
      <c r="C13162" s="4" t="s">
        <v>464</v>
      </c>
      <c r="D13162" s="4">
        <v>35</v>
      </c>
      <c r="E13162" s="4" t="s">
        <v>53033</v>
      </c>
      <c r="F13162" s="4">
        <v>0.28893581032753</v>
      </c>
      <c r="G13162" s="4" t="s">
        <v>53034</v>
      </c>
    </row>
    <row r="13163" spans="1:7">
      <c r="A13163" s="4" t="s">
        <v>53035</v>
      </c>
      <c r="B13163" s="4" t="s">
        <v>53036</v>
      </c>
      <c r="C13163" s="4" t="s">
        <v>464</v>
      </c>
      <c r="D13163" s="4">
        <v>34</v>
      </c>
      <c r="E13163" s="4" t="s">
        <v>53037</v>
      </c>
      <c r="F13163" s="4">
        <v>0.28893581032753</v>
      </c>
      <c r="G13163" s="4" t="s">
        <v>53038</v>
      </c>
    </row>
    <row r="13164" spans="1:7">
      <c r="A13164" s="4" t="s">
        <v>53039</v>
      </c>
      <c r="B13164" s="4" t="s">
        <v>53040</v>
      </c>
      <c r="C13164" s="4" t="s">
        <v>464</v>
      </c>
      <c r="D13164" s="4">
        <v>33</v>
      </c>
      <c r="E13164" s="4" t="s">
        <v>53041</v>
      </c>
      <c r="F13164" s="4">
        <v>0.28893581032753</v>
      </c>
      <c r="G13164" s="4" t="s">
        <v>53042</v>
      </c>
    </row>
    <row r="13165" spans="1:7">
      <c r="A13165" s="4" t="s">
        <v>53043</v>
      </c>
      <c r="B13165" s="4" t="s">
        <v>53044</v>
      </c>
      <c r="C13165" s="4" t="s">
        <v>4103</v>
      </c>
      <c r="D13165" s="4">
        <v>17</v>
      </c>
      <c r="E13165" s="4" t="s">
        <v>53045</v>
      </c>
      <c r="F13165" s="4">
        <v>0.28893581032753</v>
      </c>
      <c r="G13165" s="4" t="s">
        <v>53046</v>
      </c>
    </row>
    <row r="13166" spans="1:7">
      <c r="A13166" s="4" t="s">
        <v>53047</v>
      </c>
      <c r="B13166" s="4" t="s">
        <v>53048</v>
      </c>
      <c r="C13166" s="4" t="s">
        <v>464</v>
      </c>
      <c r="D13166" s="4">
        <v>42</v>
      </c>
      <c r="E13166" s="4" t="s">
        <v>53049</v>
      </c>
      <c r="F13166" s="4">
        <v>0.288451254367828</v>
      </c>
      <c r="G13166" s="4" t="s">
        <v>53050</v>
      </c>
    </row>
    <row r="13167" spans="1:7">
      <c r="A13167" s="4" t="s">
        <v>53051</v>
      </c>
      <c r="B13167" s="4" t="s">
        <v>53052</v>
      </c>
      <c r="C13167" s="4" t="s">
        <v>464</v>
      </c>
      <c r="D13167" s="4">
        <v>38</v>
      </c>
      <c r="E13167" s="4" t="s">
        <v>53053</v>
      </c>
      <c r="F13167" s="4">
        <v>0.288451254367828</v>
      </c>
      <c r="G13167" s="4" t="s">
        <v>53054</v>
      </c>
    </row>
    <row r="13168" spans="1:7">
      <c r="A13168" s="4" t="s">
        <v>53055</v>
      </c>
      <c r="B13168" s="4" t="s">
        <v>53056</v>
      </c>
      <c r="C13168" s="4" t="s">
        <v>464</v>
      </c>
      <c r="D13168" s="4">
        <v>37</v>
      </c>
      <c r="E13168" s="4" t="s">
        <v>53057</v>
      </c>
      <c r="F13168" s="4">
        <v>0.288451254367828</v>
      </c>
      <c r="G13168" s="4" t="s">
        <v>53058</v>
      </c>
    </row>
    <row r="13169" spans="1:7">
      <c r="A13169" s="4" t="s">
        <v>53059</v>
      </c>
      <c r="B13169" s="4" t="s">
        <v>53060</v>
      </c>
      <c r="C13169" s="4" t="s">
        <v>464</v>
      </c>
      <c r="D13169" s="4">
        <v>36</v>
      </c>
      <c r="E13169" s="4" t="s">
        <v>53061</v>
      </c>
      <c r="F13169" s="4">
        <v>0.288451254367828</v>
      </c>
      <c r="G13169" s="4" t="s">
        <v>53062</v>
      </c>
    </row>
    <row r="13170" spans="1:7">
      <c r="A13170" s="4" t="s">
        <v>53063</v>
      </c>
      <c r="B13170" s="4" t="s">
        <v>53064</v>
      </c>
      <c r="C13170" s="4" t="s">
        <v>464</v>
      </c>
      <c r="D13170" s="4">
        <v>35</v>
      </c>
      <c r="E13170" s="4" t="s">
        <v>53065</v>
      </c>
      <c r="F13170" s="4">
        <v>0.288451254367828</v>
      </c>
      <c r="G13170" s="4" t="s">
        <v>53066</v>
      </c>
    </row>
    <row r="13171" spans="1:7">
      <c r="A13171" s="4" t="s">
        <v>53067</v>
      </c>
      <c r="B13171" s="4" t="s">
        <v>53068</v>
      </c>
      <c r="C13171" s="4" t="s">
        <v>551</v>
      </c>
      <c r="D13171" s="4">
        <v>17</v>
      </c>
      <c r="E13171" s="4" t="s">
        <v>53069</v>
      </c>
      <c r="F13171" s="4">
        <v>0.287946701049805</v>
      </c>
      <c r="G13171" s="4" t="s">
        <v>53070</v>
      </c>
    </row>
    <row r="13172" spans="1:7">
      <c r="A13172" s="4" t="s">
        <v>53071</v>
      </c>
      <c r="B13172" s="4" t="s">
        <v>53072</v>
      </c>
      <c r="C13172" s="4" t="s">
        <v>464</v>
      </c>
      <c r="D13172" s="4">
        <v>36</v>
      </c>
      <c r="E13172" s="4" t="s">
        <v>53073</v>
      </c>
      <c r="F13172" s="4">
        <v>0.287728518247604</v>
      </c>
      <c r="G13172" s="4" t="s">
        <v>53074</v>
      </c>
    </row>
    <row r="13173" spans="1:7">
      <c r="A13173" s="4" t="s">
        <v>53075</v>
      </c>
      <c r="B13173" s="4" t="s">
        <v>53076</v>
      </c>
      <c r="C13173" s="4" t="s">
        <v>464</v>
      </c>
      <c r="D13173" s="4">
        <v>34</v>
      </c>
      <c r="E13173" s="4" t="s">
        <v>53077</v>
      </c>
      <c r="F13173" s="4">
        <v>0.286594212055206</v>
      </c>
      <c r="G13173" s="4" t="s">
        <v>53078</v>
      </c>
    </row>
    <row r="13174" spans="1:7">
      <c r="A13174" s="4" t="s">
        <v>53079</v>
      </c>
      <c r="B13174" s="4" t="s">
        <v>53080</v>
      </c>
      <c r="C13174" s="4" t="s">
        <v>551</v>
      </c>
      <c r="D13174" s="4">
        <v>16</v>
      </c>
      <c r="E13174" s="4" t="s">
        <v>53081</v>
      </c>
      <c r="F13174" s="4">
        <v>0.285470962524414</v>
      </c>
      <c r="G13174" s="4" t="s">
        <v>53082</v>
      </c>
    </row>
    <row r="13175" spans="1:7">
      <c r="A13175" s="4" t="s">
        <v>53083</v>
      </c>
      <c r="B13175" s="4" t="s">
        <v>53084</v>
      </c>
      <c r="C13175" s="4" t="s">
        <v>3050</v>
      </c>
      <c r="D13175" s="4">
        <v>2</v>
      </c>
      <c r="E13175" s="4" t="s">
        <v>53085</v>
      </c>
      <c r="F13175" s="4">
        <v>0.285470962524414</v>
      </c>
      <c r="G13175" s="4" t="s">
        <v>53086</v>
      </c>
    </row>
    <row r="13176" spans="1:7">
      <c r="A13176" s="4" t="s">
        <v>53087</v>
      </c>
      <c r="B13176" s="4" t="s">
        <v>53088</v>
      </c>
      <c r="C13176" s="4" t="s">
        <v>464</v>
      </c>
      <c r="D13176" s="4">
        <v>37</v>
      </c>
      <c r="E13176" s="4" t="s">
        <v>53089</v>
      </c>
      <c r="F13176" s="4">
        <v>0.285101532936096</v>
      </c>
      <c r="G13176" s="4" t="s">
        <v>53090</v>
      </c>
    </row>
    <row r="13177" spans="1:7">
      <c r="A13177" s="4" t="s">
        <v>53091</v>
      </c>
      <c r="B13177" s="4" t="s">
        <v>53092</v>
      </c>
      <c r="C13177" s="4" t="s">
        <v>464</v>
      </c>
      <c r="D13177" s="4">
        <v>34</v>
      </c>
      <c r="E13177" s="4" t="s">
        <v>53093</v>
      </c>
      <c r="F13177" s="4">
        <v>0.285101532936096</v>
      </c>
      <c r="G13177" s="4" t="s">
        <v>53094</v>
      </c>
    </row>
    <row r="13178" spans="1:7">
      <c r="A13178" s="4" t="s">
        <v>53095</v>
      </c>
      <c r="B13178" s="4" t="s">
        <v>53096</v>
      </c>
      <c r="C13178" s="4" t="s">
        <v>464</v>
      </c>
      <c r="D13178" s="4">
        <v>34</v>
      </c>
      <c r="E13178" s="4" t="s">
        <v>53097</v>
      </c>
      <c r="F13178" s="4">
        <v>0.285101532936096</v>
      </c>
      <c r="G13178" s="4" t="s">
        <v>53098</v>
      </c>
    </row>
    <row r="13179" spans="1:7">
      <c r="A13179" s="4" t="s">
        <v>53099</v>
      </c>
      <c r="B13179" s="4" t="s">
        <v>53100</v>
      </c>
      <c r="C13179" s="4" t="s">
        <v>3050</v>
      </c>
      <c r="D13179" s="4">
        <v>3</v>
      </c>
      <c r="E13179" s="4" t="s">
        <v>53101</v>
      </c>
      <c r="F13179" s="4">
        <v>0.285101532936096</v>
      </c>
      <c r="G13179" s="4" t="s">
        <v>53102</v>
      </c>
    </row>
    <row r="13180" spans="1:7">
      <c r="A13180" s="4" t="s">
        <v>53103</v>
      </c>
      <c r="B13180" s="4" t="s">
        <v>53104</v>
      </c>
      <c r="C13180" s="4" t="s">
        <v>464</v>
      </c>
      <c r="D13180" s="4">
        <v>41</v>
      </c>
      <c r="E13180" s="4" t="s">
        <v>53105</v>
      </c>
      <c r="F13180" s="4">
        <v>0.283886671066284</v>
      </c>
      <c r="G13180" s="4" t="s">
        <v>53106</v>
      </c>
    </row>
    <row r="13181" spans="1:7">
      <c r="A13181" s="4" t="s">
        <v>53107</v>
      </c>
      <c r="B13181" s="4" t="s">
        <v>53108</v>
      </c>
      <c r="C13181" s="4" t="s">
        <v>464</v>
      </c>
      <c r="D13181" s="4">
        <v>40</v>
      </c>
      <c r="E13181" s="4" t="s">
        <v>53109</v>
      </c>
      <c r="F13181" s="4">
        <v>0.283886671066284</v>
      </c>
      <c r="G13181" s="4" t="s">
        <v>53110</v>
      </c>
    </row>
    <row r="13182" spans="1:7">
      <c r="A13182" s="4" t="s">
        <v>53111</v>
      </c>
      <c r="B13182" s="4" t="s">
        <v>53112</v>
      </c>
      <c r="C13182" s="4" t="s">
        <v>464</v>
      </c>
      <c r="D13182" s="4">
        <v>36</v>
      </c>
      <c r="E13182" s="4" t="s">
        <v>53113</v>
      </c>
      <c r="F13182" s="4">
        <v>0.283886671066284</v>
      </c>
      <c r="G13182" s="4" t="s">
        <v>53114</v>
      </c>
    </row>
    <row r="13183" spans="1:7">
      <c r="A13183" s="4" t="s">
        <v>53115</v>
      </c>
      <c r="B13183" s="4" t="s">
        <v>53116</v>
      </c>
      <c r="C13183" s="4" t="s">
        <v>464</v>
      </c>
      <c r="D13183" s="4">
        <v>34</v>
      </c>
      <c r="E13183" s="4" t="s">
        <v>53117</v>
      </c>
      <c r="F13183" s="4">
        <v>0.283886671066284</v>
      </c>
      <c r="G13183" s="4" t="s">
        <v>53118</v>
      </c>
    </row>
    <row r="13184" spans="1:7">
      <c r="A13184" s="4" t="s">
        <v>53119</v>
      </c>
      <c r="B13184" s="4" t="s">
        <v>53120</v>
      </c>
      <c r="C13184" s="4" t="s">
        <v>464</v>
      </c>
      <c r="D13184" s="4">
        <v>44</v>
      </c>
      <c r="E13184" s="4" t="s">
        <v>53121</v>
      </c>
      <c r="F13184" s="4">
        <v>0.281169414520264</v>
      </c>
      <c r="G13184" s="4" t="s">
        <v>53122</v>
      </c>
    </row>
    <row r="13185" spans="1:7">
      <c r="A13185" s="4" t="s">
        <v>53123</v>
      </c>
      <c r="B13185" s="4" t="s">
        <v>53124</v>
      </c>
      <c r="C13185" s="4" t="s">
        <v>464</v>
      </c>
      <c r="D13185" s="4">
        <v>37</v>
      </c>
      <c r="E13185" s="4" t="s">
        <v>53125</v>
      </c>
      <c r="F13185" s="4">
        <v>0.281169414520264</v>
      </c>
      <c r="G13185" s="4" t="s">
        <v>53126</v>
      </c>
    </row>
    <row r="13186" spans="1:7">
      <c r="A13186" s="4" t="s">
        <v>53127</v>
      </c>
      <c r="B13186" s="4" t="s">
        <v>53128</v>
      </c>
      <c r="C13186" s="4" t="s">
        <v>464</v>
      </c>
      <c r="D13186" s="4">
        <v>33</v>
      </c>
      <c r="E13186" s="4" t="s">
        <v>53129</v>
      </c>
      <c r="F13186" s="4">
        <v>0.281169414520264</v>
      </c>
      <c r="G13186" s="4" t="s">
        <v>53130</v>
      </c>
    </row>
    <row r="13187" spans="1:7">
      <c r="A13187" s="4" t="s">
        <v>53131</v>
      </c>
      <c r="B13187" s="4" t="s">
        <v>53132</v>
      </c>
      <c r="C13187" s="4" t="s">
        <v>464</v>
      </c>
      <c r="D13187" s="4">
        <v>22</v>
      </c>
      <c r="E13187" s="4" t="s">
        <v>53133</v>
      </c>
      <c r="F13187" s="4">
        <v>0.281169414520264</v>
      </c>
      <c r="G13187" s="4" t="s">
        <v>53134</v>
      </c>
    </row>
    <row r="13188" spans="1:7">
      <c r="A13188" s="4" t="s">
        <v>53135</v>
      </c>
      <c r="B13188" s="4" t="s">
        <v>53136</v>
      </c>
      <c r="C13188" s="4" t="s">
        <v>464</v>
      </c>
      <c r="D13188" s="4">
        <v>14</v>
      </c>
      <c r="E13188" s="4" t="s">
        <v>53137</v>
      </c>
      <c r="F13188" s="4">
        <v>0.281169414520264</v>
      </c>
      <c r="G13188" s="4" t="s">
        <v>53138</v>
      </c>
    </row>
    <row r="13189" spans="1:7">
      <c r="A13189" s="4" t="s">
        <v>53139</v>
      </c>
      <c r="B13189" s="4" t="s">
        <v>53140</v>
      </c>
      <c r="C13189" s="4" t="s">
        <v>464</v>
      </c>
      <c r="D13189" s="4">
        <v>35</v>
      </c>
      <c r="E13189" s="4" t="s">
        <v>53141</v>
      </c>
      <c r="F13189" s="4">
        <v>0.278892755508423</v>
      </c>
      <c r="G13189" s="4" t="s">
        <v>53142</v>
      </c>
    </row>
    <row r="13190" spans="1:7">
      <c r="A13190" s="4" t="s">
        <v>53143</v>
      </c>
      <c r="B13190" s="4" t="s">
        <v>53144</v>
      </c>
      <c r="C13190" s="4" t="s">
        <v>464</v>
      </c>
      <c r="D13190" s="4">
        <v>42</v>
      </c>
      <c r="E13190" s="4" t="s">
        <v>53145</v>
      </c>
      <c r="F13190" s="4">
        <v>0.277625381946564</v>
      </c>
      <c r="G13190" s="4" t="s">
        <v>53146</v>
      </c>
    </row>
    <row r="13191" spans="1:7">
      <c r="A13191" s="4" t="s">
        <v>53147</v>
      </c>
      <c r="B13191" s="4" t="s">
        <v>53148</v>
      </c>
      <c r="C13191" s="4" t="s">
        <v>464</v>
      </c>
      <c r="D13191" s="4">
        <v>41</v>
      </c>
      <c r="E13191" s="4" t="s">
        <v>53149</v>
      </c>
      <c r="F13191" s="4">
        <v>0.271377146244049</v>
      </c>
      <c r="G13191" s="4" t="s">
        <v>53150</v>
      </c>
    </row>
    <row r="13192" spans="1:7">
      <c r="A13192" s="4" t="s">
        <v>53151</v>
      </c>
      <c r="B13192" s="4" t="s">
        <v>53152</v>
      </c>
      <c r="C13192" s="4" t="s">
        <v>464</v>
      </c>
      <c r="D13192" s="4">
        <v>37</v>
      </c>
      <c r="E13192" s="4" t="s">
        <v>53153</v>
      </c>
      <c r="F13192" s="4">
        <v>0.271377146244049</v>
      </c>
      <c r="G13192" s="4" t="s">
        <v>53154</v>
      </c>
    </row>
    <row r="13193" spans="1:7">
      <c r="A13193" s="4" t="s">
        <v>53155</v>
      </c>
      <c r="B13193" s="4" t="s">
        <v>53156</v>
      </c>
      <c r="C13193" s="4" t="s">
        <v>464</v>
      </c>
      <c r="D13193" s="4">
        <v>34</v>
      </c>
      <c r="E13193" s="4" t="s">
        <v>53157</v>
      </c>
      <c r="F13193" s="4">
        <v>0.271377146244049</v>
      </c>
      <c r="G13193" s="4" t="s">
        <v>53158</v>
      </c>
    </row>
    <row r="13194" spans="1:7">
      <c r="A13194" s="4" t="s">
        <v>53159</v>
      </c>
      <c r="B13194" s="4" t="s">
        <v>53160</v>
      </c>
      <c r="C13194" s="4" t="s">
        <v>551</v>
      </c>
      <c r="D13194" s="4">
        <v>18</v>
      </c>
      <c r="E13194" s="4" t="s">
        <v>53161</v>
      </c>
      <c r="F13194" s="4">
        <v>0.271377146244049</v>
      </c>
      <c r="G13194" s="4" t="s">
        <v>53162</v>
      </c>
    </row>
    <row r="13195" spans="1:7">
      <c r="A13195" s="4" t="s">
        <v>53163</v>
      </c>
      <c r="B13195" s="4" t="s">
        <v>53164</v>
      </c>
      <c r="C13195" s="4" t="s">
        <v>464</v>
      </c>
      <c r="D13195" s="4">
        <v>39</v>
      </c>
      <c r="E13195" s="4" t="s">
        <v>53165</v>
      </c>
      <c r="F13195" s="4">
        <v>0.27029886841774</v>
      </c>
      <c r="G13195" s="4" t="s">
        <v>53166</v>
      </c>
    </row>
    <row r="13196" spans="1:7">
      <c r="A13196" s="4" t="s">
        <v>53167</v>
      </c>
      <c r="B13196" s="4" t="s">
        <v>53168</v>
      </c>
      <c r="C13196" s="4" t="s">
        <v>464</v>
      </c>
      <c r="D13196" s="4">
        <v>35</v>
      </c>
      <c r="E13196" s="4" t="s">
        <v>53169</v>
      </c>
      <c r="F13196" s="4">
        <v>0.27029886841774</v>
      </c>
      <c r="G13196" s="4" t="s">
        <v>53170</v>
      </c>
    </row>
    <row r="13197" spans="1:7">
      <c r="A13197" s="4" t="s">
        <v>53171</v>
      </c>
      <c r="B13197" s="4" t="s">
        <v>53172</v>
      </c>
      <c r="C13197" s="4" t="s">
        <v>464</v>
      </c>
      <c r="D13197" s="4">
        <v>34</v>
      </c>
      <c r="E13197" s="4" t="s">
        <v>53173</v>
      </c>
      <c r="F13197" s="4">
        <v>0.27029886841774</v>
      </c>
      <c r="G13197" s="4" t="s">
        <v>53174</v>
      </c>
    </row>
    <row r="13198" spans="1:7">
      <c r="A13198" s="4" t="s">
        <v>53175</v>
      </c>
      <c r="B13198" s="4" t="s">
        <v>53176</v>
      </c>
      <c r="C13198" s="4" t="s">
        <v>464</v>
      </c>
      <c r="D13198" s="4">
        <v>32</v>
      </c>
      <c r="E13198" s="4" t="s">
        <v>53177</v>
      </c>
      <c r="F13198" s="4">
        <v>0.27029886841774</v>
      </c>
      <c r="G13198" s="4" t="s">
        <v>53178</v>
      </c>
    </row>
    <row r="13199" spans="1:7">
      <c r="A13199" s="4" t="s">
        <v>53179</v>
      </c>
      <c r="B13199" s="4" t="s">
        <v>53180</v>
      </c>
      <c r="C13199" s="4" t="s">
        <v>464</v>
      </c>
      <c r="D13199" s="4">
        <v>28</v>
      </c>
      <c r="E13199" s="4" t="s">
        <v>53181</v>
      </c>
      <c r="F13199" s="4">
        <v>0.27029886841774</v>
      </c>
      <c r="G13199" s="4" t="s">
        <v>53182</v>
      </c>
    </row>
    <row r="13200" spans="1:7">
      <c r="A13200" s="4" t="s">
        <v>53183</v>
      </c>
      <c r="B13200" s="4" t="s">
        <v>53184</v>
      </c>
      <c r="C13200" s="4" t="s">
        <v>464</v>
      </c>
      <c r="D13200" s="4">
        <v>27</v>
      </c>
      <c r="E13200" s="4" t="s">
        <v>53185</v>
      </c>
      <c r="F13200" s="4">
        <v>0.27029886841774</v>
      </c>
      <c r="G13200" s="4" t="s">
        <v>53186</v>
      </c>
    </row>
    <row r="13201" spans="1:7">
      <c r="A13201" s="4" t="s">
        <v>53187</v>
      </c>
      <c r="B13201" s="4" t="s">
        <v>53188</v>
      </c>
      <c r="C13201" s="4" t="s">
        <v>464</v>
      </c>
      <c r="D13201" s="4">
        <v>25</v>
      </c>
      <c r="E13201" s="4" t="s">
        <v>53189</v>
      </c>
      <c r="F13201" s="4">
        <v>0.27029886841774</v>
      </c>
      <c r="G13201" s="4" t="s">
        <v>53190</v>
      </c>
    </row>
    <row r="13202" spans="1:7">
      <c r="A13202" s="4" t="s">
        <v>53191</v>
      </c>
      <c r="B13202" s="4" t="s">
        <v>53192</v>
      </c>
      <c r="C13202" s="4" t="s">
        <v>464</v>
      </c>
      <c r="D13202" s="4">
        <v>40</v>
      </c>
      <c r="E13202" s="4" t="s">
        <v>53193</v>
      </c>
      <c r="F13202" s="4">
        <v>0.269098579883575</v>
      </c>
      <c r="G13202" s="4" t="s">
        <v>53194</v>
      </c>
    </row>
    <row r="13203" spans="1:7">
      <c r="A13203" s="4" t="s">
        <v>53195</v>
      </c>
      <c r="B13203" s="4" t="s">
        <v>53196</v>
      </c>
      <c r="C13203" s="4" t="s">
        <v>464</v>
      </c>
      <c r="D13203" s="4">
        <v>36</v>
      </c>
      <c r="E13203" s="4" t="s">
        <v>53197</v>
      </c>
      <c r="F13203" s="4">
        <v>0.269098579883575</v>
      </c>
      <c r="G13203" s="4" t="s">
        <v>53198</v>
      </c>
    </row>
    <row r="13204" spans="1:7">
      <c r="A13204" s="4" t="s">
        <v>53199</v>
      </c>
      <c r="B13204" s="4" t="s">
        <v>53200</v>
      </c>
      <c r="C13204" s="4" t="s">
        <v>464</v>
      </c>
      <c r="D13204" s="4">
        <v>41</v>
      </c>
      <c r="E13204" s="4" t="s">
        <v>53201</v>
      </c>
      <c r="F13204" s="4">
        <v>0.268823325634003</v>
      </c>
      <c r="G13204" s="4" t="s">
        <v>53202</v>
      </c>
    </row>
    <row r="13205" spans="1:7">
      <c r="A13205" s="4" t="s">
        <v>53203</v>
      </c>
      <c r="B13205" s="4" t="s">
        <v>53204</v>
      </c>
      <c r="C13205" s="4" t="s">
        <v>464</v>
      </c>
      <c r="D13205" s="4">
        <v>37</v>
      </c>
      <c r="E13205" s="4" t="s">
        <v>53205</v>
      </c>
      <c r="F13205" s="4">
        <v>0.268823325634003</v>
      </c>
      <c r="G13205" s="4" t="s">
        <v>53206</v>
      </c>
    </row>
    <row r="13206" spans="1:7">
      <c r="A13206" s="4" t="s">
        <v>53207</v>
      </c>
      <c r="B13206" s="4" t="s">
        <v>53208</v>
      </c>
      <c r="C13206" s="4" t="s">
        <v>464</v>
      </c>
      <c r="D13206" s="4">
        <v>36</v>
      </c>
      <c r="E13206" s="4" t="s">
        <v>53209</v>
      </c>
      <c r="F13206" s="4">
        <v>0.268823325634003</v>
      </c>
      <c r="G13206" s="4" t="s">
        <v>53210</v>
      </c>
    </row>
    <row r="13207" spans="1:7">
      <c r="A13207" s="4" t="s">
        <v>53211</v>
      </c>
      <c r="B13207" s="4" t="s">
        <v>53212</v>
      </c>
      <c r="C13207" s="4" t="s">
        <v>464</v>
      </c>
      <c r="D13207" s="4">
        <v>44</v>
      </c>
      <c r="E13207" s="4" t="s">
        <v>53213</v>
      </c>
      <c r="F13207" s="4">
        <v>0.267102420330048</v>
      </c>
      <c r="G13207" s="4" t="s">
        <v>53214</v>
      </c>
    </row>
    <row r="13208" spans="1:7">
      <c r="A13208" s="4" t="s">
        <v>53215</v>
      </c>
      <c r="B13208" s="4" t="s">
        <v>53216</v>
      </c>
      <c r="C13208" s="4" t="s">
        <v>464</v>
      </c>
      <c r="D13208" s="4">
        <v>37</v>
      </c>
      <c r="E13208" s="4" t="s">
        <v>53217</v>
      </c>
      <c r="F13208" s="4">
        <v>0.267102420330048</v>
      </c>
      <c r="G13208" s="4" t="s">
        <v>53218</v>
      </c>
    </row>
    <row r="13209" spans="1:7">
      <c r="A13209" s="4" t="s">
        <v>53219</v>
      </c>
      <c r="B13209" s="4" t="s">
        <v>53220</v>
      </c>
      <c r="C13209" s="4" t="s">
        <v>464</v>
      </c>
      <c r="D13209" s="4">
        <v>28</v>
      </c>
      <c r="E13209" s="4" t="s">
        <v>53221</v>
      </c>
      <c r="F13209" s="4">
        <v>0.266929090023041</v>
      </c>
      <c r="G13209" s="4" t="s">
        <v>53222</v>
      </c>
    </row>
    <row r="13210" spans="1:7">
      <c r="A13210" s="4" t="s">
        <v>53223</v>
      </c>
      <c r="B13210" s="4" t="s">
        <v>53224</v>
      </c>
      <c r="C13210" s="4" t="s">
        <v>464</v>
      </c>
      <c r="D13210" s="4">
        <v>34</v>
      </c>
      <c r="E13210" s="4" t="s">
        <v>53225</v>
      </c>
      <c r="F13210" s="4">
        <v>0.265568345785141</v>
      </c>
      <c r="G13210" s="4" t="s">
        <v>53226</v>
      </c>
    </row>
    <row r="13211" spans="1:7">
      <c r="A13211" s="4" t="s">
        <v>53227</v>
      </c>
      <c r="B13211" s="4" t="s">
        <v>53228</v>
      </c>
      <c r="C13211" s="4" t="s">
        <v>464</v>
      </c>
      <c r="D13211" s="4">
        <v>33</v>
      </c>
      <c r="E13211" s="4" t="s">
        <v>53229</v>
      </c>
      <c r="F13211" s="4">
        <v>0.265568345785141</v>
      </c>
      <c r="G13211" s="4" t="s">
        <v>53230</v>
      </c>
    </row>
    <row r="13212" spans="1:7">
      <c r="A13212" s="4" t="s">
        <v>53231</v>
      </c>
      <c r="B13212" s="4" t="s">
        <v>53232</v>
      </c>
      <c r="C13212" s="4" t="s">
        <v>464</v>
      </c>
      <c r="D13212" s="4">
        <v>33</v>
      </c>
      <c r="E13212" s="4" t="s">
        <v>53233</v>
      </c>
      <c r="F13212" s="4">
        <v>0.265568345785141</v>
      </c>
      <c r="G13212" s="4" t="s">
        <v>53234</v>
      </c>
    </row>
    <row r="13213" spans="1:7">
      <c r="A13213" s="4" t="s">
        <v>53235</v>
      </c>
      <c r="B13213" s="4" t="s">
        <v>53236</v>
      </c>
      <c r="C13213" s="4" t="s">
        <v>464</v>
      </c>
      <c r="D13213" s="4">
        <v>33</v>
      </c>
      <c r="E13213" s="4" t="s">
        <v>53237</v>
      </c>
      <c r="F13213" s="4">
        <v>0.265568345785141</v>
      </c>
      <c r="G13213" s="4" t="s">
        <v>53238</v>
      </c>
    </row>
    <row r="13214" spans="1:7">
      <c r="A13214" s="4" t="s">
        <v>53239</v>
      </c>
      <c r="B13214" s="4" t="s">
        <v>53240</v>
      </c>
      <c r="C13214" s="4" t="s">
        <v>464</v>
      </c>
      <c r="D13214" s="4">
        <v>26</v>
      </c>
      <c r="E13214" s="4" t="s">
        <v>53241</v>
      </c>
      <c r="F13214" s="4">
        <v>0.265568345785141</v>
      </c>
      <c r="G13214" s="4" t="s">
        <v>53242</v>
      </c>
    </row>
    <row r="13215" spans="1:7">
      <c r="A13215" s="4" t="s">
        <v>53243</v>
      </c>
      <c r="B13215" s="4" t="s">
        <v>53244</v>
      </c>
      <c r="C13215" s="4" t="s">
        <v>464</v>
      </c>
      <c r="D13215" s="4">
        <v>20</v>
      </c>
      <c r="E13215" s="4" t="s">
        <v>53245</v>
      </c>
      <c r="F13215" s="4">
        <v>0.265568345785141</v>
      </c>
      <c r="G13215" s="4" t="s">
        <v>53246</v>
      </c>
    </row>
    <row r="13216" spans="1:7">
      <c r="A13216" s="4" t="s">
        <v>53247</v>
      </c>
      <c r="B13216" s="4" t="s">
        <v>53248</v>
      </c>
      <c r="C13216" s="4" t="s">
        <v>551</v>
      </c>
      <c r="D13216" s="4">
        <v>19</v>
      </c>
      <c r="E13216" s="4" t="s">
        <v>53249</v>
      </c>
      <c r="F13216" s="4">
        <v>0.265568345785141</v>
      </c>
      <c r="G13216" s="4" t="s">
        <v>53250</v>
      </c>
    </row>
    <row r="13217" spans="1:7">
      <c r="A13217" s="4" t="s">
        <v>53251</v>
      </c>
      <c r="B13217" s="4" t="s">
        <v>53252</v>
      </c>
      <c r="C13217" s="4" t="s">
        <v>551</v>
      </c>
      <c r="D13217" s="4">
        <v>17</v>
      </c>
      <c r="E13217" s="4" t="s">
        <v>53253</v>
      </c>
      <c r="F13217" s="4">
        <v>0.265568345785141</v>
      </c>
      <c r="G13217" s="4" t="s">
        <v>53254</v>
      </c>
    </row>
    <row r="13218" spans="1:7">
      <c r="A13218" s="4" t="s">
        <v>53255</v>
      </c>
      <c r="B13218" s="4" t="s">
        <v>53256</v>
      </c>
      <c r="C13218" s="4" t="s">
        <v>464</v>
      </c>
      <c r="D13218" s="4">
        <v>35</v>
      </c>
      <c r="E13218" s="4" t="s">
        <v>53257</v>
      </c>
      <c r="F13218" s="4">
        <v>0.259749501943588</v>
      </c>
      <c r="G13218" s="4" t="s">
        <v>53258</v>
      </c>
    </row>
    <row r="13219" spans="1:7">
      <c r="A13219" s="4" t="s">
        <v>53259</v>
      </c>
      <c r="B13219" s="4" t="s">
        <v>53260</v>
      </c>
      <c r="C13219" s="4" t="s">
        <v>464</v>
      </c>
      <c r="D13219" s="4">
        <v>36</v>
      </c>
      <c r="E13219" s="4" t="s">
        <v>53261</v>
      </c>
      <c r="F13219" s="4">
        <v>0.25919309258461</v>
      </c>
      <c r="G13219" s="4" t="s">
        <v>53262</v>
      </c>
    </row>
    <row r="13220" spans="1:7">
      <c r="A13220" s="4" t="s">
        <v>53263</v>
      </c>
      <c r="B13220" s="4" t="s">
        <v>53264</v>
      </c>
      <c r="C13220" s="4" t="s">
        <v>551</v>
      </c>
      <c r="D13220" s="4">
        <v>16</v>
      </c>
      <c r="E13220" s="4" t="s">
        <v>53265</v>
      </c>
      <c r="F13220" s="4">
        <v>0.258944809436798</v>
      </c>
      <c r="G13220" s="4" t="s">
        <v>53266</v>
      </c>
    </row>
    <row r="13221" spans="1:7">
      <c r="A13221" s="4" t="s">
        <v>53267</v>
      </c>
      <c r="B13221" s="4" t="s">
        <v>53268</v>
      </c>
      <c r="C13221" s="4" t="s">
        <v>464</v>
      </c>
      <c r="D13221" s="4">
        <v>37</v>
      </c>
      <c r="E13221" s="4" t="s">
        <v>53269</v>
      </c>
      <c r="F13221" s="4">
        <v>0.258286476135254</v>
      </c>
      <c r="G13221" s="4" t="s">
        <v>53270</v>
      </c>
    </row>
    <row r="13222" spans="1:7">
      <c r="A13222" s="4" t="s">
        <v>53271</v>
      </c>
      <c r="B13222" s="4" t="s">
        <v>53272</v>
      </c>
      <c r="C13222" s="4" t="s">
        <v>464</v>
      </c>
      <c r="D13222" s="4">
        <v>36</v>
      </c>
      <c r="E13222" s="4" t="s">
        <v>53273</v>
      </c>
      <c r="F13222" s="4">
        <v>0.258286476135254</v>
      </c>
      <c r="G13222" s="4" t="s">
        <v>53274</v>
      </c>
    </row>
    <row r="13223" spans="1:7">
      <c r="A13223" s="4" t="s">
        <v>53275</v>
      </c>
      <c r="B13223" s="4" t="s">
        <v>53276</v>
      </c>
      <c r="C13223" s="4" t="s">
        <v>464</v>
      </c>
      <c r="D13223" s="4">
        <v>35</v>
      </c>
      <c r="E13223" s="4" t="s">
        <v>53277</v>
      </c>
      <c r="F13223" s="4">
        <v>0.258286476135254</v>
      </c>
      <c r="G13223" s="4" t="s">
        <v>53278</v>
      </c>
    </row>
    <row r="13224" spans="1:7">
      <c r="A13224" s="4" t="s">
        <v>53279</v>
      </c>
      <c r="B13224" s="4" t="s">
        <v>53280</v>
      </c>
      <c r="C13224" s="4" t="s">
        <v>464</v>
      </c>
      <c r="D13224" s="4">
        <v>35</v>
      </c>
      <c r="E13224" s="4" t="s">
        <v>53281</v>
      </c>
      <c r="F13224" s="4">
        <v>0.258286476135254</v>
      </c>
      <c r="G13224" s="4" t="s">
        <v>53282</v>
      </c>
    </row>
    <row r="13225" spans="1:7">
      <c r="A13225" s="4" t="s">
        <v>53283</v>
      </c>
      <c r="B13225" s="4" t="s">
        <v>53284</v>
      </c>
      <c r="C13225" s="4" t="s">
        <v>464</v>
      </c>
      <c r="D13225" s="4">
        <v>37</v>
      </c>
      <c r="E13225" s="4" t="s">
        <v>53285</v>
      </c>
      <c r="F13225" s="4">
        <v>0.257032990455627</v>
      </c>
      <c r="G13225" s="4" t="s">
        <v>53286</v>
      </c>
    </row>
    <row r="13226" spans="1:7">
      <c r="A13226" s="4" t="s">
        <v>53287</v>
      </c>
      <c r="B13226" s="4" t="s">
        <v>53288</v>
      </c>
      <c r="C13226" s="4" t="s">
        <v>464</v>
      </c>
      <c r="D13226" s="4">
        <v>32</v>
      </c>
      <c r="E13226" s="4" t="s">
        <v>53289</v>
      </c>
      <c r="F13226" s="4">
        <v>0.256291836500168</v>
      </c>
      <c r="G13226" s="4" t="s">
        <v>53290</v>
      </c>
    </row>
    <row r="13227" spans="1:7">
      <c r="A13227" s="4" t="s">
        <v>53291</v>
      </c>
      <c r="B13227" s="4" t="s">
        <v>53292</v>
      </c>
      <c r="C13227" s="4" t="s">
        <v>464</v>
      </c>
      <c r="D13227" s="4">
        <v>32</v>
      </c>
      <c r="E13227" s="4" t="s">
        <v>53293</v>
      </c>
      <c r="F13227" s="4">
        <v>0.256291836500168</v>
      </c>
      <c r="G13227" s="4" t="s">
        <v>53294</v>
      </c>
    </row>
    <row r="13228" spans="1:7">
      <c r="A13228" s="4" t="s">
        <v>53295</v>
      </c>
      <c r="B13228" s="4" t="s">
        <v>53296</v>
      </c>
      <c r="C13228" s="4" t="s">
        <v>464</v>
      </c>
      <c r="D13228" s="4">
        <v>31</v>
      </c>
      <c r="E13228" s="4" t="s">
        <v>53297</v>
      </c>
      <c r="F13228" s="4">
        <v>0.256291836500168</v>
      </c>
      <c r="G13228" s="4" t="s">
        <v>53298</v>
      </c>
    </row>
    <row r="13229" spans="1:7">
      <c r="A13229" s="4" t="s">
        <v>53299</v>
      </c>
      <c r="B13229" s="4" t="s">
        <v>53300</v>
      </c>
      <c r="C13229" s="4" t="s">
        <v>464</v>
      </c>
      <c r="D13229" s="4">
        <v>30</v>
      </c>
      <c r="E13229" s="4" t="s">
        <v>53301</v>
      </c>
      <c r="F13229" s="4">
        <v>0.256291836500168</v>
      </c>
      <c r="G13229" s="4" t="s">
        <v>53302</v>
      </c>
    </row>
    <row r="13230" spans="1:7">
      <c r="A13230" s="4" t="s">
        <v>53303</v>
      </c>
      <c r="B13230" s="4" t="s">
        <v>53304</v>
      </c>
      <c r="C13230" s="4" t="s">
        <v>3050</v>
      </c>
      <c r="D13230" s="4">
        <v>3</v>
      </c>
      <c r="E13230" s="4" t="s">
        <v>53305</v>
      </c>
      <c r="F13230" s="4">
        <v>0.256291836500168</v>
      </c>
      <c r="G13230" s="4" t="s">
        <v>53306</v>
      </c>
    </row>
    <row r="13231" spans="1:7">
      <c r="A13231" s="4" t="s">
        <v>53307</v>
      </c>
      <c r="B13231" s="4" t="s">
        <v>53308</v>
      </c>
      <c r="C13231" s="4" t="s">
        <v>464</v>
      </c>
      <c r="D13231" s="4">
        <v>33</v>
      </c>
      <c r="E13231" s="4" t="s">
        <v>53309</v>
      </c>
      <c r="F13231" s="4">
        <v>0.254061043262482</v>
      </c>
      <c r="G13231" s="4" t="s">
        <v>53310</v>
      </c>
    </row>
    <row r="13232" spans="1:7">
      <c r="A13232" s="4" t="s">
        <v>53311</v>
      </c>
      <c r="B13232" s="4" t="s">
        <v>53312</v>
      </c>
      <c r="C13232" s="4" t="s">
        <v>464</v>
      </c>
      <c r="D13232" s="4">
        <v>42</v>
      </c>
      <c r="E13232" s="4" t="s">
        <v>53313</v>
      </c>
      <c r="F13232" s="4">
        <v>0.252740204334259</v>
      </c>
      <c r="G13232" s="4" t="s">
        <v>53314</v>
      </c>
    </row>
    <row r="13233" spans="1:7">
      <c r="A13233" s="4" t="s">
        <v>53315</v>
      </c>
      <c r="B13233" s="4" t="s">
        <v>53316</v>
      </c>
      <c r="C13233" s="4" t="s">
        <v>464</v>
      </c>
      <c r="D13233" s="4">
        <v>40</v>
      </c>
      <c r="E13233" s="4" t="s">
        <v>53317</v>
      </c>
      <c r="F13233" s="4">
        <v>0.252740204334259</v>
      </c>
      <c r="G13233" s="4" t="s">
        <v>53318</v>
      </c>
    </row>
    <row r="13234" spans="1:7">
      <c r="A13234" s="4" t="s">
        <v>53319</v>
      </c>
      <c r="B13234" s="4" t="s">
        <v>53320</v>
      </c>
      <c r="C13234" s="4" t="s">
        <v>464</v>
      </c>
      <c r="D13234" s="4">
        <v>38</v>
      </c>
      <c r="E13234" s="4" t="s">
        <v>53321</v>
      </c>
      <c r="F13234" s="4">
        <v>0.252740204334259</v>
      </c>
      <c r="G13234" s="4" t="s">
        <v>53322</v>
      </c>
    </row>
    <row r="13235" spans="1:7">
      <c r="A13235" s="4" t="s">
        <v>53323</v>
      </c>
      <c r="B13235" s="4" t="s">
        <v>53324</v>
      </c>
      <c r="C13235" s="4" t="s">
        <v>464</v>
      </c>
      <c r="D13235" s="4">
        <v>38</v>
      </c>
      <c r="E13235" s="4" t="s">
        <v>53325</v>
      </c>
      <c r="F13235" s="4">
        <v>0.252740204334259</v>
      </c>
      <c r="G13235" s="4" t="s">
        <v>53326</v>
      </c>
    </row>
    <row r="13236" spans="1:7">
      <c r="A13236" s="4" t="s">
        <v>53327</v>
      </c>
      <c r="B13236" s="4" t="s">
        <v>53328</v>
      </c>
      <c r="C13236" s="4" t="s">
        <v>464</v>
      </c>
      <c r="D13236" s="4">
        <v>37</v>
      </c>
      <c r="E13236" s="4" t="s">
        <v>53329</v>
      </c>
      <c r="F13236" s="4">
        <v>0.252740204334259</v>
      </c>
      <c r="G13236" s="4" t="s">
        <v>53330</v>
      </c>
    </row>
    <row r="13237" spans="1:7">
      <c r="A13237" s="4" t="s">
        <v>53331</v>
      </c>
      <c r="B13237" s="4" t="s">
        <v>53332</v>
      </c>
      <c r="C13237" s="4" t="s">
        <v>464</v>
      </c>
      <c r="D13237" s="4">
        <v>36</v>
      </c>
      <c r="E13237" s="4" t="s">
        <v>53333</v>
      </c>
      <c r="F13237" s="4">
        <v>0.252740204334259</v>
      </c>
      <c r="G13237" s="4" t="s">
        <v>53334</v>
      </c>
    </row>
    <row r="13238" spans="1:7">
      <c r="A13238" s="4" t="s">
        <v>53335</v>
      </c>
      <c r="B13238" s="4" t="s">
        <v>53336</v>
      </c>
      <c r="C13238" s="4" t="s">
        <v>464</v>
      </c>
      <c r="D13238" s="4">
        <v>34</v>
      </c>
      <c r="E13238" s="4" t="s">
        <v>53337</v>
      </c>
      <c r="F13238" s="4">
        <v>0.252740204334259</v>
      </c>
      <c r="G13238" s="4" t="s">
        <v>53338</v>
      </c>
    </row>
    <row r="13239" spans="1:7">
      <c r="A13239" s="4" t="s">
        <v>53339</v>
      </c>
      <c r="B13239" s="4" t="s">
        <v>53340</v>
      </c>
      <c r="C13239" s="4" t="s">
        <v>464</v>
      </c>
      <c r="D13239" s="4">
        <v>33</v>
      </c>
      <c r="E13239" s="4" t="s">
        <v>53341</v>
      </c>
      <c r="F13239" s="4">
        <v>0.252740204334259</v>
      </c>
      <c r="G13239" s="4" t="s">
        <v>53342</v>
      </c>
    </row>
    <row r="13240" spans="1:7">
      <c r="A13240" s="4" t="s">
        <v>53343</v>
      </c>
      <c r="B13240" s="4" t="s">
        <v>53344</v>
      </c>
      <c r="C13240" s="4" t="s">
        <v>464</v>
      </c>
      <c r="D13240" s="4">
        <v>32</v>
      </c>
      <c r="E13240" s="4" t="s">
        <v>53345</v>
      </c>
      <c r="F13240" s="4">
        <v>0.252740204334259</v>
      </c>
      <c r="G13240" s="4" t="s">
        <v>53346</v>
      </c>
    </row>
    <row r="13241" spans="1:7">
      <c r="A13241" s="4" t="s">
        <v>53347</v>
      </c>
      <c r="B13241" s="4" t="s">
        <v>53348</v>
      </c>
      <c r="C13241" s="4" t="s">
        <v>464</v>
      </c>
      <c r="D13241" s="4">
        <v>32</v>
      </c>
      <c r="E13241" s="4" t="s">
        <v>53349</v>
      </c>
      <c r="F13241" s="4">
        <v>0.252740204334259</v>
      </c>
      <c r="G13241" s="4" t="s">
        <v>53350</v>
      </c>
    </row>
    <row r="13242" spans="1:7">
      <c r="A13242" s="4" t="s">
        <v>53351</v>
      </c>
      <c r="B13242" s="4" t="s">
        <v>53352</v>
      </c>
      <c r="C13242" s="4" t="s">
        <v>464</v>
      </c>
      <c r="D13242" s="4">
        <v>25</v>
      </c>
      <c r="E13242" s="4" t="s">
        <v>53353</v>
      </c>
      <c r="F13242" s="4">
        <v>0.252740204334259</v>
      </c>
      <c r="G13242" s="4" t="s">
        <v>53354</v>
      </c>
    </row>
    <row r="13243" spans="1:7">
      <c r="A13243" s="4" t="s">
        <v>53355</v>
      </c>
      <c r="B13243" s="4" t="s">
        <v>53356</v>
      </c>
      <c r="C13243" s="4" t="s">
        <v>464</v>
      </c>
      <c r="D13243" s="4">
        <v>32</v>
      </c>
      <c r="E13243" s="4" t="s">
        <v>53357</v>
      </c>
      <c r="F13243" s="4">
        <v>0.251210153102875</v>
      </c>
      <c r="G13243" s="4" t="s">
        <v>53358</v>
      </c>
    </row>
    <row r="13244" spans="1:7">
      <c r="A13244" s="4" t="s">
        <v>53359</v>
      </c>
      <c r="B13244" s="4" t="s">
        <v>53360</v>
      </c>
      <c r="C13244" s="4" t="s">
        <v>464</v>
      </c>
      <c r="D13244" s="4">
        <v>16</v>
      </c>
      <c r="E13244" s="4" t="s">
        <v>53361</v>
      </c>
      <c r="F13244" s="4">
        <v>0.251210153102875</v>
      </c>
      <c r="G13244" s="4" t="s">
        <v>53362</v>
      </c>
    </row>
    <row r="13245" spans="1:7">
      <c r="A13245" s="4" t="s">
        <v>53363</v>
      </c>
      <c r="B13245" s="4" t="s">
        <v>53364</v>
      </c>
      <c r="C13245" s="4" t="s">
        <v>464</v>
      </c>
      <c r="D13245" s="4">
        <v>39</v>
      </c>
      <c r="E13245" s="4" t="s">
        <v>53365</v>
      </c>
      <c r="F13245" s="4">
        <v>0.249975979328156</v>
      </c>
      <c r="G13245" s="4" t="s">
        <v>53366</v>
      </c>
    </row>
    <row r="13246" spans="1:7">
      <c r="A13246" s="4" t="s">
        <v>53367</v>
      </c>
      <c r="B13246" s="4" t="s">
        <v>53368</v>
      </c>
      <c r="C13246" s="4" t="s">
        <v>464</v>
      </c>
      <c r="D13246" s="4">
        <v>40</v>
      </c>
      <c r="E13246" s="4" t="s">
        <v>53369</v>
      </c>
      <c r="F13246" s="4">
        <v>0.248494222760201</v>
      </c>
      <c r="G13246" s="4" t="s">
        <v>53370</v>
      </c>
    </row>
    <row r="13247" spans="1:7">
      <c r="A13247" s="4" t="s">
        <v>53371</v>
      </c>
      <c r="B13247" s="4" t="s">
        <v>53372</v>
      </c>
      <c r="C13247" s="4" t="s">
        <v>464</v>
      </c>
      <c r="D13247" s="4">
        <v>38</v>
      </c>
      <c r="E13247" s="4" t="s">
        <v>53373</v>
      </c>
      <c r="F13247" s="4">
        <v>0.248494222760201</v>
      </c>
      <c r="G13247" s="4" t="s">
        <v>53374</v>
      </c>
    </row>
    <row r="13248" spans="1:7">
      <c r="A13248" s="4" t="s">
        <v>53375</v>
      </c>
      <c r="B13248" s="4" t="s">
        <v>53376</v>
      </c>
      <c r="C13248" s="4" t="s">
        <v>464</v>
      </c>
      <c r="D13248" s="4">
        <v>35</v>
      </c>
      <c r="E13248" s="4" t="s">
        <v>53377</v>
      </c>
      <c r="F13248" s="4">
        <v>0.248494222760201</v>
      </c>
      <c r="G13248" s="4" t="s">
        <v>53378</v>
      </c>
    </row>
    <row r="13249" spans="1:7">
      <c r="A13249" s="4" t="s">
        <v>53379</v>
      </c>
      <c r="B13249" s="4" t="s">
        <v>53380</v>
      </c>
      <c r="C13249" s="4" t="s">
        <v>464</v>
      </c>
      <c r="D13249" s="4">
        <v>32</v>
      </c>
      <c r="E13249" s="4" t="s">
        <v>53381</v>
      </c>
      <c r="F13249" s="4">
        <v>0.248494222760201</v>
      </c>
      <c r="G13249" s="4" t="s">
        <v>53382</v>
      </c>
    </row>
    <row r="13250" spans="1:7">
      <c r="A13250" s="4" t="s">
        <v>53383</v>
      </c>
      <c r="B13250" s="4" t="s">
        <v>53384</v>
      </c>
      <c r="C13250" s="4" t="s">
        <v>464</v>
      </c>
      <c r="D13250" s="4">
        <v>30</v>
      </c>
      <c r="E13250" s="4" t="s">
        <v>53385</v>
      </c>
      <c r="F13250" s="4">
        <v>0.248494222760201</v>
      </c>
      <c r="G13250" s="4" t="s">
        <v>53386</v>
      </c>
    </row>
    <row r="13251" spans="1:7">
      <c r="A13251" s="4" t="s">
        <v>53387</v>
      </c>
      <c r="B13251" s="4" t="s">
        <v>53388</v>
      </c>
      <c r="C13251" s="4" t="s">
        <v>464</v>
      </c>
      <c r="D13251" s="4">
        <v>27</v>
      </c>
      <c r="E13251" s="4" t="s">
        <v>53389</v>
      </c>
      <c r="F13251" s="4">
        <v>0.248494222760201</v>
      </c>
      <c r="G13251" s="4" t="s">
        <v>53390</v>
      </c>
    </row>
    <row r="13252" spans="1:7">
      <c r="A13252" s="4" t="s">
        <v>53391</v>
      </c>
      <c r="B13252" s="4" t="s">
        <v>53392</v>
      </c>
      <c r="C13252" s="4" t="s">
        <v>1124</v>
      </c>
      <c r="D13252" s="4">
        <v>2</v>
      </c>
      <c r="E13252" s="4" t="s">
        <v>53393</v>
      </c>
      <c r="F13252" s="4">
        <v>0.248494222760201</v>
      </c>
      <c r="G13252" s="4" t="s">
        <v>53394</v>
      </c>
    </row>
    <row r="13253" spans="1:7">
      <c r="A13253" s="4" t="s">
        <v>53395</v>
      </c>
      <c r="B13253" s="4" t="s">
        <v>53396</v>
      </c>
      <c r="C13253" s="4" t="s">
        <v>3050</v>
      </c>
      <c r="D13253" s="4">
        <v>2</v>
      </c>
      <c r="E13253" s="4" t="s">
        <v>53397</v>
      </c>
      <c r="F13253" s="4">
        <v>0.24322809278965</v>
      </c>
      <c r="G13253" s="4" t="s">
        <v>53398</v>
      </c>
    </row>
    <row r="13254" spans="1:7">
      <c r="A13254" s="4" t="s">
        <v>53399</v>
      </c>
      <c r="B13254" s="4" t="s">
        <v>53400</v>
      </c>
      <c r="C13254" s="4" t="s">
        <v>464</v>
      </c>
      <c r="D13254" s="4">
        <v>38</v>
      </c>
      <c r="E13254" s="4" t="s">
        <v>53401</v>
      </c>
      <c r="F13254" s="4">
        <v>0.24295911192894</v>
      </c>
      <c r="G13254" s="4" t="s">
        <v>53402</v>
      </c>
    </row>
    <row r="13255" spans="1:7">
      <c r="A13255" s="4" t="s">
        <v>53403</v>
      </c>
      <c r="B13255" s="4" t="s">
        <v>53404</v>
      </c>
      <c r="C13255" s="4" t="s">
        <v>464</v>
      </c>
      <c r="D13255" s="4">
        <v>37</v>
      </c>
      <c r="E13255" s="4" t="s">
        <v>53405</v>
      </c>
      <c r="F13255" s="4">
        <v>0.241449177265167</v>
      </c>
      <c r="G13255" s="4" t="s">
        <v>53406</v>
      </c>
    </row>
    <row r="13256" spans="1:7">
      <c r="A13256" s="4" t="s">
        <v>53407</v>
      </c>
      <c r="B13256" s="4" t="s">
        <v>53408</v>
      </c>
      <c r="C13256" s="4" t="s">
        <v>464</v>
      </c>
      <c r="D13256" s="4">
        <v>33</v>
      </c>
      <c r="E13256" s="4" t="s">
        <v>53409</v>
      </c>
      <c r="F13256" s="4">
        <v>0.240563482046127</v>
      </c>
      <c r="G13256" s="4" t="s">
        <v>53410</v>
      </c>
    </row>
    <row r="13257" spans="1:7">
      <c r="A13257" s="4" t="s">
        <v>53411</v>
      </c>
      <c r="B13257" s="4" t="s">
        <v>53412</v>
      </c>
      <c r="C13257" s="4" t="s">
        <v>464</v>
      </c>
      <c r="D13257" s="4">
        <v>39</v>
      </c>
      <c r="E13257" s="4" t="s">
        <v>53413</v>
      </c>
      <c r="F13257" s="4">
        <v>0.239258378744125</v>
      </c>
      <c r="G13257" s="4" t="s">
        <v>53414</v>
      </c>
    </row>
    <row r="13258" spans="1:7">
      <c r="A13258" s="4" t="s">
        <v>53415</v>
      </c>
      <c r="B13258" s="4" t="s">
        <v>53416</v>
      </c>
      <c r="C13258" s="4" t="s">
        <v>464</v>
      </c>
      <c r="D13258" s="4">
        <v>34</v>
      </c>
      <c r="E13258" s="4" t="s">
        <v>53417</v>
      </c>
      <c r="F13258" s="4">
        <v>0.239258378744125</v>
      </c>
      <c r="G13258" s="4" t="s">
        <v>53418</v>
      </c>
    </row>
    <row r="13259" spans="1:7">
      <c r="A13259" s="4" t="s">
        <v>53419</v>
      </c>
      <c r="B13259" s="4" t="s">
        <v>53420</v>
      </c>
      <c r="C13259" s="4" t="s">
        <v>464</v>
      </c>
      <c r="D13259" s="4">
        <v>37</v>
      </c>
      <c r="E13259" s="4" t="s">
        <v>53421</v>
      </c>
      <c r="F13259" s="4">
        <v>0.23914697766304</v>
      </c>
      <c r="G13259" s="4" t="s">
        <v>53422</v>
      </c>
    </row>
    <row r="13260" spans="1:7">
      <c r="A13260" s="4" t="s">
        <v>53423</v>
      </c>
      <c r="B13260" s="4" t="s">
        <v>53424</v>
      </c>
      <c r="C13260" s="4" t="s">
        <v>464</v>
      </c>
      <c r="D13260" s="4">
        <v>38</v>
      </c>
      <c r="E13260" s="4" t="s">
        <v>53425</v>
      </c>
      <c r="F13260" s="4">
        <v>0.236053124070168</v>
      </c>
      <c r="G13260" s="4" t="s">
        <v>53426</v>
      </c>
    </row>
    <row r="13261" spans="1:7">
      <c r="A13261" s="4" t="s">
        <v>53427</v>
      </c>
      <c r="B13261" s="4" t="s">
        <v>53428</v>
      </c>
      <c r="C13261" s="4" t="s">
        <v>464</v>
      </c>
      <c r="D13261" s="4">
        <v>39</v>
      </c>
      <c r="E13261" s="4" t="s">
        <v>53429</v>
      </c>
      <c r="F13261" s="4">
        <v>0.23248428106308</v>
      </c>
      <c r="G13261" s="4" t="s">
        <v>53430</v>
      </c>
    </row>
    <row r="13262" spans="1:7">
      <c r="A13262" s="4" t="s">
        <v>53431</v>
      </c>
      <c r="B13262" s="4" t="s">
        <v>53432</v>
      </c>
      <c r="C13262" s="4" t="s">
        <v>464</v>
      </c>
      <c r="D13262" s="4">
        <v>43</v>
      </c>
      <c r="E13262" s="4" t="s">
        <v>53433</v>
      </c>
      <c r="F13262" s="4">
        <v>0.22985728085041</v>
      </c>
      <c r="G13262" s="4" t="s">
        <v>53434</v>
      </c>
    </row>
    <row r="13263" spans="1:7">
      <c r="A13263" s="4" t="s">
        <v>53435</v>
      </c>
      <c r="B13263" s="4" t="s">
        <v>53436</v>
      </c>
      <c r="C13263" s="4" t="s">
        <v>464</v>
      </c>
      <c r="D13263" s="4">
        <v>43</v>
      </c>
      <c r="E13263" s="4" t="s">
        <v>53437</v>
      </c>
      <c r="F13263" s="4">
        <v>0.22985728085041</v>
      </c>
      <c r="G13263" s="4" t="s">
        <v>53438</v>
      </c>
    </row>
    <row r="13264" spans="1:7">
      <c r="A13264" s="4" t="s">
        <v>53439</v>
      </c>
      <c r="B13264" s="4" t="s">
        <v>53440</v>
      </c>
      <c r="C13264" s="4" t="s">
        <v>464</v>
      </c>
      <c r="D13264" s="4">
        <v>40</v>
      </c>
      <c r="E13264" s="4" t="s">
        <v>53441</v>
      </c>
      <c r="F13264" s="4">
        <v>0.22985728085041</v>
      </c>
      <c r="G13264" s="4" t="s">
        <v>53442</v>
      </c>
    </row>
    <row r="13265" spans="1:7">
      <c r="A13265" s="4" t="s">
        <v>53443</v>
      </c>
      <c r="B13265" s="4" t="s">
        <v>53444</v>
      </c>
      <c r="C13265" s="4" t="s">
        <v>464</v>
      </c>
      <c r="D13265" s="4">
        <v>39</v>
      </c>
      <c r="E13265" s="4" t="s">
        <v>53445</v>
      </c>
      <c r="F13265" s="4">
        <v>0.22985728085041</v>
      </c>
      <c r="G13265" s="4" t="s">
        <v>53446</v>
      </c>
    </row>
    <row r="13266" spans="1:7">
      <c r="A13266" s="4" t="s">
        <v>53447</v>
      </c>
      <c r="B13266" s="4" t="s">
        <v>53448</v>
      </c>
      <c r="C13266" s="4" t="s">
        <v>464</v>
      </c>
      <c r="D13266" s="4">
        <v>38</v>
      </c>
      <c r="E13266" s="4" t="s">
        <v>53449</v>
      </c>
      <c r="F13266" s="4">
        <v>0.22985728085041</v>
      </c>
      <c r="G13266" s="4" t="s">
        <v>53450</v>
      </c>
    </row>
    <row r="13267" spans="1:7">
      <c r="A13267" s="4" t="s">
        <v>53451</v>
      </c>
      <c r="B13267" s="4" t="s">
        <v>53452</v>
      </c>
      <c r="C13267" s="4" t="s">
        <v>464</v>
      </c>
      <c r="D13267" s="4">
        <v>38</v>
      </c>
      <c r="E13267" s="4" t="s">
        <v>53453</v>
      </c>
      <c r="F13267" s="4">
        <v>0.22985728085041</v>
      </c>
      <c r="G13267" s="4" t="s">
        <v>53454</v>
      </c>
    </row>
    <row r="13268" spans="1:7">
      <c r="A13268" s="4" t="s">
        <v>53455</v>
      </c>
      <c r="B13268" s="4" t="s">
        <v>53456</v>
      </c>
      <c r="C13268" s="4" t="s">
        <v>464</v>
      </c>
      <c r="D13268" s="4">
        <v>37</v>
      </c>
      <c r="E13268" s="4" t="s">
        <v>53457</v>
      </c>
      <c r="F13268" s="4">
        <v>0.22985728085041</v>
      </c>
      <c r="G13268" s="4" t="s">
        <v>53458</v>
      </c>
    </row>
    <row r="13269" spans="1:7">
      <c r="A13269" s="4" t="s">
        <v>53459</v>
      </c>
      <c r="B13269" s="4" t="s">
        <v>53460</v>
      </c>
      <c r="C13269" s="4" t="s">
        <v>464</v>
      </c>
      <c r="D13269" s="4">
        <v>36</v>
      </c>
      <c r="E13269" s="4" t="s">
        <v>53461</v>
      </c>
      <c r="F13269" s="4">
        <v>0.22985728085041</v>
      </c>
      <c r="G13269" s="4" t="s">
        <v>53462</v>
      </c>
    </row>
    <row r="13270" spans="1:7">
      <c r="A13270" s="4" t="s">
        <v>53463</v>
      </c>
      <c r="B13270" s="4" t="s">
        <v>53464</v>
      </c>
      <c r="C13270" s="4" t="s">
        <v>464</v>
      </c>
      <c r="D13270" s="4">
        <v>35</v>
      </c>
      <c r="E13270" s="4" t="s">
        <v>53465</v>
      </c>
      <c r="F13270" s="4">
        <v>0.22985728085041</v>
      </c>
      <c r="G13270" s="4" t="s">
        <v>53466</v>
      </c>
    </row>
    <row r="13271" spans="1:7">
      <c r="A13271" s="4" t="s">
        <v>53467</v>
      </c>
      <c r="B13271" s="4" t="s">
        <v>53468</v>
      </c>
      <c r="C13271" s="4" t="s">
        <v>464</v>
      </c>
      <c r="D13271" s="4">
        <v>35</v>
      </c>
      <c r="E13271" s="4" t="s">
        <v>53469</v>
      </c>
      <c r="F13271" s="4">
        <v>0.22985728085041</v>
      </c>
      <c r="G13271" s="4" t="s">
        <v>53470</v>
      </c>
    </row>
    <row r="13272" spans="1:7">
      <c r="A13272" s="4" t="s">
        <v>53471</v>
      </c>
      <c r="B13272" s="4" t="s">
        <v>53472</v>
      </c>
      <c r="C13272" s="4" t="s">
        <v>464</v>
      </c>
      <c r="D13272" s="4">
        <v>34</v>
      </c>
      <c r="E13272" s="4" t="s">
        <v>53473</v>
      </c>
      <c r="F13272" s="4">
        <v>0.22985728085041</v>
      </c>
      <c r="G13272" s="4" t="s">
        <v>53474</v>
      </c>
    </row>
    <row r="13273" spans="1:7">
      <c r="A13273" s="4" t="s">
        <v>53475</v>
      </c>
      <c r="B13273" s="4" t="s">
        <v>53476</v>
      </c>
      <c r="C13273" s="4" t="s">
        <v>464</v>
      </c>
      <c r="D13273" s="4">
        <v>34</v>
      </c>
      <c r="E13273" s="4" t="s">
        <v>53477</v>
      </c>
      <c r="F13273" s="4">
        <v>0.22985728085041</v>
      </c>
      <c r="G13273" s="4" t="s">
        <v>53478</v>
      </c>
    </row>
    <row r="13274" spans="1:7">
      <c r="A13274" s="4" t="s">
        <v>53479</v>
      </c>
      <c r="B13274" s="4" t="s">
        <v>53480</v>
      </c>
      <c r="C13274" s="4" t="s">
        <v>4103</v>
      </c>
      <c r="D13274" s="4">
        <v>31</v>
      </c>
      <c r="E13274" s="4" t="s">
        <v>53481</v>
      </c>
      <c r="F13274" s="4">
        <v>0.22985728085041</v>
      </c>
      <c r="G13274" s="4" t="s">
        <v>53482</v>
      </c>
    </row>
    <row r="13275" spans="1:7">
      <c r="A13275" s="4" t="s">
        <v>53483</v>
      </c>
      <c r="B13275" s="4" t="s">
        <v>53484</v>
      </c>
      <c r="C13275" s="4" t="s">
        <v>464</v>
      </c>
      <c r="D13275" s="4">
        <v>25</v>
      </c>
      <c r="E13275" s="4" t="s">
        <v>53485</v>
      </c>
      <c r="F13275" s="4">
        <v>0.22985728085041</v>
      </c>
      <c r="G13275" s="4" t="s">
        <v>53486</v>
      </c>
    </row>
    <row r="13276" spans="1:7">
      <c r="A13276" s="4" t="s">
        <v>53487</v>
      </c>
      <c r="B13276" s="4" t="s">
        <v>53488</v>
      </c>
      <c r="C13276" s="4" t="s">
        <v>551</v>
      </c>
      <c r="D13276" s="4">
        <v>16</v>
      </c>
      <c r="E13276" s="4" t="s">
        <v>53489</v>
      </c>
      <c r="F13276" s="4">
        <v>0.22985728085041</v>
      </c>
      <c r="G13276" s="4" t="s">
        <v>53490</v>
      </c>
    </row>
    <row r="13277" spans="1:7">
      <c r="A13277" s="4" t="s">
        <v>53491</v>
      </c>
      <c r="B13277" s="4" t="s">
        <v>53492</v>
      </c>
      <c r="C13277" s="4" t="s">
        <v>4103</v>
      </c>
      <c r="D13277" s="4">
        <v>15</v>
      </c>
      <c r="E13277" s="4" t="s">
        <v>53493</v>
      </c>
      <c r="F13277" s="4">
        <v>0.22985728085041</v>
      </c>
      <c r="G13277" s="4" t="s">
        <v>53494</v>
      </c>
    </row>
    <row r="13278" spans="1:7">
      <c r="A13278" s="4" t="s">
        <v>53495</v>
      </c>
      <c r="B13278" s="4" t="s">
        <v>53496</v>
      </c>
      <c r="C13278" s="4" t="s">
        <v>551</v>
      </c>
      <c r="D13278" s="4">
        <v>14</v>
      </c>
      <c r="E13278" s="4" t="s">
        <v>53497</v>
      </c>
      <c r="F13278" s="4">
        <v>0.22985728085041</v>
      </c>
      <c r="G13278" s="4" t="s">
        <v>53498</v>
      </c>
    </row>
    <row r="13279" spans="1:7">
      <c r="A13279" s="4" t="s">
        <v>53499</v>
      </c>
      <c r="B13279" s="4" t="s">
        <v>53500</v>
      </c>
      <c r="C13279" s="4" t="s">
        <v>464</v>
      </c>
      <c r="D13279" s="4">
        <v>34</v>
      </c>
      <c r="E13279" s="4" t="s">
        <v>53501</v>
      </c>
      <c r="F13279" s="4">
        <v>0.229721158742905</v>
      </c>
      <c r="G13279" s="4" t="s">
        <v>53502</v>
      </c>
    </row>
    <row r="13280" spans="1:7">
      <c r="A13280" s="4" t="s">
        <v>53503</v>
      </c>
      <c r="B13280" s="4" t="s">
        <v>53504</v>
      </c>
      <c r="C13280" s="4" t="s">
        <v>464</v>
      </c>
      <c r="D13280" s="4">
        <v>34</v>
      </c>
      <c r="E13280" s="4" t="s">
        <v>53505</v>
      </c>
      <c r="F13280" s="4">
        <v>0.229721158742905</v>
      </c>
      <c r="G13280" s="4" t="s">
        <v>53506</v>
      </c>
    </row>
    <row r="13281" spans="1:7">
      <c r="A13281" s="4" t="s">
        <v>53507</v>
      </c>
      <c r="B13281" s="4" t="s">
        <v>53508</v>
      </c>
      <c r="C13281" s="4" t="s">
        <v>464</v>
      </c>
      <c r="D13281" s="4">
        <v>33</v>
      </c>
      <c r="E13281" s="4" t="s">
        <v>53509</v>
      </c>
      <c r="F13281" s="4">
        <v>0.229721158742905</v>
      </c>
      <c r="G13281" s="4" t="s">
        <v>53510</v>
      </c>
    </row>
    <row r="13282" spans="1:7">
      <c r="A13282" s="4" t="s">
        <v>53511</v>
      </c>
      <c r="B13282" s="4" t="s">
        <v>53512</v>
      </c>
      <c r="C13282" s="4" t="s">
        <v>464</v>
      </c>
      <c r="D13282" s="4">
        <v>33</v>
      </c>
      <c r="E13282" s="4" t="s">
        <v>53513</v>
      </c>
      <c r="F13282" s="4">
        <v>0.22864243388176</v>
      </c>
      <c r="G13282" s="4" t="s">
        <v>53514</v>
      </c>
    </row>
    <row r="13283" spans="1:7">
      <c r="A13283" s="4" t="s">
        <v>53515</v>
      </c>
      <c r="B13283" s="4" t="s">
        <v>53516</v>
      </c>
      <c r="C13283" s="4" t="s">
        <v>551</v>
      </c>
      <c r="D13283" s="4">
        <v>18</v>
      </c>
      <c r="E13283" s="4" t="s">
        <v>53517</v>
      </c>
      <c r="F13283" s="4">
        <v>0.22864243388176</v>
      </c>
      <c r="G13283" s="4" t="s">
        <v>53518</v>
      </c>
    </row>
    <row r="13284" spans="1:7">
      <c r="A13284" s="4" t="s">
        <v>53519</v>
      </c>
      <c r="B13284" s="4" t="s">
        <v>53520</v>
      </c>
      <c r="C13284" s="4" t="s">
        <v>551</v>
      </c>
      <c r="D13284" s="4">
        <v>18</v>
      </c>
      <c r="E13284" s="4" t="s">
        <v>53521</v>
      </c>
      <c r="F13284" s="4">
        <v>0.22864243388176</v>
      </c>
      <c r="G13284" s="4" t="s">
        <v>53522</v>
      </c>
    </row>
    <row r="13285" spans="1:7">
      <c r="A13285" s="4" t="s">
        <v>53523</v>
      </c>
      <c r="B13285" s="4" t="s">
        <v>53524</v>
      </c>
      <c r="C13285" s="4" t="s">
        <v>551</v>
      </c>
      <c r="D13285" s="4">
        <v>17</v>
      </c>
      <c r="E13285" s="4" t="s">
        <v>53525</v>
      </c>
      <c r="F13285" s="4">
        <v>0.22864243388176</v>
      </c>
      <c r="G13285" s="4" t="s">
        <v>53526</v>
      </c>
    </row>
    <row r="13286" spans="1:7">
      <c r="A13286" s="4" t="s">
        <v>53527</v>
      </c>
      <c r="B13286" s="4" t="s">
        <v>53528</v>
      </c>
      <c r="C13286" s="4" t="s">
        <v>551</v>
      </c>
      <c r="D13286" s="4">
        <v>12</v>
      </c>
      <c r="E13286" s="4" t="s">
        <v>53529</v>
      </c>
      <c r="F13286" s="4">
        <v>0.22864243388176</v>
      </c>
      <c r="G13286" s="4" t="s">
        <v>53530</v>
      </c>
    </row>
    <row r="13287" spans="1:7">
      <c r="A13287" s="4" t="s">
        <v>53531</v>
      </c>
      <c r="B13287" s="4" t="s">
        <v>53532</v>
      </c>
      <c r="C13287" s="4" t="s">
        <v>464</v>
      </c>
      <c r="D13287" s="4">
        <v>37</v>
      </c>
      <c r="E13287" s="4" t="s">
        <v>53533</v>
      </c>
      <c r="F13287" s="4">
        <v>0.226105570793152</v>
      </c>
      <c r="G13287" s="4" t="s">
        <v>53534</v>
      </c>
    </row>
    <row r="13288" spans="1:7">
      <c r="A13288" s="4" t="s">
        <v>53535</v>
      </c>
      <c r="B13288" s="4" t="s">
        <v>53536</v>
      </c>
      <c r="C13288" s="4" t="s">
        <v>464</v>
      </c>
      <c r="D13288" s="4">
        <v>41</v>
      </c>
      <c r="E13288" s="4" t="s">
        <v>53537</v>
      </c>
      <c r="F13288" s="4">
        <v>0.22300586104393</v>
      </c>
      <c r="G13288" s="4" t="s">
        <v>53538</v>
      </c>
    </row>
    <row r="13289" spans="1:7">
      <c r="A13289" s="4" t="s">
        <v>53539</v>
      </c>
      <c r="B13289" s="4" t="s">
        <v>53540</v>
      </c>
      <c r="C13289" s="4" t="s">
        <v>464</v>
      </c>
      <c r="D13289" s="4">
        <v>37</v>
      </c>
      <c r="E13289" s="4" t="s">
        <v>53541</v>
      </c>
      <c r="F13289" s="4">
        <v>0.22300586104393</v>
      </c>
      <c r="G13289" s="4" t="s">
        <v>53542</v>
      </c>
    </row>
    <row r="13290" spans="1:7">
      <c r="A13290" s="4" t="s">
        <v>53543</v>
      </c>
      <c r="B13290" s="4" t="s">
        <v>53544</v>
      </c>
      <c r="C13290" s="4" t="s">
        <v>464</v>
      </c>
      <c r="D13290" s="4">
        <v>34</v>
      </c>
      <c r="E13290" s="4" t="s">
        <v>53545</v>
      </c>
      <c r="F13290" s="4">
        <v>0.22300586104393</v>
      </c>
      <c r="G13290" s="4" t="s">
        <v>53546</v>
      </c>
    </row>
    <row r="13291" spans="1:7">
      <c r="A13291" s="4" t="s">
        <v>53547</v>
      </c>
      <c r="B13291" s="4" t="s">
        <v>53548</v>
      </c>
      <c r="C13291" s="4" t="s">
        <v>464</v>
      </c>
      <c r="D13291" s="4">
        <v>34</v>
      </c>
      <c r="E13291" s="4" t="s">
        <v>53549</v>
      </c>
      <c r="F13291" s="4">
        <v>0.22300586104393</v>
      </c>
      <c r="G13291" s="4" t="s">
        <v>53550</v>
      </c>
    </row>
    <row r="13292" spans="1:7">
      <c r="A13292" s="4" t="s">
        <v>53551</v>
      </c>
      <c r="B13292" s="4" t="s">
        <v>53552</v>
      </c>
      <c r="C13292" s="4" t="s">
        <v>464</v>
      </c>
      <c r="D13292" s="4">
        <v>33</v>
      </c>
      <c r="E13292" s="4" t="s">
        <v>53553</v>
      </c>
      <c r="F13292" s="4">
        <v>0.22300586104393</v>
      </c>
      <c r="G13292" s="4" t="s">
        <v>53554</v>
      </c>
    </row>
    <row r="13293" spans="1:7">
      <c r="A13293" s="4" t="s">
        <v>53555</v>
      </c>
      <c r="B13293" s="4" t="s">
        <v>53556</v>
      </c>
      <c r="C13293" s="4" t="s">
        <v>464</v>
      </c>
      <c r="D13293" s="4">
        <v>33</v>
      </c>
      <c r="E13293" s="4" t="s">
        <v>53557</v>
      </c>
      <c r="F13293" s="4">
        <v>0.22300586104393</v>
      </c>
      <c r="G13293" s="4" t="s">
        <v>53558</v>
      </c>
    </row>
    <row r="13294" spans="1:7">
      <c r="A13294" s="4" t="s">
        <v>53559</v>
      </c>
      <c r="B13294" s="4" t="s">
        <v>53560</v>
      </c>
      <c r="C13294" s="4" t="s">
        <v>464</v>
      </c>
      <c r="D13294" s="4">
        <v>43</v>
      </c>
      <c r="E13294" s="4" t="s">
        <v>53561</v>
      </c>
      <c r="F13294" s="4">
        <v>0.221699714660645</v>
      </c>
      <c r="G13294" s="4" t="s">
        <v>53562</v>
      </c>
    </row>
    <row r="13295" spans="1:7">
      <c r="A13295" s="4" t="s">
        <v>53563</v>
      </c>
      <c r="B13295" s="4" t="s">
        <v>53564</v>
      </c>
      <c r="C13295" s="4" t="s">
        <v>464</v>
      </c>
      <c r="D13295" s="4">
        <v>39</v>
      </c>
      <c r="E13295" s="4" t="s">
        <v>53565</v>
      </c>
      <c r="F13295" s="4">
        <v>0.221699714660645</v>
      </c>
      <c r="G13295" s="4" t="s">
        <v>53566</v>
      </c>
    </row>
    <row r="13296" spans="1:7">
      <c r="A13296" s="4" t="s">
        <v>53567</v>
      </c>
      <c r="B13296" s="4" t="s">
        <v>53568</v>
      </c>
      <c r="C13296" s="4" t="s">
        <v>464</v>
      </c>
      <c r="D13296" s="4">
        <v>37</v>
      </c>
      <c r="E13296" s="4" t="s">
        <v>53569</v>
      </c>
      <c r="F13296" s="4">
        <v>0.221699714660645</v>
      </c>
      <c r="G13296" s="4" t="s">
        <v>53570</v>
      </c>
    </row>
    <row r="13297" spans="1:7">
      <c r="A13297" s="4" t="s">
        <v>53571</v>
      </c>
      <c r="B13297" s="4" t="s">
        <v>53572</v>
      </c>
      <c r="C13297" s="4" t="s">
        <v>464</v>
      </c>
      <c r="D13297" s="4">
        <v>36</v>
      </c>
      <c r="E13297" s="4" t="s">
        <v>53573</v>
      </c>
      <c r="F13297" s="4">
        <v>0.221699714660645</v>
      </c>
      <c r="G13297" s="4" t="s">
        <v>53574</v>
      </c>
    </row>
    <row r="13298" spans="1:7">
      <c r="A13298" s="4" t="s">
        <v>53575</v>
      </c>
      <c r="B13298" s="4" t="s">
        <v>53576</v>
      </c>
      <c r="C13298" s="4" t="s">
        <v>464</v>
      </c>
      <c r="D13298" s="4">
        <v>33</v>
      </c>
      <c r="E13298" s="4" t="s">
        <v>53577</v>
      </c>
      <c r="F13298" s="4">
        <v>0.221699714660645</v>
      </c>
      <c r="G13298" s="4" t="s">
        <v>53578</v>
      </c>
    </row>
    <row r="13299" spans="1:7">
      <c r="A13299" s="4" t="s">
        <v>53579</v>
      </c>
      <c r="B13299" s="4" t="s">
        <v>53580</v>
      </c>
      <c r="C13299" s="4" t="s">
        <v>464</v>
      </c>
      <c r="D13299" s="4">
        <v>31</v>
      </c>
      <c r="E13299" s="4" t="s">
        <v>53581</v>
      </c>
      <c r="F13299" s="4">
        <v>0.221699714660645</v>
      </c>
      <c r="G13299" s="4" t="s">
        <v>53582</v>
      </c>
    </row>
    <row r="13300" spans="1:7">
      <c r="A13300" s="4" t="s">
        <v>53583</v>
      </c>
      <c r="B13300" s="4" t="s">
        <v>53584</v>
      </c>
      <c r="C13300" s="4" t="s">
        <v>464</v>
      </c>
      <c r="D13300" s="4">
        <v>27</v>
      </c>
      <c r="E13300" s="4" t="s">
        <v>53585</v>
      </c>
      <c r="F13300" s="4">
        <v>0.221699714660645</v>
      </c>
      <c r="G13300" s="4" t="s">
        <v>53586</v>
      </c>
    </row>
    <row r="13301" spans="1:7">
      <c r="A13301" s="4" t="s">
        <v>53587</v>
      </c>
      <c r="B13301" s="4" t="s">
        <v>53588</v>
      </c>
      <c r="C13301" s="4" t="s">
        <v>1124</v>
      </c>
      <c r="D13301" s="4">
        <v>1</v>
      </c>
      <c r="E13301" s="4" t="s">
        <v>53589</v>
      </c>
      <c r="F13301" s="4">
        <v>0.221699714660645</v>
      </c>
      <c r="G13301" s="4" t="s">
        <v>53590</v>
      </c>
    </row>
    <row r="13302" spans="1:7">
      <c r="A13302" s="4" t="s">
        <v>53591</v>
      </c>
      <c r="B13302" s="4" t="s">
        <v>53592</v>
      </c>
      <c r="C13302" s="4" t="s">
        <v>464</v>
      </c>
      <c r="D13302" s="4">
        <v>37</v>
      </c>
      <c r="E13302" s="4" t="s">
        <v>53593</v>
      </c>
      <c r="F13302" s="4">
        <v>0.221250474452972</v>
      </c>
      <c r="G13302" s="4" t="s">
        <v>53594</v>
      </c>
    </row>
    <row r="13303" spans="1:7">
      <c r="A13303" s="4" t="s">
        <v>53595</v>
      </c>
      <c r="B13303" s="4" t="s">
        <v>53596</v>
      </c>
      <c r="C13303" s="4" t="s">
        <v>464</v>
      </c>
      <c r="D13303" s="4">
        <v>35</v>
      </c>
      <c r="E13303" s="4" t="s">
        <v>53597</v>
      </c>
      <c r="F13303" s="4">
        <v>0.217930838465691</v>
      </c>
      <c r="G13303" s="4" t="s">
        <v>53598</v>
      </c>
    </row>
    <row r="13304" spans="1:7">
      <c r="A13304" s="4" t="s">
        <v>53599</v>
      </c>
      <c r="B13304" s="4" t="s">
        <v>53600</v>
      </c>
      <c r="C13304" s="4" t="s">
        <v>464</v>
      </c>
      <c r="D13304" s="4">
        <v>41</v>
      </c>
      <c r="E13304" s="4" t="s">
        <v>53601</v>
      </c>
      <c r="F13304" s="4">
        <v>0.212914079427719</v>
      </c>
      <c r="G13304" s="4" t="s">
        <v>53602</v>
      </c>
    </row>
    <row r="13305" spans="1:7">
      <c r="A13305" s="4" t="s">
        <v>53603</v>
      </c>
      <c r="B13305" s="4" t="s">
        <v>53604</v>
      </c>
      <c r="C13305" s="4" t="s">
        <v>464</v>
      </c>
      <c r="D13305" s="4">
        <v>40</v>
      </c>
      <c r="E13305" s="4" t="s">
        <v>53605</v>
      </c>
      <c r="F13305" s="4">
        <v>0.212914079427719</v>
      </c>
      <c r="G13305" s="4" t="s">
        <v>53606</v>
      </c>
    </row>
    <row r="13306" spans="1:7">
      <c r="A13306" s="4" t="s">
        <v>53607</v>
      </c>
      <c r="B13306" s="4" t="s">
        <v>53608</v>
      </c>
      <c r="C13306" s="4" t="s">
        <v>464</v>
      </c>
      <c r="D13306" s="4">
        <v>40</v>
      </c>
      <c r="E13306" s="4" t="s">
        <v>53609</v>
      </c>
      <c r="F13306" s="4">
        <v>0.212914079427719</v>
      </c>
      <c r="G13306" s="4" t="s">
        <v>53610</v>
      </c>
    </row>
    <row r="13307" spans="1:7">
      <c r="A13307" s="4" t="s">
        <v>53611</v>
      </c>
      <c r="B13307" s="4" t="s">
        <v>53612</v>
      </c>
      <c r="C13307" s="4" t="s">
        <v>464</v>
      </c>
      <c r="D13307" s="4">
        <v>38</v>
      </c>
      <c r="E13307" s="4" t="s">
        <v>53613</v>
      </c>
      <c r="F13307" s="4">
        <v>0.212914079427719</v>
      </c>
      <c r="G13307" s="4" t="s">
        <v>53614</v>
      </c>
    </row>
    <row r="13308" spans="1:7">
      <c r="A13308" s="4" t="s">
        <v>53615</v>
      </c>
      <c r="B13308" s="4" t="s">
        <v>53616</v>
      </c>
      <c r="C13308" s="4" t="s">
        <v>464</v>
      </c>
      <c r="D13308" s="4">
        <v>34</v>
      </c>
      <c r="E13308" s="4" t="s">
        <v>53617</v>
      </c>
      <c r="F13308" s="4">
        <v>0.212914079427719</v>
      </c>
      <c r="G13308" s="4" t="s">
        <v>53618</v>
      </c>
    </row>
    <row r="13309" spans="1:7">
      <c r="A13309" s="4" t="s">
        <v>53619</v>
      </c>
      <c r="B13309" s="4" t="s">
        <v>53620</v>
      </c>
      <c r="C13309" s="4" t="s">
        <v>464</v>
      </c>
      <c r="D13309" s="4">
        <v>34</v>
      </c>
      <c r="E13309" s="4" t="s">
        <v>53621</v>
      </c>
      <c r="F13309" s="4">
        <v>0.212914079427719</v>
      </c>
      <c r="G13309" s="4" t="s">
        <v>53622</v>
      </c>
    </row>
    <row r="13310" spans="1:7">
      <c r="A13310" s="4" t="s">
        <v>53623</v>
      </c>
      <c r="B13310" s="4" t="s">
        <v>53624</v>
      </c>
      <c r="C13310" s="4" t="s">
        <v>464</v>
      </c>
      <c r="D13310" s="4">
        <v>44</v>
      </c>
      <c r="E13310" s="4" t="s">
        <v>53625</v>
      </c>
      <c r="F13310" s="4">
        <v>0.211302921175957</v>
      </c>
      <c r="G13310" s="4" t="s">
        <v>53626</v>
      </c>
    </row>
    <row r="13311" spans="1:7">
      <c r="A13311" s="4" t="s">
        <v>897</v>
      </c>
      <c r="B13311" s="4" t="s">
        <v>898</v>
      </c>
      <c r="C13311" s="4" t="s">
        <v>464</v>
      </c>
      <c r="D13311" s="4">
        <v>38</v>
      </c>
      <c r="E13311" s="4" t="s">
        <v>899</v>
      </c>
      <c r="F13311" s="4">
        <v>0.211302921175957</v>
      </c>
      <c r="G13311" s="4" t="s">
        <v>900</v>
      </c>
    </row>
    <row r="13312" spans="1:7">
      <c r="A13312" s="4" t="s">
        <v>909</v>
      </c>
      <c r="B13312" s="4" t="s">
        <v>910</v>
      </c>
      <c r="C13312" s="4" t="s">
        <v>464</v>
      </c>
      <c r="D13312" s="4">
        <v>37</v>
      </c>
      <c r="E13312" s="4" t="s">
        <v>911</v>
      </c>
      <c r="F13312" s="4">
        <v>0.211302921175957</v>
      </c>
      <c r="G13312" s="4" t="s">
        <v>912</v>
      </c>
    </row>
    <row r="13313" spans="1:7">
      <c r="A13313" s="4" t="s">
        <v>53627</v>
      </c>
      <c r="B13313" s="4" t="s">
        <v>53628</v>
      </c>
      <c r="C13313" s="4" t="s">
        <v>464</v>
      </c>
      <c r="D13313" s="4">
        <v>32</v>
      </c>
      <c r="E13313" s="4" t="s">
        <v>53629</v>
      </c>
      <c r="F13313" s="4">
        <v>0.211302921175957</v>
      </c>
      <c r="G13313" s="4" t="s">
        <v>53630</v>
      </c>
    </row>
    <row r="13314" spans="1:7">
      <c r="A13314" s="4" t="s">
        <v>53631</v>
      </c>
      <c r="B13314" s="4" t="s">
        <v>53632</v>
      </c>
      <c r="C13314" s="4" t="s">
        <v>464</v>
      </c>
      <c r="D13314" s="4">
        <v>8</v>
      </c>
      <c r="E13314" s="4" t="s">
        <v>53633</v>
      </c>
      <c r="F13314" s="4">
        <v>0.211302921175957</v>
      </c>
      <c r="G13314" s="4" t="s">
        <v>53634</v>
      </c>
    </row>
    <row r="13315" spans="1:7">
      <c r="A13315" s="4" t="s">
        <v>53635</v>
      </c>
      <c r="B13315" s="4" t="s">
        <v>53636</v>
      </c>
      <c r="C13315" s="4" t="s">
        <v>464</v>
      </c>
      <c r="D13315" s="4">
        <v>37</v>
      </c>
      <c r="E13315" s="4" t="s">
        <v>53637</v>
      </c>
      <c r="F13315" s="4">
        <v>0.204889446496964</v>
      </c>
      <c r="G13315" s="4" t="s">
        <v>53638</v>
      </c>
    </row>
    <row r="13316" spans="1:7">
      <c r="A13316" s="4" t="s">
        <v>53639</v>
      </c>
      <c r="B13316" s="4" t="s">
        <v>53640</v>
      </c>
      <c r="C13316" s="4" t="s">
        <v>464</v>
      </c>
      <c r="D13316" s="4">
        <v>37</v>
      </c>
      <c r="E13316" s="4" t="s">
        <v>53641</v>
      </c>
      <c r="F13316" s="4">
        <v>0.204889446496964</v>
      </c>
      <c r="G13316" s="4" t="s">
        <v>53642</v>
      </c>
    </row>
    <row r="13317" spans="1:7">
      <c r="A13317" s="4" t="s">
        <v>53643</v>
      </c>
      <c r="B13317" s="4" t="s">
        <v>53644</v>
      </c>
      <c r="C13317" s="4" t="s">
        <v>464</v>
      </c>
      <c r="D13317" s="4">
        <v>34</v>
      </c>
      <c r="E13317" s="4" t="s">
        <v>53645</v>
      </c>
      <c r="F13317" s="4">
        <v>0.204889446496964</v>
      </c>
      <c r="G13317" s="4" t="s">
        <v>53646</v>
      </c>
    </row>
    <row r="13318" spans="1:7">
      <c r="A13318" s="4" t="s">
        <v>53647</v>
      </c>
      <c r="B13318" s="4" t="s">
        <v>53648</v>
      </c>
      <c r="C13318" s="4" t="s">
        <v>464</v>
      </c>
      <c r="D13318" s="4">
        <v>38</v>
      </c>
      <c r="E13318" s="4" t="s">
        <v>53649</v>
      </c>
      <c r="F13318" s="4">
        <v>0.203691810369492</v>
      </c>
      <c r="G13318" s="4" t="s">
        <v>53650</v>
      </c>
    </row>
    <row r="13319" spans="1:7">
      <c r="A13319" s="4" t="s">
        <v>53651</v>
      </c>
      <c r="B13319" s="4" t="s">
        <v>53652</v>
      </c>
      <c r="C13319" s="4" t="s">
        <v>464</v>
      </c>
      <c r="D13319" s="4">
        <v>40</v>
      </c>
      <c r="E13319" s="4" t="s">
        <v>53653</v>
      </c>
      <c r="F13319" s="4">
        <v>0.202071756124496</v>
      </c>
      <c r="G13319" s="4" t="s">
        <v>53654</v>
      </c>
    </row>
    <row r="13320" spans="1:7">
      <c r="A13320" s="4" t="s">
        <v>53655</v>
      </c>
      <c r="B13320" s="4" t="s">
        <v>53656</v>
      </c>
      <c r="C13320" s="4" t="s">
        <v>464</v>
      </c>
      <c r="D13320" s="4">
        <v>36</v>
      </c>
      <c r="E13320" s="4" t="s">
        <v>53657</v>
      </c>
      <c r="F13320" s="4">
        <v>0.202071756124496</v>
      </c>
      <c r="G13320" s="4" t="s">
        <v>53658</v>
      </c>
    </row>
    <row r="13321" spans="1:7">
      <c r="A13321" s="4" t="s">
        <v>53659</v>
      </c>
      <c r="B13321" s="4" t="s">
        <v>53660</v>
      </c>
      <c r="C13321" s="4" t="s">
        <v>464</v>
      </c>
      <c r="D13321" s="4">
        <v>34</v>
      </c>
      <c r="E13321" s="4" t="s">
        <v>53661</v>
      </c>
      <c r="F13321" s="4">
        <v>0.202071756124496</v>
      </c>
      <c r="G13321" s="4" t="s">
        <v>53662</v>
      </c>
    </row>
    <row r="13322" spans="1:7">
      <c r="A13322" s="4" t="s">
        <v>53663</v>
      </c>
      <c r="B13322" s="4" t="s">
        <v>53664</v>
      </c>
      <c r="C13322" s="4" t="s">
        <v>464</v>
      </c>
      <c r="D13322" s="4">
        <v>34</v>
      </c>
      <c r="E13322" s="4" t="s">
        <v>53665</v>
      </c>
      <c r="F13322" s="4">
        <v>0.202071756124496</v>
      </c>
      <c r="G13322" s="4" t="s">
        <v>53666</v>
      </c>
    </row>
    <row r="13323" spans="1:7">
      <c r="A13323" s="4" t="s">
        <v>53667</v>
      </c>
      <c r="B13323" s="4" t="s">
        <v>53668</v>
      </c>
      <c r="C13323" s="4" t="s">
        <v>464</v>
      </c>
      <c r="D13323" s="4">
        <v>33</v>
      </c>
      <c r="E13323" s="4" t="s">
        <v>53669</v>
      </c>
      <c r="F13323" s="4">
        <v>0.202071756124496</v>
      </c>
      <c r="G13323" s="4" t="s">
        <v>53670</v>
      </c>
    </row>
    <row r="13324" spans="1:7">
      <c r="A13324" s="4" t="s">
        <v>53671</v>
      </c>
      <c r="B13324" s="4" t="s">
        <v>53672</v>
      </c>
      <c r="C13324" s="4" t="s">
        <v>464</v>
      </c>
      <c r="D13324" s="4">
        <v>33</v>
      </c>
      <c r="E13324" s="4" t="s">
        <v>53673</v>
      </c>
      <c r="F13324" s="4">
        <v>0.202071756124496</v>
      </c>
      <c r="G13324" s="4" t="s">
        <v>53674</v>
      </c>
    </row>
    <row r="13325" spans="1:7">
      <c r="A13325" s="4" t="s">
        <v>53675</v>
      </c>
      <c r="B13325" s="4" t="s">
        <v>53676</v>
      </c>
      <c r="C13325" s="4" t="s">
        <v>464</v>
      </c>
      <c r="D13325" s="4">
        <v>33</v>
      </c>
      <c r="E13325" s="4" t="s">
        <v>53677</v>
      </c>
      <c r="F13325" s="4">
        <v>0.202071756124496</v>
      </c>
      <c r="G13325" s="4" t="s">
        <v>53678</v>
      </c>
    </row>
    <row r="13326" spans="1:7">
      <c r="A13326" s="4" t="s">
        <v>53679</v>
      </c>
      <c r="B13326" s="4" t="s">
        <v>53680</v>
      </c>
      <c r="C13326" s="4" t="s">
        <v>464</v>
      </c>
      <c r="D13326" s="4">
        <v>30</v>
      </c>
      <c r="E13326" s="4" t="s">
        <v>53681</v>
      </c>
      <c r="F13326" s="4">
        <v>0.202071756124496</v>
      </c>
      <c r="G13326" s="4" t="s">
        <v>53682</v>
      </c>
    </row>
    <row r="13327" spans="1:7">
      <c r="A13327" s="4" t="s">
        <v>53683</v>
      </c>
      <c r="B13327" s="4" t="s">
        <v>53684</v>
      </c>
      <c r="C13327" s="4" t="s">
        <v>464</v>
      </c>
      <c r="D13327" s="4">
        <v>37</v>
      </c>
      <c r="E13327" s="4" t="s">
        <v>53685</v>
      </c>
      <c r="F13327" s="4">
        <v>0.198816791176796</v>
      </c>
      <c r="G13327" s="4" t="s">
        <v>53686</v>
      </c>
    </row>
    <row r="13328" spans="1:7">
      <c r="A13328" s="4" t="s">
        <v>53687</v>
      </c>
      <c r="B13328" s="4" t="s">
        <v>53688</v>
      </c>
      <c r="C13328" s="4" t="s">
        <v>464</v>
      </c>
      <c r="D13328" s="4">
        <v>37</v>
      </c>
      <c r="E13328" s="4" t="s">
        <v>53689</v>
      </c>
      <c r="F13328" s="4">
        <v>0.198816791176796</v>
      </c>
      <c r="G13328" s="4" t="s">
        <v>53690</v>
      </c>
    </row>
    <row r="13329" spans="1:7">
      <c r="A13329" s="4" t="s">
        <v>53691</v>
      </c>
      <c r="B13329" s="4" t="s">
        <v>53692</v>
      </c>
      <c r="C13329" s="4" t="s">
        <v>464</v>
      </c>
      <c r="D13329" s="4">
        <v>36</v>
      </c>
      <c r="E13329" s="4" t="s">
        <v>53693</v>
      </c>
      <c r="F13329" s="4">
        <v>0.198816791176796</v>
      </c>
      <c r="G13329" s="4" t="s">
        <v>53694</v>
      </c>
    </row>
    <row r="13330" spans="1:7">
      <c r="A13330" s="4" t="s">
        <v>53695</v>
      </c>
      <c r="B13330" s="4" t="s">
        <v>53696</v>
      </c>
      <c r="C13330" s="4" t="s">
        <v>464</v>
      </c>
      <c r="D13330" s="4">
        <v>35</v>
      </c>
      <c r="E13330" s="4" t="s">
        <v>53697</v>
      </c>
      <c r="F13330" s="4">
        <v>0.198816791176796</v>
      </c>
      <c r="G13330" s="4" t="s">
        <v>53698</v>
      </c>
    </row>
    <row r="13331" spans="1:7">
      <c r="A13331" s="4" t="s">
        <v>53699</v>
      </c>
      <c r="B13331" s="4" t="s">
        <v>53700</v>
      </c>
      <c r="C13331" s="4" t="s">
        <v>551</v>
      </c>
      <c r="D13331" s="4">
        <v>18</v>
      </c>
      <c r="E13331" s="4" t="s">
        <v>53701</v>
      </c>
      <c r="F13331" s="4">
        <v>0.198816791176796</v>
      </c>
      <c r="G13331" s="4" t="s">
        <v>53702</v>
      </c>
    </row>
    <row r="13332" spans="1:7">
      <c r="A13332" s="4" t="s">
        <v>53703</v>
      </c>
      <c r="B13332" s="4" t="s">
        <v>53704</v>
      </c>
      <c r="C13332" s="4" t="s">
        <v>551</v>
      </c>
      <c r="D13332" s="4">
        <v>15</v>
      </c>
      <c r="E13332" s="4" t="s">
        <v>53705</v>
      </c>
      <c r="F13332" s="4">
        <v>0.198816791176796</v>
      </c>
      <c r="G13332" s="4" t="s">
        <v>53706</v>
      </c>
    </row>
    <row r="13333" spans="1:7">
      <c r="A13333" s="4" t="s">
        <v>53707</v>
      </c>
      <c r="B13333" s="4" t="s">
        <v>53708</v>
      </c>
      <c r="C13333" s="4" t="s">
        <v>464</v>
      </c>
      <c r="D13333" s="4">
        <v>14</v>
      </c>
      <c r="E13333" s="4" t="s">
        <v>53709</v>
      </c>
      <c r="F13333" s="4">
        <v>0.198816791176796</v>
      </c>
      <c r="G13333" s="4" t="s">
        <v>53710</v>
      </c>
    </row>
    <row r="13334" spans="1:7">
      <c r="A13334" s="4" t="s">
        <v>53711</v>
      </c>
      <c r="B13334" s="4" t="s">
        <v>53712</v>
      </c>
      <c r="C13334" s="4" t="s">
        <v>3050</v>
      </c>
      <c r="D13334" s="4">
        <v>2</v>
      </c>
      <c r="E13334" s="4" t="s">
        <v>53713</v>
      </c>
      <c r="F13334" s="4">
        <v>0.198816791176796</v>
      </c>
      <c r="G13334" s="4" t="s">
        <v>53714</v>
      </c>
    </row>
    <row r="13335" spans="1:7">
      <c r="A13335" s="4" t="s">
        <v>53715</v>
      </c>
      <c r="B13335" s="4" t="s">
        <v>53716</v>
      </c>
      <c r="C13335" s="4" t="s">
        <v>464</v>
      </c>
      <c r="D13335" s="4">
        <v>36</v>
      </c>
      <c r="E13335" s="4" t="s">
        <v>53717</v>
      </c>
      <c r="F13335" s="4">
        <v>0.193744242191315</v>
      </c>
      <c r="G13335" s="4" t="s">
        <v>53718</v>
      </c>
    </row>
    <row r="13336" spans="1:7">
      <c r="A13336" s="4" t="s">
        <v>53719</v>
      </c>
      <c r="B13336" s="4" t="s">
        <v>53720</v>
      </c>
      <c r="C13336" s="4" t="s">
        <v>464</v>
      </c>
      <c r="D13336" s="4">
        <v>34</v>
      </c>
      <c r="E13336" s="4" t="s">
        <v>53721</v>
      </c>
      <c r="F13336" s="4">
        <v>0.193744242191315</v>
      </c>
      <c r="G13336" s="4" t="s">
        <v>53722</v>
      </c>
    </row>
    <row r="13337" spans="1:7">
      <c r="A13337" s="4" t="s">
        <v>53723</v>
      </c>
      <c r="B13337" s="4" t="s">
        <v>53724</v>
      </c>
      <c r="C13337" s="4" t="s">
        <v>3050</v>
      </c>
      <c r="D13337" s="4">
        <v>2</v>
      </c>
      <c r="E13337" s="4" t="s">
        <v>53725</v>
      </c>
      <c r="F13337" s="4">
        <v>0.193744242191315</v>
      </c>
      <c r="G13337" s="4" t="s">
        <v>53726</v>
      </c>
    </row>
    <row r="13338" spans="1:7">
      <c r="A13338" s="4" t="s">
        <v>53727</v>
      </c>
      <c r="B13338" s="4" t="s">
        <v>53728</v>
      </c>
      <c r="C13338" s="4" t="s">
        <v>3050</v>
      </c>
      <c r="D13338" s="4">
        <v>2</v>
      </c>
      <c r="E13338" s="4" t="s">
        <v>53729</v>
      </c>
      <c r="F13338" s="4">
        <v>0.193744242191315</v>
      </c>
      <c r="G13338" s="4" t="s">
        <v>53730</v>
      </c>
    </row>
    <row r="13339" spans="1:7">
      <c r="A13339" s="4" t="s">
        <v>53731</v>
      </c>
      <c r="B13339" s="4" t="s">
        <v>53732</v>
      </c>
      <c r="C13339" s="4" t="s">
        <v>3050</v>
      </c>
      <c r="D13339" s="4">
        <v>2</v>
      </c>
      <c r="E13339" s="4" t="s">
        <v>53733</v>
      </c>
      <c r="F13339" s="4">
        <v>0.193744242191315</v>
      </c>
      <c r="G13339" s="4" t="s">
        <v>53734</v>
      </c>
    </row>
    <row r="13340" spans="1:7">
      <c r="A13340" s="4" t="s">
        <v>53735</v>
      </c>
      <c r="B13340" s="4" t="s">
        <v>53736</v>
      </c>
      <c r="C13340" s="4" t="s">
        <v>3050</v>
      </c>
      <c r="D13340" s="4">
        <v>2</v>
      </c>
      <c r="E13340" s="4" t="s">
        <v>53737</v>
      </c>
      <c r="F13340" s="4">
        <v>0.193744242191315</v>
      </c>
      <c r="G13340" s="4" t="s">
        <v>53738</v>
      </c>
    </row>
    <row r="13341" spans="1:7">
      <c r="A13341" s="4" t="s">
        <v>53739</v>
      </c>
      <c r="B13341" s="4" t="s">
        <v>53740</v>
      </c>
      <c r="C13341" s="4" t="s">
        <v>3050</v>
      </c>
      <c r="D13341" s="4">
        <v>2</v>
      </c>
      <c r="E13341" s="4" t="s">
        <v>53741</v>
      </c>
      <c r="F13341" s="4">
        <v>0.193744242191315</v>
      </c>
      <c r="G13341" s="4" t="s">
        <v>53742</v>
      </c>
    </row>
    <row r="13342" spans="1:7">
      <c r="A13342" s="4" t="s">
        <v>53743</v>
      </c>
      <c r="B13342" s="4" t="s">
        <v>53744</v>
      </c>
      <c r="C13342" s="4" t="s">
        <v>3050</v>
      </c>
      <c r="D13342" s="4">
        <v>2</v>
      </c>
      <c r="E13342" s="4" t="s">
        <v>53745</v>
      </c>
      <c r="F13342" s="4">
        <v>0.193744242191315</v>
      </c>
      <c r="G13342" s="4" t="s">
        <v>53746</v>
      </c>
    </row>
    <row r="13343" spans="1:7">
      <c r="A13343" s="4" t="s">
        <v>53747</v>
      </c>
      <c r="B13343" s="4" t="s">
        <v>53748</v>
      </c>
      <c r="C13343" s="4" t="s">
        <v>3050</v>
      </c>
      <c r="D13343" s="4">
        <v>2</v>
      </c>
      <c r="E13343" s="4" t="s">
        <v>53749</v>
      </c>
      <c r="F13343" s="4">
        <v>0.193744242191315</v>
      </c>
      <c r="G13343" s="4" t="s">
        <v>53750</v>
      </c>
    </row>
    <row r="13344" spans="1:7">
      <c r="A13344" s="4" t="s">
        <v>53751</v>
      </c>
      <c r="B13344" s="4" t="s">
        <v>53752</v>
      </c>
      <c r="C13344" s="4" t="s">
        <v>3050</v>
      </c>
      <c r="D13344" s="4">
        <v>2</v>
      </c>
      <c r="E13344" s="4" t="s">
        <v>53753</v>
      </c>
      <c r="F13344" s="4">
        <v>0.193744242191315</v>
      </c>
      <c r="G13344" s="4" t="s">
        <v>53754</v>
      </c>
    </row>
    <row r="13345" spans="1:7">
      <c r="A13345" s="4" t="s">
        <v>53755</v>
      </c>
      <c r="B13345" s="4" t="s">
        <v>53756</v>
      </c>
      <c r="C13345" s="4" t="s">
        <v>3050</v>
      </c>
      <c r="D13345" s="4">
        <v>2</v>
      </c>
      <c r="E13345" s="4" t="s">
        <v>53757</v>
      </c>
      <c r="F13345" s="4">
        <v>0.193744242191315</v>
      </c>
      <c r="G13345" s="4" t="s">
        <v>53758</v>
      </c>
    </row>
    <row r="13346" spans="1:7">
      <c r="A13346" s="4" t="s">
        <v>53759</v>
      </c>
      <c r="B13346" s="4" t="s">
        <v>53760</v>
      </c>
      <c r="C13346" s="4" t="s">
        <v>464</v>
      </c>
      <c r="D13346" s="4">
        <v>36</v>
      </c>
      <c r="E13346" s="4" t="s">
        <v>53761</v>
      </c>
      <c r="F13346" s="4">
        <v>0.190281435847282</v>
      </c>
      <c r="G13346" s="4" t="s">
        <v>53762</v>
      </c>
    </row>
    <row r="13347" spans="1:7">
      <c r="A13347" s="4" t="s">
        <v>53763</v>
      </c>
      <c r="B13347" s="4" t="s">
        <v>53764</v>
      </c>
      <c r="C13347" s="4" t="s">
        <v>464</v>
      </c>
      <c r="D13347" s="4">
        <v>34</v>
      </c>
      <c r="E13347" s="4" t="s">
        <v>53765</v>
      </c>
      <c r="F13347" s="4">
        <v>0.190281435847282</v>
      </c>
      <c r="G13347" s="4" t="s">
        <v>53766</v>
      </c>
    </row>
    <row r="13348" spans="1:7">
      <c r="A13348" s="4" t="s">
        <v>53767</v>
      </c>
      <c r="B13348" s="4" t="s">
        <v>53768</v>
      </c>
      <c r="C13348" s="4" t="s">
        <v>464</v>
      </c>
      <c r="D13348" s="4">
        <v>33</v>
      </c>
      <c r="E13348" s="4" t="s">
        <v>53769</v>
      </c>
      <c r="F13348" s="4">
        <v>0.190281435847282</v>
      </c>
      <c r="G13348" s="4" t="s">
        <v>53770</v>
      </c>
    </row>
    <row r="13349" spans="1:7">
      <c r="A13349" s="4" t="s">
        <v>53771</v>
      </c>
      <c r="B13349" s="4" t="s">
        <v>53772</v>
      </c>
      <c r="C13349" s="4" t="s">
        <v>464</v>
      </c>
      <c r="D13349" s="4">
        <v>33</v>
      </c>
      <c r="E13349" s="4" t="s">
        <v>53773</v>
      </c>
      <c r="F13349" s="4">
        <v>0.190281435847282</v>
      </c>
      <c r="G13349" s="4" t="s">
        <v>53774</v>
      </c>
    </row>
    <row r="13350" spans="1:7">
      <c r="A13350" s="4" t="s">
        <v>53775</v>
      </c>
      <c r="B13350" s="4" t="s">
        <v>53776</v>
      </c>
      <c r="C13350" s="4" t="s">
        <v>464</v>
      </c>
      <c r="D13350" s="4">
        <v>28</v>
      </c>
      <c r="E13350" s="4" t="s">
        <v>53777</v>
      </c>
      <c r="F13350" s="4">
        <v>0.190281435847282</v>
      </c>
      <c r="G13350" s="4" t="s">
        <v>53778</v>
      </c>
    </row>
    <row r="13351" spans="1:7">
      <c r="A13351" s="4" t="s">
        <v>53779</v>
      </c>
      <c r="B13351" s="4" t="s">
        <v>53780</v>
      </c>
      <c r="C13351" s="4" t="s">
        <v>4103</v>
      </c>
      <c r="D13351" s="4">
        <v>23</v>
      </c>
      <c r="E13351" s="4" t="s">
        <v>53781</v>
      </c>
      <c r="F13351" s="4">
        <v>0.190281435847282</v>
      </c>
      <c r="G13351" s="4" t="s">
        <v>53782</v>
      </c>
    </row>
    <row r="13352" spans="1:7">
      <c r="A13352" s="4" t="s">
        <v>53783</v>
      </c>
      <c r="B13352" s="4" t="s">
        <v>53784</v>
      </c>
      <c r="C13352" s="4" t="s">
        <v>464</v>
      </c>
      <c r="D13352" s="4">
        <v>36</v>
      </c>
      <c r="E13352" s="4" t="s">
        <v>53785</v>
      </c>
      <c r="F13352" s="4">
        <v>0.190086781978607</v>
      </c>
      <c r="G13352" s="4" t="s">
        <v>53786</v>
      </c>
    </row>
    <row r="13353" spans="1:7">
      <c r="A13353" s="4" t="s">
        <v>53787</v>
      </c>
      <c r="B13353" s="4" t="s">
        <v>53788</v>
      </c>
      <c r="C13353" s="4" t="s">
        <v>464</v>
      </c>
      <c r="D13353" s="4">
        <v>30</v>
      </c>
      <c r="E13353" s="4" t="s">
        <v>53789</v>
      </c>
      <c r="F13353" s="4">
        <v>0.190086781978607</v>
      </c>
      <c r="G13353" s="4" t="s">
        <v>53790</v>
      </c>
    </row>
    <row r="13354" spans="1:7">
      <c r="A13354" s="4" t="s">
        <v>53791</v>
      </c>
      <c r="B13354" s="4" t="s">
        <v>53792</v>
      </c>
      <c r="C13354" s="4" t="s">
        <v>4103</v>
      </c>
      <c r="D13354" s="4">
        <v>18</v>
      </c>
      <c r="E13354" s="4" t="s">
        <v>53793</v>
      </c>
      <c r="F13354" s="4">
        <v>0.190086781978607</v>
      </c>
      <c r="G13354" s="4" t="s">
        <v>53794</v>
      </c>
    </row>
    <row r="13355" spans="1:7">
      <c r="A13355" s="4" t="s">
        <v>53795</v>
      </c>
      <c r="B13355" s="4" t="s">
        <v>53796</v>
      </c>
      <c r="C13355" s="4" t="s">
        <v>464</v>
      </c>
      <c r="D13355" s="4">
        <v>37</v>
      </c>
      <c r="E13355" s="4" t="s">
        <v>53797</v>
      </c>
      <c r="F13355" s="4">
        <v>0.188747361302376</v>
      </c>
      <c r="G13355" s="4" t="s">
        <v>53798</v>
      </c>
    </row>
    <row r="13356" spans="1:7">
      <c r="A13356" s="4" t="s">
        <v>53799</v>
      </c>
      <c r="B13356" s="4" t="s">
        <v>53800</v>
      </c>
      <c r="C13356" s="4" t="s">
        <v>464</v>
      </c>
      <c r="D13356" s="4">
        <v>36</v>
      </c>
      <c r="E13356" s="4" t="s">
        <v>53801</v>
      </c>
      <c r="F13356" s="4">
        <v>0.188747361302376</v>
      </c>
      <c r="G13356" s="4" t="s">
        <v>53802</v>
      </c>
    </row>
    <row r="13357" spans="1:7">
      <c r="A13357" s="4" t="s">
        <v>53803</v>
      </c>
      <c r="B13357" s="4" t="s">
        <v>53804</v>
      </c>
      <c r="C13357" s="4" t="s">
        <v>4103</v>
      </c>
      <c r="D13357" s="4">
        <v>24</v>
      </c>
      <c r="E13357" s="4" t="s">
        <v>53805</v>
      </c>
      <c r="F13357" s="4">
        <v>0.188747361302376</v>
      </c>
      <c r="G13357" s="4" t="s">
        <v>53806</v>
      </c>
    </row>
    <row r="13358" spans="1:7">
      <c r="A13358" s="4" t="s">
        <v>53807</v>
      </c>
      <c r="B13358" s="4" t="s">
        <v>53808</v>
      </c>
      <c r="C13358" s="4" t="s">
        <v>3050</v>
      </c>
      <c r="D13358" s="4">
        <v>2</v>
      </c>
      <c r="E13358" s="4" t="s">
        <v>53809</v>
      </c>
      <c r="F13358" s="4">
        <v>0.188747361302376</v>
      </c>
      <c r="G13358" s="4" t="s">
        <v>53810</v>
      </c>
    </row>
    <row r="13359" spans="1:7">
      <c r="A13359" s="4" t="s">
        <v>53811</v>
      </c>
      <c r="B13359" s="4" t="s">
        <v>53812</v>
      </c>
      <c r="C13359" s="4" t="s">
        <v>464</v>
      </c>
      <c r="D13359" s="4">
        <v>38</v>
      </c>
      <c r="E13359" s="4" t="s">
        <v>53813</v>
      </c>
      <c r="F13359" s="4">
        <v>0.180808886885643</v>
      </c>
      <c r="G13359" s="4" t="s">
        <v>53814</v>
      </c>
    </row>
    <row r="13360" spans="1:7">
      <c r="A13360" s="4" t="s">
        <v>53815</v>
      </c>
      <c r="B13360" s="4" t="s">
        <v>53816</v>
      </c>
      <c r="C13360" s="4" t="s">
        <v>464</v>
      </c>
      <c r="D13360" s="4">
        <v>41</v>
      </c>
      <c r="E13360" s="4" t="s">
        <v>53817</v>
      </c>
      <c r="F13360" s="4">
        <v>0.177240043878555</v>
      </c>
      <c r="G13360" s="4" t="s">
        <v>53818</v>
      </c>
    </row>
    <row r="13361" spans="1:7">
      <c r="A13361" s="4" t="s">
        <v>53819</v>
      </c>
      <c r="B13361" s="4" t="s">
        <v>53820</v>
      </c>
      <c r="C13361" s="4" t="s">
        <v>464</v>
      </c>
      <c r="D13361" s="4">
        <v>38</v>
      </c>
      <c r="E13361" s="4" t="s">
        <v>53821</v>
      </c>
      <c r="F13361" s="4">
        <v>0.177240043878555</v>
      </c>
      <c r="G13361" s="4" t="s">
        <v>53822</v>
      </c>
    </row>
    <row r="13362" spans="1:7">
      <c r="A13362" s="4" t="s">
        <v>53823</v>
      </c>
      <c r="B13362" s="4" t="s">
        <v>53824</v>
      </c>
      <c r="C13362" s="4" t="s">
        <v>464</v>
      </c>
      <c r="D13362" s="4">
        <v>35</v>
      </c>
      <c r="E13362" s="4" t="s">
        <v>53825</v>
      </c>
      <c r="F13362" s="4">
        <v>0.177240043878555</v>
      </c>
      <c r="G13362" s="4" t="s">
        <v>53826</v>
      </c>
    </row>
    <row r="13363" spans="1:7">
      <c r="A13363" s="4" t="s">
        <v>53827</v>
      </c>
      <c r="B13363" s="4" t="s">
        <v>53828</v>
      </c>
      <c r="C13363" s="4" t="s">
        <v>464</v>
      </c>
      <c r="D13363" s="4">
        <v>34</v>
      </c>
      <c r="E13363" s="4" t="s">
        <v>53829</v>
      </c>
      <c r="F13363" s="4">
        <v>0.177240043878555</v>
      </c>
      <c r="G13363" s="4" t="s">
        <v>53830</v>
      </c>
    </row>
    <row r="13364" spans="1:7">
      <c r="A13364" s="4" t="s">
        <v>53831</v>
      </c>
      <c r="B13364" s="4" t="s">
        <v>53832</v>
      </c>
      <c r="C13364" s="4" t="s">
        <v>464</v>
      </c>
      <c r="D13364" s="4">
        <v>32</v>
      </c>
      <c r="E13364" s="4" t="s">
        <v>53833</v>
      </c>
      <c r="F13364" s="4">
        <v>0.177240043878555</v>
      </c>
      <c r="G13364" s="4" t="s">
        <v>53834</v>
      </c>
    </row>
    <row r="13365" spans="1:7">
      <c r="A13365" s="4" t="s">
        <v>53835</v>
      </c>
      <c r="B13365" s="4" t="s">
        <v>53836</v>
      </c>
      <c r="C13365" s="4" t="s">
        <v>464</v>
      </c>
      <c r="D13365" s="4">
        <v>41</v>
      </c>
      <c r="E13365" s="4" t="s">
        <v>53837</v>
      </c>
      <c r="F13365" s="4">
        <v>0.176471382379532</v>
      </c>
      <c r="G13365" s="4" t="s">
        <v>53838</v>
      </c>
    </row>
    <row r="13366" spans="1:7">
      <c r="A13366" s="4" t="s">
        <v>53839</v>
      </c>
      <c r="B13366" s="4" t="s">
        <v>53840</v>
      </c>
      <c r="C13366" s="4" t="s">
        <v>464</v>
      </c>
      <c r="D13366" s="4">
        <v>37</v>
      </c>
      <c r="E13366" s="4" t="s">
        <v>53841</v>
      </c>
      <c r="F13366" s="4">
        <v>0.172528117895126</v>
      </c>
      <c r="G13366" s="4" t="s">
        <v>53842</v>
      </c>
    </row>
    <row r="13367" spans="1:7">
      <c r="A13367" s="4" t="s">
        <v>53843</v>
      </c>
      <c r="B13367" s="4" t="s">
        <v>53844</v>
      </c>
      <c r="C13367" s="4" t="s">
        <v>464</v>
      </c>
      <c r="D13367" s="4">
        <v>34</v>
      </c>
      <c r="E13367" s="4" t="s">
        <v>53845</v>
      </c>
      <c r="F13367" s="4">
        <v>0.172528117895126</v>
      </c>
      <c r="G13367" s="4" t="s">
        <v>53846</v>
      </c>
    </row>
    <row r="13368" spans="1:7">
      <c r="A13368" s="4" t="s">
        <v>53847</v>
      </c>
      <c r="B13368" s="4" t="s">
        <v>53848</v>
      </c>
      <c r="C13368" s="4" t="s">
        <v>464</v>
      </c>
      <c r="D13368" s="4">
        <v>33</v>
      </c>
      <c r="E13368" s="4" t="s">
        <v>53849</v>
      </c>
      <c r="F13368" s="4">
        <v>0.172528117895126</v>
      </c>
      <c r="G13368" s="4" t="s">
        <v>53850</v>
      </c>
    </row>
    <row r="13369" spans="1:7">
      <c r="A13369" s="4" t="s">
        <v>53851</v>
      </c>
      <c r="B13369" s="4" t="s">
        <v>53852</v>
      </c>
      <c r="C13369" s="4" t="s">
        <v>464</v>
      </c>
      <c r="D13369" s="4">
        <v>37</v>
      </c>
      <c r="E13369" s="4" t="s">
        <v>53853</v>
      </c>
      <c r="F13369" s="4">
        <v>0.170861333608627</v>
      </c>
      <c r="G13369" s="4" t="s">
        <v>53854</v>
      </c>
    </row>
    <row r="13370" spans="1:7">
      <c r="A13370" s="4" t="s">
        <v>985</v>
      </c>
      <c r="B13370" s="4" t="s">
        <v>986</v>
      </c>
      <c r="C13370" s="4" t="s">
        <v>464</v>
      </c>
      <c r="D13370" s="4">
        <v>36</v>
      </c>
      <c r="E13370" s="4" t="s">
        <v>987</v>
      </c>
      <c r="F13370" s="4">
        <v>0.170861333608627</v>
      </c>
      <c r="G13370" s="4" t="s">
        <v>988</v>
      </c>
    </row>
    <row r="13371" spans="1:7">
      <c r="A13371" s="4" t="s">
        <v>989</v>
      </c>
      <c r="B13371" s="4" t="s">
        <v>990</v>
      </c>
      <c r="C13371" s="4" t="s">
        <v>464</v>
      </c>
      <c r="D13371" s="4">
        <v>36</v>
      </c>
      <c r="E13371" s="4" t="s">
        <v>991</v>
      </c>
      <c r="F13371" s="4">
        <v>0.170861333608627</v>
      </c>
      <c r="G13371" s="4" t="s">
        <v>992</v>
      </c>
    </row>
    <row r="13372" spans="1:7">
      <c r="A13372" s="4" t="s">
        <v>1029</v>
      </c>
      <c r="B13372" s="4" t="s">
        <v>1030</v>
      </c>
      <c r="C13372" s="4" t="s">
        <v>464</v>
      </c>
      <c r="D13372" s="4">
        <v>34</v>
      </c>
      <c r="E13372" s="4" t="s">
        <v>1031</v>
      </c>
      <c r="F13372" s="4">
        <v>0.170861333608627</v>
      </c>
      <c r="G13372" s="4" t="s">
        <v>1032</v>
      </c>
    </row>
    <row r="13373" spans="1:7">
      <c r="A13373" s="4" t="s">
        <v>53855</v>
      </c>
      <c r="B13373" s="4" t="s">
        <v>53856</v>
      </c>
      <c r="C13373" s="4" t="s">
        <v>464</v>
      </c>
      <c r="D13373" s="4">
        <v>32</v>
      </c>
      <c r="E13373" s="4" t="s">
        <v>53857</v>
      </c>
      <c r="F13373" s="4">
        <v>0.170861333608627</v>
      </c>
      <c r="G13373" s="4" t="s">
        <v>53858</v>
      </c>
    </row>
    <row r="13374" spans="1:7">
      <c r="A13374" s="4" t="s">
        <v>53859</v>
      </c>
      <c r="B13374" s="4" t="s">
        <v>53860</v>
      </c>
      <c r="C13374" s="4" t="s">
        <v>464</v>
      </c>
      <c r="D13374" s="4">
        <v>40</v>
      </c>
      <c r="E13374" s="4" t="s">
        <v>53861</v>
      </c>
      <c r="F13374" s="4">
        <v>0.162437379360199</v>
      </c>
      <c r="G13374" s="4" t="s">
        <v>53862</v>
      </c>
    </row>
    <row r="13375" spans="1:7">
      <c r="A13375" s="4" t="s">
        <v>53863</v>
      </c>
      <c r="B13375" s="4" t="s">
        <v>53864</v>
      </c>
      <c r="C13375" s="4" t="s">
        <v>464</v>
      </c>
      <c r="D13375" s="4">
        <v>38</v>
      </c>
      <c r="E13375" s="4" t="s">
        <v>53865</v>
      </c>
      <c r="F13375" s="4">
        <v>0.162437379360199</v>
      </c>
      <c r="G13375" s="4" t="s">
        <v>53866</v>
      </c>
    </row>
    <row r="13376" spans="1:7">
      <c r="A13376" s="4" t="s">
        <v>53867</v>
      </c>
      <c r="B13376" s="4" t="s">
        <v>53868</v>
      </c>
      <c r="C13376" s="4" t="s">
        <v>464</v>
      </c>
      <c r="D13376" s="4">
        <v>38</v>
      </c>
      <c r="E13376" s="4" t="s">
        <v>53869</v>
      </c>
      <c r="F13376" s="4">
        <v>0.162437379360199</v>
      </c>
      <c r="G13376" s="4" t="s">
        <v>53870</v>
      </c>
    </row>
    <row r="13377" spans="1:7">
      <c r="A13377" s="4" t="s">
        <v>53871</v>
      </c>
      <c r="B13377" s="4" t="s">
        <v>53872</v>
      </c>
      <c r="C13377" s="4" t="s">
        <v>464</v>
      </c>
      <c r="D13377" s="4">
        <v>38</v>
      </c>
      <c r="E13377" s="4" t="s">
        <v>53873</v>
      </c>
      <c r="F13377" s="4">
        <v>0.162437379360199</v>
      </c>
      <c r="G13377" s="4" t="s">
        <v>53874</v>
      </c>
    </row>
    <row r="13378" spans="1:7">
      <c r="A13378" s="4" t="s">
        <v>53875</v>
      </c>
      <c r="B13378" s="4" t="s">
        <v>53876</v>
      </c>
      <c r="C13378" s="4" t="s">
        <v>464</v>
      </c>
      <c r="D13378" s="4">
        <v>37</v>
      </c>
      <c r="E13378" s="4" t="s">
        <v>53877</v>
      </c>
      <c r="F13378" s="4">
        <v>0.162437379360199</v>
      </c>
      <c r="G13378" s="4" t="s">
        <v>53878</v>
      </c>
    </row>
    <row r="13379" spans="1:7">
      <c r="A13379" s="4" t="s">
        <v>53879</v>
      </c>
      <c r="B13379" s="4" t="s">
        <v>53880</v>
      </c>
      <c r="C13379" s="4" t="s">
        <v>464</v>
      </c>
      <c r="D13379" s="4">
        <v>37</v>
      </c>
      <c r="E13379" s="4" t="s">
        <v>53881</v>
      </c>
      <c r="F13379" s="4">
        <v>0.162437379360199</v>
      </c>
      <c r="G13379" s="4" t="s">
        <v>53882</v>
      </c>
    </row>
    <row r="13380" spans="1:7">
      <c r="A13380" s="4" t="s">
        <v>53883</v>
      </c>
      <c r="B13380" s="4" t="s">
        <v>53884</v>
      </c>
      <c r="C13380" s="4" t="s">
        <v>464</v>
      </c>
      <c r="D13380" s="4">
        <v>36</v>
      </c>
      <c r="E13380" s="4" t="s">
        <v>53885</v>
      </c>
      <c r="F13380" s="4">
        <v>0.162437379360199</v>
      </c>
      <c r="G13380" s="4" t="s">
        <v>53886</v>
      </c>
    </row>
    <row r="13381" spans="1:7">
      <c r="A13381" s="4" t="s">
        <v>53887</v>
      </c>
      <c r="B13381" s="4" t="s">
        <v>53888</v>
      </c>
      <c r="C13381" s="4" t="s">
        <v>464</v>
      </c>
      <c r="D13381" s="4">
        <v>35</v>
      </c>
      <c r="E13381" s="4" t="s">
        <v>53889</v>
      </c>
      <c r="F13381" s="4">
        <v>0.162437379360199</v>
      </c>
      <c r="G13381" s="4" t="s">
        <v>53890</v>
      </c>
    </row>
    <row r="13382" spans="1:7">
      <c r="A13382" s="4" t="s">
        <v>53891</v>
      </c>
      <c r="B13382" s="4" t="s">
        <v>53892</v>
      </c>
      <c r="C13382" s="4" t="s">
        <v>464</v>
      </c>
      <c r="D13382" s="4">
        <v>34</v>
      </c>
      <c r="E13382" s="4" t="s">
        <v>53893</v>
      </c>
      <c r="F13382" s="4">
        <v>0.162437379360199</v>
      </c>
      <c r="G13382" s="4" t="s">
        <v>53894</v>
      </c>
    </row>
    <row r="13383" spans="1:7">
      <c r="A13383" s="4" t="s">
        <v>53895</v>
      </c>
      <c r="B13383" s="4" t="s">
        <v>53896</v>
      </c>
      <c r="C13383" s="4" t="s">
        <v>3050</v>
      </c>
      <c r="D13383" s="4">
        <v>3</v>
      </c>
      <c r="E13383" s="4" t="s">
        <v>53897</v>
      </c>
      <c r="F13383" s="4">
        <v>0.162437379360199</v>
      </c>
      <c r="G13383" s="4" t="s">
        <v>53898</v>
      </c>
    </row>
    <row r="13384" spans="1:7">
      <c r="A13384" s="4" t="s">
        <v>53899</v>
      </c>
      <c r="B13384" s="4" t="s">
        <v>53900</v>
      </c>
      <c r="C13384" s="4" t="s">
        <v>3050</v>
      </c>
      <c r="D13384" s="4">
        <v>2</v>
      </c>
      <c r="E13384" s="4" t="s">
        <v>53901</v>
      </c>
      <c r="F13384" s="4">
        <v>0.162437379360199</v>
      </c>
      <c r="G13384" s="4" t="s">
        <v>53902</v>
      </c>
    </row>
    <row r="13385" spans="1:7">
      <c r="A13385" s="4" t="s">
        <v>53903</v>
      </c>
      <c r="B13385" s="4" t="s">
        <v>53904</v>
      </c>
      <c r="C13385" s="4" t="s">
        <v>464</v>
      </c>
      <c r="D13385" s="4">
        <v>38</v>
      </c>
      <c r="E13385" s="4" t="s">
        <v>53905</v>
      </c>
      <c r="F13385" s="4">
        <v>0.161668732762337</v>
      </c>
      <c r="G13385" s="4" t="s">
        <v>53906</v>
      </c>
    </row>
    <row r="13386" spans="1:7">
      <c r="A13386" s="4" t="s">
        <v>53907</v>
      </c>
      <c r="B13386" s="4" t="s">
        <v>53908</v>
      </c>
      <c r="C13386" s="4" t="s">
        <v>464</v>
      </c>
      <c r="D13386" s="4">
        <v>44</v>
      </c>
      <c r="E13386" s="4" t="s">
        <v>53909</v>
      </c>
      <c r="F13386" s="4">
        <v>0.149645209312439</v>
      </c>
      <c r="G13386" s="4" t="s">
        <v>53910</v>
      </c>
    </row>
    <row r="13387" spans="1:7">
      <c r="A13387" s="4" t="s">
        <v>53911</v>
      </c>
      <c r="B13387" s="4" t="s">
        <v>53912</v>
      </c>
      <c r="C13387" s="4" t="s">
        <v>464</v>
      </c>
      <c r="D13387" s="4">
        <v>41</v>
      </c>
      <c r="E13387" s="4" t="s">
        <v>53913</v>
      </c>
      <c r="F13387" s="4">
        <v>0.149645209312439</v>
      </c>
      <c r="G13387" s="4" t="s">
        <v>53914</v>
      </c>
    </row>
    <row r="13388" spans="1:7">
      <c r="A13388" s="4" t="s">
        <v>53915</v>
      </c>
      <c r="B13388" s="4" t="s">
        <v>53916</v>
      </c>
      <c r="C13388" s="4" t="s">
        <v>464</v>
      </c>
      <c r="D13388" s="4">
        <v>38</v>
      </c>
      <c r="E13388" s="4" t="s">
        <v>53917</v>
      </c>
      <c r="F13388" s="4">
        <v>0.149645209312439</v>
      </c>
      <c r="G13388" s="4" t="s">
        <v>53918</v>
      </c>
    </row>
    <row r="13389" spans="1:7">
      <c r="A13389" s="4" t="s">
        <v>53919</v>
      </c>
      <c r="B13389" s="4" t="s">
        <v>53920</v>
      </c>
      <c r="C13389" s="4" t="s">
        <v>464</v>
      </c>
      <c r="D13389" s="4">
        <v>36</v>
      </c>
      <c r="E13389" s="4" t="s">
        <v>53921</v>
      </c>
      <c r="F13389" s="4">
        <v>0.149645209312439</v>
      </c>
      <c r="G13389" s="4" t="s">
        <v>53922</v>
      </c>
    </row>
    <row r="13390" spans="1:7">
      <c r="A13390" s="4" t="s">
        <v>53923</v>
      </c>
      <c r="B13390" s="4" t="s">
        <v>53924</v>
      </c>
      <c r="C13390" s="4" t="s">
        <v>464</v>
      </c>
      <c r="D13390" s="4">
        <v>35</v>
      </c>
      <c r="E13390" s="4" t="s">
        <v>53925</v>
      </c>
      <c r="F13390" s="4">
        <v>0.149645209312439</v>
      </c>
      <c r="G13390" s="4" t="s">
        <v>53926</v>
      </c>
    </row>
    <row r="13391" spans="1:7">
      <c r="A13391" s="4" t="s">
        <v>53927</v>
      </c>
      <c r="B13391" s="4" t="s">
        <v>53928</v>
      </c>
      <c r="C13391" s="4" t="s">
        <v>464</v>
      </c>
      <c r="D13391" s="4">
        <v>34</v>
      </c>
      <c r="E13391" s="4" t="s">
        <v>53929</v>
      </c>
      <c r="F13391" s="4">
        <v>0.149645209312439</v>
      </c>
      <c r="G13391" s="4" t="s">
        <v>53930</v>
      </c>
    </row>
    <row r="13392" spans="1:7">
      <c r="A13392" s="4" t="s">
        <v>53931</v>
      </c>
      <c r="B13392" s="4" t="s">
        <v>53932</v>
      </c>
      <c r="C13392" s="4" t="s">
        <v>4103</v>
      </c>
      <c r="D13392" s="4">
        <v>9</v>
      </c>
      <c r="E13392" s="4" t="s">
        <v>53933</v>
      </c>
      <c r="F13392" s="4">
        <v>0.149645209312439</v>
      </c>
      <c r="G13392" s="4" t="s">
        <v>53934</v>
      </c>
    </row>
    <row r="13393" spans="1:7">
      <c r="A13393" s="4" t="s">
        <v>53935</v>
      </c>
      <c r="B13393" s="4" t="s">
        <v>53936</v>
      </c>
      <c r="C13393" s="4" t="s">
        <v>464</v>
      </c>
      <c r="D13393" s="4">
        <v>40</v>
      </c>
      <c r="E13393" s="4" t="s">
        <v>53937</v>
      </c>
      <c r="F13393" s="4">
        <v>0.144878715276718</v>
      </c>
      <c r="G13393" s="4" t="s">
        <v>53938</v>
      </c>
    </row>
    <row r="13394" spans="1:7">
      <c r="A13394" s="4" t="s">
        <v>53939</v>
      </c>
      <c r="B13394" s="4" t="s">
        <v>53940</v>
      </c>
      <c r="C13394" s="4" t="s">
        <v>464</v>
      </c>
      <c r="D13394" s="4">
        <v>39</v>
      </c>
      <c r="E13394" s="4" t="s">
        <v>53941</v>
      </c>
      <c r="F13394" s="4">
        <v>0.144878715276718</v>
      </c>
      <c r="G13394" s="4" t="s">
        <v>53942</v>
      </c>
    </row>
    <row r="13395" spans="1:7">
      <c r="A13395" s="4" t="s">
        <v>53943</v>
      </c>
      <c r="B13395" s="4" t="s">
        <v>53944</v>
      </c>
      <c r="C13395" s="4" t="s">
        <v>464</v>
      </c>
      <c r="D13395" s="4">
        <v>38</v>
      </c>
      <c r="E13395" s="4" t="s">
        <v>53945</v>
      </c>
      <c r="F13395" s="4">
        <v>0.144878715276718</v>
      </c>
      <c r="G13395" s="4" t="s">
        <v>53946</v>
      </c>
    </row>
    <row r="13396" spans="1:7">
      <c r="A13396" s="4" t="s">
        <v>53947</v>
      </c>
      <c r="B13396" s="4" t="s">
        <v>53948</v>
      </c>
      <c r="C13396" s="4" t="s">
        <v>464</v>
      </c>
      <c r="D13396" s="4">
        <v>38</v>
      </c>
      <c r="E13396" s="4" t="s">
        <v>53949</v>
      </c>
      <c r="F13396" s="4">
        <v>0.144878715276718</v>
      </c>
      <c r="G13396" s="4" t="s">
        <v>53950</v>
      </c>
    </row>
    <row r="13397" spans="1:7">
      <c r="A13397" s="4" t="s">
        <v>53951</v>
      </c>
      <c r="B13397" s="4" t="s">
        <v>53952</v>
      </c>
      <c r="C13397" s="4" t="s">
        <v>464</v>
      </c>
      <c r="D13397" s="4">
        <v>36</v>
      </c>
      <c r="E13397" s="4" t="s">
        <v>53953</v>
      </c>
      <c r="F13397" s="4">
        <v>0.144878715276718</v>
      </c>
      <c r="G13397" s="4" t="s">
        <v>53954</v>
      </c>
    </row>
    <row r="13398" spans="1:7">
      <c r="A13398" s="4" t="s">
        <v>53955</v>
      </c>
      <c r="B13398" s="4" t="s">
        <v>53956</v>
      </c>
      <c r="C13398" s="4" t="s">
        <v>464</v>
      </c>
      <c r="D13398" s="4">
        <v>36</v>
      </c>
      <c r="E13398" s="4" t="s">
        <v>53957</v>
      </c>
      <c r="F13398" s="4">
        <v>0.144878715276718</v>
      </c>
      <c r="G13398" s="4" t="s">
        <v>53958</v>
      </c>
    </row>
    <row r="13399" spans="1:7">
      <c r="A13399" s="4" t="s">
        <v>53959</v>
      </c>
      <c r="B13399" s="4" t="s">
        <v>53960</v>
      </c>
      <c r="C13399" s="4" t="s">
        <v>464</v>
      </c>
      <c r="D13399" s="4">
        <v>34</v>
      </c>
      <c r="E13399" s="4" t="s">
        <v>53961</v>
      </c>
      <c r="F13399" s="4">
        <v>0.144878715276718</v>
      </c>
      <c r="G13399" s="4" t="s">
        <v>53962</v>
      </c>
    </row>
    <row r="13400" spans="1:7">
      <c r="A13400" s="4" t="s">
        <v>53963</v>
      </c>
      <c r="B13400" s="4" t="s">
        <v>53964</v>
      </c>
      <c r="C13400" s="4" t="s">
        <v>464</v>
      </c>
      <c r="D13400" s="4">
        <v>34</v>
      </c>
      <c r="E13400" s="4" t="s">
        <v>53965</v>
      </c>
      <c r="F13400" s="4">
        <v>0.144878715276718</v>
      </c>
      <c r="G13400" s="4" t="s">
        <v>53966</v>
      </c>
    </row>
    <row r="13401" spans="1:7">
      <c r="A13401" s="4" t="s">
        <v>53967</v>
      </c>
      <c r="B13401" s="4" t="s">
        <v>53968</v>
      </c>
      <c r="C13401" s="4" t="s">
        <v>464</v>
      </c>
      <c r="D13401" s="4">
        <v>34</v>
      </c>
      <c r="E13401" s="4" t="s">
        <v>53969</v>
      </c>
      <c r="F13401" s="4">
        <v>0.144878715276718</v>
      </c>
      <c r="G13401" s="4" t="s">
        <v>53970</v>
      </c>
    </row>
    <row r="13402" spans="1:7">
      <c r="A13402" s="4" t="s">
        <v>53971</v>
      </c>
      <c r="B13402" s="4" t="s">
        <v>53972</v>
      </c>
      <c r="C13402" s="4" t="s">
        <v>464</v>
      </c>
      <c r="D13402" s="4">
        <v>34</v>
      </c>
      <c r="E13402" s="4" t="s">
        <v>53973</v>
      </c>
      <c r="F13402" s="4">
        <v>0.144878715276718</v>
      </c>
      <c r="G13402" s="4" t="s">
        <v>53974</v>
      </c>
    </row>
    <row r="13403" spans="1:7">
      <c r="A13403" s="4" t="s">
        <v>53975</v>
      </c>
      <c r="B13403" s="4" t="s">
        <v>53976</v>
      </c>
      <c r="C13403" s="4" t="s">
        <v>464</v>
      </c>
      <c r="D13403" s="4">
        <v>33</v>
      </c>
      <c r="E13403" s="4" t="s">
        <v>53977</v>
      </c>
      <c r="F13403" s="4">
        <v>0.144878715276718</v>
      </c>
      <c r="G13403" s="4" t="s">
        <v>53978</v>
      </c>
    </row>
    <row r="13404" spans="1:7">
      <c r="A13404" s="4" t="s">
        <v>53979</v>
      </c>
      <c r="B13404" s="4" t="s">
        <v>53980</v>
      </c>
      <c r="C13404" s="4" t="s">
        <v>464</v>
      </c>
      <c r="D13404" s="4">
        <v>33</v>
      </c>
      <c r="E13404" s="4" t="s">
        <v>53981</v>
      </c>
      <c r="F13404" s="4">
        <v>0.144878715276718</v>
      </c>
      <c r="G13404" s="4" t="s">
        <v>53982</v>
      </c>
    </row>
    <row r="13405" spans="1:7">
      <c r="A13405" s="4" t="s">
        <v>53983</v>
      </c>
      <c r="B13405" s="4" t="s">
        <v>53984</v>
      </c>
      <c r="C13405" s="4" t="s">
        <v>464</v>
      </c>
      <c r="D13405" s="4">
        <v>32</v>
      </c>
      <c r="E13405" s="4" t="s">
        <v>53985</v>
      </c>
      <c r="F13405" s="4">
        <v>0.144878715276718</v>
      </c>
      <c r="G13405" s="4" t="s">
        <v>53986</v>
      </c>
    </row>
    <row r="13406" spans="1:7">
      <c r="A13406" s="4" t="s">
        <v>53987</v>
      </c>
      <c r="B13406" s="4" t="s">
        <v>53988</v>
      </c>
      <c r="C13406" s="4" t="s">
        <v>464</v>
      </c>
      <c r="D13406" s="4">
        <v>32</v>
      </c>
      <c r="E13406" s="4" t="s">
        <v>53989</v>
      </c>
      <c r="F13406" s="4">
        <v>0.144878715276718</v>
      </c>
      <c r="G13406" s="4" t="s">
        <v>53990</v>
      </c>
    </row>
    <row r="13407" spans="1:7">
      <c r="A13407" s="4" t="s">
        <v>53991</v>
      </c>
      <c r="B13407" s="4" t="s">
        <v>53992</v>
      </c>
      <c r="C13407" s="4" t="s">
        <v>464</v>
      </c>
      <c r="D13407" s="4">
        <v>32</v>
      </c>
      <c r="E13407" s="4" t="s">
        <v>53993</v>
      </c>
      <c r="F13407" s="4">
        <v>0.144878715276718</v>
      </c>
      <c r="G13407" s="4" t="s">
        <v>53994</v>
      </c>
    </row>
    <row r="13408" spans="1:7">
      <c r="A13408" s="4" t="s">
        <v>53995</v>
      </c>
      <c r="B13408" s="4" t="s">
        <v>53996</v>
      </c>
      <c r="C13408" s="4" t="s">
        <v>464</v>
      </c>
      <c r="D13408" s="4">
        <v>32</v>
      </c>
      <c r="E13408" s="4" t="s">
        <v>53997</v>
      </c>
      <c r="F13408" s="4">
        <v>0.144878715276718</v>
      </c>
      <c r="G13408" s="4" t="s">
        <v>53998</v>
      </c>
    </row>
    <row r="13409" spans="1:7">
      <c r="A13409" s="4" t="s">
        <v>53999</v>
      </c>
      <c r="B13409" s="4" t="s">
        <v>54000</v>
      </c>
      <c r="C13409" s="4" t="s">
        <v>464</v>
      </c>
      <c r="D13409" s="4">
        <v>30</v>
      </c>
      <c r="E13409" s="4" t="s">
        <v>54001</v>
      </c>
      <c r="F13409" s="4">
        <v>0.144878715276718</v>
      </c>
      <c r="G13409" s="4" t="s">
        <v>54002</v>
      </c>
    </row>
    <row r="13410" spans="1:7">
      <c r="A13410" s="4" t="s">
        <v>54003</v>
      </c>
      <c r="B13410" s="4" t="s">
        <v>54004</v>
      </c>
      <c r="C13410" s="4" t="s">
        <v>464</v>
      </c>
      <c r="D13410" s="4">
        <v>30</v>
      </c>
      <c r="E13410" s="4" t="s">
        <v>54005</v>
      </c>
      <c r="F13410" s="4">
        <v>0.144878715276718</v>
      </c>
      <c r="G13410" s="4" t="s">
        <v>54006</v>
      </c>
    </row>
    <row r="13411" spans="1:7">
      <c r="A13411" s="4" t="s">
        <v>54007</v>
      </c>
      <c r="B13411" s="4" t="s">
        <v>54008</v>
      </c>
      <c r="C13411" s="4" t="s">
        <v>464</v>
      </c>
      <c r="D13411" s="4">
        <v>21</v>
      </c>
      <c r="E13411" s="4" t="s">
        <v>54009</v>
      </c>
      <c r="F13411" s="4">
        <v>0.144878715276718</v>
      </c>
      <c r="G13411" s="4" t="s">
        <v>54010</v>
      </c>
    </row>
    <row r="13412" spans="1:7">
      <c r="A13412" s="4" t="s">
        <v>54011</v>
      </c>
      <c r="B13412" s="4" t="s">
        <v>54012</v>
      </c>
      <c r="C13412" s="4" t="s">
        <v>4103</v>
      </c>
      <c r="D13412" s="4">
        <v>14</v>
      </c>
      <c r="E13412" s="4" t="s">
        <v>54013</v>
      </c>
      <c r="F13412" s="4">
        <v>0.144878715276718</v>
      </c>
      <c r="G13412" s="4" t="s">
        <v>54014</v>
      </c>
    </row>
    <row r="13413" spans="1:7">
      <c r="A13413" s="4" t="s">
        <v>54015</v>
      </c>
      <c r="B13413" s="4" t="s">
        <v>54016</v>
      </c>
      <c r="C13413" s="4" t="s">
        <v>464</v>
      </c>
      <c r="D13413" s="4">
        <v>4</v>
      </c>
      <c r="E13413" s="4" t="s">
        <v>54017</v>
      </c>
      <c r="F13413" s="4">
        <v>0.144878715276718</v>
      </c>
      <c r="G13413" s="4" t="s">
        <v>54018</v>
      </c>
    </row>
    <row r="13414" spans="1:7">
      <c r="A13414" s="4" t="s">
        <v>54019</v>
      </c>
      <c r="B13414" s="4" t="s">
        <v>54020</v>
      </c>
      <c r="C13414" s="4" t="s">
        <v>464</v>
      </c>
      <c r="D13414" s="4">
        <v>41</v>
      </c>
      <c r="E13414" s="4" t="s">
        <v>54021</v>
      </c>
      <c r="F13414" s="4">
        <v>0.12199579924345</v>
      </c>
      <c r="G13414" s="4" t="s">
        <v>54022</v>
      </c>
    </row>
    <row r="13415" spans="1:7">
      <c r="A13415" s="4" t="s">
        <v>54023</v>
      </c>
      <c r="B13415" s="4" t="s">
        <v>54024</v>
      </c>
      <c r="C13415" s="4" t="s">
        <v>464</v>
      </c>
      <c r="D13415" s="4">
        <v>40</v>
      </c>
      <c r="E13415" s="4" t="s">
        <v>54025</v>
      </c>
      <c r="F13415" s="4">
        <v>0.12199579924345</v>
      </c>
      <c r="G13415" s="4" t="s">
        <v>54026</v>
      </c>
    </row>
    <row r="13416" spans="1:7">
      <c r="A13416" s="4" t="s">
        <v>421</v>
      </c>
      <c r="B13416" s="4" t="s">
        <v>54027</v>
      </c>
      <c r="C13416" s="4" t="s">
        <v>464</v>
      </c>
      <c r="D13416" s="4">
        <v>40</v>
      </c>
      <c r="E13416" s="4" t="s">
        <v>54028</v>
      </c>
      <c r="F13416" s="4">
        <v>0.12199579924345</v>
      </c>
      <c r="G13416" s="4" t="s">
        <v>54029</v>
      </c>
    </row>
    <row r="13417" spans="1:7">
      <c r="A13417" s="4" t="s">
        <v>54030</v>
      </c>
      <c r="B13417" s="4" t="s">
        <v>54031</v>
      </c>
      <c r="C13417" s="4" t="s">
        <v>464</v>
      </c>
      <c r="D13417" s="4">
        <v>38</v>
      </c>
      <c r="E13417" s="4" t="s">
        <v>54032</v>
      </c>
      <c r="F13417" s="4">
        <v>0.12199579924345</v>
      </c>
      <c r="G13417" s="4" t="s">
        <v>54033</v>
      </c>
    </row>
    <row r="13418" spans="1:7">
      <c r="A13418" s="4" t="s">
        <v>54034</v>
      </c>
      <c r="B13418" s="4" t="s">
        <v>54035</v>
      </c>
      <c r="C13418" s="4" t="s">
        <v>464</v>
      </c>
      <c r="D13418" s="4">
        <v>38</v>
      </c>
      <c r="E13418" s="4" t="s">
        <v>54036</v>
      </c>
      <c r="F13418" s="4">
        <v>0.12199579924345</v>
      </c>
      <c r="G13418" s="4" t="s">
        <v>54037</v>
      </c>
    </row>
    <row r="13419" spans="1:7">
      <c r="A13419" s="4" t="s">
        <v>54038</v>
      </c>
      <c r="B13419" s="4" t="s">
        <v>54039</v>
      </c>
      <c r="C13419" s="4" t="s">
        <v>464</v>
      </c>
      <c r="D13419" s="4">
        <v>38</v>
      </c>
      <c r="E13419" s="4" t="s">
        <v>54040</v>
      </c>
      <c r="F13419" s="4">
        <v>0.12199579924345</v>
      </c>
      <c r="G13419" s="4" t="s">
        <v>54041</v>
      </c>
    </row>
    <row r="13420" spans="1:7">
      <c r="A13420" s="4" t="s">
        <v>54042</v>
      </c>
      <c r="B13420" s="4" t="s">
        <v>54043</v>
      </c>
      <c r="C13420" s="4" t="s">
        <v>464</v>
      </c>
      <c r="D13420" s="4">
        <v>38</v>
      </c>
      <c r="E13420" s="4" t="s">
        <v>54044</v>
      </c>
      <c r="F13420" s="4">
        <v>0.12199579924345</v>
      </c>
      <c r="G13420" s="4" t="s">
        <v>54045</v>
      </c>
    </row>
    <row r="13421" spans="1:7">
      <c r="A13421" s="4" t="s">
        <v>54046</v>
      </c>
      <c r="B13421" s="4" t="s">
        <v>54047</v>
      </c>
      <c r="C13421" s="4" t="s">
        <v>464</v>
      </c>
      <c r="D13421" s="4">
        <v>37</v>
      </c>
      <c r="E13421" s="4" t="s">
        <v>54048</v>
      </c>
      <c r="F13421" s="4">
        <v>0.12199579924345</v>
      </c>
      <c r="G13421" s="4" t="s">
        <v>54049</v>
      </c>
    </row>
    <row r="13422" spans="1:7">
      <c r="A13422" s="4" t="s">
        <v>54050</v>
      </c>
      <c r="B13422" s="4" t="s">
        <v>54051</v>
      </c>
      <c r="C13422" s="4" t="s">
        <v>464</v>
      </c>
      <c r="D13422" s="4">
        <v>37</v>
      </c>
      <c r="E13422" s="4" t="s">
        <v>54052</v>
      </c>
      <c r="F13422" s="4">
        <v>0.12199579924345</v>
      </c>
      <c r="G13422" s="4" t="s">
        <v>54053</v>
      </c>
    </row>
    <row r="13423" spans="1:7">
      <c r="A13423" s="4" t="s">
        <v>54054</v>
      </c>
      <c r="B13423" s="4" t="s">
        <v>54055</v>
      </c>
      <c r="C13423" s="4" t="s">
        <v>464</v>
      </c>
      <c r="D13423" s="4">
        <v>37</v>
      </c>
      <c r="E13423" s="4" t="s">
        <v>54056</v>
      </c>
      <c r="F13423" s="4">
        <v>0.12199579924345</v>
      </c>
      <c r="G13423" s="4" t="s">
        <v>54057</v>
      </c>
    </row>
    <row r="13424" spans="1:7">
      <c r="A13424" s="4" t="s">
        <v>54058</v>
      </c>
      <c r="B13424" s="4" t="s">
        <v>54059</v>
      </c>
      <c r="C13424" s="4" t="s">
        <v>464</v>
      </c>
      <c r="D13424" s="4">
        <v>37</v>
      </c>
      <c r="E13424" s="4" t="s">
        <v>54060</v>
      </c>
      <c r="F13424" s="4">
        <v>0.12199579924345</v>
      </c>
      <c r="G13424" s="4" t="s">
        <v>54061</v>
      </c>
    </row>
    <row r="13425" spans="1:7">
      <c r="A13425" s="4" t="s">
        <v>54062</v>
      </c>
      <c r="B13425" s="4" t="s">
        <v>54063</v>
      </c>
      <c r="C13425" s="4" t="s">
        <v>464</v>
      </c>
      <c r="D13425" s="4">
        <v>37</v>
      </c>
      <c r="E13425" s="4" t="s">
        <v>54064</v>
      </c>
      <c r="F13425" s="4">
        <v>0.12199579924345</v>
      </c>
      <c r="G13425" s="4" t="s">
        <v>54065</v>
      </c>
    </row>
    <row r="13426" spans="1:7">
      <c r="A13426" s="4" t="s">
        <v>54066</v>
      </c>
      <c r="B13426" s="4" t="s">
        <v>54067</v>
      </c>
      <c r="C13426" s="4" t="s">
        <v>464</v>
      </c>
      <c r="D13426" s="4">
        <v>36</v>
      </c>
      <c r="E13426" s="4" t="s">
        <v>54068</v>
      </c>
      <c r="F13426" s="4">
        <v>0.12199579924345</v>
      </c>
      <c r="G13426" s="4" t="s">
        <v>54069</v>
      </c>
    </row>
    <row r="13427" spans="1:7">
      <c r="A13427" s="4" t="s">
        <v>54070</v>
      </c>
      <c r="B13427" s="4" t="s">
        <v>54071</v>
      </c>
      <c r="C13427" s="4" t="s">
        <v>464</v>
      </c>
      <c r="D13427" s="4">
        <v>36</v>
      </c>
      <c r="E13427" s="4" t="s">
        <v>54072</v>
      </c>
      <c r="F13427" s="4">
        <v>0.12199579924345</v>
      </c>
      <c r="G13427" s="4" t="s">
        <v>54073</v>
      </c>
    </row>
    <row r="13428" spans="1:7">
      <c r="A13428" s="4" t="s">
        <v>54074</v>
      </c>
      <c r="B13428" s="4" t="s">
        <v>54075</v>
      </c>
      <c r="C13428" s="4" t="s">
        <v>464</v>
      </c>
      <c r="D13428" s="4">
        <v>36</v>
      </c>
      <c r="E13428" s="4" t="s">
        <v>54076</v>
      </c>
      <c r="F13428" s="4">
        <v>0.12199579924345</v>
      </c>
      <c r="G13428" s="4" t="s">
        <v>54077</v>
      </c>
    </row>
    <row r="13429" spans="1:7">
      <c r="A13429" s="4" t="s">
        <v>54078</v>
      </c>
      <c r="B13429" s="4" t="s">
        <v>54079</v>
      </c>
      <c r="C13429" s="4" t="s">
        <v>464</v>
      </c>
      <c r="D13429" s="4">
        <v>36</v>
      </c>
      <c r="E13429" s="4" t="s">
        <v>54080</v>
      </c>
      <c r="F13429" s="4">
        <v>0.12199579924345</v>
      </c>
      <c r="G13429" s="4" t="s">
        <v>54081</v>
      </c>
    </row>
    <row r="13430" spans="1:7">
      <c r="A13430" s="4" t="s">
        <v>54082</v>
      </c>
      <c r="B13430" s="4" t="s">
        <v>54083</v>
      </c>
      <c r="C13430" s="4" t="s">
        <v>464</v>
      </c>
      <c r="D13430" s="4">
        <v>34</v>
      </c>
      <c r="E13430" s="4" t="s">
        <v>54084</v>
      </c>
      <c r="F13430" s="4">
        <v>0.12199579924345</v>
      </c>
      <c r="G13430" s="4" t="s">
        <v>54085</v>
      </c>
    </row>
    <row r="13431" spans="1:7">
      <c r="A13431" s="4" t="s">
        <v>54086</v>
      </c>
      <c r="B13431" s="4" t="s">
        <v>54087</v>
      </c>
      <c r="C13431" s="4" t="s">
        <v>464</v>
      </c>
      <c r="D13431" s="4">
        <v>34</v>
      </c>
      <c r="E13431" s="4" t="s">
        <v>54088</v>
      </c>
      <c r="F13431" s="4">
        <v>0.12199579924345</v>
      </c>
      <c r="G13431" s="4" t="s">
        <v>54089</v>
      </c>
    </row>
    <row r="13432" spans="1:7">
      <c r="A13432" s="4" t="s">
        <v>54090</v>
      </c>
      <c r="B13432" s="4" t="s">
        <v>54091</v>
      </c>
      <c r="C13432" s="4" t="s">
        <v>464</v>
      </c>
      <c r="D13432" s="4">
        <v>34</v>
      </c>
      <c r="E13432" s="4" t="s">
        <v>54092</v>
      </c>
      <c r="F13432" s="4">
        <v>0.12199579924345</v>
      </c>
      <c r="G13432" s="4" t="s">
        <v>54093</v>
      </c>
    </row>
    <row r="13433" spans="1:7">
      <c r="A13433" s="4" t="s">
        <v>54094</v>
      </c>
      <c r="B13433" s="4" t="s">
        <v>54095</v>
      </c>
      <c r="C13433" s="4" t="s">
        <v>464</v>
      </c>
      <c r="D13433" s="4">
        <v>33</v>
      </c>
      <c r="E13433" s="4" t="s">
        <v>54096</v>
      </c>
      <c r="F13433" s="4">
        <v>0.12199579924345</v>
      </c>
      <c r="G13433" s="4" t="s">
        <v>54097</v>
      </c>
    </row>
    <row r="13434" spans="1:7">
      <c r="A13434" s="4" t="s">
        <v>54098</v>
      </c>
      <c r="B13434" s="4" t="s">
        <v>54099</v>
      </c>
      <c r="C13434" s="4" t="s">
        <v>464</v>
      </c>
      <c r="D13434" s="4">
        <v>33</v>
      </c>
      <c r="E13434" s="4" t="s">
        <v>54100</v>
      </c>
      <c r="F13434" s="4">
        <v>0.12199579924345</v>
      </c>
      <c r="G13434" s="4" t="s">
        <v>54101</v>
      </c>
    </row>
    <row r="13435" spans="1:7">
      <c r="A13435" s="4" t="s">
        <v>54102</v>
      </c>
      <c r="B13435" s="4" t="s">
        <v>54103</v>
      </c>
      <c r="C13435" s="4" t="s">
        <v>464</v>
      </c>
      <c r="D13435" s="4">
        <v>32</v>
      </c>
      <c r="E13435" s="4" t="s">
        <v>54104</v>
      </c>
      <c r="F13435" s="4">
        <v>0.12199579924345</v>
      </c>
      <c r="G13435" s="4" t="s">
        <v>54105</v>
      </c>
    </row>
    <row r="13436" spans="1:7">
      <c r="A13436" s="4" t="s">
        <v>54106</v>
      </c>
      <c r="B13436" s="4" t="s">
        <v>54107</v>
      </c>
      <c r="C13436" s="4" t="s">
        <v>464</v>
      </c>
      <c r="D13436" s="4">
        <v>32</v>
      </c>
      <c r="E13436" s="4" t="s">
        <v>54108</v>
      </c>
      <c r="F13436" s="4">
        <v>0.12199579924345</v>
      </c>
      <c r="G13436" s="4" t="s">
        <v>54109</v>
      </c>
    </row>
    <row r="13437" spans="1:7">
      <c r="A13437" s="4" t="s">
        <v>54110</v>
      </c>
      <c r="B13437" s="4" t="s">
        <v>54111</v>
      </c>
      <c r="C13437" s="4" t="s">
        <v>464</v>
      </c>
      <c r="D13437" s="4">
        <v>31</v>
      </c>
      <c r="E13437" s="4" t="s">
        <v>54112</v>
      </c>
      <c r="F13437" s="4">
        <v>0.12199579924345</v>
      </c>
      <c r="G13437" s="4" t="s">
        <v>54113</v>
      </c>
    </row>
    <row r="13438" spans="1:7">
      <c r="A13438" s="4" t="s">
        <v>54114</v>
      </c>
      <c r="B13438" s="4" t="s">
        <v>54115</v>
      </c>
      <c r="C13438" s="4" t="s">
        <v>464</v>
      </c>
      <c r="D13438" s="4">
        <v>29</v>
      </c>
      <c r="E13438" s="4" t="s">
        <v>54116</v>
      </c>
      <c r="F13438" s="4">
        <v>0.12199579924345</v>
      </c>
      <c r="G13438" s="4" t="s">
        <v>54117</v>
      </c>
    </row>
    <row r="13439" spans="1:7">
      <c r="A13439" s="4" t="s">
        <v>54118</v>
      </c>
      <c r="B13439" s="4" t="s">
        <v>54119</v>
      </c>
      <c r="C13439" s="4" t="s">
        <v>464</v>
      </c>
      <c r="D13439" s="4">
        <v>27</v>
      </c>
      <c r="E13439" s="4" t="s">
        <v>54120</v>
      </c>
      <c r="F13439" s="4">
        <v>0.12199579924345</v>
      </c>
      <c r="G13439" s="4" t="s">
        <v>54121</v>
      </c>
    </row>
    <row r="13440" spans="1:7">
      <c r="A13440" s="4" t="s">
        <v>54122</v>
      </c>
      <c r="B13440" s="4" t="s">
        <v>54123</v>
      </c>
      <c r="C13440" s="4" t="s">
        <v>464</v>
      </c>
      <c r="D13440" s="4">
        <v>26</v>
      </c>
      <c r="E13440" s="4" t="s">
        <v>54124</v>
      </c>
      <c r="F13440" s="4">
        <v>0.12199579924345</v>
      </c>
      <c r="G13440" s="4" t="s">
        <v>54125</v>
      </c>
    </row>
    <row r="13441" spans="1:7">
      <c r="A13441" s="4" t="s">
        <v>54126</v>
      </c>
      <c r="B13441" s="4" t="s">
        <v>54127</v>
      </c>
      <c r="C13441" s="4" t="s">
        <v>464</v>
      </c>
      <c r="D13441" s="4">
        <v>26</v>
      </c>
      <c r="E13441" s="4" t="s">
        <v>54128</v>
      </c>
      <c r="F13441" s="4">
        <v>0.12199579924345</v>
      </c>
      <c r="G13441" s="4" t="s">
        <v>54129</v>
      </c>
    </row>
    <row r="13442" spans="1:7">
      <c r="A13442" s="4" t="s">
        <v>54130</v>
      </c>
      <c r="B13442" s="4" t="s">
        <v>54131</v>
      </c>
      <c r="C13442" s="4" t="s">
        <v>464</v>
      </c>
      <c r="D13442" s="4">
        <v>24</v>
      </c>
      <c r="E13442" s="4" t="s">
        <v>54132</v>
      </c>
      <c r="F13442" s="4">
        <v>0.12199579924345</v>
      </c>
      <c r="G13442" s="4" t="s">
        <v>54133</v>
      </c>
    </row>
    <row r="13443" spans="1:7">
      <c r="A13443" s="4" t="s">
        <v>54134</v>
      </c>
      <c r="B13443" s="4" t="s">
        <v>54135</v>
      </c>
      <c r="C13443" s="4" t="s">
        <v>551</v>
      </c>
      <c r="D13443" s="4">
        <v>15</v>
      </c>
      <c r="E13443" s="4" t="s">
        <v>54136</v>
      </c>
      <c r="F13443" s="4">
        <v>0.12199579924345</v>
      </c>
      <c r="G13443" s="4" t="s">
        <v>54137</v>
      </c>
    </row>
    <row r="13444" spans="1:7">
      <c r="A13444" s="4" t="s">
        <v>54138</v>
      </c>
      <c r="B13444" s="4" t="s">
        <v>54139</v>
      </c>
      <c r="C13444" s="4" t="s">
        <v>4103</v>
      </c>
      <c r="D13444" s="4">
        <v>12</v>
      </c>
      <c r="E13444" s="4" t="s">
        <v>54140</v>
      </c>
      <c r="F13444" s="4">
        <v>0.12199579924345</v>
      </c>
      <c r="G13444" s="4" t="s">
        <v>54141</v>
      </c>
    </row>
    <row r="13445" spans="1:7">
      <c r="A13445" s="4" t="s">
        <v>54142</v>
      </c>
      <c r="B13445" s="4" t="s">
        <v>54143</v>
      </c>
      <c r="C13445" s="4" t="s">
        <v>551</v>
      </c>
      <c r="D13445" s="4">
        <v>10</v>
      </c>
      <c r="E13445" s="4" t="s">
        <v>54144</v>
      </c>
      <c r="F13445" s="4">
        <v>0.12199579924345</v>
      </c>
      <c r="G13445" s="4" t="s">
        <v>54145</v>
      </c>
    </row>
    <row r="13446" spans="1:7">
      <c r="A13446" s="4" t="s">
        <v>54146</v>
      </c>
      <c r="B13446" s="4" t="s">
        <v>54147</v>
      </c>
      <c r="C13446" s="4" t="s">
        <v>4103</v>
      </c>
      <c r="D13446" s="4">
        <v>8</v>
      </c>
      <c r="E13446" s="4" t="s">
        <v>54148</v>
      </c>
      <c r="F13446" s="4">
        <v>0.12199579924345</v>
      </c>
      <c r="G13446" s="4" t="s">
        <v>54149</v>
      </c>
    </row>
    <row r="13447" spans="1:7">
      <c r="A13447" s="4" t="s">
        <v>54150</v>
      </c>
      <c r="B13447" s="4" t="s">
        <v>54151</v>
      </c>
      <c r="C13447" s="4" t="s">
        <v>3050</v>
      </c>
      <c r="D13447" s="4">
        <v>2</v>
      </c>
      <c r="E13447" s="4" t="s">
        <v>54152</v>
      </c>
      <c r="F13447" s="4">
        <v>0.12199579924345</v>
      </c>
      <c r="G13447" s="4" t="s">
        <v>54153</v>
      </c>
    </row>
    <row r="13448" spans="1:7">
      <c r="A13448" s="4" t="s">
        <v>54154</v>
      </c>
      <c r="B13448" s="4" t="s">
        <v>54155</v>
      </c>
      <c r="C13448" s="4" t="s">
        <v>3050</v>
      </c>
      <c r="D13448" s="4">
        <v>2</v>
      </c>
      <c r="E13448" s="4" t="s">
        <v>54156</v>
      </c>
      <c r="F13448" s="4">
        <v>0.12199579924345</v>
      </c>
      <c r="G13448" s="4" t="s">
        <v>54157</v>
      </c>
    </row>
    <row r="13449" spans="1:7">
      <c r="A13449" s="4" t="s">
        <v>54158</v>
      </c>
      <c r="B13449" s="4" t="s">
        <v>54159</v>
      </c>
      <c r="C13449" s="4" t="s">
        <v>3050</v>
      </c>
      <c r="D13449" s="4">
        <v>2</v>
      </c>
      <c r="E13449" s="4" t="s">
        <v>54160</v>
      </c>
      <c r="F13449" s="4">
        <v>0.12199579924345</v>
      </c>
      <c r="G13449" s="4" t="s">
        <v>54161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82"/>
  <sheetViews>
    <sheetView workbookViewId="0">
      <selection activeCell="A1" sqref="A1:G5182"/>
    </sheetView>
  </sheetViews>
  <sheetFormatPr defaultColWidth="9.02654867256637" defaultRowHeight="13.85" outlineLevelCol="6"/>
  <sheetData>
    <row r="1" spans="1:7">
      <c r="A1" s="4" t="s">
        <v>456</v>
      </c>
      <c r="B1" s="4" t="s">
        <v>457</v>
      </c>
      <c r="C1" s="4" t="s">
        <v>458</v>
      </c>
      <c r="D1" s="4" t="s">
        <v>459</v>
      </c>
      <c r="E1" s="4" t="s">
        <v>460</v>
      </c>
      <c r="F1" s="4" t="s">
        <v>461</v>
      </c>
      <c r="G1" s="4" t="s">
        <v>462</v>
      </c>
    </row>
    <row r="2" spans="1:7">
      <c r="A2" s="4" t="s">
        <v>1335</v>
      </c>
      <c r="B2" s="4" t="s">
        <v>1336</v>
      </c>
      <c r="C2" s="4" t="s">
        <v>464</v>
      </c>
      <c r="D2" s="4">
        <v>48</v>
      </c>
      <c r="E2" s="4" t="s">
        <v>1337</v>
      </c>
      <c r="F2" s="4">
        <v>46.747730255127</v>
      </c>
      <c r="G2" s="4" t="s">
        <v>1338</v>
      </c>
    </row>
    <row r="3" spans="1:7">
      <c r="A3" s="4" t="s">
        <v>1366</v>
      </c>
      <c r="B3" s="4" t="s">
        <v>1367</v>
      </c>
      <c r="C3" s="4" t="s">
        <v>464</v>
      </c>
      <c r="D3" s="4">
        <v>46</v>
      </c>
      <c r="E3" s="4" t="s">
        <v>1368</v>
      </c>
      <c r="F3" s="4">
        <v>38.0357666015625</v>
      </c>
      <c r="G3" s="4" t="s">
        <v>1369</v>
      </c>
    </row>
    <row r="4" spans="1:7">
      <c r="A4" s="4" t="s">
        <v>2073</v>
      </c>
      <c r="B4" s="4" t="s">
        <v>2074</v>
      </c>
      <c r="C4" s="4" t="s">
        <v>464</v>
      </c>
      <c r="D4" s="4">
        <v>48</v>
      </c>
      <c r="E4" s="4" t="s">
        <v>2075</v>
      </c>
      <c r="F4" s="4">
        <v>29.7741737365723</v>
      </c>
      <c r="G4" s="4" t="s">
        <v>2076</v>
      </c>
    </row>
    <row r="5" spans="1:7">
      <c r="A5" s="4" t="s">
        <v>1378</v>
      </c>
      <c r="B5" s="4" t="s">
        <v>1379</v>
      </c>
      <c r="C5" s="4" t="s">
        <v>464</v>
      </c>
      <c r="D5" s="4">
        <v>46</v>
      </c>
      <c r="E5" s="4" t="s">
        <v>1380</v>
      </c>
      <c r="F5" s="4">
        <v>28.3381099700928</v>
      </c>
      <c r="G5" s="4" t="s">
        <v>1381</v>
      </c>
    </row>
    <row r="6" spans="1:7">
      <c r="A6" s="4" t="s">
        <v>1362</v>
      </c>
      <c r="B6" s="4" t="s">
        <v>1363</v>
      </c>
      <c r="C6" s="4" t="s">
        <v>464</v>
      </c>
      <c r="D6" s="4">
        <v>47</v>
      </c>
      <c r="E6" s="4" t="s">
        <v>1364</v>
      </c>
      <c r="F6" s="4">
        <v>27.9490089416504</v>
      </c>
      <c r="G6" s="4" t="s">
        <v>1365</v>
      </c>
    </row>
    <row r="7" spans="1:7">
      <c r="A7" s="4" t="s">
        <v>1907</v>
      </c>
      <c r="B7" s="4" t="s">
        <v>1908</v>
      </c>
      <c r="C7" s="4" t="s">
        <v>464</v>
      </c>
      <c r="D7" s="4">
        <v>41</v>
      </c>
      <c r="E7" s="4" t="s">
        <v>1909</v>
      </c>
      <c r="F7" s="4">
        <v>25.0382747650146</v>
      </c>
      <c r="G7" s="4" t="s">
        <v>1910</v>
      </c>
    </row>
    <row r="8" spans="1:7">
      <c r="A8" s="4" t="s">
        <v>1558</v>
      </c>
      <c r="B8" s="4" t="s">
        <v>1559</v>
      </c>
      <c r="C8" s="4" t="s">
        <v>464</v>
      </c>
      <c r="D8" s="4">
        <v>41</v>
      </c>
      <c r="E8" s="4" t="s">
        <v>1560</v>
      </c>
      <c r="F8" s="4">
        <v>23.2833614349365</v>
      </c>
      <c r="G8" s="4" t="s">
        <v>1561</v>
      </c>
    </row>
    <row r="9" spans="1:7">
      <c r="A9" s="4" t="s">
        <v>2049</v>
      </c>
      <c r="B9" s="4" t="s">
        <v>2050</v>
      </c>
      <c r="C9" s="4" t="s">
        <v>464</v>
      </c>
      <c r="D9" s="4">
        <v>40</v>
      </c>
      <c r="E9" s="4" t="s">
        <v>2051</v>
      </c>
      <c r="F9" s="4">
        <v>23.2733592987061</v>
      </c>
      <c r="G9" s="4" t="s">
        <v>2052</v>
      </c>
    </row>
    <row r="10" spans="1:7">
      <c r="A10" s="4" t="s">
        <v>1586</v>
      </c>
      <c r="B10" s="4" t="s">
        <v>1587</v>
      </c>
      <c r="C10" s="4" t="s">
        <v>464</v>
      </c>
      <c r="D10" s="4">
        <v>39</v>
      </c>
      <c r="E10" s="4" t="s">
        <v>1588</v>
      </c>
      <c r="F10" s="4">
        <v>23.2497749328613</v>
      </c>
      <c r="G10" s="4" t="s">
        <v>1589</v>
      </c>
    </row>
    <row r="11" spans="1:7">
      <c r="A11" s="4" t="s">
        <v>1519</v>
      </c>
      <c r="B11" s="4" t="s">
        <v>1520</v>
      </c>
      <c r="C11" s="4" t="s">
        <v>464</v>
      </c>
      <c r="D11" s="4">
        <v>44</v>
      </c>
      <c r="E11" s="4" t="s">
        <v>1521</v>
      </c>
      <c r="F11" s="4">
        <v>23.2169322967529</v>
      </c>
      <c r="G11" s="4" t="s">
        <v>1522</v>
      </c>
    </row>
    <row r="12" spans="1:7">
      <c r="A12" s="4" t="s">
        <v>2358</v>
      </c>
      <c r="B12" s="4" t="s">
        <v>2359</v>
      </c>
      <c r="C12" s="4" t="s">
        <v>464</v>
      </c>
      <c r="D12" s="4">
        <v>41</v>
      </c>
      <c r="E12" s="4" t="s">
        <v>2360</v>
      </c>
      <c r="F12" s="4">
        <v>23.0334873199463</v>
      </c>
      <c r="G12" s="4" t="s">
        <v>2361</v>
      </c>
    </row>
    <row r="13" spans="1:7">
      <c r="A13" s="4" t="s">
        <v>2258</v>
      </c>
      <c r="B13" s="4" t="s">
        <v>2259</v>
      </c>
      <c r="C13" s="4" t="s">
        <v>464</v>
      </c>
      <c r="D13" s="4">
        <v>39</v>
      </c>
      <c r="E13" s="4" t="s">
        <v>2260</v>
      </c>
      <c r="F13" s="4">
        <v>22.9514560699463</v>
      </c>
      <c r="G13" s="4" t="s">
        <v>2261</v>
      </c>
    </row>
    <row r="14" spans="1:7">
      <c r="A14" s="4" t="s">
        <v>2089</v>
      </c>
      <c r="B14" s="4" t="s">
        <v>2090</v>
      </c>
      <c r="C14" s="4" t="s">
        <v>464</v>
      </c>
      <c r="D14" s="4">
        <v>40</v>
      </c>
      <c r="E14" s="4" t="s">
        <v>2091</v>
      </c>
      <c r="F14" s="4">
        <v>22.4327011108398</v>
      </c>
      <c r="G14" s="4" t="s">
        <v>2092</v>
      </c>
    </row>
    <row r="15" spans="1:7">
      <c r="A15" s="4" t="s">
        <v>1351</v>
      </c>
      <c r="B15" s="4" t="s">
        <v>1352</v>
      </c>
      <c r="C15" s="4" t="s">
        <v>464</v>
      </c>
      <c r="D15" s="4">
        <v>44</v>
      </c>
      <c r="E15" s="4" t="s">
        <v>1353</v>
      </c>
      <c r="F15" s="4">
        <v>22.3561515808105</v>
      </c>
      <c r="G15" s="4" t="s">
        <v>1354</v>
      </c>
    </row>
    <row r="16" spans="1:7">
      <c r="A16" s="4" t="s">
        <v>648</v>
      </c>
      <c r="B16" s="4" t="s">
        <v>649</v>
      </c>
      <c r="C16" s="4" t="s">
        <v>464</v>
      </c>
      <c r="D16" s="4">
        <v>46</v>
      </c>
      <c r="E16" s="4" t="s">
        <v>650</v>
      </c>
      <c r="F16" s="4">
        <v>21.6941699981689</v>
      </c>
      <c r="G16" s="4" t="s">
        <v>651</v>
      </c>
    </row>
    <row r="17" spans="1:7">
      <c r="A17" s="4" t="s">
        <v>2736</v>
      </c>
      <c r="B17" s="4" t="s">
        <v>2737</v>
      </c>
      <c r="C17" s="4" t="s">
        <v>464</v>
      </c>
      <c r="D17" s="4">
        <v>48</v>
      </c>
      <c r="E17" s="4" t="s">
        <v>2738</v>
      </c>
      <c r="F17" s="4">
        <v>21.4173278808594</v>
      </c>
      <c r="G17" s="4" t="s">
        <v>2739</v>
      </c>
    </row>
    <row r="18" spans="1:7">
      <c r="A18" s="4" t="s">
        <v>1802</v>
      </c>
      <c r="B18" s="4" t="s">
        <v>1803</v>
      </c>
      <c r="C18" s="4" t="s">
        <v>464</v>
      </c>
      <c r="D18" s="4">
        <v>44</v>
      </c>
      <c r="E18" s="4" t="s">
        <v>1804</v>
      </c>
      <c r="F18" s="4">
        <v>20.7391586303711</v>
      </c>
      <c r="G18" s="4" t="s">
        <v>1805</v>
      </c>
    </row>
    <row r="19" spans="1:7">
      <c r="A19" s="4" t="s">
        <v>1219</v>
      </c>
      <c r="B19" s="4" t="s">
        <v>1220</v>
      </c>
      <c r="C19" s="4" t="s">
        <v>464</v>
      </c>
      <c r="D19" s="4">
        <v>49</v>
      </c>
      <c r="E19" s="4" t="s">
        <v>1221</v>
      </c>
      <c r="F19" s="4">
        <v>19.5155353546143</v>
      </c>
      <c r="G19" s="4" t="s">
        <v>1222</v>
      </c>
    </row>
    <row r="20" spans="1:7">
      <c r="A20" s="4" t="s">
        <v>2330</v>
      </c>
      <c r="B20" s="4" t="s">
        <v>2331</v>
      </c>
      <c r="C20" s="4" t="s">
        <v>464</v>
      </c>
      <c r="D20" s="4">
        <v>46</v>
      </c>
      <c r="E20" s="4" t="s">
        <v>2332</v>
      </c>
      <c r="F20" s="4">
        <v>19.136474609375</v>
      </c>
      <c r="G20" s="4" t="s">
        <v>2333</v>
      </c>
    </row>
    <row r="21" spans="1:7">
      <c r="A21" s="4" t="s">
        <v>3069</v>
      </c>
      <c r="B21" s="4" t="s">
        <v>3070</v>
      </c>
      <c r="C21" s="4" t="s">
        <v>464</v>
      </c>
      <c r="D21" s="4">
        <v>41</v>
      </c>
      <c r="E21" s="4" t="s">
        <v>3071</v>
      </c>
      <c r="F21" s="4">
        <v>19.0432643890381</v>
      </c>
      <c r="G21" s="4" t="s">
        <v>3072</v>
      </c>
    </row>
    <row r="22" spans="1:7">
      <c r="A22" s="4" t="s">
        <v>3952</v>
      </c>
      <c r="B22" s="4" t="s">
        <v>3953</v>
      </c>
      <c r="C22" s="4" t="s">
        <v>464</v>
      </c>
      <c r="D22" s="4">
        <v>33</v>
      </c>
      <c r="E22" s="4" t="s">
        <v>3954</v>
      </c>
      <c r="F22" s="4">
        <v>18.4536476135254</v>
      </c>
      <c r="G22" s="4" t="s">
        <v>3955</v>
      </c>
    </row>
    <row r="23" spans="1:7">
      <c r="A23" s="4" t="s">
        <v>1295</v>
      </c>
      <c r="B23" s="4" t="s">
        <v>1296</v>
      </c>
      <c r="C23" s="4" t="s">
        <v>464</v>
      </c>
      <c r="D23" s="4">
        <v>41</v>
      </c>
      <c r="E23" s="4" t="s">
        <v>1297</v>
      </c>
      <c r="F23" s="4">
        <v>17.8499813079834</v>
      </c>
      <c r="G23" s="4" t="s">
        <v>1298</v>
      </c>
    </row>
    <row r="24" spans="1:7">
      <c r="A24" s="4" t="s">
        <v>670</v>
      </c>
      <c r="B24" s="4" t="s">
        <v>671</v>
      </c>
      <c r="C24" s="4" t="s">
        <v>464</v>
      </c>
      <c r="D24" s="4">
        <v>45</v>
      </c>
      <c r="E24" s="4" t="s">
        <v>672</v>
      </c>
      <c r="F24" s="4">
        <v>17.8357906341553</v>
      </c>
      <c r="G24" s="4" t="s">
        <v>673</v>
      </c>
    </row>
    <row r="25" spans="1:7">
      <c r="A25" s="4" t="s">
        <v>2302</v>
      </c>
      <c r="B25" s="4" t="s">
        <v>2303</v>
      </c>
      <c r="C25" s="4" t="s">
        <v>464</v>
      </c>
      <c r="D25" s="4">
        <v>42</v>
      </c>
      <c r="E25" s="4" t="s">
        <v>2304</v>
      </c>
      <c r="F25" s="4">
        <v>17.5772552490234</v>
      </c>
      <c r="G25" s="4" t="s">
        <v>2305</v>
      </c>
    </row>
    <row r="26" spans="1:7">
      <c r="A26" s="4" t="s">
        <v>1499</v>
      </c>
      <c r="B26" s="4" t="s">
        <v>1500</v>
      </c>
      <c r="C26" s="4" t="s">
        <v>464</v>
      </c>
      <c r="D26" s="4">
        <v>44</v>
      </c>
      <c r="E26" s="4" t="s">
        <v>1501</v>
      </c>
      <c r="F26" s="4">
        <v>16.9666423797607</v>
      </c>
      <c r="G26" s="4" t="s">
        <v>1502</v>
      </c>
    </row>
    <row r="27" spans="1:7">
      <c r="A27" s="4" t="s">
        <v>2993</v>
      </c>
      <c r="B27" s="4" t="s">
        <v>2994</v>
      </c>
      <c r="C27" s="4" t="s">
        <v>464</v>
      </c>
      <c r="D27" s="4">
        <v>30</v>
      </c>
      <c r="E27" s="4" t="s">
        <v>2995</v>
      </c>
      <c r="F27" s="4">
        <v>16.4491195678711</v>
      </c>
      <c r="G27" s="4" t="s">
        <v>2996</v>
      </c>
    </row>
    <row r="28" spans="1:7">
      <c r="A28" s="4" t="s">
        <v>4262</v>
      </c>
      <c r="B28" s="4" t="s">
        <v>4263</v>
      </c>
      <c r="C28" s="4" t="s">
        <v>464</v>
      </c>
      <c r="D28" s="4">
        <v>41</v>
      </c>
      <c r="E28" s="4" t="s">
        <v>4264</v>
      </c>
      <c r="F28" s="4">
        <v>16.3373851776123</v>
      </c>
      <c r="G28" s="4" t="s">
        <v>4265</v>
      </c>
    </row>
    <row r="29" spans="1:7">
      <c r="A29" s="4" t="s">
        <v>1394</v>
      </c>
      <c r="B29" s="4" t="s">
        <v>1395</v>
      </c>
      <c r="C29" s="4" t="s">
        <v>464</v>
      </c>
      <c r="D29" s="4">
        <v>47</v>
      </c>
      <c r="E29" s="4" t="s">
        <v>1396</v>
      </c>
      <c r="F29" s="4">
        <v>16.198392868042</v>
      </c>
      <c r="G29" s="4" t="s">
        <v>1397</v>
      </c>
    </row>
    <row r="30" spans="1:7">
      <c r="A30" s="4" t="s">
        <v>1135</v>
      </c>
      <c r="B30" s="4" t="s">
        <v>1136</v>
      </c>
      <c r="C30" s="4" t="s">
        <v>464</v>
      </c>
      <c r="D30" s="4">
        <v>48</v>
      </c>
      <c r="E30" s="4" t="s">
        <v>1137</v>
      </c>
      <c r="F30" s="4">
        <v>16.0929336547852</v>
      </c>
      <c r="G30" s="4" t="s">
        <v>1138</v>
      </c>
    </row>
    <row r="31" spans="1:7">
      <c r="A31" s="4" t="s">
        <v>1465</v>
      </c>
      <c r="B31" s="4" t="s">
        <v>1466</v>
      </c>
      <c r="C31" s="4" t="s">
        <v>464</v>
      </c>
      <c r="D31" s="4">
        <v>49</v>
      </c>
      <c r="E31" s="4" t="s">
        <v>1467</v>
      </c>
      <c r="F31" s="4">
        <v>15.8397178649902</v>
      </c>
      <c r="G31" s="4" t="s">
        <v>1468</v>
      </c>
    </row>
    <row r="32" spans="1:7">
      <c r="A32" s="4" t="s">
        <v>1511</v>
      </c>
      <c r="B32" s="4" t="s">
        <v>1512</v>
      </c>
      <c r="C32" s="4" t="s">
        <v>464</v>
      </c>
      <c r="D32" s="4">
        <v>43</v>
      </c>
      <c r="E32" s="4" t="s">
        <v>1513</v>
      </c>
      <c r="F32" s="4">
        <v>15.6140909194946</v>
      </c>
      <c r="G32" s="4" t="s">
        <v>1514</v>
      </c>
    </row>
    <row r="33" spans="1:7">
      <c r="A33" s="4" t="s">
        <v>475</v>
      </c>
      <c r="B33" s="4" t="s">
        <v>476</v>
      </c>
      <c r="C33" s="4" t="s">
        <v>464</v>
      </c>
      <c r="D33" s="4">
        <v>38</v>
      </c>
      <c r="E33" s="4" t="s">
        <v>477</v>
      </c>
      <c r="F33" s="4">
        <v>15.5863990783691</v>
      </c>
      <c r="G33" s="4" t="s">
        <v>478</v>
      </c>
    </row>
    <row r="34" spans="1:7">
      <c r="A34" s="4" t="s">
        <v>1653</v>
      </c>
      <c r="B34" s="4" t="s">
        <v>1654</v>
      </c>
      <c r="C34" s="4" t="s">
        <v>464</v>
      </c>
      <c r="D34" s="4">
        <v>42</v>
      </c>
      <c r="E34" s="4" t="s">
        <v>1655</v>
      </c>
      <c r="F34" s="4">
        <v>15.5247507095337</v>
      </c>
      <c r="G34" s="4" t="s">
        <v>1656</v>
      </c>
    </row>
    <row r="35" spans="1:7">
      <c r="A35" s="4" t="s">
        <v>1731</v>
      </c>
      <c r="B35" s="4" t="s">
        <v>1732</v>
      </c>
      <c r="C35" s="4" t="s">
        <v>464</v>
      </c>
      <c r="D35" s="4">
        <v>43</v>
      </c>
      <c r="E35" s="4" t="s">
        <v>1733</v>
      </c>
      <c r="F35" s="4">
        <v>15.1470470428467</v>
      </c>
      <c r="G35" s="4" t="s">
        <v>1734</v>
      </c>
    </row>
    <row r="36" spans="1:7">
      <c r="A36" s="4" t="s">
        <v>3310</v>
      </c>
      <c r="B36" s="4" t="s">
        <v>3311</v>
      </c>
      <c r="C36" s="4" t="s">
        <v>464</v>
      </c>
      <c r="D36" s="4">
        <v>44</v>
      </c>
      <c r="E36" s="4" t="s">
        <v>3312</v>
      </c>
      <c r="F36" s="4">
        <v>15.1222515106201</v>
      </c>
      <c r="G36" s="4" t="s">
        <v>3313</v>
      </c>
    </row>
    <row r="37" spans="1:7">
      <c r="A37" s="4" t="s">
        <v>1291</v>
      </c>
      <c r="B37" s="4" t="s">
        <v>1292</v>
      </c>
      <c r="C37" s="4" t="s">
        <v>464</v>
      </c>
      <c r="D37" s="4">
        <v>42</v>
      </c>
      <c r="E37" s="4" t="s">
        <v>1293</v>
      </c>
      <c r="F37" s="4">
        <v>15.0811252593994</v>
      </c>
      <c r="G37" s="4" t="s">
        <v>1294</v>
      </c>
    </row>
    <row r="38" spans="1:7">
      <c r="A38" s="4" t="s">
        <v>1790</v>
      </c>
      <c r="B38" s="4" t="s">
        <v>1791</v>
      </c>
      <c r="C38" s="4" t="s">
        <v>464</v>
      </c>
      <c r="D38" s="4">
        <v>36</v>
      </c>
      <c r="E38" s="4" t="s">
        <v>1792</v>
      </c>
      <c r="F38" s="4">
        <v>14.9004039764404</v>
      </c>
      <c r="G38" s="4" t="s">
        <v>1793</v>
      </c>
    </row>
    <row r="39" spans="1:7">
      <c r="A39" s="4" t="s">
        <v>403</v>
      </c>
      <c r="B39" s="4" t="s">
        <v>546</v>
      </c>
      <c r="C39" s="4" t="s">
        <v>464</v>
      </c>
      <c r="D39" s="4">
        <v>45</v>
      </c>
      <c r="E39" s="4" t="s">
        <v>547</v>
      </c>
      <c r="F39" s="4">
        <v>14.6390981674194</v>
      </c>
      <c r="G39" s="4" t="s">
        <v>548</v>
      </c>
    </row>
    <row r="40" spans="1:7">
      <c r="A40" s="4" t="s">
        <v>3298</v>
      </c>
      <c r="B40" s="4" t="s">
        <v>3299</v>
      </c>
      <c r="C40" s="4" t="s">
        <v>464</v>
      </c>
      <c r="D40" s="4">
        <v>45</v>
      </c>
      <c r="E40" s="4" t="s">
        <v>3300</v>
      </c>
      <c r="F40" s="4">
        <v>13.6663103103638</v>
      </c>
      <c r="G40" s="4" t="s">
        <v>3301</v>
      </c>
    </row>
    <row r="41" spans="1:7">
      <c r="A41" s="4" t="s">
        <v>1503</v>
      </c>
      <c r="B41" s="4" t="s">
        <v>1504</v>
      </c>
      <c r="C41" s="4" t="s">
        <v>464</v>
      </c>
      <c r="D41" s="4">
        <v>46</v>
      </c>
      <c r="E41" s="4" t="s">
        <v>1505</v>
      </c>
      <c r="F41" s="4">
        <v>12.8490600585938</v>
      </c>
      <c r="G41" s="4" t="s">
        <v>1506</v>
      </c>
    </row>
    <row r="42" spans="1:7">
      <c r="A42" s="4" t="s">
        <v>1339</v>
      </c>
      <c r="B42" s="4" t="s">
        <v>1340</v>
      </c>
      <c r="C42" s="4" t="s">
        <v>464</v>
      </c>
      <c r="D42" s="4">
        <v>46</v>
      </c>
      <c r="E42" s="4" t="s">
        <v>1341</v>
      </c>
      <c r="F42" s="4">
        <v>12.6538248062134</v>
      </c>
      <c r="G42" s="4" t="s">
        <v>1342</v>
      </c>
    </row>
    <row r="43" spans="1:7">
      <c r="A43" s="4" t="s">
        <v>292</v>
      </c>
      <c r="B43" s="4" t="s">
        <v>1480</v>
      </c>
      <c r="C43" s="4" t="s">
        <v>464</v>
      </c>
      <c r="D43" s="4">
        <v>50</v>
      </c>
      <c r="E43" s="4" t="s">
        <v>1481</v>
      </c>
      <c r="F43" s="4">
        <v>12.6412439346313</v>
      </c>
      <c r="G43" s="4" t="s">
        <v>1482</v>
      </c>
    </row>
    <row r="44" spans="1:7">
      <c r="A44" s="4" t="s">
        <v>1131</v>
      </c>
      <c r="B44" s="4" t="s">
        <v>1132</v>
      </c>
      <c r="C44" s="4" t="s">
        <v>464</v>
      </c>
      <c r="D44" s="4">
        <v>49</v>
      </c>
      <c r="E44" s="4" t="s">
        <v>1133</v>
      </c>
      <c r="F44" s="4">
        <v>12.5863952636719</v>
      </c>
      <c r="G44" s="4" t="s">
        <v>1134</v>
      </c>
    </row>
    <row r="45" spans="1:7">
      <c r="A45" s="4" t="s">
        <v>2853</v>
      </c>
      <c r="B45" s="4" t="s">
        <v>2854</v>
      </c>
      <c r="C45" s="4" t="s">
        <v>464</v>
      </c>
      <c r="D45" s="4">
        <v>38</v>
      </c>
      <c r="E45" s="4" t="s">
        <v>2855</v>
      </c>
      <c r="F45" s="4">
        <v>12.5086936950684</v>
      </c>
      <c r="G45" s="4" t="s">
        <v>2856</v>
      </c>
    </row>
    <row r="46" spans="1:7">
      <c r="A46" s="4" t="s">
        <v>1398</v>
      </c>
      <c r="B46" s="4" t="s">
        <v>1399</v>
      </c>
      <c r="C46" s="4" t="s">
        <v>464</v>
      </c>
      <c r="D46" s="4">
        <v>52</v>
      </c>
      <c r="E46" s="4" t="s">
        <v>1400</v>
      </c>
      <c r="F46" s="4">
        <v>12.3953151702881</v>
      </c>
      <c r="G46" s="4" t="s">
        <v>1401</v>
      </c>
    </row>
    <row r="47" spans="1:7">
      <c r="A47" s="4" t="s">
        <v>2552</v>
      </c>
      <c r="B47" s="4" t="s">
        <v>2553</v>
      </c>
      <c r="C47" s="4" t="s">
        <v>464</v>
      </c>
      <c r="D47" s="4">
        <v>36</v>
      </c>
      <c r="E47" s="4" t="s">
        <v>2554</v>
      </c>
      <c r="F47" s="4">
        <v>12.2929840087891</v>
      </c>
      <c r="G47" s="4" t="s">
        <v>2555</v>
      </c>
    </row>
    <row r="48" spans="1:7">
      <c r="A48" s="4" t="s">
        <v>6751</v>
      </c>
      <c r="B48" s="4" t="s">
        <v>6752</v>
      </c>
      <c r="C48" s="4" t="s">
        <v>464</v>
      </c>
      <c r="D48" s="4">
        <v>37</v>
      </c>
      <c r="E48" s="4" t="s">
        <v>6753</v>
      </c>
      <c r="F48" s="4">
        <v>12.1280536651611</v>
      </c>
      <c r="G48" s="4" t="s">
        <v>6754</v>
      </c>
    </row>
    <row r="49" spans="1:7">
      <c r="A49" s="4" t="s">
        <v>2274</v>
      </c>
      <c r="B49" s="4" t="s">
        <v>2275</v>
      </c>
      <c r="C49" s="4" t="s">
        <v>464</v>
      </c>
      <c r="D49" s="4">
        <v>42</v>
      </c>
      <c r="E49" s="4" t="s">
        <v>2276</v>
      </c>
      <c r="F49" s="4">
        <v>12.0469789505005</v>
      </c>
      <c r="G49" s="4" t="s">
        <v>2277</v>
      </c>
    </row>
    <row r="50" spans="1:7">
      <c r="A50" s="4" t="s">
        <v>531</v>
      </c>
      <c r="B50" s="4" t="s">
        <v>532</v>
      </c>
      <c r="C50" s="4" t="s">
        <v>464</v>
      </c>
      <c r="D50" s="4">
        <v>46</v>
      </c>
      <c r="E50" s="4" t="s">
        <v>533</v>
      </c>
      <c r="F50" s="4">
        <v>11.9637432098389</v>
      </c>
      <c r="G50" s="4" t="s">
        <v>534</v>
      </c>
    </row>
    <row r="51" spans="1:7">
      <c r="A51" s="4" t="s">
        <v>5132</v>
      </c>
      <c r="B51" s="4" t="s">
        <v>5133</v>
      </c>
      <c r="C51" s="4" t="s">
        <v>464</v>
      </c>
      <c r="D51" s="4">
        <v>36</v>
      </c>
      <c r="E51" s="4" t="s">
        <v>5134</v>
      </c>
      <c r="F51" s="4">
        <v>11.8831396102905</v>
      </c>
      <c r="G51" s="4" t="s">
        <v>5135</v>
      </c>
    </row>
    <row r="52" spans="1:7">
      <c r="A52" s="4" t="s">
        <v>1779</v>
      </c>
      <c r="B52" s="4" t="s">
        <v>1780</v>
      </c>
      <c r="C52" s="4" t="s">
        <v>464</v>
      </c>
      <c r="D52" s="4">
        <v>46</v>
      </c>
      <c r="E52" s="4" t="s">
        <v>1781</v>
      </c>
      <c r="F52" s="4">
        <v>11.5827322006226</v>
      </c>
      <c r="G52" s="4" t="s">
        <v>1782</v>
      </c>
    </row>
    <row r="53" spans="1:7">
      <c r="A53" s="4" t="s">
        <v>2001</v>
      </c>
      <c r="B53" s="4" t="s">
        <v>2002</v>
      </c>
      <c r="C53" s="4" t="s">
        <v>464</v>
      </c>
      <c r="D53" s="4">
        <v>48</v>
      </c>
      <c r="E53" s="4" t="s">
        <v>2003</v>
      </c>
      <c r="F53" s="4">
        <v>11.5164566040039</v>
      </c>
      <c r="G53" s="4" t="s">
        <v>2004</v>
      </c>
    </row>
    <row r="54" spans="1:7">
      <c r="A54" s="4" t="s">
        <v>2717</v>
      </c>
      <c r="B54" s="4" t="s">
        <v>2718</v>
      </c>
      <c r="C54" s="4" t="s">
        <v>464</v>
      </c>
      <c r="D54" s="4">
        <v>40</v>
      </c>
      <c r="E54" s="4" t="s">
        <v>2719</v>
      </c>
      <c r="F54" s="4">
        <v>11.5057687759399</v>
      </c>
      <c r="G54" s="4" t="s">
        <v>2720</v>
      </c>
    </row>
    <row r="55" spans="1:7">
      <c r="A55" s="4" t="s">
        <v>1531</v>
      </c>
      <c r="B55" s="4" t="s">
        <v>1532</v>
      </c>
      <c r="C55" s="4" t="s">
        <v>464</v>
      </c>
      <c r="D55" s="4">
        <v>49</v>
      </c>
      <c r="E55" s="4" t="s">
        <v>1533</v>
      </c>
      <c r="F55" s="4">
        <v>11.4924821853638</v>
      </c>
      <c r="G55" s="4" t="s">
        <v>1534</v>
      </c>
    </row>
    <row r="56" spans="1:7">
      <c r="A56" s="4" t="s">
        <v>562</v>
      </c>
      <c r="B56" s="4" t="s">
        <v>563</v>
      </c>
      <c r="C56" s="4" t="s">
        <v>464</v>
      </c>
      <c r="D56" s="4">
        <v>50</v>
      </c>
      <c r="E56" s="4" t="s">
        <v>564</v>
      </c>
      <c r="F56" s="4">
        <v>11.4777870178223</v>
      </c>
      <c r="G56" s="4" t="s">
        <v>565</v>
      </c>
    </row>
    <row r="57" spans="1:7">
      <c r="A57" s="4" t="s">
        <v>3243</v>
      </c>
      <c r="B57" s="4" t="s">
        <v>3244</v>
      </c>
      <c r="C57" s="4" t="s">
        <v>464</v>
      </c>
      <c r="D57" s="4">
        <v>44</v>
      </c>
      <c r="E57" s="4" t="s">
        <v>3245</v>
      </c>
      <c r="F57" s="4">
        <v>11.4453201293945</v>
      </c>
      <c r="G57" s="4" t="s">
        <v>3246</v>
      </c>
    </row>
    <row r="58" spans="1:7">
      <c r="A58" s="4" t="s">
        <v>1997</v>
      </c>
      <c r="B58" s="4" t="s">
        <v>1998</v>
      </c>
      <c r="C58" s="4" t="s">
        <v>464</v>
      </c>
      <c r="D58" s="4">
        <v>49</v>
      </c>
      <c r="E58" s="4" t="s">
        <v>1999</v>
      </c>
      <c r="F58" s="4">
        <v>11.4364738464355</v>
      </c>
      <c r="G58" s="4" t="s">
        <v>2000</v>
      </c>
    </row>
    <row r="59" spans="1:7">
      <c r="A59" s="4" t="s">
        <v>336</v>
      </c>
      <c r="B59" s="4" t="s">
        <v>1359</v>
      </c>
      <c r="C59" s="4" t="s">
        <v>464</v>
      </c>
      <c r="D59" s="4">
        <v>50</v>
      </c>
      <c r="E59" s="4" t="s">
        <v>1360</v>
      </c>
      <c r="F59" s="4">
        <v>11.3272132873535</v>
      </c>
      <c r="G59" s="4" t="s">
        <v>1361</v>
      </c>
    </row>
    <row r="60" spans="1:7">
      <c r="A60" s="4" t="s">
        <v>4771</v>
      </c>
      <c r="B60" s="4" t="s">
        <v>4772</v>
      </c>
      <c r="C60" s="4" t="s">
        <v>464</v>
      </c>
      <c r="D60" s="4">
        <v>44</v>
      </c>
      <c r="E60" s="4" t="s">
        <v>4773</v>
      </c>
      <c r="F60" s="4">
        <v>11.3091869354248</v>
      </c>
      <c r="G60" s="4" t="s">
        <v>4774</v>
      </c>
    </row>
    <row r="61" spans="1:7">
      <c r="A61" s="4" t="s">
        <v>2127</v>
      </c>
      <c r="B61" s="4" t="s">
        <v>2128</v>
      </c>
      <c r="C61" s="4" t="s">
        <v>464</v>
      </c>
      <c r="D61" s="4">
        <v>42</v>
      </c>
      <c r="E61" s="4" t="s">
        <v>2129</v>
      </c>
      <c r="F61" s="4">
        <v>11.2160129547119</v>
      </c>
      <c r="G61" s="4" t="s">
        <v>2130</v>
      </c>
    </row>
    <row r="62" spans="1:7">
      <c r="A62" s="4" t="s">
        <v>1386</v>
      </c>
      <c r="B62" s="4" t="s">
        <v>1387</v>
      </c>
      <c r="C62" s="4" t="s">
        <v>464</v>
      </c>
      <c r="D62" s="4">
        <v>52</v>
      </c>
      <c r="E62" s="4" t="s">
        <v>1388</v>
      </c>
      <c r="F62" s="4">
        <v>10.9619483947754</v>
      </c>
      <c r="G62" s="4" t="s">
        <v>1389</v>
      </c>
    </row>
    <row r="63" spans="1:7">
      <c r="A63" s="4" t="s">
        <v>467</v>
      </c>
      <c r="B63" s="4" t="s">
        <v>468</v>
      </c>
      <c r="C63" s="4" t="s">
        <v>464</v>
      </c>
      <c r="D63" s="4">
        <v>44</v>
      </c>
      <c r="E63" s="4" t="s">
        <v>469</v>
      </c>
      <c r="F63" s="4">
        <v>10.9172878265381</v>
      </c>
      <c r="G63" s="4" t="s">
        <v>470</v>
      </c>
    </row>
    <row r="64" spans="1:7">
      <c r="A64" s="4" t="s">
        <v>9709</v>
      </c>
      <c r="B64" s="4" t="s">
        <v>9710</v>
      </c>
      <c r="C64" s="4" t="s">
        <v>464</v>
      </c>
      <c r="D64" s="4">
        <v>40</v>
      </c>
      <c r="E64" s="4" t="s">
        <v>9711</v>
      </c>
      <c r="F64" s="4">
        <v>10.8476552963257</v>
      </c>
      <c r="G64" s="4" t="s">
        <v>9712</v>
      </c>
    </row>
    <row r="65" spans="1:7">
      <c r="A65" s="4" t="s">
        <v>1445</v>
      </c>
      <c r="B65" s="4" t="s">
        <v>1446</v>
      </c>
      <c r="C65" s="4" t="s">
        <v>464</v>
      </c>
      <c r="D65" s="4">
        <v>47</v>
      </c>
      <c r="E65" s="4" t="s">
        <v>1447</v>
      </c>
      <c r="F65" s="4">
        <v>10.7286310195923</v>
      </c>
      <c r="G65" s="4" t="s">
        <v>1448</v>
      </c>
    </row>
    <row r="66" spans="1:7">
      <c r="A66" s="4" t="s">
        <v>1215</v>
      </c>
      <c r="B66" s="4" t="s">
        <v>1216</v>
      </c>
      <c r="C66" s="4" t="s">
        <v>464</v>
      </c>
      <c r="D66" s="4">
        <v>50</v>
      </c>
      <c r="E66" s="4" t="s">
        <v>1217</v>
      </c>
      <c r="F66" s="4">
        <v>10.5884523391724</v>
      </c>
      <c r="G66" s="4" t="s">
        <v>1218</v>
      </c>
    </row>
    <row r="67" spans="1:7">
      <c r="A67" s="4" t="s">
        <v>1871</v>
      </c>
      <c r="B67" s="4" t="s">
        <v>1872</v>
      </c>
      <c r="C67" s="4" t="s">
        <v>464</v>
      </c>
      <c r="D67" s="4">
        <v>42</v>
      </c>
      <c r="E67" s="4" t="s">
        <v>1873</v>
      </c>
      <c r="F67" s="4">
        <v>10.563591003418</v>
      </c>
      <c r="G67" s="4" t="s">
        <v>1874</v>
      </c>
    </row>
    <row r="68" spans="1:7">
      <c r="A68" s="4" t="s">
        <v>4231</v>
      </c>
      <c r="B68" s="4" t="s">
        <v>4232</v>
      </c>
      <c r="C68" s="4" t="s">
        <v>464</v>
      </c>
      <c r="D68" s="4">
        <v>45</v>
      </c>
      <c r="E68" s="4" t="s">
        <v>4233</v>
      </c>
      <c r="F68" s="4">
        <v>10.4856510162354</v>
      </c>
      <c r="G68" s="4" t="s">
        <v>4234</v>
      </c>
    </row>
    <row r="69" spans="1:7">
      <c r="A69" s="4" t="s">
        <v>3525</v>
      </c>
      <c r="B69" s="4" t="s">
        <v>3526</v>
      </c>
      <c r="C69" s="4" t="s">
        <v>464</v>
      </c>
      <c r="D69" s="4">
        <v>38</v>
      </c>
      <c r="E69" s="4" t="s">
        <v>3527</v>
      </c>
      <c r="F69" s="4">
        <v>10.4210367202759</v>
      </c>
      <c r="G69" s="4" t="s">
        <v>3528</v>
      </c>
    </row>
    <row r="70" spans="1:7">
      <c r="A70" s="4" t="s">
        <v>1594</v>
      </c>
      <c r="B70" s="4" t="s">
        <v>1595</v>
      </c>
      <c r="C70" s="4" t="s">
        <v>464</v>
      </c>
      <c r="D70" s="4">
        <v>44</v>
      </c>
      <c r="E70" s="4" t="s">
        <v>1596</v>
      </c>
      <c r="F70" s="4">
        <v>10.3267621994019</v>
      </c>
      <c r="G70" s="4" t="s">
        <v>1597</v>
      </c>
    </row>
    <row r="71" spans="1:7">
      <c r="A71" s="4" t="s">
        <v>1786</v>
      </c>
      <c r="B71" s="4" t="s">
        <v>1787</v>
      </c>
      <c r="C71" s="4" t="s">
        <v>464</v>
      </c>
      <c r="D71" s="4">
        <v>48</v>
      </c>
      <c r="E71" s="4" t="s">
        <v>1788</v>
      </c>
      <c r="F71" s="4">
        <v>10.1725826263428</v>
      </c>
      <c r="G71" s="4" t="s">
        <v>1789</v>
      </c>
    </row>
    <row r="72" spans="1:7">
      <c r="A72" s="4" t="s">
        <v>2494</v>
      </c>
      <c r="B72" s="4" t="s">
        <v>2495</v>
      </c>
      <c r="C72" s="4" t="s">
        <v>464</v>
      </c>
      <c r="D72" s="4">
        <v>46</v>
      </c>
      <c r="E72" s="4" t="s">
        <v>2496</v>
      </c>
      <c r="F72" s="4">
        <v>10.0076656341553</v>
      </c>
      <c r="G72" s="4" t="s">
        <v>2497</v>
      </c>
    </row>
    <row r="73" spans="1:7">
      <c r="A73" s="4" t="s">
        <v>2721</v>
      </c>
      <c r="B73" s="4" t="s">
        <v>2722</v>
      </c>
      <c r="C73" s="4" t="s">
        <v>464</v>
      </c>
      <c r="D73" s="4">
        <v>44</v>
      </c>
      <c r="E73" s="4" t="s">
        <v>2723</v>
      </c>
      <c r="F73" s="4">
        <v>9.88292121887207</v>
      </c>
      <c r="G73" s="4" t="s">
        <v>2724</v>
      </c>
    </row>
    <row r="74" spans="1:7">
      <c r="A74" s="4" t="s">
        <v>54162</v>
      </c>
      <c r="B74" s="4" t="s">
        <v>54163</v>
      </c>
      <c r="C74" s="4" t="s">
        <v>551</v>
      </c>
      <c r="D74" s="4">
        <v>16</v>
      </c>
      <c r="E74" s="4" t="s">
        <v>54164</v>
      </c>
      <c r="F74" s="4">
        <v>9.87241077423096</v>
      </c>
      <c r="G74" s="4" t="s">
        <v>54165</v>
      </c>
    </row>
    <row r="75" spans="1:7">
      <c r="A75" s="4" t="s">
        <v>4995</v>
      </c>
      <c r="B75" s="4" t="s">
        <v>4996</v>
      </c>
      <c r="C75" s="4" t="s">
        <v>464</v>
      </c>
      <c r="D75" s="4">
        <v>42</v>
      </c>
      <c r="E75" s="4" t="s">
        <v>4997</v>
      </c>
      <c r="F75" s="4">
        <v>9.74502563476563</v>
      </c>
      <c r="G75" s="4" t="s">
        <v>4998</v>
      </c>
    </row>
    <row r="76" spans="1:7">
      <c r="A76" s="4" t="s">
        <v>333</v>
      </c>
      <c r="B76" s="4" t="s">
        <v>1247</v>
      </c>
      <c r="C76" s="4" t="s">
        <v>464</v>
      </c>
      <c r="D76" s="4">
        <v>47</v>
      </c>
      <c r="E76" s="4" t="s">
        <v>1248</v>
      </c>
      <c r="F76" s="4">
        <v>9.60638427734375</v>
      </c>
      <c r="G76" s="4" t="s">
        <v>1249</v>
      </c>
    </row>
    <row r="77" spans="1:7">
      <c r="A77" s="4" t="s">
        <v>1406</v>
      </c>
      <c r="B77" s="4" t="s">
        <v>1407</v>
      </c>
      <c r="C77" s="4" t="s">
        <v>464</v>
      </c>
      <c r="D77" s="4">
        <v>42</v>
      </c>
      <c r="E77" s="4" t="s">
        <v>1408</v>
      </c>
      <c r="F77" s="4">
        <v>9.50928974151611</v>
      </c>
      <c r="G77" s="4" t="s">
        <v>1409</v>
      </c>
    </row>
    <row r="78" spans="1:7">
      <c r="A78" s="4" t="s">
        <v>2548</v>
      </c>
      <c r="B78" s="4" t="s">
        <v>2549</v>
      </c>
      <c r="C78" s="4" t="s">
        <v>464</v>
      </c>
      <c r="D78" s="4">
        <v>42</v>
      </c>
      <c r="E78" s="4" t="s">
        <v>2550</v>
      </c>
      <c r="F78" s="4">
        <v>9.47899627685547</v>
      </c>
      <c r="G78" s="4" t="s">
        <v>2551</v>
      </c>
    </row>
    <row r="79" spans="1:7">
      <c r="A79" s="4" t="s">
        <v>1751</v>
      </c>
      <c r="B79" s="4" t="s">
        <v>1752</v>
      </c>
      <c r="C79" s="4" t="s">
        <v>464</v>
      </c>
      <c r="D79" s="4">
        <v>47</v>
      </c>
      <c r="E79" s="4" t="s">
        <v>1753</v>
      </c>
      <c r="F79" s="4">
        <v>9.43592739105225</v>
      </c>
      <c r="G79" s="4" t="s">
        <v>1754</v>
      </c>
    </row>
    <row r="80" spans="1:7">
      <c r="A80" s="4" t="s">
        <v>1883</v>
      </c>
      <c r="B80" s="4" t="s">
        <v>1884</v>
      </c>
      <c r="C80" s="4" t="s">
        <v>464</v>
      </c>
      <c r="D80" s="4">
        <v>48</v>
      </c>
      <c r="E80" s="4" t="s">
        <v>1885</v>
      </c>
      <c r="F80" s="4">
        <v>9.41890525817871</v>
      </c>
      <c r="G80" s="4" t="s">
        <v>1886</v>
      </c>
    </row>
    <row r="81" spans="1:7">
      <c r="A81" s="4" t="s">
        <v>5815</v>
      </c>
      <c r="B81" s="4" t="s">
        <v>5816</v>
      </c>
      <c r="C81" s="4" t="s">
        <v>464</v>
      </c>
      <c r="D81" s="4">
        <v>44</v>
      </c>
      <c r="E81" s="4" t="s">
        <v>5817</v>
      </c>
      <c r="F81" s="4">
        <v>9.39220237731934</v>
      </c>
      <c r="G81" s="4" t="s">
        <v>5818</v>
      </c>
    </row>
    <row r="82" spans="1:7">
      <c r="A82" s="4" t="s">
        <v>1203</v>
      </c>
      <c r="B82" s="4" t="s">
        <v>1204</v>
      </c>
      <c r="C82" s="4" t="s">
        <v>464</v>
      </c>
      <c r="D82" s="4">
        <v>44</v>
      </c>
      <c r="E82" s="4" t="s">
        <v>1205</v>
      </c>
      <c r="F82" s="4">
        <v>9.28908157348633</v>
      </c>
      <c r="G82" s="4" t="s">
        <v>1206</v>
      </c>
    </row>
    <row r="83" spans="1:7">
      <c r="A83" s="4" t="s">
        <v>1429</v>
      </c>
      <c r="B83" s="4" t="s">
        <v>1430</v>
      </c>
      <c r="C83" s="4" t="s">
        <v>464</v>
      </c>
      <c r="D83" s="4">
        <v>46</v>
      </c>
      <c r="E83" s="4" t="s">
        <v>1431</v>
      </c>
      <c r="F83" s="4">
        <v>9.2722110748291</v>
      </c>
      <c r="G83" s="4" t="s">
        <v>1432</v>
      </c>
    </row>
    <row r="84" spans="1:7">
      <c r="A84" s="4" t="s">
        <v>1950</v>
      </c>
      <c r="B84" s="4" t="s">
        <v>1951</v>
      </c>
      <c r="C84" s="4" t="s">
        <v>464</v>
      </c>
      <c r="D84" s="4">
        <v>42</v>
      </c>
      <c r="E84" s="4" t="s">
        <v>1952</v>
      </c>
      <c r="F84" s="4">
        <v>9.23583030700684</v>
      </c>
      <c r="G84" s="4" t="s">
        <v>1953</v>
      </c>
    </row>
    <row r="85" spans="1:7">
      <c r="A85" s="4" t="s">
        <v>44282</v>
      </c>
      <c r="B85" s="4" t="s">
        <v>44283</v>
      </c>
      <c r="C85" s="4" t="s">
        <v>464</v>
      </c>
      <c r="D85" s="4">
        <v>34</v>
      </c>
      <c r="E85" s="4" t="s">
        <v>44284</v>
      </c>
      <c r="F85" s="4">
        <v>9.1500129699707</v>
      </c>
      <c r="G85" s="4" t="s">
        <v>44285</v>
      </c>
    </row>
    <row r="86" spans="1:7">
      <c r="A86" s="4" t="s">
        <v>3112</v>
      </c>
      <c r="B86" s="4" t="s">
        <v>3113</v>
      </c>
      <c r="C86" s="4" t="s">
        <v>464</v>
      </c>
      <c r="D86" s="4">
        <v>45</v>
      </c>
      <c r="E86" s="4" t="s">
        <v>3114</v>
      </c>
      <c r="F86" s="4">
        <v>9.14244842529297</v>
      </c>
      <c r="G86" s="4" t="s">
        <v>3115</v>
      </c>
    </row>
    <row r="87" spans="1:7">
      <c r="A87" s="4" t="s">
        <v>5396</v>
      </c>
      <c r="B87" s="4" t="s">
        <v>5397</v>
      </c>
      <c r="C87" s="4" t="s">
        <v>464</v>
      </c>
      <c r="D87" s="4">
        <v>43</v>
      </c>
      <c r="E87" s="4" t="s">
        <v>5398</v>
      </c>
      <c r="F87" s="4">
        <v>9.11491680145264</v>
      </c>
      <c r="G87" s="4" t="s">
        <v>5399</v>
      </c>
    </row>
    <row r="88" spans="1:7">
      <c r="A88" s="4" t="s">
        <v>1155</v>
      </c>
      <c r="B88" s="4" t="s">
        <v>1156</v>
      </c>
      <c r="C88" s="4" t="s">
        <v>464</v>
      </c>
      <c r="D88" s="4">
        <v>52</v>
      </c>
      <c r="E88" s="4" t="s">
        <v>1157</v>
      </c>
      <c r="F88" s="4">
        <v>9.06924057006836</v>
      </c>
      <c r="G88" s="4" t="s">
        <v>1158</v>
      </c>
    </row>
    <row r="89" spans="1:7">
      <c r="A89" s="4" t="s">
        <v>2108</v>
      </c>
      <c r="B89" s="4" t="s">
        <v>2109</v>
      </c>
      <c r="C89" s="4" t="s">
        <v>464</v>
      </c>
      <c r="D89" s="4">
        <v>46</v>
      </c>
      <c r="E89" s="4" t="s">
        <v>2110</v>
      </c>
      <c r="F89" s="4">
        <v>9.01323699951172</v>
      </c>
      <c r="G89" s="4" t="s">
        <v>2111</v>
      </c>
    </row>
    <row r="90" spans="1:7">
      <c r="A90" s="4" t="s">
        <v>1422</v>
      </c>
      <c r="B90" s="4" t="s">
        <v>1423</v>
      </c>
      <c r="C90" s="4" t="s">
        <v>464</v>
      </c>
      <c r="D90" s="4">
        <v>45</v>
      </c>
      <c r="E90" s="4" t="s">
        <v>1424</v>
      </c>
      <c r="F90" s="4">
        <v>8.928053855896</v>
      </c>
      <c r="G90" s="4" t="s">
        <v>1425</v>
      </c>
    </row>
    <row r="91" spans="1:7">
      <c r="A91" s="4" t="s">
        <v>4747</v>
      </c>
      <c r="B91" s="4" t="s">
        <v>4748</v>
      </c>
      <c r="C91" s="4" t="s">
        <v>464</v>
      </c>
      <c r="D91" s="4">
        <v>45</v>
      </c>
      <c r="E91" s="4" t="s">
        <v>4749</v>
      </c>
      <c r="F91" s="4">
        <v>8.9141149520874</v>
      </c>
      <c r="G91" s="4" t="s">
        <v>4750</v>
      </c>
    </row>
    <row r="92" spans="1:7">
      <c r="A92" s="4" t="s">
        <v>3729</v>
      </c>
      <c r="B92" s="4" t="s">
        <v>3730</v>
      </c>
      <c r="C92" s="4" t="s">
        <v>464</v>
      </c>
      <c r="D92" s="4">
        <v>34</v>
      </c>
      <c r="E92" s="4" t="s">
        <v>3731</v>
      </c>
      <c r="F92" s="4">
        <v>8.91008281707764</v>
      </c>
      <c r="G92" s="4" t="s">
        <v>3732</v>
      </c>
    </row>
    <row r="93" spans="1:7">
      <c r="A93" s="4" t="s">
        <v>1374</v>
      </c>
      <c r="B93" s="4" t="s">
        <v>1375</v>
      </c>
      <c r="C93" s="4" t="s">
        <v>464</v>
      </c>
      <c r="D93" s="4">
        <v>48</v>
      </c>
      <c r="E93" s="4" t="s">
        <v>1376</v>
      </c>
      <c r="F93" s="4">
        <v>8.82749557495117</v>
      </c>
      <c r="G93" s="4" t="s">
        <v>1377</v>
      </c>
    </row>
    <row r="94" spans="1:7">
      <c r="A94" s="4" t="s">
        <v>1457</v>
      </c>
      <c r="B94" s="4" t="s">
        <v>1458</v>
      </c>
      <c r="C94" s="4" t="s">
        <v>464</v>
      </c>
      <c r="D94" s="4">
        <v>49</v>
      </c>
      <c r="E94" s="4" t="s">
        <v>1459</v>
      </c>
      <c r="F94" s="4">
        <v>8.71112155914307</v>
      </c>
      <c r="G94" s="4" t="s">
        <v>1460</v>
      </c>
    </row>
    <row r="95" spans="1:7">
      <c r="A95" s="4" t="s">
        <v>16171</v>
      </c>
      <c r="B95" s="4" t="s">
        <v>16172</v>
      </c>
      <c r="C95" s="4" t="s">
        <v>464</v>
      </c>
      <c r="D95" s="4">
        <v>42</v>
      </c>
      <c r="E95" s="4" t="s">
        <v>16173</v>
      </c>
      <c r="F95" s="4">
        <v>8.6014232635498</v>
      </c>
      <c r="G95" s="4" t="s">
        <v>16174</v>
      </c>
    </row>
    <row r="96" spans="1:7">
      <c r="A96" s="4" t="s">
        <v>3564</v>
      </c>
      <c r="B96" s="4" t="s">
        <v>3565</v>
      </c>
      <c r="C96" s="4" t="s">
        <v>464</v>
      </c>
      <c r="D96" s="4">
        <v>41</v>
      </c>
      <c r="E96" s="4" t="s">
        <v>3566</v>
      </c>
      <c r="F96" s="4">
        <v>8.59832096099854</v>
      </c>
      <c r="G96" s="4" t="s">
        <v>3567</v>
      </c>
    </row>
    <row r="97" spans="1:7">
      <c r="A97" s="4" t="s">
        <v>326</v>
      </c>
      <c r="B97" s="4" t="s">
        <v>1783</v>
      </c>
      <c r="C97" s="4" t="s">
        <v>464</v>
      </c>
      <c r="D97" s="4">
        <v>50</v>
      </c>
      <c r="E97" s="4" t="s">
        <v>1784</v>
      </c>
      <c r="F97" s="4">
        <v>8.5836181640625</v>
      </c>
      <c r="G97" s="4" t="s">
        <v>1785</v>
      </c>
    </row>
    <row r="98" spans="1:7">
      <c r="A98" s="4" t="s">
        <v>339</v>
      </c>
      <c r="B98" s="4" t="s">
        <v>2714</v>
      </c>
      <c r="C98" s="4" t="s">
        <v>464</v>
      </c>
      <c r="D98" s="4">
        <v>48</v>
      </c>
      <c r="E98" s="4" t="s">
        <v>2715</v>
      </c>
      <c r="F98" s="4">
        <v>8.45260715484619</v>
      </c>
      <c r="G98" s="4" t="s">
        <v>2716</v>
      </c>
    </row>
    <row r="99" spans="1:7">
      <c r="A99" s="4" t="s">
        <v>1847</v>
      </c>
      <c r="B99" s="4" t="s">
        <v>1848</v>
      </c>
      <c r="C99" s="4" t="s">
        <v>464</v>
      </c>
      <c r="D99" s="4">
        <v>41</v>
      </c>
      <c r="E99" s="4" t="s">
        <v>1849</v>
      </c>
      <c r="F99" s="4">
        <v>8.38414478302002</v>
      </c>
      <c r="G99" s="4" t="s">
        <v>1850</v>
      </c>
    </row>
    <row r="100" spans="1:7">
      <c r="A100" s="4" t="s">
        <v>4101</v>
      </c>
      <c r="B100" s="4" t="s">
        <v>4102</v>
      </c>
      <c r="C100" s="4" t="s">
        <v>4103</v>
      </c>
      <c r="D100" s="4">
        <v>9</v>
      </c>
      <c r="E100" s="4" t="s">
        <v>4104</v>
      </c>
      <c r="F100" s="4">
        <v>8.38062000274658</v>
      </c>
      <c r="G100" s="4" t="s">
        <v>4105</v>
      </c>
    </row>
    <row r="101" spans="1:7">
      <c r="A101" s="4" t="s">
        <v>1414</v>
      </c>
      <c r="B101" s="4" t="s">
        <v>1415</v>
      </c>
      <c r="C101" s="4" t="s">
        <v>464</v>
      </c>
      <c r="D101" s="4">
        <v>46</v>
      </c>
      <c r="E101" s="4" t="s">
        <v>1416</v>
      </c>
      <c r="F101" s="4">
        <v>8.36002922058105</v>
      </c>
      <c r="G101" s="4" t="s">
        <v>1417</v>
      </c>
    </row>
    <row r="102" spans="1:7">
      <c r="A102" s="4" t="s">
        <v>4576</v>
      </c>
      <c r="B102" s="4" t="s">
        <v>4577</v>
      </c>
      <c r="C102" s="4" t="s">
        <v>464</v>
      </c>
      <c r="D102" s="4">
        <v>46</v>
      </c>
      <c r="E102" s="4" t="s">
        <v>4578</v>
      </c>
      <c r="F102" s="4">
        <v>8.32167625427246</v>
      </c>
      <c r="G102" s="4" t="s">
        <v>4579</v>
      </c>
    </row>
    <row r="103" spans="1:7">
      <c r="A103" s="4" t="s">
        <v>1523</v>
      </c>
      <c r="B103" s="4" t="s">
        <v>1524</v>
      </c>
      <c r="C103" s="4" t="s">
        <v>464</v>
      </c>
      <c r="D103" s="4">
        <v>48</v>
      </c>
      <c r="E103" s="4" t="s">
        <v>1525</v>
      </c>
      <c r="F103" s="4">
        <v>8.31285858154297</v>
      </c>
      <c r="G103" s="4" t="s">
        <v>1526</v>
      </c>
    </row>
    <row r="104" spans="1:7">
      <c r="A104" s="4" t="s">
        <v>3033</v>
      </c>
      <c r="B104" s="4" t="s">
        <v>3034</v>
      </c>
      <c r="C104" s="4" t="s">
        <v>464</v>
      </c>
      <c r="D104" s="4">
        <v>49</v>
      </c>
      <c r="E104" s="4" t="s">
        <v>3035</v>
      </c>
      <c r="F104" s="4">
        <v>8.31050300598145</v>
      </c>
      <c r="G104" s="4" t="s">
        <v>3036</v>
      </c>
    </row>
    <row r="105" spans="1:7">
      <c r="A105" s="4" t="s">
        <v>4544</v>
      </c>
      <c r="B105" s="4" t="s">
        <v>4545</v>
      </c>
      <c r="C105" s="4" t="s">
        <v>551</v>
      </c>
      <c r="D105" s="4">
        <v>12</v>
      </c>
      <c r="E105" s="4" t="s">
        <v>4546</v>
      </c>
      <c r="F105" s="4">
        <v>8.30801200866699</v>
      </c>
      <c r="G105" s="4" t="s">
        <v>4547</v>
      </c>
    </row>
    <row r="106" spans="1:7">
      <c r="A106" s="4" t="s">
        <v>318</v>
      </c>
      <c r="B106" s="4" t="s">
        <v>1836</v>
      </c>
      <c r="C106" s="4" t="s">
        <v>464</v>
      </c>
      <c r="D106" s="4">
        <v>49</v>
      </c>
      <c r="E106" s="4" t="s">
        <v>1837</v>
      </c>
      <c r="F106" s="4">
        <v>8.29328155517578</v>
      </c>
      <c r="G106" s="4" t="s">
        <v>1838</v>
      </c>
    </row>
    <row r="107" spans="1:7">
      <c r="A107" s="4" t="s">
        <v>54166</v>
      </c>
      <c r="B107" s="4" t="s">
        <v>54167</v>
      </c>
      <c r="C107" s="4" t="s">
        <v>464</v>
      </c>
      <c r="D107" s="4">
        <v>39</v>
      </c>
      <c r="E107" s="4" t="s">
        <v>54168</v>
      </c>
      <c r="F107" s="4">
        <v>8.27960586547852</v>
      </c>
      <c r="G107" s="4" t="s">
        <v>54169</v>
      </c>
    </row>
    <row r="108" spans="1:7">
      <c r="A108" s="4" t="s">
        <v>1938</v>
      </c>
      <c r="B108" s="4" t="s">
        <v>1939</v>
      </c>
      <c r="C108" s="4" t="s">
        <v>464</v>
      </c>
      <c r="D108" s="4">
        <v>36</v>
      </c>
      <c r="E108" s="4" t="s">
        <v>1940</v>
      </c>
      <c r="F108" s="4">
        <v>8.27728748321533</v>
      </c>
      <c r="G108" s="4" t="s">
        <v>1941</v>
      </c>
    </row>
    <row r="109" spans="1:7">
      <c r="A109" s="4" t="s">
        <v>6559</v>
      </c>
      <c r="B109" s="4" t="s">
        <v>6560</v>
      </c>
      <c r="C109" s="4" t="s">
        <v>464</v>
      </c>
      <c r="D109" s="4">
        <v>47</v>
      </c>
      <c r="E109" s="4" t="s">
        <v>6561</v>
      </c>
      <c r="F109" s="4">
        <v>8.08871650695801</v>
      </c>
      <c r="G109" s="4" t="s">
        <v>6562</v>
      </c>
    </row>
    <row r="110" spans="1:7">
      <c r="A110" s="4" t="s">
        <v>21064</v>
      </c>
      <c r="B110" s="4" t="s">
        <v>21065</v>
      </c>
      <c r="C110" s="4" t="s">
        <v>464</v>
      </c>
      <c r="D110" s="4">
        <v>36</v>
      </c>
      <c r="E110" s="4" t="s">
        <v>21066</v>
      </c>
      <c r="F110" s="4">
        <v>8.08690071105957</v>
      </c>
      <c r="G110" s="4" t="s">
        <v>21067</v>
      </c>
    </row>
    <row r="111" spans="1:7">
      <c r="A111" s="4" t="s">
        <v>1578</v>
      </c>
      <c r="B111" s="4" t="s">
        <v>1579</v>
      </c>
      <c r="C111" s="4" t="s">
        <v>464</v>
      </c>
      <c r="D111" s="4">
        <v>34</v>
      </c>
      <c r="E111" s="4" t="s">
        <v>1580</v>
      </c>
      <c r="F111" s="4">
        <v>8.08471965789795</v>
      </c>
      <c r="G111" s="4" t="s">
        <v>1581</v>
      </c>
    </row>
    <row r="112" spans="1:7">
      <c r="A112" s="4" t="s">
        <v>6185</v>
      </c>
      <c r="B112" s="4" t="s">
        <v>6186</v>
      </c>
      <c r="C112" s="4" t="s">
        <v>464</v>
      </c>
      <c r="D112" s="4">
        <v>48</v>
      </c>
      <c r="E112" s="4" t="s">
        <v>6187</v>
      </c>
      <c r="F112" s="4">
        <v>8.07214832305908</v>
      </c>
      <c r="G112" s="4" t="s">
        <v>6188</v>
      </c>
    </row>
    <row r="113" spans="1:7">
      <c r="A113" s="4" t="s">
        <v>4298</v>
      </c>
      <c r="B113" s="4" t="s">
        <v>4299</v>
      </c>
      <c r="C113" s="4" t="s">
        <v>464</v>
      </c>
      <c r="D113" s="4">
        <v>41</v>
      </c>
      <c r="E113" s="4" t="s">
        <v>4300</v>
      </c>
      <c r="F113" s="4">
        <v>8.05706596374512</v>
      </c>
      <c r="G113" s="4" t="s">
        <v>4301</v>
      </c>
    </row>
    <row r="114" spans="1:7">
      <c r="A114" s="4" t="s">
        <v>2234</v>
      </c>
      <c r="B114" s="4" t="s">
        <v>2235</v>
      </c>
      <c r="C114" s="4" t="s">
        <v>464</v>
      </c>
      <c r="D114" s="4">
        <v>41</v>
      </c>
      <c r="E114" s="4" t="s">
        <v>2236</v>
      </c>
      <c r="F114" s="4">
        <v>8.00943470001221</v>
      </c>
      <c r="G114" s="4" t="s">
        <v>2237</v>
      </c>
    </row>
    <row r="115" spans="1:7">
      <c r="A115" s="4" t="s">
        <v>1954</v>
      </c>
      <c r="B115" s="4" t="s">
        <v>1955</v>
      </c>
      <c r="C115" s="4" t="s">
        <v>464</v>
      </c>
      <c r="D115" s="4">
        <v>50</v>
      </c>
      <c r="E115" s="4" t="s">
        <v>1956</v>
      </c>
      <c r="F115" s="4">
        <v>8.00632190704346</v>
      </c>
      <c r="G115" s="4" t="s">
        <v>1957</v>
      </c>
    </row>
    <row r="116" spans="1:7">
      <c r="A116" s="4" t="s">
        <v>4560</v>
      </c>
      <c r="B116" s="4" t="s">
        <v>4561</v>
      </c>
      <c r="C116" s="4" t="s">
        <v>464</v>
      </c>
      <c r="D116" s="4">
        <v>31</v>
      </c>
      <c r="E116" s="4" t="s">
        <v>4562</v>
      </c>
      <c r="F116" s="4">
        <v>8.00346851348877</v>
      </c>
      <c r="G116" s="4" t="s">
        <v>4563</v>
      </c>
    </row>
    <row r="117" spans="1:7">
      <c r="A117" s="4" t="s">
        <v>3089</v>
      </c>
      <c r="B117" s="4" t="s">
        <v>3090</v>
      </c>
      <c r="C117" s="4" t="s">
        <v>464</v>
      </c>
      <c r="D117" s="4">
        <v>42</v>
      </c>
      <c r="E117" s="4" t="s">
        <v>3091</v>
      </c>
      <c r="F117" s="4">
        <v>7.97462320327759</v>
      </c>
      <c r="G117" s="4" t="s">
        <v>3092</v>
      </c>
    </row>
    <row r="118" spans="1:7">
      <c r="A118" s="4" t="s">
        <v>8054</v>
      </c>
      <c r="B118" s="4" t="s">
        <v>8055</v>
      </c>
      <c r="C118" s="4" t="s">
        <v>464</v>
      </c>
      <c r="D118" s="4">
        <v>42</v>
      </c>
      <c r="E118" s="4" t="s">
        <v>8056</v>
      </c>
      <c r="F118" s="4">
        <v>7.96534204483032</v>
      </c>
      <c r="G118" s="4" t="s">
        <v>8057</v>
      </c>
    </row>
    <row r="119" spans="1:7">
      <c r="A119" s="4" t="s">
        <v>2845</v>
      </c>
      <c r="B119" s="4" t="s">
        <v>2846</v>
      </c>
      <c r="C119" s="4" t="s">
        <v>464</v>
      </c>
      <c r="D119" s="4">
        <v>50</v>
      </c>
      <c r="E119" s="4" t="s">
        <v>2847</v>
      </c>
      <c r="F119" s="4">
        <v>7.95217037200928</v>
      </c>
      <c r="G119" s="4" t="s">
        <v>2848</v>
      </c>
    </row>
    <row r="120" spans="1:7">
      <c r="A120" s="4" t="s">
        <v>5097</v>
      </c>
      <c r="B120" s="4" t="s">
        <v>5098</v>
      </c>
      <c r="C120" s="4" t="s">
        <v>464</v>
      </c>
      <c r="D120" s="4">
        <v>42</v>
      </c>
      <c r="E120" s="4" t="s">
        <v>5099</v>
      </c>
      <c r="F120" s="4">
        <v>7.89110374450684</v>
      </c>
      <c r="G120" s="4" t="s">
        <v>5100</v>
      </c>
    </row>
    <row r="121" spans="1:7">
      <c r="A121" s="4" t="s">
        <v>8890</v>
      </c>
      <c r="B121" s="4" t="s">
        <v>8891</v>
      </c>
      <c r="C121" s="4" t="s">
        <v>464</v>
      </c>
      <c r="D121" s="4">
        <v>40</v>
      </c>
      <c r="E121" s="4" t="s">
        <v>8892</v>
      </c>
      <c r="F121" s="4">
        <v>7.89091110229492</v>
      </c>
      <c r="G121" s="4" t="s">
        <v>8893</v>
      </c>
    </row>
    <row r="122" spans="1:7">
      <c r="A122" s="4" t="s">
        <v>781</v>
      </c>
      <c r="B122" s="4" t="s">
        <v>782</v>
      </c>
      <c r="C122" s="4" t="s">
        <v>464</v>
      </c>
      <c r="D122" s="4">
        <v>41</v>
      </c>
      <c r="E122" s="4" t="s">
        <v>783</v>
      </c>
      <c r="F122" s="4">
        <v>7.64829206466675</v>
      </c>
      <c r="G122" s="4" t="s">
        <v>784</v>
      </c>
    </row>
    <row r="123" spans="1:7">
      <c r="A123" s="4" t="s">
        <v>5487</v>
      </c>
      <c r="B123" s="4" t="s">
        <v>5488</v>
      </c>
      <c r="C123" s="4" t="s">
        <v>3050</v>
      </c>
      <c r="D123" s="4">
        <v>3</v>
      </c>
      <c r="E123" s="4" t="s">
        <v>5489</v>
      </c>
      <c r="F123" s="4">
        <v>7.61971998214722</v>
      </c>
      <c r="G123" s="4" t="s">
        <v>5490</v>
      </c>
    </row>
    <row r="124" spans="1:7">
      <c r="A124" s="4" t="s">
        <v>1279</v>
      </c>
      <c r="B124" s="4" t="s">
        <v>1280</v>
      </c>
      <c r="C124" s="4" t="s">
        <v>464</v>
      </c>
      <c r="D124" s="4">
        <v>44</v>
      </c>
      <c r="E124" s="4" t="s">
        <v>1281</v>
      </c>
      <c r="F124" s="4">
        <v>7.58972549438477</v>
      </c>
      <c r="G124" s="4" t="s">
        <v>1282</v>
      </c>
    </row>
    <row r="125" spans="1:7">
      <c r="A125" s="4" t="s">
        <v>2748</v>
      </c>
      <c r="B125" s="4" t="s">
        <v>2749</v>
      </c>
      <c r="C125" s="4" t="s">
        <v>464</v>
      </c>
      <c r="D125" s="4">
        <v>39</v>
      </c>
      <c r="E125" s="4" t="s">
        <v>2750</v>
      </c>
      <c r="F125" s="4">
        <v>7.58498001098633</v>
      </c>
      <c r="G125" s="4" t="s">
        <v>2751</v>
      </c>
    </row>
    <row r="126" spans="1:7">
      <c r="A126" s="4" t="s">
        <v>1562</v>
      </c>
      <c r="B126" s="4" t="s">
        <v>1563</v>
      </c>
      <c r="C126" s="4" t="s">
        <v>464</v>
      </c>
      <c r="D126" s="4">
        <v>44</v>
      </c>
      <c r="E126" s="4" t="s">
        <v>1564</v>
      </c>
      <c r="F126" s="4">
        <v>7.57568502426147</v>
      </c>
      <c r="G126" s="4" t="s">
        <v>1565</v>
      </c>
    </row>
    <row r="127" spans="1:7">
      <c r="A127" s="4" t="s">
        <v>2892</v>
      </c>
      <c r="B127" s="4" t="s">
        <v>2893</v>
      </c>
      <c r="C127" s="4" t="s">
        <v>464</v>
      </c>
      <c r="D127" s="4">
        <v>41</v>
      </c>
      <c r="E127" s="4" t="s">
        <v>2894</v>
      </c>
      <c r="F127" s="4">
        <v>7.56213569641113</v>
      </c>
      <c r="G127" s="4" t="s">
        <v>2895</v>
      </c>
    </row>
    <row r="128" spans="1:7">
      <c r="A128" s="4" t="s">
        <v>4039</v>
      </c>
      <c r="B128" s="4" t="s">
        <v>4040</v>
      </c>
      <c r="C128" s="4" t="s">
        <v>464</v>
      </c>
      <c r="D128" s="4">
        <v>46</v>
      </c>
      <c r="E128" s="4" t="s">
        <v>4041</v>
      </c>
      <c r="F128" s="4">
        <v>7.5071702003479</v>
      </c>
      <c r="G128" s="4" t="s">
        <v>4042</v>
      </c>
    </row>
    <row r="129" spans="1:7">
      <c r="A129" s="4" t="s">
        <v>2920</v>
      </c>
      <c r="B129" s="4" t="s">
        <v>2921</v>
      </c>
      <c r="C129" s="4" t="s">
        <v>464</v>
      </c>
      <c r="D129" s="4">
        <v>45</v>
      </c>
      <c r="E129" s="4" t="s">
        <v>2922</v>
      </c>
      <c r="F129" s="4">
        <v>7.36748743057251</v>
      </c>
      <c r="G129" s="4" t="s">
        <v>2923</v>
      </c>
    </row>
    <row r="130" spans="1:7">
      <c r="A130" s="4" t="s">
        <v>554</v>
      </c>
      <c r="B130" s="4" t="s">
        <v>555</v>
      </c>
      <c r="C130" s="4" t="s">
        <v>464</v>
      </c>
      <c r="D130" s="4">
        <v>49</v>
      </c>
      <c r="E130" s="4" t="s">
        <v>556</v>
      </c>
      <c r="F130" s="4">
        <v>7.31723642349243</v>
      </c>
      <c r="G130" s="4" t="s">
        <v>557</v>
      </c>
    </row>
    <row r="131" spans="1:7">
      <c r="A131" s="4" t="s">
        <v>2775</v>
      </c>
      <c r="B131" s="4" t="s">
        <v>2776</v>
      </c>
      <c r="C131" s="4" t="s">
        <v>464</v>
      </c>
      <c r="D131" s="4">
        <v>42</v>
      </c>
      <c r="E131" s="4" t="s">
        <v>2777</v>
      </c>
      <c r="F131" s="4">
        <v>7.26880264282227</v>
      </c>
      <c r="G131" s="4" t="s">
        <v>2778</v>
      </c>
    </row>
    <row r="132" spans="1:7">
      <c r="A132" s="4" t="s">
        <v>4887</v>
      </c>
      <c r="B132" s="4" t="s">
        <v>4888</v>
      </c>
      <c r="C132" s="4" t="s">
        <v>464</v>
      </c>
      <c r="D132" s="4">
        <v>47</v>
      </c>
      <c r="E132" s="4" t="s">
        <v>4889</v>
      </c>
      <c r="F132" s="4">
        <v>7.24222230911255</v>
      </c>
      <c r="G132" s="4" t="s">
        <v>4890</v>
      </c>
    </row>
    <row r="133" spans="1:7">
      <c r="A133" s="4" t="s">
        <v>402</v>
      </c>
      <c r="B133" s="4" t="s">
        <v>535</v>
      </c>
      <c r="C133" s="4" t="s">
        <v>464</v>
      </c>
      <c r="D133" s="4">
        <v>44</v>
      </c>
      <c r="E133" s="4" t="s">
        <v>536</v>
      </c>
      <c r="F133" s="4">
        <v>7.2099027633667</v>
      </c>
      <c r="G133" s="4" t="s">
        <v>537</v>
      </c>
    </row>
    <row r="134" spans="1:7">
      <c r="A134" s="4" t="s">
        <v>471</v>
      </c>
      <c r="B134" s="4" t="s">
        <v>472</v>
      </c>
      <c r="C134" s="4" t="s">
        <v>464</v>
      </c>
      <c r="D134" s="4">
        <v>44</v>
      </c>
      <c r="E134" s="4" t="s">
        <v>473</v>
      </c>
      <c r="F134" s="4">
        <v>7.1928071975708</v>
      </c>
      <c r="G134" s="4" t="s">
        <v>474</v>
      </c>
    </row>
    <row r="135" spans="1:7">
      <c r="A135" s="4" t="s">
        <v>2166</v>
      </c>
      <c r="B135" s="4" t="s">
        <v>2167</v>
      </c>
      <c r="C135" s="4" t="s">
        <v>464</v>
      </c>
      <c r="D135" s="4">
        <v>47</v>
      </c>
      <c r="E135" s="4" t="s">
        <v>2168</v>
      </c>
      <c r="F135" s="4">
        <v>7.18645477294922</v>
      </c>
      <c r="G135" s="4" t="s">
        <v>2169</v>
      </c>
    </row>
    <row r="136" spans="1:7">
      <c r="A136" s="4" t="s">
        <v>2509</v>
      </c>
      <c r="B136" s="4" t="s">
        <v>2510</v>
      </c>
      <c r="C136" s="4" t="s">
        <v>464</v>
      </c>
      <c r="D136" s="4">
        <v>40</v>
      </c>
      <c r="E136" s="4" t="s">
        <v>2511</v>
      </c>
      <c r="F136" s="4">
        <v>7.13544702529907</v>
      </c>
      <c r="G136" s="4" t="s">
        <v>2512</v>
      </c>
    </row>
    <row r="137" spans="1:7">
      <c r="A137" s="4" t="s">
        <v>1315</v>
      </c>
      <c r="B137" s="4" t="s">
        <v>1316</v>
      </c>
      <c r="C137" s="4" t="s">
        <v>464</v>
      </c>
      <c r="D137" s="4">
        <v>36</v>
      </c>
      <c r="E137" s="4" t="s">
        <v>1317</v>
      </c>
      <c r="F137" s="4">
        <v>7.12669801712036</v>
      </c>
      <c r="G137" s="4" t="s">
        <v>1318</v>
      </c>
    </row>
    <row r="138" spans="1:7">
      <c r="A138" s="4" t="s">
        <v>8455</v>
      </c>
      <c r="B138" s="4" t="s">
        <v>8456</v>
      </c>
      <c r="C138" s="4" t="s">
        <v>464</v>
      </c>
      <c r="D138" s="4">
        <v>41</v>
      </c>
      <c r="E138" s="4" t="s">
        <v>8457</v>
      </c>
      <c r="F138" s="4">
        <v>7.12516593933105</v>
      </c>
      <c r="G138" s="4" t="s">
        <v>8458</v>
      </c>
    </row>
    <row r="139" spans="1:7">
      <c r="A139" s="4" t="s">
        <v>4177</v>
      </c>
      <c r="B139" s="4" t="s">
        <v>4178</v>
      </c>
      <c r="C139" s="4" t="s">
        <v>464</v>
      </c>
      <c r="D139" s="4">
        <v>43</v>
      </c>
      <c r="E139" s="4" t="s">
        <v>4179</v>
      </c>
      <c r="F139" s="4">
        <v>7.12350177764893</v>
      </c>
      <c r="G139" s="4" t="s">
        <v>4180</v>
      </c>
    </row>
    <row r="140" spans="1:7">
      <c r="A140" s="4" t="s">
        <v>5998</v>
      </c>
      <c r="B140" s="4" t="s">
        <v>5999</v>
      </c>
      <c r="C140" s="4" t="s">
        <v>464</v>
      </c>
      <c r="D140" s="4">
        <v>40</v>
      </c>
      <c r="E140" s="4" t="s">
        <v>6000</v>
      </c>
      <c r="F140" s="4">
        <v>7.10659217834473</v>
      </c>
      <c r="G140" s="4" t="s">
        <v>6001</v>
      </c>
    </row>
    <row r="141" spans="1:7">
      <c r="A141" s="4" t="s">
        <v>2678</v>
      </c>
      <c r="B141" s="4" t="s">
        <v>2679</v>
      </c>
      <c r="C141" s="4" t="s">
        <v>464</v>
      </c>
      <c r="D141" s="4">
        <v>46</v>
      </c>
      <c r="E141" s="4" t="s">
        <v>2680</v>
      </c>
      <c r="F141" s="4">
        <v>7.051353931427</v>
      </c>
      <c r="G141" s="4" t="s">
        <v>2681</v>
      </c>
    </row>
    <row r="142" spans="1:7">
      <c r="A142" s="4" t="s">
        <v>3672</v>
      </c>
      <c r="B142" s="4" t="s">
        <v>3673</v>
      </c>
      <c r="C142" s="4" t="s">
        <v>464</v>
      </c>
      <c r="D142" s="4">
        <v>45</v>
      </c>
      <c r="E142" s="4" t="s">
        <v>3674</v>
      </c>
      <c r="F142" s="4">
        <v>7.04565191268921</v>
      </c>
      <c r="G142" s="4" t="s">
        <v>3675</v>
      </c>
    </row>
    <row r="143" spans="1:7">
      <c r="A143" s="4" t="s">
        <v>9633</v>
      </c>
      <c r="B143" s="4" t="s">
        <v>9634</v>
      </c>
      <c r="C143" s="4" t="s">
        <v>464</v>
      </c>
      <c r="D143" s="4">
        <v>38</v>
      </c>
      <c r="E143" s="4" t="s">
        <v>9635</v>
      </c>
      <c r="F143" s="4">
        <v>6.97406339645386</v>
      </c>
      <c r="G143" s="4" t="s">
        <v>9636</v>
      </c>
    </row>
    <row r="144" spans="1:7">
      <c r="A144" s="4" t="s">
        <v>6930</v>
      </c>
      <c r="B144" s="4" t="s">
        <v>6931</v>
      </c>
      <c r="C144" s="4" t="s">
        <v>464</v>
      </c>
      <c r="D144" s="4">
        <v>30</v>
      </c>
      <c r="E144" s="4" t="s">
        <v>6932</v>
      </c>
      <c r="F144" s="4">
        <v>6.91021013259888</v>
      </c>
      <c r="G144" s="4" t="s">
        <v>6933</v>
      </c>
    </row>
    <row r="145" spans="1:7">
      <c r="A145" s="4" t="s">
        <v>11191</v>
      </c>
      <c r="B145" s="4" t="s">
        <v>11192</v>
      </c>
      <c r="C145" s="4" t="s">
        <v>464</v>
      </c>
      <c r="D145" s="4">
        <v>46</v>
      </c>
      <c r="E145" s="4" t="s">
        <v>11193</v>
      </c>
      <c r="F145" s="4">
        <v>6.90694999694824</v>
      </c>
      <c r="G145" s="4" t="s">
        <v>11194</v>
      </c>
    </row>
    <row r="146" spans="1:7">
      <c r="A146" s="4" t="s">
        <v>5626</v>
      </c>
      <c r="B146" s="4" t="s">
        <v>5627</v>
      </c>
      <c r="C146" s="4" t="s">
        <v>551</v>
      </c>
      <c r="D146" s="4">
        <v>22</v>
      </c>
      <c r="E146" s="4" t="s">
        <v>5628</v>
      </c>
      <c r="F146" s="4">
        <v>6.90088844299316</v>
      </c>
      <c r="G146" s="4" t="s">
        <v>5629</v>
      </c>
    </row>
    <row r="147" spans="1:7">
      <c r="A147" s="4" t="s">
        <v>454</v>
      </c>
      <c r="B147" s="4" t="s">
        <v>463</v>
      </c>
      <c r="C147" s="4" t="s">
        <v>464</v>
      </c>
      <c r="D147" s="4">
        <v>51</v>
      </c>
      <c r="E147" s="4" t="s">
        <v>465</v>
      </c>
      <c r="F147" s="4">
        <v>6.88273763656616</v>
      </c>
      <c r="G147" s="4" t="s">
        <v>466</v>
      </c>
    </row>
    <row r="148" spans="1:7">
      <c r="A148" s="4" t="s">
        <v>6595</v>
      </c>
      <c r="B148" s="4" t="s">
        <v>6596</v>
      </c>
      <c r="C148" s="4" t="s">
        <v>464</v>
      </c>
      <c r="D148" s="4">
        <v>41</v>
      </c>
      <c r="E148" s="4" t="s">
        <v>6597</v>
      </c>
      <c r="F148" s="4">
        <v>6.8387565612793</v>
      </c>
      <c r="G148" s="4" t="s">
        <v>6598</v>
      </c>
    </row>
    <row r="149" spans="1:7">
      <c r="A149" s="4" t="s">
        <v>6018</v>
      </c>
      <c r="B149" s="4" t="s">
        <v>6019</v>
      </c>
      <c r="C149" s="4" t="s">
        <v>464</v>
      </c>
      <c r="D149" s="4">
        <v>46</v>
      </c>
      <c r="E149" s="4" t="s">
        <v>6020</v>
      </c>
      <c r="F149" s="4">
        <v>6.78460550308228</v>
      </c>
      <c r="G149" s="4" t="s">
        <v>6021</v>
      </c>
    </row>
    <row r="150" spans="1:7">
      <c r="A150" s="4" t="s">
        <v>2146</v>
      </c>
      <c r="B150" s="4" t="s">
        <v>2147</v>
      </c>
      <c r="C150" s="4" t="s">
        <v>464</v>
      </c>
      <c r="D150" s="4">
        <v>44</v>
      </c>
      <c r="E150" s="4" t="s">
        <v>2148</v>
      </c>
      <c r="F150" s="4">
        <v>6.73530769348145</v>
      </c>
      <c r="G150" s="4" t="s">
        <v>2149</v>
      </c>
    </row>
    <row r="151" spans="1:7">
      <c r="A151" s="4" t="s">
        <v>8304</v>
      </c>
      <c r="B151" s="4" t="s">
        <v>8305</v>
      </c>
      <c r="C151" s="4" t="s">
        <v>464</v>
      </c>
      <c r="D151" s="4">
        <v>34</v>
      </c>
      <c r="E151" s="4" t="s">
        <v>8306</v>
      </c>
      <c r="F151" s="4">
        <v>6.73509788513184</v>
      </c>
      <c r="G151" s="4" t="s">
        <v>8307</v>
      </c>
    </row>
    <row r="152" spans="1:7">
      <c r="A152" s="4" t="s">
        <v>21036</v>
      </c>
      <c r="B152" s="4" t="s">
        <v>21037</v>
      </c>
      <c r="C152" s="4" t="s">
        <v>464</v>
      </c>
      <c r="D152" s="4">
        <v>32</v>
      </c>
      <c r="E152" s="4" t="s">
        <v>21038</v>
      </c>
      <c r="F152" s="4">
        <v>6.65483093261719</v>
      </c>
      <c r="G152" s="4" t="s">
        <v>21039</v>
      </c>
    </row>
    <row r="153" spans="1:7">
      <c r="A153" s="4" t="s">
        <v>9865</v>
      </c>
      <c r="B153" s="4" t="s">
        <v>9866</v>
      </c>
      <c r="C153" s="4" t="s">
        <v>464</v>
      </c>
      <c r="D153" s="4">
        <v>37</v>
      </c>
      <c r="E153" s="4" t="s">
        <v>9867</v>
      </c>
      <c r="F153" s="4">
        <v>6.6295337677002</v>
      </c>
      <c r="G153" s="4" t="s">
        <v>9868</v>
      </c>
    </row>
    <row r="154" spans="1:7">
      <c r="A154" s="4" t="s">
        <v>3640</v>
      </c>
      <c r="B154" s="4" t="s">
        <v>3641</v>
      </c>
      <c r="C154" s="4" t="s">
        <v>464</v>
      </c>
      <c r="D154" s="4">
        <v>46</v>
      </c>
      <c r="E154" s="4" t="s">
        <v>3642</v>
      </c>
      <c r="F154" s="4">
        <v>6.54622459411621</v>
      </c>
      <c r="G154" s="4" t="s">
        <v>3643</v>
      </c>
    </row>
    <row r="155" spans="1:7">
      <c r="A155" s="4" t="s">
        <v>3517</v>
      </c>
      <c r="B155" s="4" t="s">
        <v>3518</v>
      </c>
      <c r="C155" s="4" t="s">
        <v>464</v>
      </c>
      <c r="D155" s="4">
        <v>47</v>
      </c>
      <c r="E155" s="4" t="s">
        <v>3519</v>
      </c>
      <c r="F155" s="4">
        <v>6.54521322250366</v>
      </c>
      <c r="G155" s="4" t="s">
        <v>3520</v>
      </c>
    </row>
    <row r="156" spans="1:7">
      <c r="A156" s="4" t="s">
        <v>54170</v>
      </c>
      <c r="B156" s="4" t="s">
        <v>54171</v>
      </c>
      <c r="C156" s="4" t="s">
        <v>464</v>
      </c>
      <c r="D156" s="4">
        <v>33</v>
      </c>
      <c r="E156" s="4" t="s">
        <v>54172</v>
      </c>
      <c r="F156" s="4">
        <v>6.46375608444214</v>
      </c>
      <c r="G156" s="4" t="s">
        <v>54173</v>
      </c>
    </row>
    <row r="157" spans="1:7">
      <c r="A157" s="4" t="s">
        <v>5495</v>
      </c>
      <c r="B157" s="4" t="s">
        <v>5496</v>
      </c>
      <c r="C157" s="4" t="s">
        <v>464</v>
      </c>
      <c r="D157" s="4">
        <v>41</v>
      </c>
      <c r="E157" s="4" t="s">
        <v>5497</v>
      </c>
      <c r="F157" s="4">
        <v>6.43493556976318</v>
      </c>
      <c r="G157" s="4" t="s">
        <v>5498</v>
      </c>
    </row>
    <row r="158" spans="1:7">
      <c r="A158" s="4" t="s">
        <v>3944</v>
      </c>
      <c r="B158" s="4" t="s">
        <v>3945</v>
      </c>
      <c r="C158" s="4" t="s">
        <v>464</v>
      </c>
      <c r="D158" s="4">
        <v>44</v>
      </c>
      <c r="E158" s="4" t="s">
        <v>3946</v>
      </c>
      <c r="F158" s="4">
        <v>6.42927694320679</v>
      </c>
      <c r="G158" s="4" t="s">
        <v>3947</v>
      </c>
    </row>
    <row r="159" spans="1:7">
      <c r="A159" s="4" t="s">
        <v>6894</v>
      </c>
      <c r="B159" s="4" t="s">
        <v>6895</v>
      </c>
      <c r="C159" s="4" t="s">
        <v>3050</v>
      </c>
      <c r="D159" s="4">
        <v>3</v>
      </c>
      <c r="E159" s="4" t="s">
        <v>6896</v>
      </c>
      <c r="F159" s="4">
        <v>6.37471437454224</v>
      </c>
      <c r="G159" s="4" t="s">
        <v>6897</v>
      </c>
    </row>
    <row r="160" spans="1:7">
      <c r="A160" s="4" t="s">
        <v>3290</v>
      </c>
      <c r="B160" s="4" t="s">
        <v>3291</v>
      </c>
      <c r="C160" s="4" t="s">
        <v>464</v>
      </c>
      <c r="D160" s="4">
        <v>44</v>
      </c>
      <c r="E160" s="4" t="s">
        <v>3292</v>
      </c>
      <c r="F160" s="4">
        <v>6.32574510574341</v>
      </c>
      <c r="G160" s="4" t="s">
        <v>3293</v>
      </c>
    </row>
    <row r="161" spans="1:7">
      <c r="A161" s="4" t="s">
        <v>9454</v>
      </c>
      <c r="B161" s="4" t="s">
        <v>9455</v>
      </c>
      <c r="C161" s="4" t="s">
        <v>464</v>
      </c>
      <c r="D161" s="4">
        <v>37</v>
      </c>
      <c r="E161" s="4" t="s">
        <v>9456</v>
      </c>
      <c r="F161" s="4">
        <v>6.29701614379883</v>
      </c>
      <c r="G161" s="4" t="s">
        <v>9457</v>
      </c>
    </row>
    <row r="162" spans="1:7">
      <c r="A162" s="4" t="s">
        <v>6831</v>
      </c>
      <c r="B162" s="4" t="s">
        <v>6832</v>
      </c>
      <c r="C162" s="4" t="s">
        <v>551</v>
      </c>
      <c r="D162" s="4">
        <v>20</v>
      </c>
      <c r="E162" s="4" t="s">
        <v>6833</v>
      </c>
      <c r="F162" s="4">
        <v>6.20521926879883</v>
      </c>
      <c r="G162" s="4" t="s">
        <v>6834</v>
      </c>
    </row>
    <row r="163" spans="1:7">
      <c r="A163" s="4" t="s">
        <v>2250</v>
      </c>
      <c r="B163" s="4" t="s">
        <v>2251</v>
      </c>
      <c r="C163" s="4" t="s">
        <v>464</v>
      </c>
      <c r="D163" s="4">
        <v>48</v>
      </c>
      <c r="E163" s="4" t="s">
        <v>2252</v>
      </c>
      <c r="F163" s="4">
        <v>6.19140768051147</v>
      </c>
      <c r="G163" s="4" t="s">
        <v>2253</v>
      </c>
    </row>
    <row r="164" spans="1:7">
      <c r="A164" s="4" t="s">
        <v>2282</v>
      </c>
      <c r="B164" s="4" t="s">
        <v>2283</v>
      </c>
      <c r="C164" s="4" t="s">
        <v>464</v>
      </c>
      <c r="D164" s="4">
        <v>44</v>
      </c>
      <c r="E164" s="4" t="s">
        <v>2284</v>
      </c>
      <c r="F164" s="4">
        <v>6.13384628295898</v>
      </c>
      <c r="G164" s="4" t="s">
        <v>2285</v>
      </c>
    </row>
    <row r="165" spans="1:7">
      <c r="A165" s="4" t="s">
        <v>2138</v>
      </c>
      <c r="B165" s="4" t="s">
        <v>2139</v>
      </c>
      <c r="C165" s="4" t="s">
        <v>464</v>
      </c>
      <c r="D165" s="4">
        <v>49</v>
      </c>
      <c r="E165" s="4" t="s">
        <v>2140</v>
      </c>
      <c r="F165" s="4">
        <v>6.13131666183472</v>
      </c>
      <c r="G165" s="4" t="s">
        <v>2141</v>
      </c>
    </row>
    <row r="166" spans="1:7">
      <c r="A166" s="4" t="s">
        <v>3466</v>
      </c>
      <c r="B166" s="4" t="s">
        <v>3467</v>
      </c>
      <c r="C166" s="4" t="s">
        <v>464</v>
      </c>
      <c r="D166" s="4">
        <v>47</v>
      </c>
      <c r="E166" s="4" t="s">
        <v>3468</v>
      </c>
      <c r="F166" s="4">
        <v>6.13095712661743</v>
      </c>
      <c r="G166" s="4" t="s">
        <v>3469</v>
      </c>
    </row>
    <row r="167" spans="1:7">
      <c r="A167" s="4" t="s">
        <v>1704</v>
      </c>
      <c r="B167" s="4" t="s">
        <v>1705</v>
      </c>
      <c r="C167" s="4" t="s">
        <v>464</v>
      </c>
      <c r="D167" s="4">
        <v>50</v>
      </c>
      <c r="E167" s="4" t="s">
        <v>1706</v>
      </c>
      <c r="F167" s="4">
        <v>6.1128077507019</v>
      </c>
      <c r="G167" s="4" t="s">
        <v>1707</v>
      </c>
    </row>
    <row r="168" spans="1:7">
      <c r="A168" s="4" t="s">
        <v>9613</v>
      </c>
      <c r="B168" s="4" t="s">
        <v>9614</v>
      </c>
      <c r="C168" s="4" t="s">
        <v>464</v>
      </c>
      <c r="D168" s="4">
        <v>44</v>
      </c>
      <c r="E168" s="4" t="s">
        <v>9615</v>
      </c>
      <c r="F168" s="4">
        <v>6.07850742340088</v>
      </c>
      <c r="G168" s="4" t="s">
        <v>9616</v>
      </c>
    </row>
    <row r="169" spans="1:7">
      <c r="A169" s="4" t="s">
        <v>1759</v>
      </c>
      <c r="B169" s="4" t="s">
        <v>1760</v>
      </c>
      <c r="C169" s="4" t="s">
        <v>464</v>
      </c>
      <c r="D169" s="4">
        <v>42</v>
      </c>
      <c r="E169" s="4" t="s">
        <v>1761</v>
      </c>
      <c r="F169" s="4">
        <v>6.0092658996582</v>
      </c>
      <c r="G169" s="4" t="s">
        <v>1762</v>
      </c>
    </row>
    <row r="170" spans="1:7">
      <c r="A170" s="4" t="s">
        <v>8006</v>
      </c>
      <c r="B170" s="4" t="s">
        <v>8007</v>
      </c>
      <c r="C170" s="4" t="s">
        <v>464</v>
      </c>
      <c r="D170" s="4">
        <v>40</v>
      </c>
      <c r="E170" s="4" t="s">
        <v>8008</v>
      </c>
      <c r="F170" s="4">
        <v>5.98352861404419</v>
      </c>
      <c r="G170" s="4" t="s">
        <v>8009</v>
      </c>
    </row>
    <row r="171" spans="1:7">
      <c r="A171" s="4" t="s">
        <v>16854</v>
      </c>
      <c r="B171" s="4" t="s">
        <v>16855</v>
      </c>
      <c r="C171" s="4" t="s">
        <v>464</v>
      </c>
      <c r="D171" s="4">
        <v>38</v>
      </c>
      <c r="E171" s="4" t="s">
        <v>16856</v>
      </c>
      <c r="F171" s="4">
        <v>5.94681406021118</v>
      </c>
      <c r="G171" s="4" t="s">
        <v>16857</v>
      </c>
    </row>
    <row r="172" spans="1:7">
      <c r="A172" s="4" t="s">
        <v>5202</v>
      </c>
      <c r="B172" s="4" t="s">
        <v>5203</v>
      </c>
      <c r="C172" s="4" t="s">
        <v>464</v>
      </c>
      <c r="D172" s="4">
        <v>45</v>
      </c>
      <c r="E172" s="4" t="s">
        <v>5204</v>
      </c>
      <c r="F172" s="4">
        <v>5.93406009674072</v>
      </c>
      <c r="G172" s="4" t="s">
        <v>5205</v>
      </c>
    </row>
    <row r="173" spans="1:7">
      <c r="A173" s="4" t="s">
        <v>2338</v>
      </c>
      <c r="B173" s="4" t="s">
        <v>2339</v>
      </c>
      <c r="C173" s="4" t="s">
        <v>464</v>
      </c>
      <c r="D173" s="4">
        <v>49</v>
      </c>
      <c r="E173" s="4" t="s">
        <v>2340</v>
      </c>
      <c r="F173" s="4">
        <v>5.9052848815918</v>
      </c>
      <c r="G173" s="4" t="s">
        <v>2341</v>
      </c>
    </row>
    <row r="174" spans="1:7">
      <c r="A174" s="4" t="s">
        <v>1922</v>
      </c>
      <c r="B174" s="4" t="s">
        <v>1923</v>
      </c>
      <c r="C174" s="4" t="s">
        <v>464</v>
      </c>
      <c r="D174" s="4">
        <v>44</v>
      </c>
      <c r="E174" s="4" t="s">
        <v>1924</v>
      </c>
      <c r="F174" s="4">
        <v>5.87454652786255</v>
      </c>
      <c r="G174" s="4" t="s">
        <v>1925</v>
      </c>
    </row>
    <row r="175" spans="1:7">
      <c r="A175" s="4" t="s">
        <v>1814</v>
      </c>
      <c r="B175" s="4" t="s">
        <v>1815</v>
      </c>
      <c r="C175" s="4" t="s">
        <v>464</v>
      </c>
      <c r="D175" s="4">
        <v>45</v>
      </c>
      <c r="E175" s="4" t="s">
        <v>1816</v>
      </c>
      <c r="F175" s="4">
        <v>5.87383079528809</v>
      </c>
      <c r="G175" s="4" t="s">
        <v>1817</v>
      </c>
    </row>
    <row r="176" spans="1:7">
      <c r="A176" s="4" t="s">
        <v>3884</v>
      </c>
      <c r="B176" s="4" t="s">
        <v>3885</v>
      </c>
      <c r="C176" s="4" t="s">
        <v>464</v>
      </c>
      <c r="D176" s="4">
        <v>44</v>
      </c>
      <c r="E176" s="4" t="s">
        <v>3886</v>
      </c>
      <c r="F176" s="4">
        <v>5.86649084091187</v>
      </c>
      <c r="G176" s="4" t="s">
        <v>3887</v>
      </c>
    </row>
    <row r="177" spans="1:7">
      <c r="A177" s="4" t="s">
        <v>593</v>
      </c>
      <c r="B177" s="4" t="s">
        <v>594</v>
      </c>
      <c r="C177" s="4" t="s">
        <v>464</v>
      </c>
      <c r="D177" s="4">
        <v>48</v>
      </c>
      <c r="E177" s="4" t="s">
        <v>595</v>
      </c>
      <c r="F177" s="4">
        <v>5.82692098617554</v>
      </c>
      <c r="G177" s="4" t="s">
        <v>596</v>
      </c>
    </row>
    <row r="178" spans="1:7">
      <c r="A178" s="4" t="s">
        <v>17216</v>
      </c>
      <c r="B178" s="4" t="s">
        <v>17217</v>
      </c>
      <c r="C178" s="4" t="s">
        <v>464</v>
      </c>
      <c r="D178" s="4">
        <v>40</v>
      </c>
      <c r="E178" s="4" t="s">
        <v>17218</v>
      </c>
      <c r="F178" s="4">
        <v>5.78451633453369</v>
      </c>
      <c r="G178" s="4" t="s">
        <v>17219</v>
      </c>
    </row>
    <row r="179" spans="1:7">
      <c r="A179" s="4" t="s">
        <v>6409</v>
      </c>
      <c r="B179" s="4" t="s">
        <v>6410</v>
      </c>
      <c r="C179" s="4" t="s">
        <v>464</v>
      </c>
      <c r="D179" s="4">
        <v>39</v>
      </c>
      <c r="E179" s="4" t="s">
        <v>6411</v>
      </c>
      <c r="F179" s="4">
        <v>5.73438501358032</v>
      </c>
      <c r="G179" s="4" t="s">
        <v>6412</v>
      </c>
    </row>
    <row r="180" spans="1:7">
      <c r="A180" s="4" t="s">
        <v>332</v>
      </c>
      <c r="B180" s="4" t="s">
        <v>1240</v>
      </c>
      <c r="C180" s="4" t="s">
        <v>464</v>
      </c>
      <c r="D180" s="4">
        <v>49</v>
      </c>
      <c r="E180" s="4" t="s">
        <v>1241</v>
      </c>
      <c r="F180" s="4">
        <v>5.73001050949097</v>
      </c>
      <c r="G180" s="4" t="s">
        <v>1242</v>
      </c>
    </row>
    <row r="181" spans="1:7">
      <c r="A181" s="4" t="s">
        <v>399</v>
      </c>
      <c r="B181" s="4" t="s">
        <v>2885</v>
      </c>
      <c r="C181" s="4" t="s">
        <v>464</v>
      </c>
      <c r="D181" s="4">
        <v>44</v>
      </c>
      <c r="E181" s="4" t="s">
        <v>2886</v>
      </c>
      <c r="F181" s="4">
        <v>5.69671773910522</v>
      </c>
      <c r="G181" s="4" t="s">
        <v>2887</v>
      </c>
    </row>
    <row r="182" spans="1:7">
      <c r="A182" s="4" t="s">
        <v>4707</v>
      </c>
      <c r="B182" s="4" t="s">
        <v>4708</v>
      </c>
      <c r="C182" s="4" t="s">
        <v>464</v>
      </c>
      <c r="D182" s="4">
        <v>45</v>
      </c>
      <c r="E182" s="4" t="s">
        <v>4709</v>
      </c>
      <c r="F182" s="4">
        <v>5.63220643997192</v>
      </c>
      <c r="G182" s="4" t="s">
        <v>4710</v>
      </c>
    </row>
    <row r="183" spans="1:7">
      <c r="A183" s="4" t="s">
        <v>20446</v>
      </c>
      <c r="B183" s="4" t="s">
        <v>20447</v>
      </c>
      <c r="C183" s="4" t="s">
        <v>464</v>
      </c>
      <c r="D183" s="4">
        <v>44</v>
      </c>
      <c r="E183" s="4" t="s">
        <v>20448</v>
      </c>
      <c r="F183" s="4">
        <v>5.61710643768311</v>
      </c>
      <c r="G183" s="4" t="s">
        <v>20449</v>
      </c>
    </row>
    <row r="184" spans="1:7">
      <c r="A184" s="4" t="s">
        <v>1657</v>
      </c>
      <c r="B184" s="4" t="s">
        <v>1658</v>
      </c>
      <c r="C184" s="4" t="s">
        <v>464</v>
      </c>
      <c r="D184" s="4">
        <v>47</v>
      </c>
      <c r="E184" s="4" t="s">
        <v>1659</v>
      </c>
      <c r="F184" s="4">
        <v>5.61162948608398</v>
      </c>
      <c r="G184" s="4" t="s">
        <v>1660</v>
      </c>
    </row>
    <row r="185" spans="1:7">
      <c r="A185" s="4" t="s">
        <v>5101</v>
      </c>
      <c r="B185" s="4" t="s">
        <v>5102</v>
      </c>
      <c r="C185" s="4" t="s">
        <v>464</v>
      </c>
      <c r="D185" s="4">
        <v>40</v>
      </c>
      <c r="E185" s="4" t="s">
        <v>5103</v>
      </c>
      <c r="F185" s="4">
        <v>5.57480335235596</v>
      </c>
      <c r="G185" s="4" t="s">
        <v>5104</v>
      </c>
    </row>
    <row r="186" spans="1:7">
      <c r="A186" s="4" t="s">
        <v>5974</v>
      </c>
      <c r="B186" s="4" t="s">
        <v>5975</v>
      </c>
      <c r="C186" s="4" t="s">
        <v>464</v>
      </c>
      <c r="D186" s="4">
        <v>43</v>
      </c>
      <c r="E186" s="4" t="s">
        <v>5976</v>
      </c>
      <c r="F186" s="4">
        <v>5.56013488769531</v>
      </c>
      <c r="G186" s="4" t="s">
        <v>5977</v>
      </c>
    </row>
    <row r="187" spans="1:7">
      <c r="A187" s="4" t="s">
        <v>9200</v>
      </c>
      <c r="B187" s="4" t="s">
        <v>9201</v>
      </c>
      <c r="C187" s="4" t="s">
        <v>464</v>
      </c>
      <c r="D187" s="4">
        <v>42</v>
      </c>
      <c r="E187" s="4" t="s">
        <v>9202</v>
      </c>
      <c r="F187" s="4">
        <v>5.55277109146118</v>
      </c>
      <c r="G187" s="4" t="s">
        <v>9203</v>
      </c>
    </row>
    <row r="188" spans="1:7">
      <c r="A188" s="4" t="s">
        <v>7501</v>
      </c>
      <c r="B188" s="4" t="s">
        <v>7502</v>
      </c>
      <c r="C188" s="4" t="s">
        <v>464</v>
      </c>
      <c r="D188" s="4">
        <v>43</v>
      </c>
      <c r="E188" s="4" t="s">
        <v>7503</v>
      </c>
      <c r="F188" s="4">
        <v>5.51046419143677</v>
      </c>
      <c r="G188" s="4" t="s">
        <v>7504</v>
      </c>
    </row>
    <row r="189" spans="1:7">
      <c r="A189" s="4" t="s">
        <v>2386</v>
      </c>
      <c r="B189" s="4" t="s">
        <v>2387</v>
      </c>
      <c r="C189" s="4" t="s">
        <v>464</v>
      </c>
      <c r="D189" s="4">
        <v>46</v>
      </c>
      <c r="E189" s="4" t="s">
        <v>2388</v>
      </c>
      <c r="F189" s="4">
        <v>5.5034384727478</v>
      </c>
      <c r="G189" s="4" t="s">
        <v>2389</v>
      </c>
    </row>
    <row r="190" spans="1:7">
      <c r="A190" s="4" t="s">
        <v>1535</v>
      </c>
      <c r="B190" s="4" t="s">
        <v>1536</v>
      </c>
      <c r="C190" s="4" t="s">
        <v>464</v>
      </c>
      <c r="D190" s="4">
        <v>45</v>
      </c>
      <c r="E190" s="4" t="s">
        <v>1537</v>
      </c>
      <c r="F190" s="4">
        <v>5.45523834228516</v>
      </c>
      <c r="G190" s="4" t="s">
        <v>1538</v>
      </c>
    </row>
    <row r="191" spans="1:7">
      <c r="A191" s="4" t="s">
        <v>6515</v>
      </c>
      <c r="B191" s="4" t="s">
        <v>6516</v>
      </c>
      <c r="C191" s="4" t="s">
        <v>464</v>
      </c>
      <c r="D191" s="4">
        <v>42</v>
      </c>
      <c r="E191" s="4" t="s">
        <v>6517</v>
      </c>
      <c r="F191" s="4">
        <v>5.42966079711914</v>
      </c>
      <c r="G191" s="4" t="s">
        <v>6518</v>
      </c>
    </row>
    <row r="192" spans="1:7">
      <c r="A192" s="4" t="s">
        <v>6463</v>
      </c>
      <c r="B192" s="4" t="s">
        <v>6464</v>
      </c>
      <c r="C192" s="4" t="s">
        <v>464</v>
      </c>
      <c r="D192" s="4">
        <v>44</v>
      </c>
      <c r="E192" s="4" t="s">
        <v>6465</v>
      </c>
      <c r="F192" s="4">
        <v>5.42746496200562</v>
      </c>
      <c r="G192" s="4" t="s">
        <v>6466</v>
      </c>
    </row>
    <row r="193" spans="1:7">
      <c r="A193" s="4" t="s">
        <v>3333</v>
      </c>
      <c r="B193" s="4" t="s">
        <v>3334</v>
      </c>
      <c r="C193" s="4" t="s">
        <v>464</v>
      </c>
      <c r="D193" s="4">
        <v>39</v>
      </c>
      <c r="E193" s="4" t="s">
        <v>3335</v>
      </c>
      <c r="F193" s="4">
        <v>5.42603015899658</v>
      </c>
      <c r="G193" s="4" t="s">
        <v>3336</v>
      </c>
    </row>
    <row r="194" spans="1:7">
      <c r="A194" s="4" t="s">
        <v>10357</v>
      </c>
      <c r="B194" s="4" t="s">
        <v>10358</v>
      </c>
      <c r="C194" s="4" t="s">
        <v>464</v>
      </c>
      <c r="D194" s="4">
        <v>40</v>
      </c>
      <c r="E194" s="4" t="s">
        <v>10359</v>
      </c>
      <c r="F194" s="4">
        <v>5.42511081695557</v>
      </c>
      <c r="G194" s="4" t="s">
        <v>10360</v>
      </c>
    </row>
    <row r="195" spans="1:7">
      <c r="A195" s="4" t="s">
        <v>7005</v>
      </c>
      <c r="B195" s="4" t="s">
        <v>7006</v>
      </c>
      <c r="C195" s="4" t="s">
        <v>464</v>
      </c>
      <c r="D195" s="4">
        <v>41</v>
      </c>
      <c r="E195" s="4" t="s">
        <v>7007</v>
      </c>
      <c r="F195" s="4">
        <v>5.41586208343506</v>
      </c>
      <c r="G195" s="4" t="s">
        <v>7008</v>
      </c>
    </row>
    <row r="196" spans="1:7">
      <c r="A196" s="4" t="s">
        <v>16942</v>
      </c>
      <c r="B196" s="4" t="s">
        <v>16943</v>
      </c>
      <c r="C196" s="4" t="s">
        <v>464</v>
      </c>
      <c r="D196" s="4">
        <v>37</v>
      </c>
      <c r="E196" s="4" t="s">
        <v>16944</v>
      </c>
      <c r="F196" s="4">
        <v>5.41508102416992</v>
      </c>
      <c r="G196" s="4" t="s">
        <v>16945</v>
      </c>
    </row>
    <row r="197" spans="1:7">
      <c r="A197" s="4" t="s">
        <v>1483</v>
      </c>
      <c r="B197" s="4" t="s">
        <v>1484</v>
      </c>
      <c r="C197" s="4" t="s">
        <v>464</v>
      </c>
      <c r="D197" s="4">
        <v>37</v>
      </c>
      <c r="E197" s="4" t="s">
        <v>1485</v>
      </c>
      <c r="F197" s="4">
        <v>5.39572238922119</v>
      </c>
      <c r="G197" s="4" t="s">
        <v>1486</v>
      </c>
    </row>
    <row r="198" spans="1:7">
      <c r="A198" s="4" t="s">
        <v>6054</v>
      </c>
      <c r="B198" s="4" t="s">
        <v>6055</v>
      </c>
      <c r="C198" s="4" t="s">
        <v>464</v>
      </c>
      <c r="D198" s="4">
        <v>43</v>
      </c>
      <c r="E198" s="4" t="s">
        <v>6056</v>
      </c>
      <c r="F198" s="4">
        <v>5.35675287246704</v>
      </c>
      <c r="G198" s="4" t="s">
        <v>6057</v>
      </c>
    </row>
    <row r="199" spans="1:7">
      <c r="A199" s="4" t="s">
        <v>9541</v>
      </c>
      <c r="B199" s="4" t="s">
        <v>9542</v>
      </c>
      <c r="C199" s="4" t="s">
        <v>551</v>
      </c>
      <c r="D199" s="4">
        <v>21</v>
      </c>
      <c r="E199" s="4" t="s">
        <v>9543</v>
      </c>
      <c r="F199" s="4">
        <v>5.30056047439575</v>
      </c>
      <c r="G199" s="4" t="s">
        <v>9544</v>
      </c>
    </row>
    <row r="200" spans="1:7">
      <c r="A200" s="4" t="s">
        <v>5356</v>
      </c>
      <c r="B200" s="4" t="s">
        <v>5357</v>
      </c>
      <c r="C200" s="4" t="s">
        <v>551</v>
      </c>
      <c r="D200" s="4">
        <v>17</v>
      </c>
      <c r="E200" s="4" t="s">
        <v>5358</v>
      </c>
      <c r="F200" s="4">
        <v>5.30056047439575</v>
      </c>
      <c r="G200" s="4" t="s">
        <v>5359</v>
      </c>
    </row>
    <row r="201" spans="1:7">
      <c r="A201" s="4" t="s">
        <v>12138</v>
      </c>
      <c r="B201" s="4" t="s">
        <v>12139</v>
      </c>
      <c r="C201" s="4" t="s">
        <v>551</v>
      </c>
      <c r="D201" s="4">
        <v>13</v>
      </c>
      <c r="E201" s="4" t="s">
        <v>12140</v>
      </c>
      <c r="F201" s="4">
        <v>5.30056047439575</v>
      </c>
      <c r="G201" s="4" t="s">
        <v>12141</v>
      </c>
    </row>
    <row r="202" spans="1:7">
      <c r="A202" s="4" t="s">
        <v>8814</v>
      </c>
      <c r="B202" s="4" t="s">
        <v>8815</v>
      </c>
      <c r="C202" s="4" t="s">
        <v>464</v>
      </c>
      <c r="D202" s="4">
        <v>45</v>
      </c>
      <c r="E202" s="4" t="s">
        <v>8816</v>
      </c>
      <c r="F202" s="4">
        <v>5.28116512298584</v>
      </c>
      <c r="G202" s="4" t="s">
        <v>8817</v>
      </c>
    </row>
    <row r="203" spans="1:7">
      <c r="A203" s="4" t="s">
        <v>1993</v>
      </c>
      <c r="B203" s="4" t="s">
        <v>1994</v>
      </c>
      <c r="C203" s="4" t="s">
        <v>464</v>
      </c>
      <c r="D203" s="4">
        <v>45</v>
      </c>
      <c r="E203" s="4" t="s">
        <v>1995</v>
      </c>
      <c r="F203" s="4">
        <v>5.24634218215942</v>
      </c>
      <c r="G203" s="4" t="s">
        <v>1996</v>
      </c>
    </row>
    <row r="204" spans="1:7">
      <c r="A204" s="4" t="s">
        <v>7175</v>
      </c>
      <c r="B204" s="4" t="s">
        <v>7176</v>
      </c>
      <c r="C204" s="4" t="s">
        <v>464</v>
      </c>
      <c r="D204" s="4">
        <v>45</v>
      </c>
      <c r="E204" s="4" t="s">
        <v>7177</v>
      </c>
      <c r="F204" s="4">
        <v>5.20627784729004</v>
      </c>
      <c r="G204" s="4" t="s">
        <v>7178</v>
      </c>
    </row>
    <row r="205" spans="1:7">
      <c r="A205" s="4" t="s">
        <v>6763</v>
      </c>
      <c r="B205" s="4" t="s">
        <v>6764</v>
      </c>
      <c r="C205" s="4" t="s">
        <v>551</v>
      </c>
      <c r="D205" s="4">
        <v>22</v>
      </c>
      <c r="E205" s="4" t="s">
        <v>6765</v>
      </c>
      <c r="F205" s="4">
        <v>5.20020198822021</v>
      </c>
      <c r="G205" s="4" t="s">
        <v>6766</v>
      </c>
    </row>
    <row r="206" spans="1:7">
      <c r="A206" s="4" t="s">
        <v>10960</v>
      </c>
      <c r="B206" s="4" t="s">
        <v>10961</v>
      </c>
      <c r="C206" s="4" t="s">
        <v>551</v>
      </c>
      <c r="D206" s="4">
        <v>21</v>
      </c>
      <c r="E206" s="4" t="s">
        <v>10962</v>
      </c>
      <c r="F206" s="4">
        <v>5.20020198822021</v>
      </c>
      <c r="G206" s="4" t="s">
        <v>10963</v>
      </c>
    </row>
    <row r="207" spans="1:7">
      <c r="A207" s="4" t="s">
        <v>6421</v>
      </c>
      <c r="B207" s="4" t="s">
        <v>6422</v>
      </c>
      <c r="C207" s="4" t="s">
        <v>551</v>
      </c>
      <c r="D207" s="4">
        <v>20</v>
      </c>
      <c r="E207" s="4" t="s">
        <v>6423</v>
      </c>
      <c r="F207" s="4">
        <v>5.20020198822021</v>
      </c>
      <c r="G207" s="4" t="s">
        <v>6424</v>
      </c>
    </row>
    <row r="208" spans="1:7">
      <c r="A208" s="4" t="s">
        <v>2454</v>
      </c>
      <c r="B208" s="4" t="s">
        <v>2455</v>
      </c>
      <c r="C208" s="4" t="s">
        <v>464</v>
      </c>
      <c r="D208" s="4">
        <v>42</v>
      </c>
      <c r="E208" s="4" t="s">
        <v>2456</v>
      </c>
      <c r="F208" s="4">
        <v>5.18758773803711</v>
      </c>
      <c r="G208" s="4" t="s">
        <v>2457</v>
      </c>
    </row>
    <row r="209" spans="1:7">
      <c r="A209" s="4" t="s">
        <v>15379</v>
      </c>
      <c r="B209" s="4" t="s">
        <v>15380</v>
      </c>
      <c r="C209" s="4" t="s">
        <v>464</v>
      </c>
      <c r="D209" s="4">
        <v>40</v>
      </c>
      <c r="E209" s="4" t="s">
        <v>15381</v>
      </c>
      <c r="F209" s="4">
        <v>5.17240428924561</v>
      </c>
      <c r="G209" s="4" t="s">
        <v>15382</v>
      </c>
    </row>
    <row r="210" spans="1:7">
      <c r="A210" s="4" t="s">
        <v>3796</v>
      </c>
      <c r="B210" s="4" t="s">
        <v>3797</v>
      </c>
      <c r="C210" s="4" t="s">
        <v>464</v>
      </c>
      <c r="D210" s="4">
        <v>33</v>
      </c>
      <c r="E210" s="4" t="s">
        <v>3798</v>
      </c>
      <c r="F210" s="4">
        <v>5.1703143119812</v>
      </c>
      <c r="G210" s="4" t="s">
        <v>3799</v>
      </c>
    </row>
    <row r="211" spans="1:7">
      <c r="A211" s="4" t="s">
        <v>5923</v>
      </c>
      <c r="B211" s="4" t="s">
        <v>5924</v>
      </c>
      <c r="C211" s="4" t="s">
        <v>464</v>
      </c>
      <c r="D211" s="4">
        <v>42</v>
      </c>
      <c r="E211" s="4" t="s">
        <v>5925</v>
      </c>
      <c r="F211" s="4">
        <v>5.13692760467529</v>
      </c>
      <c r="G211" s="4" t="s">
        <v>5926</v>
      </c>
    </row>
    <row r="212" spans="1:7">
      <c r="A212" s="4" t="s">
        <v>4847</v>
      </c>
      <c r="B212" s="4" t="s">
        <v>4848</v>
      </c>
      <c r="C212" s="4" t="s">
        <v>464</v>
      </c>
      <c r="D212" s="4">
        <v>42</v>
      </c>
      <c r="E212" s="4" t="s">
        <v>4849</v>
      </c>
      <c r="F212" s="4">
        <v>5.09892177581787</v>
      </c>
      <c r="G212" s="4" t="s">
        <v>4850</v>
      </c>
    </row>
    <row r="213" spans="1:7">
      <c r="A213" s="4" t="s">
        <v>9801</v>
      </c>
      <c r="B213" s="4" t="s">
        <v>9802</v>
      </c>
      <c r="C213" s="4" t="s">
        <v>464</v>
      </c>
      <c r="D213" s="4">
        <v>25</v>
      </c>
      <c r="E213" s="4" t="s">
        <v>9803</v>
      </c>
      <c r="F213" s="4">
        <v>5.09892177581787</v>
      </c>
      <c r="G213" s="4" t="s">
        <v>9804</v>
      </c>
    </row>
    <row r="214" spans="1:7">
      <c r="A214" s="4" t="s">
        <v>2104</v>
      </c>
      <c r="B214" s="4" t="s">
        <v>2105</v>
      </c>
      <c r="C214" s="4" t="s">
        <v>464</v>
      </c>
      <c r="D214" s="4">
        <v>41</v>
      </c>
      <c r="E214" s="4" t="s">
        <v>2106</v>
      </c>
      <c r="F214" s="4">
        <v>5.08779573440552</v>
      </c>
      <c r="G214" s="4" t="s">
        <v>2107</v>
      </c>
    </row>
    <row r="215" spans="1:7">
      <c r="A215" s="4" t="s">
        <v>1843</v>
      </c>
      <c r="B215" s="4" t="s">
        <v>1844</v>
      </c>
      <c r="C215" s="4" t="s">
        <v>464</v>
      </c>
      <c r="D215" s="4">
        <v>47</v>
      </c>
      <c r="E215" s="4" t="s">
        <v>1845</v>
      </c>
      <c r="F215" s="4">
        <v>5.08707237243652</v>
      </c>
      <c r="G215" s="4" t="s">
        <v>1846</v>
      </c>
    </row>
    <row r="216" spans="1:7">
      <c r="A216" s="4" t="s">
        <v>2434</v>
      </c>
      <c r="B216" s="4" t="s">
        <v>2435</v>
      </c>
      <c r="C216" s="4" t="s">
        <v>464</v>
      </c>
      <c r="D216" s="4">
        <v>43</v>
      </c>
      <c r="E216" s="4" t="s">
        <v>2436</v>
      </c>
      <c r="F216" s="4">
        <v>5.06333446502686</v>
      </c>
      <c r="G216" s="4" t="s">
        <v>2437</v>
      </c>
    </row>
    <row r="217" spans="1:7">
      <c r="A217" s="4" t="s">
        <v>1382</v>
      </c>
      <c r="B217" s="4" t="s">
        <v>1383</v>
      </c>
      <c r="C217" s="4" t="s">
        <v>464</v>
      </c>
      <c r="D217" s="4">
        <v>49</v>
      </c>
      <c r="E217" s="4" t="s">
        <v>1384</v>
      </c>
      <c r="F217" s="4">
        <v>5.06222629547119</v>
      </c>
      <c r="G217" s="4" t="s">
        <v>1385</v>
      </c>
    </row>
    <row r="218" spans="1:7">
      <c r="A218" s="4" t="s">
        <v>12681</v>
      </c>
      <c r="B218" s="4" t="s">
        <v>12682</v>
      </c>
      <c r="C218" s="4" t="s">
        <v>464</v>
      </c>
      <c r="D218" s="4">
        <v>45</v>
      </c>
      <c r="E218" s="4" t="s">
        <v>12683</v>
      </c>
      <c r="F218" s="4">
        <v>5.06113481521606</v>
      </c>
      <c r="G218" s="4" t="s">
        <v>12684</v>
      </c>
    </row>
    <row r="219" spans="1:7">
      <c r="A219" s="4" t="s">
        <v>317</v>
      </c>
      <c r="B219" s="4" t="s">
        <v>1264</v>
      </c>
      <c r="C219" s="4" t="s">
        <v>464</v>
      </c>
      <c r="D219" s="4">
        <v>46</v>
      </c>
      <c r="E219" s="4" t="s">
        <v>1265</v>
      </c>
      <c r="F219" s="4">
        <v>5.05561971664429</v>
      </c>
      <c r="G219" s="4" t="s">
        <v>1266</v>
      </c>
    </row>
    <row r="220" spans="1:7">
      <c r="A220" s="4" t="s">
        <v>5038</v>
      </c>
      <c r="B220" s="4" t="s">
        <v>5039</v>
      </c>
      <c r="C220" s="4" t="s">
        <v>464</v>
      </c>
      <c r="D220" s="4">
        <v>40</v>
      </c>
      <c r="E220" s="4" t="s">
        <v>5040</v>
      </c>
      <c r="F220" s="4">
        <v>5.04460334777832</v>
      </c>
      <c r="G220" s="4" t="s">
        <v>5041</v>
      </c>
    </row>
    <row r="221" spans="1:7">
      <c r="A221" s="4" t="s">
        <v>2077</v>
      </c>
      <c r="B221" s="4" t="s">
        <v>2078</v>
      </c>
      <c r="C221" s="4" t="s">
        <v>464</v>
      </c>
      <c r="D221" s="4">
        <v>36</v>
      </c>
      <c r="E221" s="4" t="s">
        <v>2079</v>
      </c>
      <c r="F221" s="4">
        <v>5.04081535339355</v>
      </c>
      <c r="G221" s="4" t="s">
        <v>2080</v>
      </c>
    </row>
    <row r="222" spans="1:7">
      <c r="A222" s="4" t="s">
        <v>7533</v>
      </c>
      <c r="B222" s="4" t="s">
        <v>7534</v>
      </c>
      <c r="C222" s="4" t="s">
        <v>464</v>
      </c>
      <c r="D222" s="4">
        <v>44</v>
      </c>
      <c r="E222" s="4" t="s">
        <v>7535</v>
      </c>
      <c r="F222" s="4">
        <v>5.03430891036987</v>
      </c>
      <c r="G222" s="4" t="s">
        <v>7536</v>
      </c>
    </row>
    <row r="223" spans="1:7">
      <c r="A223" s="4" t="s">
        <v>307</v>
      </c>
      <c r="B223" s="4" t="s">
        <v>4317</v>
      </c>
      <c r="C223" s="4" t="s">
        <v>464</v>
      </c>
      <c r="D223" s="4">
        <v>47</v>
      </c>
      <c r="E223" s="4" t="s">
        <v>4318</v>
      </c>
      <c r="F223" s="4">
        <v>4.97457218170166</v>
      </c>
      <c r="G223" s="4" t="s">
        <v>4319</v>
      </c>
    </row>
    <row r="224" spans="1:7">
      <c r="A224" s="4" t="s">
        <v>322</v>
      </c>
      <c r="B224" s="4" t="s">
        <v>13086</v>
      </c>
      <c r="C224" s="4" t="s">
        <v>464</v>
      </c>
      <c r="D224" s="4">
        <v>39</v>
      </c>
      <c r="E224" s="4" t="s">
        <v>13087</v>
      </c>
      <c r="F224" s="4">
        <v>4.96017742156982</v>
      </c>
      <c r="G224" s="4" t="s">
        <v>13088</v>
      </c>
    </row>
    <row r="225" spans="1:7">
      <c r="A225" s="4" t="s">
        <v>431</v>
      </c>
      <c r="B225" s="4" t="s">
        <v>3037</v>
      </c>
      <c r="C225" s="4" t="s">
        <v>464</v>
      </c>
      <c r="D225" s="4">
        <v>39</v>
      </c>
      <c r="E225" s="4" t="s">
        <v>3038</v>
      </c>
      <c r="F225" s="4">
        <v>4.95916128158569</v>
      </c>
      <c r="G225" s="4" t="s">
        <v>3039</v>
      </c>
    </row>
    <row r="226" spans="1:7">
      <c r="A226" s="4" t="s">
        <v>3388</v>
      </c>
      <c r="B226" s="4" t="s">
        <v>3389</v>
      </c>
      <c r="C226" s="4" t="s">
        <v>464</v>
      </c>
      <c r="D226" s="4">
        <v>38</v>
      </c>
      <c r="E226" s="4" t="s">
        <v>3390</v>
      </c>
      <c r="F226" s="4">
        <v>4.92509651184082</v>
      </c>
      <c r="G226" s="4" t="s">
        <v>3391</v>
      </c>
    </row>
    <row r="227" spans="1:7">
      <c r="A227" s="4" t="s">
        <v>2318</v>
      </c>
      <c r="B227" s="4" t="s">
        <v>2319</v>
      </c>
      <c r="C227" s="4" t="s">
        <v>464</v>
      </c>
      <c r="D227" s="4">
        <v>42</v>
      </c>
      <c r="E227" s="4" t="s">
        <v>2320</v>
      </c>
      <c r="F227" s="4">
        <v>4.91247129440308</v>
      </c>
      <c r="G227" s="4" t="s">
        <v>2321</v>
      </c>
    </row>
    <row r="228" spans="1:7">
      <c r="A228" s="4" t="s">
        <v>7774</v>
      </c>
      <c r="B228" s="4" t="s">
        <v>7775</v>
      </c>
      <c r="C228" s="4" t="s">
        <v>464</v>
      </c>
      <c r="D228" s="4">
        <v>39</v>
      </c>
      <c r="E228" s="4" t="s">
        <v>7776</v>
      </c>
      <c r="F228" s="4">
        <v>4.90749502182007</v>
      </c>
      <c r="G228" s="4" t="s">
        <v>7777</v>
      </c>
    </row>
    <row r="229" spans="1:7">
      <c r="A229" s="4" t="s">
        <v>479</v>
      </c>
      <c r="B229" s="4" t="s">
        <v>480</v>
      </c>
      <c r="C229" s="4" t="s">
        <v>464</v>
      </c>
      <c r="D229" s="4">
        <v>46</v>
      </c>
      <c r="E229" s="4" t="s">
        <v>481</v>
      </c>
      <c r="F229" s="4">
        <v>4.89965057373047</v>
      </c>
      <c r="G229" s="4" t="s">
        <v>482</v>
      </c>
    </row>
    <row r="230" spans="1:7">
      <c r="A230" s="4" t="s">
        <v>1696</v>
      </c>
      <c r="B230" s="4" t="s">
        <v>1697</v>
      </c>
      <c r="C230" s="4" t="s">
        <v>464</v>
      </c>
      <c r="D230" s="4">
        <v>50</v>
      </c>
      <c r="E230" s="4" t="s">
        <v>1698</v>
      </c>
      <c r="F230" s="4">
        <v>4.8836555480957</v>
      </c>
      <c r="G230" s="4" t="s">
        <v>1699</v>
      </c>
    </row>
    <row r="231" spans="1:7">
      <c r="A231" s="4" t="s">
        <v>4368</v>
      </c>
      <c r="B231" s="4" t="s">
        <v>4369</v>
      </c>
      <c r="C231" s="4" t="s">
        <v>464</v>
      </c>
      <c r="D231" s="4">
        <v>32</v>
      </c>
      <c r="E231" s="4" t="s">
        <v>4370</v>
      </c>
      <c r="F231" s="4">
        <v>4.87001466751099</v>
      </c>
      <c r="G231" s="4" t="s">
        <v>4371</v>
      </c>
    </row>
    <row r="232" spans="1:7">
      <c r="A232" s="4" t="s">
        <v>4286</v>
      </c>
      <c r="B232" s="4" t="s">
        <v>4287</v>
      </c>
      <c r="C232" s="4" t="s">
        <v>464</v>
      </c>
      <c r="D232" s="4">
        <v>40</v>
      </c>
      <c r="E232" s="4" t="s">
        <v>4288</v>
      </c>
      <c r="F232" s="4">
        <v>4.86351537704468</v>
      </c>
      <c r="G232" s="4" t="s">
        <v>4289</v>
      </c>
    </row>
    <row r="233" spans="1:7">
      <c r="A233" s="4" t="s">
        <v>4408</v>
      </c>
      <c r="B233" s="4" t="s">
        <v>4409</v>
      </c>
      <c r="C233" s="4" t="s">
        <v>464</v>
      </c>
      <c r="D233" s="4">
        <v>37</v>
      </c>
      <c r="E233" s="4" t="s">
        <v>4410</v>
      </c>
      <c r="F233" s="4">
        <v>4.84393072128296</v>
      </c>
      <c r="G233" s="4" t="s">
        <v>4411</v>
      </c>
    </row>
    <row r="234" spans="1:7">
      <c r="A234" s="4" t="s">
        <v>1232</v>
      </c>
      <c r="B234" s="4" t="s">
        <v>1233</v>
      </c>
      <c r="C234" s="4" t="s">
        <v>464</v>
      </c>
      <c r="D234" s="4">
        <v>49</v>
      </c>
      <c r="E234" s="4" t="s">
        <v>1234</v>
      </c>
      <c r="F234" s="4">
        <v>4.81793069839478</v>
      </c>
      <c r="G234" s="4" t="s">
        <v>1235</v>
      </c>
    </row>
    <row r="235" spans="1:7">
      <c r="A235" s="4" t="s">
        <v>527</v>
      </c>
      <c r="B235" s="4" t="s">
        <v>528</v>
      </c>
      <c r="C235" s="4" t="s">
        <v>464</v>
      </c>
      <c r="D235" s="4">
        <v>44</v>
      </c>
      <c r="E235" s="4" t="s">
        <v>529</v>
      </c>
      <c r="F235" s="4">
        <v>4.80369234085083</v>
      </c>
      <c r="G235" s="4" t="s">
        <v>530</v>
      </c>
    </row>
    <row r="236" spans="1:7">
      <c r="A236" s="4" t="s">
        <v>9765</v>
      </c>
      <c r="B236" s="4" t="s">
        <v>9766</v>
      </c>
      <c r="C236" s="4" t="s">
        <v>464</v>
      </c>
      <c r="D236" s="4">
        <v>38</v>
      </c>
      <c r="E236" s="4" t="s">
        <v>9767</v>
      </c>
      <c r="F236" s="4">
        <v>4.79622173309326</v>
      </c>
      <c r="G236" s="4" t="s">
        <v>9768</v>
      </c>
    </row>
    <row r="237" spans="1:7">
      <c r="A237" s="4" t="s">
        <v>2065</v>
      </c>
      <c r="B237" s="4" t="s">
        <v>2066</v>
      </c>
      <c r="C237" s="4" t="s">
        <v>464</v>
      </c>
      <c r="D237" s="4">
        <v>42</v>
      </c>
      <c r="E237" s="4" t="s">
        <v>2067</v>
      </c>
      <c r="F237" s="4">
        <v>4.75325584411621</v>
      </c>
      <c r="G237" s="4" t="s">
        <v>2068</v>
      </c>
    </row>
    <row r="238" spans="1:7">
      <c r="A238" s="4" t="s">
        <v>18234</v>
      </c>
      <c r="B238" s="4" t="s">
        <v>18235</v>
      </c>
      <c r="C238" s="4" t="s">
        <v>464</v>
      </c>
      <c r="D238" s="4">
        <v>42</v>
      </c>
      <c r="E238" s="4" t="s">
        <v>18236</v>
      </c>
      <c r="F238" s="4">
        <v>4.74262380599976</v>
      </c>
      <c r="G238" s="4" t="s">
        <v>18237</v>
      </c>
    </row>
    <row r="239" spans="1:7">
      <c r="A239" s="4" t="s">
        <v>8874</v>
      </c>
      <c r="B239" s="4" t="s">
        <v>8875</v>
      </c>
      <c r="C239" s="4" t="s">
        <v>464</v>
      </c>
      <c r="D239" s="4">
        <v>44</v>
      </c>
      <c r="E239" s="4" t="s">
        <v>8876</v>
      </c>
      <c r="F239" s="4">
        <v>4.70755100250244</v>
      </c>
      <c r="G239" s="4" t="s">
        <v>8877</v>
      </c>
    </row>
    <row r="240" spans="1:7">
      <c r="A240" s="4" t="s">
        <v>13117</v>
      </c>
      <c r="B240" s="4" t="s">
        <v>13118</v>
      </c>
      <c r="C240" s="4" t="s">
        <v>464</v>
      </c>
      <c r="D240" s="4">
        <v>41</v>
      </c>
      <c r="E240" s="4" t="s">
        <v>13119</v>
      </c>
      <c r="F240" s="4">
        <v>4.70567607879639</v>
      </c>
      <c r="G240" s="4" t="s">
        <v>13120</v>
      </c>
    </row>
    <row r="241" spans="1:7">
      <c r="A241" s="4" t="s">
        <v>5376</v>
      </c>
      <c r="B241" s="4" t="s">
        <v>5377</v>
      </c>
      <c r="C241" s="4" t="s">
        <v>464</v>
      </c>
      <c r="D241" s="4">
        <v>42</v>
      </c>
      <c r="E241" s="4" t="s">
        <v>5378</v>
      </c>
      <c r="F241" s="4">
        <v>4.69812154769897</v>
      </c>
      <c r="G241" s="4" t="s">
        <v>5379</v>
      </c>
    </row>
    <row r="242" spans="1:7">
      <c r="A242" s="4" t="s">
        <v>4340</v>
      </c>
      <c r="B242" s="4" t="s">
        <v>4341</v>
      </c>
      <c r="C242" s="4" t="s">
        <v>464</v>
      </c>
      <c r="D242" s="4">
        <v>39</v>
      </c>
      <c r="E242" s="4" t="s">
        <v>4342</v>
      </c>
      <c r="F242" s="4">
        <v>4.69243955612183</v>
      </c>
      <c r="G242" s="4" t="s">
        <v>4343</v>
      </c>
    </row>
    <row r="243" spans="1:7">
      <c r="A243" s="4" t="s">
        <v>6667</v>
      </c>
      <c r="B243" s="4" t="s">
        <v>6668</v>
      </c>
      <c r="C243" s="4" t="s">
        <v>464</v>
      </c>
      <c r="D243" s="4">
        <v>44</v>
      </c>
      <c r="E243" s="4" t="s">
        <v>6669</v>
      </c>
      <c r="F243" s="4">
        <v>4.68078756332397</v>
      </c>
      <c r="G243" s="4" t="s">
        <v>6670</v>
      </c>
    </row>
    <row r="244" spans="1:7">
      <c r="A244" s="4" t="s">
        <v>331</v>
      </c>
      <c r="B244" s="4" t="s">
        <v>1547</v>
      </c>
      <c r="C244" s="4" t="s">
        <v>464</v>
      </c>
      <c r="D244" s="4">
        <v>45</v>
      </c>
      <c r="E244" s="4" t="s">
        <v>1548</v>
      </c>
      <c r="F244" s="4">
        <v>4.63381433486938</v>
      </c>
      <c r="G244" s="4" t="s">
        <v>1549</v>
      </c>
    </row>
    <row r="245" spans="1:7">
      <c r="A245" s="4" t="s">
        <v>2932</v>
      </c>
      <c r="B245" s="4" t="s">
        <v>2933</v>
      </c>
      <c r="C245" s="4" t="s">
        <v>464</v>
      </c>
      <c r="D245" s="4">
        <v>49</v>
      </c>
      <c r="E245" s="4" t="s">
        <v>2934</v>
      </c>
      <c r="F245" s="4">
        <v>4.62690591812134</v>
      </c>
      <c r="G245" s="4" t="s">
        <v>2935</v>
      </c>
    </row>
    <row r="246" spans="1:7">
      <c r="A246" s="4" t="s">
        <v>7085</v>
      </c>
      <c r="B246" s="4" t="s">
        <v>7086</v>
      </c>
      <c r="C246" s="4" t="s">
        <v>464</v>
      </c>
      <c r="D246" s="4">
        <v>47</v>
      </c>
      <c r="E246" s="4" t="s">
        <v>7087</v>
      </c>
      <c r="F246" s="4">
        <v>4.62664985656738</v>
      </c>
      <c r="G246" s="4" t="s">
        <v>7088</v>
      </c>
    </row>
    <row r="247" spans="1:7">
      <c r="A247" s="4" t="s">
        <v>54174</v>
      </c>
      <c r="B247" s="4" t="s">
        <v>54175</v>
      </c>
      <c r="C247" s="4" t="s">
        <v>1124</v>
      </c>
      <c r="D247" s="4">
        <v>2</v>
      </c>
      <c r="E247" s="4" t="s">
        <v>54176</v>
      </c>
      <c r="F247" s="4">
        <v>4.62424802780151</v>
      </c>
      <c r="G247" s="4" t="s">
        <v>54177</v>
      </c>
    </row>
    <row r="248" spans="1:7">
      <c r="A248" s="4" t="s">
        <v>9773</v>
      </c>
      <c r="B248" s="4" t="s">
        <v>9774</v>
      </c>
      <c r="C248" s="4" t="s">
        <v>464</v>
      </c>
      <c r="D248" s="4">
        <v>46</v>
      </c>
      <c r="E248" s="4" t="s">
        <v>9775</v>
      </c>
      <c r="F248" s="4">
        <v>4.62109088897705</v>
      </c>
      <c r="G248" s="4" t="s">
        <v>9776</v>
      </c>
    </row>
    <row r="249" spans="1:7">
      <c r="A249" s="4" t="s">
        <v>7557</v>
      </c>
      <c r="B249" s="4" t="s">
        <v>7558</v>
      </c>
      <c r="C249" s="4" t="s">
        <v>464</v>
      </c>
      <c r="D249" s="4">
        <v>41</v>
      </c>
      <c r="E249" s="4" t="s">
        <v>7559</v>
      </c>
      <c r="F249" s="4">
        <v>4.5577826499939</v>
      </c>
      <c r="G249" s="4" t="s">
        <v>7560</v>
      </c>
    </row>
    <row r="250" spans="1:7">
      <c r="A250" s="4" t="s">
        <v>362</v>
      </c>
      <c r="B250" s="4" t="s">
        <v>2101</v>
      </c>
      <c r="C250" s="4" t="s">
        <v>464</v>
      </c>
      <c r="D250" s="4">
        <v>45</v>
      </c>
      <c r="E250" s="4" t="s">
        <v>2102</v>
      </c>
      <c r="F250" s="4">
        <v>4.53664970397949</v>
      </c>
      <c r="G250" s="4" t="s">
        <v>2103</v>
      </c>
    </row>
    <row r="251" spans="1:7">
      <c r="A251" s="4" t="s">
        <v>1527</v>
      </c>
      <c r="B251" s="4" t="s">
        <v>1528</v>
      </c>
      <c r="C251" s="4" t="s">
        <v>464</v>
      </c>
      <c r="D251" s="4">
        <v>50</v>
      </c>
      <c r="E251" s="4" t="s">
        <v>1529</v>
      </c>
      <c r="F251" s="4">
        <v>4.5032696723938</v>
      </c>
      <c r="G251" s="4" t="s">
        <v>1530</v>
      </c>
    </row>
    <row r="252" spans="1:7">
      <c r="A252" s="4" t="s">
        <v>2584</v>
      </c>
      <c r="B252" s="4" t="s">
        <v>2585</v>
      </c>
      <c r="C252" s="4" t="s">
        <v>464</v>
      </c>
      <c r="D252" s="4">
        <v>46</v>
      </c>
      <c r="E252" s="4" t="s">
        <v>2586</v>
      </c>
      <c r="F252" s="4">
        <v>4.49740028381348</v>
      </c>
      <c r="G252" s="4" t="s">
        <v>2587</v>
      </c>
    </row>
    <row r="253" spans="1:7">
      <c r="A253" s="4" t="s">
        <v>2286</v>
      </c>
      <c r="B253" s="4" t="s">
        <v>2287</v>
      </c>
      <c r="C253" s="4" t="s">
        <v>464</v>
      </c>
      <c r="D253" s="4">
        <v>44</v>
      </c>
      <c r="E253" s="4" t="s">
        <v>2288</v>
      </c>
      <c r="F253" s="4">
        <v>4.4929575920105</v>
      </c>
      <c r="G253" s="4" t="s">
        <v>2289</v>
      </c>
    </row>
    <row r="254" spans="1:7">
      <c r="A254" s="4" t="s">
        <v>8022</v>
      </c>
      <c r="B254" s="4" t="s">
        <v>8023</v>
      </c>
      <c r="C254" s="4" t="s">
        <v>464</v>
      </c>
      <c r="D254" s="4">
        <v>44</v>
      </c>
      <c r="E254" s="4" t="s">
        <v>8024</v>
      </c>
      <c r="F254" s="4">
        <v>4.48472118377686</v>
      </c>
      <c r="G254" s="4" t="s">
        <v>8025</v>
      </c>
    </row>
    <row r="255" spans="1:7">
      <c r="A255" s="4" t="s">
        <v>8276</v>
      </c>
      <c r="B255" s="4" t="s">
        <v>8277</v>
      </c>
      <c r="C255" s="4" t="s">
        <v>464</v>
      </c>
      <c r="D255" s="4">
        <v>43</v>
      </c>
      <c r="E255" s="4" t="s">
        <v>8278</v>
      </c>
      <c r="F255" s="4">
        <v>4.48472118377686</v>
      </c>
      <c r="G255" s="4" t="s">
        <v>8279</v>
      </c>
    </row>
    <row r="256" spans="1:7">
      <c r="A256" s="4" t="s">
        <v>7017</v>
      </c>
      <c r="B256" s="4" t="s">
        <v>7018</v>
      </c>
      <c r="C256" s="4" t="s">
        <v>464</v>
      </c>
      <c r="D256" s="4">
        <v>42</v>
      </c>
      <c r="E256" s="4" t="s">
        <v>7019</v>
      </c>
      <c r="F256" s="4">
        <v>4.48472118377686</v>
      </c>
      <c r="G256" s="4" t="s">
        <v>7020</v>
      </c>
    </row>
    <row r="257" spans="1:7">
      <c r="A257" s="4" t="s">
        <v>7306</v>
      </c>
      <c r="B257" s="4" t="s">
        <v>7307</v>
      </c>
      <c r="C257" s="4" t="s">
        <v>464</v>
      </c>
      <c r="D257" s="4">
        <v>42</v>
      </c>
      <c r="E257" s="4" t="s">
        <v>7308</v>
      </c>
      <c r="F257" s="4">
        <v>4.48472118377686</v>
      </c>
      <c r="G257" s="4" t="s">
        <v>7309</v>
      </c>
    </row>
    <row r="258" spans="1:7">
      <c r="A258" s="4" t="s">
        <v>4683</v>
      </c>
      <c r="B258" s="4" t="s">
        <v>4684</v>
      </c>
      <c r="C258" s="4" t="s">
        <v>464</v>
      </c>
      <c r="D258" s="4">
        <v>44</v>
      </c>
      <c r="E258" s="4" t="s">
        <v>4685</v>
      </c>
      <c r="F258" s="4">
        <v>4.46980047225952</v>
      </c>
      <c r="G258" s="4" t="s">
        <v>4686</v>
      </c>
    </row>
    <row r="259" spans="1:7">
      <c r="A259" s="4" t="s">
        <v>6098</v>
      </c>
      <c r="B259" s="4" t="s">
        <v>6099</v>
      </c>
      <c r="C259" s="4" t="s">
        <v>464</v>
      </c>
      <c r="D259" s="4">
        <v>46</v>
      </c>
      <c r="E259" s="4" t="s">
        <v>6100</v>
      </c>
      <c r="F259" s="4">
        <v>4.44524383544922</v>
      </c>
      <c r="G259" s="4" t="s">
        <v>6101</v>
      </c>
    </row>
    <row r="260" spans="1:7">
      <c r="A260" s="4" t="s">
        <v>549</v>
      </c>
      <c r="B260" s="4" t="s">
        <v>550</v>
      </c>
      <c r="C260" s="4" t="s">
        <v>551</v>
      </c>
      <c r="D260" s="4">
        <v>24</v>
      </c>
      <c r="E260" s="4" t="s">
        <v>552</v>
      </c>
      <c r="F260" s="4">
        <v>4.44206809997559</v>
      </c>
      <c r="G260" s="4" t="s">
        <v>553</v>
      </c>
    </row>
    <row r="261" spans="1:7">
      <c r="A261" s="4" t="s">
        <v>3860</v>
      </c>
      <c r="B261" s="4" t="s">
        <v>3861</v>
      </c>
      <c r="C261" s="4" t="s">
        <v>464</v>
      </c>
      <c r="D261" s="4">
        <v>46</v>
      </c>
      <c r="E261" s="4" t="s">
        <v>3862</v>
      </c>
      <c r="F261" s="4">
        <v>4.43364477157593</v>
      </c>
      <c r="G261" s="4" t="s">
        <v>3863</v>
      </c>
    </row>
    <row r="262" spans="1:7">
      <c r="A262" s="4" t="s">
        <v>2690</v>
      </c>
      <c r="B262" s="4" t="s">
        <v>2691</v>
      </c>
      <c r="C262" s="4" t="s">
        <v>464</v>
      </c>
      <c r="D262" s="4">
        <v>42</v>
      </c>
      <c r="E262" s="4" t="s">
        <v>2692</v>
      </c>
      <c r="F262" s="4">
        <v>4.42846584320068</v>
      </c>
      <c r="G262" s="4" t="s">
        <v>2693</v>
      </c>
    </row>
    <row r="263" spans="1:7">
      <c r="A263" s="4" t="s">
        <v>22504</v>
      </c>
      <c r="B263" s="4" t="s">
        <v>22505</v>
      </c>
      <c r="C263" s="4" t="s">
        <v>464</v>
      </c>
      <c r="D263" s="4">
        <v>46</v>
      </c>
      <c r="E263" s="4" t="s">
        <v>22506</v>
      </c>
      <c r="F263" s="4">
        <v>4.41182994842529</v>
      </c>
      <c r="G263" s="4" t="s">
        <v>22507</v>
      </c>
    </row>
    <row r="264" spans="1:7">
      <c r="A264" s="4" t="s">
        <v>2698</v>
      </c>
      <c r="B264" s="4" t="s">
        <v>2699</v>
      </c>
      <c r="C264" s="4" t="s">
        <v>464</v>
      </c>
      <c r="D264" s="4">
        <v>48</v>
      </c>
      <c r="E264" s="4" t="s">
        <v>2700</v>
      </c>
      <c r="F264" s="4">
        <v>4.40710544586182</v>
      </c>
      <c r="G264" s="4" t="s">
        <v>2701</v>
      </c>
    </row>
    <row r="265" spans="1:7">
      <c r="A265" s="4" t="s">
        <v>4031</v>
      </c>
      <c r="B265" s="4" t="s">
        <v>4032</v>
      </c>
      <c r="C265" s="4" t="s">
        <v>464</v>
      </c>
      <c r="D265" s="4">
        <v>44</v>
      </c>
      <c r="E265" s="4" t="s">
        <v>4033</v>
      </c>
      <c r="F265" s="4">
        <v>4.40648889541626</v>
      </c>
      <c r="G265" s="4" t="s">
        <v>4034</v>
      </c>
    </row>
    <row r="266" spans="1:7">
      <c r="A266" s="4" t="s">
        <v>2142</v>
      </c>
      <c r="B266" s="4" t="s">
        <v>2143</v>
      </c>
      <c r="C266" s="4" t="s">
        <v>464</v>
      </c>
      <c r="D266" s="4">
        <v>43</v>
      </c>
      <c r="E266" s="4" t="s">
        <v>2144</v>
      </c>
      <c r="F266" s="4">
        <v>4.39766931533813</v>
      </c>
      <c r="G266" s="4" t="s">
        <v>2145</v>
      </c>
    </row>
    <row r="267" spans="1:7">
      <c r="A267" s="4" t="s">
        <v>367</v>
      </c>
      <c r="B267" s="4" t="s">
        <v>2772</v>
      </c>
      <c r="C267" s="4" t="s">
        <v>464</v>
      </c>
      <c r="D267" s="4">
        <v>38</v>
      </c>
      <c r="E267" s="4" t="s">
        <v>2773</v>
      </c>
      <c r="F267" s="4">
        <v>4.38906240463257</v>
      </c>
      <c r="G267" s="4" t="s">
        <v>2774</v>
      </c>
    </row>
    <row r="268" spans="1:7">
      <c r="A268" s="4" t="s">
        <v>15243</v>
      </c>
      <c r="B268" s="4" t="s">
        <v>15244</v>
      </c>
      <c r="C268" s="4" t="s">
        <v>464</v>
      </c>
      <c r="D268" s="4">
        <v>36</v>
      </c>
      <c r="E268" s="4" t="s">
        <v>15245</v>
      </c>
      <c r="F268" s="4">
        <v>4.38685083389282</v>
      </c>
      <c r="G268" s="4" t="s">
        <v>15246</v>
      </c>
    </row>
    <row r="269" spans="1:7">
      <c r="A269" s="4" t="s">
        <v>5883</v>
      </c>
      <c r="B269" s="4" t="s">
        <v>5884</v>
      </c>
      <c r="C269" s="4" t="s">
        <v>464</v>
      </c>
      <c r="D269" s="4">
        <v>42</v>
      </c>
      <c r="E269" s="4" t="s">
        <v>5885</v>
      </c>
      <c r="F269" s="4">
        <v>4.38568496704102</v>
      </c>
      <c r="G269" s="4" t="s">
        <v>5886</v>
      </c>
    </row>
    <row r="270" spans="1:7">
      <c r="A270" s="4" t="s">
        <v>409</v>
      </c>
      <c r="B270" s="4" t="s">
        <v>3357</v>
      </c>
      <c r="C270" s="4" t="s">
        <v>464</v>
      </c>
      <c r="D270" s="4">
        <v>44</v>
      </c>
      <c r="E270" s="4" t="s">
        <v>3358</v>
      </c>
      <c r="F270" s="4">
        <v>4.37712001800537</v>
      </c>
      <c r="G270" s="4" t="s">
        <v>3359</v>
      </c>
    </row>
    <row r="271" spans="1:7">
      <c r="A271" s="4" t="s">
        <v>3439</v>
      </c>
      <c r="B271" s="4" t="s">
        <v>3440</v>
      </c>
      <c r="C271" s="4" t="s">
        <v>464</v>
      </c>
      <c r="D271" s="4">
        <v>45</v>
      </c>
      <c r="E271" s="4" t="s">
        <v>3441</v>
      </c>
      <c r="F271" s="4">
        <v>4.36944198608398</v>
      </c>
      <c r="G271" s="4" t="s">
        <v>3442</v>
      </c>
    </row>
    <row r="272" spans="1:7">
      <c r="A272" s="4" t="s">
        <v>10805</v>
      </c>
      <c r="B272" s="4" t="s">
        <v>10806</v>
      </c>
      <c r="C272" s="4" t="s">
        <v>464</v>
      </c>
      <c r="D272" s="4">
        <v>41</v>
      </c>
      <c r="E272" s="4" t="s">
        <v>10807</v>
      </c>
      <c r="F272" s="4">
        <v>4.36743116378784</v>
      </c>
      <c r="G272" s="4" t="s">
        <v>10808</v>
      </c>
    </row>
    <row r="273" spans="1:7">
      <c r="A273" s="4" t="s">
        <v>1622</v>
      </c>
      <c r="B273" s="4" t="s">
        <v>1623</v>
      </c>
      <c r="C273" s="4" t="s">
        <v>464</v>
      </c>
      <c r="D273" s="4">
        <v>45</v>
      </c>
      <c r="E273" s="4" t="s">
        <v>1624</v>
      </c>
      <c r="F273" s="4">
        <v>4.35550355911255</v>
      </c>
      <c r="G273" s="4" t="s">
        <v>1625</v>
      </c>
    </row>
    <row r="274" spans="1:7">
      <c r="A274" s="4" t="s">
        <v>2865</v>
      </c>
      <c r="B274" s="4" t="s">
        <v>2866</v>
      </c>
      <c r="C274" s="4" t="s">
        <v>464</v>
      </c>
      <c r="D274" s="4">
        <v>45</v>
      </c>
      <c r="E274" s="4" t="s">
        <v>2867</v>
      </c>
      <c r="F274" s="4">
        <v>4.35063648223877</v>
      </c>
      <c r="G274" s="4" t="s">
        <v>2868</v>
      </c>
    </row>
    <row r="275" spans="1:7">
      <c r="A275" s="4" t="s">
        <v>13370</v>
      </c>
      <c r="B275" s="4" t="s">
        <v>13371</v>
      </c>
      <c r="C275" s="4" t="s">
        <v>464</v>
      </c>
      <c r="D275" s="4">
        <v>44</v>
      </c>
      <c r="E275" s="4" t="s">
        <v>13372</v>
      </c>
      <c r="F275" s="4">
        <v>4.32372379302979</v>
      </c>
      <c r="G275" s="4" t="s">
        <v>13373</v>
      </c>
    </row>
    <row r="276" spans="1:7">
      <c r="A276" s="4" t="s">
        <v>3013</v>
      </c>
      <c r="B276" s="4" t="s">
        <v>3014</v>
      </c>
      <c r="C276" s="4" t="s">
        <v>464</v>
      </c>
      <c r="D276" s="4">
        <v>45</v>
      </c>
      <c r="E276" s="4" t="s">
        <v>3015</v>
      </c>
      <c r="F276" s="4">
        <v>4.3161883354187</v>
      </c>
      <c r="G276" s="4" t="s">
        <v>3016</v>
      </c>
    </row>
    <row r="277" spans="1:7">
      <c r="A277" s="4" t="s">
        <v>16159</v>
      </c>
      <c r="B277" s="4" t="s">
        <v>16160</v>
      </c>
      <c r="C277" s="4" t="s">
        <v>464</v>
      </c>
      <c r="D277" s="4">
        <v>36</v>
      </c>
      <c r="E277" s="4" t="s">
        <v>16161</v>
      </c>
      <c r="F277" s="4">
        <v>4.30331516265869</v>
      </c>
      <c r="G277" s="4" t="s">
        <v>16162</v>
      </c>
    </row>
    <row r="278" spans="1:7">
      <c r="A278" s="4" t="s">
        <v>15843</v>
      </c>
      <c r="B278" s="4" t="s">
        <v>15844</v>
      </c>
      <c r="C278" s="4" t="s">
        <v>464</v>
      </c>
      <c r="D278" s="4">
        <v>38</v>
      </c>
      <c r="E278" s="4" t="s">
        <v>15845</v>
      </c>
      <c r="F278" s="4">
        <v>4.26307487487793</v>
      </c>
      <c r="G278" s="4" t="s">
        <v>15846</v>
      </c>
    </row>
    <row r="279" spans="1:7">
      <c r="A279" s="4" t="s">
        <v>5807</v>
      </c>
      <c r="B279" s="4" t="s">
        <v>5808</v>
      </c>
      <c r="C279" s="4" t="s">
        <v>464</v>
      </c>
      <c r="D279" s="4">
        <v>48</v>
      </c>
      <c r="E279" s="4" t="s">
        <v>5809</v>
      </c>
      <c r="F279" s="4">
        <v>4.24383735656738</v>
      </c>
      <c r="G279" s="4" t="s">
        <v>5810</v>
      </c>
    </row>
    <row r="280" spans="1:7">
      <c r="A280" s="4" t="s">
        <v>1633</v>
      </c>
      <c r="B280" s="4" t="s">
        <v>1634</v>
      </c>
      <c r="C280" s="4" t="s">
        <v>464</v>
      </c>
      <c r="D280" s="4">
        <v>44</v>
      </c>
      <c r="E280" s="4" t="s">
        <v>1635</v>
      </c>
      <c r="F280" s="4">
        <v>4.24383735656738</v>
      </c>
      <c r="G280" s="4" t="s">
        <v>1636</v>
      </c>
    </row>
    <row r="281" spans="1:7">
      <c r="A281" s="4" t="s">
        <v>321</v>
      </c>
      <c r="B281" s="4" t="s">
        <v>1257</v>
      </c>
      <c r="C281" s="4" t="s">
        <v>464</v>
      </c>
      <c r="D281" s="4">
        <v>46</v>
      </c>
      <c r="E281" s="4" t="s">
        <v>1258</v>
      </c>
      <c r="F281" s="4">
        <v>4.23904895782471</v>
      </c>
      <c r="G281" s="4" t="s">
        <v>1259</v>
      </c>
    </row>
    <row r="282" spans="1:7">
      <c r="A282" s="4" t="s">
        <v>54178</v>
      </c>
      <c r="B282" s="4" t="s">
        <v>54179</v>
      </c>
      <c r="C282" s="4" t="s">
        <v>464</v>
      </c>
      <c r="D282" s="4">
        <v>6</v>
      </c>
      <c r="E282" s="4" t="s">
        <v>54180</v>
      </c>
      <c r="F282" s="4">
        <v>4.23728609085083</v>
      </c>
      <c r="G282" s="4" t="s">
        <v>54181</v>
      </c>
    </row>
    <row r="283" spans="1:7">
      <c r="A283" s="4" t="s">
        <v>2342</v>
      </c>
      <c r="B283" s="4" t="s">
        <v>2343</v>
      </c>
      <c r="C283" s="4" t="s">
        <v>464</v>
      </c>
      <c r="D283" s="4">
        <v>45</v>
      </c>
      <c r="E283" s="4" t="s">
        <v>2344</v>
      </c>
      <c r="F283" s="4">
        <v>4.21493244171143</v>
      </c>
      <c r="G283" s="4" t="s">
        <v>2345</v>
      </c>
    </row>
    <row r="284" spans="1:7">
      <c r="A284" s="4" t="s">
        <v>3258</v>
      </c>
      <c r="B284" s="4" t="s">
        <v>3259</v>
      </c>
      <c r="C284" s="4" t="s">
        <v>464</v>
      </c>
      <c r="D284" s="4">
        <v>42</v>
      </c>
      <c r="E284" s="4" t="s">
        <v>3260</v>
      </c>
      <c r="F284" s="4">
        <v>4.21493244171143</v>
      </c>
      <c r="G284" s="4" t="s">
        <v>3261</v>
      </c>
    </row>
    <row r="285" spans="1:7">
      <c r="A285" s="4" t="s">
        <v>1887</v>
      </c>
      <c r="B285" s="4" t="s">
        <v>1888</v>
      </c>
      <c r="C285" s="4" t="s">
        <v>464</v>
      </c>
      <c r="D285" s="4">
        <v>41</v>
      </c>
      <c r="E285" s="4" t="s">
        <v>1889</v>
      </c>
      <c r="F285" s="4">
        <v>4.21493244171143</v>
      </c>
      <c r="G285" s="4" t="s">
        <v>1890</v>
      </c>
    </row>
    <row r="286" spans="1:7">
      <c r="A286" s="4" t="s">
        <v>3353</v>
      </c>
      <c r="B286" s="4" t="s">
        <v>3354</v>
      </c>
      <c r="C286" s="4" t="s">
        <v>464</v>
      </c>
      <c r="D286" s="4">
        <v>40</v>
      </c>
      <c r="E286" s="4" t="s">
        <v>3355</v>
      </c>
      <c r="F286" s="4">
        <v>4.21493244171143</v>
      </c>
      <c r="G286" s="4" t="s">
        <v>3356</v>
      </c>
    </row>
    <row r="287" spans="1:7">
      <c r="A287" s="4" t="s">
        <v>4991</v>
      </c>
      <c r="B287" s="4" t="s">
        <v>4992</v>
      </c>
      <c r="C287" s="4" t="s">
        <v>464</v>
      </c>
      <c r="D287" s="4">
        <v>36</v>
      </c>
      <c r="E287" s="4" t="s">
        <v>4993</v>
      </c>
      <c r="F287" s="4">
        <v>4.21493244171143</v>
      </c>
      <c r="G287" s="4" t="s">
        <v>4994</v>
      </c>
    </row>
    <row r="288" spans="1:7">
      <c r="A288" s="4" t="s">
        <v>1515</v>
      </c>
      <c r="B288" s="4" t="s">
        <v>1516</v>
      </c>
      <c r="C288" s="4" t="s">
        <v>551</v>
      </c>
      <c r="D288" s="4">
        <v>29</v>
      </c>
      <c r="E288" s="4" t="s">
        <v>1517</v>
      </c>
      <c r="F288" s="4">
        <v>4.21493244171143</v>
      </c>
      <c r="G288" s="4" t="s">
        <v>1518</v>
      </c>
    </row>
    <row r="289" spans="1:7">
      <c r="A289" s="4" t="s">
        <v>16603</v>
      </c>
      <c r="B289" s="4" t="s">
        <v>16604</v>
      </c>
      <c r="C289" s="4" t="s">
        <v>464</v>
      </c>
      <c r="D289" s="4">
        <v>35</v>
      </c>
      <c r="E289" s="4" t="s">
        <v>16605</v>
      </c>
      <c r="F289" s="4">
        <v>4.20555305480957</v>
      </c>
      <c r="G289" s="4" t="s">
        <v>16606</v>
      </c>
    </row>
    <row r="290" spans="1:7">
      <c r="A290" s="4" t="s">
        <v>12002</v>
      </c>
      <c r="B290" s="4" t="s">
        <v>12003</v>
      </c>
      <c r="C290" s="4" t="s">
        <v>464</v>
      </c>
      <c r="D290" s="4">
        <v>41</v>
      </c>
      <c r="E290" s="4" t="s">
        <v>12004</v>
      </c>
      <c r="F290" s="4">
        <v>4.18968677520752</v>
      </c>
      <c r="G290" s="4" t="s">
        <v>12005</v>
      </c>
    </row>
    <row r="291" spans="1:7">
      <c r="A291" s="4" t="s">
        <v>1668</v>
      </c>
      <c r="B291" s="4" t="s">
        <v>1669</v>
      </c>
      <c r="C291" s="4" t="s">
        <v>464</v>
      </c>
      <c r="D291" s="4">
        <v>45</v>
      </c>
      <c r="E291" s="4" t="s">
        <v>1670</v>
      </c>
      <c r="F291" s="4">
        <v>4.18749666213989</v>
      </c>
      <c r="G291" s="4" t="s">
        <v>1671</v>
      </c>
    </row>
    <row r="292" spans="1:7">
      <c r="A292" s="4" t="s">
        <v>12110</v>
      </c>
      <c r="B292" s="4" t="s">
        <v>12111</v>
      </c>
      <c r="C292" s="4" t="s">
        <v>464</v>
      </c>
      <c r="D292" s="4">
        <v>40</v>
      </c>
      <c r="E292" s="4" t="s">
        <v>12112</v>
      </c>
      <c r="F292" s="4">
        <v>4.1824893951416</v>
      </c>
      <c r="G292" s="4" t="s">
        <v>12113</v>
      </c>
    </row>
    <row r="293" spans="1:7">
      <c r="A293" s="4" t="s">
        <v>2218</v>
      </c>
      <c r="B293" s="4" t="s">
        <v>2219</v>
      </c>
      <c r="C293" s="4" t="s">
        <v>464</v>
      </c>
      <c r="D293" s="4">
        <v>45</v>
      </c>
      <c r="E293" s="4" t="s">
        <v>2220</v>
      </c>
      <c r="F293" s="4">
        <v>4.16343688964844</v>
      </c>
      <c r="G293" s="4" t="s">
        <v>2221</v>
      </c>
    </row>
    <row r="294" spans="1:7">
      <c r="A294" s="4" t="s">
        <v>1747</v>
      </c>
      <c r="B294" s="4" t="s">
        <v>1748</v>
      </c>
      <c r="C294" s="4" t="s">
        <v>464</v>
      </c>
      <c r="D294" s="4">
        <v>41</v>
      </c>
      <c r="E294" s="4" t="s">
        <v>1749</v>
      </c>
      <c r="F294" s="4">
        <v>4.15112686157227</v>
      </c>
      <c r="G294" s="4" t="s">
        <v>1750</v>
      </c>
    </row>
    <row r="295" spans="1:7">
      <c r="A295" s="4" t="s">
        <v>1806</v>
      </c>
      <c r="B295" s="4" t="s">
        <v>1807</v>
      </c>
      <c r="C295" s="4" t="s">
        <v>464</v>
      </c>
      <c r="D295" s="4">
        <v>49</v>
      </c>
      <c r="E295" s="4" t="s">
        <v>1808</v>
      </c>
      <c r="F295" s="4">
        <v>4.14568424224854</v>
      </c>
      <c r="G295" s="4" t="s">
        <v>1809</v>
      </c>
    </row>
    <row r="296" spans="1:7">
      <c r="A296" s="4" t="s">
        <v>8046</v>
      </c>
      <c r="B296" s="4" t="s">
        <v>8047</v>
      </c>
      <c r="C296" s="4" t="s">
        <v>464</v>
      </c>
      <c r="D296" s="4">
        <v>45</v>
      </c>
      <c r="E296" s="4" t="s">
        <v>8048</v>
      </c>
      <c r="F296" s="4">
        <v>4.13868999481201</v>
      </c>
      <c r="G296" s="4" t="s">
        <v>8049</v>
      </c>
    </row>
    <row r="297" spans="1:7">
      <c r="A297" s="4" t="s">
        <v>2616</v>
      </c>
      <c r="B297" s="4" t="s">
        <v>2617</v>
      </c>
      <c r="C297" s="4" t="s">
        <v>464</v>
      </c>
      <c r="D297" s="4">
        <v>42</v>
      </c>
      <c r="E297" s="4" t="s">
        <v>2618</v>
      </c>
      <c r="F297" s="4">
        <v>4.13431739807129</v>
      </c>
      <c r="G297" s="4" t="s">
        <v>2619</v>
      </c>
    </row>
    <row r="298" spans="1:7">
      <c r="A298" s="4" t="s">
        <v>4659</v>
      </c>
      <c r="B298" s="4" t="s">
        <v>4660</v>
      </c>
      <c r="C298" s="4" t="s">
        <v>464</v>
      </c>
      <c r="D298" s="4">
        <v>44</v>
      </c>
      <c r="E298" s="4" t="s">
        <v>4661</v>
      </c>
      <c r="F298" s="4">
        <v>4.12287378311157</v>
      </c>
      <c r="G298" s="4" t="s">
        <v>4662</v>
      </c>
    </row>
    <row r="299" spans="1:7">
      <c r="A299" s="4" t="s">
        <v>4189</v>
      </c>
      <c r="B299" s="4" t="s">
        <v>4190</v>
      </c>
      <c r="C299" s="4" t="s">
        <v>464</v>
      </c>
      <c r="D299" s="4">
        <v>44</v>
      </c>
      <c r="E299" s="4" t="s">
        <v>4191</v>
      </c>
      <c r="F299" s="4">
        <v>4.1218433380127</v>
      </c>
      <c r="G299" s="4" t="s">
        <v>4192</v>
      </c>
    </row>
    <row r="300" spans="1:7">
      <c r="A300" s="4" t="s">
        <v>10384</v>
      </c>
      <c r="B300" s="4" t="s">
        <v>10385</v>
      </c>
      <c r="C300" s="4" t="s">
        <v>464</v>
      </c>
      <c r="D300" s="4">
        <v>45</v>
      </c>
      <c r="E300" s="4" t="s">
        <v>10386</v>
      </c>
      <c r="F300" s="4">
        <v>4.11123943328857</v>
      </c>
      <c r="G300" s="4" t="s">
        <v>10387</v>
      </c>
    </row>
    <row r="301" spans="1:7">
      <c r="A301" s="4" t="s">
        <v>644</v>
      </c>
      <c r="B301" s="4" t="s">
        <v>645</v>
      </c>
      <c r="C301" s="4" t="s">
        <v>464</v>
      </c>
      <c r="D301" s="4">
        <v>46</v>
      </c>
      <c r="E301" s="4" t="s">
        <v>646</v>
      </c>
      <c r="F301" s="4">
        <v>4.08962631225586</v>
      </c>
      <c r="G301" s="4" t="s">
        <v>647</v>
      </c>
    </row>
    <row r="302" spans="1:7">
      <c r="A302" s="4" t="s">
        <v>26917</v>
      </c>
      <c r="B302" s="4" t="s">
        <v>26918</v>
      </c>
      <c r="C302" s="4" t="s">
        <v>464</v>
      </c>
      <c r="D302" s="4">
        <v>36</v>
      </c>
      <c r="E302" s="4" t="s">
        <v>26919</v>
      </c>
      <c r="F302" s="4">
        <v>4.07225275039673</v>
      </c>
      <c r="G302" s="4" t="s">
        <v>26920</v>
      </c>
    </row>
    <row r="303" spans="1:7">
      <c r="A303" s="4" t="s">
        <v>54182</v>
      </c>
      <c r="B303" s="4" t="s">
        <v>54183</v>
      </c>
      <c r="C303" s="4" t="s">
        <v>1124</v>
      </c>
      <c r="D303" s="4">
        <v>2</v>
      </c>
      <c r="E303" s="4" t="s">
        <v>54184</v>
      </c>
      <c r="F303" s="4">
        <v>4.06156730651855</v>
      </c>
      <c r="G303" s="4" t="s">
        <v>54185</v>
      </c>
    </row>
    <row r="304" spans="1:7">
      <c r="A304" s="4" t="s">
        <v>10194</v>
      </c>
      <c r="B304" s="4" t="s">
        <v>10195</v>
      </c>
      <c r="C304" s="4" t="s">
        <v>464</v>
      </c>
      <c r="D304" s="4">
        <v>41</v>
      </c>
      <c r="E304" s="4" t="s">
        <v>10196</v>
      </c>
      <c r="F304" s="4">
        <v>4.06119728088379</v>
      </c>
      <c r="G304" s="4" t="s">
        <v>10197</v>
      </c>
    </row>
    <row r="305" spans="1:7">
      <c r="A305" s="4" t="s">
        <v>1716</v>
      </c>
      <c r="B305" s="4" t="s">
        <v>1717</v>
      </c>
      <c r="C305" s="4" t="s">
        <v>464</v>
      </c>
      <c r="D305" s="4">
        <v>36</v>
      </c>
      <c r="E305" s="4" t="s">
        <v>1718</v>
      </c>
      <c r="F305" s="4">
        <v>4.06119728088379</v>
      </c>
      <c r="G305" s="4" t="s">
        <v>1719</v>
      </c>
    </row>
    <row r="306" spans="1:7">
      <c r="A306" s="4" t="s">
        <v>54186</v>
      </c>
      <c r="B306" s="4" t="s">
        <v>54187</v>
      </c>
      <c r="C306" s="4" t="s">
        <v>551</v>
      </c>
      <c r="D306" s="4">
        <v>12</v>
      </c>
      <c r="E306" s="4" t="s">
        <v>54188</v>
      </c>
      <c r="F306" s="4">
        <v>4.06119728088379</v>
      </c>
      <c r="G306" s="4" t="s">
        <v>54189</v>
      </c>
    </row>
    <row r="307" spans="1:7">
      <c r="A307" s="4" t="s">
        <v>1554</v>
      </c>
      <c r="B307" s="4" t="s">
        <v>1555</v>
      </c>
      <c r="C307" s="4" t="s">
        <v>464</v>
      </c>
      <c r="D307" s="4">
        <v>50</v>
      </c>
      <c r="E307" s="4" t="s">
        <v>1556</v>
      </c>
      <c r="F307" s="4">
        <v>4.05921506881714</v>
      </c>
      <c r="G307" s="4" t="s">
        <v>1557</v>
      </c>
    </row>
    <row r="308" spans="1:7">
      <c r="A308" s="4" t="s">
        <v>8256</v>
      </c>
      <c r="B308" s="4" t="s">
        <v>8257</v>
      </c>
      <c r="C308" s="4" t="s">
        <v>464</v>
      </c>
      <c r="D308" s="4">
        <v>37</v>
      </c>
      <c r="E308" s="4" t="s">
        <v>8258</v>
      </c>
      <c r="F308" s="4">
        <v>4.05526065826416</v>
      </c>
      <c r="G308" s="4" t="s">
        <v>8259</v>
      </c>
    </row>
    <row r="309" spans="1:7">
      <c r="A309" s="4" t="s">
        <v>495</v>
      </c>
      <c r="B309" s="4" t="s">
        <v>496</v>
      </c>
      <c r="C309" s="4" t="s">
        <v>464</v>
      </c>
      <c r="D309" s="4">
        <v>46</v>
      </c>
      <c r="E309" s="4" t="s">
        <v>497</v>
      </c>
      <c r="F309" s="4">
        <v>4.05414581298828</v>
      </c>
      <c r="G309" s="4" t="s">
        <v>498</v>
      </c>
    </row>
    <row r="310" spans="1:7">
      <c r="A310" s="4" t="s">
        <v>4895</v>
      </c>
      <c r="B310" s="4" t="s">
        <v>4896</v>
      </c>
      <c r="C310" s="4" t="s">
        <v>464</v>
      </c>
      <c r="D310" s="4">
        <v>45</v>
      </c>
      <c r="E310" s="4" t="s">
        <v>4897</v>
      </c>
      <c r="F310" s="4">
        <v>3.98217105865479</v>
      </c>
      <c r="G310" s="4" t="s">
        <v>4898</v>
      </c>
    </row>
    <row r="311" spans="1:7">
      <c r="A311" s="4" t="s">
        <v>359</v>
      </c>
      <c r="B311" s="4" t="s">
        <v>1426</v>
      </c>
      <c r="C311" s="4" t="s">
        <v>464</v>
      </c>
      <c r="D311" s="4">
        <v>48</v>
      </c>
      <c r="E311" s="4" t="s">
        <v>1427</v>
      </c>
      <c r="F311" s="4">
        <v>3.98035454750061</v>
      </c>
      <c r="G311" s="4" t="s">
        <v>1428</v>
      </c>
    </row>
    <row r="312" spans="1:7">
      <c r="A312" s="4" t="s">
        <v>4851</v>
      </c>
      <c r="B312" s="4" t="s">
        <v>4852</v>
      </c>
      <c r="C312" s="4" t="s">
        <v>464</v>
      </c>
      <c r="D312" s="4">
        <v>41</v>
      </c>
      <c r="E312" s="4" t="s">
        <v>4853</v>
      </c>
      <c r="F312" s="4">
        <v>3.97189426422119</v>
      </c>
      <c r="G312" s="4" t="s">
        <v>4854</v>
      </c>
    </row>
    <row r="313" spans="1:7">
      <c r="A313" s="4" t="s">
        <v>11990</v>
      </c>
      <c r="B313" s="4" t="s">
        <v>11991</v>
      </c>
      <c r="C313" s="4" t="s">
        <v>464</v>
      </c>
      <c r="D313" s="4">
        <v>39</v>
      </c>
      <c r="E313" s="4" t="s">
        <v>11992</v>
      </c>
      <c r="F313" s="4">
        <v>3.97189426422119</v>
      </c>
      <c r="G313" s="4" t="s">
        <v>11993</v>
      </c>
    </row>
    <row r="314" spans="1:7">
      <c r="A314" s="4" t="s">
        <v>8707</v>
      </c>
      <c r="B314" s="4" t="s">
        <v>8708</v>
      </c>
      <c r="C314" s="4" t="s">
        <v>464</v>
      </c>
      <c r="D314" s="4">
        <v>38</v>
      </c>
      <c r="E314" s="4" t="s">
        <v>8709</v>
      </c>
      <c r="F314" s="4">
        <v>3.97189426422119</v>
      </c>
      <c r="G314" s="4" t="s">
        <v>8710</v>
      </c>
    </row>
    <row r="315" spans="1:7">
      <c r="A315" s="4" t="s">
        <v>15851</v>
      </c>
      <c r="B315" s="4" t="s">
        <v>15852</v>
      </c>
      <c r="C315" s="4" t="s">
        <v>464</v>
      </c>
      <c r="D315" s="4">
        <v>32</v>
      </c>
      <c r="E315" s="4" t="s">
        <v>15853</v>
      </c>
      <c r="F315" s="4">
        <v>3.97189426422119</v>
      </c>
      <c r="G315" s="4" t="s">
        <v>15854</v>
      </c>
    </row>
    <row r="316" spans="1:7">
      <c r="A316" s="4" t="s">
        <v>8977</v>
      </c>
      <c r="B316" s="4" t="s">
        <v>8978</v>
      </c>
      <c r="C316" s="4" t="s">
        <v>464</v>
      </c>
      <c r="D316" s="4">
        <v>30</v>
      </c>
      <c r="E316" s="4" t="s">
        <v>8979</v>
      </c>
      <c r="F316" s="4">
        <v>3.97189426422119</v>
      </c>
      <c r="G316" s="4" t="s">
        <v>8980</v>
      </c>
    </row>
    <row r="317" spans="1:7">
      <c r="A317" s="4" t="s">
        <v>54190</v>
      </c>
      <c r="B317" s="4" t="s">
        <v>54191</v>
      </c>
      <c r="C317" s="4" t="s">
        <v>551</v>
      </c>
      <c r="D317" s="4">
        <v>12</v>
      </c>
      <c r="E317" s="4" t="s">
        <v>54192</v>
      </c>
      <c r="F317" s="4">
        <v>3.97189426422119</v>
      </c>
      <c r="G317" s="4" t="s">
        <v>54193</v>
      </c>
    </row>
    <row r="318" spans="1:7">
      <c r="A318" s="4" t="s">
        <v>293</v>
      </c>
      <c r="B318" s="4" t="s">
        <v>2541</v>
      </c>
      <c r="C318" s="4" t="s">
        <v>464</v>
      </c>
      <c r="D318" s="4">
        <v>50</v>
      </c>
      <c r="E318" s="4" t="s">
        <v>2542</v>
      </c>
      <c r="F318" s="4">
        <v>3.96693181991577</v>
      </c>
      <c r="G318" s="4" t="s">
        <v>2543</v>
      </c>
    </row>
    <row r="319" spans="1:7">
      <c r="A319" s="4" t="s">
        <v>2198</v>
      </c>
      <c r="B319" s="4" t="s">
        <v>2199</v>
      </c>
      <c r="C319" s="4" t="s">
        <v>464</v>
      </c>
      <c r="D319" s="4">
        <v>44</v>
      </c>
      <c r="E319" s="4" t="s">
        <v>2200</v>
      </c>
      <c r="F319" s="4">
        <v>3.9666748046875</v>
      </c>
      <c r="G319" s="4" t="s">
        <v>2201</v>
      </c>
    </row>
    <row r="320" spans="1:7">
      <c r="A320" s="4" t="s">
        <v>2821</v>
      </c>
      <c r="B320" s="4" t="s">
        <v>2822</v>
      </c>
      <c r="C320" s="4" t="s">
        <v>464</v>
      </c>
      <c r="D320" s="4">
        <v>39</v>
      </c>
      <c r="E320" s="4" t="s">
        <v>2823</v>
      </c>
      <c r="F320" s="4">
        <v>3.96289825439453</v>
      </c>
      <c r="G320" s="4" t="s">
        <v>2824</v>
      </c>
    </row>
    <row r="321" spans="1:7">
      <c r="A321" s="4" t="s">
        <v>54194</v>
      </c>
      <c r="B321" s="4" t="s">
        <v>54195</v>
      </c>
      <c r="C321" s="4" t="s">
        <v>1124</v>
      </c>
      <c r="D321" s="4">
        <v>2</v>
      </c>
      <c r="E321" s="4" t="s">
        <v>54196</v>
      </c>
      <c r="F321" s="4">
        <v>3.96120882034302</v>
      </c>
      <c r="G321" s="4" t="s">
        <v>54197</v>
      </c>
    </row>
    <row r="322" spans="1:7">
      <c r="A322" s="4" t="s">
        <v>54198</v>
      </c>
      <c r="B322" s="4" t="s">
        <v>54199</v>
      </c>
      <c r="C322" s="4" t="s">
        <v>1124</v>
      </c>
      <c r="D322" s="4">
        <v>2</v>
      </c>
      <c r="E322" s="4" t="s">
        <v>54200</v>
      </c>
      <c r="F322" s="4">
        <v>3.96120882034302</v>
      </c>
      <c r="G322" s="4" t="s">
        <v>54201</v>
      </c>
    </row>
    <row r="323" spans="1:7">
      <c r="A323" s="4" t="s">
        <v>54202</v>
      </c>
      <c r="B323" s="4" t="s">
        <v>54203</v>
      </c>
      <c r="C323" s="4" t="s">
        <v>1124</v>
      </c>
      <c r="D323" s="4">
        <v>2</v>
      </c>
      <c r="E323" s="4" t="s">
        <v>54204</v>
      </c>
      <c r="F323" s="4">
        <v>3.96120882034302</v>
      </c>
      <c r="G323" s="4" t="s">
        <v>54205</v>
      </c>
    </row>
    <row r="324" spans="1:7">
      <c r="A324" s="4" t="s">
        <v>54206</v>
      </c>
      <c r="B324" s="4" t="s">
        <v>54207</v>
      </c>
      <c r="C324" s="4" t="s">
        <v>1124</v>
      </c>
      <c r="D324" s="4">
        <v>1</v>
      </c>
      <c r="E324" s="4" t="s">
        <v>54208</v>
      </c>
      <c r="F324" s="4">
        <v>3.96120882034302</v>
      </c>
      <c r="G324" s="4" t="s">
        <v>54209</v>
      </c>
    </row>
    <row r="325" spans="1:7">
      <c r="A325" s="4" t="s">
        <v>54210</v>
      </c>
      <c r="B325" s="4" t="s">
        <v>54211</v>
      </c>
      <c r="C325" s="4" t="s">
        <v>1124</v>
      </c>
      <c r="D325" s="4">
        <v>1</v>
      </c>
      <c r="E325" s="4" t="s">
        <v>54212</v>
      </c>
      <c r="F325" s="4">
        <v>3.96120882034302</v>
      </c>
      <c r="G325" s="4" t="s">
        <v>54213</v>
      </c>
    </row>
    <row r="326" spans="1:7">
      <c r="A326" s="4" t="s">
        <v>54214</v>
      </c>
      <c r="B326" s="4" t="s">
        <v>54215</v>
      </c>
      <c r="C326" s="4" t="s">
        <v>1124</v>
      </c>
      <c r="D326" s="4">
        <v>1</v>
      </c>
      <c r="E326" s="4" t="s">
        <v>54216</v>
      </c>
      <c r="F326" s="4">
        <v>3.96120882034302</v>
      </c>
      <c r="G326" s="4" t="s">
        <v>54217</v>
      </c>
    </row>
    <row r="327" spans="1:7">
      <c r="A327" s="4" t="s">
        <v>54218</v>
      </c>
      <c r="B327" s="4" t="s">
        <v>54219</v>
      </c>
      <c r="C327" s="4" t="s">
        <v>1124</v>
      </c>
      <c r="D327" s="4">
        <v>1</v>
      </c>
      <c r="E327" s="4" t="s">
        <v>54220</v>
      </c>
      <c r="F327" s="4">
        <v>3.96120882034302</v>
      </c>
      <c r="G327" s="4" t="s">
        <v>54221</v>
      </c>
    </row>
    <row r="328" spans="1:7">
      <c r="A328" s="4" t="s">
        <v>54222</v>
      </c>
      <c r="B328" s="4" t="s">
        <v>54223</v>
      </c>
      <c r="C328" s="4" t="s">
        <v>1124</v>
      </c>
      <c r="D328" s="4">
        <v>1</v>
      </c>
      <c r="E328" s="4" t="s">
        <v>54224</v>
      </c>
      <c r="F328" s="4">
        <v>3.96120882034302</v>
      </c>
      <c r="G328" s="4" t="s">
        <v>54225</v>
      </c>
    </row>
    <row r="329" spans="1:7">
      <c r="A329" s="4" t="s">
        <v>54226</v>
      </c>
      <c r="B329" s="4" t="s">
        <v>54227</v>
      </c>
      <c r="C329" s="4" t="s">
        <v>1124</v>
      </c>
      <c r="D329" s="4">
        <v>1</v>
      </c>
      <c r="E329" s="4" t="s">
        <v>54228</v>
      </c>
      <c r="F329" s="4">
        <v>3.96120882034302</v>
      </c>
      <c r="G329" s="4" t="s">
        <v>54229</v>
      </c>
    </row>
    <row r="330" spans="1:7">
      <c r="A330" s="4" t="s">
        <v>54230</v>
      </c>
      <c r="B330" s="4" t="s">
        <v>54231</v>
      </c>
      <c r="C330" s="4" t="s">
        <v>1124</v>
      </c>
      <c r="D330" s="4">
        <v>1</v>
      </c>
      <c r="E330" s="4" t="s">
        <v>54232</v>
      </c>
      <c r="F330" s="4">
        <v>3.96120882034302</v>
      </c>
      <c r="G330" s="4" t="s">
        <v>54233</v>
      </c>
    </row>
    <row r="331" spans="1:7">
      <c r="A331" s="4" t="s">
        <v>54234</v>
      </c>
      <c r="B331" s="4" t="s">
        <v>54235</v>
      </c>
      <c r="C331" s="4" t="s">
        <v>1124</v>
      </c>
      <c r="D331" s="4">
        <v>1</v>
      </c>
      <c r="E331" s="4" t="s">
        <v>54236</v>
      </c>
      <c r="F331" s="4">
        <v>3.96120882034302</v>
      </c>
      <c r="G331" s="4" t="s">
        <v>54237</v>
      </c>
    </row>
    <row r="332" spans="1:7">
      <c r="A332" s="4" t="s">
        <v>9493</v>
      </c>
      <c r="B332" s="4" t="s">
        <v>9494</v>
      </c>
      <c r="C332" s="4" t="s">
        <v>464</v>
      </c>
      <c r="D332" s="4">
        <v>43</v>
      </c>
      <c r="E332" s="4" t="s">
        <v>9495</v>
      </c>
      <c r="F332" s="4">
        <v>3.95707988739014</v>
      </c>
      <c r="G332" s="4" t="s">
        <v>9496</v>
      </c>
    </row>
    <row r="333" spans="1:7">
      <c r="A333" s="4" t="s">
        <v>4404</v>
      </c>
      <c r="B333" s="4" t="s">
        <v>4405</v>
      </c>
      <c r="C333" s="4" t="s">
        <v>464</v>
      </c>
      <c r="D333" s="4">
        <v>41</v>
      </c>
      <c r="E333" s="4" t="s">
        <v>4406</v>
      </c>
      <c r="F333" s="4">
        <v>3.91479253768921</v>
      </c>
      <c r="G333" s="4" t="s">
        <v>4407</v>
      </c>
    </row>
    <row r="334" spans="1:7">
      <c r="A334" s="4" t="s">
        <v>483</v>
      </c>
      <c r="B334" s="4" t="s">
        <v>484</v>
      </c>
      <c r="C334" s="4" t="s">
        <v>464</v>
      </c>
      <c r="D334" s="4">
        <v>45</v>
      </c>
      <c r="E334" s="4" t="s">
        <v>485</v>
      </c>
      <c r="F334" s="4">
        <v>3.89630722999573</v>
      </c>
      <c r="G334" s="4" t="s">
        <v>486</v>
      </c>
    </row>
    <row r="335" spans="1:7">
      <c r="A335" s="4" t="s">
        <v>1271</v>
      </c>
      <c r="B335" s="4" t="s">
        <v>1272</v>
      </c>
      <c r="C335" s="4" t="s">
        <v>464</v>
      </c>
      <c r="D335" s="4">
        <v>45</v>
      </c>
      <c r="E335" s="4" t="s">
        <v>1273</v>
      </c>
      <c r="F335" s="4">
        <v>3.89271306991577</v>
      </c>
      <c r="G335" s="4" t="s">
        <v>1274</v>
      </c>
    </row>
    <row r="336" spans="1:7">
      <c r="A336" s="4" t="s">
        <v>1708</v>
      </c>
      <c r="B336" s="4" t="s">
        <v>1709</v>
      </c>
      <c r="C336" s="4" t="s">
        <v>464</v>
      </c>
      <c r="D336" s="4">
        <v>44</v>
      </c>
      <c r="E336" s="4" t="s">
        <v>1710</v>
      </c>
      <c r="F336" s="4">
        <v>3.89086532592773</v>
      </c>
      <c r="G336" s="4" t="s">
        <v>1711</v>
      </c>
    </row>
    <row r="337" spans="1:7">
      <c r="A337" s="4" t="s">
        <v>3660</v>
      </c>
      <c r="B337" s="4" t="s">
        <v>3661</v>
      </c>
      <c r="C337" s="4" t="s">
        <v>464</v>
      </c>
      <c r="D337" s="4">
        <v>42</v>
      </c>
      <c r="E337" s="4" t="s">
        <v>3662</v>
      </c>
      <c r="F337" s="4">
        <v>3.88919901847839</v>
      </c>
      <c r="G337" s="4" t="s">
        <v>3663</v>
      </c>
    </row>
    <row r="338" spans="1:7">
      <c r="A338" s="4" t="s">
        <v>10781</v>
      </c>
      <c r="B338" s="4" t="s">
        <v>10782</v>
      </c>
      <c r="C338" s="4" t="s">
        <v>464</v>
      </c>
      <c r="D338" s="4">
        <v>32</v>
      </c>
      <c r="E338" s="4" t="s">
        <v>10783</v>
      </c>
      <c r="F338" s="4">
        <v>3.88873147964478</v>
      </c>
      <c r="G338" s="4" t="s">
        <v>10784</v>
      </c>
    </row>
    <row r="339" spans="1:7">
      <c r="A339" s="4" t="s">
        <v>8097</v>
      </c>
      <c r="B339" s="4" t="s">
        <v>8098</v>
      </c>
      <c r="C339" s="4" t="s">
        <v>464</v>
      </c>
      <c r="D339" s="4">
        <v>41</v>
      </c>
      <c r="E339" s="4" t="s">
        <v>8099</v>
      </c>
      <c r="F339" s="4">
        <v>3.88645029067993</v>
      </c>
      <c r="G339" s="4" t="s">
        <v>8100</v>
      </c>
    </row>
    <row r="340" spans="1:7">
      <c r="A340" s="4" t="s">
        <v>9991</v>
      </c>
      <c r="B340" s="4" t="s">
        <v>9992</v>
      </c>
      <c r="C340" s="4" t="s">
        <v>464</v>
      </c>
      <c r="D340" s="4">
        <v>40</v>
      </c>
      <c r="E340" s="4" t="s">
        <v>9993</v>
      </c>
      <c r="F340" s="4">
        <v>3.88645029067993</v>
      </c>
      <c r="G340" s="4" t="s">
        <v>9994</v>
      </c>
    </row>
    <row r="341" spans="1:7">
      <c r="A341" s="4" t="s">
        <v>6269</v>
      </c>
      <c r="B341" s="4" t="s">
        <v>6270</v>
      </c>
      <c r="C341" s="4" t="s">
        <v>464</v>
      </c>
      <c r="D341" s="4">
        <v>41</v>
      </c>
      <c r="E341" s="4" t="s">
        <v>6271</v>
      </c>
      <c r="F341" s="4">
        <v>3.87178254127502</v>
      </c>
      <c r="G341" s="4" t="s">
        <v>6272</v>
      </c>
    </row>
    <row r="342" spans="1:7">
      <c r="A342" s="4" t="s">
        <v>2732</v>
      </c>
      <c r="B342" s="4" t="s">
        <v>2733</v>
      </c>
      <c r="C342" s="4" t="s">
        <v>464</v>
      </c>
      <c r="D342" s="4">
        <v>42</v>
      </c>
      <c r="E342" s="4" t="s">
        <v>2734</v>
      </c>
      <c r="F342" s="4">
        <v>3.8600389957428</v>
      </c>
      <c r="G342" s="4" t="s">
        <v>2735</v>
      </c>
    </row>
    <row r="343" spans="1:7">
      <c r="A343" s="4" t="s">
        <v>7573</v>
      </c>
      <c r="B343" s="4" t="s">
        <v>7574</v>
      </c>
      <c r="C343" s="4" t="s">
        <v>464</v>
      </c>
      <c r="D343" s="4">
        <v>40</v>
      </c>
      <c r="E343" s="4" t="s">
        <v>7575</v>
      </c>
      <c r="F343" s="4">
        <v>3.858726978302</v>
      </c>
      <c r="G343" s="4" t="s">
        <v>7576</v>
      </c>
    </row>
    <row r="344" spans="1:7">
      <c r="A344" s="4" t="s">
        <v>6066</v>
      </c>
      <c r="B344" s="4" t="s">
        <v>6067</v>
      </c>
      <c r="C344" s="4" t="s">
        <v>464</v>
      </c>
      <c r="D344" s="4">
        <v>42</v>
      </c>
      <c r="E344" s="4" t="s">
        <v>6068</v>
      </c>
      <c r="F344" s="4">
        <v>3.84024286270142</v>
      </c>
      <c r="G344" s="4" t="s">
        <v>6069</v>
      </c>
    </row>
    <row r="345" spans="1:7">
      <c r="A345" s="4" t="s">
        <v>7089</v>
      </c>
      <c r="B345" s="4" t="s">
        <v>7090</v>
      </c>
      <c r="C345" s="4" t="s">
        <v>464</v>
      </c>
      <c r="D345" s="4">
        <v>41</v>
      </c>
      <c r="E345" s="4" t="s">
        <v>7091</v>
      </c>
      <c r="F345" s="4">
        <v>3.84024286270142</v>
      </c>
      <c r="G345" s="4" t="s">
        <v>7092</v>
      </c>
    </row>
    <row r="346" spans="1:7">
      <c r="A346" s="4" t="s">
        <v>5214</v>
      </c>
      <c r="B346" s="4" t="s">
        <v>5215</v>
      </c>
      <c r="C346" s="4" t="s">
        <v>464</v>
      </c>
      <c r="D346" s="4">
        <v>41</v>
      </c>
      <c r="E346" s="4" t="s">
        <v>5216</v>
      </c>
      <c r="F346" s="4">
        <v>3.84024286270142</v>
      </c>
      <c r="G346" s="4" t="s">
        <v>5217</v>
      </c>
    </row>
    <row r="347" spans="1:7">
      <c r="A347" s="4" t="s">
        <v>6539</v>
      </c>
      <c r="B347" s="4" t="s">
        <v>6540</v>
      </c>
      <c r="C347" s="4" t="s">
        <v>464</v>
      </c>
      <c r="D347" s="4">
        <v>39</v>
      </c>
      <c r="E347" s="4" t="s">
        <v>6541</v>
      </c>
      <c r="F347" s="4">
        <v>3.84024286270142</v>
      </c>
      <c r="G347" s="4" t="s">
        <v>6542</v>
      </c>
    </row>
    <row r="348" spans="1:7">
      <c r="A348" s="4" t="s">
        <v>7898</v>
      </c>
      <c r="B348" s="4" t="s">
        <v>7899</v>
      </c>
      <c r="C348" s="4" t="s">
        <v>464</v>
      </c>
      <c r="D348" s="4">
        <v>38</v>
      </c>
      <c r="E348" s="4" t="s">
        <v>7900</v>
      </c>
      <c r="F348" s="4">
        <v>3.84024286270142</v>
      </c>
      <c r="G348" s="4" t="s">
        <v>7901</v>
      </c>
    </row>
    <row r="349" spans="1:7">
      <c r="A349" s="4" t="s">
        <v>4823</v>
      </c>
      <c r="B349" s="4" t="s">
        <v>4824</v>
      </c>
      <c r="C349" s="4" t="s">
        <v>464</v>
      </c>
      <c r="D349" s="4">
        <v>37</v>
      </c>
      <c r="E349" s="4" t="s">
        <v>4825</v>
      </c>
      <c r="F349" s="4">
        <v>3.84024286270142</v>
      </c>
      <c r="G349" s="4" t="s">
        <v>4826</v>
      </c>
    </row>
    <row r="350" spans="1:7">
      <c r="A350" s="4" t="s">
        <v>5982</v>
      </c>
      <c r="B350" s="4" t="s">
        <v>5983</v>
      </c>
      <c r="C350" s="4" t="s">
        <v>464</v>
      </c>
      <c r="D350" s="4">
        <v>36</v>
      </c>
      <c r="E350" s="4" t="s">
        <v>5984</v>
      </c>
      <c r="F350" s="4">
        <v>3.84024286270142</v>
      </c>
      <c r="G350" s="4" t="s">
        <v>5985</v>
      </c>
    </row>
    <row r="351" spans="1:7">
      <c r="A351" s="4" t="s">
        <v>8973</v>
      </c>
      <c r="B351" s="4" t="s">
        <v>8974</v>
      </c>
      <c r="C351" s="4" t="s">
        <v>464</v>
      </c>
      <c r="D351" s="4">
        <v>35</v>
      </c>
      <c r="E351" s="4" t="s">
        <v>8975</v>
      </c>
      <c r="F351" s="4">
        <v>3.84024286270142</v>
      </c>
      <c r="G351" s="4" t="s">
        <v>8976</v>
      </c>
    </row>
    <row r="352" spans="1:7">
      <c r="A352" s="4" t="s">
        <v>9741</v>
      </c>
      <c r="B352" s="4" t="s">
        <v>9742</v>
      </c>
      <c r="C352" s="4" t="s">
        <v>464</v>
      </c>
      <c r="D352" s="4">
        <v>34</v>
      </c>
      <c r="E352" s="4" t="s">
        <v>9743</v>
      </c>
      <c r="F352" s="4">
        <v>3.84024286270142</v>
      </c>
      <c r="G352" s="4" t="s">
        <v>9744</v>
      </c>
    </row>
    <row r="353" spans="1:7">
      <c r="A353" s="4" t="s">
        <v>1712</v>
      </c>
      <c r="B353" s="4" t="s">
        <v>1713</v>
      </c>
      <c r="C353" s="4" t="s">
        <v>464</v>
      </c>
      <c r="D353" s="4">
        <v>43</v>
      </c>
      <c r="E353" s="4" t="s">
        <v>1714</v>
      </c>
      <c r="F353" s="4">
        <v>3.83879089355469</v>
      </c>
      <c r="G353" s="4" t="s">
        <v>1715</v>
      </c>
    </row>
    <row r="354" spans="1:7">
      <c r="A354" s="4" t="s">
        <v>413</v>
      </c>
      <c r="B354" s="4" t="s">
        <v>5314</v>
      </c>
      <c r="C354" s="4" t="s">
        <v>464</v>
      </c>
      <c r="D354" s="4">
        <v>51</v>
      </c>
      <c r="E354" s="4" t="s">
        <v>5315</v>
      </c>
      <c r="F354" s="4">
        <v>3.82860994338989</v>
      </c>
      <c r="G354" s="4" t="s">
        <v>5316</v>
      </c>
    </row>
    <row r="355" spans="1:7">
      <c r="A355" s="4" t="s">
        <v>3168</v>
      </c>
      <c r="B355" s="4" t="s">
        <v>3169</v>
      </c>
      <c r="C355" s="4" t="s">
        <v>464</v>
      </c>
      <c r="D355" s="4">
        <v>49</v>
      </c>
      <c r="E355" s="4" t="s">
        <v>3170</v>
      </c>
      <c r="F355" s="4">
        <v>3.8176097869873</v>
      </c>
      <c r="G355" s="4" t="s">
        <v>3171</v>
      </c>
    </row>
    <row r="356" spans="1:7">
      <c r="A356" s="4" t="s">
        <v>9005</v>
      </c>
      <c r="B356" s="4" t="s">
        <v>9006</v>
      </c>
      <c r="C356" s="4" t="s">
        <v>464</v>
      </c>
      <c r="D356" s="4">
        <v>42</v>
      </c>
      <c r="E356" s="4" t="s">
        <v>9007</v>
      </c>
      <c r="F356" s="4">
        <v>3.80008292198181</v>
      </c>
      <c r="G356" s="4" t="s">
        <v>9008</v>
      </c>
    </row>
    <row r="357" spans="1:7">
      <c r="A357" s="4" t="s">
        <v>13218</v>
      </c>
      <c r="B357" s="4" t="s">
        <v>13219</v>
      </c>
      <c r="C357" s="4" t="s">
        <v>464</v>
      </c>
      <c r="D357" s="4">
        <v>42</v>
      </c>
      <c r="E357" s="4" t="s">
        <v>13220</v>
      </c>
      <c r="F357" s="4">
        <v>3.78977060317993</v>
      </c>
      <c r="G357" s="4" t="s">
        <v>13221</v>
      </c>
    </row>
    <row r="358" spans="1:7">
      <c r="A358" s="4" t="s">
        <v>2190</v>
      </c>
      <c r="B358" s="4" t="s">
        <v>2191</v>
      </c>
      <c r="C358" s="4" t="s">
        <v>464</v>
      </c>
      <c r="D358" s="4">
        <v>48</v>
      </c>
      <c r="E358" s="4" t="s">
        <v>2192</v>
      </c>
      <c r="F358" s="4">
        <v>3.78609180450439</v>
      </c>
      <c r="G358" s="4" t="s">
        <v>2193</v>
      </c>
    </row>
    <row r="359" spans="1:7">
      <c r="A359" s="4" t="s">
        <v>8225</v>
      </c>
      <c r="B359" s="4" t="s">
        <v>8226</v>
      </c>
      <c r="C359" s="4" t="s">
        <v>464</v>
      </c>
      <c r="D359" s="4">
        <v>45</v>
      </c>
      <c r="E359" s="4" t="s">
        <v>8227</v>
      </c>
      <c r="F359" s="4">
        <v>3.78609180450439</v>
      </c>
      <c r="G359" s="4" t="s">
        <v>8228</v>
      </c>
    </row>
    <row r="360" spans="1:7">
      <c r="A360" s="4" t="s">
        <v>10302</v>
      </c>
      <c r="B360" s="4" t="s">
        <v>10303</v>
      </c>
      <c r="C360" s="4" t="s">
        <v>464</v>
      </c>
      <c r="D360" s="4">
        <v>44</v>
      </c>
      <c r="E360" s="4" t="s">
        <v>10304</v>
      </c>
      <c r="F360" s="4">
        <v>3.78609180450439</v>
      </c>
      <c r="G360" s="4" t="s">
        <v>10305</v>
      </c>
    </row>
    <row r="361" spans="1:7">
      <c r="A361" s="4" t="s">
        <v>1433</v>
      </c>
      <c r="B361" s="4" t="s">
        <v>1434</v>
      </c>
      <c r="C361" s="4" t="s">
        <v>464</v>
      </c>
      <c r="D361" s="4">
        <v>44</v>
      </c>
      <c r="E361" s="4" t="s">
        <v>1435</v>
      </c>
      <c r="F361" s="4">
        <v>3.78609180450439</v>
      </c>
      <c r="G361" s="4" t="s">
        <v>1436</v>
      </c>
    </row>
    <row r="362" spans="1:7">
      <c r="A362" s="4" t="s">
        <v>14156</v>
      </c>
      <c r="B362" s="4" t="s">
        <v>14157</v>
      </c>
      <c r="C362" s="4" t="s">
        <v>464</v>
      </c>
      <c r="D362" s="4">
        <v>40</v>
      </c>
      <c r="E362" s="4" t="s">
        <v>14158</v>
      </c>
      <c r="F362" s="4">
        <v>3.78609180450439</v>
      </c>
      <c r="G362" s="4" t="s">
        <v>14159</v>
      </c>
    </row>
    <row r="363" spans="1:7">
      <c r="A363" s="4" t="s">
        <v>1331</v>
      </c>
      <c r="B363" s="4" t="s">
        <v>1332</v>
      </c>
      <c r="C363" s="4" t="s">
        <v>464</v>
      </c>
      <c r="D363" s="4">
        <v>40</v>
      </c>
      <c r="E363" s="4" t="s">
        <v>1333</v>
      </c>
      <c r="F363" s="4">
        <v>3.78609180450439</v>
      </c>
      <c r="G363" s="4" t="s">
        <v>1334</v>
      </c>
    </row>
    <row r="364" spans="1:7">
      <c r="A364" s="4" t="s">
        <v>3940</v>
      </c>
      <c r="B364" s="4" t="s">
        <v>3941</v>
      </c>
      <c r="C364" s="4" t="s">
        <v>464</v>
      </c>
      <c r="D364" s="4">
        <v>40</v>
      </c>
      <c r="E364" s="4" t="s">
        <v>3942</v>
      </c>
      <c r="F364" s="4">
        <v>3.78609180450439</v>
      </c>
      <c r="G364" s="4" t="s">
        <v>3943</v>
      </c>
    </row>
    <row r="365" spans="1:7">
      <c r="A365" s="4" t="s">
        <v>381</v>
      </c>
      <c r="B365" s="4" t="s">
        <v>3318</v>
      </c>
      <c r="C365" s="4" t="s">
        <v>464</v>
      </c>
      <c r="D365" s="4">
        <v>42</v>
      </c>
      <c r="E365" s="4" t="s">
        <v>3319</v>
      </c>
      <c r="F365" s="4">
        <v>3.77058911323547</v>
      </c>
      <c r="G365" s="4" t="s">
        <v>3320</v>
      </c>
    </row>
    <row r="366" spans="1:7">
      <c r="A366" s="4" t="s">
        <v>329</v>
      </c>
      <c r="B366" s="4" t="s">
        <v>2120</v>
      </c>
      <c r="C366" s="4" t="s">
        <v>464</v>
      </c>
      <c r="D366" s="4">
        <v>45</v>
      </c>
      <c r="E366" s="4" t="s">
        <v>2121</v>
      </c>
      <c r="F366" s="4">
        <v>3.76098132133484</v>
      </c>
      <c r="G366" s="4" t="s">
        <v>2122</v>
      </c>
    </row>
    <row r="367" spans="1:7">
      <c r="A367" s="4" t="s">
        <v>12858</v>
      </c>
      <c r="B367" s="4" t="s">
        <v>12859</v>
      </c>
      <c r="C367" s="4" t="s">
        <v>464</v>
      </c>
      <c r="D367" s="4">
        <v>37</v>
      </c>
      <c r="E367" s="4" t="s">
        <v>12860</v>
      </c>
      <c r="F367" s="4">
        <v>3.7487850189209</v>
      </c>
      <c r="G367" s="4" t="s">
        <v>12861</v>
      </c>
    </row>
    <row r="368" spans="1:7">
      <c r="A368" s="4" t="s">
        <v>538</v>
      </c>
      <c r="B368" s="4" t="s">
        <v>539</v>
      </c>
      <c r="C368" s="4" t="s">
        <v>464</v>
      </c>
      <c r="D368" s="4">
        <v>49</v>
      </c>
      <c r="E368" s="4" t="s">
        <v>540</v>
      </c>
      <c r="F368" s="4">
        <v>3.7474205493927</v>
      </c>
      <c r="G368" s="4" t="s">
        <v>541</v>
      </c>
    </row>
    <row r="369" spans="1:7">
      <c r="A369" s="4" t="s">
        <v>7710</v>
      </c>
      <c r="B369" s="4" t="s">
        <v>7711</v>
      </c>
      <c r="C369" s="4" t="s">
        <v>464</v>
      </c>
      <c r="D369" s="4">
        <v>50</v>
      </c>
      <c r="E369" s="4" t="s">
        <v>7712</v>
      </c>
      <c r="F369" s="4">
        <v>3.73062872886658</v>
      </c>
      <c r="G369" s="4" t="s">
        <v>7713</v>
      </c>
    </row>
    <row r="370" spans="1:7">
      <c r="A370" s="4" t="s">
        <v>511</v>
      </c>
      <c r="B370" s="4" t="s">
        <v>512</v>
      </c>
      <c r="C370" s="4" t="s">
        <v>464</v>
      </c>
      <c r="D370" s="4">
        <v>42</v>
      </c>
      <c r="E370" s="4" t="s">
        <v>513</v>
      </c>
      <c r="F370" s="4">
        <v>3.69829869270325</v>
      </c>
      <c r="G370" s="4" t="s">
        <v>514</v>
      </c>
    </row>
    <row r="371" spans="1:7">
      <c r="A371" s="4" t="s">
        <v>16211</v>
      </c>
      <c r="B371" s="4" t="s">
        <v>16212</v>
      </c>
      <c r="C371" s="4" t="s">
        <v>464</v>
      </c>
      <c r="D371" s="4">
        <v>45</v>
      </c>
      <c r="E371" s="4" t="s">
        <v>16213</v>
      </c>
      <c r="F371" s="4">
        <v>3.66890478134155</v>
      </c>
      <c r="G371" s="4" t="s">
        <v>16214</v>
      </c>
    </row>
    <row r="372" spans="1:7">
      <c r="A372" s="4" t="s">
        <v>13993</v>
      </c>
      <c r="B372" s="4" t="s">
        <v>13994</v>
      </c>
      <c r="C372" s="4" t="s">
        <v>464</v>
      </c>
      <c r="D372" s="4">
        <v>45</v>
      </c>
      <c r="E372" s="4" t="s">
        <v>13995</v>
      </c>
      <c r="F372" s="4">
        <v>3.65883660316467</v>
      </c>
      <c r="G372" s="4" t="s">
        <v>13996</v>
      </c>
    </row>
    <row r="373" spans="1:7">
      <c r="A373" s="4" t="s">
        <v>1839</v>
      </c>
      <c r="B373" s="4" t="s">
        <v>1840</v>
      </c>
      <c r="C373" s="4" t="s">
        <v>464</v>
      </c>
      <c r="D373" s="4">
        <v>43</v>
      </c>
      <c r="E373" s="4" t="s">
        <v>1841</v>
      </c>
      <c r="F373" s="4">
        <v>3.6436653137207</v>
      </c>
      <c r="G373" s="4" t="s">
        <v>1842</v>
      </c>
    </row>
    <row r="374" spans="1:7">
      <c r="A374" s="4" t="s">
        <v>3364</v>
      </c>
      <c r="B374" s="4" t="s">
        <v>3365</v>
      </c>
      <c r="C374" s="4" t="s">
        <v>464</v>
      </c>
      <c r="D374" s="4">
        <v>46</v>
      </c>
      <c r="E374" s="4" t="s">
        <v>3366</v>
      </c>
      <c r="F374" s="4">
        <v>3.63060092926025</v>
      </c>
      <c r="G374" s="4" t="s">
        <v>3367</v>
      </c>
    </row>
    <row r="375" spans="1:7">
      <c r="A375" s="4" t="s">
        <v>1672</v>
      </c>
      <c r="B375" s="4" t="s">
        <v>1673</v>
      </c>
      <c r="C375" s="4" t="s">
        <v>464</v>
      </c>
      <c r="D375" s="4">
        <v>44</v>
      </c>
      <c r="E375" s="4" t="s">
        <v>1674</v>
      </c>
      <c r="F375" s="4">
        <v>3.62844824790955</v>
      </c>
      <c r="G375" s="4" t="s">
        <v>1675</v>
      </c>
    </row>
    <row r="376" spans="1:7">
      <c r="A376" s="4" t="s">
        <v>393</v>
      </c>
      <c r="B376" s="4" t="s">
        <v>1469</v>
      </c>
      <c r="C376" s="4" t="s">
        <v>464</v>
      </c>
      <c r="D376" s="4">
        <v>50</v>
      </c>
      <c r="E376" s="4" t="s">
        <v>1470</v>
      </c>
      <c r="F376" s="4">
        <v>3.61750245094299</v>
      </c>
      <c r="G376" s="4" t="s">
        <v>1471</v>
      </c>
    </row>
    <row r="377" spans="1:7">
      <c r="A377" s="4" t="s">
        <v>6245</v>
      </c>
      <c r="B377" s="4" t="s">
        <v>6246</v>
      </c>
      <c r="C377" s="4" t="s">
        <v>464</v>
      </c>
      <c r="D377" s="4">
        <v>46</v>
      </c>
      <c r="E377" s="4" t="s">
        <v>6247</v>
      </c>
      <c r="F377" s="4">
        <v>3.60282707214355</v>
      </c>
      <c r="G377" s="4" t="s">
        <v>6248</v>
      </c>
    </row>
    <row r="378" spans="1:7">
      <c r="A378" s="4" t="s">
        <v>1476</v>
      </c>
      <c r="B378" s="4" t="s">
        <v>1477</v>
      </c>
      <c r="C378" s="4" t="s">
        <v>464</v>
      </c>
      <c r="D378" s="4">
        <v>42</v>
      </c>
      <c r="E378" s="4" t="s">
        <v>1478</v>
      </c>
      <c r="F378" s="4">
        <v>3.59125804901123</v>
      </c>
      <c r="G378" s="4" t="s">
        <v>1479</v>
      </c>
    </row>
    <row r="379" spans="1:7">
      <c r="A379" s="4" t="s">
        <v>6890</v>
      </c>
      <c r="B379" s="4" t="s">
        <v>6891</v>
      </c>
      <c r="C379" s="4" t="s">
        <v>464</v>
      </c>
      <c r="D379" s="4">
        <v>41</v>
      </c>
      <c r="E379" s="4" t="s">
        <v>6892</v>
      </c>
      <c r="F379" s="4">
        <v>3.59125804901123</v>
      </c>
      <c r="G379" s="4" t="s">
        <v>6893</v>
      </c>
    </row>
    <row r="380" spans="1:7">
      <c r="A380" s="4" t="s">
        <v>2466</v>
      </c>
      <c r="B380" s="4" t="s">
        <v>2467</v>
      </c>
      <c r="C380" s="4" t="s">
        <v>464</v>
      </c>
      <c r="D380" s="4">
        <v>49</v>
      </c>
      <c r="E380" s="4" t="s">
        <v>2468</v>
      </c>
      <c r="F380" s="4">
        <v>3.56854629516602</v>
      </c>
      <c r="G380" s="4" t="s">
        <v>2469</v>
      </c>
    </row>
    <row r="381" spans="1:7">
      <c r="A381" s="4" t="s">
        <v>9937</v>
      </c>
      <c r="B381" s="4" t="s">
        <v>9938</v>
      </c>
      <c r="C381" s="4" t="s">
        <v>464</v>
      </c>
      <c r="D381" s="4">
        <v>37</v>
      </c>
      <c r="E381" s="4" t="s">
        <v>9939</v>
      </c>
      <c r="F381" s="4">
        <v>3.56854629516602</v>
      </c>
      <c r="G381" s="4" t="s">
        <v>9940</v>
      </c>
    </row>
    <row r="382" spans="1:7">
      <c r="A382" s="4" t="s">
        <v>2801</v>
      </c>
      <c r="B382" s="4" t="s">
        <v>2802</v>
      </c>
      <c r="C382" s="4" t="s">
        <v>464</v>
      </c>
      <c r="D382" s="4">
        <v>49</v>
      </c>
      <c r="E382" s="4" t="s">
        <v>2803</v>
      </c>
      <c r="F382" s="4">
        <v>3.5537097454071</v>
      </c>
      <c r="G382" s="4" t="s">
        <v>2804</v>
      </c>
    </row>
    <row r="383" spans="1:7">
      <c r="A383" s="4" t="s">
        <v>1550</v>
      </c>
      <c r="B383" s="4" t="s">
        <v>1551</v>
      </c>
      <c r="C383" s="4" t="s">
        <v>464</v>
      </c>
      <c r="D383" s="4">
        <v>48</v>
      </c>
      <c r="E383" s="4" t="s">
        <v>1552</v>
      </c>
      <c r="F383" s="4">
        <v>3.54040241241455</v>
      </c>
      <c r="G383" s="4" t="s">
        <v>1553</v>
      </c>
    </row>
    <row r="384" spans="1:7">
      <c r="A384" s="4" t="s">
        <v>2702</v>
      </c>
      <c r="B384" s="4" t="s">
        <v>2703</v>
      </c>
      <c r="C384" s="4" t="s">
        <v>464</v>
      </c>
      <c r="D384" s="4">
        <v>45</v>
      </c>
      <c r="E384" s="4" t="s">
        <v>2704</v>
      </c>
      <c r="F384" s="4">
        <v>3.50893020629883</v>
      </c>
      <c r="G384" s="4" t="s">
        <v>2705</v>
      </c>
    </row>
    <row r="385" spans="1:7">
      <c r="A385" s="4" t="s">
        <v>2005</v>
      </c>
      <c r="B385" s="4" t="s">
        <v>2006</v>
      </c>
      <c r="C385" s="4" t="s">
        <v>464</v>
      </c>
      <c r="D385" s="4">
        <v>42</v>
      </c>
      <c r="E385" s="4" t="s">
        <v>2007</v>
      </c>
      <c r="F385" s="4">
        <v>3.4971034526825</v>
      </c>
      <c r="G385" s="4" t="s">
        <v>2008</v>
      </c>
    </row>
    <row r="386" spans="1:7">
      <c r="A386" s="4" t="s">
        <v>4266</v>
      </c>
      <c r="B386" s="4" t="s">
        <v>4267</v>
      </c>
      <c r="C386" s="4" t="s">
        <v>464</v>
      </c>
      <c r="D386" s="4">
        <v>46</v>
      </c>
      <c r="E386" s="4" t="s">
        <v>4268</v>
      </c>
      <c r="F386" s="4">
        <v>3.49612283706665</v>
      </c>
      <c r="G386" s="4" t="s">
        <v>4269</v>
      </c>
    </row>
    <row r="387" spans="1:7">
      <c r="A387" s="4" t="s">
        <v>9311</v>
      </c>
      <c r="B387" s="4" t="s">
        <v>9312</v>
      </c>
      <c r="C387" s="4" t="s">
        <v>464</v>
      </c>
      <c r="D387" s="4">
        <v>45</v>
      </c>
      <c r="E387" s="4" t="s">
        <v>9313</v>
      </c>
      <c r="F387" s="4">
        <v>3.48333597183228</v>
      </c>
      <c r="G387" s="4" t="s">
        <v>9314</v>
      </c>
    </row>
    <row r="388" spans="1:7">
      <c r="A388" s="4" t="s">
        <v>14528</v>
      </c>
      <c r="B388" s="4" t="s">
        <v>14529</v>
      </c>
      <c r="C388" s="4" t="s">
        <v>464</v>
      </c>
      <c r="D388" s="4">
        <v>44</v>
      </c>
      <c r="E388" s="4" t="s">
        <v>14530</v>
      </c>
      <c r="F388" s="4">
        <v>3.46934390068054</v>
      </c>
      <c r="G388" s="4" t="s">
        <v>14531</v>
      </c>
    </row>
    <row r="389" spans="1:7">
      <c r="A389" s="4" t="s">
        <v>6775</v>
      </c>
      <c r="B389" s="4" t="s">
        <v>6776</v>
      </c>
      <c r="C389" s="4" t="s">
        <v>464</v>
      </c>
      <c r="D389" s="4">
        <v>45</v>
      </c>
      <c r="E389" s="4" t="s">
        <v>6777</v>
      </c>
      <c r="F389" s="4">
        <v>3.46741390228271</v>
      </c>
      <c r="G389" s="4" t="s">
        <v>6778</v>
      </c>
    </row>
    <row r="390" spans="1:7">
      <c r="A390" s="4" t="s">
        <v>8627</v>
      </c>
      <c r="B390" s="4" t="s">
        <v>8628</v>
      </c>
      <c r="C390" s="4" t="s">
        <v>464</v>
      </c>
      <c r="D390" s="4">
        <v>36</v>
      </c>
      <c r="E390" s="4" t="s">
        <v>8629</v>
      </c>
      <c r="F390" s="4">
        <v>3.45518970489502</v>
      </c>
      <c r="G390" s="4" t="s">
        <v>8630</v>
      </c>
    </row>
    <row r="391" spans="1:7">
      <c r="A391" s="4" t="s">
        <v>4500</v>
      </c>
      <c r="B391" s="4" t="s">
        <v>4501</v>
      </c>
      <c r="C391" s="4" t="s">
        <v>464</v>
      </c>
      <c r="D391" s="4">
        <v>45</v>
      </c>
      <c r="E391" s="4" t="s">
        <v>4502</v>
      </c>
      <c r="F391" s="4">
        <v>3.41415739059448</v>
      </c>
      <c r="G391" s="4" t="s">
        <v>4503</v>
      </c>
    </row>
    <row r="392" spans="1:7">
      <c r="A392" s="4" t="s">
        <v>327</v>
      </c>
      <c r="B392" s="4" t="s">
        <v>1833</v>
      </c>
      <c r="C392" s="4" t="s">
        <v>464</v>
      </c>
      <c r="D392" s="4">
        <v>52</v>
      </c>
      <c r="E392" s="4" t="s">
        <v>1834</v>
      </c>
      <c r="F392" s="4">
        <v>3.40812349319458</v>
      </c>
      <c r="G392" s="4" t="s">
        <v>1835</v>
      </c>
    </row>
    <row r="393" spans="1:7">
      <c r="A393" s="4" t="s">
        <v>371</v>
      </c>
      <c r="B393" s="4" t="s">
        <v>4162</v>
      </c>
      <c r="C393" s="4" t="s">
        <v>464</v>
      </c>
      <c r="D393" s="4">
        <v>49</v>
      </c>
      <c r="E393" s="4" t="s">
        <v>4163</v>
      </c>
      <c r="F393" s="4">
        <v>3.37730383872986</v>
      </c>
      <c r="G393" s="4" t="s">
        <v>4164</v>
      </c>
    </row>
    <row r="394" spans="1:7">
      <c r="A394" s="4" t="s">
        <v>1574</v>
      </c>
      <c r="B394" s="4" t="s">
        <v>1575</v>
      </c>
      <c r="C394" s="4" t="s">
        <v>464</v>
      </c>
      <c r="D394" s="4">
        <v>46</v>
      </c>
      <c r="E394" s="4" t="s">
        <v>1576</v>
      </c>
      <c r="F394" s="4">
        <v>3.37191009521484</v>
      </c>
      <c r="G394" s="4" t="s">
        <v>1577</v>
      </c>
    </row>
    <row r="395" spans="1:7">
      <c r="A395" s="4" t="s">
        <v>507</v>
      </c>
      <c r="B395" s="4" t="s">
        <v>508</v>
      </c>
      <c r="C395" s="4" t="s">
        <v>464</v>
      </c>
      <c r="D395" s="4">
        <v>45</v>
      </c>
      <c r="E395" s="4" t="s">
        <v>509</v>
      </c>
      <c r="F395" s="4">
        <v>3.3610098361969</v>
      </c>
      <c r="G395" s="4" t="s">
        <v>510</v>
      </c>
    </row>
    <row r="396" spans="1:7">
      <c r="A396" s="4" t="s">
        <v>14256</v>
      </c>
      <c r="B396" s="4" t="s">
        <v>14257</v>
      </c>
      <c r="C396" s="4" t="s">
        <v>464</v>
      </c>
      <c r="D396" s="4">
        <v>41</v>
      </c>
      <c r="E396" s="4" t="s">
        <v>14258</v>
      </c>
      <c r="F396" s="4">
        <v>3.35231232643127</v>
      </c>
      <c r="G396" s="4" t="s">
        <v>14259</v>
      </c>
    </row>
    <row r="397" spans="1:7">
      <c r="A397" s="4" t="s">
        <v>12345</v>
      </c>
      <c r="B397" s="4" t="s">
        <v>12346</v>
      </c>
      <c r="C397" s="4" t="s">
        <v>464</v>
      </c>
      <c r="D397" s="4">
        <v>36</v>
      </c>
      <c r="E397" s="4" t="s">
        <v>12347</v>
      </c>
      <c r="F397" s="4">
        <v>3.34436273574829</v>
      </c>
      <c r="G397" s="4" t="s">
        <v>12348</v>
      </c>
    </row>
    <row r="398" spans="1:7">
      <c r="A398" s="4" t="s">
        <v>14620</v>
      </c>
      <c r="B398" s="4" t="s">
        <v>14621</v>
      </c>
      <c r="C398" s="4" t="s">
        <v>551</v>
      </c>
      <c r="D398" s="4">
        <v>13</v>
      </c>
      <c r="E398" s="4" t="s">
        <v>14622</v>
      </c>
      <c r="F398" s="4">
        <v>3.32741546630859</v>
      </c>
      <c r="G398" s="4" t="s">
        <v>14623</v>
      </c>
    </row>
    <row r="399" spans="1:7">
      <c r="A399" s="4" t="s">
        <v>11708</v>
      </c>
      <c r="B399" s="4" t="s">
        <v>11709</v>
      </c>
      <c r="C399" s="4" t="s">
        <v>551</v>
      </c>
      <c r="D399" s="4">
        <v>10</v>
      </c>
      <c r="E399" s="4" t="s">
        <v>11710</v>
      </c>
      <c r="F399" s="4">
        <v>3.32741546630859</v>
      </c>
      <c r="G399" s="4" t="s">
        <v>11711</v>
      </c>
    </row>
    <row r="400" spans="1:7">
      <c r="A400" s="4" t="s">
        <v>4023</v>
      </c>
      <c r="B400" s="4" t="s">
        <v>4024</v>
      </c>
      <c r="C400" s="4" t="s">
        <v>464</v>
      </c>
      <c r="D400" s="4">
        <v>44</v>
      </c>
      <c r="E400" s="4" t="s">
        <v>4025</v>
      </c>
      <c r="F400" s="4">
        <v>3.32359957695007</v>
      </c>
      <c r="G400" s="4" t="s">
        <v>4026</v>
      </c>
    </row>
    <row r="401" spans="1:7">
      <c r="A401" s="4" t="s">
        <v>1610</v>
      </c>
      <c r="B401" s="4" t="s">
        <v>1611</v>
      </c>
      <c r="C401" s="4" t="s">
        <v>464</v>
      </c>
      <c r="D401" s="4">
        <v>46</v>
      </c>
      <c r="E401" s="4" t="s">
        <v>1612</v>
      </c>
      <c r="F401" s="4">
        <v>3.2955150604248</v>
      </c>
      <c r="G401" s="4" t="s">
        <v>1613</v>
      </c>
    </row>
    <row r="402" spans="1:7">
      <c r="A402" s="4" t="s">
        <v>6819</v>
      </c>
      <c r="B402" s="4" t="s">
        <v>6820</v>
      </c>
      <c r="C402" s="4" t="s">
        <v>464</v>
      </c>
      <c r="D402" s="4">
        <v>42</v>
      </c>
      <c r="E402" s="4" t="s">
        <v>6821</v>
      </c>
      <c r="F402" s="4">
        <v>3.28802180290222</v>
      </c>
      <c r="G402" s="4" t="s">
        <v>6822</v>
      </c>
    </row>
    <row r="403" spans="1:7">
      <c r="A403" s="4" t="s">
        <v>15151</v>
      </c>
      <c r="B403" s="4" t="s">
        <v>15152</v>
      </c>
      <c r="C403" s="4" t="s">
        <v>464</v>
      </c>
      <c r="D403" s="4">
        <v>33</v>
      </c>
      <c r="E403" s="4" t="s">
        <v>15153</v>
      </c>
      <c r="F403" s="4">
        <v>3.28322696685791</v>
      </c>
      <c r="G403" s="4" t="s">
        <v>15154</v>
      </c>
    </row>
    <row r="404" spans="1:7">
      <c r="A404" s="4" t="s">
        <v>5895</v>
      </c>
      <c r="B404" s="4" t="s">
        <v>5896</v>
      </c>
      <c r="C404" s="4" t="s">
        <v>464</v>
      </c>
      <c r="D404" s="4">
        <v>44</v>
      </c>
      <c r="E404" s="4" t="s">
        <v>5897</v>
      </c>
      <c r="F404" s="4">
        <v>3.28186130523682</v>
      </c>
      <c r="G404" s="4" t="s">
        <v>5898</v>
      </c>
    </row>
    <row r="405" spans="1:7">
      <c r="A405" s="4" t="s">
        <v>4655</v>
      </c>
      <c r="B405" s="4" t="s">
        <v>4656</v>
      </c>
      <c r="C405" s="4" t="s">
        <v>464</v>
      </c>
      <c r="D405" s="4">
        <v>42</v>
      </c>
      <c r="E405" s="4" t="s">
        <v>4657</v>
      </c>
      <c r="F405" s="4">
        <v>3.28034496307373</v>
      </c>
      <c r="G405" s="4" t="s">
        <v>4658</v>
      </c>
    </row>
    <row r="406" spans="1:7">
      <c r="A406" s="4" t="s">
        <v>5966</v>
      </c>
      <c r="B406" s="4" t="s">
        <v>5967</v>
      </c>
      <c r="C406" s="4" t="s">
        <v>464</v>
      </c>
      <c r="D406" s="4">
        <v>46</v>
      </c>
      <c r="E406" s="4" t="s">
        <v>5968</v>
      </c>
      <c r="F406" s="4">
        <v>3.25416302680969</v>
      </c>
      <c r="G406" s="4" t="s">
        <v>5969</v>
      </c>
    </row>
    <row r="407" spans="1:7">
      <c r="A407" s="4" t="s">
        <v>22456</v>
      </c>
      <c r="B407" s="4" t="s">
        <v>22457</v>
      </c>
      <c r="C407" s="4" t="s">
        <v>464</v>
      </c>
      <c r="D407" s="4">
        <v>46</v>
      </c>
      <c r="E407" s="4" t="s">
        <v>22458</v>
      </c>
      <c r="F407" s="4">
        <v>3.24400424957275</v>
      </c>
      <c r="G407" s="4" t="s">
        <v>22459</v>
      </c>
    </row>
    <row r="408" spans="1:7">
      <c r="A408" s="4" t="s">
        <v>6169</v>
      </c>
      <c r="B408" s="4" t="s">
        <v>6170</v>
      </c>
      <c r="C408" s="4" t="s">
        <v>551</v>
      </c>
      <c r="D408" s="4">
        <v>14</v>
      </c>
      <c r="E408" s="4" t="s">
        <v>6171</v>
      </c>
      <c r="F408" s="4">
        <v>3.22013425827026</v>
      </c>
      <c r="G408" s="4" t="s">
        <v>6172</v>
      </c>
    </row>
    <row r="409" spans="1:7">
      <c r="A409" s="4" t="s">
        <v>3180</v>
      </c>
      <c r="B409" s="4" t="s">
        <v>3181</v>
      </c>
      <c r="C409" s="4" t="s">
        <v>464</v>
      </c>
      <c r="D409" s="4">
        <v>41</v>
      </c>
      <c r="E409" s="4" t="s">
        <v>3182</v>
      </c>
      <c r="F409" s="4">
        <v>3.20998787879944</v>
      </c>
      <c r="G409" s="4" t="s">
        <v>3183</v>
      </c>
    </row>
    <row r="410" spans="1:7">
      <c r="A410" s="4" t="s">
        <v>1629</v>
      </c>
      <c r="B410" s="4" t="s">
        <v>1630</v>
      </c>
      <c r="C410" s="4" t="s">
        <v>464</v>
      </c>
      <c r="D410" s="4">
        <v>48</v>
      </c>
      <c r="E410" s="4" t="s">
        <v>1631</v>
      </c>
      <c r="F410" s="4">
        <v>3.20678925514221</v>
      </c>
      <c r="G410" s="4" t="s">
        <v>1632</v>
      </c>
    </row>
    <row r="411" spans="1:7">
      <c r="A411" s="4" t="s">
        <v>6233</v>
      </c>
      <c r="B411" s="4" t="s">
        <v>6234</v>
      </c>
      <c r="C411" s="4" t="s">
        <v>464</v>
      </c>
      <c r="D411" s="4">
        <v>39</v>
      </c>
      <c r="E411" s="4" t="s">
        <v>6235</v>
      </c>
      <c r="F411" s="4">
        <v>3.20249032974243</v>
      </c>
      <c r="G411" s="4" t="s">
        <v>6236</v>
      </c>
    </row>
    <row r="412" spans="1:7">
      <c r="A412" s="4" t="s">
        <v>22085</v>
      </c>
      <c r="B412" s="4" t="s">
        <v>22086</v>
      </c>
      <c r="C412" s="4" t="s">
        <v>464</v>
      </c>
      <c r="D412" s="4">
        <v>38</v>
      </c>
      <c r="E412" s="4" t="s">
        <v>22087</v>
      </c>
      <c r="F412" s="4">
        <v>3.17199492454529</v>
      </c>
      <c r="G412" s="4" t="s">
        <v>22088</v>
      </c>
    </row>
    <row r="413" spans="1:7">
      <c r="A413" s="4" t="s">
        <v>14404</v>
      </c>
      <c r="B413" s="4" t="s">
        <v>14405</v>
      </c>
      <c r="C413" s="4" t="s">
        <v>464</v>
      </c>
      <c r="D413" s="4">
        <v>40</v>
      </c>
      <c r="E413" s="4" t="s">
        <v>14406</v>
      </c>
      <c r="F413" s="4">
        <v>3.15269541740417</v>
      </c>
      <c r="G413" s="4" t="s">
        <v>14407</v>
      </c>
    </row>
    <row r="414" spans="1:7">
      <c r="A414" s="4" t="s">
        <v>2294</v>
      </c>
      <c r="B414" s="4" t="s">
        <v>2295</v>
      </c>
      <c r="C414" s="4" t="s">
        <v>464</v>
      </c>
      <c r="D414" s="4">
        <v>46</v>
      </c>
      <c r="E414" s="4" t="s">
        <v>2296</v>
      </c>
      <c r="F414" s="4">
        <v>3.14695310592651</v>
      </c>
      <c r="G414" s="4" t="s">
        <v>2297</v>
      </c>
    </row>
    <row r="415" spans="1:7">
      <c r="A415" s="4" t="s">
        <v>3278</v>
      </c>
      <c r="B415" s="4" t="s">
        <v>3279</v>
      </c>
      <c r="C415" s="4" t="s">
        <v>464</v>
      </c>
      <c r="D415" s="4">
        <v>42</v>
      </c>
      <c r="E415" s="4" t="s">
        <v>3280</v>
      </c>
      <c r="F415" s="4">
        <v>3.14326190948486</v>
      </c>
      <c r="G415" s="4" t="s">
        <v>3281</v>
      </c>
    </row>
    <row r="416" spans="1:7">
      <c r="A416" s="4" t="s">
        <v>3552</v>
      </c>
      <c r="B416" s="4" t="s">
        <v>3553</v>
      </c>
      <c r="C416" s="4" t="s">
        <v>464</v>
      </c>
      <c r="D416" s="4">
        <v>42</v>
      </c>
      <c r="E416" s="4" t="s">
        <v>3554</v>
      </c>
      <c r="F416" s="4">
        <v>3.14116549491882</v>
      </c>
      <c r="G416" s="4" t="s">
        <v>3555</v>
      </c>
    </row>
    <row r="417" spans="1:7">
      <c r="A417" s="4" t="s">
        <v>330</v>
      </c>
      <c r="B417" s="4" t="s">
        <v>1223</v>
      </c>
      <c r="C417" s="4" t="s">
        <v>464</v>
      </c>
      <c r="D417" s="4">
        <v>49</v>
      </c>
      <c r="E417" s="4" t="s">
        <v>1224</v>
      </c>
      <c r="F417" s="4">
        <v>3.10947895050049</v>
      </c>
      <c r="G417" s="4" t="s">
        <v>1225</v>
      </c>
    </row>
    <row r="418" spans="1:7">
      <c r="A418" s="4" t="s">
        <v>4504</v>
      </c>
      <c r="B418" s="4" t="s">
        <v>4505</v>
      </c>
      <c r="C418" s="4" t="s">
        <v>464</v>
      </c>
      <c r="D418" s="4">
        <v>39</v>
      </c>
      <c r="E418" s="4" t="s">
        <v>4506</v>
      </c>
      <c r="F418" s="4">
        <v>3.07331132888794</v>
      </c>
      <c r="G418" s="4" t="s">
        <v>4507</v>
      </c>
    </row>
    <row r="419" spans="1:7">
      <c r="A419" s="4" t="s">
        <v>1267</v>
      </c>
      <c r="B419" s="4" t="s">
        <v>1268</v>
      </c>
      <c r="C419" s="4" t="s">
        <v>464</v>
      </c>
      <c r="D419" s="4">
        <v>45</v>
      </c>
      <c r="E419" s="4" t="s">
        <v>1269</v>
      </c>
      <c r="F419" s="4">
        <v>3.06903171539307</v>
      </c>
      <c r="G419" s="4" t="s">
        <v>1270</v>
      </c>
    </row>
    <row r="420" spans="1:7">
      <c r="A420" s="4" t="s">
        <v>1602</v>
      </c>
      <c r="B420" s="4" t="s">
        <v>1603</v>
      </c>
      <c r="C420" s="4" t="s">
        <v>464</v>
      </c>
      <c r="D420" s="4">
        <v>45</v>
      </c>
      <c r="E420" s="4" t="s">
        <v>1604</v>
      </c>
      <c r="F420" s="4">
        <v>3.06622934341431</v>
      </c>
      <c r="G420" s="4" t="s">
        <v>1605</v>
      </c>
    </row>
    <row r="421" spans="1:7">
      <c r="A421" s="4" t="s">
        <v>23532</v>
      </c>
      <c r="B421" s="4" t="s">
        <v>23533</v>
      </c>
      <c r="C421" s="4" t="s">
        <v>464</v>
      </c>
      <c r="D421" s="4">
        <v>47</v>
      </c>
      <c r="E421" s="4" t="s">
        <v>23534</v>
      </c>
      <c r="F421" s="4">
        <v>3.03617191314697</v>
      </c>
      <c r="G421" s="4" t="s">
        <v>23535</v>
      </c>
    </row>
    <row r="422" spans="1:7">
      <c r="A422" s="4" t="s">
        <v>499</v>
      </c>
      <c r="B422" s="4" t="s">
        <v>500</v>
      </c>
      <c r="C422" s="4" t="s">
        <v>464</v>
      </c>
      <c r="D422" s="4">
        <v>45</v>
      </c>
      <c r="E422" s="4" t="s">
        <v>501</v>
      </c>
      <c r="F422" s="4">
        <v>3.02242231369019</v>
      </c>
      <c r="G422" s="4" t="s">
        <v>502</v>
      </c>
    </row>
    <row r="423" spans="1:7">
      <c r="A423" s="4" t="s">
        <v>1720</v>
      </c>
      <c r="B423" s="4" t="s">
        <v>1721</v>
      </c>
      <c r="C423" s="4" t="s">
        <v>464</v>
      </c>
      <c r="D423" s="4">
        <v>50</v>
      </c>
      <c r="E423" s="4" t="s">
        <v>1722</v>
      </c>
      <c r="F423" s="4">
        <v>3.02025938034058</v>
      </c>
      <c r="G423" s="4" t="s">
        <v>1723</v>
      </c>
    </row>
    <row r="424" spans="1:7">
      <c r="A424" s="4" t="s">
        <v>7702</v>
      </c>
      <c r="B424" s="4" t="s">
        <v>7703</v>
      </c>
      <c r="C424" s="4" t="s">
        <v>464</v>
      </c>
      <c r="D424" s="4">
        <v>33</v>
      </c>
      <c r="E424" s="4" t="s">
        <v>7704</v>
      </c>
      <c r="F424" s="4">
        <v>3.01367568969727</v>
      </c>
      <c r="G424" s="4" t="s">
        <v>7705</v>
      </c>
    </row>
    <row r="425" spans="1:7">
      <c r="A425" s="4" t="s">
        <v>373</v>
      </c>
      <c r="B425" s="4" t="s">
        <v>3101</v>
      </c>
      <c r="C425" s="4" t="s">
        <v>464</v>
      </c>
      <c r="D425" s="4">
        <v>43</v>
      </c>
      <c r="E425" s="4" t="s">
        <v>3102</v>
      </c>
      <c r="F425" s="4">
        <v>3.01302576065063</v>
      </c>
      <c r="G425" s="4" t="s">
        <v>3103</v>
      </c>
    </row>
    <row r="426" spans="1:7">
      <c r="A426" s="4" t="s">
        <v>12731</v>
      </c>
      <c r="B426" s="4" t="s">
        <v>12732</v>
      </c>
      <c r="C426" s="4" t="s">
        <v>464</v>
      </c>
      <c r="D426" s="4">
        <v>48</v>
      </c>
      <c r="E426" s="4" t="s">
        <v>12733</v>
      </c>
      <c r="F426" s="4">
        <v>3.00006556510925</v>
      </c>
      <c r="G426" s="4" t="s">
        <v>12734</v>
      </c>
    </row>
    <row r="427" spans="1:7">
      <c r="A427" s="4" t="s">
        <v>2310</v>
      </c>
      <c r="B427" s="4" t="s">
        <v>2311</v>
      </c>
      <c r="C427" s="4" t="s">
        <v>464</v>
      </c>
      <c r="D427" s="4">
        <v>49</v>
      </c>
      <c r="E427" s="4" t="s">
        <v>2312</v>
      </c>
      <c r="F427" s="4">
        <v>2.99883556365967</v>
      </c>
      <c r="G427" s="4" t="s">
        <v>2313</v>
      </c>
    </row>
    <row r="428" spans="1:7">
      <c r="A428" s="4" t="s">
        <v>6739</v>
      </c>
      <c r="B428" s="4" t="s">
        <v>6740</v>
      </c>
      <c r="C428" s="4" t="s">
        <v>464</v>
      </c>
      <c r="D428" s="4">
        <v>42</v>
      </c>
      <c r="E428" s="4" t="s">
        <v>6741</v>
      </c>
      <c r="F428" s="4">
        <v>2.99024295806885</v>
      </c>
      <c r="G428" s="4" t="s">
        <v>6742</v>
      </c>
    </row>
    <row r="429" spans="1:7">
      <c r="A429" s="4" t="s">
        <v>298</v>
      </c>
      <c r="B429" s="4" t="s">
        <v>1250</v>
      </c>
      <c r="C429" s="4" t="s">
        <v>464</v>
      </c>
      <c r="D429" s="4">
        <v>47</v>
      </c>
      <c r="E429" s="4" t="s">
        <v>1251</v>
      </c>
      <c r="F429" s="4">
        <v>2.98762321472168</v>
      </c>
      <c r="G429" s="4" t="s">
        <v>1252</v>
      </c>
    </row>
    <row r="430" spans="1:7">
      <c r="A430" s="4" t="s">
        <v>6799</v>
      </c>
      <c r="B430" s="4" t="s">
        <v>6800</v>
      </c>
      <c r="C430" s="4" t="s">
        <v>464</v>
      </c>
      <c r="D430" s="4">
        <v>42</v>
      </c>
      <c r="E430" s="4" t="s">
        <v>6801</v>
      </c>
      <c r="F430" s="4">
        <v>2.9817681312561</v>
      </c>
      <c r="G430" s="4" t="s">
        <v>6802</v>
      </c>
    </row>
    <row r="431" spans="1:7">
      <c r="A431" s="4" t="s">
        <v>3812</v>
      </c>
      <c r="B431" s="4" t="s">
        <v>3813</v>
      </c>
      <c r="C431" s="4" t="s">
        <v>464</v>
      </c>
      <c r="D431" s="4">
        <v>40</v>
      </c>
      <c r="E431" s="4" t="s">
        <v>3814</v>
      </c>
      <c r="F431" s="4">
        <v>2.97903203964233</v>
      </c>
      <c r="G431" s="4" t="s">
        <v>3815</v>
      </c>
    </row>
    <row r="432" spans="1:7">
      <c r="A432" s="4" t="s">
        <v>18369</v>
      </c>
      <c r="B432" s="4" t="s">
        <v>18370</v>
      </c>
      <c r="C432" s="4" t="s">
        <v>464</v>
      </c>
      <c r="D432" s="4">
        <v>41</v>
      </c>
      <c r="E432" s="4" t="s">
        <v>18371</v>
      </c>
      <c r="F432" s="4">
        <v>2.97635674476624</v>
      </c>
      <c r="G432" s="4" t="s">
        <v>18372</v>
      </c>
    </row>
    <row r="433" spans="1:7">
      <c r="A433" s="4" t="s">
        <v>4181</v>
      </c>
      <c r="B433" s="4" t="s">
        <v>4182</v>
      </c>
      <c r="C433" s="4" t="s">
        <v>464</v>
      </c>
      <c r="D433" s="4">
        <v>47</v>
      </c>
      <c r="E433" s="4" t="s">
        <v>4183</v>
      </c>
      <c r="F433" s="4">
        <v>2.96354699134827</v>
      </c>
      <c r="G433" s="4" t="s">
        <v>4184</v>
      </c>
    </row>
    <row r="434" spans="1:7">
      <c r="A434" s="4" t="s">
        <v>5694</v>
      </c>
      <c r="B434" s="4" t="s">
        <v>5695</v>
      </c>
      <c r="C434" s="4" t="s">
        <v>464</v>
      </c>
      <c r="D434" s="4">
        <v>45</v>
      </c>
      <c r="E434" s="4" t="s">
        <v>5696</v>
      </c>
      <c r="F434" s="4">
        <v>2.94076800346375</v>
      </c>
      <c r="G434" s="4" t="s">
        <v>5697</v>
      </c>
    </row>
    <row r="435" spans="1:7">
      <c r="A435" s="4" t="s">
        <v>10019</v>
      </c>
      <c r="B435" s="4" t="s">
        <v>10020</v>
      </c>
      <c r="C435" s="4" t="s">
        <v>464</v>
      </c>
      <c r="D435" s="4">
        <v>44</v>
      </c>
      <c r="E435" s="4" t="s">
        <v>10021</v>
      </c>
      <c r="F435" s="4">
        <v>2.94076800346375</v>
      </c>
      <c r="G435" s="4" t="s">
        <v>10022</v>
      </c>
    </row>
    <row r="436" spans="1:7">
      <c r="A436" s="4" t="s">
        <v>4616</v>
      </c>
      <c r="B436" s="4" t="s">
        <v>4617</v>
      </c>
      <c r="C436" s="4" t="s">
        <v>464</v>
      </c>
      <c r="D436" s="4">
        <v>35</v>
      </c>
      <c r="E436" s="4" t="s">
        <v>4618</v>
      </c>
      <c r="F436" s="4">
        <v>2.94076800346375</v>
      </c>
      <c r="G436" s="4" t="s">
        <v>4619</v>
      </c>
    </row>
    <row r="437" spans="1:7">
      <c r="A437" s="4" t="s">
        <v>410</v>
      </c>
      <c r="B437" s="4" t="s">
        <v>1626</v>
      </c>
      <c r="C437" s="4" t="s">
        <v>464</v>
      </c>
      <c r="D437" s="4">
        <v>46</v>
      </c>
      <c r="E437" s="4" t="s">
        <v>1627</v>
      </c>
      <c r="F437" s="4">
        <v>2.93375658988953</v>
      </c>
      <c r="G437" s="4" t="s">
        <v>1628</v>
      </c>
    </row>
    <row r="438" spans="1:7">
      <c r="A438" s="4" t="s">
        <v>380</v>
      </c>
      <c r="B438" s="4" t="s">
        <v>1665</v>
      </c>
      <c r="C438" s="4" t="s">
        <v>464</v>
      </c>
      <c r="D438" s="4">
        <v>46</v>
      </c>
      <c r="E438" s="4" t="s">
        <v>1666</v>
      </c>
      <c r="F438" s="4">
        <v>2.9175226688385</v>
      </c>
      <c r="G438" s="4" t="s">
        <v>1667</v>
      </c>
    </row>
    <row r="439" spans="1:7">
      <c r="A439" s="4" t="s">
        <v>6965</v>
      </c>
      <c r="B439" s="4" t="s">
        <v>6966</v>
      </c>
      <c r="C439" s="4" t="s">
        <v>464</v>
      </c>
      <c r="D439" s="4">
        <v>45</v>
      </c>
      <c r="E439" s="4" t="s">
        <v>6967</v>
      </c>
      <c r="F439" s="4">
        <v>2.91268181800842</v>
      </c>
      <c r="G439" s="4" t="s">
        <v>6968</v>
      </c>
    </row>
    <row r="440" spans="1:7">
      <c r="A440" s="4" t="s">
        <v>7218</v>
      </c>
      <c r="B440" s="4" t="s">
        <v>7219</v>
      </c>
      <c r="C440" s="4" t="s">
        <v>464</v>
      </c>
      <c r="D440" s="4">
        <v>41</v>
      </c>
      <c r="E440" s="4" t="s">
        <v>7220</v>
      </c>
      <c r="F440" s="4">
        <v>2.89275622367859</v>
      </c>
      <c r="G440" s="4" t="s">
        <v>7221</v>
      </c>
    </row>
    <row r="441" spans="1:7">
      <c r="A441" s="4" t="s">
        <v>8185</v>
      </c>
      <c r="B441" s="4" t="s">
        <v>8186</v>
      </c>
      <c r="C441" s="4" t="s">
        <v>1124</v>
      </c>
      <c r="D441" s="4">
        <v>3</v>
      </c>
      <c r="E441" s="4" t="s">
        <v>8187</v>
      </c>
      <c r="F441" s="4">
        <v>2.89261651039124</v>
      </c>
      <c r="G441" s="4" t="s">
        <v>8188</v>
      </c>
    </row>
    <row r="442" spans="1:7">
      <c r="A442" s="4" t="s">
        <v>3604</v>
      </c>
      <c r="B442" s="4" t="s">
        <v>3605</v>
      </c>
      <c r="C442" s="4" t="s">
        <v>464</v>
      </c>
      <c r="D442" s="4">
        <v>43</v>
      </c>
      <c r="E442" s="4" t="s">
        <v>3606</v>
      </c>
      <c r="F442" s="4">
        <v>2.87584924697876</v>
      </c>
      <c r="G442" s="4" t="s">
        <v>3607</v>
      </c>
    </row>
    <row r="443" spans="1:7">
      <c r="A443" s="4" t="s">
        <v>2470</v>
      </c>
      <c r="B443" s="4" t="s">
        <v>2471</v>
      </c>
      <c r="C443" s="4" t="s">
        <v>464</v>
      </c>
      <c r="D443" s="4">
        <v>50</v>
      </c>
      <c r="E443" s="4" t="s">
        <v>2472</v>
      </c>
      <c r="F443" s="4">
        <v>2.8708279132843</v>
      </c>
      <c r="G443" s="4" t="s">
        <v>2473</v>
      </c>
    </row>
    <row r="444" spans="1:7">
      <c r="A444" s="4" t="s">
        <v>3693</v>
      </c>
      <c r="B444" s="4" t="s">
        <v>3694</v>
      </c>
      <c r="C444" s="4" t="s">
        <v>464</v>
      </c>
      <c r="D444" s="4">
        <v>41</v>
      </c>
      <c r="E444" s="4" t="s">
        <v>3695</v>
      </c>
      <c r="F444" s="4">
        <v>2.83336687088013</v>
      </c>
      <c r="G444" s="4" t="s">
        <v>3696</v>
      </c>
    </row>
    <row r="445" spans="1:7">
      <c r="A445" s="4" t="s">
        <v>4146</v>
      </c>
      <c r="B445" s="4" t="s">
        <v>4147</v>
      </c>
      <c r="C445" s="4" t="s">
        <v>464</v>
      </c>
      <c r="D445" s="4">
        <v>48</v>
      </c>
      <c r="E445" s="4" t="s">
        <v>4148</v>
      </c>
      <c r="F445" s="4">
        <v>2.82784342765808</v>
      </c>
      <c r="G445" s="4" t="s">
        <v>4149</v>
      </c>
    </row>
    <row r="446" spans="1:7">
      <c r="A446" s="4" t="s">
        <v>10067</v>
      </c>
      <c r="B446" s="4" t="s">
        <v>10068</v>
      </c>
      <c r="C446" s="4" t="s">
        <v>464</v>
      </c>
      <c r="D446" s="4">
        <v>42</v>
      </c>
      <c r="E446" s="4" t="s">
        <v>10069</v>
      </c>
      <c r="F446" s="4">
        <v>2.80852460861206</v>
      </c>
      <c r="G446" s="4" t="s">
        <v>10070</v>
      </c>
    </row>
    <row r="447" spans="1:7">
      <c r="A447" s="4" t="s">
        <v>8527</v>
      </c>
      <c r="B447" s="4" t="s">
        <v>8528</v>
      </c>
      <c r="C447" s="4" t="s">
        <v>464</v>
      </c>
      <c r="D447" s="4">
        <v>41</v>
      </c>
      <c r="E447" s="4" t="s">
        <v>8529</v>
      </c>
      <c r="F447" s="4">
        <v>2.78905010223389</v>
      </c>
      <c r="G447" s="4" t="s">
        <v>8530</v>
      </c>
    </row>
    <row r="448" spans="1:7">
      <c r="A448" s="4" t="s">
        <v>12890</v>
      </c>
      <c r="B448" s="4" t="s">
        <v>12891</v>
      </c>
      <c r="C448" s="4" t="s">
        <v>464</v>
      </c>
      <c r="D448" s="4">
        <v>38</v>
      </c>
      <c r="E448" s="4" t="s">
        <v>12892</v>
      </c>
      <c r="F448" s="4">
        <v>2.78781819343567</v>
      </c>
      <c r="G448" s="4" t="s">
        <v>12893</v>
      </c>
    </row>
    <row r="449" spans="1:7">
      <c r="A449" s="4" t="s">
        <v>1903</v>
      </c>
      <c r="B449" s="4" t="s">
        <v>1904</v>
      </c>
      <c r="C449" s="4" t="s">
        <v>464</v>
      </c>
      <c r="D449" s="4">
        <v>49</v>
      </c>
      <c r="E449" s="4" t="s">
        <v>1905</v>
      </c>
      <c r="F449" s="4">
        <v>2.78765869140625</v>
      </c>
      <c r="G449" s="4" t="s">
        <v>1906</v>
      </c>
    </row>
    <row r="450" spans="1:7">
      <c r="A450" s="4" t="s">
        <v>7065</v>
      </c>
      <c r="B450" s="4" t="s">
        <v>7066</v>
      </c>
      <c r="C450" s="4" t="s">
        <v>464</v>
      </c>
      <c r="D450" s="4">
        <v>49</v>
      </c>
      <c r="E450" s="4" t="s">
        <v>7067</v>
      </c>
      <c r="F450" s="4">
        <v>2.76549911499023</v>
      </c>
      <c r="G450" s="4" t="s">
        <v>7068</v>
      </c>
    </row>
    <row r="451" spans="1:7">
      <c r="A451" s="4" t="s">
        <v>5686</v>
      </c>
      <c r="B451" s="4" t="s">
        <v>5687</v>
      </c>
      <c r="C451" s="4" t="s">
        <v>464</v>
      </c>
      <c r="D451" s="4">
        <v>47</v>
      </c>
      <c r="E451" s="4" t="s">
        <v>5688</v>
      </c>
      <c r="F451" s="4">
        <v>2.75812935829163</v>
      </c>
      <c r="G451" s="4" t="s">
        <v>5689</v>
      </c>
    </row>
    <row r="452" spans="1:7">
      <c r="A452" s="4" t="s">
        <v>4795</v>
      </c>
      <c r="B452" s="4" t="s">
        <v>4796</v>
      </c>
      <c r="C452" s="4" t="s">
        <v>464</v>
      </c>
      <c r="D452" s="4">
        <v>45</v>
      </c>
      <c r="E452" s="4" t="s">
        <v>4797</v>
      </c>
      <c r="F452" s="4">
        <v>2.73958468437195</v>
      </c>
      <c r="G452" s="4" t="s">
        <v>4798</v>
      </c>
    </row>
    <row r="453" spans="1:7">
      <c r="A453" s="4" t="s">
        <v>8145</v>
      </c>
      <c r="B453" s="4" t="s">
        <v>8146</v>
      </c>
      <c r="C453" s="4" t="s">
        <v>464</v>
      </c>
      <c r="D453" s="4">
        <v>36</v>
      </c>
      <c r="E453" s="4" t="s">
        <v>8147</v>
      </c>
      <c r="F453" s="4">
        <v>2.72592353820801</v>
      </c>
      <c r="G453" s="4" t="s">
        <v>8148</v>
      </c>
    </row>
    <row r="454" spans="1:7">
      <c r="A454" s="4" t="s">
        <v>9426</v>
      </c>
      <c r="B454" s="4" t="s">
        <v>9427</v>
      </c>
      <c r="C454" s="4" t="s">
        <v>464</v>
      </c>
      <c r="D454" s="4">
        <v>42</v>
      </c>
      <c r="E454" s="4" t="s">
        <v>9428</v>
      </c>
      <c r="F454" s="4">
        <v>2.71601223945618</v>
      </c>
      <c r="G454" s="4" t="s">
        <v>9429</v>
      </c>
    </row>
    <row r="455" spans="1:7">
      <c r="A455" s="4" t="s">
        <v>1461</v>
      </c>
      <c r="B455" s="4" t="s">
        <v>1462</v>
      </c>
      <c r="C455" s="4" t="s">
        <v>464</v>
      </c>
      <c r="D455" s="4">
        <v>46</v>
      </c>
      <c r="E455" s="4" t="s">
        <v>1463</v>
      </c>
      <c r="F455" s="4">
        <v>2.71272802352905</v>
      </c>
      <c r="G455" s="4" t="s">
        <v>1464</v>
      </c>
    </row>
    <row r="456" spans="1:7">
      <c r="A456" s="4" t="s">
        <v>4600</v>
      </c>
      <c r="B456" s="4" t="s">
        <v>4601</v>
      </c>
      <c r="C456" s="4" t="s">
        <v>464</v>
      </c>
      <c r="D456" s="4">
        <v>45</v>
      </c>
      <c r="E456" s="4" t="s">
        <v>4602</v>
      </c>
      <c r="F456" s="4">
        <v>2.711256980896</v>
      </c>
      <c r="G456" s="4" t="s">
        <v>4603</v>
      </c>
    </row>
    <row r="457" spans="1:7">
      <c r="A457" s="4" t="s">
        <v>3423</v>
      </c>
      <c r="B457" s="4" t="s">
        <v>3424</v>
      </c>
      <c r="C457" s="4" t="s">
        <v>464</v>
      </c>
      <c r="D457" s="4">
        <v>42</v>
      </c>
      <c r="E457" s="4" t="s">
        <v>3425</v>
      </c>
      <c r="F457" s="4">
        <v>2.7107150554657</v>
      </c>
      <c r="G457" s="4" t="s">
        <v>3426</v>
      </c>
    </row>
    <row r="458" spans="1:7">
      <c r="A458" s="4" t="s">
        <v>1985</v>
      </c>
      <c r="B458" s="4" t="s">
        <v>1986</v>
      </c>
      <c r="C458" s="4" t="s">
        <v>464</v>
      </c>
      <c r="D458" s="4">
        <v>45</v>
      </c>
      <c r="E458" s="4" t="s">
        <v>1987</v>
      </c>
      <c r="F458" s="4">
        <v>2.7081184387207</v>
      </c>
      <c r="G458" s="4" t="s">
        <v>1988</v>
      </c>
    </row>
    <row r="459" spans="1:7">
      <c r="A459" s="4" t="s">
        <v>363</v>
      </c>
      <c r="B459" s="4" t="s">
        <v>1911</v>
      </c>
      <c r="C459" s="4" t="s">
        <v>464</v>
      </c>
      <c r="D459" s="4">
        <v>46</v>
      </c>
      <c r="E459" s="4" t="s">
        <v>1912</v>
      </c>
      <c r="F459" s="4">
        <v>2.70696353912354</v>
      </c>
      <c r="G459" s="4" t="s">
        <v>1913</v>
      </c>
    </row>
    <row r="460" spans="1:7">
      <c r="A460" s="4" t="s">
        <v>7950</v>
      </c>
      <c r="B460" s="4" t="s">
        <v>7951</v>
      </c>
      <c r="C460" s="4" t="s">
        <v>551</v>
      </c>
      <c r="D460" s="4">
        <v>14</v>
      </c>
      <c r="E460" s="4" t="s">
        <v>7952</v>
      </c>
      <c r="F460" s="4">
        <v>2.69491362571716</v>
      </c>
      <c r="G460" s="4" t="s">
        <v>7953</v>
      </c>
    </row>
    <row r="461" spans="1:7">
      <c r="A461" s="4" t="s">
        <v>6926</v>
      </c>
      <c r="B461" s="4" t="s">
        <v>6927</v>
      </c>
      <c r="C461" s="4" t="s">
        <v>464</v>
      </c>
      <c r="D461" s="4">
        <v>39</v>
      </c>
      <c r="E461" s="4" t="s">
        <v>6928</v>
      </c>
      <c r="F461" s="4">
        <v>2.69143843650818</v>
      </c>
      <c r="G461" s="4" t="s">
        <v>6929</v>
      </c>
    </row>
    <row r="462" spans="1:7">
      <c r="A462" s="4" t="s">
        <v>2170</v>
      </c>
      <c r="B462" s="4" t="s">
        <v>2171</v>
      </c>
      <c r="C462" s="4" t="s">
        <v>464</v>
      </c>
      <c r="D462" s="4">
        <v>40</v>
      </c>
      <c r="E462" s="4" t="s">
        <v>2172</v>
      </c>
      <c r="F462" s="4">
        <v>2.66726398468018</v>
      </c>
      <c r="G462" s="4" t="s">
        <v>2173</v>
      </c>
    </row>
    <row r="463" spans="1:7">
      <c r="A463" s="4" t="s">
        <v>10944</v>
      </c>
      <c r="B463" s="4" t="s">
        <v>10945</v>
      </c>
      <c r="C463" s="4" t="s">
        <v>464</v>
      </c>
      <c r="D463" s="4">
        <v>42</v>
      </c>
      <c r="E463" s="4" t="s">
        <v>10946</v>
      </c>
      <c r="F463" s="4">
        <v>2.66561460494995</v>
      </c>
      <c r="G463" s="4" t="s">
        <v>10947</v>
      </c>
    </row>
    <row r="464" spans="1:7">
      <c r="A464" s="4" t="s">
        <v>3486</v>
      </c>
      <c r="B464" s="4" t="s">
        <v>3487</v>
      </c>
      <c r="C464" s="4" t="s">
        <v>464</v>
      </c>
      <c r="D464" s="4">
        <v>44</v>
      </c>
      <c r="E464" s="4" t="s">
        <v>3488</v>
      </c>
      <c r="F464" s="4">
        <v>2.66448831558228</v>
      </c>
      <c r="G464" s="4" t="s">
        <v>3489</v>
      </c>
    </row>
    <row r="465" spans="1:7">
      <c r="A465" s="4" t="s">
        <v>1167</v>
      </c>
      <c r="B465" s="4" t="s">
        <v>1168</v>
      </c>
      <c r="C465" s="4" t="s">
        <v>464</v>
      </c>
      <c r="D465" s="4">
        <v>40</v>
      </c>
      <c r="E465" s="4" t="s">
        <v>1169</v>
      </c>
      <c r="F465" s="4">
        <v>2.66447734832764</v>
      </c>
      <c r="G465" s="4" t="s">
        <v>1170</v>
      </c>
    </row>
    <row r="466" spans="1:7">
      <c r="A466" s="4" t="s">
        <v>5392</v>
      </c>
      <c r="B466" s="4" t="s">
        <v>5393</v>
      </c>
      <c r="C466" s="4" t="s">
        <v>464</v>
      </c>
      <c r="D466" s="4">
        <v>44</v>
      </c>
      <c r="E466" s="4" t="s">
        <v>5394</v>
      </c>
      <c r="F466" s="4">
        <v>2.65732455253601</v>
      </c>
      <c r="G466" s="4" t="s">
        <v>5395</v>
      </c>
    </row>
    <row r="467" spans="1:7">
      <c r="A467" s="4" t="s">
        <v>6345</v>
      </c>
      <c r="B467" s="4" t="s">
        <v>6346</v>
      </c>
      <c r="C467" s="4" t="s">
        <v>464</v>
      </c>
      <c r="D467" s="4">
        <v>48</v>
      </c>
      <c r="E467" s="4" t="s">
        <v>6347</v>
      </c>
      <c r="F467" s="4">
        <v>2.65109252929688</v>
      </c>
      <c r="G467" s="4" t="s">
        <v>6348</v>
      </c>
    </row>
    <row r="468" spans="1:7">
      <c r="A468" s="4" t="s">
        <v>5733</v>
      </c>
      <c r="B468" s="4" t="s">
        <v>5734</v>
      </c>
      <c r="C468" s="4" t="s">
        <v>464</v>
      </c>
      <c r="D468" s="4">
        <v>46</v>
      </c>
      <c r="E468" s="4" t="s">
        <v>5735</v>
      </c>
      <c r="F468" s="4">
        <v>2.64630079269409</v>
      </c>
      <c r="G468" s="4" t="s">
        <v>5736</v>
      </c>
    </row>
    <row r="469" spans="1:7">
      <c r="A469" s="4" t="s">
        <v>19986</v>
      </c>
      <c r="B469" s="4" t="s">
        <v>19987</v>
      </c>
      <c r="C469" s="4" t="s">
        <v>464</v>
      </c>
      <c r="D469" s="4">
        <v>41</v>
      </c>
      <c r="E469" s="4" t="s">
        <v>19988</v>
      </c>
      <c r="F469" s="4">
        <v>2.64105200767517</v>
      </c>
      <c r="G469" s="4" t="s">
        <v>19989</v>
      </c>
    </row>
    <row r="470" spans="1:7">
      <c r="A470" s="4" t="s">
        <v>2572</v>
      </c>
      <c r="B470" s="4" t="s">
        <v>2573</v>
      </c>
      <c r="C470" s="4" t="s">
        <v>464</v>
      </c>
      <c r="D470" s="4">
        <v>41</v>
      </c>
      <c r="E470" s="4" t="s">
        <v>2574</v>
      </c>
      <c r="F470" s="4">
        <v>2.64056515693665</v>
      </c>
      <c r="G470" s="4" t="s">
        <v>2575</v>
      </c>
    </row>
    <row r="471" spans="1:7">
      <c r="A471" s="4" t="s">
        <v>2674</v>
      </c>
      <c r="B471" s="4" t="s">
        <v>2675</v>
      </c>
      <c r="C471" s="4" t="s">
        <v>464</v>
      </c>
      <c r="D471" s="4">
        <v>47</v>
      </c>
      <c r="E471" s="4" t="s">
        <v>2676</v>
      </c>
      <c r="F471" s="4">
        <v>2.63810539245605</v>
      </c>
      <c r="G471" s="4" t="s">
        <v>2677</v>
      </c>
    </row>
    <row r="472" spans="1:7">
      <c r="A472" s="4" t="s">
        <v>7234</v>
      </c>
      <c r="B472" s="4" t="s">
        <v>7235</v>
      </c>
      <c r="C472" s="4" t="s">
        <v>464</v>
      </c>
      <c r="D472" s="4">
        <v>46</v>
      </c>
      <c r="E472" s="4" t="s">
        <v>7236</v>
      </c>
      <c r="F472" s="4">
        <v>2.63423418998718</v>
      </c>
      <c r="G472" s="4" t="s">
        <v>7237</v>
      </c>
    </row>
    <row r="473" spans="1:7">
      <c r="A473" s="4" t="s">
        <v>6090</v>
      </c>
      <c r="B473" s="4" t="s">
        <v>6091</v>
      </c>
      <c r="C473" s="4" t="s">
        <v>464</v>
      </c>
      <c r="D473" s="4">
        <v>49</v>
      </c>
      <c r="E473" s="4" t="s">
        <v>6092</v>
      </c>
      <c r="F473" s="4">
        <v>2.62922859191895</v>
      </c>
      <c r="G473" s="4" t="s">
        <v>6093</v>
      </c>
    </row>
    <row r="474" spans="1:7">
      <c r="A474" s="4" t="s">
        <v>13618</v>
      </c>
      <c r="B474" s="4" t="s">
        <v>13619</v>
      </c>
      <c r="C474" s="4" t="s">
        <v>464</v>
      </c>
      <c r="D474" s="4">
        <v>51</v>
      </c>
      <c r="E474" s="4" t="s">
        <v>13620</v>
      </c>
      <c r="F474" s="4">
        <v>2.61712884902954</v>
      </c>
      <c r="G474" s="4" t="s">
        <v>13621</v>
      </c>
    </row>
    <row r="475" spans="1:7">
      <c r="A475" s="4" t="s">
        <v>5042</v>
      </c>
      <c r="B475" s="4" t="s">
        <v>5043</v>
      </c>
      <c r="C475" s="4" t="s">
        <v>464</v>
      </c>
      <c r="D475" s="4">
        <v>44</v>
      </c>
      <c r="E475" s="4" t="s">
        <v>5044</v>
      </c>
      <c r="F475" s="4">
        <v>2.60387349128723</v>
      </c>
      <c r="G475" s="4" t="s">
        <v>5045</v>
      </c>
    </row>
    <row r="476" spans="1:7">
      <c r="A476" s="4" t="s">
        <v>2374</v>
      </c>
      <c r="B476" s="4" t="s">
        <v>2375</v>
      </c>
      <c r="C476" s="4" t="s">
        <v>551</v>
      </c>
      <c r="D476" s="4">
        <v>28</v>
      </c>
      <c r="E476" s="4" t="s">
        <v>2376</v>
      </c>
      <c r="F476" s="4">
        <v>2.59045743942261</v>
      </c>
      <c r="G476" s="4" t="s">
        <v>2377</v>
      </c>
    </row>
    <row r="477" spans="1:7">
      <c r="A477" s="4" t="s">
        <v>1649</v>
      </c>
      <c r="B477" s="4" t="s">
        <v>1650</v>
      </c>
      <c r="C477" s="4" t="s">
        <v>464</v>
      </c>
      <c r="D477" s="4">
        <v>45</v>
      </c>
      <c r="E477" s="4" t="s">
        <v>1651</v>
      </c>
      <c r="F477" s="4">
        <v>2.57222080230713</v>
      </c>
      <c r="G477" s="4" t="s">
        <v>1652</v>
      </c>
    </row>
    <row r="478" spans="1:7">
      <c r="A478" s="4" t="s">
        <v>2873</v>
      </c>
      <c r="B478" s="4" t="s">
        <v>2874</v>
      </c>
      <c r="C478" s="4" t="s">
        <v>464</v>
      </c>
      <c r="D478" s="4">
        <v>34</v>
      </c>
      <c r="E478" s="4" t="s">
        <v>2875</v>
      </c>
      <c r="F478" s="4">
        <v>2.57222080230713</v>
      </c>
      <c r="G478" s="4" t="s">
        <v>2876</v>
      </c>
    </row>
    <row r="479" spans="1:7">
      <c r="A479" s="4" t="s">
        <v>1566</v>
      </c>
      <c r="B479" s="4" t="s">
        <v>1567</v>
      </c>
      <c r="C479" s="4" t="s">
        <v>464</v>
      </c>
      <c r="D479" s="4">
        <v>48</v>
      </c>
      <c r="E479" s="4" t="s">
        <v>1568</v>
      </c>
      <c r="F479" s="4">
        <v>2.55612182617188</v>
      </c>
      <c r="G479" s="4" t="s">
        <v>1569</v>
      </c>
    </row>
    <row r="480" spans="1:7">
      <c r="A480" s="4" t="s">
        <v>3544</v>
      </c>
      <c r="B480" s="4" t="s">
        <v>3545</v>
      </c>
      <c r="C480" s="4" t="s">
        <v>464</v>
      </c>
      <c r="D480" s="4">
        <v>39</v>
      </c>
      <c r="E480" s="4" t="s">
        <v>3546</v>
      </c>
      <c r="F480" s="4">
        <v>2.5539288520813</v>
      </c>
      <c r="G480" s="4" t="s">
        <v>3547</v>
      </c>
    </row>
    <row r="481" spans="1:7">
      <c r="A481" s="4" t="s">
        <v>2829</v>
      </c>
      <c r="B481" s="4" t="s">
        <v>2830</v>
      </c>
      <c r="C481" s="4" t="s">
        <v>464</v>
      </c>
      <c r="D481" s="4">
        <v>45</v>
      </c>
      <c r="E481" s="4" t="s">
        <v>2831</v>
      </c>
      <c r="F481" s="4">
        <v>2.55257678031921</v>
      </c>
      <c r="G481" s="4" t="s">
        <v>2832</v>
      </c>
    </row>
    <row r="482" spans="1:7">
      <c r="A482" s="4" t="s">
        <v>4811</v>
      </c>
      <c r="B482" s="4" t="s">
        <v>4812</v>
      </c>
      <c r="C482" s="4" t="s">
        <v>464</v>
      </c>
      <c r="D482" s="4">
        <v>41</v>
      </c>
      <c r="E482" s="4" t="s">
        <v>4813</v>
      </c>
      <c r="F482" s="4">
        <v>2.55046343803406</v>
      </c>
      <c r="G482" s="4" t="s">
        <v>4814</v>
      </c>
    </row>
    <row r="483" spans="1:7">
      <c r="A483" s="4" t="s">
        <v>11334</v>
      </c>
      <c r="B483" s="4" t="s">
        <v>11335</v>
      </c>
      <c r="C483" s="4" t="s">
        <v>464</v>
      </c>
      <c r="D483" s="4">
        <v>40</v>
      </c>
      <c r="E483" s="4" t="s">
        <v>11336</v>
      </c>
      <c r="F483" s="4">
        <v>2.54764175415039</v>
      </c>
      <c r="G483" s="4" t="s">
        <v>11337</v>
      </c>
    </row>
    <row r="484" spans="1:7">
      <c r="A484" s="4" t="s">
        <v>2021</v>
      </c>
      <c r="B484" s="4" t="s">
        <v>2022</v>
      </c>
      <c r="C484" s="4" t="s">
        <v>464</v>
      </c>
      <c r="D484" s="4">
        <v>41</v>
      </c>
      <c r="E484" s="4" t="s">
        <v>2023</v>
      </c>
      <c r="F484" s="4">
        <v>2.54719996452332</v>
      </c>
      <c r="G484" s="4" t="s">
        <v>2024</v>
      </c>
    </row>
    <row r="485" spans="1:7">
      <c r="A485" s="4" t="s">
        <v>4227</v>
      </c>
      <c r="B485" s="4" t="s">
        <v>4228</v>
      </c>
      <c r="C485" s="4" t="s">
        <v>464</v>
      </c>
      <c r="D485" s="4">
        <v>42</v>
      </c>
      <c r="E485" s="4" t="s">
        <v>4229</v>
      </c>
      <c r="F485" s="4">
        <v>2.53773355484009</v>
      </c>
      <c r="G485" s="4" t="s">
        <v>4230</v>
      </c>
    </row>
    <row r="486" spans="1:7">
      <c r="A486" s="4" t="s">
        <v>416</v>
      </c>
      <c r="B486" s="4" t="s">
        <v>17101</v>
      </c>
      <c r="C486" s="4" t="s">
        <v>464</v>
      </c>
      <c r="D486" s="4">
        <v>38</v>
      </c>
      <c r="E486" s="4" t="s">
        <v>17102</v>
      </c>
      <c r="F486" s="4">
        <v>2.53735494613647</v>
      </c>
      <c r="G486" s="4" t="s">
        <v>17103</v>
      </c>
    </row>
    <row r="487" spans="1:7">
      <c r="A487" s="4" t="s">
        <v>13406</v>
      </c>
      <c r="B487" s="4" t="s">
        <v>13407</v>
      </c>
      <c r="C487" s="4" t="s">
        <v>464</v>
      </c>
      <c r="D487" s="4">
        <v>41</v>
      </c>
      <c r="E487" s="4" t="s">
        <v>13408</v>
      </c>
      <c r="F487" s="4">
        <v>2.53471326828003</v>
      </c>
      <c r="G487" s="4" t="s">
        <v>13409</v>
      </c>
    </row>
    <row r="488" spans="1:7">
      <c r="A488" s="4" t="s">
        <v>3502</v>
      </c>
      <c r="B488" s="4" t="s">
        <v>3503</v>
      </c>
      <c r="C488" s="4" t="s">
        <v>464</v>
      </c>
      <c r="D488" s="4">
        <v>49</v>
      </c>
      <c r="E488" s="4" t="s">
        <v>3504</v>
      </c>
      <c r="F488" s="4">
        <v>2.52607011795044</v>
      </c>
      <c r="G488" s="4" t="s">
        <v>3505</v>
      </c>
    </row>
    <row r="489" spans="1:7">
      <c r="A489" s="4" t="s">
        <v>5535</v>
      </c>
      <c r="B489" s="4" t="s">
        <v>5536</v>
      </c>
      <c r="C489" s="4" t="s">
        <v>464</v>
      </c>
      <c r="D489" s="4">
        <v>48</v>
      </c>
      <c r="E489" s="4" t="s">
        <v>5537</v>
      </c>
      <c r="F489" s="4">
        <v>2.52401065826416</v>
      </c>
      <c r="G489" s="4" t="s">
        <v>5538</v>
      </c>
    </row>
    <row r="490" spans="1:7">
      <c r="A490" s="4" t="s">
        <v>8941</v>
      </c>
      <c r="B490" s="4" t="s">
        <v>8942</v>
      </c>
      <c r="C490" s="4" t="s">
        <v>464</v>
      </c>
      <c r="D490" s="4">
        <v>41</v>
      </c>
      <c r="E490" s="4" t="s">
        <v>8943</v>
      </c>
      <c r="F490" s="4">
        <v>2.50528836250305</v>
      </c>
      <c r="G490" s="4" t="s">
        <v>8944</v>
      </c>
    </row>
    <row r="491" spans="1:7">
      <c r="A491" s="4" t="s">
        <v>13885</v>
      </c>
      <c r="B491" s="4" t="s">
        <v>13886</v>
      </c>
      <c r="C491" s="4" t="s">
        <v>464</v>
      </c>
      <c r="D491" s="4">
        <v>48</v>
      </c>
      <c r="E491" s="4" t="s">
        <v>13887</v>
      </c>
      <c r="F491" s="4">
        <v>2.50499773025513</v>
      </c>
      <c r="G491" s="4" t="s">
        <v>13888</v>
      </c>
    </row>
    <row r="492" spans="1:7">
      <c r="A492" s="4" t="s">
        <v>15987</v>
      </c>
      <c r="B492" s="4" t="s">
        <v>15988</v>
      </c>
      <c r="C492" s="4" t="s">
        <v>464</v>
      </c>
      <c r="D492" s="4">
        <v>42</v>
      </c>
      <c r="E492" s="4" t="s">
        <v>15989</v>
      </c>
      <c r="F492" s="4">
        <v>2.49439740180969</v>
      </c>
      <c r="G492" s="4" t="s">
        <v>15990</v>
      </c>
    </row>
    <row r="493" spans="1:7">
      <c r="A493" s="4" t="s">
        <v>358</v>
      </c>
      <c r="B493" s="4" t="s">
        <v>5408</v>
      </c>
      <c r="C493" s="4" t="s">
        <v>464</v>
      </c>
      <c r="D493" s="4">
        <v>44</v>
      </c>
      <c r="E493" s="4" t="s">
        <v>5409</v>
      </c>
      <c r="F493" s="4">
        <v>2.49295282363892</v>
      </c>
      <c r="G493" s="4" t="s">
        <v>5410</v>
      </c>
    </row>
    <row r="494" spans="1:7">
      <c r="A494" s="4" t="s">
        <v>3192</v>
      </c>
      <c r="B494" s="4" t="s">
        <v>3193</v>
      </c>
      <c r="C494" s="4" t="s">
        <v>464</v>
      </c>
      <c r="D494" s="4">
        <v>49</v>
      </c>
      <c r="E494" s="4" t="s">
        <v>3194</v>
      </c>
      <c r="F494" s="4">
        <v>2.48334074020386</v>
      </c>
      <c r="G494" s="4" t="s">
        <v>3195</v>
      </c>
    </row>
    <row r="495" spans="1:7">
      <c r="A495" s="4" t="s">
        <v>54238</v>
      </c>
      <c r="B495" s="4" t="s">
        <v>54239</v>
      </c>
      <c r="C495" s="4" t="s">
        <v>464</v>
      </c>
      <c r="D495" s="4">
        <v>41</v>
      </c>
      <c r="E495" s="4" t="s">
        <v>54240</v>
      </c>
      <c r="F495" s="4">
        <v>2.46296572685242</v>
      </c>
      <c r="G495" s="4" t="s">
        <v>54241</v>
      </c>
    </row>
    <row r="496" spans="1:7">
      <c r="A496" s="4" t="s">
        <v>5210</v>
      </c>
      <c r="B496" s="4" t="s">
        <v>5211</v>
      </c>
      <c r="C496" s="4" t="s">
        <v>464</v>
      </c>
      <c r="D496" s="4">
        <v>46</v>
      </c>
      <c r="E496" s="4" t="s">
        <v>5212</v>
      </c>
      <c r="F496" s="4">
        <v>2.45865797996521</v>
      </c>
      <c r="G496" s="4" t="s">
        <v>5213</v>
      </c>
    </row>
    <row r="497" spans="1:7">
      <c r="A497" s="4" t="s">
        <v>6425</v>
      </c>
      <c r="B497" s="4" t="s">
        <v>6426</v>
      </c>
      <c r="C497" s="4" t="s">
        <v>464</v>
      </c>
      <c r="D497" s="4">
        <v>41</v>
      </c>
      <c r="E497" s="4" t="s">
        <v>6427</v>
      </c>
      <c r="F497" s="4">
        <v>2.45772528648376</v>
      </c>
      <c r="G497" s="4" t="s">
        <v>6428</v>
      </c>
    </row>
    <row r="498" spans="1:7">
      <c r="A498" s="4" t="s">
        <v>4871</v>
      </c>
      <c r="B498" s="4" t="s">
        <v>4872</v>
      </c>
      <c r="C498" s="4" t="s">
        <v>464</v>
      </c>
      <c r="D498" s="4">
        <v>41</v>
      </c>
      <c r="E498" s="4" t="s">
        <v>4873</v>
      </c>
      <c r="F498" s="4">
        <v>2.436190366745</v>
      </c>
      <c r="G498" s="4" t="s">
        <v>4874</v>
      </c>
    </row>
    <row r="499" spans="1:7">
      <c r="A499" s="4" t="s">
        <v>3678</v>
      </c>
      <c r="B499" s="4" t="s">
        <v>3679</v>
      </c>
      <c r="C499" s="4" t="s">
        <v>464</v>
      </c>
      <c r="D499" s="4">
        <v>44</v>
      </c>
      <c r="E499" s="4" t="s">
        <v>3680</v>
      </c>
      <c r="F499" s="4">
        <v>2.43236231803894</v>
      </c>
      <c r="G499" s="4" t="s">
        <v>3681</v>
      </c>
    </row>
    <row r="500" spans="1:7">
      <c r="A500" s="4" t="s">
        <v>2486</v>
      </c>
      <c r="B500" s="4" t="s">
        <v>2487</v>
      </c>
      <c r="C500" s="4" t="s">
        <v>464</v>
      </c>
      <c r="D500" s="4">
        <v>41</v>
      </c>
      <c r="E500" s="4" t="s">
        <v>2488</v>
      </c>
      <c r="F500" s="4">
        <v>2.43171858787537</v>
      </c>
      <c r="G500" s="4" t="s">
        <v>2489</v>
      </c>
    </row>
    <row r="501" spans="1:7">
      <c r="A501" s="4" t="s">
        <v>5547</v>
      </c>
      <c r="B501" s="4" t="s">
        <v>5548</v>
      </c>
      <c r="C501" s="4" t="s">
        <v>464</v>
      </c>
      <c r="D501" s="4">
        <v>44</v>
      </c>
      <c r="E501" s="4" t="s">
        <v>5549</v>
      </c>
      <c r="F501" s="4">
        <v>2.41257381439209</v>
      </c>
      <c r="G501" s="4" t="s">
        <v>5550</v>
      </c>
    </row>
    <row r="502" spans="1:7">
      <c r="A502" s="4" t="s">
        <v>54242</v>
      </c>
      <c r="B502" s="4" t="s">
        <v>54243</v>
      </c>
      <c r="C502" s="4" t="s">
        <v>464</v>
      </c>
      <c r="D502" s="4">
        <v>38</v>
      </c>
      <c r="E502" s="4" t="s">
        <v>54244</v>
      </c>
      <c r="F502" s="4">
        <v>2.39850783348083</v>
      </c>
      <c r="G502" s="4" t="s">
        <v>54245</v>
      </c>
    </row>
    <row r="503" spans="1:7">
      <c r="A503" s="4" t="s">
        <v>7195</v>
      </c>
      <c r="B503" s="4" t="s">
        <v>7196</v>
      </c>
      <c r="C503" s="4" t="s">
        <v>464</v>
      </c>
      <c r="D503" s="4">
        <v>38</v>
      </c>
      <c r="E503" s="4" t="s">
        <v>7197</v>
      </c>
      <c r="F503" s="4">
        <v>2.39576244354248</v>
      </c>
      <c r="G503" s="4" t="s">
        <v>7198</v>
      </c>
    </row>
    <row r="504" spans="1:7">
      <c r="A504" s="4" t="s">
        <v>1453</v>
      </c>
      <c r="B504" s="4" t="s">
        <v>1454</v>
      </c>
      <c r="C504" s="4" t="s">
        <v>464</v>
      </c>
      <c r="D504" s="4">
        <v>48</v>
      </c>
      <c r="E504" s="4" t="s">
        <v>1455</v>
      </c>
      <c r="F504" s="4">
        <v>2.38957691192627</v>
      </c>
      <c r="G504" s="4" t="s">
        <v>1456</v>
      </c>
    </row>
    <row r="505" spans="1:7">
      <c r="A505" s="4" t="s">
        <v>4628</v>
      </c>
      <c r="B505" s="4" t="s">
        <v>4629</v>
      </c>
      <c r="C505" s="4" t="s">
        <v>464</v>
      </c>
      <c r="D505" s="4">
        <v>47</v>
      </c>
      <c r="E505" s="4" t="s">
        <v>4630</v>
      </c>
      <c r="F505" s="4">
        <v>2.38499307632446</v>
      </c>
      <c r="G505" s="4" t="s">
        <v>4631</v>
      </c>
    </row>
    <row r="506" spans="1:7">
      <c r="A506" s="4" t="s">
        <v>19982</v>
      </c>
      <c r="B506" s="4" t="s">
        <v>19983</v>
      </c>
      <c r="C506" s="4" t="s">
        <v>464</v>
      </c>
      <c r="D506" s="4">
        <v>43</v>
      </c>
      <c r="E506" s="4" t="s">
        <v>19984</v>
      </c>
      <c r="F506" s="4">
        <v>2.38298225402832</v>
      </c>
      <c r="G506" s="4" t="s">
        <v>19985</v>
      </c>
    </row>
    <row r="507" spans="1:7">
      <c r="A507" s="4" t="s">
        <v>785</v>
      </c>
      <c r="B507" s="4" t="s">
        <v>786</v>
      </c>
      <c r="C507" s="4" t="s">
        <v>464</v>
      </c>
      <c r="D507" s="4">
        <v>41</v>
      </c>
      <c r="E507" s="4" t="s">
        <v>787</v>
      </c>
      <c r="F507" s="4">
        <v>2.3824462890625</v>
      </c>
      <c r="G507" s="4" t="s">
        <v>788</v>
      </c>
    </row>
    <row r="508" spans="1:7">
      <c r="A508" s="4" t="s">
        <v>1641</v>
      </c>
      <c r="B508" s="4" t="s">
        <v>1642</v>
      </c>
      <c r="C508" s="4" t="s">
        <v>464</v>
      </c>
      <c r="D508" s="4">
        <v>44</v>
      </c>
      <c r="E508" s="4" t="s">
        <v>1643</v>
      </c>
      <c r="F508" s="4">
        <v>2.37799143791199</v>
      </c>
      <c r="G508" s="4" t="s">
        <v>1644</v>
      </c>
    </row>
    <row r="509" spans="1:7">
      <c r="A509" s="4" t="s">
        <v>11780</v>
      </c>
      <c r="B509" s="4" t="s">
        <v>11781</v>
      </c>
      <c r="C509" s="4" t="s">
        <v>464</v>
      </c>
      <c r="D509" s="4">
        <v>42</v>
      </c>
      <c r="E509" s="4" t="s">
        <v>11782</v>
      </c>
      <c r="F509" s="4">
        <v>2.37758207321167</v>
      </c>
      <c r="G509" s="4" t="s">
        <v>11783</v>
      </c>
    </row>
    <row r="510" spans="1:7">
      <c r="A510" s="4" t="s">
        <v>3656</v>
      </c>
      <c r="B510" s="4" t="s">
        <v>3657</v>
      </c>
      <c r="C510" s="4" t="s">
        <v>464</v>
      </c>
      <c r="D510" s="4">
        <v>48</v>
      </c>
      <c r="E510" s="4" t="s">
        <v>3658</v>
      </c>
      <c r="F510" s="4">
        <v>2.37442755699158</v>
      </c>
      <c r="G510" s="4" t="s">
        <v>3659</v>
      </c>
    </row>
    <row r="511" spans="1:7">
      <c r="A511" s="4" t="s">
        <v>19990</v>
      </c>
      <c r="B511" s="4" t="s">
        <v>19991</v>
      </c>
      <c r="C511" s="4" t="s">
        <v>464</v>
      </c>
      <c r="D511" s="4">
        <v>40</v>
      </c>
      <c r="E511" s="4" t="s">
        <v>19992</v>
      </c>
      <c r="F511" s="4">
        <v>2.37267327308655</v>
      </c>
      <c r="G511" s="4" t="s">
        <v>19993</v>
      </c>
    </row>
    <row r="512" spans="1:7">
      <c r="A512" s="4" t="s">
        <v>3302</v>
      </c>
      <c r="B512" s="4" t="s">
        <v>3303</v>
      </c>
      <c r="C512" s="4" t="s">
        <v>464</v>
      </c>
      <c r="D512" s="4">
        <v>49</v>
      </c>
      <c r="E512" s="4" t="s">
        <v>3304</v>
      </c>
      <c r="F512" s="4">
        <v>2.36275291442871</v>
      </c>
      <c r="G512" s="4" t="s">
        <v>3305</v>
      </c>
    </row>
    <row r="513" spans="1:7">
      <c r="A513" s="4" t="s">
        <v>4779</v>
      </c>
      <c r="B513" s="4" t="s">
        <v>4780</v>
      </c>
      <c r="C513" s="4" t="s">
        <v>464</v>
      </c>
      <c r="D513" s="4">
        <v>41</v>
      </c>
      <c r="E513" s="4" t="s">
        <v>4781</v>
      </c>
      <c r="F513" s="4">
        <v>2.35570168495178</v>
      </c>
      <c r="G513" s="4" t="s">
        <v>4782</v>
      </c>
    </row>
    <row r="514" spans="1:7">
      <c r="A514" s="4" t="s">
        <v>27160</v>
      </c>
      <c r="B514" s="4" t="s">
        <v>27161</v>
      </c>
      <c r="C514" s="4" t="s">
        <v>464</v>
      </c>
      <c r="D514" s="4">
        <v>38</v>
      </c>
      <c r="E514" s="4" t="s">
        <v>27162</v>
      </c>
      <c r="F514" s="4">
        <v>2.35339784622192</v>
      </c>
      <c r="G514" s="4" t="s">
        <v>27163</v>
      </c>
    </row>
    <row r="515" spans="1:7">
      <c r="A515" s="4" t="s">
        <v>503</v>
      </c>
      <c r="B515" s="4" t="s">
        <v>504</v>
      </c>
      <c r="C515" s="4" t="s">
        <v>464</v>
      </c>
      <c r="D515" s="4">
        <v>41</v>
      </c>
      <c r="E515" s="4" t="s">
        <v>505</v>
      </c>
      <c r="F515" s="4">
        <v>2.35299491882324</v>
      </c>
      <c r="G515" s="4" t="s">
        <v>506</v>
      </c>
    </row>
    <row r="516" spans="1:7">
      <c r="A516" s="4" t="s">
        <v>3482</v>
      </c>
      <c r="B516" s="4" t="s">
        <v>3483</v>
      </c>
      <c r="C516" s="4" t="s">
        <v>464</v>
      </c>
      <c r="D516" s="4">
        <v>45</v>
      </c>
      <c r="E516" s="4" t="s">
        <v>3484</v>
      </c>
      <c r="F516" s="4">
        <v>2.34227561950684</v>
      </c>
      <c r="G516" s="4" t="s">
        <v>3485</v>
      </c>
    </row>
    <row r="517" spans="1:7">
      <c r="A517" s="4" t="s">
        <v>8818</v>
      </c>
      <c r="B517" s="4" t="s">
        <v>8819</v>
      </c>
      <c r="C517" s="4" t="s">
        <v>464</v>
      </c>
      <c r="D517" s="4">
        <v>38</v>
      </c>
      <c r="E517" s="4" t="s">
        <v>8820</v>
      </c>
      <c r="F517" s="4">
        <v>2.33732652664185</v>
      </c>
      <c r="G517" s="4" t="s">
        <v>8821</v>
      </c>
    </row>
    <row r="518" spans="1:7">
      <c r="A518" s="4" t="s">
        <v>6771</v>
      </c>
      <c r="B518" s="4" t="s">
        <v>6772</v>
      </c>
      <c r="C518" s="4" t="s">
        <v>464</v>
      </c>
      <c r="D518" s="4">
        <v>49</v>
      </c>
      <c r="E518" s="4" t="s">
        <v>6773</v>
      </c>
      <c r="F518" s="4">
        <v>2.32751107215881</v>
      </c>
      <c r="G518" s="4" t="s">
        <v>6774</v>
      </c>
    </row>
    <row r="519" spans="1:7">
      <c r="A519" s="4" t="s">
        <v>450</v>
      </c>
      <c r="B519" s="4" t="s">
        <v>3255</v>
      </c>
      <c r="C519" s="4" t="s">
        <v>464</v>
      </c>
      <c r="D519" s="4">
        <v>44</v>
      </c>
      <c r="E519" s="4" t="s">
        <v>3256</v>
      </c>
      <c r="F519" s="4">
        <v>2.32307386398315</v>
      </c>
      <c r="G519" s="4" t="s">
        <v>3257</v>
      </c>
    </row>
    <row r="520" spans="1:7">
      <c r="A520" s="4" t="s">
        <v>6062</v>
      </c>
      <c r="B520" s="4" t="s">
        <v>6063</v>
      </c>
      <c r="C520" s="4" t="s">
        <v>464</v>
      </c>
      <c r="D520" s="4">
        <v>48</v>
      </c>
      <c r="E520" s="4" t="s">
        <v>6064</v>
      </c>
      <c r="F520" s="4">
        <v>2.31608033180237</v>
      </c>
      <c r="G520" s="4" t="s">
        <v>6065</v>
      </c>
    </row>
    <row r="521" spans="1:7">
      <c r="A521" s="4" t="s">
        <v>4695</v>
      </c>
      <c r="B521" s="4" t="s">
        <v>4696</v>
      </c>
      <c r="C521" s="4" t="s">
        <v>464</v>
      </c>
      <c r="D521" s="4">
        <v>37</v>
      </c>
      <c r="E521" s="4" t="s">
        <v>4697</v>
      </c>
      <c r="F521" s="4">
        <v>2.31593251228333</v>
      </c>
      <c r="G521" s="4" t="s">
        <v>4698</v>
      </c>
    </row>
    <row r="522" spans="1:7">
      <c r="A522" s="4" t="s">
        <v>4460</v>
      </c>
      <c r="B522" s="4" t="s">
        <v>4461</v>
      </c>
      <c r="C522" s="4" t="s">
        <v>464</v>
      </c>
      <c r="D522" s="4">
        <v>50</v>
      </c>
      <c r="E522" s="4" t="s">
        <v>4462</v>
      </c>
      <c r="F522" s="4">
        <v>2.30762791633606</v>
      </c>
      <c r="G522" s="4" t="s">
        <v>4463</v>
      </c>
    </row>
    <row r="523" spans="1:7">
      <c r="A523" s="4" t="s">
        <v>351</v>
      </c>
      <c r="B523" s="4" t="s">
        <v>2135</v>
      </c>
      <c r="C523" s="4" t="s">
        <v>464</v>
      </c>
      <c r="D523" s="4">
        <v>50</v>
      </c>
      <c r="E523" s="4" t="s">
        <v>2136</v>
      </c>
      <c r="F523" s="4">
        <v>2.3069760799408</v>
      </c>
      <c r="G523" s="4" t="s">
        <v>2137</v>
      </c>
    </row>
    <row r="524" spans="1:7">
      <c r="A524" s="4" t="s">
        <v>7517</v>
      </c>
      <c r="B524" s="4" t="s">
        <v>7518</v>
      </c>
      <c r="C524" s="4" t="s">
        <v>464</v>
      </c>
      <c r="D524" s="4">
        <v>41</v>
      </c>
      <c r="E524" s="4" t="s">
        <v>7519</v>
      </c>
      <c r="F524" s="4">
        <v>2.2934467792511</v>
      </c>
      <c r="G524" s="4" t="s">
        <v>7520</v>
      </c>
    </row>
    <row r="525" spans="1:7">
      <c r="A525" s="4" t="s">
        <v>4058</v>
      </c>
      <c r="B525" s="4" t="s">
        <v>4059</v>
      </c>
      <c r="C525" s="4" t="s">
        <v>464</v>
      </c>
      <c r="D525" s="4">
        <v>49</v>
      </c>
      <c r="E525" s="4" t="s">
        <v>4060</v>
      </c>
      <c r="F525" s="4">
        <v>2.28948736190796</v>
      </c>
      <c r="G525" s="4" t="s">
        <v>4061</v>
      </c>
    </row>
    <row r="526" spans="1:7">
      <c r="A526" s="4" t="s">
        <v>54246</v>
      </c>
      <c r="B526" s="4" t="s">
        <v>54247</v>
      </c>
      <c r="C526" s="4" t="s">
        <v>464</v>
      </c>
      <c r="D526" s="4">
        <v>36</v>
      </c>
      <c r="E526" s="4" t="s">
        <v>54248</v>
      </c>
      <c r="F526" s="4">
        <v>2.28433728218079</v>
      </c>
      <c r="G526" s="4" t="s">
        <v>54249</v>
      </c>
    </row>
    <row r="527" spans="1:7">
      <c r="A527" s="4" t="s">
        <v>306</v>
      </c>
      <c r="B527" s="4" t="s">
        <v>14756</v>
      </c>
      <c r="C527" s="4" t="s">
        <v>464</v>
      </c>
      <c r="D527" s="4">
        <v>46</v>
      </c>
      <c r="E527" s="4" t="s">
        <v>14757</v>
      </c>
      <c r="F527" s="4">
        <v>2.28353786468506</v>
      </c>
      <c r="G527" s="4" t="s">
        <v>14758</v>
      </c>
    </row>
    <row r="528" spans="1:7">
      <c r="A528" s="4" t="s">
        <v>316</v>
      </c>
      <c r="B528" s="4" t="s">
        <v>1728</v>
      </c>
      <c r="C528" s="4" t="s">
        <v>464</v>
      </c>
      <c r="D528" s="4">
        <v>50</v>
      </c>
      <c r="E528" s="4" t="s">
        <v>1729</v>
      </c>
      <c r="F528" s="4">
        <v>2.27938103675842</v>
      </c>
      <c r="G528" s="4" t="s">
        <v>1730</v>
      </c>
    </row>
    <row r="529" spans="1:7">
      <c r="A529" s="4" t="s">
        <v>348</v>
      </c>
      <c r="B529" s="4" t="s">
        <v>2982</v>
      </c>
      <c r="C529" s="4" t="s">
        <v>464</v>
      </c>
      <c r="D529" s="4">
        <v>50</v>
      </c>
      <c r="E529" s="4" t="s">
        <v>2983</v>
      </c>
      <c r="F529" s="4">
        <v>2.27779459953308</v>
      </c>
      <c r="G529" s="4" t="s">
        <v>2984</v>
      </c>
    </row>
    <row r="530" spans="1:7">
      <c r="A530" s="4" t="s">
        <v>379</v>
      </c>
      <c r="B530" s="4" t="s">
        <v>2725</v>
      </c>
      <c r="C530" s="4" t="s">
        <v>464</v>
      </c>
      <c r="D530" s="4">
        <v>48</v>
      </c>
      <c r="E530" s="4" t="s">
        <v>2726</v>
      </c>
      <c r="F530" s="4">
        <v>2.26363110542297</v>
      </c>
      <c r="G530" s="4" t="s">
        <v>2727</v>
      </c>
    </row>
    <row r="531" spans="1:7">
      <c r="A531" s="4" t="s">
        <v>289</v>
      </c>
      <c r="B531" s="4" t="s">
        <v>4636</v>
      </c>
      <c r="C531" s="4" t="s">
        <v>464</v>
      </c>
      <c r="D531" s="4">
        <v>47</v>
      </c>
      <c r="E531" s="4" t="s">
        <v>4637</v>
      </c>
      <c r="F531" s="4">
        <v>2.25930881500244</v>
      </c>
      <c r="G531" s="4" t="s">
        <v>4638</v>
      </c>
    </row>
    <row r="532" spans="1:7">
      <c r="A532" s="4" t="s">
        <v>7326</v>
      </c>
      <c r="B532" s="4" t="s">
        <v>7327</v>
      </c>
      <c r="C532" s="4" t="s">
        <v>464</v>
      </c>
      <c r="D532" s="4">
        <v>43</v>
      </c>
      <c r="E532" s="4" t="s">
        <v>7328</v>
      </c>
      <c r="F532" s="4">
        <v>2.24865484237671</v>
      </c>
      <c r="G532" s="4" t="s">
        <v>7329</v>
      </c>
    </row>
    <row r="533" spans="1:7">
      <c r="A533" s="4" t="s">
        <v>29543</v>
      </c>
      <c r="B533" s="4" t="s">
        <v>29544</v>
      </c>
      <c r="C533" s="4" t="s">
        <v>464</v>
      </c>
      <c r="D533" s="4">
        <v>33</v>
      </c>
      <c r="E533" s="4" t="s">
        <v>29545</v>
      </c>
      <c r="F533" s="4">
        <v>2.24364447593689</v>
      </c>
      <c r="G533" s="4" t="s">
        <v>29546</v>
      </c>
    </row>
    <row r="534" spans="1:7">
      <c r="A534" s="4" t="s">
        <v>2533</v>
      </c>
      <c r="B534" s="4" t="s">
        <v>2534</v>
      </c>
      <c r="C534" s="4" t="s">
        <v>464</v>
      </c>
      <c r="D534" s="4">
        <v>41</v>
      </c>
      <c r="E534" s="4" t="s">
        <v>2535</v>
      </c>
      <c r="F534" s="4">
        <v>2.23664283752441</v>
      </c>
      <c r="G534" s="4" t="s">
        <v>2536</v>
      </c>
    </row>
    <row r="535" spans="1:7">
      <c r="A535" s="4" t="s">
        <v>3900</v>
      </c>
      <c r="B535" s="4" t="s">
        <v>3901</v>
      </c>
      <c r="C535" s="4" t="s">
        <v>464</v>
      </c>
      <c r="D535" s="4">
        <v>42</v>
      </c>
      <c r="E535" s="4" t="s">
        <v>3902</v>
      </c>
      <c r="F535" s="4">
        <v>2.23472428321838</v>
      </c>
      <c r="G535" s="4" t="s">
        <v>3903</v>
      </c>
    </row>
    <row r="536" spans="1:7">
      <c r="A536" s="4" t="s">
        <v>26195</v>
      </c>
      <c r="B536" s="4" t="s">
        <v>26196</v>
      </c>
      <c r="C536" s="4" t="s">
        <v>464</v>
      </c>
      <c r="D536" s="4">
        <v>45</v>
      </c>
      <c r="E536" s="4" t="s">
        <v>26197</v>
      </c>
      <c r="F536" s="4">
        <v>2.22665643692017</v>
      </c>
      <c r="G536" s="4" t="s">
        <v>26198</v>
      </c>
    </row>
    <row r="537" spans="1:7">
      <c r="A537" s="4" t="s">
        <v>1688</v>
      </c>
      <c r="B537" s="4" t="s">
        <v>1689</v>
      </c>
      <c r="C537" s="4" t="s">
        <v>464</v>
      </c>
      <c r="D537" s="4">
        <v>45</v>
      </c>
      <c r="E537" s="4" t="s">
        <v>1690</v>
      </c>
      <c r="F537" s="4">
        <v>2.22457981109619</v>
      </c>
      <c r="G537" s="4" t="s">
        <v>1691</v>
      </c>
    </row>
    <row r="538" spans="1:7">
      <c r="A538" s="4" t="s">
        <v>9216</v>
      </c>
      <c r="B538" s="4" t="s">
        <v>9217</v>
      </c>
      <c r="C538" s="4" t="s">
        <v>464</v>
      </c>
      <c r="D538" s="4">
        <v>41</v>
      </c>
      <c r="E538" s="4" t="s">
        <v>9218</v>
      </c>
      <c r="F538" s="4">
        <v>2.22221040725708</v>
      </c>
      <c r="G538" s="4" t="s">
        <v>9219</v>
      </c>
    </row>
    <row r="539" spans="1:7">
      <c r="A539" s="4" t="s">
        <v>2576</v>
      </c>
      <c r="B539" s="4" t="s">
        <v>2577</v>
      </c>
      <c r="C539" s="4" t="s">
        <v>464</v>
      </c>
      <c r="D539" s="4">
        <v>42</v>
      </c>
      <c r="E539" s="4" t="s">
        <v>2578</v>
      </c>
      <c r="F539" s="4">
        <v>2.20915722846985</v>
      </c>
      <c r="G539" s="4" t="s">
        <v>2579</v>
      </c>
    </row>
    <row r="540" spans="1:7">
      <c r="A540" s="4" t="s">
        <v>411</v>
      </c>
      <c r="B540" s="4" t="s">
        <v>3793</v>
      </c>
      <c r="C540" s="4" t="s">
        <v>464</v>
      </c>
      <c r="D540" s="4">
        <v>46</v>
      </c>
      <c r="E540" s="4" t="s">
        <v>3794</v>
      </c>
      <c r="F540" s="4">
        <v>2.20901393890381</v>
      </c>
      <c r="G540" s="4" t="s">
        <v>3795</v>
      </c>
    </row>
    <row r="541" spans="1:7">
      <c r="A541" s="4" t="s">
        <v>27344</v>
      </c>
      <c r="B541" s="4" t="s">
        <v>27345</v>
      </c>
      <c r="C541" s="4" t="s">
        <v>464</v>
      </c>
      <c r="D541" s="4">
        <v>37</v>
      </c>
      <c r="E541" s="4" t="s">
        <v>27346</v>
      </c>
      <c r="F541" s="4">
        <v>2.20901393890381</v>
      </c>
      <c r="G541" s="4" t="s">
        <v>27347</v>
      </c>
    </row>
    <row r="542" spans="1:7">
      <c r="A542" s="4" t="s">
        <v>20238</v>
      </c>
      <c r="B542" s="4" t="s">
        <v>20239</v>
      </c>
      <c r="C542" s="4" t="s">
        <v>464</v>
      </c>
      <c r="D542" s="4">
        <v>47</v>
      </c>
      <c r="E542" s="4" t="s">
        <v>20240</v>
      </c>
      <c r="F542" s="4">
        <v>2.20038771629333</v>
      </c>
      <c r="G542" s="4" t="s">
        <v>20241</v>
      </c>
    </row>
    <row r="543" spans="1:7">
      <c r="A543" s="4" t="s">
        <v>13949</v>
      </c>
      <c r="B543" s="4" t="s">
        <v>13950</v>
      </c>
      <c r="C543" s="4" t="s">
        <v>464</v>
      </c>
      <c r="D543" s="4">
        <v>45</v>
      </c>
      <c r="E543" s="4" t="s">
        <v>13951</v>
      </c>
      <c r="F543" s="4">
        <v>2.20038771629333</v>
      </c>
      <c r="G543" s="4" t="s">
        <v>13952</v>
      </c>
    </row>
    <row r="544" spans="1:7">
      <c r="A544" s="4" t="s">
        <v>6173</v>
      </c>
      <c r="B544" s="4" t="s">
        <v>6174</v>
      </c>
      <c r="C544" s="4" t="s">
        <v>464</v>
      </c>
      <c r="D544" s="4">
        <v>37</v>
      </c>
      <c r="E544" s="4" t="s">
        <v>6175</v>
      </c>
      <c r="F544" s="4">
        <v>2.20038771629333</v>
      </c>
      <c r="G544" s="4" t="s">
        <v>6176</v>
      </c>
    </row>
    <row r="545" spans="1:7">
      <c r="A545" s="4" t="s">
        <v>6197</v>
      </c>
      <c r="B545" s="4" t="s">
        <v>6198</v>
      </c>
      <c r="C545" s="4" t="s">
        <v>464</v>
      </c>
      <c r="D545" s="4">
        <v>19</v>
      </c>
      <c r="E545" s="4" t="s">
        <v>6199</v>
      </c>
      <c r="F545" s="4">
        <v>2.20038771629333</v>
      </c>
      <c r="G545" s="4" t="s">
        <v>6200</v>
      </c>
    </row>
    <row r="546" spans="1:7">
      <c r="A546" s="4" t="s">
        <v>54250</v>
      </c>
      <c r="B546" s="4" t="s">
        <v>54251</v>
      </c>
      <c r="C546" s="4" t="s">
        <v>551</v>
      </c>
      <c r="D546" s="4">
        <v>11</v>
      </c>
      <c r="E546" s="4" t="s">
        <v>54252</v>
      </c>
      <c r="F546" s="4">
        <v>2.20038771629333</v>
      </c>
      <c r="G546" s="4" t="s">
        <v>54253</v>
      </c>
    </row>
    <row r="547" spans="1:7">
      <c r="A547" s="4" t="s">
        <v>19144</v>
      </c>
      <c r="B547" s="4" t="s">
        <v>19145</v>
      </c>
      <c r="C547" s="4" t="s">
        <v>551</v>
      </c>
      <c r="D547" s="4">
        <v>11</v>
      </c>
      <c r="E547" s="4" t="s">
        <v>19146</v>
      </c>
      <c r="F547" s="4">
        <v>2.20038771629333</v>
      </c>
      <c r="G547" s="4" t="s">
        <v>19147</v>
      </c>
    </row>
    <row r="548" spans="1:7">
      <c r="A548" s="4" t="s">
        <v>10396</v>
      </c>
      <c r="B548" s="4" t="s">
        <v>10397</v>
      </c>
      <c r="C548" s="4" t="s">
        <v>464</v>
      </c>
      <c r="D548" s="4">
        <v>42</v>
      </c>
      <c r="E548" s="4" t="s">
        <v>10398</v>
      </c>
      <c r="F548" s="4">
        <v>2.20034718513489</v>
      </c>
      <c r="G548" s="4" t="s">
        <v>10399</v>
      </c>
    </row>
    <row r="549" spans="1:7">
      <c r="A549" s="4" t="s">
        <v>7545</v>
      </c>
      <c r="B549" s="4" t="s">
        <v>7546</v>
      </c>
      <c r="C549" s="4" t="s">
        <v>464</v>
      </c>
      <c r="D549" s="4">
        <v>45</v>
      </c>
      <c r="E549" s="4" t="s">
        <v>7547</v>
      </c>
      <c r="F549" s="4">
        <v>2.18553948402405</v>
      </c>
      <c r="G549" s="4" t="s">
        <v>7548</v>
      </c>
    </row>
    <row r="550" spans="1:7">
      <c r="A550" s="4" t="s">
        <v>19648</v>
      </c>
      <c r="B550" s="4" t="s">
        <v>19649</v>
      </c>
      <c r="C550" s="4" t="s">
        <v>464</v>
      </c>
      <c r="D550" s="4">
        <v>18</v>
      </c>
      <c r="E550" s="4" t="s">
        <v>19650</v>
      </c>
      <c r="F550" s="4">
        <v>2.18509554862976</v>
      </c>
      <c r="G550" s="4" t="s">
        <v>19651</v>
      </c>
    </row>
    <row r="551" spans="1:7">
      <c r="A551" s="4" t="s">
        <v>1236</v>
      </c>
      <c r="B551" s="4" t="s">
        <v>1237</v>
      </c>
      <c r="C551" s="4" t="s">
        <v>464</v>
      </c>
      <c r="D551" s="4">
        <v>49</v>
      </c>
      <c r="E551" s="4" t="s">
        <v>1238</v>
      </c>
      <c r="F551" s="4">
        <v>2.18205523490906</v>
      </c>
      <c r="G551" s="4" t="s">
        <v>1239</v>
      </c>
    </row>
    <row r="552" spans="1:7">
      <c r="A552" s="4" t="s">
        <v>570</v>
      </c>
      <c r="B552" s="4" t="s">
        <v>571</v>
      </c>
      <c r="C552" s="4" t="s">
        <v>464</v>
      </c>
      <c r="D552" s="4">
        <v>49</v>
      </c>
      <c r="E552" s="4" t="s">
        <v>572</v>
      </c>
      <c r="F552" s="4">
        <v>2.18148827552795</v>
      </c>
      <c r="G552" s="4" t="s">
        <v>573</v>
      </c>
    </row>
    <row r="553" spans="1:7">
      <c r="A553" s="4" t="s">
        <v>10582</v>
      </c>
      <c r="B553" s="4" t="s">
        <v>10583</v>
      </c>
      <c r="C553" s="4" t="s">
        <v>464</v>
      </c>
      <c r="D553" s="4">
        <v>48</v>
      </c>
      <c r="E553" s="4" t="s">
        <v>10584</v>
      </c>
      <c r="F553" s="4">
        <v>2.17945957183838</v>
      </c>
      <c r="G553" s="4" t="s">
        <v>10585</v>
      </c>
    </row>
    <row r="554" spans="1:7">
      <c r="A554" s="4" t="s">
        <v>3749</v>
      </c>
      <c r="B554" s="4" t="s">
        <v>3750</v>
      </c>
      <c r="C554" s="4" t="s">
        <v>464</v>
      </c>
      <c r="D554" s="4">
        <v>44</v>
      </c>
      <c r="E554" s="4" t="s">
        <v>3751</v>
      </c>
      <c r="F554" s="4">
        <v>2.16749334335327</v>
      </c>
      <c r="G554" s="4" t="s">
        <v>3752</v>
      </c>
    </row>
    <row r="555" spans="1:7">
      <c r="A555" s="4" t="s">
        <v>2789</v>
      </c>
      <c r="B555" s="4" t="s">
        <v>2790</v>
      </c>
      <c r="C555" s="4" t="s">
        <v>464</v>
      </c>
      <c r="D555" s="4">
        <v>43</v>
      </c>
      <c r="E555" s="4" t="s">
        <v>2791</v>
      </c>
      <c r="F555" s="4">
        <v>2.15737056732178</v>
      </c>
      <c r="G555" s="4" t="s">
        <v>2792</v>
      </c>
    </row>
    <row r="556" spans="1:7">
      <c r="A556" s="4" t="s">
        <v>14640</v>
      </c>
      <c r="B556" s="4" t="s">
        <v>14641</v>
      </c>
      <c r="C556" s="4" t="s">
        <v>464</v>
      </c>
      <c r="D556" s="4">
        <v>47</v>
      </c>
      <c r="E556" s="4" t="s">
        <v>14642</v>
      </c>
      <c r="F556" s="4">
        <v>2.1553909778595</v>
      </c>
      <c r="G556" s="4" t="s">
        <v>14643</v>
      </c>
    </row>
    <row r="557" spans="1:7">
      <c r="A557" s="4" t="s">
        <v>9172</v>
      </c>
      <c r="B557" s="4" t="s">
        <v>9173</v>
      </c>
      <c r="C557" s="4" t="s">
        <v>464</v>
      </c>
      <c r="D557" s="4">
        <v>44</v>
      </c>
      <c r="E557" s="4" t="s">
        <v>9174</v>
      </c>
      <c r="F557" s="4">
        <v>2.15273356437683</v>
      </c>
      <c r="G557" s="4" t="s">
        <v>9175</v>
      </c>
    </row>
    <row r="558" spans="1:7">
      <c r="A558" s="4" t="s">
        <v>27080</v>
      </c>
      <c r="B558" s="4" t="s">
        <v>27081</v>
      </c>
      <c r="C558" s="4" t="s">
        <v>464</v>
      </c>
      <c r="D558" s="4">
        <v>41</v>
      </c>
      <c r="E558" s="4" t="s">
        <v>27082</v>
      </c>
      <c r="F558" s="4">
        <v>2.15268063545227</v>
      </c>
      <c r="G558" s="4" t="s">
        <v>27083</v>
      </c>
    </row>
    <row r="559" spans="1:7">
      <c r="A559" s="4" t="s">
        <v>24698</v>
      </c>
      <c r="B559" s="4" t="s">
        <v>24699</v>
      </c>
      <c r="C559" s="4" t="s">
        <v>464</v>
      </c>
      <c r="D559" s="4">
        <v>38</v>
      </c>
      <c r="E559" s="4" t="s">
        <v>24700</v>
      </c>
      <c r="F559" s="4">
        <v>2.15268063545227</v>
      </c>
      <c r="G559" s="4" t="s">
        <v>24701</v>
      </c>
    </row>
    <row r="560" spans="1:7">
      <c r="A560" s="4" t="s">
        <v>9362</v>
      </c>
      <c r="B560" s="4" t="s">
        <v>9363</v>
      </c>
      <c r="C560" s="4" t="s">
        <v>464</v>
      </c>
      <c r="D560" s="4">
        <v>46</v>
      </c>
      <c r="E560" s="4" t="s">
        <v>9364</v>
      </c>
      <c r="F560" s="4">
        <v>2.15088510513306</v>
      </c>
      <c r="G560" s="4" t="s">
        <v>9365</v>
      </c>
    </row>
    <row r="561" spans="1:7">
      <c r="A561" s="4" t="s">
        <v>5630</v>
      </c>
      <c r="B561" s="4" t="s">
        <v>5631</v>
      </c>
      <c r="C561" s="4" t="s">
        <v>464</v>
      </c>
      <c r="D561" s="4">
        <v>42</v>
      </c>
      <c r="E561" s="4" t="s">
        <v>5632</v>
      </c>
      <c r="F561" s="4">
        <v>2.14769124984741</v>
      </c>
      <c r="G561" s="4" t="s">
        <v>5633</v>
      </c>
    </row>
    <row r="562" spans="1:7">
      <c r="A562" s="4" t="s">
        <v>11538</v>
      </c>
      <c r="B562" s="4" t="s">
        <v>11539</v>
      </c>
      <c r="C562" s="4" t="s">
        <v>464</v>
      </c>
      <c r="D562" s="4">
        <v>37</v>
      </c>
      <c r="E562" s="4" t="s">
        <v>11540</v>
      </c>
      <c r="F562" s="4">
        <v>2.1471962928772</v>
      </c>
      <c r="G562" s="4" t="s">
        <v>11541</v>
      </c>
    </row>
    <row r="563" spans="1:7">
      <c r="A563" s="4" t="s">
        <v>20210</v>
      </c>
      <c r="B563" s="4" t="s">
        <v>20211</v>
      </c>
      <c r="C563" s="4" t="s">
        <v>464</v>
      </c>
      <c r="D563" s="4">
        <v>42</v>
      </c>
      <c r="E563" s="4" t="s">
        <v>20212</v>
      </c>
      <c r="F563" s="4">
        <v>2.14565014839172</v>
      </c>
      <c r="G563" s="4" t="s">
        <v>20213</v>
      </c>
    </row>
    <row r="564" spans="1:7">
      <c r="A564" s="4" t="s">
        <v>5891</v>
      </c>
      <c r="B564" s="4" t="s">
        <v>5892</v>
      </c>
      <c r="C564" s="4" t="s">
        <v>464</v>
      </c>
      <c r="D564" s="4">
        <v>48</v>
      </c>
      <c r="E564" s="4" t="s">
        <v>5893</v>
      </c>
      <c r="F564" s="4">
        <v>2.14535903930664</v>
      </c>
      <c r="G564" s="4" t="s">
        <v>5894</v>
      </c>
    </row>
    <row r="565" spans="1:7">
      <c r="A565" s="4" t="s">
        <v>12489</v>
      </c>
      <c r="B565" s="4" t="s">
        <v>12490</v>
      </c>
      <c r="C565" s="4" t="s">
        <v>464</v>
      </c>
      <c r="D565" s="4">
        <v>40</v>
      </c>
      <c r="E565" s="4" t="s">
        <v>12491</v>
      </c>
      <c r="F565" s="4">
        <v>2.14497327804565</v>
      </c>
      <c r="G565" s="4" t="s">
        <v>12492</v>
      </c>
    </row>
    <row r="566" spans="1:7">
      <c r="A566" s="4" t="s">
        <v>13386</v>
      </c>
      <c r="B566" s="4" t="s">
        <v>13387</v>
      </c>
      <c r="C566" s="4" t="s">
        <v>464</v>
      </c>
      <c r="D566" s="4">
        <v>47</v>
      </c>
      <c r="E566" s="4" t="s">
        <v>13388</v>
      </c>
      <c r="F566" s="4">
        <v>2.14328598976135</v>
      </c>
      <c r="G566" s="4" t="s">
        <v>13389</v>
      </c>
    </row>
    <row r="567" spans="1:7">
      <c r="A567" s="4" t="s">
        <v>18182</v>
      </c>
      <c r="B567" s="4" t="s">
        <v>18183</v>
      </c>
      <c r="C567" s="4" t="s">
        <v>464</v>
      </c>
      <c r="D567" s="4">
        <v>40</v>
      </c>
      <c r="E567" s="4" t="s">
        <v>18184</v>
      </c>
      <c r="F567" s="4">
        <v>2.14328598976135</v>
      </c>
      <c r="G567" s="4" t="s">
        <v>18185</v>
      </c>
    </row>
    <row r="568" spans="1:7">
      <c r="A568" s="4" t="s">
        <v>24478</v>
      </c>
      <c r="B568" s="4" t="s">
        <v>24479</v>
      </c>
      <c r="C568" s="4" t="s">
        <v>464</v>
      </c>
      <c r="D568" s="4">
        <v>40</v>
      </c>
      <c r="E568" s="4" t="s">
        <v>24480</v>
      </c>
      <c r="F568" s="4">
        <v>2.14328598976135</v>
      </c>
      <c r="G568" s="4" t="s">
        <v>24481</v>
      </c>
    </row>
    <row r="569" spans="1:7">
      <c r="A569" s="4" t="s">
        <v>22006</v>
      </c>
      <c r="B569" s="4" t="s">
        <v>22007</v>
      </c>
      <c r="C569" s="4" t="s">
        <v>464</v>
      </c>
      <c r="D569" s="4">
        <v>39</v>
      </c>
      <c r="E569" s="4" t="s">
        <v>22008</v>
      </c>
      <c r="F569" s="4">
        <v>2.14328598976135</v>
      </c>
      <c r="G569" s="4" t="s">
        <v>22009</v>
      </c>
    </row>
    <row r="570" spans="1:7">
      <c r="A570" s="4" t="s">
        <v>40008</v>
      </c>
      <c r="B570" s="4" t="s">
        <v>40009</v>
      </c>
      <c r="C570" s="4" t="s">
        <v>464</v>
      </c>
      <c r="D570" s="4">
        <v>38</v>
      </c>
      <c r="E570" s="4" t="s">
        <v>40010</v>
      </c>
      <c r="F570" s="4">
        <v>2.14328598976135</v>
      </c>
      <c r="G570" s="4" t="s">
        <v>40011</v>
      </c>
    </row>
    <row r="571" spans="1:7">
      <c r="A571" s="4" t="s">
        <v>28844</v>
      </c>
      <c r="B571" s="4" t="s">
        <v>28845</v>
      </c>
      <c r="C571" s="4" t="s">
        <v>464</v>
      </c>
      <c r="D571" s="4">
        <v>34</v>
      </c>
      <c r="E571" s="4" t="s">
        <v>28846</v>
      </c>
      <c r="F571" s="4">
        <v>2.14328598976135</v>
      </c>
      <c r="G571" s="4" t="s">
        <v>28847</v>
      </c>
    </row>
    <row r="572" spans="1:7">
      <c r="A572" s="4" t="s">
        <v>31768</v>
      </c>
      <c r="B572" s="4" t="s">
        <v>31769</v>
      </c>
      <c r="C572" s="4" t="s">
        <v>464</v>
      </c>
      <c r="D572" s="4">
        <v>33</v>
      </c>
      <c r="E572" s="4" t="s">
        <v>31770</v>
      </c>
      <c r="F572" s="4">
        <v>2.14328598976135</v>
      </c>
      <c r="G572" s="4" t="s">
        <v>31771</v>
      </c>
    </row>
    <row r="573" spans="1:7">
      <c r="A573" s="4" t="s">
        <v>22340</v>
      </c>
      <c r="B573" s="4" t="s">
        <v>22341</v>
      </c>
      <c r="C573" s="4" t="s">
        <v>464</v>
      </c>
      <c r="D573" s="4">
        <v>27</v>
      </c>
      <c r="E573" s="4" t="s">
        <v>22342</v>
      </c>
      <c r="F573" s="4">
        <v>2.14328598976135</v>
      </c>
      <c r="G573" s="4" t="s">
        <v>22343</v>
      </c>
    </row>
    <row r="574" spans="1:7">
      <c r="A574" s="4" t="s">
        <v>15675</v>
      </c>
      <c r="B574" s="4" t="s">
        <v>15676</v>
      </c>
      <c r="C574" s="4" t="s">
        <v>551</v>
      </c>
      <c r="D574" s="4">
        <v>26</v>
      </c>
      <c r="E574" s="4" t="s">
        <v>15677</v>
      </c>
      <c r="F574" s="4">
        <v>2.12627267837524</v>
      </c>
      <c r="G574" s="4" t="s">
        <v>15678</v>
      </c>
    </row>
    <row r="575" spans="1:7">
      <c r="A575" s="4" t="s">
        <v>8284</v>
      </c>
      <c r="B575" s="4" t="s">
        <v>8285</v>
      </c>
      <c r="C575" s="4" t="s">
        <v>551</v>
      </c>
      <c r="D575" s="4">
        <v>20</v>
      </c>
      <c r="E575" s="4" t="s">
        <v>8286</v>
      </c>
      <c r="F575" s="4">
        <v>2.12566661834717</v>
      </c>
      <c r="G575" s="4" t="s">
        <v>8287</v>
      </c>
    </row>
    <row r="576" spans="1:7">
      <c r="A576" s="4" t="s">
        <v>13865</v>
      </c>
      <c r="B576" s="4" t="s">
        <v>13866</v>
      </c>
      <c r="C576" s="4" t="s">
        <v>464</v>
      </c>
      <c r="D576" s="4">
        <v>39</v>
      </c>
      <c r="E576" s="4" t="s">
        <v>13867</v>
      </c>
      <c r="F576" s="4">
        <v>2.12262535095215</v>
      </c>
      <c r="G576" s="4" t="s">
        <v>13868</v>
      </c>
    </row>
    <row r="577" spans="1:7">
      <c r="A577" s="4" t="s">
        <v>3596</v>
      </c>
      <c r="B577" s="4" t="s">
        <v>3597</v>
      </c>
      <c r="C577" s="4" t="s">
        <v>464</v>
      </c>
      <c r="D577" s="4">
        <v>49</v>
      </c>
      <c r="E577" s="4" t="s">
        <v>3598</v>
      </c>
      <c r="F577" s="4">
        <v>2.10613489151001</v>
      </c>
      <c r="G577" s="4" t="s">
        <v>3599</v>
      </c>
    </row>
    <row r="578" spans="1:7">
      <c r="A578" s="4" t="s">
        <v>4199</v>
      </c>
      <c r="B578" s="4" t="s">
        <v>4200</v>
      </c>
      <c r="C578" s="4" t="s">
        <v>464</v>
      </c>
      <c r="D578" s="4">
        <v>43</v>
      </c>
      <c r="E578" s="4" t="s">
        <v>4201</v>
      </c>
      <c r="F578" s="4">
        <v>2.10125207901001</v>
      </c>
      <c r="G578" s="4" t="s">
        <v>4202</v>
      </c>
    </row>
    <row r="579" spans="1:7">
      <c r="A579" s="4" t="s">
        <v>10527</v>
      </c>
      <c r="B579" s="4" t="s">
        <v>10528</v>
      </c>
      <c r="C579" s="4" t="s">
        <v>464</v>
      </c>
      <c r="D579" s="4">
        <v>38</v>
      </c>
      <c r="E579" s="4" t="s">
        <v>10529</v>
      </c>
      <c r="F579" s="4">
        <v>2.08473706245422</v>
      </c>
      <c r="G579" s="4" t="s">
        <v>10530</v>
      </c>
    </row>
    <row r="580" spans="1:7">
      <c r="A580" s="4" t="s">
        <v>13450</v>
      </c>
      <c r="B580" s="4" t="s">
        <v>13451</v>
      </c>
      <c r="C580" s="4" t="s">
        <v>464</v>
      </c>
      <c r="D580" s="4">
        <v>45</v>
      </c>
      <c r="E580" s="4" t="s">
        <v>13452</v>
      </c>
      <c r="F580" s="4">
        <v>2.08112955093384</v>
      </c>
      <c r="G580" s="4" t="s">
        <v>13453</v>
      </c>
    </row>
    <row r="581" spans="1:7">
      <c r="A581" s="4" t="s">
        <v>356</v>
      </c>
      <c r="B581" s="4" t="s">
        <v>5054</v>
      </c>
      <c r="C581" s="4" t="s">
        <v>464</v>
      </c>
      <c r="D581" s="4">
        <v>46</v>
      </c>
      <c r="E581" s="4" t="s">
        <v>5055</v>
      </c>
      <c r="F581" s="4">
        <v>2.07953238487244</v>
      </c>
      <c r="G581" s="4" t="s">
        <v>5056</v>
      </c>
    </row>
    <row r="582" spans="1:7">
      <c r="A582" s="4" t="s">
        <v>3652</v>
      </c>
      <c r="B582" s="4" t="s">
        <v>3653</v>
      </c>
      <c r="C582" s="4" t="s">
        <v>464</v>
      </c>
      <c r="D582" s="4">
        <v>40</v>
      </c>
      <c r="E582" s="4" t="s">
        <v>3654</v>
      </c>
      <c r="F582" s="4">
        <v>2.07474279403687</v>
      </c>
      <c r="G582" s="4" t="s">
        <v>3655</v>
      </c>
    </row>
    <row r="583" spans="1:7">
      <c r="A583" s="4" t="s">
        <v>2037</v>
      </c>
      <c r="B583" s="4" t="s">
        <v>2038</v>
      </c>
      <c r="C583" s="4" t="s">
        <v>464</v>
      </c>
      <c r="D583" s="4">
        <v>39</v>
      </c>
      <c r="E583" s="4" t="s">
        <v>2039</v>
      </c>
      <c r="F583" s="4">
        <v>2.07474279403687</v>
      </c>
      <c r="G583" s="4" t="s">
        <v>2040</v>
      </c>
    </row>
    <row r="584" spans="1:7">
      <c r="A584" s="4" t="s">
        <v>6181</v>
      </c>
      <c r="B584" s="4" t="s">
        <v>6182</v>
      </c>
      <c r="C584" s="4" t="s">
        <v>464</v>
      </c>
      <c r="D584" s="4">
        <v>46</v>
      </c>
      <c r="E584" s="4" t="s">
        <v>6183</v>
      </c>
      <c r="F584" s="4">
        <v>2.06842231750488</v>
      </c>
      <c r="G584" s="4" t="s">
        <v>6184</v>
      </c>
    </row>
    <row r="585" spans="1:7">
      <c r="A585" s="4" t="s">
        <v>7666</v>
      </c>
      <c r="B585" s="4" t="s">
        <v>7667</v>
      </c>
      <c r="C585" s="4" t="s">
        <v>464</v>
      </c>
      <c r="D585" s="4">
        <v>40</v>
      </c>
      <c r="E585" s="4" t="s">
        <v>7668</v>
      </c>
      <c r="F585" s="4">
        <v>2.06687760353088</v>
      </c>
      <c r="G585" s="4" t="s">
        <v>7669</v>
      </c>
    </row>
    <row r="586" spans="1:7">
      <c r="A586" s="4" t="s">
        <v>7222</v>
      </c>
      <c r="B586" s="4" t="s">
        <v>7223</v>
      </c>
      <c r="C586" s="4" t="s">
        <v>551</v>
      </c>
      <c r="D586" s="4">
        <v>22</v>
      </c>
      <c r="E586" s="4" t="s">
        <v>7224</v>
      </c>
      <c r="F586" s="4">
        <v>2.06687760353088</v>
      </c>
      <c r="G586" s="4" t="s">
        <v>7225</v>
      </c>
    </row>
    <row r="587" spans="1:7">
      <c r="A587" s="4" t="s">
        <v>16399</v>
      </c>
      <c r="B587" s="4" t="s">
        <v>16400</v>
      </c>
      <c r="C587" s="4" t="s">
        <v>464</v>
      </c>
      <c r="D587" s="4">
        <v>43</v>
      </c>
      <c r="E587" s="4" t="s">
        <v>16401</v>
      </c>
      <c r="F587" s="4">
        <v>2.06682777404785</v>
      </c>
      <c r="G587" s="4" t="s">
        <v>16402</v>
      </c>
    </row>
    <row r="588" spans="1:7">
      <c r="A588" s="4" t="s">
        <v>1794</v>
      </c>
      <c r="B588" s="4" t="s">
        <v>1795</v>
      </c>
      <c r="C588" s="4" t="s">
        <v>464</v>
      </c>
      <c r="D588" s="4">
        <v>48</v>
      </c>
      <c r="E588" s="4" t="s">
        <v>1796</v>
      </c>
      <c r="F588" s="4">
        <v>2.05784606933594</v>
      </c>
      <c r="G588" s="4" t="s">
        <v>1797</v>
      </c>
    </row>
    <row r="589" spans="1:7">
      <c r="A589" s="4" t="s">
        <v>3781</v>
      </c>
      <c r="B589" s="4" t="s">
        <v>3782</v>
      </c>
      <c r="C589" s="4" t="s">
        <v>464</v>
      </c>
      <c r="D589" s="4">
        <v>46</v>
      </c>
      <c r="E589" s="4" t="s">
        <v>3783</v>
      </c>
      <c r="F589" s="4">
        <v>2.05419397354126</v>
      </c>
      <c r="G589" s="4" t="s">
        <v>3784</v>
      </c>
    </row>
    <row r="590" spans="1:7">
      <c r="A590" s="4" t="s">
        <v>7990</v>
      </c>
      <c r="B590" s="4" t="s">
        <v>7991</v>
      </c>
      <c r="C590" s="4" t="s">
        <v>464</v>
      </c>
      <c r="D590" s="4">
        <v>39</v>
      </c>
      <c r="E590" s="4" t="s">
        <v>7992</v>
      </c>
      <c r="F590" s="4">
        <v>2.04207944869995</v>
      </c>
      <c r="G590" s="4" t="s">
        <v>7993</v>
      </c>
    </row>
    <row r="591" spans="1:7">
      <c r="A591" s="4" t="s">
        <v>7073</v>
      </c>
      <c r="B591" s="4" t="s">
        <v>7074</v>
      </c>
      <c r="C591" s="4" t="s">
        <v>464</v>
      </c>
      <c r="D591" s="4">
        <v>48</v>
      </c>
      <c r="E591" s="4" t="s">
        <v>7075</v>
      </c>
      <c r="F591" s="4">
        <v>2.04162859916687</v>
      </c>
      <c r="G591" s="4" t="s">
        <v>7076</v>
      </c>
    </row>
    <row r="592" spans="1:7">
      <c r="A592" s="4" t="s">
        <v>8169</v>
      </c>
      <c r="B592" s="4" t="s">
        <v>8170</v>
      </c>
      <c r="C592" s="4" t="s">
        <v>464</v>
      </c>
      <c r="D592" s="4">
        <v>40</v>
      </c>
      <c r="E592" s="4" t="s">
        <v>8171</v>
      </c>
      <c r="F592" s="4">
        <v>2.02595639228821</v>
      </c>
      <c r="G592" s="4" t="s">
        <v>8172</v>
      </c>
    </row>
    <row r="593" spans="1:7">
      <c r="A593" s="4" t="s">
        <v>13754</v>
      </c>
      <c r="B593" s="4" t="s">
        <v>13755</v>
      </c>
      <c r="C593" s="4" t="s">
        <v>464</v>
      </c>
      <c r="D593" s="4">
        <v>44</v>
      </c>
      <c r="E593" s="4" t="s">
        <v>13756</v>
      </c>
      <c r="F593" s="4">
        <v>2.01392316818237</v>
      </c>
      <c r="G593" s="4" t="s">
        <v>13757</v>
      </c>
    </row>
    <row r="594" spans="1:7">
      <c r="A594" s="4" t="s">
        <v>17890</v>
      </c>
      <c r="B594" s="4" t="s">
        <v>17891</v>
      </c>
      <c r="C594" s="4" t="s">
        <v>464</v>
      </c>
      <c r="D594" s="4">
        <v>42</v>
      </c>
      <c r="E594" s="4" t="s">
        <v>17892</v>
      </c>
      <c r="F594" s="4">
        <v>2.01368689537048</v>
      </c>
      <c r="G594" s="4" t="s">
        <v>17893</v>
      </c>
    </row>
    <row r="595" spans="1:7">
      <c r="A595" s="4" t="s">
        <v>1211</v>
      </c>
      <c r="B595" s="4" t="s">
        <v>1212</v>
      </c>
      <c r="C595" s="4" t="s">
        <v>551</v>
      </c>
      <c r="D595" s="4">
        <v>17</v>
      </c>
      <c r="E595" s="4" t="s">
        <v>1213</v>
      </c>
      <c r="F595" s="4">
        <v>2.01162934303284</v>
      </c>
      <c r="G595" s="4" t="s">
        <v>1214</v>
      </c>
    </row>
    <row r="596" spans="1:7">
      <c r="A596" s="4" t="s">
        <v>13750</v>
      </c>
      <c r="B596" s="4" t="s">
        <v>13751</v>
      </c>
      <c r="C596" s="4" t="s">
        <v>464</v>
      </c>
      <c r="D596" s="4">
        <v>45</v>
      </c>
      <c r="E596" s="4" t="s">
        <v>13752</v>
      </c>
      <c r="F596" s="4">
        <v>2.00782203674316</v>
      </c>
      <c r="G596" s="4" t="s">
        <v>13753</v>
      </c>
    </row>
    <row r="597" spans="1:7">
      <c r="A597" s="4" t="s">
        <v>7183</v>
      </c>
      <c r="B597" s="4" t="s">
        <v>7184</v>
      </c>
      <c r="C597" s="4" t="s">
        <v>464</v>
      </c>
      <c r="D597" s="4">
        <v>42</v>
      </c>
      <c r="E597" s="4" t="s">
        <v>7185</v>
      </c>
      <c r="F597" s="4">
        <v>2.00581645965576</v>
      </c>
      <c r="G597" s="4" t="s">
        <v>7186</v>
      </c>
    </row>
    <row r="598" spans="1:7">
      <c r="A598" s="4" t="s">
        <v>8113</v>
      </c>
      <c r="B598" s="4" t="s">
        <v>8114</v>
      </c>
      <c r="C598" s="4" t="s">
        <v>464</v>
      </c>
      <c r="D598" s="4">
        <v>46</v>
      </c>
      <c r="E598" s="4" t="s">
        <v>8115</v>
      </c>
      <c r="F598" s="4">
        <v>2.00555729866028</v>
      </c>
      <c r="G598" s="4" t="s">
        <v>8116</v>
      </c>
    </row>
    <row r="599" spans="1:7">
      <c r="A599" s="4" t="s">
        <v>4731</v>
      </c>
      <c r="B599" s="4" t="s">
        <v>4732</v>
      </c>
      <c r="C599" s="4" t="s">
        <v>464</v>
      </c>
      <c r="D599" s="4">
        <v>42</v>
      </c>
      <c r="E599" s="4" t="s">
        <v>4733</v>
      </c>
      <c r="F599" s="4">
        <v>2.00113606452942</v>
      </c>
      <c r="G599" s="4" t="s">
        <v>4734</v>
      </c>
    </row>
    <row r="600" spans="1:7">
      <c r="A600" s="4" t="s">
        <v>2632</v>
      </c>
      <c r="B600" s="4" t="s">
        <v>2633</v>
      </c>
      <c r="C600" s="4" t="s">
        <v>464</v>
      </c>
      <c r="D600" s="4">
        <v>44</v>
      </c>
      <c r="E600" s="4" t="s">
        <v>2634</v>
      </c>
      <c r="F600" s="4">
        <v>2.00089359283447</v>
      </c>
      <c r="G600" s="4" t="s">
        <v>2635</v>
      </c>
    </row>
    <row r="601" spans="1:7">
      <c r="A601" s="4" t="s">
        <v>2686</v>
      </c>
      <c r="B601" s="4" t="s">
        <v>2687</v>
      </c>
      <c r="C601" s="4" t="s">
        <v>464</v>
      </c>
      <c r="D601" s="4">
        <v>42</v>
      </c>
      <c r="E601" s="4" t="s">
        <v>2688</v>
      </c>
      <c r="F601" s="4">
        <v>2.00089359283447</v>
      </c>
      <c r="G601" s="4" t="s">
        <v>2689</v>
      </c>
    </row>
    <row r="602" spans="1:7">
      <c r="A602" s="4" t="s">
        <v>5431</v>
      </c>
      <c r="B602" s="4" t="s">
        <v>5432</v>
      </c>
      <c r="C602" s="4" t="s">
        <v>464</v>
      </c>
      <c r="D602" s="4">
        <v>41</v>
      </c>
      <c r="E602" s="4" t="s">
        <v>5433</v>
      </c>
      <c r="F602" s="4">
        <v>2.00089359283447</v>
      </c>
      <c r="G602" s="4" t="s">
        <v>5434</v>
      </c>
    </row>
    <row r="603" spans="1:7">
      <c r="A603" s="4" t="s">
        <v>25923</v>
      </c>
      <c r="B603" s="4" t="s">
        <v>25924</v>
      </c>
      <c r="C603" s="4" t="s">
        <v>464</v>
      </c>
      <c r="D603" s="4">
        <v>39</v>
      </c>
      <c r="E603" s="4" t="s">
        <v>25925</v>
      </c>
      <c r="F603" s="4">
        <v>1.99683809280396</v>
      </c>
      <c r="G603" s="4" t="s">
        <v>25926</v>
      </c>
    </row>
    <row r="604" spans="1:7">
      <c r="A604" s="4" t="s">
        <v>1767</v>
      </c>
      <c r="B604" s="4" t="s">
        <v>1768</v>
      </c>
      <c r="C604" s="4" t="s">
        <v>464</v>
      </c>
      <c r="D604" s="4">
        <v>46</v>
      </c>
      <c r="E604" s="4" t="s">
        <v>1769</v>
      </c>
      <c r="F604" s="4">
        <v>1.99481594562531</v>
      </c>
      <c r="G604" s="4" t="s">
        <v>1770</v>
      </c>
    </row>
    <row r="605" spans="1:7">
      <c r="A605" s="4" t="s">
        <v>1684</v>
      </c>
      <c r="B605" s="4" t="s">
        <v>1685</v>
      </c>
      <c r="C605" s="4" t="s">
        <v>464</v>
      </c>
      <c r="D605" s="4">
        <v>44</v>
      </c>
      <c r="E605" s="4" t="s">
        <v>1686</v>
      </c>
      <c r="F605" s="4">
        <v>1.99481594562531</v>
      </c>
      <c r="G605" s="4" t="s">
        <v>1687</v>
      </c>
    </row>
    <row r="606" spans="1:7">
      <c r="A606" s="4" t="s">
        <v>4496</v>
      </c>
      <c r="B606" s="4" t="s">
        <v>4497</v>
      </c>
      <c r="C606" s="4" t="s">
        <v>464</v>
      </c>
      <c r="D606" s="4">
        <v>41</v>
      </c>
      <c r="E606" s="4" t="s">
        <v>4498</v>
      </c>
      <c r="F606" s="4">
        <v>1.99481594562531</v>
      </c>
      <c r="G606" s="4" t="s">
        <v>4499</v>
      </c>
    </row>
    <row r="607" spans="1:7">
      <c r="A607" s="4" t="s">
        <v>19568</v>
      </c>
      <c r="B607" s="4" t="s">
        <v>19569</v>
      </c>
      <c r="C607" s="4" t="s">
        <v>464</v>
      </c>
      <c r="D607" s="4">
        <v>34</v>
      </c>
      <c r="E607" s="4" t="s">
        <v>19570</v>
      </c>
      <c r="F607" s="4">
        <v>1.99481594562531</v>
      </c>
      <c r="G607" s="4" t="s">
        <v>19571</v>
      </c>
    </row>
    <row r="608" spans="1:7">
      <c r="A608" s="4" t="s">
        <v>9196</v>
      </c>
      <c r="B608" s="4" t="s">
        <v>9197</v>
      </c>
      <c r="C608" s="4" t="s">
        <v>464</v>
      </c>
      <c r="D608" s="4">
        <v>33</v>
      </c>
      <c r="E608" s="4" t="s">
        <v>9198</v>
      </c>
      <c r="F608" s="4">
        <v>1.99481594562531</v>
      </c>
      <c r="G608" s="4" t="s">
        <v>9199</v>
      </c>
    </row>
    <row r="609" spans="1:7">
      <c r="A609" s="4" t="s">
        <v>14424</v>
      </c>
      <c r="B609" s="4" t="s">
        <v>14425</v>
      </c>
      <c r="C609" s="4" t="s">
        <v>464</v>
      </c>
      <c r="D609" s="4">
        <v>45</v>
      </c>
      <c r="E609" s="4" t="s">
        <v>14426</v>
      </c>
      <c r="F609" s="4">
        <v>1.99093949794769</v>
      </c>
      <c r="G609" s="4" t="s">
        <v>14427</v>
      </c>
    </row>
    <row r="610" spans="1:7">
      <c r="A610" s="4" t="s">
        <v>8715</v>
      </c>
      <c r="B610" s="4" t="s">
        <v>8716</v>
      </c>
      <c r="C610" s="4" t="s">
        <v>3050</v>
      </c>
      <c r="D610" s="4">
        <v>3</v>
      </c>
      <c r="E610" s="4" t="s">
        <v>8717</v>
      </c>
      <c r="F610" s="4">
        <v>1.98247492313385</v>
      </c>
      <c r="G610" s="4" t="s">
        <v>8718</v>
      </c>
    </row>
    <row r="611" spans="1:7">
      <c r="A611" s="4" t="s">
        <v>347</v>
      </c>
      <c r="B611" s="4" t="s">
        <v>3690</v>
      </c>
      <c r="C611" s="4" t="s">
        <v>464</v>
      </c>
      <c r="D611" s="4">
        <v>45</v>
      </c>
      <c r="E611" s="4" t="s">
        <v>3691</v>
      </c>
      <c r="F611" s="4">
        <v>1.97753548622131</v>
      </c>
      <c r="G611" s="4" t="s">
        <v>3692</v>
      </c>
    </row>
    <row r="612" spans="1:7">
      <c r="A612" s="4" t="s">
        <v>32898</v>
      </c>
      <c r="B612" s="4" t="s">
        <v>32899</v>
      </c>
      <c r="C612" s="4" t="s">
        <v>464</v>
      </c>
      <c r="D612" s="4">
        <v>41</v>
      </c>
      <c r="E612" s="4" t="s">
        <v>32900</v>
      </c>
      <c r="F612" s="4">
        <v>1.97042679786682</v>
      </c>
      <c r="G612" s="4" t="s">
        <v>32901</v>
      </c>
    </row>
    <row r="613" spans="1:7">
      <c r="A613" s="4" t="s">
        <v>315</v>
      </c>
      <c r="B613" s="4" t="s">
        <v>2952</v>
      </c>
      <c r="C613" s="4" t="s">
        <v>464</v>
      </c>
      <c r="D613" s="4">
        <v>51</v>
      </c>
      <c r="E613" s="4" t="s">
        <v>2953</v>
      </c>
      <c r="F613" s="4">
        <v>1.970059633255</v>
      </c>
      <c r="G613" s="4" t="s">
        <v>2954</v>
      </c>
    </row>
    <row r="614" spans="1:7">
      <c r="A614" s="4" t="s">
        <v>14220</v>
      </c>
      <c r="B614" s="4" t="s">
        <v>14221</v>
      </c>
      <c r="C614" s="4" t="s">
        <v>464</v>
      </c>
      <c r="D614" s="4">
        <v>45</v>
      </c>
      <c r="E614" s="4" t="s">
        <v>14222</v>
      </c>
      <c r="F614" s="4">
        <v>1.95984077453613</v>
      </c>
      <c r="G614" s="4" t="s">
        <v>14223</v>
      </c>
    </row>
    <row r="615" spans="1:7">
      <c r="A615" s="4" t="s">
        <v>10274</v>
      </c>
      <c r="B615" s="4" t="s">
        <v>10275</v>
      </c>
      <c r="C615" s="4" t="s">
        <v>464</v>
      </c>
      <c r="D615" s="4">
        <v>45</v>
      </c>
      <c r="E615" s="4" t="s">
        <v>10276</v>
      </c>
      <c r="F615" s="4">
        <v>1.95928609371185</v>
      </c>
      <c r="G615" s="4" t="s">
        <v>10277</v>
      </c>
    </row>
    <row r="616" spans="1:7">
      <c r="A616" s="4" t="s">
        <v>7191</v>
      </c>
      <c r="B616" s="4" t="s">
        <v>7192</v>
      </c>
      <c r="C616" s="4" t="s">
        <v>464</v>
      </c>
      <c r="D616" s="4">
        <v>48</v>
      </c>
      <c r="E616" s="4" t="s">
        <v>7193</v>
      </c>
      <c r="F616" s="4">
        <v>1.95792698860168</v>
      </c>
      <c r="G616" s="4" t="s">
        <v>7194</v>
      </c>
    </row>
    <row r="617" spans="1:7">
      <c r="A617" s="4" t="s">
        <v>8332</v>
      </c>
      <c r="B617" s="4" t="s">
        <v>8333</v>
      </c>
      <c r="C617" s="4" t="s">
        <v>464</v>
      </c>
      <c r="D617" s="4">
        <v>35</v>
      </c>
      <c r="E617" s="4" t="s">
        <v>8334</v>
      </c>
      <c r="F617" s="4">
        <v>1.95529818534851</v>
      </c>
      <c r="G617" s="4" t="s">
        <v>8335</v>
      </c>
    </row>
    <row r="618" spans="1:7">
      <c r="A618" s="4" t="s">
        <v>312</v>
      </c>
      <c r="B618" s="4" t="s">
        <v>4235</v>
      </c>
      <c r="C618" s="4" t="s">
        <v>464</v>
      </c>
      <c r="D618" s="4">
        <v>48</v>
      </c>
      <c r="E618" s="4" t="s">
        <v>4236</v>
      </c>
      <c r="F618" s="4">
        <v>1.95343720912933</v>
      </c>
      <c r="G618" s="4" t="s">
        <v>4237</v>
      </c>
    </row>
    <row r="619" spans="1:7">
      <c r="A619" s="4" t="s">
        <v>7786</v>
      </c>
      <c r="B619" s="4" t="s">
        <v>7787</v>
      </c>
      <c r="C619" s="4" t="s">
        <v>464</v>
      </c>
      <c r="D619" s="4">
        <v>38</v>
      </c>
      <c r="E619" s="4" t="s">
        <v>7788</v>
      </c>
      <c r="F619" s="4">
        <v>1.95138120651245</v>
      </c>
      <c r="G619" s="4" t="s">
        <v>7789</v>
      </c>
    </row>
    <row r="620" spans="1:7">
      <c r="A620" s="4" t="s">
        <v>8042</v>
      </c>
      <c r="B620" s="4" t="s">
        <v>8043</v>
      </c>
      <c r="C620" s="4" t="s">
        <v>464</v>
      </c>
      <c r="D620" s="4">
        <v>48</v>
      </c>
      <c r="E620" s="4" t="s">
        <v>8044</v>
      </c>
      <c r="F620" s="4">
        <v>1.95099568367004</v>
      </c>
      <c r="G620" s="4" t="s">
        <v>8045</v>
      </c>
    </row>
    <row r="621" spans="1:7">
      <c r="A621" s="4" t="s">
        <v>5183</v>
      </c>
      <c r="B621" s="4" t="s">
        <v>5184</v>
      </c>
      <c r="C621" s="4" t="s">
        <v>464</v>
      </c>
      <c r="D621" s="4">
        <v>43</v>
      </c>
      <c r="E621" s="4" t="s">
        <v>5185</v>
      </c>
      <c r="F621" s="4">
        <v>1.95042240619659</v>
      </c>
      <c r="G621" s="4" t="s">
        <v>5186</v>
      </c>
    </row>
    <row r="622" spans="1:7">
      <c r="A622" s="4" t="s">
        <v>54254</v>
      </c>
      <c r="B622" s="4" t="s">
        <v>54255</v>
      </c>
      <c r="C622" s="4" t="s">
        <v>464</v>
      </c>
      <c r="D622" s="4">
        <v>39</v>
      </c>
      <c r="E622" s="4" t="s">
        <v>54256</v>
      </c>
      <c r="F622" s="4">
        <v>1.94022262096405</v>
      </c>
      <c r="G622" s="4" t="s">
        <v>54257</v>
      </c>
    </row>
    <row r="623" spans="1:7">
      <c r="A623" s="4" t="s">
        <v>6507</v>
      </c>
      <c r="B623" s="4" t="s">
        <v>6508</v>
      </c>
      <c r="C623" s="4" t="s">
        <v>464</v>
      </c>
      <c r="D623" s="4">
        <v>40</v>
      </c>
      <c r="E623" s="4" t="s">
        <v>6509</v>
      </c>
      <c r="F623" s="4">
        <v>1.9288147687912</v>
      </c>
      <c r="G623" s="4" t="s">
        <v>6510</v>
      </c>
    </row>
    <row r="624" spans="1:7">
      <c r="A624" s="4" t="s">
        <v>14212</v>
      </c>
      <c r="B624" s="4" t="s">
        <v>14213</v>
      </c>
      <c r="C624" s="4" t="s">
        <v>464</v>
      </c>
      <c r="D624" s="4">
        <v>46</v>
      </c>
      <c r="E624" s="4" t="s">
        <v>14214</v>
      </c>
      <c r="F624" s="4">
        <v>1.9265501499176</v>
      </c>
      <c r="G624" s="4" t="s">
        <v>14215</v>
      </c>
    </row>
    <row r="625" spans="1:7">
      <c r="A625" s="4" t="s">
        <v>29228</v>
      </c>
      <c r="B625" s="4" t="s">
        <v>29229</v>
      </c>
      <c r="C625" s="4" t="s">
        <v>464</v>
      </c>
      <c r="D625" s="4">
        <v>42</v>
      </c>
      <c r="E625" s="4" t="s">
        <v>29230</v>
      </c>
      <c r="F625" s="4">
        <v>1.9264851808548</v>
      </c>
      <c r="G625" s="4" t="s">
        <v>29231</v>
      </c>
    </row>
    <row r="626" spans="1:7">
      <c r="A626" s="4" t="s">
        <v>15715</v>
      </c>
      <c r="B626" s="4" t="s">
        <v>15716</v>
      </c>
      <c r="C626" s="4" t="s">
        <v>464</v>
      </c>
      <c r="D626" s="4">
        <v>36</v>
      </c>
      <c r="E626" s="4" t="s">
        <v>15717</v>
      </c>
      <c r="F626" s="4">
        <v>1.92428886890411</v>
      </c>
      <c r="G626" s="4" t="s">
        <v>15718</v>
      </c>
    </row>
    <row r="627" spans="1:7">
      <c r="A627" s="4" t="s">
        <v>20697</v>
      </c>
      <c r="B627" s="4" t="s">
        <v>20698</v>
      </c>
      <c r="C627" s="4" t="s">
        <v>464</v>
      </c>
      <c r="D627" s="4">
        <v>37</v>
      </c>
      <c r="E627" s="4" t="s">
        <v>20699</v>
      </c>
      <c r="F627" s="4">
        <v>1.92245292663574</v>
      </c>
      <c r="G627" s="4" t="s">
        <v>20700</v>
      </c>
    </row>
    <row r="628" spans="1:7">
      <c r="A628" s="4" t="s">
        <v>2900</v>
      </c>
      <c r="B628" s="4" t="s">
        <v>2901</v>
      </c>
      <c r="C628" s="4" t="s">
        <v>464</v>
      </c>
      <c r="D628" s="4">
        <v>41</v>
      </c>
      <c r="E628" s="4" t="s">
        <v>2902</v>
      </c>
      <c r="F628" s="4">
        <v>1.91558623313904</v>
      </c>
      <c r="G628" s="4" t="s">
        <v>2903</v>
      </c>
    </row>
    <row r="629" spans="1:7">
      <c r="A629" s="4" t="s">
        <v>14783</v>
      </c>
      <c r="B629" s="4" t="s">
        <v>14784</v>
      </c>
      <c r="C629" s="4" t="s">
        <v>464</v>
      </c>
      <c r="D629" s="4">
        <v>45</v>
      </c>
      <c r="E629" s="4" t="s">
        <v>14785</v>
      </c>
      <c r="F629" s="4">
        <v>1.91014087200165</v>
      </c>
      <c r="G629" s="4" t="s">
        <v>14786</v>
      </c>
    </row>
    <row r="630" spans="1:7">
      <c r="A630" s="4" t="s">
        <v>296</v>
      </c>
      <c r="B630" s="4" t="s">
        <v>10742</v>
      </c>
      <c r="C630" s="4" t="s">
        <v>464</v>
      </c>
      <c r="D630" s="4">
        <v>47</v>
      </c>
      <c r="E630" s="4" t="s">
        <v>10743</v>
      </c>
      <c r="F630" s="4">
        <v>1.90916109085083</v>
      </c>
      <c r="G630" s="4" t="s">
        <v>10744</v>
      </c>
    </row>
    <row r="631" spans="1:7">
      <c r="A631" s="4" t="s">
        <v>4472</v>
      </c>
      <c r="B631" s="4" t="s">
        <v>4473</v>
      </c>
      <c r="C631" s="4" t="s">
        <v>464</v>
      </c>
      <c r="D631" s="4">
        <v>44</v>
      </c>
      <c r="E631" s="4" t="s">
        <v>4474</v>
      </c>
      <c r="F631" s="4">
        <v>1.90631866455078</v>
      </c>
      <c r="G631" s="4" t="s">
        <v>4475</v>
      </c>
    </row>
    <row r="632" spans="1:7">
      <c r="A632" s="4" t="s">
        <v>22141</v>
      </c>
      <c r="B632" s="4" t="s">
        <v>22142</v>
      </c>
      <c r="C632" s="4" t="s">
        <v>464</v>
      </c>
      <c r="D632" s="4">
        <v>36</v>
      </c>
      <c r="E632" s="4" t="s">
        <v>22143</v>
      </c>
      <c r="F632" s="4">
        <v>1.90414810180664</v>
      </c>
      <c r="G632" s="4" t="s">
        <v>22144</v>
      </c>
    </row>
    <row r="633" spans="1:7">
      <c r="A633" s="4" t="s">
        <v>9422</v>
      </c>
      <c r="B633" s="4" t="s">
        <v>9423</v>
      </c>
      <c r="C633" s="4" t="s">
        <v>464</v>
      </c>
      <c r="D633" s="4">
        <v>39</v>
      </c>
      <c r="E633" s="4" t="s">
        <v>9424</v>
      </c>
      <c r="F633" s="4">
        <v>1.89913868904114</v>
      </c>
      <c r="G633" s="4" t="s">
        <v>9425</v>
      </c>
    </row>
    <row r="634" spans="1:7">
      <c r="A634" s="4" t="s">
        <v>11470</v>
      </c>
      <c r="B634" s="4" t="s">
        <v>11471</v>
      </c>
      <c r="C634" s="4" t="s">
        <v>464</v>
      </c>
      <c r="D634" s="4">
        <v>42</v>
      </c>
      <c r="E634" s="4" t="s">
        <v>11472</v>
      </c>
      <c r="F634" s="4">
        <v>1.88565480709076</v>
      </c>
      <c r="G634" s="4" t="s">
        <v>11473</v>
      </c>
    </row>
    <row r="635" spans="1:7">
      <c r="A635" s="4" t="s">
        <v>6611</v>
      </c>
      <c r="B635" s="4" t="s">
        <v>6612</v>
      </c>
      <c r="C635" s="4" t="s">
        <v>464</v>
      </c>
      <c r="D635" s="4">
        <v>45</v>
      </c>
      <c r="E635" s="4" t="s">
        <v>6613</v>
      </c>
      <c r="F635" s="4">
        <v>1.88464784622192</v>
      </c>
      <c r="G635" s="4" t="s">
        <v>6614</v>
      </c>
    </row>
    <row r="636" spans="1:7">
      <c r="A636" s="4" t="s">
        <v>4089</v>
      </c>
      <c r="B636" s="4" t="s">
        <v>4090</v>
      </c>
      <c r="C636" s="4" t="s">
        <v>464</v>
      </c>
      <c r="D636" s="4">
        <v>45</v>
      </c>
      <c r="E636" s="4" t="s">
        <v>4091</v>
      </c>
      <c r="F636" s="4">
        <v>1.87951064109802</v>
      </c>
      <c r="G636" s="4" t="s">
        <v>4092</v>
      </c>
    </row>
    <row r="637" spans="1:7">
      <c r="A637" s="4" t="s">
        <v>5871</v>
      </c>
      <c r="B637" s="4" t="s">
        <v>5872</v>
      </c>
      <c r="C637" s="4" t="s">
        <v>464</v>
      </c>
      <c r="D637" s="4">
        <v>42</v>
      </c>
      <c r="E637" s="4" t="s">
        <v>5873</v>
      </c>
      <c r="F637" s="4">
        <v>1.87195706367493</v>
      </c>
      <c r="G637" s="4" t="s">
        <v>5874</v>
      </c>
    </row>
    <row r="638" spans="1:7">
      <c r="A638" s="4" t="s">
        <v>5729</v>
      </c>
      <c r="B638" s="4" t="s">
        <v>5730</v>
      </c>
      <c r="C638" s="4" t="s">
        <v>464</v>
      </c>
      <c r="D638" s="4">
        <v>40</v>
      </c>
      <c r="E638" s="4" t="s">
        <v>5731</v>
      </c>
      <c r="F638" s="4">
        <v>1.87053406238556</v>
      </c>
      <c r="G638" s="4" t="s">
        <v>5732</v>
      </c>
    </row>
    <row r="639" spans="1:7">
      <c r="A639" s="4" t="s">
        <v>4939</v>
      </c>
      <c r="B639" s="4" t="s">
        <v>4940</v>
      </c>
      <c r="C639" s="4" t="s">
        <v>464</v>
      </c>
      <c r="D639" s="4">
        <v>44</v>
      </c>
      <c r="E639" s="4" t="s">
        <v>4941</v>
      </c>
      <c r="F639" s="4">
        <v>1.86254334449768</v>
      </c>
      <c r="G639" s="4" t="s">
        <v>4942</v>
      </c>
    </row>
    <row r="640" spans="1:7">
      <c r="A640" s="4" t="s">
        <v>9009</v>
      </c>
      <c r="B640" s="4" t="s">
        <v>9010</v>
      </c>
      <c r="C640" s="4" t="s">
        <v>464</v>
      </c>
      <c r="D640" s="4">
        <v>31</v>
      </c>
      <c r="E640" s="4" t="s">
        <v>9011</v>
      </c>
      <c r="F640" s="4">
        <v>1.86229181289673</v>
      </c>
      <c r="G640" s="4" t="s">
        <v>9012</v>
      </c>
    </row>
    <row r="641" spans="1:7">
      <c r="A641" s="4" t="s">
        <v>11478</v>
      </c>
      <c r="B641" s="4" t="s">
        <v>11479</v>
      </c>
      <c r="C641" s="4" t="s">
        <v>464</v>
      </c>
      <c r="D641" s="4">
        <v>38</v>
      </c>
      <c r="E641" s="4" t="s">
        <v>11480</v>
      </c>
      <c r="F641" s="4">
        <v>1.85914528369904</v>
      </c>
      <c r="G641" s="4" t="s">
        <v>11481</v>
      </c>
    </row>
    <row r="642" spans="1:7">
      <c r="A642" s="4" t="s">
        <v>17982</v>
      </c>
      <c r="B642" s="4" t="s">
        <v>17983</v>
      </c>
      <c r="C642" s="4" t="s">
        <v>464</v>
      </c>
      <c r="D642" s="4">
        <v>38</v>
      </c>
      <c r="E642" s="4" t="s">
        <v>17984</v>
      </c>
      <c r="F642" s="4">
        <v>1.85300087928772</v>
      </c>
      <c r="G642" s="4" t="s">
        <v>17985</v>
      </c>
    </row>
    <row r="643" spans="1:7">
      <c r="A643" s="4" t="s">
        <v>360</v>
      </c>
      <c r="B643" s="4" t="s">
        <v>7478</v>
      </c>
      <c r="C643" s="4" t="s">
        <v>464</v>
      </c>
      <c r="D643" s="4">
        <v>46</v>
      </c>
      <c r="E643" s="4" t="s">
        <v>7479</v>
      </c>
      <c r="F643" s="4">
        <v>1.84630739688873</v>
      </c>
      <c r="G643" s="4" t="s">
        <v>7480</v>
      </c>
    </row>
    <row r="644" spans="1:7">
      <c r="A644" s="4" t="s">
        <v>2841</v>
      </c>
      <c r="B644" s="4" t="s">
        <v>2842</v>
      </c>
      <c r="C644" s="4" t="s">
        <v>464</v>
      </c>
      <c r="D644" s="4">
        <v>43</v>
      </c>
      <c r="E644" s="4" t="s">
        <v>2843</v>
      </c>
      <c r="F644" s="4">
        <v>1.83986401557922</v>
      </c>
      <c r="G644" s="4" t="s">
        <v>2844</v>
      </c>
    </row>
    <row r="645" spans="1:7">
      <c r="A645" s="4" t="s">
        <v>4807</v>
      </c>
      <c r="B645" s="4" t="s">
        <v>4808</v>
      </c>
      <c r="C645" s="4" t="s">
        <v>464</v>
      </c>
      <c r="D645" s="4">
        <v>46</v>
      </c>
      <c r="E645" s="4" t="s">
        <v>4809</v>
      </c>
      <c r="F645" s="4">
        <v>1.83863639831543</v>
      </c>
      <c r="G645" s="4" t="s">
        <v>4810</v>
      </c>
    </row>
    <row r="646" spans="1:7">
      <c r="A646" s="4" t="s">
        <v>19740</v>
      </c>
      <c r="B646" s="4" t="s">
        <v>19741</v>
      </c>
      <c r="C646" s="4" t="s">
        <v>464</v>
      </c>
      <c r="D646" s="4">
        <v>42</v>
      </c>
      <c r="E646" s="4" t="s">
        <v>19742</v>
      </c>
      <c r="F646" s="4">
        <v>1.82619154453278</v>
      </c>
      <c r="G646" s="4" t="s">
        <v>19743</v>
      </c>
    </row>
    <row r="647" spans="1:7">
      <c r="A647" s="4" t="s">
        <v>3294</v>
      </c>
      <c r="B647" s="4" t="s">
        <v>3295</v>
      </c>
      <c r="C647" s="4" t="s">
        <v>464</v>
      </c>
      <c r="D647" s="4">
        <v>42</v>
      </c>
      <c r="E647" s="4" t="s">
        <v>3296</v>
      </c>
      <c r="F647" s="4">
        <v>1.82209444046021</v>
      </c>
      <c r="G647" s="4" t="s">
        <v>3297</v>
      </c>
    </row>
    <row r="648" spans="1:7">
      <c r="A648" s="4" t="s">
        <v>7766</v>
      </c>
      <c r="B648" s="4" t="s">
        <v>7767</v>
      </c>
      <c r="C648" s="4" t="s">
        <v>464</v>
      </c>
      <c r="D648" s="4">
        <v>48</v>
      </c>
      <c r="E648" s="4" t="s">
        <v>7768</v>
      </c>
      <c r="F648" s="4">
        <v>1.82104182243347</v>
      </c>
      <c r="G648" s="4" t="s">
        <v>7769</v>
      </c>
    </row>
    <row r="649" spans="1:7">
      <c r="A649" s="4" t="s">
        <v>16726</v>
      </c>
      <c r="B649" s="4" t="s">
        <v>16727</v>
      </c>
      <c r="C649" s="4" t="s">
        <v>464</v>
      </c>
      <c r="D649" s="4">
        <v>43</v>
      </c>
      <c r="E649" s="4" t="s">
        <v>16728</v>
      </c>
      <c r="F649" s="4">
        <v>1.81887423992157</v>
      </c>
      <c r="G649" s="4" t="s">
        <v>16729</v>
      </c>
    </row>
    <row r="650" spans="1:7">
      <c r="A650" s="4" t="s">
        <v>16283</v>
      </c>
      <c r="B650" s="4" t="s">
        <v>16284</v>
      </c>
      <c r="C650" s="4" t="s">
        <v>464</v>
      </c>
      <c r="D650" s="4">
        <v>44</v>
      </c>
      <c r="E650" s="4" t="s">
        <v>16285</v>
      </c>
      <c r="F650" s="4">
        <v>1.81619596481323</v>
      </c>
      <c r="G650" s="4" t="s">
        <v>16286</v>
      </c>
    </row>
    <row r="651" spans="1:7">
      <c r="A651" s="4" t="s">
        <v>328</v>
      </c>
      <c r="B651" s="4" t="s">
        <v>1226</v>
      </c>
      <c r="C651" s="4" t="s">
        <v>464</v>
      </c>
      <c r="D651" s="4">
        <v>49</v>
      </c>
      <c r="E651" s="4" t="s">
        <v>1227</v>
      </c>
      <c r="F651" s="4">
        <v>1.81118929386139</v>
      </c>
      <c r="G651" s="4" t="s">
        <v>1228</v>
      </c>
    </row>
    <row r="652" spans="1:7">
      <c r="A652" s="4" t="s">
        <v>17287</v>
      </c>
      <c r="B652" s="4" t="s">
        <v>17288</v>
      </c>
      <c r="C652" s="4" t="s">
        <v>464</v>
      </c>
      <c r="D652" s="4">
        <v>40</v>
      </c>
      <c r="E652" s="4" t="s">
        <v>17289</v>
      </c>
      <c r="F652" s="4">
        <v>1.80863511562347</v>
      </c>
      <c r="G652" s="4" t="s">
        <v>17290</v>
      </c>
    </row>
    <row r="653" spans="1:7">
      <c r="A653" s="4" t="s">
        <v>10769</v>
      </c>
      <c r="B653" s="4" t="s">
        <v>10770</v>
      </c>
      <c r="C653" s="4" t="s">
        <v>464</v>
      </c>
      <c r="D653" s="4">
        <v>42</v>
      </c>
      <c r="E653" s="4" t="s">
        <v>10771</v>
      </c>
      <c r="F653" s="4">
        <v>1.80815827846527</v>
      </c>
      <c r="G653" s="4" t="s">
        <v>10772</v>
      </c>
    </row>
    <row r="654" spans="1:7">
      <c r="A654" s="4" t="s">
        <v>6723</v>
      </c>
      <c r="B654" s="4" t="s">
        <v>6724</v>
      </c>
      <c r="C654" s="4" t="s">
        <v>464</v>
      </c>
      <c r="D654" s="4">
        <v>38</v>
      </c>
      <c r="E654" s="4" t="s">
        <v>6725</v>
      </c>
      <c r="F654" s="4">
        <v>1.80763864517212</v>
      </c>
      <c r="G654" s="4" t="s">
        <v>6726</v>
      </c>
    </row>
    <row r="655" spans="1:7">
      <c r="A655" s="4" t="s">
        <v>16611</v>
      </c>
      <c r="B655" s="4" t="s">
        <v>16612</v>
      </c>
      <c r="C655" s="4" t="s">
        <v>464</v>
      </c>
      <c r="D655" s="4">
        <v>36</v>
      </c>
      <c r="E655" s="4" t="s">
        <v>16613</v>
      </c>
      <c r="F655" s="4">
        <v>1.80519223213196</v>
      </c>
      <c r="G655" s="4" t="s">
        <v>16614</v>
      </c>
    </row>
    <row r="656" spans="1:7">
      <c r="A656" s="4" t="s">
        <v>2908</v>
      </c>
      <c r="B656" s="4" t="s">
        <v>2909</v>
      </c>
      <c r="C656" s="4" t="s">
        <v>464</v>
      </c>
      <c r="D656" s="4">
        <v>41</v>
      </c>
      <c r="E656" s="4" t="s">
        <v>2910</v>
      </c>
      <c r="F656" s="4">
        <v>1.80216765403748</v>
      </c>
      <c r="G656" s="4" t="s">
        <v>2911</v>
      </c>
    </row>
    <row r="657" spans="1:7">
      <c r="A657" s="4" t="s">
        <v>10666</v>
      </c>
      <c r="B657" s="4" t="s">
        <v>10667</v>
      </c>
      <c r="C657" s="4" t="s">
        <v>464</v>
      </c>
      <c r="D657" s="4">
        <v>43</v>
      </c>
      <c r="E657" s="4" t="s">
        <v>10668</v>
      </c>
      <c r="F657" s="4">
        <v>1.8005872964859</v>
      </c>
      <c r="G657" s="4" t="s">
        <v>10669</v>
      </c>
    </row>
    <row r="658" spans="1:7">
      <c r="A658" s="4" t="s">
        <v>1199</v>
      </c>
      <c r="B658" s="4" t="s">
        <v>1200</v>
      </c>
      <c r="C658" s="4" t="s">
        <v>464</v>
      </c>
      <c r="D658" s="4">
        <v>45</v>
      </c>
      <c r="E658" s="4" t="s">
        <v>1201</v>
      </c>
      <c r="F658" s="4">
        <v>1.80054211616516</v>
      </c>
      <c r="G658" s="4" t="s">
        <v>1202</v>
      </c>
    </row>
    <row r="659" spans="1:7">
      <c r="A659" s="4" t="s">
        <v>12238</v>
      </c>
      <c r="B659" s="4" t="s">
        <v>12239</v>
      </c>
      <c r="C659" s="4" t="s">
        <v>464</v>
      </c>
      <c r="D659" s="4">
        <v>38</v>
      </c>
      <c r="E659" s="4" t="s">
        <v>12240</v>
      </c>
      <c r="F659" s="4">
        <v>1.79366207122803</v>
      </c>
      <c r="G659" s="4" t="s">
        <v>12241</v>
      </c>
    </row>
    <row r="660" spans="1:7">
      <c r="A660" s="4" t="s">
        <v>7147</v>
      </c>
      <c r="B660" s="4" t="s">
        <v>7148</v>
      </c>
      <c r="C660" s="4" t="s">
        <v>464</v>
      </c>
      <c r="D660" s="4">
        <v>50</v>
      </c>
      <c r="E660" s="4" t="s">
        <v>7149</v>
      </c>
      <c r="F660" s="4">
        <v>1.79137194156647</v>
      </c>
      <c r="G660" s="4" t="s">
        <v>7150</v>
      </c>
    </row>
    <row r="661" spans="1:7">
      <c r="A661" s="4" t="s">
        <v>3632</v>
      </c>
      <c r="B661" s="4" t="s">
        <v>3633</v>
      </c>
      <c r="C661" s="4" t="s">
        <v>464</v>
      </c>
      <c r="D661" s="4">
        <v>48</v>
      </c>
      <c r="E661" s="4" t="s">
        <v>3634</v>
      </c>
      <c r="F661" s="4">
        <v>1.78544187545776</v>
      </c>
      <c r="G661" s="4" t="s">
        <v>3635</v>
      </c>
    </row>
    <row r="662" spans="1:7">
      <c r="A662" s="4" t="s">
        <v>6177</v>
      </c>
      <c r="B662" s="4" t="s">
        <v>6178</v>
      </c>
      <c r="C662" s="4" t="s">
        <v>464</v>
      </c>
      <c r="D662" s="4">
        <v>45</v>
      </c>
      <c r="E662" s="4" t="s">
        <v>6179</v>
      </c>
      <c r="F662" s="4">
        <v>1.78529620170593</v>
      </c>
      <c r="G662" s="4" t="s">
        <v>6180</v>
      </c>
    </row>
    <row r="663" spans="1:7">
      <c r="A663" s="4" t="s">
        <v>9084</v>
      </c>
      <c r="B663" s="4" t="s">
        <v>9085</v>
      </c>
      <c r="C663" s="4" t="s">
        <v>464</v>
      </c>
      <c r="D663" s="4">
        <v>44</v>
      </c>
      <c r="E663" s="4" t="s">
        <v>9086</v>
      </c>
      <c r="F663" s="4">
        <v>1.78529620170593</v>
      </c>
      <c r="G663" s="4" t="s">
        <v>9087</v>
      </c>
    </row>
    <row r="664" spans="1:7">
      <c r="A664" s="4" t="s">
        <v>7714</v>
      </c>
      <c r="B664" s="4" t="s">
        <v>7715</v>
      </c>
      <c r="C664" s="4" t="s">
        <v>464</v>
      </c>
      <c r="D664" s="4">
        <v>43</v>
      </c>
      <c r="E664" s="4" t="s">
        <v>7716</v>
      </c>
      <c r="F664" s="4">
        <v>1.78529620170593</v>
      </c>
      <c r="G664" s="4" t="s">
        <v>7717</v>
      </c>
    </row>
    <row r="665" spans="1:7">
      <c r="A665" s="4" t="s">
        <v>5258</v>
      </c>
      <c r="B665" s="4" t="s">
        <v>5259</v>
      </c>
      <c r="C665" s="4" t="s">
        <v>464</v>
      </c>
      <c r="D665" s="4">
        <v>42</v>
      </c>
      <c r="E665" s="4" t="s">
        <v>5260</v>
      </c>
      <c r="F665" s="4">
        <v>1.78529620170593</v>
      </c>
      <c r="G665" s="4" t="s">
        <v>5261</v>
      </c>
    </row>
    <row r="666" spans="1:7">
      <c r="A666" s="4" t="s">
        <v>11283</v>
      </c>
      <c r="B666" s="4" t="s">
        <v>11284</v>
      </c>
      <c r="C666" s="4" t="s">
        <v>464</v>
      </c>
      <c r="D666" s="4">
        <v>36</v>
      </c>
      <c r="E666" s="4" t="s">
        <v>11285</v>
      </c>
      <c r="F666" s="4">
        <v>1.78529620170593</v>
      </c>
      <c r="G666" s="4" t="s">
        <v>11286</v>
      </c>
    </row>
    <row r="667" spans="1:7">
      <c r="A667" s="4" t="s">
        <v>9941</v>
      </c>
      <c r="B667" s="4" t="s">
        <v>9942</v>
      </c>
      <c r="C667" s="4" t="s">
        <v>464</v>
      </c>
      <c r="D667" s="4">
        <v>36</v>
      </c>
      <c r="E667" s="4" t="s">
        <v>9943</v>
      </c>
      <c r="F667" s="4">
        <v>1.78529620170593</v>
      </c>
      <c r="G667" s="4" t="s">
        <v>9944</v>
      </c>
    </row>
    <row r="668" spans="1:7">
      <c r="A668" s="4" t="s">
        <v>22860</v>
      </c>
      <c r="B668" s="4" t="s">
        <v>22861</v>
      </c>
      <c r="C668" s="4" t="s">
        <v>464</v>
      </c>
      <c r="D668" s="4">
        <v>36</v>
      </c>
      <c r="E668" s="4" t="s">
        <v>22862</v>
      </c>
      <c r="F668" s="4">
        <v>1.78529620170593</v>
      </c>
      <c r="G668" s="4" t="s">
        <v>22863</v>
      </c>
    </row>
    <row r="669" spans="1:7">
      <c r="A669" s="4" t="s">
        <v>7346</v>
      </c>
      <c r="B669" s="4" t="s">
        <v>7347</v>
      </c>
      <c r="C669" s="4" t="s">
        <v>464</v>
      </c>
      <c r="D669" s="4">
        <v>44</v>
      </c>
      <c r="E669" s="4" t="s">
        <v>7348</v>
      </c>
      <c r="F669" s="4">
        <v>1.77617025375366</v>
      </c>
      <c r="G669" s="4" t="s">
        <v>7349</v>
      </c>
    </row>
    <row r="670" spans="1:7">
      <c r="A670" s="4" t="s">
        <v>10515</v>
      </c>
      <c r="B670" s="4" t="s">
        <v>10516</v>
      </c>
      <c r="C670" s="4" t="s">
        <v>464</v>
      </c>
      <c r="D670" s="4">
        <v>40</v>
      </c>
      <c r="E670" s="4" t="s">
        <v>10517</v>
      </c>
      <c r="F670" s="4">
        <v>1.77354025840759</v>
      </c>
      <c r="G670" s="4" t="s">
        <v>10518</v>
      </c>
    </row>
    <row r="671" spans="1:7">
      <c r="A671" s="4" t="s">
        <v>21156</v>
      </c>
      <c r="B671" s="4" t="s">
        <v>21157</v>
      </c>
      <c r="C671" s="4" t="s">
        <v>464</v>
      </c>
      <c r="D671" s="4">
        <v>36</v>
      </c>
      <c r="E671" s="4" t="s">
        <v>21158</v>
      </c>
      <c r="F671" s="4">
        <v>1.77174890041351</v>
      </c>
      <c r="G671" s="4" t="s">
        <v>21159</v>
      </c>
    </row>
    <row r="672" spans="1:7">
      <c r="A672" s="4" t="s">
        <v>6703</v>
      </c>
      <c r="B672" s="4" t="s">
        <v>6704</v>
      </c>
      <c r="C672" s="4" t="s">
        <v>464</v>
      </c>
      <c r="D672" s="4">
        <v>43</v>
      </c>
      <c r="E672" s="4" t="s">
        <v>6705</v>
      </c>
      <c r="F672" s="4">
        <v>1.77150642871857</v>
      </c>
      <c r="G672" s="4" t="s">
        <v>6706</v>
      </c>
    </row>
    <row r="673" spans="1:7">
      <c r="A673" s="4" t="s">
        <v>3836</v>
      </c>
      <c r="B673" s="4" t="s">
        <v>3837</v>
      </c>
      <c r="C673" s="4" t="s">
        <v>464</v>
      </c>
      <c r="D673" s="4">
        <v>41</v>
      </c>
      <c r="E673" s="4" t="s">
        <v>3838</v>
      </c>
      <c r="F673" s="4">
        <v>1.77150642871857</v>
      </c>
      <c r="G673" s="4" t="s">
        <v>3839</v>
      </c>
    </row>
    <row r="674" spans="1:7">
      <c r="A674" s="4" t="s">
        <v>3753</v>
      </c>
      <c r="B674" s="4" t="s">
        <v>3754</v>
      </c>
      <c r="C674" s="4" t="s">
        <v>464</v>
      </c>
      <c r="D674" s="4">
        <v>41</v>
      </c>
      <c r="E674" s="4" t="s">
        <v>3755</v>
      </c>
      <c r="F674" s="4">
        <v>1.77150642871857</v>
      </c>
      <c r="G674" s="4" t="s">
        <v>3756</v>
      </c>
    </row>
    <row r="675" spans="1:7">
      <c r="A675" s="4" t="s">
        <v>7021</v>
      </c>
      <c r="B675" s="4" t="s">
        <v>7022</v>
      </c>
      <c r="C675" s="4" t="s">
        <v>464</v>
      </c>
      <c r="D675" s="4">
        <v>40</v>
      </c>
      <c r="E675" s="4" t="s">
        <v>7023</v>
      </c>
      <c r="F675" s="4">
        <v>1.77150642871857</v>
      </c>
      <c r="G675" s="4" t="s">
        <v>7024</v>
      </c>
    </row>
    <row r="676" spans="1:7">
      <c r="A676" s="4" t="s">
        <v>5709</v>
      </c>
      <c r="B676" s="4" t="s">
        <v>5710</v>
      </c>
      <c r="C676" s="4" t="s">
        <v>464</v>
      </c>
      <c r="D676" s="4">
        <v>40</v>
      </c>
      <c r="E676" s="4" t="s">
        <v>5711</v>
      </c>
      <c r="F676" s="4">
        <v>1.77150642871857</v>
      </c>
      <c r="G676" s="4" t="s">
        <v>5712</v>
      </c>
    </row>
    <row r="677" spans="1:7">
      <c r="A677" s="4" t="s">
        <v>5294</v>
      </c>
      <c r="B677" s="4" t="s">
        <v>5295</v>
      </c>
      <c r="C677" s="4" t="s">
        <v>464</v>
      </c>
      <c r="D677" s="4">
        <v>40</v>
      </c>
      <c r="E677" s="4" t="s">
        <v>5296</v>
      </c>
      <c r="F677" s="4">
        <v>1.77150642871857</v>
      </c>
      <c r="G677" s="4" t="s">
        <v>5297</v>
      </c>
    </row>
    <row r="678" spans="1:7">
      <c r="A678" s="4" t="s">
        <v>4081</v>
      </c>
      <c r="B678" s="4" t="s">
        <v>4082</v>
      </c>
      <c r="C678" s="4" t="s">
        <v>464</v>
      </c>
      <c r="D678" s="4">
        <v>39</v>
      </c>
      <c r="E678" s="4" t="s">
        <v>4083</v>
      </c>
      <c r="F678" s="4">
        <v>1.77150642871857</v>
      </c>
      <c r="G678" s="4" t="s">
        <v>4084</v>
      </c>
    </row>
    <row r="679" spans="1:7">
      <c r="A679" s="4" t="s">
        <v>5242</v>
      </c>
      <c r="B679" s="4" t="s">
        <v>5243</v>
      </c>
      <c r="C679" s="4" t="s">
        <v>464</v>
      </c>
      <c r="D679" s="4">
        <v>38</v>
      </c>
      <c r="E679" s="4" t="s">
        <v>5244</v>
      </c>
      <c r="F679" s="4">
        <v>1.77150642871857</v>
      </c>
      <c r="G679" s="4" t="s">
        <v>5245</v>
      </c>
    </row>
    <row r="680" spans="1:7">
      <c r="A680" s="4" t="s">
        <v>7938</v>
      </c>
      <c r="B680" s="4" t="s">
        <v>7939</v>
      </c>
      <c r="C680" s="4" t="s">
        <v>464</v>
      </c>
      <c r="D680" s="4">
        <v>37</v>
      </c>
      <c r="E680" s="4" t="s">
        <v>7940</v>
      </c>
      <c r="F680" s="4">
        <v>1.77150642871857</v>
      </c>
      <c r="G680" s="4" t="s">
        <v>7941</v>
      </c>
    </row>
    <row r="681" spans="1:7">
      <c r="A681" s="4" t="s">
        <v>19168</v>
      </c>
      <c r="B681" s="4" t="s">
        <v>19169</v>
      </c>
      <c r="C681" s="4" t="s">
        <v>464</v>
      </c>
      <c r="D681" s="4">
        <v>36</v>
      </c>
      <c r="E681" s="4" t="s">
        <v>19170</v>
      </c>
      <c r="F681" s="4">
        <v>1.77150642871857</v>
      </c>
      <c r="G681" s="4" t="s">
        <v>19171</v>
      </c>
    </row>
    <row r="682" spans="1:7">
      <c r="A682" s="4" t="s">
        <v>12617</v>
      </c>
      <c r="B682" s="4" t="s">
        <v>12618</v>
      </c>
      <c r="C682" s="4" t="s">
        <v>464</v>
      </c>
      <c r="D682" s="4">
        <v>35</v>
      </c>
      <c r="E682" s="4" t="s">
        <v>12619</v>
      </c>
      <c r="F682" s="4">
        <v>1.77150642871857</v>
      </c>
      <c r="G682" s="4" t="s">
        <v>12620</v>
      </c>
    </row>
    <row r="683" spans="1:7">
      <c r="A683" s="4" t="s">
        <v>8795</v>
      </c>
      <c r="B683" s="4" t="s">
        <v>8796</v>
      </c>
      <c r="C683" s="4" t="s">
        <v>551</v>
      </c>
      <c r="D683" s="4">
        <v>13</v>
      </c>
      <c r="E683" s="4" t="s">
        <v>8797</v>
      </c>
      <c r="F683" s="4">
        <v>1.77150642871857</v>
      </c>
      <c r="G683" s="4" t="s">
        <v>8798</v>
      </c>
    </row>
    <row r="684" spans="1:7">
      <c r="A684" s="4" t="s">
        <v>9465</v>
      </c>
      <c r="B684" s="4" t="s">
        <v>9466</v>
      </c>
      <c r="C684" s="4" t="s">
        <v>551</v>
      </c>
      <c r="D684" s="4">
        <v>6</v>
      </c>
      <c r="E684" s="4" t="s">
        <v>9467</v>
      </c>
      <c r="F684" s="4">
        <v>1.77150642871857</v>
      </c>
      <c r="G684" s="4" t="s">
        <v>9468</v>
      </c>
    </row>
    <row r="685" spans="1:7">
      <c r="A685" s="4" t="s">
        <v>16483</v>
      </c>
      <c r="B685" s="4" t="s">
        <v>16484</v>
      </c>
      <c r="C685" s="4" t="s">
        <v>1124</v>
      </c>
      <c r="D685" s="4">
        <v>2</v>
      </c>
      <c r="E685" s="4" t="s">
        <v>16485</v>
      </c>
      <c r="F685" s="4">
        <v>1.77150642871857</v>
      </c>
      <c r="G685" s="4" t="s">
        <v>16486</v>
      </c>
    </row>
    <row r="686" spans="1:7">
      <c r="A686" s="4" t="s">
        <v>8921</v>
      </c>
      <c r="B686" s="4" t="s">
        <v>8922</v>
      </c>
      <c r="C686" s="4" t="s">
        <v>1124</v>
      </c>
      <c r="D686" s="4">
        <v>2</v>
      </c>
      <c r="E686" s="4" t="s">
        <v>8923</v>
      </c>
      <c r="F686" s="4">
        <v>1.77150642871857</v>
      </c>
      <c r="G686" s="4" t="s">
        <v>8924</v>
      </c>
    </row>
    <row r="687" spans="1:7">
      <c r="A687" s="4" t="s">
        <v>2206</v>
      </c>
      <c r="B687" s="4" t="s">
        <v>2207</v>
      </c>
      <c r="C687" s="4" t="s">
        <v>464</v>
      </c>
      <c r="D687" s="4">
        <v>52</v>
      </c>
      <c r="E687" s="4" t="s">
        <v>2208</v>
      </c>
      <c r="F687" s="4">
        <v>1.77063047885895</v>
      </c>
      <c r="G687" s="4" t="s">
        <v>2209</v>
      </c>
    </row>
    <row r="688" spans="1:7">
      <c r="A688" s="4" t="s">
        <v>17399</v>
      </c>
      <c r="B688" s="4" t="s">
        <v>17400</v>
      </c>
      <c r="C688" s="4" t="s">
        <v>464</v>
      </c>
      <c r="D688" s="4">
        <v>40</v>
      </c>
      <c r="E688" s="4" t="s">
        <v>17401</v>
      </c>
      <c r="F688" s="4">
        <v>1.76412153244019</v>
      </c>
      <c r="G688" s="4" t="s">
        <v>17402</v>
      </c>
    </row>
    <row r="689" spans="1:7">
      <c r="A689" s="4" t="s">
        <v>3172</v>
      </c>
      <c r="B689" s="4" t="s">
        <v>3173</v>
      </c>
      <c r="C689" s="4" t="s">
        <v>464</v>
      </c>
      <c r="D689" s="4">
        <v>45</v>
      </c>
      <c r="E689" s="4" t="s">
        <v>3174</v>
      </c>
      <c r="F689" s="4">
        <v>1.76132965087891</v>
      </c>
      <c r="G689" s="4" t="s">
        <v>3175</v>
      </c>
    </row>
    <row r="690" spans="1:7">
      <c r="A690" s="4" t="s">
        <v>15819</v>
      </c>
      <c r="B690" s="4" t="s">
        <v>15820</v>
      </c>
      <c r="C690" s="4" t="s">
        <v>464</v>
      </c>
      <c r="D690" s="4">
        <v>45</v>
      </c>
      <c r="E690" s="4" t="s">
        <v>15821</v>
      </c>
      <c r="F690" s="4">
        <v>1.75460720062256</v>
      </c>
      <c r="G690" s="4" t="s">
        <v>15822</v>
      </c>
    </row>
    <row r="691" spans="1:7">
      <c r="A691" s="4" t="s">
        <v>335</v>
      </c>
      <c r="B691" s="4" t="s">
        <v>3514</v>
      </c>
      <c r="C691" s="4" t="s">
        <v>464</v>
      </c>
      <c r="D691" s="4">
        <v>47</v>
      </c>
      <c r="E691" s="4" t="s">
        <v>3515</v>
      </c>
      <c r="F691" s="4">
        <v>1.75443732738495</v>
      </c>
      <c r="G691" s="4" t="s">
        <v>3516</v>
      </c>
    </row>
    <row r="692" spans="1:7">
      <c r="A692" s="4" t="s">
        <v>8066</v>
      </c>
      <c r="B692" s="4" t="s">
        <v>8067</v>
      </c>
      <c r="C692" s="4" t="s">
        <v>464</v>
      </c>
      <c r="D692" s="4">
        <v>37</v>
      </c>
      <c r="E692" s="4" t="s">
        <v>8068</v>
      </c>
      <c r="F692" s="4">
        <v>1.75422120094299</v>
      </c>
      <c r="G692" s="4" t="s">
        <v>8069</v>
      </c>
    </row>
    <row r="693" spans="1:7">
      <c r="A693" s="4" t="s">
        <v>354</v>
      </c>
      <c r="B693" s="4" t="s">
        <v>5706</v>
      </c>
      <c r="C693" s="4" t="s">
        <v>464</v>
      </c>
      <c r="D693" s="4">
        <v>49</v>
      </c>
      <c r="E693" s="4" t="s">
        <v>5707</v>
      </c>
      <c r="F693" s="4">
        <v>1.75136268138885</v>
      </c>
      <c r="G693" s="4" t="s">
        <v>5708</v>
      </c>
    </row>
    <row r="694" spans="1:7">
      <c r="A694" s="4" t="s">
        <v>374</v>
      </c>
      <c r="B694" s="4" t="s">
        <v>11673</v>
      </c>
      <c r="C694" s="4" t="s">
        <v>464</v>
      </c>
      <c r="D694" s="4">
        <v>44</v>
      </c>
      <c r="E694" s="4" t="s">
        <v>11674</v>
      </c>
      <c r="F694" s="4">
        <v>1.74957823753357</v>
      </c>
      <c r="G694" s="4" t="s">
        <v>11675</v>
      </c>
    </row>
    <row r="695" spans="1:7">
      <c r="A695" s="4" t="s">
        <v>20046</v>
      </c>
      <c r="B695" s="4" t="s">
        <v>20047</v>
      </c>
      <c r="C695" s="4" t="s">
        <v>464</v>
      </c>
      <c r="D695" s="4">
        <v>43</v>
      </c>
      <c r="E695" s="4" t="s">
        <v>20048</v>
      </c>
      <c r="F695" s="4">
        <v>1.74344277381897</v>
      </c>
      <c r="G695" s="4" t="s">
        <v>20049</v>
      </c>
    </row>
    <row r="696" spans="1:7">
      <c r="A696" s="4" t="s">
        <v>9789</v>
      </c>
      <c r="B696" s="4" t="s">
        <v>9790</v>
      </c>
      <c r="C696" s="4" t="s">
        <v>464</v>
      </c>
      <c r="D696" s="4">
        <v>50</v>
      </c>
      <c r="E696" s="4" t="s">
        <v>9791</v>
      </c>
      <c r="F696" s="4">
        <v>1.74076890945435</v>
      </c>
      <c r="G696" s="4" t="s">
        <v>9792</v>
      </c>
    </row>
    <row r="697" spans="1:7">
      <c r="A697" s="4" t="s">
        <v>17447</v>
      </c>
      <c r="B697" s="4" t="s">
        <v>17448</v>
      </c>
      <c r="C697" s="4" t="s">
        <v>464</v>
      </c>
      <c r="D697" s="4">
        <v>42</v>
      </c>
      <c r="E697" s="4" t="s">
        <v>17449</v>
      </c>
      <c r="F697" s="4">
        <v>1.74074113368988</v>
      </c>
      <c r="G697" s="4" t="s">
        <v>17450</v>
      </c>
    </row>
    <row r="698" spans="1:7">
      <c r="A698" s="4" t="s">
        <v>20066</v>
      </c>
      <c r="B698" s="4" t="s">
        <v>20067</v>
      </c>
      <c r="C698" s="4" t="s">
        <v>464</v>
      </c>
      <c r="D698" s="4">
        <v>29</v>
      </c>
      <c r="E698" s="4" t="s">
        <v>20068</v>
      </c>
      <c r="F698" s="4">
        <v>1.73927044868469</v>
      </c>
      <c r="G698" s="4" t="s">
        <v>20069</v>
      </c>
    </row>
    <row r="699" spans="1:7">
      <c r="A699" s="4" t="s">
        <v>8830</v>
      </c>
      <c r="B699" s="4" t="s">
        <v>8831</v>
      </c>
      <c r="C699" s="4" t="s">
        <v>464</v>
      </c>
      <c r="D699" s="4">
        <v>41</v>
      </c>
      <c r="E699" s="4" t="s">
        <v>8832</v>
      </c>
      <c r="F699" s="4">
        <v>1.73873281478882</v>
      </c>
      <c r="G699" s="4" t="s">
        <v>8833</v>
      </c>
    </row>
    <row r="700" spans="1:7">
      <c r="A700" s="4" t="s">
        <v>4755</v>
      </c>
      <c r="B700" s="4" t="s">
        <v>4756</v>
      </c>
      <c r="C700" s="4" t="s">
        <v>464</v>
      </c>
      <c r="D700" s="4">
        <v>38</v>
      </c>
      <c r="E700" s="4" t="s">
        <v>4757</v>
      </c>
      <c r="F700" s="4">
        <v>1.73566770553589</v>
      </c>
      <c r="G700" s="4" t="s">
        <v>4758</v>
      </c>
    </row>
    <row r="701" spans="1:7">
      <c r="A701" s="4" t="s">
        <v>308</v>
      </c>
      <c r="B701" s="4" t="s">
        <v>1229</v>
      </c>
      <c r="C701" s="4" t="s">
        <v>464</v>
      </c>
      <c r="D701" s="4">
        <v>49</v>
      </c>
      <c r="E701" s="4" t="s">
        <v>1230</v>
      </c>
      <c r="F701" s="4">
        <v>1.73538255691528</v>
      </c>
      <c r="G701" s="4" t="s">
        <v>1231</v>
      </c>
    </row>
    <row r="702" spans="1:7">
      <c r="A702" s="4" t="s">
        <v>11414</v>
      </c>
      <c r="B702" s="4" t="s">
        <v>11415</v>
      </c>
      <c r="C702" s="4" t="s">
        <v>464</v>
      </c>
      <c r="D702" s="4">
        <v>45</v>
      </c>
      <c r="E702" s="4" t="s">
        <v>11416</v>
      </c>
      <c r="F702" s="4">
        <v>1.73452353477478</v>
      </c>
      <c r="G702" s="4" t="s">
        <v>11417</v>
      </c>
    </row>
    <row r="703" spans="1:7">
      <c r="A703" s="4" t="s">
        <v>16367</v>
      </c>
      <c r="B703" s="4" t="s">
        <v>16368</v>
      </c>
      <c r="C703" s="4" t="s">
        <v>464</v>
      </c>
      <c r="D703" s="4">
        <v>44</v>
      </c>
      <c r="E703" s="4" t="s">
        <v>16369</v>
      </c>
      <c r="F703" s="4">
        <v>1.7297351360321</v>
      </c>
      <c r="G703" s="4" t="s">
        <v>16370</v>
      </c>
    </row>
    <row r="704" spans="1:7">
      <c r="A704" s="4" t="s">
        <v>14568</v>
      </c>
      <c r="B704" s="4" t="s">
        <v>14569</v>
      </c>
      <c r="C704" s="4" t="s">
        <v>464</v>
      </c>
      <c r="D704" s="4">
        <v>39</v>
      </c>
      <c r="E704" s="4" t="s">
        <v>14570</v>
      </c>
      <c r="F704" s="4">
        <v>1.7297351360321</v>
      </c>
      <c r="G704" s="4" t="s">
        <v>14571</v>
      </c>
    </row>
    <row r="705" spans="1:7">
      <c r="A705" s="4" t="s">
        <v>2940</v>
      </c>
      <c r="B705" s="4" t="s">
        <v>2941</v>
      </c>
      <c r="C705" s="4" t="s">
        <v>464</v>
      </c>
      <c r="D705" s="4">
        <v>48</v>
      </c>
      <c r="E705" s="4" t="s">
        <v>2942</v>
      </c>
      <c r="F705" s="4">
        <v>1.72284734249115</v>
      </c>
      <c r="G705" s="4" t="s">
        <v>2943</v>
      </c>
    </row>
    <row r="706" spans="1:7">
      <c r="A706" s="4" t="s">
        <v>54258</v>
      </c>
      <c r="B706" s="4" t="s">
        <v>54259</v>
      </c>
      <c r="C706" s="4" t="s">
        <v>464</v>
      </c>
      <c r="D706" s="4">
        <v>21</v>
      </c>
      <c r="E706" s="4" t="s">
        <v>54260</v>
      </c>
      <c r="F706" s="4">
        <v>1.72103524208069</v>
      </c>
      <c r="G706" s="4" t="s">
        <v>54261</v>
      </c>
    </row>
    <row r="707" spans="1:7">
      <c r="A707" s="4" t="s">
        <v>23496</v>
      </c>
      <c r="B707" s="4" t="s">
        <v>23497</v>
      </c>
      <c r="C707" s="4" t="s">
        <v>464</v>
      </c>
      <c r="D707" s="4">
        <v>44</v>
      </c>
      <c r="E707" s="4" t="s">
        <v>23498</v>
      </c>
      <c r="F707" s="4">
        <v>1.71957397460938</v>
      </c>
      <c r="G707" s="4" t="s">
        <v>23499</v>
      </c>
    </row>
    <row r="708" spans="1:7">
      <c r="A708" s="4" t="s">
        <v>16303</v>
      </c>
      <c r="B708" s="4" t="s">
        <v>16304</v>
      </c>
      <c r="C708" s="4" t="s">
        <v>464</v>
      </c>
      <c r="D708" s="4">
        <v>41</v>
      </c>
      <c r="E708" s="4" t="s">
        <v>16305</v>
      </c>
      <c r="F708" s="4">
        <v>1.71045053005219</v>
      </c>
      <c r="G708" s="4" t="s">
        <v>16306</v>
      </c>
    </row>
    <row r="709" spans="1:7">
      <c r="A709" s="4" t="s">
        <v>11004</v>
      </c>
      <c r="B709" s="4" t="s">
        <v>11005</v>
      </c>
      <c r="C709" s="4" t="s">
        <v>464</v>
      </c>
      <c r="D709" s="4">
        <v>37</v>
      </c>
      <c r="E709" s="4" t="s">
        <v>11006</v>
      </c>
      <c r="F709" s="4">
        <v>1.70457518100739</v>
      </c>
      <c r="G709" s="4" t="s">
        <v>11007</v>
      </c>
    </row>
    <row r="710" spans="1:7">
      <c r="A710" s="4" t="s">
        <v>1139</v>
      </c>
      <c r="B710" s="4" t="s">
        <v>1140</v>
      </c>
      <c r="C710" s="4" t="s">
        <v>464</v>
      </c>
      <c r="D710" s="4">
        <v>48</v>
      </c>
      <c r="E710" s="4" t="s">
        <v>1141</v>
      </c>
      <c r="F710" s="4">
        <v>1.6991320848465</v>
      </c>
      <c r="G710" s="4" t="s">
        <v>1142</v>
      </c>
    </row>
    <row r="711" spans="1:7">
      <c r="A711" s="4" t="s">
        <v>25203</v>
      </c>
      <c r="B711" s="4" t="s">
        <v>25204</v>
      </c>
      <c r="C711" s="4" t="s">
        <v>464</v>
      </c>
      <c r="D711" s="4">
        <v>36</v>
      </c>
      <c r="E711" s="4" t="s">
        <v>25205</v>
      </c>
      <c r="F711" s="4">
        <v>1.69815528392792</v>
      </c>
      <c r="G711" s="4" t="s">
        <v>25206</v>
      </c>
    </row>
    <row r="712" spans="1:7">
      <c r="A712" s="4" t="s">
        <v>20130</v>
      </c>
      <c r="B712" s="4" t="s">
        <v>20131</v>
      </c>
      <c r="C712" s="4" t="s">
        <v>464</v>
      </c>
      <c r="D712" s="4">
        <v>30</v>
      </c>
      <c r="E712" s="4" t="s">
        <v>20132</v>
      </c>
      <c r="F712" s="4">
        <v>1.69815528392792</v>
      </c>
      <c r="G712" s="4" t="s">
        <v>20133</v>
      </c>
    </row>
    <row r="713" spans="1:7">
      <c r="A713" s="4" t="s">
        <v>54262</v>
      </c>
      <c r="B713" s="4" t="s">
        <v>54263</v>
      </c>
      <c r="C713" s="4" t="s">
        <v>551</v>
      </c>
      <c r="D713" s="4">
        <v>4</v>
      </c>
      <c r="E713" s="4" t="s">
        <v>54264</v>
      </c>
      <c r="F713" s="4">
        <v>1.69815528392792</v>
      </c>
      <c r="G713" s="4" t="s">
        <v>54265</v>
      </c>
    </row>
    <row r="714" spans="1:7">
      <c r="A714" s="4" t="s">
        <v>3057</v>
      </c>
      <c r="B714" s="4" t="s">
        <v>3058</v>
      </c>
      <c r="C714" s="4" t="s">
        <v>464</v>
      </c>
      <c r="D714" s="4">
        <v>45</v>
      </c>
      <c r="E714" s="4" t="s">
        <v>3059</v>
      </c>
      <c r="F714" s="4">
        <v>1.69783747196198</v>
      </c>
      <c r="G714" s="4" t="s">
        <v>3060</v>
      </c>
    </row>
    <row r="715" spans="1:7">
      <c r="A715" s="4" t="s">
        <v>13074</v>
      </c>
      <c r="B715" s="4" t="s">
        <v>13075</v>
      </c>
      <c r="C715" s="4" t="s">
        <v>464</v>
      </c>
      <c r="D715" s="4">
        <v>41</v>
      </c>
      <c r="E715" s="4" t="s">
        <v>13076</v>
      </c>
      <c r="F715" s="4">
        <v>1.69783747196198</v>
      </c>
      <c r="G715" s="4" t="s">
        <v>13077</v>
      </c>
    </row>
    <row r="716" spans="1:7">
      <c r="A716" s="4" t="s">
        <v>24964</v>
      </c>
      <c r="B716" s="4" t="s">
        <v>24965</v>
      </c>
      <c r="C716" s="4" t="s">
        <v>464</v>
      </c>
      <c r="D716" s="4">
        <v>40</v>
      </c>
      <c r="E716" s="4" t="s">
        <v>24966</v>
      </c>
      <c r="F716" s="4">
        <v>1.69670796394348</v>
      </c>
      <c r="G716" s="4" t="s">
        <v>24967</v>
      </c>
    </row>
    <row r="717" spans="1:7">
      <c r="A717" s="4" t="s">
        <v>4093</v>
      </c>
      <c r="B717" s="4" t="s">
        <v>4094</v>
      </c>
      <c r="C717" s="4" t="s">
        <v>464</v>
      </c>
      <c r="D717" s="4">
        <v>47</v>
      </c>
      <c r="E717" s="4" t="s">
        <v>4095</v>
      </c>
      <c r="F717" s="4">
        <v>1.68853032588959</v>
      </c>
      <c r="G717" s="4" t="s">
        <v>4096</v>
      </c>
    </row>
    <row r="718" spans="1:7">
      <c r="A718" s="4" t="s">
        <v>5994</v>
      </c>
      <c r="B718" s="4" t="s">
        <v>5995</v>
      </c>
      <c r="C718" s="4" t="s">
        <v>464</v>
      </c>
      <c r="D718" s="4">
        <v>48</v>
      </c>
      <c r="E718" s="4" t="s">
        <v>5996</v>
      </c>
      <c r="F718" s="4">
        <v>1.68619215488434</v>
      </c>
      <c r="G718" s="4" t="s">
        <v>5997</v>
      </c>
    </row>
    <row r="719" spans="1:7">
      <c r="A719" s="4" t="s">
        <v>2426</v>
      </c>
      <c r="B719" s="4" t="s">
        <v>2427</v>
      </c>
      <c r="C719" s="4" t="s">
        <v>464</v>
      </c>
      <c r="D719" s="4">
        <v>37</v>
      </c>
      <c r="E719" s="4" t="s">
        <v>2428</v>
      </c>
      <c r="F719" s="4">
        <v>1.68392741680145</v>
      </c>
      <c r="G719" s="4" t="s">
        <v>2429</v>
      </c>
    </row>
    <row r="720" spans="1:7">
      <c r="A720" s="4" t="s">
        <v>6683</v>
      </c>
      <c r="B720" s="4" t="s">
        <v>6684</v>
      </c>
      <c r="C720" s="4" t="s">
        <v>464</v>
      </c>
      <c r="D720" s="4">
        <v>43</v>
      </c>
      <c r="E720" s="4" t="s">
        <v>6685</v>
      </c>
      <c r="F720" s="4">
        <v>1.67693150043488</v>
      </c>
      <c r="G720" s="4" t="s">
        <v>6686</v>
      </c>
    </row>
    <row r="721" spans="1:7">
      <c r="A721" s="4" t="s">
        <v>3568</v>
      </c>
      <c r="B721" s="4" t="s">
        <v>3569</v>
      </c>
      <c r="C721" s="4" t="s">
        <v>464</v>
      </c>
      <c r="D721" s="4">
        <v>36</v>
      </c>
      <c r="E721" s="4" t="s">
        <v>3570</v>
      </c>
      <c r="F721" s="4">
        <v>1.67693150043488</v>
      </c>
      <c r="G721" s="4" t="s">
        <v>3571</v>
      </c>
    </row>
    <row r="722" spans="1:7">
      <c r="A722" s="4" t="s">
        <v>33600</v>
      </c>
      <c r="B722" s="4" t="s">
        <v>33601</v>
      </c>
      <c r="C722" s="4" t="s">
        <v>464</v>
      </c>
      <c r="D722" s="4">
        <v>33</v>
      </c>
      <c r="E722" s="4" t="s">
        <v>33602</v>
      </c>
      <c r="F722" s="4">
        <v>1.67693150043488</v>
      </c>
      <c r="G722" s="4" t="s">
        <v>33603</v>
      </c>
    </row>
    <row r="723" spans="1:7">
      <c r="A723" s="4" t="s">
        <v>28336</v>
      </c>
      <c r="B723" s="4" t="s">
        <v>28337</v>
      </c>
      <c r="C723" s="4" t="s">
        <v>464</v>
      </c>
      <c r="D723" s="4">
        <v>29</v>
      </c>
      <c r="E723" s="4" t="s">
        <v>28338</v>
      </c>
      <c r="F723" s="4">
        <v>1.67693150043488</v>
      </c>
      <c r="G723" s="4" t="s">
        <v>28339</v>
      </c>
    </row>
    <row r="724" spans="1:7">
      <c r="A724" s="4" t="s">
        <v>26275</v>
      </c>
      <c r="B724" s="4" t="s">
        <v>26276</v>
      </c>
      <c r="C724" s="4" t="s">
        <v>464</v>
      </c>
      <c r="D724" s="4">
        <v>22</v>
      </c>
      <c r="E724" s="4" t="s">
        <v>26277</v>
      </c>
      <c r="F724" s="4">
        <v>1.67693150043488</v>
      </c>
      <c r="G724" s="4" t="s">
        <v>26278</v>
      </c>
    </row>
    <row r="725" spans="1:7">
      <c r="A725" s="4" t="s">
        <v>2390</v>
      </c>
      <c r="B725" s="4" t="s">
        <v>2391</v>
      </c>
      <c r="C725" s="4" t="s">
        <v>464</v>
      </c>
      <c r="D725" s="4">
        <v>43</v>
      </c>
      <c r="E725" s="4" t="s">
        <v>2392</v>
      </c>
      <c r="F725" s="4">
        <v>1.67511427402496</v>
      </c>
      <c r="G725" s="4" t="s">
        <v>2393</v>
      </c>
    </row>
    <row r="726" spans="1:7">
      <c r="A726" s="4" t="s">
        <v>4935</v>
      </c>
      <c r="B726" s="4" t="s">
        <v>4936</v>
      </c>
      <c r="C726" s="4" t="s">
        <v>464</v>
      </c>
      <c r="D726" s="4">
        <v>42</v>
      </c>
      <c r="E726" s="4" t="s">
        <v>4937</v>
      </c>
      <c r="F726" s="4">
        <v>1.67492842674255</v>
      </c>
      <c r="G726" s="4" t="s">
        <v>4938</v>
      </c>
    </row>
    <row r="727" spans="1:7">
      <c r="A727" s="4" t="s">
        <v>7890</v>
      </c>
      <c r="B727" s="4" t="s">
        <v>7891</v>
      </c>
      <c r="C727" s="4" t="s">
        <v>464</v>
      </c>
      <c r="D727" s="4">
        <v>45</v>
      </c>
      <c r="E727" s="4" t="s">
        <v>7892</v>
      </c>
      <c r="F727" s="4">
        <v>1.67335534095764</v>
      </c>
      <c r="G727" s="4" t="s">
        <v>7893</v>
      </c>
    </row>
    <row r="728" spans="1:7">
      <c r="A728" s="4" t="s">
        <v>3372</v>
      </c>
      <c r="B728" s="4" t="s">
        <v>3373</v>
      </c>
      <c r="C728" s="4" t="s">
        <v>464</v>
      </c>
      <c r="D728" s="4">
        <v>47</v>
      </c>
      <c r="E728" s="4" t="s">
        <v>3374</v>
      </c>
      <c r="F728" s="4">
        <v>1.67185354232788</v>
      </c>
      <c r="G728" s="4" t="s">
        <v>3375</v>
      </c>
    </row>
    <row r="729" spans="1:7">
      <c r="A729" s="4" t="s">
        <v>7654</v>
      </c>
      <c r="B729" s="4" t="s">
        <v>7655</v>
      </c>
      <c r="C729" s="4" t="s">
        <v>464</v>
      </c>
      <c r="D729" s="4">
        <v>49</v>
      </c>
      <c r="E729" s="4" t="s">
        <v>7656</v>
      </c>
      <c r="F729" s="4">
        <v>1.66942429542542</v>
      </c>
      <c r="G729" s="4" t="s">
        <v>7657</v>
      </c>
    </row>
    <row r="730" spans="1:7">
      <c r="A730" s="4" t="s">
        <v>18294</v>
      </c>
      <c r="B730" s="4" t="s">
        <v>18295</v>
      </c>
      <c r="C730" s="4" t="s">
        <v>464</v>
      </c>
      <c r="D730" s="4">
        <v>44</v>
      </c>
      <c r="E730" s="4" t="s">
        <v>18296</v>
      </c>
      <c r="F730" s="4">
        <v>1.6650972366333</v>
      </c>
      <c r="G730" s="4" t="s">
        <v>18297</v>
      </c>
    </row>
    <row r="731" spans="1:7">
      <c r="A731" s="4" t="s">
        <v>491</v>
      </c>
      <c r="B731" s="4" t="s">
        <v>492</v>
      </c>
      <c r="C731" s="4" t="s">
        <v>464</v>
      </c>
      <c r="D731" s="4">
        <v>41</v>
      </c>
      <c r="E731" s="4" t="s">
        <v>493</v>
      </c>
      <c r="F731" s="4">
        <v>1.66252934932709</v>
      </c>
      <c r="G731" s="4" t="s">
        <v>494</v>
      </c>
    </row>
    <row r="732" spans="1:7">
      <c r="A732" s="4" t="s">
        <v>8165</v>
      </c>
      <c r="B732" s="4" t="s">
        <v>8166</v>
      </c>
      <c r="C732" s="4" t="s">
        <v>464</v>
      </c>
      <c r="D732" s="4">
        <v>37</v>
      </c>
      <c r="E732" s="4" t="s">
        <v>8167</v>
      </c>
      <c r="F732" s="4">
        <v>1.66118586063385</v>
      </c>
      <c r="G732" s="4" t="s">
        <v>8168</v>
      </c>
    </row>
    <row r="733" spans="1:7">
      <c r="A733" s="4" t="s">
        <v>5443</v>
      </c>
      <c r="B733" s="4" t="s">
        <v>5444</v>
      </c>
      <c r="C733" s="4" t="s">
        <v>464</v>
      </c>
      <c r="D733" s="4">
        <v>37</v>
      </c>
      <c r="E733" s="4" t="s">
        <v>5445</v>
      </c>
      <c r="F733" s="4">
        <v>1.66101121902466</v>
      </c>
      <c r="G733" s="4" t="s">
        <v>5446</v>
      </c>
    </row>
    <row r="734" spans="1:7">
      <c r="A734" s="4" t="s">
        <v>11716</v>
      </c>
      <c r="B734" s="4" t="s">
        <v>11717</v>
      </c>
      <c r="C734" s="4" t="s">
        <v>464</v>
      </c>
      <c r="D734" s="4">
        <v>41</v>
      </c>
      <c r="E734" s="4" t="s">
        <v>11718</v>
      </c>
      <c r="F734" s="4">
        <v>1.6586127281189</v>
      </c>
      <c r="G734" s="4" t="s">
        <v>11719</v>
      </c>
    </row>
    <row r="735" spans="1:7">
      <c r="A735" s="4" t="s">
        <v>9184</v>
      </c>
      <c r="B735" s="4" t="s">
        <v>9185</v>
      </c>
      <c r="C735" s="4" t="s">
        <v>464</v>
      </c>
      <c r="D735" s="4">
        <v>38</v>
      </c>
      <c r="E735" s="4" t="s">
        <v>9186</v>
      </c>
      <c r="F735" s="4">
        <v>1.65626752376556</v>
      </c>
      <c r="G735" s="4" t="s">
        <v>9187</v>
      </c>
    </row>
    <row r="736" spans="1:7">
      <c r="A736" s="4" t="s">
        <v>17148</v>
      </c>
      <c r="B736" s="4" t="s">
        <v>17149</v>
      </c>
      <c r="C736" s="4" t="s">
        <v>464</v>
      </c>
      <c r="D736" s="4">
        <v>34</v>
      </c>
      <c r="E736" s="4" t="s">
        <v>17150</v>
      </c>
      <c r="F736" s="4">
        <v>1.65626752376556</v>
      </c>
      <c r="G736" s="4" t="s">
        <v>17151</v>
      </c>
    </row>
    <row r="737" spans="1:7">
      <c r="A737" s="4" t="s">
        <v>355</v>
      </c>
      <c r="B737" s="4" t="s">
        <v>11916</v>
      </c>
      <c r="C737" s="4" t="s">
        <v>464</v>
      </c>
      <c r="D737" s="4">
        <v>45</v>
      </c>
      <c r="E737" s="4" t="s">
        <v>11917</v>
      </c>
      <c r="F737" s="4">
        <v>1.65596747398376</v>
      </c>
      <c r="G737" s="4" t="s">
        <v>11918</v>
      </c>
    </row>
    <row r="738" spans="1:7">
      <c r="A738" s="4" t="s">
        <v>3713</v>
      </c>
      <c r="B738" s="4" t="s">
        <v>3714</v>
      </c>
      <c r="C738" s="4" t="s">
        <v>464</v>
      </c>
      <c r="D738" s="4">
        <v>36</v>
      </c>
      <c r="E738" s="4" t="s">
        <v>3715</v>
      </c>
      <c r="F738" s="4">
        <v>1.65288257598877</v>
      </c>
      <c r="G738" s="4" t="s">
        <v>3716</v>
      </c>
    </row>
    <row r="739" spans="1:7">
      <c r="A739" s="4" t="s">
        <v>11044</v>
      </c>
      <c r="B739" s="4" t="s">
        <v>11045</v>
      </c>
      <c r="C739" s="4" t="s">
        <v>464</v>
      </c>
      <c r="D739" s="4">
        <v>42</v>
      </c>
      <c r="E739" s="4" t="s">
        <v>11046</v>
      </c>
      <c r="F739" s="4">
        <v>1.65237843990326</v>
      </c>
      <c r="G739" s="4" t="s">
        <v>11047</v>
      </c>
    </row>
    <row r="740" spans="1:7">
      <c r="A740" s="4" t="s">
        <v>6985</v>
      </c>
      <c r="B740" s="4" t="s">
        <v>6986</v>
      </c>
      <c r="C740" s="4" t="s">
        <v>464</v>
      </c>
      <c r="D740" s="4">
        <v>39</v>
      </c>
      <c r="E740" s="4" t="s">
        <v>6987</v>
      </c>
      <c r="F740" s="4">
        <v>1.64735186100006</v>
      </c>
      <c r="G740" s="4" t="s">
        <v>6988</v>
      </c>
    </row>
    <row r="741" spans="1:7">
      <c r="A741" s="4" t="s">
        <v>3451</v>
      </c>
      <c r="B741" s="4" t="s">
        <v>3452</v>
      </c>
      <c r="C741" s="4" t="s">
        <v>464</v>
      </c>
      <c r="D741" s="4">
        <v>44</v>
      </c>
      <c r="E741" s="4" t="s">
        <v>3453</v>
      </c>
      <c r="F741" s="4">
        <v>1.64494562149048</v>
      </c>
      <c r="G741" s="4" t="s">
        <v>3454</v>
      </c>
    </row>
    <row r="742" spans="1:7">
      <c r="A742" s="4" t="s">
        <v>17862</v>
      </c>
      <c r="B742" s="4" t="s">
        <v>17863</v>
      </c>
      <c r="C742" s="4" t="s">
        <v>464</v>
      </c>
      <c r="D742" s="4">
        <v>48</v>
      </c>
      <c r="E742" s="4" t="s">
        <v>17864</v>
      </c>
      <c r="F742" s="4">
        <v>1.64356780052185</v>
      </c>
      <c r="G742" s="4" t="s">
        <v>17865</v>
      </c>
    </row>
    <row r="743" spans="1:7">
      <c r="A743" s="4" t="s">
        <v>24805</v>
      </c>
      <c r="B743" s="4" t="s">
        <v>24806</v>
      </c>
      <c r="C743" s="4" t="s">
        <v>464</v>
      </c>
      <c r="D743" s="4">
        <v>41</v>
      </c>
      <c r="E743" s="4" t="s">
        <v>24807</v>
      </c>
      <c r="F743" s="4">
        <v>1.64041042327881</v>
      </c>
      <c r="G743" s="4" t="s">
        <v>24808</v>
      </c>
    </row>
    <row r="744" spans="1:7">
      <c r="A744" s="4" t="s">
        <v>408</v>
      </c>
      <c r="B744" s="4" t="s">
        <v>219</v>
      </c>
      <c r="C744" s="4" t="s">
        <v>464</v>
      </c>
      <c r="D744" s="4">
        <v>50</v>
      </c>
      <c r="E744" s="4" t="s">
        <v>7577</v>
      </c>
      <c r="F744" s="4">
        <v>1.63416504859924</v>
      </c>
      <c r="G744" s="4" t="s">
        <v>7578</v>
      </c>
    </row>
    <row r="745" spans="1:7">
      <c r="A745" s="4" t="s">
        <v>1319</v>
      </c>
      <c r="B745" s="4" t="s">
        <v>1320</v>
      </c>
      <c r="C745" s="4" t="s">
        <v>551</v>
      </c>
      <c r="D745" s="4">
        <v>24</v>
      </c>
      <c r="E745" s="4" t="s">
        <v>1321</v>
      </c>
      <c r="F745" s="4">
        <v>1.63416039943695</v>
      </c>
      <c r="G745" s="4" t="s">
        <v>1322</v>
      </c>
    </row>
    <row r="746" spans="1:7">
      <c r="A746" s="4" t="s">
        <v>9072</v>
      </c>
      <c r="B746" s="4" t="s">
        <v>9073</v>
      </c>
      <c r="C746" s="4" t="s">
        <v>464</v>
      </c>
      <c r="D746" s="4">
        <v>41</v>
      </c>
      <c r="E746" s="4" t="s">
        <v>9074</v>
      </c>
      <c r="F746" s="4">
        <v>1.62861657142639</v>
      </c>
      <c r="G746" s="4" t="s">
        <v>9075</v>
      </c>
    </row>
    <row r="747" spans="1:7">
      <c r="A747" s="4" t="s">
        <v>9442</v>
      </c>
      <c r="B747" s="4" t="s">
        <v>9443</v>
      </c>
      <c r="C747" s="4" t="s">
        <v>464</v>
      </c>
      <c r="D747" s="4">
        <v>46</v>
      </c>
      <c r="E747" s="4" t="s">
        <v>9444</v>
      </c>
      <c r="F747" s="4">
        <v>1.62557852268219</v>
      </c>
      <c r="G747" s="4" t="s">
        <v>9445</v>
      </c>
    </row>
    <row r="748" spans="1:7">
      <c r="A748" s="4" t="s">
        <v>54266</v>
      </c>
      <c r="B748" s="4" t="s">
        <v>54267</v>
      </c>
      <c r="C748" s="4" t="s">
        <v>464</v>
      </c>
      <c r="D748" s="4">
        <v>32</v>
      </c>
      <c r="E748" s="4" t="s">
        <v>54268</v>
      </c>
      <c r="F748" s="4">
        <v>1.62557852268219</v>
      </c>
      <c r="G748" s="4" t="s">
        <v>54269</v>
      </c>
    </row>
    <row r="749" spans="1:7">
      <c r="A749" s="4" t="s">
        <v>7410</v>
      </c>
      <c r="B749" s="4" t="s">
        <v>7411</v>
      </c>
      <c r="C749" s="4" t="s">
        <v>464</v>
      </c>
      <c r="D749" s="4">
        <v>38</v>
      </c>
      <c r="E749" s="4" t="s">
        <v>7412</v>
      </c>
      <c r="F749" s="4">
        <v>1.61956715583801</v>
      </c>
      <c r="G749" s="4" t="s">
        <v>7413</v>
      </c>
    </row>
    <row r="750" spans="1:7">
      <c r="A750" s="4" t="s">
        <v>9485</v>
      </c>
      <c r="B750" s="4" t="s">
        <v>9486</v>
      </c>
      <c r="C750" s="4" t="s">
        <v>464</v>
      </c>
      <c r="D750" s="4">
        <v>43</v>
      </c>
      <c r="E750" s="4" t="s">
        <v>9487</v>
      </c>
      <c r="F750" s="4">
        <v>1.61779415607452</v>
      </c>
      <c r="G750" s="4" t="s">
        <v>9488</v>
      </c>
    </row>
    <row r="751" spans="1:7">
      <c r="A751" s="4" t="s">
        <v>10722</v>
      </c>
      <c r="B751" s="4" t="s">
        <v>10723</v>
      </c>
      <c r="C751" s="4" t="s">
        <v>464</v>
      </c>
      <c r="D751" s="4">
        <v>42</v>
      </c>
      <c r="E751" s="4" t="s">
        <v>10724</v>
      </c>
      <c r="F751" s="4">
        <v>1.61779415607452</v>
      </c>
      <c r="G751" s="4" t="s">
        <v>10725</v>
      </c>
    </row>
    <row r="752" spans="1:7">
      <c r="A752" s="4" t="s">
        <v>14911</v>
      </c>
      <c r="B752" s="4" t="s">
        <v>14912</v>
      </c>
      <c r="C752" s="4" t="s">
        <v>551</v>
      </c>
      <c r="D752" s="4">
        <v>24</v>
      </c>
      <c r="E752" s="4" t="s">
        <v>14913</v>
      </c>
      <c r="F752" s="4">
        <v>1.61582732200623</v>
      </c>
      <c r="G752" s="4" t="s">
        <v>14914</v>
      </c>
    </row>
    <row r="753" spans="1:7">
      <c r="A753" s="4" t="s">
        <v>10126</v>
      </c>
      <c r="B753" s="4" t="s">
        <v>10127</v>
      </c>
      <c r="C753" s="4" t="s">
        <v>464</v>
      </c>
      <c r="D753" s="4">
        <v>44</v>
      </c>
      <c r="E753" s="4" t="s">
        <v>10128</v>
      </c>
      <c r="F753" s="4">
        <v>1.61234307289124</v>
      </c>
      <c r="G753" s="4" t="s">
        <v>10129</v>
      </c>
    </row>
    <row r="754" spans="1:7">
      <c r="A754" s="4" t="s">
        <v>8834</v>
      </c>
      <c r="B754" s="4" t="s">
        <v>8835</v>
      </c>
      <c r="C754" s="4" t="s">
        <v>464</v>
      </c>
      <c r="D754" s="4">
        <v>47</v>
      </c>
      <c r="E754" s="4" t="s">
        <v>8836</v>
      </c>
      <c r="F754" s="4">
        <v>1.60926401615143</v>
      </c>
      <c r="G754" s="4" t="s">
        <v>8837</v>
      </c>
    </row>
    <row r="755" spans="1:7">
      <c r="A755" s="4" t="s">
        <v>5388</v>
      </c>
      <c r="B755" s="4" t="s">
        <v>5389</v>
      </c>
      <c r="C755" s="4" t="s">
        <v>464</v>
      </c>
      <c r="D755" s="4">
        <v>40</v>
      </c>
      <c r="E755" s="4" t="s">
        <v>5390</v>
      </c>
      <c r="F755" s="4">
        <v>1.59798312187195</v>
      </c>
      <c r="G755" s="4" t="s">
        <v>5391</v>
      </c>
    </row>
    <row r="756" spans="1:7">
      <c r="A756" s="4" t="s">
        <v>27156</v>
      </c>
      <c r="B756" s="4" t="s">
        <v>27157</v>
      </c>
      <c r="C756" s="4" t="s">
        <v>464</v>
      </c>
      <c r="D756" s="4">
        <v>42</v>
      </c>
      <c r="E756" s="4" t="s">
        <v>27158</v>
      </c>
      <c r="F756" s="4">
        <v>1.59735298156738</v>
      </c>
      <c r="G756" s="4" t="s">
        <v>27159</v>
      </c>
    </row>
    <row r="757" spans="1:7">
      <c r="A757" s="4" t="s">
        <v>3216</v>
      </c>
      <c r="B757" s="4" t="s">
        <v>3217</v>
      </c>
      <c r="C757" s="4" t="s">
        <v>464</v>
      </c>
      <c r="D757" s="4">
        <v>45</v>
      </c>
      <c r="E757" s="4" t="s">
        <v>3218</v>
      </c>
      <c r="F757" s="4">
        <v>1.59680438041687</v>
      </c>
      <c r="G757" s="4" t="s">
        <v>3219</v>
      </c>
    </row>
    <row r="758" spans="1:7">
      <c r="A758" s="4" t="s">
        <v>2123</v>
      </c>
      <c r="B758" s="4" t="s">
        <v>2124</v>
      </c>
      <c r="C758" s="4" t="s">
        <v>464</v>
      </c>
      <c r="D758" s="4">
        <v>45</v>
      </c>
      <c r="E758" s="4" t="s">
        <v>2125</v>
      </c>
      <c r="F758" s="4">
        <v>1.59680438041687</v>
      </c>
      <c r="G758" s="4" t="s">
        <v>2126</v>
      </c>
    </row>
    <row r="759" spans="1:7">
      <c r="A759" s="4" t="s">
        <v>2588</v>
      </c>
      <c r="B759" s="4" t="s">
        <v>2589</v>
      </c>
      <c r="C759" s="4" t="s">
        <v>464</v>
      </c>
      <c r="D759" s="4">
        <v>34</v>
      </c>
      <c r="E759" s="4" t="s">
        <v>2590</v>
      </c>
      <c r="F759" s="4">
        <v>1.59680438041687</v>
      </c>
      <c r="G759" s="4" t="s">
        <v>2591</v>
      </c>
    </row>
    <row r="760" spans="1:7">
      <c r="A760" s="4" t="s">
        <v>10809</v>
      </c>
      <c r="B760" s="4" t="s">
        <v>10810</v>
      </c>
      <c r="C760" s="4" t="s">
        <v>464</v>
      </c>
      <c r="D760" s="4">
        <v>45</v>
      </c>
      <c r="E760" s="4" t="s">
        <v>10811</v>
      </c>
      <c r="F760" s="4">
        <v>1.59668028354645</v>
      </c>
      <c r="G760" s="4" t="s">
        <v>10812</v>
      </c>
    </row>
    <row r="761" spans="1:7">
      <c r="A761" s="4" t="s">
        <v>2740</v>
      </c>
      <c r="B761" s="4" t="s">
        <v>2741</v>
      </c>
      <c r="C761" s="4" t="s">
        <v>551</v>
      </c>
      <c r="D761" s="4">
        <v>29</v>
      </c>
      <c r="E761" s="4" t="s">
        <v>2742</v>
      </c>
      <c r="F761" s="4">
        <v>1.59613072872162</v>
      </c>
      <c r="G761" s="4" t="s">
        <v>2743</v>
      </c>
    </row>
    <row r="762" spans="1:7">
      <c r="A762" s="4" t="s">
        <v>8376</v>
      </c>
      <c r="B762" s="4" t="s">
        <v>8377</v>
      </c>
      <c r="C762" s="4" t="s">
        <v>464</v>
      </c>
      <c r="D762" s="4">
        <v>43</v>
      </c>
      <c r="E762" s="4" t="s">
        <v>8378</v>
      </c>
      <c r="F762" s="4">
        <v>1.59363055229187</v>
      </c>
      <c r="G762" s="4" t="s">
        <v>8379</v>
      </c>
    </row>
    <row r="763" spans="1:7">
      <c r="A763" s="4" t="s">
        <v>2182</v>
      </c>
      <c r="B763" s="4" t="s">
        <v>2183</v>
      </c>
      <c r="C763" s="4" t="s">
        <v>464</v>
      </c>
      <c r="D763" s="4">
        <v>49</v>
      </c>
      <c r="E763" s="4" t="s">
        <v>2184</v>
      </c>
      <c r="F763" s="4">
        <v>1.58696365356445</v>
      </c>
      <c r="G763" s="4" t="s">
        <v>2185</v>
      </c>
    </row>
    <row r="764" spans="1:7">
      <c r="A764" s="4" t="s">
        <v>303</v>
      </c>
      <c r="B764" s="4" t="s">
        <v>10322</v>
      </c>
      <c r="C764" s="4" t="s">
        <v>464</v>
      </c>
      <c r="D764" s="4">
        <v>47</v>
      </c>
      <c r="E764" s="4" t="s">
        <v>10323</v>
      </c>
      <c r="F764" s="4">
        <v>1.58589649200439</v>
      </c>
      <c r="G764" s="4" t="s">
        <v>10324</v>
      </c>
    </row>
    <row r="765" spans="1:7">
      <c r="A765" s="4" t="s">
        <v>542</v>
      </c>
      <c r="B765" s="4" t="s">
        <v>543</v>
      </c>
      <c r="C765" s="4" t="s">
        <v>464</v>
      </c>
      <c r="D765" s="4">
        <v>48</v>
      </c>
      <c r="E765" s="4" t="s">
        <v>544</v>
      </c>
      <c r="F765" s="4">
        <v>1.58209502696991</v>
      </c>
      <c r="G765" s="4" t="s">
        <v>545</v>
      </c>
    </row>
    <row r="766" spans="1:7">
      <c r="A766" s="4" t="s">
        <v>1930</v>
      </c>
      <c r="B766" s="4" t="s">
        <v>1931</v>
      </c>
      <c r="C766" s="4" t="s">
        <v>464</v>
      </c>
      <c r="D766" s="4">
        <v>49</v>
      </c>
      <c r="E766" s="4" t="s">
        <v>1932</v>
      </c>
      <c r="F766" s="4">
        <v>1.58013892173767</v>
      </c>
      <c r="G766" s="4" t="s">
        <v>1933</v>
      </c>
    </row>
    <row r="767" spans="1:7">
      <c r="A767" s="4" t="s">
        <v>2278</v>
      </c>
      <c r="B767" s="4" t="s">
        <v>2279</v>
      </c>
      <c r="C767" s="4" t="s">
        <v>464</v>
      </c>
      <c r="D767" s="4">
        <v>48</v>
      </c>
      <c r="E767" s="4" t="s">
        <v>2280</v>
      </c>
      <c r="F767" s="4">
        <v>1.57828664779663</v>
      </c>
      <c r="G767" s="4" t="s">
        <v>2281</v>
      </c>
    </row>
    <row r="768" spans="1:7">
      <c r="A768" s="4" t="s">
        <v>10924</v>
      </c>
      <c r="B768" s="4" t="s">
        <v>10925</v>
      </c>
      <c r="C768" s="4" t="s">
        <v>464</v>
      </c>
      <c r="D768" s="4">
        <v>44</v>
      </c>
      <c r="E768" s="4" t="s">
        <v>10926</v>
      </c>
      <c r="F768" s="4">
        <v>1.57362270355225</v>
      </c>
      <c r="G768" s="4" t="s">
        <v>10927</v>
      </c>
    </row>
    <row r="769" spans="1:7">
      <c r="A769" s="4" t="s">
        <v>9212</v>
      </c>
      <c r="B769" s="4" t="s">
        <v>9213</v>
      </c>
      <c r="C769" s="4" t="s">
        <v>464</v>
      </c>
      <c r="D769" s="4">
        <v>41</v>
      </c>
      <c r="E769" s="4" t="s">
        <v>9214</v>
      </c>
      <c r="F769" s="4">
        <v>1.57328176498413</v>
      </c>
      <c r="G769" s="4" t="s">
        <v>9215</v>
      </c>
    </row>
    <row r="770" spans="1:7">
      <c r="A770" s="4" t="s">
        <v>14899</v>
      </c>
      <c r="B770" s="4" t="s">
        <v>14900</v>
      </c>
      <c r="C770" s="4" t="s">
        <v>464</v>
      </c>
      <c r="D770" s="4">
        <v>43</v>
      </c>
      <c r="E770" s="4" t="s">
        <v>14901</v>
      </c>
      <c r="F770" s="4">
        <v>1.5669150352478</v>
      </c>
      <c r="G770" s="4" t="s">
        <v>14902</v>
      </c>
    </row>
    <row r="771" spans="1:7">
      <c r="A771" s="4" t="s">
        <v>11740</v>
      </c>
      <c r="B771" s="4" t="s">
        <v>11741</v>
      </c>
      <c r="C771" s="4" t="s">
        <v>464</v>
      </c>
      <c r="D771" s="4">
        <v>49</v>
      </c>
      <c r="E771" s="4" t="s">
        <v>11742</v>
      </c>
      <c r="F771" s="4">
        <v>1.55590903759003</v>
      </c>
      <c r="G771" s="4" t="s">
        <v>11743</v>
      </c>
    </row>
    <row r="772" spans="1:7">
      <c r="A772" s="4" t="s">
        <v>5302</v>
      </c>
      <c r="B772" s="4" t="s">
        <v>5303</v>
      </c>
      <c r="C772" s="4" t="s">
        <v>464</v>
      </c>
      <c r="D772" s="4">
        <v>44</v>
      </c>
      <c r="E772" s="4" t="s">
        <v>5304</v>
      </c>
      <c r="F772" s="4">
        <v>1.55590903759003</v>
      </c>
      <c r="G772" s="4" t="s">
        <v>5305</v>
      </c>
    </row>
    <row r="773" spans="1:7">
      <c r="A773" s="4" t="s">
        <v>4456</v>
      </c>
      <c r="B773" s="4" t="s">
        <v>4457</v>
      </c>
      <c r="C773" s="4" t="s">
        <v>464</v>
      </c>
      <c r="D773" s="4">
        <v>44</v>
      </c>
      <c r="E773" s="4" t="s">
        <v>4458</v>
      </c>
      <c r="F773" s="4">
        <v>1.55590903759003</v>
      </c>
      <c r="G773" s="4" t="s">
        <v>4459</v>
      </c>
    </row>
    <row r="774" spans="1:7">
      <c r="A774" s="4" t="s">
        <v>3341</v>
      </c>
      <c r="B774" s="4" t="s">
        <v>3342</v>
      </c>
      <c r="C774" s="4" t="s">
        <v>464</v>
      </c>
      <c r="D774" s="4">
        <v>42</v>
      </c>
      <c r="E774" s="4" t="s">
        <v>3343</v>
      </c>
      <c r="F774" s="4">
        <v>1.55590903759003</v>
      </c>
      <c r="G774" s="4" t="s">
        <v>3344</v>
      </c>
    </row>
    <row r="775" spans="1:7">
      <c r="A775" s="4" t="s">
        <v>8431</v>
      </c>
      <c r="B775" s="4" t="s">
        <v>8432</v>
      </c>
      <c r="C775" s="4" t="s">
        <v>464</v>
      </c>
      <c r="D775" s="4">
        <v>41</v>
      </c>
      <c r="E775" s="4" t="s">
        <v>8433</v>
      </c>
      <c r="F775" s="4">
        <v>1.55590903759003</v>
      </c>
      <c r="G775" s="4" t="s">
        <v>8434</v>
      </c>
    </row>
    <row r="776" spans="1:7">
      <c r="A776" s="4" t="s">
        <v>10075</v>
      </c>
      <c r="B776" s="4" t="s">
        <v>10076</v>
      </c>
      <c r="C776" s="4" t="s">
        <v>464</v>
      </c>
      <c r="D776" s="4">
        <v>41</v>
      </c>
      <c r="E776" s="4" t="s">
        <v>10077</v>
      </c>
      <c r="F776" s="4">
        <v>1.55590903759003</v>
      </c>
      <c r="G776" s="4" t="s">
        <v>10078</v>
      </c>
    </row>
    <row r="777" spans="1:7">
      <c r="A777" s="4" t="s">
        <v>15215</v>
      </c>
      <c r="B777" s="4" t="s">
        <v>15216</v>
      </c>
      <c r="C777" s="4" t="s">
        <v>464</v>
      </c>
      <c r="D777" s="4">
        <v>41</v>
      </c>
      <c r="E777" s="4" t="s">
        <v>15217</v>
      </c>
      <c r="F777" s="4">
        <v>1.55590903759003</v>
      </c>
      <c r="G777" s="4" t="s">
        <v>15218</v>
      </c>
    </row>
    <row r="778" spans="1:7">
      <c r="A778" s="4" t="s">
        <v>6659</v>
      </c>
      <c r="B778" s="4" t="s">
        <v>6660</v>
      </c>
      <c r="C778" s="4" t="s">
        <v>464</v>
      </c>
      <c r="D778" s="4">
        <v>40</v>
      </c>
      <c r="E778" s="4" t="s">
        <v>6661</v>
      </c>
      <c r="F778" s="4">
        <v>1.55590903759003</v>
      </c>
      <c r="G778" s="4" t="s">
        <v>6662</v>
      </c>
    </row>
    <row r="779" spans="1:7">
      <c r="A779" s="4" t="s">
        <v>13997</v>
      </c>
      <c r="B779" s="4" t="s">
        <v>13998</v>
      </c>
      <c r="C779" s="4" t="s">
        <v>464</v>
      </c>
      <c r="D779" s="4">
        <v>38</v>
      </c>
      <c r="E779" s="4" t="s">
        <v>13999</v>
      </c>
      <c r="F779" s="4">
        <v>1.55590903759003</v>
      </c>
      <c r="G779" s="4" t="s">
        <v>14000</v>
      </c>
    </row>
    <row r="780" spans="1:7">
      <c r="A780" s="4" t="s">
        <v>6285</v>
      </c>
      <c r="B780" s="4" t="s">
        <v>6286</v>
      </c>
      <c r="C780" s="4" t="s">
        <v>464</v>
      </c>
      <c r="D780" s="4">
        <v>37</v>
      </c>
      <c r="E780" s="4" t="s">
        <v>6287</v>
      </c>
      <c r="F780" s="4">
        <v>1.55590903759003</v>
      </c>
      <c r="G780" s="4" t="s">
        <v>6288</v>
      </c>
    </row>
    <row r="781" spans="1:7">
      <c r="A781" s="4" t="s">
        <v>4332</v>
      </c>
      <c r="B781" s="4" t="s">
        <v>4333</v>
      </c>
      <c r="C781" s="4" t="s">
        <v>464</v>
      </c>
      <c r="D781" s="4">
        <v>37</v>
      </c>
      <c r="E781" s="4" t="s">
        <v>4334</v>
      </c>
      <c r="F781" s="4">
        <v>1.55590903759003</v>
      </c>
      <c r="G781" s="4" t="s">
        <v>4335</v>
      </c>
    </row>
    <row r="782" spans="1:7">
      <c r="A782" s="4" t="s">
        <v>20797</v>
      </c>
      <c r="B782" s="4" t="s">
        <v>20798</v>
      </c>
      <c r="C782" s="4" t="s">
        <v>464</v>
      </c>
      <c r="D782" s="4">
        <v>27</v>
      </c>
      <c r="E782" s="4" t="s">
        <v>20799</v>
      </c>
      <c r="F782" s="4">
        <v>1.55590903759003</v>
      </c>
      <c r="G782" s="4" t="s">
        <v>20800</v>
      </c>
    </row>
    <row r="783" spans="1:7">
      <c r="A783" s="4" t="s">
        <v>19448</v>
      </c>
      <c r="B783" s="4" t="s">
        <v>19449</v>
      </c>
      <c r="C783" s="4" t="s">
        <v>551</v>
      </c>
      <c r="D783" s="4">
        <v>20</v>
      </c>
      <c r="E783" s="4" t="s">
        <v>19450</v>
      </c>
      <c r="F783" s="4">
        <v>1.55590903759003</v>
      </c>
      <c r="G783" s="4" t="s">
        <v>19451</v>
      </c>
    </row>
    <row r="784" spans="1:7">
      <c r="A784" s="4" t="s">
        <v>1355</v>
      </c>
      <c r="B784" s="4" t="s">
        <v>1356</v>
      </c>
      <c r="C784" s="4" t="s">
        <v>551</v>
      </c>
      <c r="D784" s="4">
        <v>19</v>
      </c>
      <c r="E784" s="4" t="s">
        <v>1357</v>
      </c>
      <c r="F784" s="4">
        <v>1.55590903759003</v>
      </c>
      <c r="G784" s="4" t="s">
        <v>1358</v>
      </c>
    </row>
    <row r="785" spans="1:7">
      <c r="A785" s="4" t="s">
        <v>22804</v>
      </c>
      <c r="B785" s="4" t="s">
        <v>22805</v>
      </c>
      <c r="C785" s="4" t="s">
        <v>551</v>
      </c>
      <c r="D785" s="4">
        <v>17</v>
      </c>
      <c r="E785" s="4" t="s">
        <v>22806</v>
      </c>
      <c r="F785" s="4">
        <v>1.55590903759003</v>
      </c>
      <c r="G785" s="4" t="s">
        <v>22807</v>
      </c>
    </row>
    <row r="786" spans="1:7">
      <c r="A786" s="4" t="s">
        <v>22672</v>
      </c>
      <c r="B786" s="4" t="s">
        <v>22673</v>
      </c>
      <c r="C786" s="4" t="s">
        <v>551</v>
      </c>
      <c r="D786" s="4">
        <v>16</v>
      </c>
      <c r="E786" s="4" t="s">
        <v>22674</v>
      </c>
      <c r="F786" s="4">
        <v>1.55590903759003</v>
      </c>
      <c r="G786" s="4" t="s">
        <v>22675</v>
      </c>
    </row>
    <row r="787" spans="1:7">
      <c r="A787" s="4" t="s">
        <v>20581</v>
      </c>
      <c r="B787" s="4" t="s">
        <v>20582</v>
      </c>
      <c r="C787" s="4" t="s">
        <v>551</v>
      </c>
      <c r="D787" s="4">
        <v>16</v>
      </c>
      <c r="E787" s="4" t="s">
        <v>20583</v>
      </c>
      <c r="F787" s="4">
        <v>1.55590903759003</v>
      </c>
      <c r="G787" s="4" t="s">
        <v>20584</v>
      </c>
    </row>
    <row r="788" spans="1:7">
      <c r="A788" s="4" t="s">
        <v>22592</v>
      </c>
      <c r="B788" s="4" t="s">
        <v>22593</v>
      </c>
      <c r="C788" s="4" t="s">
        <v>551</v>
      </c>
      <c r="D788" s="4">
        <v>14</v>
      </c>
      <c r="E788" s="4" t="s">
        <v>22594</v>
      </c>
      <c r="F788" s="4">
        <v>1.55590903759003</v>
      </c>
      <c r="G788" s="4" t="s">
        <v>22595</v>
      </c>
    </row>
    <row r="789" spans="1:7">
      <c r="A789" s="4" t="s">
        <v>54270</v>
      </c>
      <c r="B789" s="4" t="s">
        <v>54271</v>
      </c>
      <c r="C789" s="4" t="s">
        <v>551</v>
      </c>
      <c r="D789" s="4">
        <v>13</v>
      </c>
      <c r="E789" s="4" t="s">
        <v>54272</v>
      </c>
      <c r="F789" s="4">
        <v>1.55590903759003</v>
      </c>
      <c r="G789" s="4" t="s">
        <v>54273</v>
      </c>
    </row>
    <row r="790" spans="1:7">
      <c r="A790" s="4" t="s">
        <v>54274</v>
      </c>
      <c r="B790" s="4" t="s">
        <v>54275</v>
      </c>
      <c r="C790" s="4" t="s">
        <v>551</v>
      </c>
      <c r="D790" s="4">
        <v>9</v>
      </c>
      <c r="E790" s="4" t="s">
        <v>54276</v>
      </c>
      <c r="F790" s="4">
        <v>1.55590903759003</v>
      </c>
      <c r="G790" s="4" t="s">
        <v>54277</v>
      </c>
    </row>
    <row r="791" spans="1:7">
      <c r="A791" s="4" t="s">
        <v>54278</v>
      </c>
      <c r="B791" s="4" t="s">
        <v>54279</v>
      </c>
      <c r="C791" s="4" t="s">
        <v>1119</v>
      </c>
      <c r="D791" s="4">
        <v>7</v>
      </c>
      <c r="E791" s="4" t="s">
        <v>54280</v>
      </c>
      <c r="F791" s="4">
        <v>1.55590903759003</v>
      </c>
      <c r="G791" s="4" t="s">
        <v>54281</v>
      </c>
    </row>
    <row r="792" spans="1:7">
      <c r="A792" s="4" t="s">
        <v>22808</v>
      </c>
      <c r="B792" s="4" t="s">
        <v>22809</v>
      </c>
      <c r="C792" s="4" t="s">
        <v>551</v>
      </c>
      <c r="D792" s="4">
        <v>6</v>
      </c>
      <c r="E792" s="4" t="s">
        <v>22810</v>
      </c>
      <c r="F792" s="4">
        <v>1.55590903759003</v>
      </c>
      <c r="G792" s="4" t="s">
        <v>22811</v>
      </c>
    </row>
    <row r="793" spans="1:7">
      <c r="A793" s="4" t="s">
        <v>54282</v>
      </c>
      <c r="B793" s="4" t="s">
        <v>54283</v>
      </c>
      <c r="C793" s="4" t="s">
        <v>3050</v>
      </c>
      <c r="D793" s="4">
        <v>3</v>
      </c>
      <c r="E793" s="4" t="s">
        <v>54284</v>
      </c>
      <c r="F793" s="4">
        <v>1.55590903759003</v>
      </c>
      <c r="G793" s="4" t="s">
        <v>54285</v>
      </c>
    </row>
    <row r="794" spans="1:7">
      <c r="A794" s="4" t="s">
        <v>17224</v>
      </c>
      <c r="B794" s="4" t="s">
        <v>17225</v>
      </c>
      <c r="C794" s="4" t="s">
        <v>3050</v>
      </c>
      <c r="D794" s="4">
        <v>2</v>
      </c>
      <c r="E794" s="4" t="s">
        <v>17226</v>
      </c>
      <c r="F794" s="4">
        <v>1.55590903759003</v>
      </c>
      <c r="G794" s="4" t="s">
        <v>17227</v>
      </c>
    </row>
    <row r="795" spans="1:7">
      <c r="A795" s="4" t="s">
        <v>54286</v>
      </c>
      <c r="B795" s="4" t="s">
        <v>54287</v>
      </c>
      <c r="C795" s="4" t="s">
        <v>1124</v>
      </c>
      <c r="D795" s="4">
        <v>2</v>
      </c>
      <c r="E795" s="4" t="s">
        <v>54288</v>
      </c>
      <c r="F795" s="4">
        <v>1.55590903759003</v>
      </c>
      <c r="G795" s="4" t="s">
        <v>54289</v>
      </c>
    </row>
    <row r="796" spans="1:7">
      <c r="A796" s="4" t="s">
        <v>11382</v>
      </c>
      <c r="B796" s="4" t="s">
        <v>11383</v>
      </c>
      <c r="C796" s="4" t="s">
        <v>464</v>
      </c>
      <c r="D796" s="4">
        <v>42</v>
      </c>
      <c r="E796" s="4" t="s">
        <v>11384</v>
      </c>
      <c r="F796" s="4">
        <v>1.55560898780823</v>
      </c>
      <c r="G796" s="4" t="s">
        <v>11385</v>
      </c>
    </row>
    <row r="797" spans="1:7">
      <c r="A797" s="4" t="s">
        <v>6623</v>
      </c>
      <c r="B797" s="4" t="s">
        <v>6624</v>
      </c>
      <c r="C797" s="4" t="s">
        <v>464</v>
      </c>
      <c r="D797" s="4">
        <v>50</v>
      </c>
      <c r="E797" s="4" t="s">
        <v>6625</v>
      </c>
      <c r="F797" s="4">
        <v>1.5549019575119</v>
      </c>
      <c r="G797" s="4" t="s">
        <v>6626</v>
      </c>
    </row>
    <row r="798" spans="1:7">
      <c r="A798" s="4" t="s">
        <v>1743</v>
      </c>
      <c r="B798" s="4" t="s">
        <v>1744</v>
      </c>
      <c r="C798" s="4" t="s">
        <v>464</v>
      </c>
      <c r="D798" s="4">
        <v>38</v>
      </c>
      <c r="E798" s="4" t="s">
        <v>1745</v>
      </c>
      <c r="F798" s="4">
        <v>1.55489873886108</v>
      </c>
      <c r="G798" s="4" t="s">
        <v>1746</v>
      </c>
    </row>
    <row r="799" spans="1:7">
      <c r="A799" s="4" t="s">
        <v>54290</v>
      </c>
      <c r="B799" s="4" t="s">
        <v>54291</v>
      </c>
      <c r="C799" s="4" t="s">
        <v>4103</v>
      </c>
      <c r="D799" s="4">
        <v>9</v>
      </c>
      <c r="E799" s="4" t="s">
        <v>54292</v>
      </c>
      <c r="F799" s="4">
        <v>1.55102777481079</v>
      </c>
      <c r="G799" s="4" t="s">
        <v>54293</v>
      </c>
    </row>
    <row r="800" spans="1:7">
      <c r="A800" s="4" t="s">
        <v>10310</v>
      </c>
      <c r="B800" s="4" t="s">
        <v>10311</v>
      </c>
      <c r="C800" s="4" t="s">
        <v>464</v>
      </c>
      <c r="D800" s="4">
        <v>45</v>
      </c>
      <c r="E800" s="4" t="s">
        <v>10312</v>
      </c>
      <c r="F800" s="4">
        <v>1.55102062225342</v>
      </c>
      <c r="G800" s="4" t="s">
        <v>10313</v>
      </c>
    </row>
    <row r="801" spans="1:7">
      <c r="A801" s="4" t="s">
        <v>9781</v>
      </c>
      <c r="B801" s="4" t="s">
        <v>9782</v>
      </c>
      <c r="C801" s="4" t="s">
        <v>464</v>
      </c>
      <c r="D801" s="4">
        <v>42</v>
      </c>
      <c r="E801" s="4" t="s">
        <v>9783</v>
      </c>
      <c r="F801" s="4">
        <v>1.55050277709961</v>
      </c>
      <c r="G801" s="4" t="s">
        <v>9784</v>
      </c>
    </row>
    <row r="802" spans="1:7">
      <c r="A802" s="4" t="s">
        <v>5784</v>
      </c>
      <c r="B802" s="4" t="s">
        <v>5785</v>
      </c>
      <c r="C802" s="4" t="s">
        <v>464</v>
      </c>
      <c r="D802" s="4">
        <v>42</v>
      </c>
      <c r="E802" s="4" t="s">
        <v>5786</v>
      </c>
      <c r="F802" s="4">
        <v>1.54964160919189</v>
      </c>
      <c r="G802" s="4" t="s">
        <v>5787</v>
      </c>
    </row>
    <row r="803" spans="1:7">
      <c r="A803" s="4" t="s">
        <v>9593</v>
      </c>
      <c r="B803" s="4" t="s">
        <v>9594</v>
      </c>
      <c r="C803" s="4" t="s">
        <v>464</v>
      </c>
      <c r="D803" s="4">
        <v>44</v>
      </c>
      <c r="E803" s="4" t="s">
        <v>9595</v>
      </c>
      <c r="F803" s="4">
        <v>1.54507648944855</v>
      </c>
      <c r="G803" s="4" t="s">
        <v>9596</v>
      </c>
    </row>
    <row r="804" spans="1:7">
      <c r="A804" s="4" t="s">
        <v>4015</v>
      </c>
      <c r="B804" s="4" t="s">
        <v>4016</v>
      </c>
      <c r="C804" s="4" t="s">
        <v>464</v>
      </c>
      <c r="D804" s="4">
        <v>49</v>
      </c>
      <c r="E804" s="4" t="s">
        <v>4017</v>
      </c>
      <c r="F804" s="4">
        <v>1.54432666301727</v>
      </c>
      <c r="G804" s="4" t="s">
        <v>4018</v>
      </c>
    </row>
    <row r="805" spans="1:7">
      <c r="A805" s="4" t="s">
        <v>586</v>
      </c>
      <c r="B805" s="4" t="s">
        <v>587</v>
      </c>
      <c r="C805" s="4" t="s">
        <v>464</v>
      </c>
      <c r="D805" s="4">
        <v>49</v>
      </c>
      <c r="E805" s="4" t="s">
        <v>588</v>
      </c>
      <c r="F805" s="4">
        <v>1.54432666301727</v>
      </c>
      <c r="G805" s="4" t="s">
        <v>589</v>
      </c>
    </row>
    <row r="806" spans="1:7">
      <c r="A806" s="4" t="s">
        <v>361</v>
      </c>
      <c r="B806" s="4" t="s">
        <v>3236</v>
      </c>
      <c r="C806" s="4" t="s">
        <v>464</v>
      </c>
      <c r="D806" s="4">
        <v>48</v>
      </c>
      <c r="E806" s="4" t="s">
        <v>3237</v>
      </c>
      <c r="F806" s="4">
        <v>1.54432666301727</v>
      </c>
      <c r="G806" s="4" t="s">
        <v>3238</v>
      </c>
    </row>
    <row r="807" spans="1:7">
      <c r="A807" s="4" t="s">
        <v>3266</v>
      </c>
      <c r="B807" s="4" t="s">
        <v>3267</v>
      </c>
      <c r="C807" s="4" t="s">
        <v>464</v>
      </c>
      <c r="D807" s="4">
        <v>45</v>
      </c>
      <c r="E807" s="4" t="s">
        <v>3268</v>
      </c>
      <c r="F807" s="4">
        <v>1.54432666301727</v>
      </c>
      <c r="G807" s="4" t="s">
        <v>3269</v>
      </c>
    </row>
    <row r="808" spans="1:7">
      <c r="A808" s="4" t="s">
        <v>17826</v>
      </c>
      <c r="B808" s="4" t="s">
        <v>17827</v>
      </c>
      <c r="C808" s="4" t="s">
        <v>464</v>
      </c>
      <c r="D808" s="4">
        <v>41</v>
      </c>
      <c r="E808" s="4" t="s">
        <v>17828</v>
      </c>
      <c r="F808" s="4">
        <v>1.54432666301727</v>
      </c>
      <c r="G808" s="4" t="s">
        <v>17829</v>
      </c>
    </row>
    <row r="809" spans="1:7">
      <c r="A809" s="4" t="s">
        <v>3765</v>
      </c>
      <c r="B809" s="4" t="s">
        <v>3766</v>
      </c>
      <c r="C809" s="4" t="s">
        <v>464</v>
      </c>
      <c r="D809" s="4">
        <v>40</v>
      </c>
      <c r="E809" s="4" t="s">
        <v>3767</v>
      </c>
      <c r="F809" s="4">
        <v>1.54432666301727</v>
      </c>
      <c r="G809" s="4" t="s">
        <v>3768</v>
      </c>
    </row>
    <row r="810" spans="1:7">
      <c r="A810" s="4" t="s">
        <v>2290</v>
      </c>
      <c r="B810" s="4" t="s">
        <v>2291</v>
      </c>
      <c r="C810" s="4" t="s">
        <v>551</v>
      </c>
      <c r="D810" s="4">
        <v>24</v>
      </c>
      <c r="E810" s="4" t="s">
        <v>2292</v>
      </c>
      <c r="F810" s="4">
        <v>1.54432666301727</v>
      </c>
      <c r="G810" s="4" t="s">
        <v>2293</v>
      </c>
    </row>
    <row r="811" spans="1:7">
      <c r="A811" s="4" t="s">
        <v>43874</v>
      </c>
      <c r="B811" s="4" t="s">
        <v>43875</v>
      </c>
      <c r="C811" s="4" t="s">
        <v>464</v>
      </c>
      <c r="D811" s="4">
        <v>40</v>
      </c>
      <c r="E811" s="4" t="s">
        <v>43876</v>
      </c>
      <c r="F811" s="4">
        <v>1.54192090034485</v>
      </c>
      <c r="G811" s="4" t="s">
        <v>43877</v>
      </c>
    </row>
    <row r="812" spans="1:7">
      <c r="A812" s="4" t="s">
        <v>2017</v>
      </c>
      <c r="B812" s="4" t="s">
        <v>2018</v>
      </c>
      <c r="C812" s="4" t="s">
        <v>464</v>
      </c>
      <c r="D812" s="4">
        <v>50</v>
      </c>
      <c r="E812" s="4" t="s">
        <v>2019</v>
      </c>
      <c r="F812" s="4">
        <v>1.54046368598938</v>
      </c>
      <c r="G812" s="4" t="s">
        <v>2020</v>
      </c>
    </row>
    <row r="813" spans="1:7">
      <c r="A813" s="4" t="s">
        <v>1958</v>
      </c>
      <c r="B813" s="4" t="s">
        <v>1959</v>
      </c>
      <c r="C813" s="4" t="s">
        <v>464</v>
      </c>
      <c r="D813" s="4">
        <v>48</v>
      </c>
      <c r="E813" s="4" t="s">
        <v>1960</v>
      </c>
      <c r="F813" s="4">
        <v>1.53764092922211</v>
      </c>
      <c r="G813" s="4" t="s">
        <v>1961</v>
      </c>
    </row>
    <row r="814" spans="1:7">
      <c r="A814" s="4" t="s">
        <v>6349</v>
      </c>
      <c r="B814" s="4" t="s">
        <v>6350</v>
      </c>
      <c r="C814" s="4" t="s">
        <v>464</v>
      </c>
      <c r="D814" s="4">
        <v>45</v>
      </c>
      <c r="E814" s="4" t="s">
        <v>6351</v>
      </c>
      <c r="F814" s="4">
        <v>1.53457534313202</v>
      </c>
      <c r="G814" s="4" t="s">
        <v>6352</v>
      </c>
    </row>
    <row r="815" spans="1:7">
      <c r="A815" s="4" t="s">
        <v>9893</v>
      </c>
      <c r="B815" s="4" t="s">
        <v>9894</v>
      </c>
      <c r="C815" s="4" t="s">
        <v>464</v>
      </c>
      <c r="D815" s="4">
        <v>41</v>
      </c>
      <c r="E815" s="4" t="s">
        <v>9895</v>
      </c>
      <c r="F815" s="4">
        <v>1.53317654132843</v>
      </c>
      <c r="G815" s="4" t="s">
        <v>9896</v>
      </c>
    </row>
    <row r="816" spans="1:7">
      <c r="A816" s="4" t="s">
        <v>487</v>
      </c>
      <c r="B816" s="4" t="s">
        <v>488</v>
      </c>
      <c r="C816" s="4" t="s">
        <v>464</v>
      </c>
      <c r="D816" s="4">
        <v>45</v>
      </c>
      <c r="E816" s="4" t="s">
        <v>489</v>
      </c>
      <c r="F816" s="4">
        <v>1.53133118152618</v>
      </c>
      <c r="G816" s="4" t="s">
        <v>490</v>
      </c>
    </row>
    <row r="817" spans="1:7">
      <c r="A817" s="4" t="s">
        <v>22241</v>
      </c>
      <c r="B817" s="4" t="s">
        <v>22242</v>
      </c>
      <c r="C817" s="4" t="s">
        <v>464</v>
      </c>
      <c r="D817" s="4">
        <v>37</v>
      </c>
      <c r="E817" s="4" t="s">
        <v>22243</v>
      </c>
      <c r="F817" s="4">
        <v>1.53133118152618</v>
      </c>
      <c r="G817" s="4" t="s">
        <v>22244</v>
      </c>
    </row>
    <row r="818" spans="1:7">
      <c r="A818" s="4" t="s">
        <v>2150</v>
      </c>
      <c r="B818" s="4" t="s">
        <v>2151</v>
      </c>
      <c r="C818" s="4" t="s">
        <v>464</v>
      </c>
      <c r="D818" s="4">
        <v>52</v>
      </c>
      <c r="E818" s="4" t="s">
        <v>2152</v>
      </c>
      <c r="F818" s="4">
        <v>1.53109121322632</v>
      </c>
      <c r="G818" s="4" t="s">
        <v>2153</v>
      </c>
    </row>
    <row r="819" spans="1:7">
      <c r="A819" s="4" t="s">
        <v>7470</v>
      </c>
      <c r="B819" s="4" t="s">
        <v>7471</v>
      </c>
      <c r="C819" s="4" t="s">
        <v>464</v>
      </c>
      <c r="D819" s="4">
        <v>45</v>
      </c>
      <c r="E819" s="4" t="s">
        <v>7472</v>
      </c>
      <c r="F819" s="4">
        <v>1.53036761283875</v>
      </c>
      <c r="G819" s="4" t="s">
        <v>7473</v>
      </c>
    </row>
    <row r="820" spans="1:7">
      <c r="A820" s="4" t="s">
        <v>11223</v>
      </c>
      <c r="B820" s="4" t="s">
        <v>11224</v>
      </c>
      <c r="C820" s="4" t="s">
        <v>464</v>
      </c>
      <c r="D820" s="4">
        <v>43</v>
      </c>
      <c r="E820" s="4" t="s">
        <v>11225</v>
      </c>
      <c r="F820" s="4">
        <v>1.53036761283875</v>
      </c>
      <c r="G820" s="4" t="s">
        <v>11226</v>
      </c>
    </row>
    <row r="821" spans="1:7">
      <c r="A821" s="4" t="s">
        <v>5590</v>
      </c>
      <c r="B821" s="4" t="s">
        <v>5591</v>
      </c>
      <c r="C821" s="4" t="s">
        <v>464</v>
      </c>
      <c r="D821" s="4">
        <v>38</v>
      </c>
      <c r="E821" s="4" t="s">
        <v>5592</v>
      </c>
      <c r="F821" s="4">
        <v>1.53036761283875</v>
      </c>
      <c r="G821" s="4" t="s">
        <v>5593</v>
      </c>
    </row>
    <row r="822" spans="1:7">
      <c r="A822" s="4" t="s">
        <v>5112</v>
      </c>
      <c r="B822" s="4" t="s">
        <v>5113</v>
      </c>
      <c r="C822" s="4" t="s">
        <v>464</v>
      </c>
      <c r="D822" s="4">
        <v>48</v>
      </c>
      <c r="E822" s="4" t="s">
        <v>5114</v>
      </c>
      <c r="F822" s="4">
        <v>1.52865171432495</v>
      </c>
      <c r="G822" s="4" t="s">
        <v>5115</v>
      </c>
    </row>
    <row r="823" spans="1:7">
      <c r="A823" s="4" t="s">
        <v>9905</v>
      </c>
      <c r="B823" s="4" t="s">
        <v>9906</v>
      </c>
      <c r="C823" s="4" t="s">
        <v>551</v>
      </c>
      <c r="D823" s="4">
        <v>21</v>
      </c>
      <c r="E823" s="4" t="s">
        <v>9907</v>
      </c>
      <c r="F823" s="4">
        <v>1.52613937854767</v>
      </c>
      <c r="G823" s="4" t="s">
        <v>9908</v>
      </c>
    </row>
    <row r="824" spans="1:7">
      <c r="A824" s="4" t="s">
        <v>20194</v>
      </c>
      <c r="B824" s="4" t="s">
        <v>20195</v>
      </c>
      <c r="C824" s="4" t="s">
        <v>464</v>
      </c>
      <c r="D824" s="4">
        <v>42</v>
      </c>
      <c r="E824" s="4" t="s">
        <v>20196</v>
      </c>
      <c r="F824" s="4">
        <v>1.52522003650665</v>
      </c>
      <c r="G824" s="4" t="s">
        <v>20197</v>
      </c>
    </row>
    <row r="825" spans="1:7">
      <c r="A825" s="4" t="s">
        <v>18960</v>
      </c>
      <c r="B825" s="4" t="s">
        <v>18961</v>
      </c>
      <c r="C825" s="4" t="s">
        <v>464</v>
      </c>
      <c r="D825" s="4">
        <v>38</v>
      </c>
      <c r="E825" s="4" t="s">
        <v>18962</v>
      </c>
      <c r="F825" s="4">
        <v>1.52522003650665</v>
      </c>
      <c r="G825" s="4" t="s">
        <v>18963</v>
      </c>
    </row>
    <row r="826" spans="1:7">
      <c r="A826" s="4" t="s">
        <v>54294</v>
      </c>
      <c r="B826" s="4" t="s">
        <v>54295</v>
      </c>
      <c r="C826" s="4" t="s">
        <v>464</v>
      </c>
      <c r="D826" s="4">
        <v>33</v>
      </c>
      <c r="E826" s="4" t="s">
        <v>54296</v>
      </c>
      <c r="F826" s="4">
        <v>1.52522003650665</v>
      </c>
      <c r="G826" s="4" t="s">
        <v>54297</v>
      </c>
    </row>
    <row r="827" spans="1:7">
      <c r="A827" s="4" t="s">
        <v>54298</v>
      </c>
      <c r="B827" s="4" t="s">
        <v>54299</v>
      </c>
      <c r="C827" s="4" t="s">
        <v>464</v>
      </c>
      <c r="D827" s="4">
        <v>33</v>
      </c>
      <c r="E827" s="4" t="s">
        <v>54300</v>
      </c>
      <c r="F827" s="4">
        <v>1.52522003650665</v>
      </c>
      <c r="G827" s="4" t="s">
        <v>54301</v>
      </c>
    </row>
    <row r="828" spans="1:7">
      <c r="A828" s="4" t="s">
        <v>22928</v>
      </c>
      <c r="B828" s="4" t="s">
        <v>22929</v>
      </c>
      <c r="C828" s="4" t="s">
        <v>464</v>
      </c>
      <c r="D828" s="4">
        <v>30</v>
      </c>
      <c r="E828" s="4" t="s">
        <v>22930</v>
      </c>
      <c r="F828" s="4">
        <v>1.52522003650665</v>
      </c>
      <c r="G828" s="4" t="s">
        <v>22931</v>
      </c>
    </row>
    <row r="829" spans="1:7">
      <c r="A829" s="4" t="s">
        <v>10464</v>
      </c>
      <c r="B829" s="4" t="s">
        <v>10465</v>
      </c>
      <c r="C829" s="4" t="s">
        <v>464</v>
      </c>
      <c r="D829" s="4">
        <v>40</v>
      </c>
      <c r="E829" s="4" t="s">
        <v>10466</v>
      </c>
      <c r="F829" s="4">
        <v>1.52135026454926</v>
      </c>
      <c r="G829" s="4" t="s">
        <v>10467</v>
      </c>
    </row>
    <row r="830" spans="1:7">
      <c r="A830" s="4" t="s">
        <v>54302</v>
      </c>
      <c r="B830" s="4" t="s">
        <v>54303</v>
      </c>
      <c r="C830" s="4" t="s">
        <v>551</v>
      </c>
      <c r="D830" s="4">
        <v>18</v>
      </c>
      <c r="E830" s="4" t="s">
        <v>54304</v>
      </c>
      <c r="F830" s="4">
        <v>1.52135026454926</v>
      </c>
      <c r="G830" s="4" t="s">
        <v>54305</v>
      </c>
    </row>
    <row r="831" spans="1:7">
      <c r="A831" s="4" t="s">
        <v>1418</v>
      </c>
      <c r="B831" s="4" t="s">
        <v>1419</v>
      </c>
      <c r="C831" s="4" t="s">
        <v>464</v>
      </c>
      <c r="D831" s="4">
        <v>50</v>
      </c>
      <c r="E831" s="4" t="s">
        <v>1420</v>
      </c>
      <c r="F831" s="4">
        <v>1.51925754547119</v>
      </c>
      <c r="G831" s="4" t="s">
        <v>1421</v>
      </c>
    </row>
    <row r="832" spans="1:7">
      <c r="A832" s="4" t="s">
        <v>2178</v>
      </c>
      <c r="B832" s="4" t="s">
        <v>2179</v>
      </c>
      <c r="C832" s="4" t="s">
        <v>464</v>
      </c>
      <c r="D832" s="4">
        <v>38</v>
      </c>
      <c r="E832" s="4" t="s">
        <v>2180</v>
      </c>
      <c r="F832" s="4">
        <v>1.51806163787842</v>
      </c>
      <c r="G832" s="4" t="s">
        <v>2181</v>
      </c>
    </row>
    <row r="833" spans="1:7">
      <c r="A833" s="4" t="s">
        <v>2955</v>
      </c>
      <c r="B833" s="4" t="s">
        <v>2956</v>
      </c>
      <c r="C833" s="4" t="s">
        <v>464</v>
      </c>
      <c r="D833" s="4">
        <v>45</v>
      </c>
      <c r="E833" s="4" t="s">
        <v>2957</v>
      </c>
      <c r="F833" s="4">
        <v>1.51388311386108</v>
      </c>
      <c r="G833" s="4" t="s">
        <v>2958</v>
      </c>
    </row>
    <row r="834" spans="1:7">
      <c r="A834" s="4" t="s">
        <v>901</v>
      </c>
      <c r="B834" s="4" t="s">
        <v>902</v>
      </c>
      <c r="C834" s="4" t="s">
        <v>464</v>
      </c>
      <c r="D834" s="4">
        <v>37</v>
      </c>
      <c r="E834" s="4" t="s">
        <v>903</v>
      </c>
      <c r="F834" s="4">
        <v>1.51138174533844</v>
      </c>
      <c r="G834" s="4" t="s">
        <v>904</v>
      </c>
    </row>
    <row r="835" spans="1:7">
      <c r="A835" s="4" t="s">
        <v>7670</v>
      </c>
      <c r="B835" s="4" t="s">
        <v>7671</v>
      </c>
      <c r="C835" s="4" t="s">
        <v>464</v>
      </c>
      <c r="D835" s="4">
        <v>44</v>
      </c>
      <c r="E835" s="4" t="s">
        <v>7672</v>
      </c>
      <c r="F835" s="4">
        <v>1.51117014884949</v>
      </c>
      <c r="G835" s="4" t="s">
        <v>7673</v>
      </c>
    </row>
    <row r="836" spans="1:7">
      <c r="A836" s="4" t="s">
        <v>19100</v>
      </c>
      <c r="B836" s="4" t="s">
        <v>19101</v>
      </c>
      <c r="C836" s="4" t="s">
        <v>464</v>
      </c>
      <c r="D836" s="4">
        <v>40</v>
      </c>
      <c r="E836" s="4" t="s">
        <v>19102</v>
      </c>
      <c r="F836" s="4">
        <v>1.50890552997589</v>
      </c>
      <c r="G836" s="4" t="s">
        <v>19103</v>
      </c>
    </row>
    <row r="837" spans="1:7">
      <c r="A837" s="4" t="s">
        <v>14843</v>
      </c>
      <c r="B837" s="4" t="s">
        <v>14844</v>
      </c>
      <c r="C837" s="4" t="s">
        <v>464</v>
      </c>
      <c r="D837" s="4">
        <v>41</v>
      </c>
      <c r="E837" s="4" t="s">
        <v>14845</v>
      </c>
      <c r="F837" s="4">
        <v>1.50740301609039</v>
      </c>
      <c r="G837" s="4" t="s">
        <v>14846</v>
      </c>
    </row>
    <row r="838" spans="1:7">
      <c r="A838" s="4" t="s">
        <v>24674</v>
      </c>
      <c r="B838" s="4" t="s">
        <v>24675</v>
      </c>
      <c r="C838" s="4" t="s">
        <v>464</v>
      </c>
      <c r="D838" s="4">
        <v>25</v>
      </c>
      <c r="E838" s="4" t="s">
        <v>24676</v>
      </c>
      <c r="F838" s="4">
        <v>1.5016393661499</v>
      </c>
      <c r="G838" s="4" t="s">
        <v>24677</v>
      </c>
    </row>
    <row r="839" spans="1:7">
      <c r="A839" s="4" t="s">
        <v>1825</v>
      </c>
      <c r="B839" s="4" t="s">
        <v>1826</v>
      </c>
      <c r="C839" s="4" t="s">
        <v>464</v>
      </c>
      <c r="D839" s="4">
        <v>48</v>
      </c>
      <c r="E839" s="4" t="s">
        <v>1827</v>
      </c>
      <c r="F839" s="4">
        <v>1.49930024147034</v>
      </c>
      <c r="G839" s="4" t="s">
        <v>1828</v>
      </c>
    </row>
    <row r="840" spans="1:7">
      <c r="A840" s="4" t="s">
        <v>16830</v>
      </c>
      <c r="B840" s="4" t="s">
        <v>16831</v>
      </c>
      <c r="C840" s="4" t="s">
        <v>551</v>
      </c>
      <c r="D840" s="4">
        <v>20</v>
      </c>
      <c r="E840" s="4" t="s">
        <v>16832</v>
      </c>
      <c r="F840" s="4">
        <v>1.49930024147034</v>
      </c>
      <c r="G840" s="4" t="s">
        <v>16833</v>
      </c>
    </row>
    <row r="841" spans="1:7">
      <c r="A841" s="4" t="s">
        <v>6815</v>
      </c>
      <c r="B841" s="4" t="s">
        <v>6816</v>
      </c>
      <c r="C841" s="4" t="s">
        <v>464</v>
      </c>
      <c r="D841" s="4">
        <v>44</v>
      </c>
      <c r="E841" s="4" t="s">
        <v>6817</v>
      </c>
      <c r="F841" s="4">
        <v>1.49889385700226</v>
      </c>
      <c r="G841" s="4" t="s">
        <v>6818</v>
      </c>
    </row>
    <row r="842" spans="1:7">
      <c r="A842" s="4" t="s">
        <v>32112</v>
      </c>
      <c r="B842" s="4" t="s">
        <v>32113</v>
      </c>
      <c r="C842" s="4" t="s">
        <v>464</v>
      </c>
      <c r="D842" s="4">
        <v>40</v>
      </c>
      <c r="E842" s="4" t="s">
        <v>32114</v>
      </c>
      <c r="F842" s="4">
        <v>1.48800563812256</v>
      </c>
      <c r="G842" s="4" t="s">
        <v>32115</v>
      </c>
    </row>
    <row r="843" spans="1:7">
      <c r="A843" s="4" t="s">
        <v>17938</v>
      </c>
      <c r="B843" s="4" t="s">
        <v>17939</v>
      </c>
      <c r="C843" s="4" t="s">
        <v>464</v>
      </c>
      <c r="D843" s="4">
        <v>42</v>
      </c>
      <c r="E843" s="4" t="s">
        <v>17940</v>
      </c>
      <c r="F843" s="4">
        <v>1.47807717323303</v>
      </c>
      <c r="G843" s="4" t="s">
        <v>17941</v>
      </c>
    </row>
    <row r="844" spans="1:7">
      <c r="A844" s="4" t="s">
        <v>414</v>
      </c>
      <c r="B844" s="4" t="s">
        <v>10869</v>
      </c>
      <c r="C844" s="4" t="s">
        <v>464</v>
      </c>
      <c r="D844" s="4">
        <v>46</v>
      </c>
      <c r="E844" s="4" t="s">
        <v>10870</v>
      </c>
      <c r="F844" s="4">
        <v>1.47774863243103</v>
      </c>
      <c r="G844" s="4" t="s">
        <v>10871</v>
      </c>
    </row>
    <row r="845" spans="1:7">
      <c r="A845" s="4" t="s">
        <v>338</v>
      </c>
      <c r="B845" s="4" t="s">
        <v>5109</v>
      </c>
      <c r="C845" s="4" t="s">
        <v>464</v>
      </c>
      <c r="D845" s="4">
        <v>48</v>
      </c>
      <c r="E845" s="4" t="s">
        <v>5110</v>
      </c>
      <c r="F845" s="4">
        <v>1.4697687625885</v>
      </c>
      <c r="G845" s="4" t="s">
        <v>5111</v>
      </c>
    </row>
    <row r="846" spans="1:7">
      <c r="A846" s="4" t="s">
        <v>7454</v>
      </c>
      <c r="B846" s="4" t="s">
        <v>7455</v>
      </c>
      <c r="C846" s="4" t="s">
        <v>464</v>
      </c>
      <c r="D846" s="4">
        <v>42</v>
      </c>
      <c r="E846" s="4" t="s">
        <v>7456</v>
      </c>
      <c r="F846" s="4">
        <v>1.46186494827271</v>
      </c>
      <c r="G846" s="4" t="s">
        <v>7457</v>
      </c>
    </row>
    <row r="847" spans="1:7">
      <c r="A847" s="4" t="s">
        <v>346</v>
      </c>
      <c r="B847" s="4" t="s">
        <v>3537</v>
      </c>
      <c r="C847" s="4" t="s">
        <v>464</v>
      </c>
      <c r="D847" s="4">
        <v>49</v>
      </c>
      <c r="E847" s="4" t="s">
        <v>3538</v>
      </c>
      <c r="F847" s="4">
        <v>1.46006882190704</v>
      </c>
      <c r="G847" s="4" t="s">
        <v>3539</v>
      </c>
    </row>
    <row r="848" spans="1:7">
      <c r="A848" s="4" t="s">
        <v>523</v>
      </c>
      <c r="B848" s="4" t="s">
        <v>524</v>
      </c>
      <c r="C848" s="4" t="s">
        <v>464</v>
      </c>
      <c r="D848" s="4">
        <v>45</v>
      </c>
      <c r="E848" s="4" t="s">
        <v>525</v>
      </c>
      <c r="F848" s="4">
        <v>1.45805203914642</v>
      </c>
      <c r="G848" s="4" t="s">
        <v>526</v>
      </c>
    </row>
    <row r="849" spans="1:7">
      <c r="A849" s="4" t="s">
        <v>4783</v>
      </c>
      <c r="B849" s="4" t="s">
        <v>4784</v>
      </c>
      <c r="C849" s="4" t="s">
        <v>464</v>
      </c>
      <c r="D849" s="4">
        <v>46</v>
      </c>
      <c r="E849" s="4" t="s">
        <v>4785</v>
      </c>
      <c r="F849" s="4">
        <v>1.45706748962402</v>
      </c>
      <c r="G849" s="4" t="s">
        <v>4786</v>
      </c>
    </row>
    <row r="850" spans="1:7">
      <c r="A850" s="4" t="s">
        <v>10122</v>
      </c>
      <c r="B850" s="4" t="s">
        <v>10123</v>
      </c>
      <c r="C850" s="4" t="s">
        <v>464</v>
      </c>
      <c r="D850" s="4">
        <v>40</v>
      </c>
      <c r="E850" s="4" t="s">
        <v>10124</v>
      </c>
      <c r="F850" s="4">
        <v>1.45706748962402</v>
      </c>
      <c r="G850" s="4" t="s">
        <v>10125</v>
      </c>
    </row>
    <row r="851" spans="1:7">
      <c r="A851" s="4" t="s">
        <v>7298</v>
      </c>
      <c r="B851" s="4" t="s">
        <v>7299</v>
      </c>
      <c r="C851" s="4" t="s">
        <v>464</v>
      </c>
      <c r="D851" s="4">
        <v>41</v>
      </c>
      <c r="E851" s="4" t="s">
        <v>7300</v>
      </c>
      <c r="F851" s="4">
        <v>1.45695960521698</v>
      </c>
      <c r="G851" s="4" t="s">
        <v>7301</v>
      </c>
    </row>
    <row r="852" spans="1:7">
      <c r="A852" s="4" t="s">
        <v>12894</v>
      </c>
      <c r="B852" s="4" t="s">
        <v>12895</v>
      </c>
      <c r="C852" s="4" t="s">
        <v>464</v>
      </c>
      <c r="D852" s="4">
        <v>43</v>
      </c>
      <c r="E852" s="4" t="s">
        <v>12896</v>
      </c>
      <c r="F852" s="4">
        <v>1.45454025268555</v>
      </c>
      <c r="G852" s="4" t="s">
        <v>12897</v>
      </c>
    </row>
    <row r="853" spans="1:7">
      <c r="A853" s="4" t="s">
        <v>25731</v>
      </c>
      <c r="B853" s="4" t="s">
        <v>25732</v>
      </c>
      <c r="C853" s="4" t="s">
        <v>464</v>
      </c>
      <c r="D853" s="4">
        <v>41</v>
      </c>
      <c r="E853" s="4" t="s">
        <v>25733</v>
      </c>
      <c r="F853" s="4">
        <v>1.45454025268555</v>
      </c>
      <c r="G853" s="4" t="s">
        <v>25734</v>
      </c>
    </row>
    <row r="854" spans="1:7">
      <c r="A854" s="4" t="s">
        <v>9921</v>
      </c>
      <c r="B854" s="4" t="s">
        <v>9922</v>
      </c>
      <c r="C854" s="4" t="s">
        <v>464</v>
      </c>
      <c r="D854" s="4">
        <v>39</v>
      </c>
      <c r="E854" s="4" t="s">
        <v>9923</v>
      </c>
      <c r="F854" s="4">
        <v>1.45454025268555</v>
      </c>
      <c r="G854" s="4" t="s">
        <v>9924</v>
      </c>
    </row>
    <row r="855" spans="1:7">
      <c r="A855" s="4" t="s">
        <v>18130</v>
      </c>
      <c r="B855" s="4" t="s">
        <v>18131</v>
      </c>
      <c r="C855" s="4" t="s">
        <v>464</v>
      </c>
      <c r="D855" s="4">
        <v>39</v>
      </c>
      <c r="E855" s="4" t="s">
        <v>18132</v>
      </c>
      <c r="F855" s="4">
        <v>1.45454025268555</v>
      </c>
      <c r="G855" s="4" t="s">
        <v>18133</v>
      </c>
    </row>
    <row r="856" spans="1:7">
      <c r="A856" s="4" t="s">
        <v>34430</v>
      </c>
      <c r="B856" s="4" t="s">
        <v>34431</v>
      </c>
      <c r="C856" s="4" t="s">
        <v>464</v>
      </c>
      <c r="D856" s="4">
        <v>37</v>
      </c>
      <c r="E856" s="4" t="s">
        <v>34432</v>
      </c>
      <c r="F856" s="4">
        <v>1.45454025268555</v>
      </c>
      <c r="G856" s="4" t="s">
        <v>34433</v>
      </c>
    </row>
    <row r="857" spans="1:7">
      <c r="A857" s="4" t="s">
        <v>24658</v>
      </c>
      <c r="B857" s="4" t="s">
        <v>24659</v>
      </c>
      <c r="C857" s="4" t="s">
        <v>464</v>
      </c>
      <c r="D857" s="4">
        <v>37</v>
      </c>
      <c r="E857" s="4" t="s">
        <v>24660</v>
      </c>
      <c r="F857" s="4">
        <v>1.45454025268555</v>
      </c>
      <c r="G857" s="4" t="s">
        <v>24661</v>
      </c>
    </row>
    <row r="858" spans="1:7">
      <c r="A858" s="4" t="s">
        <v>9068</v>
      </c>
      <c r="B858" s="4" t="s">
        <v>9069</v>
      </c>
      <c r="C858" s="4" t="s">
        <v>464</v>
      </c>
      <c r="D858" s="4">
        <v>35</v>
      </c>
      <c r="E858" s="4" t="s">
        <v>9070</v>
      </c>
      <c r="F858" s="4">
        <v>1.45454025268555</v>
      </c>
      <c r="G858" s="4" t="s">
        <v>9071</v>
      </c>
    </row>
    <row r="859" spans="1:7">
      <c r="A859" s="4" t="s">
        <v>36841</v>
      </c>
      <c r="B859" s="4" t="s">
        <v>36842</v>
      </c>
      <c r="C859" s="4" t="s">
        <v>464</v>
      </c>
      <c r="D859" s="4">
        <v>33</v>
      </c>
      <c r="E859" s="4" t="s">
        <v>36843</v>
      </c>
      <c r="F859" s="4">
        <v>1.45454025268555</v>
      </c>
      <c r="G859" s="4" t="s">
        <v>36844</v>
      </c>
    </row>
    <row r="860" spans="1:7">
      <c r="A860" s="4" t="s">
        <v>22472</v>
      </c>
      <c r="B860" s="4" t="s">
        <v>22473</v>
      </c>
      <c r="C860" s="4" t="s">
        <v>464</v>
      </c>
      <c r="D860" s="4">
        <v>33</v>
      </c>
      <c r="E860" s="4" t="s">
        <v>22474</v>
      </c>
      <c r="F860" s="4">
        <v>1.45454025268555</v>
      </c>
      <c r="G860" s="4" t="s">
        <v>22475</v>
      </c>
    </row>
    <row r="861" spans="1:7">
      <c r="A861" s="4" t="s">
        <v>54306</v>
      </c>
      <c r="B861" s="4" t="s">
        <v>54307</v>
      </c>
      <c r="C861" s="4" t="s">
        <v>1124</v>
      </c>
      <c r="D861" s="4">
        <v>1</v>
      </c>
      <c r="E861" s="4" t="s">
        <v>54308</v>
      </c>
      <c r="F861" s="4">
        <v>1.45454025268555</v>
      </c>
      <c r="G861" s="4" t="s">
        <v>54309</v>
      </c>
    </row>
    <row r="862" spans="1:7">
      <c r="A862" s="4" t="s">
        <v>9565</v>
      </c>
      <c r="B862" s="4" t="s">
        <v>9566</v>
      </c>
      <c r="C862" s="4" t="s">
        <v>464</v>
      </c>
      <c r="D862" s="4">
        <v>40</v>
      </c>
      <c r="E862" s="4" t="s">
        <v>9567</v>
      </c>
      <c r="F862" s="4">
        <v>1.45309436321259</v>
      </c>
      <c r="G862" s="4" t="s">
        <v>9568</v>
      </c>
    </row>
    <row r="863" spans="1:7">
      <c r="A863" s="4" t="s">
        <v>10154</v>
      </c>
      <c r="B863" s="4" t="s">
        <v>10155</v>
      </c>
      <c r="C863" s="4" t="s">
        <v>464</v>
      </c>
      <c r="D863" s="4">
        <v>44</v>
      </c>
      <c r="E863" s="4" t="s">
        <v>10156</v>
      </c>
      <c r="F863" s="4">
        <v>1.45262980461121</v>
      </c>
      <c r="G863" s="4" t="s">
        <v>10157</v>
      </c>
    </row>
    <row r="864" spans="1:7">
      <c r="A864" s="4" t="s">
        <v>2057</v>
      </c>
      <c r="B864" s="4" t="s">
        <v>2058</v>
      </c>
      <c r="C864" s="4" t="s">
        <v>464</v>
      </c>
      <c r="D864" s="4">
        <v>42</v>
      </c>
      <c r="E864" s="4" t="s">
        <v>2059</v>
      </c>
      <c r="F864" s="4">
        <v>1.45262980461121</v>
      </c>
      <c r="G864" s="4" t="s">
        <v>2060</v>
      </c>
    </row>
    <row r="865" spans="1:7">
      <c r="A865" s="4" t="s">
        <v>5163</v>
      </c>
      <c r="B865" s="4" t="s">
        <v>5164</v>
      </c>
      <c r="C865" s="4" t="s">
        <v>464</v>
      </c>
      <c r="D865" s="4">
        <v>45</v>
      </c>
      <c r="E865" s="4" t="s">
        <v>5165</v>
      </c>
      <c r="F865" s="4">
        <v>1.45118618011475</v>
      </c>
      <c r="G865" s="4" t="s">
        <v>5166</v>
      </c>
    </row>
    <row r="866" spans="1:7">
      <c r="A866" s="4" t="s">
        <v>5329</v>
      </c>
      <c r="B866" s="4" t="s">
        <v>5330</v>
      </c>
      <c r="C866" s="4" t="s">
        <v>464</v>
      </c>
      <c r="D866" s="4">
        <v>45</v>
      </c>
      <c r="E866" s="4" t="s">
        <v>5331</v>
      </c>
      <c r="F866" s="4">
        <v>1.45066213607788</v>
      </c>
      <c r="G866" s="4" t="s">
        <v>5332</v>
      </c>
    </row>
    <row r="867" spans="1:7">
      <c r="A867" s="4" t="s">
        <v>5638</v>
      </c>
      <c r="B867" s="4" t="s">
        <v>5639</v>
      </c>
      <c r="C867" s="4" t="s">
        <v>464</v>
      </c>
      <c r="D867" s="4">
        <v>46</v>
      </c>
      <c r="E867" s="4" t="s">
        <v>5640</v>
      </c>
      <c r="F867" s="4">
        <v>1.44911563396454</v>
      </c>
      <c r="G867" s="4" t="s">
        <v>5641</v>
      </c>
    </row>
    <row r="868" spans="1:7">
      <c r="A868" s="4" t="s">
        <v>15519</v>
      </c>
      <c r="B868" s="4" t="s">
        <v>15520</v>
      </c>
      <c r="C868" s="4" t="s">
        <v>464</v>
      </c>
      <c r="D868" s="4">
        <v>41</v>
      </c>
      <c r="E868" s="4" t="s">
        <v>15521</v>
      </c>
      <c r="F868" s="4">
        <v>1.44911563396454</v>
      </c>
      <c r="G868" s="4" t="s">
        <v>15522</v>
      </c>
    </row>
    <row r="869" spans="1:7">
      <c r="A869" s="4" t="s">
        <v>4282</v>
      </c>
      <c r="B869" s="4" t="s">
        <v>4283</v>
      </c>
      <c r="C869" s="4" t="s">
        <v>464</v>
      </c>
      <c r="D869" s="4">
        <v>38</v>
      </c>
      <c r="E869" s="4" t="s">
        <v>4284</v>
      </c>
      <c r="F869" s="4">
        <v>1.44459402561188</v>
      </c>
      <c r="G869" s="4" t="s">
        <v>4285</v>
      </c>
    </row>
    <row r="870" spans="1:7">
      <c r="A870" s="4" t="s">
        <v>11052</v>
      </c>
      <c r="B870" s="4" t="s">
        <v>11053</v>
      </c>
      <c r="C870" s="4" t="s">
        <v>464</v>
      </c>
      <c r="D870" s="4">
        <v>42</v>
      </c>
      <c r="E870" s="4" t="s">
        <v>11054</v>
      </c>
      <c r="F870" s="4">
        <v>1.44396805763245</v>
      </c>
      <c r="G870" s="4" t="s">
        <v>11055</v>
      </c>
    </row>
    <row r="871" spans="1:7">
      <c r="A871" s="4" t="s">
        <v>4306</v>
      </c>
      <c r="B871" s="4" t="s">
        <v>4307</v>
      </c>
      <c r="C871" s="4" t="s">
        <v>464</v>
      </c>
      <c r="D871" s="4">
        <v>40</v>
      </c>
      <c r="E871" s="4" t="s">
        <v>4308</v>
      </c>
      <c r="F871" s="4">
        <v>1.44396805763245</v>
      </c>
      <c r="G871" s="4" t="s">
        <v>4309</v>
      </c>
    </row>
    <row r="872" spans="1:7">
      <c r="A872" s="4" t="s">
        <v>12397</v>
      </c>
      <c r="B872" s="4" t="s">
        <v>12398</v>
      </c>
      <c r="C872" s="4" t="s">
        <v>464</v>
      </c>
      <c r="D872" s="4">
        <v>38</v>
      </c>
      <c r="E872" s="4" t="s">
        <v>12399</v>
      </c>
      <c r="F872" s="4">
        <v>1.44396805763245</v>
      </c>
      <c r="G872" s="4" t="s">
        <v>12400</v>
      </c>
    </row>
    <row r="873" spans="1:7">
      <c r="A873" s="4" t="s">
        <v>429</v>
      </c>
      <c r="B873" s="4" t="s">
        <v>621</v>
      </c>
      <c r="C873" s="4" t="s">
        <v>464</v>
      </c>
      <c r="D873" s="4">
        <v>47</v>
      </c>
      <c r="E873" s="4" t="s">
        <v>622</v>
      </c>
      <c r="F873" s="4">
        <v>1.44287776947021</v>
      </c>
      <c r="G873" s="4" t="s">
        <v>623</v>
      </c>
    </row>
    <row r="874" spans="1:7">
      <c r="A874" s="4" t="s">
        <v>19572</v>
      </c>
      <c r="B874" s="4" t="s">
        <v>19573</v>
      </c>
      <c r="C874" s="4" t="s">
        <v>464</v>
      </c>
      <c r="D874" s="4">
        <v>46</v>
      </c>
      <c r="E874" s="4" t="s">
        <v>19574</v>
      </c>
      <c r="F874" s="4">
        <v>1.43852806091309</v>
      </c>
      <c r="G874" s="4" t="s">
        <v>19575</v>
      </c>
    </row>
    <row r="875" spans="1:7">
      <c r="A875" s="4" t="s">
        <v>21551</v>
      </c>
      <c r="B875" s="4" t="s">
        <v>21552</v>
      </c>
      <c r="C875" s="4" t="s">
        <v>464</v>
      </c>
      <c r="D875" s="4">
        <v>44</v>
      </c>
      <c r="E875" s="4" t="s">
        <v>21553</v>
      </c>
      <c r="F875" s="4">
        <v>1.43852806091309</v>
      </c>
      <c r="G875" s="4" t="s">
        <v>21554</v>
      </c>
    </row>
    <row r="876" spans="1:7">
      <c r="A876" s="4" t="s">
        <v>22348</v>
      </c>
      <c r="B876" s="4" t="s">
        <v>22349</v>
      </c>
      <c r="C876" s="4" t="s">
        <v>464</v>
      </c>
      <c r="D876" s="4">
        <v>42</v>
      </c>
      <c r="E876" s="4" t="s">
        <v>22350</v>
      </c>
      <c r="F876" s="4">
        <v>1.43819558620453</v>
      </c>
      <c r="G876" s="4" t="s">
        <v>22351</v>
      </c>
    </row>
    <row r="877" spans="1:7">
      <c r="A877" s="4" t="s">
        <v>2620</v>
      </c>
      <c r="B877" s="4" t="s">
        <v>2621</v>
      </c>
      <c r="C877" s="4" t="s">
        <v>464</v>
      </c>
      <c r="D877" s="4">
        <v>48</v>
      </c>
      <c r="E877" s="4" t="s">
        <v>2622</v>
      </c>
      <c r="F877" s="4">
        <v>1.43732118606567</v>
      </c>
      <c r="G877" s="4" t="s">
        <v>2623</v>
      </c>
    </row>
    <row r="878" spans="1:7">
      <c r="A878" s="4" t="s">
        <v>4955</v>
      </c>
      <c r="B878" s="4" t="s">
        <v>4956</v>
      </c>
      <c r="C878" s="4" t="s">
        <v>464</v>
      </c>
      <c r="D878" s="4">
        <v>44</v>
      </c>
      <c r="E878" s="4" t="s">
        <v>4957</v>
      </c>
      <c r="F878" s="4">
        <v>1.43732118606567</v>
      </c>
      <c r="G878" s="4" t="s">
        <v>4958</v>
      </c>
    </row>
    <row r="879" spans="1:7">
      <c r="A879" s="4" t="s">
        <v>13434</v>
      </c>
      <c r="B879" s="4" t="s">
        <v>13435</v>
      </c>
      <c r="C879" s="4" t="s">
        <v>464</v>
      </c>
      <c r="D879" s="4">
        <v>48</v>
      </c>
      <c r="E879" s="4" t="s">
        <v>13436</v>
      </c>
      <c r="F879" s="4">
        <v>1.43728196620941</v>
      </c>
      <c r="G879" s="4" t="s">
        <v>13437</v>
      </c>
    </row>
    <row r="880" spans="1:7">
      <c r="A880" s="4" t="s">
        <v>8471</v>
      </c>
      <c r="B880" s="4" t="s">
        <v>8472</v>
      </c>
      <c r="C880" s="4" t="s">
        <v>464</v>
      </c>
      <c r="D880" s="4">
        <v>45</v>
      </c>
      <c r="E880" s="4" t="s">
        <v>8473</v>
      </c>
      <c r="F880" s="4">
        <v>1.43728196620941</v>
      </c>
      <c r="G880" s="4" t="s">
        <v>8474</v>
      </c>
    </row>
    <row r="881" spans="1:7">
      <c r="A881" s="4" t="s">
        <v>9228</v>
      </c>
      <c r="B881" s="4" t="s">
        <v>9229</v>
      </c>
      <c r="C881" s="4" t="s">
        <v>464</v>
      </c>
      <c r="D881" s="4">
        <v>45</v>
      </c>
      <c r="E881" s="4" t="s">
        <v>9230</v>
      </c>
      <c r="F881" s="4">
        <v>1.43728196620941</v>
      </c>
      <c r="G881" s="4" t="s">
        <v>9231</v>
      </c>
    </row>
    <row r="882" spans="1:7">
      <c r="A882" s="4" t="s">
        <v>16563</v>
      </c>
      <c r="B882" s="4" t="s">
        <v>16564</v>
      </c>
      <c r="C882" s="4" t="s">
        <v>464</v>
      </c>
      <c r="D882" s="4">
        <v>36</v>
      </c>
      <c r="E882" s="4" t="s">
        <v>16565</v>
      </c>
      <c r="F882" s="4">
        <v>1.43728196620941</v>
      </c>
      <c r="G882" s="4" t="s">
        <v>16566</v>
      </c>
    </row>
    <row r="883" spans="1:7">
      <c r="A883" s="4" t="s">
        <v>19236</v>
      </c>
      <c r="B883" s="4" t="s">
        <v>19237</v>
      </c>
      <c r="C883" s="4" t="s">
        <v>464</v>
      </c>
      <c r="D883" s="4">
        <v>34</v>
      </c>
      <c r="E883" s="4" t="s">
        <v>19238</v>
      </c>
      <c r="F883" s="4">
        <v>1.43728196620941</v>
      </c>
      <c r="G883" s="4" t="s">
        <v>19239</v>
      </c>
    </row>
    <row r="884" spans="1:7">
      <c r="A884" s="4" t="s">
        <v>8507</v>
      </c>
      <c r="B884" s="4" t="s">
        <v>8508</v>
      </c>
      <c r="C884" s="4" t="s">
        <v>464</v>
      </c>
      <c r="D884" s="4">
        <v>40</v>
      </c>
      <c r="E884" s="4" t="s">
        <v>8509</v>
      </c>
      <c r="F884" s="4">
        <v>1.43663334846497</v>
      </c>
      <c r="G884" s="4" t="s">
        <v>8510</v>
      </c>
    </row>
    <row r="885" spans="1:7">
      <c r="A885" s="4" t="s">
        <v>4951</v>
      </c>
      <c r="B885" s="4" t="s">
        <v>4952</v>
      </c>
      <c r="C885" s="4" t="s">
        <v>464</v>
      </c>
      <c r="D885" s="4">
        <v>49</v>
      </c>
      <c r="E885" s="4" t="s">
        <v>4953</v>
      </c>
      <c r="F885" s="4">
        <v>1.4354110956192</v>
      </c>
      <c r="G885" s="4" t="s">
        <v>4954</v>
      </c>
    </row>
    <row r="886" spans="1:7">
      <c r="A886" s="4" t="s">
        <v>16902</v>
      </c>
      <c r="B886" s="4" t="s">
        <v>16903</v>
      </c>
      <c r="C886" s="4" t="s">
        <v>464</v>
      </c>
      <c r="D886" s="4">
        <v>48</v>
      </c>
      <c r="E886" s="4" t="s">
        <v>16904</v>
      </c>
      <c r="F886" s="4">
        <v>1.4354110956192</v>
      </c>
      <c r="G886" s="4" t="s">
        <v>16905</v>
      </c>
    </row>
    <row r="887" spans="1:7">
      <c r="A887" s="4" t="s">
        <v>11966</v>
      </c>
      <c r="B887" s="4" t="s">
        <v>11967</v>
      </c>
      <c r="C887" s="4" t="s">
        <v>464</v>
      </c>
      <c r="D887" s="4">
        <v>41</v>
      </c>
      <c r="E887" s="4" t="s">
        <v>11968</v>
      </c>
      <c r="F887" s="4">
        <v>1.43471145629883</v>
      </c>
      <c r="G887" s="4" t="s">
        <v>11969</v>
      </c>
    </row>
    <row r="888" spans="1:7">
      <c r="A888" s="4" t="s">
        <v>2888</v>
      </c>
      <c r="B888" s="4" t="s">
        <v>2889</v>
      </c>
      <c r="C888" s="4" t="s">
        <v>464</v>
      </c>
      <c r="D888" s="4">
        <v>34</v>
      </c>
      <c r="E888" s="4" t="s">
        <v>2890</v>
      </c>
      <c r="F888" s="4">
        <v>1.43471145629883</v>
      </c>
      <c r="G888" s="4" t="s">
        <v>2891</v>
      </c>
    </row>
    <row r="889" spans="1:7">
      <c r="A889" s="4" t="s">
        <v>1661</v>
      </c>
      <c r="B889" s="4" t="s">
        <v>1662</v>
      </c>
      <c r="C889" s="4" t="s">
        <v>464</v>
      </c>
      <c r="D889" s="4">
        <v>42</v>
      </c>
      <c r="E889" s="4" t="s">
        <v>1663</v>
      </c>
      <c r="F889" s="4">
        <v>1.4328179359436</v>
      </c>
      <c r="G889" s="4" t="s">
        <v>1664</v>
      </c>
    </row>
    <row r="890" spans="1:7">
      <c r="A890" s="4" t="s">
        <v>319</v>
      </c>
      <c r="B890" s="4" t="s">
        <v>2979</v>
      </c>
      <c r="C890" s="4" t="s">
        <v>464</v>
      </c>
      <c r="D890" s="4">
        <v>48</v>
      </c>
      <c r="E890" s="4" t="s">
        <v>2980</v>
      </c>
      <c r="F890" s="4">
        <v>1.43234252929688</v>
      </c>
      <c r="G890" s="4" t="s">
        <v>2981</v>
      </c>
    </row>
    <row r="891" spans="1:7">
      <c r="A891" s="4" t="s">
        <v>3474</v>
      </c>
      <c r="B891" s="4" t="s">
        <v>3475</v>
      </c>
      <c r="C891" s="4" t="s">
        <v>464</v>
      </c>
      <c r="D891" s="4">
        <v>41</v>
      </c>
      <c r="E891" s="4" t="s">
        <v>3476</v>
      </c>
      <c r="F891" s="4">
        <v>1.43204784393311</v>
      </c>
      <c r="G891" s="4" t="s">
        <v>3477</v>
      </c>
    </row>
    <row r="892" spans="1:7">
      <c r="A892" s="4" t="s">
        <v>686</v>
      </c>
      <c r="B892" s="4" t="s">
        <v>687</v>
      </c>
      <c r="C892" s="4" t="s">
        <v>464</v>
      </c>
      <c r="D892" s="4">
        <v>44</v>
      </c>
      <c r="E892" s="4" t="s">
        <v>688</v>
      </c>
      <c r="F892" s="4">
        <v>1.42730951309204</v>
      </c>
      <c r="G892" s="4" t="s">
        <v>689</v>
      </c>
    </row>
    <row r="893" spans="1:7">
      <c r="A893" s="4" t="s">
        <v>3025</v>
      </c>
      <c r="B893" s="4" t="s">
        <v>3026</v>
      </c>
      <c r="C893" s="4" t="s">
        <v>464</v>
      </c>
      <c r="D893" s="4">
        <v>42</v>
      </c>
      <c r="E893" s="4" t="s">
        <v>3027</v>
      </c>
      <c r="F893" s="4">
        <v>1.42449498176575</v>
      </c>
      <c r="G893" s="4" t="s">
        <v>3028</v>
      </c>
    </row>
    <row r="894" spans="1:7">
      <c r="A894" s="4" t="s">
        <v>10523</v>
      </c>
      <c r="B894" s="4" t="s">
        <v>10524</v>
      </c>
      <c r="C894" s="4" t="s">
        <v>464</v>
      </c>
      <c r="D894" s="4">
        <v>41</v>
      </c>
      <c r="E894" s="4" t="s">
        <v>10525</v>
      </c>
      <c r="F894" s="4">
        <v>1.42449498176575</v>
      </c>
      <c r="G894" s="4" t="s">
        <v>10526</v>
      </c>
    </row>
    <row r="895" spans="1:7">
      <c r="A895" s="4" t="s">
        <v>3176</v>
      </c>
      <c r="B895" s="4" t="s">
        <v>3177</v>
      </c>
      <c r="C895" s="4" t="s">
        <v>464</v>
      </c>
      <c r="D895" s="4">
        <v>41</v>
      </c>
      <c r="E895" s="4" t="s">
        <v>3178</v>
      </c>
      <c r="F895" s="4">
        <v>1.42405426502228</v>
      </c>
      <c r="G895" s="4" t="s">
        <v>3179</v>
      </c>
    </row>
    <row r="896" spans="1:7">
      <c r="A896" s="4" t="s">
        <v>437</v>
      </c>
      <c r="B896" s="4" t="s">
        <v>29284</v>
      </c>
      <c r="C896" s="4" t="s">
        <v>464</v>
      </c>
      <c r="D896" s="4">
        <v>45</v>
      </c>
      <c r="E896" s="4" t="s">
        <v>29285</v>
      </c>
      <c r="F896" s="4">
        <v>1.42130923271179</v>
      </c>
      <c r="G896" s="4" t="s">
        <v>29286</v>
      </c>
    </row>
    <row r="897" spans="1:7">
      <c r="A897" s="4" t="s">
        <v>44421</v>
      </c>
      <c r="B897" s="4" t="s">
        <v>44422</v>
      </c>
      <c r="C897" s="4" t="s">
        <v>464</v>
      </c>
      <c r="D897" s="4">
        <v>45</v>
      </c>
      <c r="E897" s="4" t="s">
        <v>44423</v>
      </c>
      <c r="F897" s="4">
        <v>1.42130923271179</v>
      </c>
      <c r="G897" s="4" t="s">
        <v>44424</v>
      </c>
    </row>
    <row r="898" spans="1:7">
      <c r="A898" s="4" t="s">
        <v>12337</v>
      </c>
      <c r="B898" s="4" t="s">
        <v>12338</v>
      </c>
      <c r="C898" s="4" t="s">
        <v>464</v>
      </c>
      <c r="D898" s="4">
        <v>41</v>
      </c>
      <c r="E898" s="4" t="s">
        <v>12339</v>
      </c>
      <c r="F898" s="4">
        <v>1.42130923271179</v>
      </c>
      <c r="G898" s="4" t="s">
        <v>12340</v>
      </c>
    </row>
    <row r="899" spans="1:7">
      <c r="A899" s="4" t="s">
        <v>19580</v>
      </c>
      <c r="B899" s="4" t="s">
        <v>19581</v>
      </c>
      <c r="C899" s="4" t="s">
        <v>464</v>
      </c>
      <c r="D899" s="4">
        <v>46</v>
      </c>
      <c r="E899" s="4" t="s">
        <v>19582</v>
      </c>
      <c r="F899" s="4">
        <v>1.42096424102783</v>
      </c>
      <c r="G899" s="4" t="s">
        <v>19583</v>
      </c>
    </row>
    <row r="900" spans="1:7">
      <c r="A900" s="4" t="s">
        <v>3065</v>
      </c>
      <c r="B900" s="4" t="s">
        <v>3066</v>
      </c>
      <c r="C900" s="4" t="s">
        <v>464</v>
      </c>
      <c r="D900" s="4">
        <v>51</v>
      </c>
      <c r="E900" s="4" t="s">
        <v>3067</v>
      </c>
      <c r="F900" s="4">
        <v>1.41952514648438</v>
      </c>
      <c r="G900" s="4" t="s">
        <v>3068</v>
      </c>
    </row>
    <row r="901" spans="1:7">
      <c r="A901" s="4" t="s">
        <v>9168</v>
      </c>
      <c r="B901" s="4" t="s">
        <v>9169</v>
      </c>
      <c r="C901" s="4" t="s">
        <v>551</v>
      </c>
      <c r="D901" s="4">
        <v>23</v>
      </c>
      <c r="E901" s="4" t="s">
        <v>9170</v>
      </c>
      <c r="F901" s="4">
        <v>1.41849958896637</v>
      </c>
      <c r="G901" s="4" t="s">
        <v>9171</v>
      </c>
    </row>
    <row r="902" spans="1:7">
      <c r="A902" s="4" t="s">
        <v>11712</v>
      </c>
      <c r="B902" s="4" t="s">
        <v>11713</v>
      </c>
      <c r="C902" s="4" t="s">
        <v>551</v>
      </c>
      <c r="D902" s="4">
        <v>18</v>
      </c>
      <c r="E902" s="4" t="s">
        <v>11714</v>
      </c>
      <c r="F902" s="4">
        <v>1.41849958896637</v>
      </c>
      <c r="G902" s="4" t="s">
        <v>11715</v>
      </c>
    </row>
    <row r="903" spans="1:7">
      <c r="A903" s="4" t="s">
        <v>425</v>
      </c>
      <c r="B903" s="4" t="s">
        <v>6441</v>
      </c>
      <c r="C903" s="4" t="s">
        <v>464</v>
      </c>
      <c r="D903" s="4">
        <v>47</v>
      </c>
      <c r="E903" s="4" t="s">
        <v>6442</v>
      </c>
      <c r="F903" s="4">
        <v>1.41257119178772</v>
      </c>
      <c r="G903" s="4" t="s">
        <v>6443</v>
      </c>
    </row>
    <row r="904" spans="1:7">
      <c r="A904" s="4" t="s">
        <v>15047</v>
      </c>
      <c r="B904" s="4" t="s">
        <v>15048</v>
      </c>
      <c r="C904" s="4" t="s">
        <v>464</v>
      </c>
      <c r="D904" s="4">
        <v>48</v>
      </c>
      <c r="E904" s="4" t="s">
        <v>15049</v>
      </c>
      <c r="F904" s="4">
        <v>1.4110232591629</v>
      </c>
      <c r="G904" s="4" t="s">
        <v>15050</v>
      </c>
    </row>
    <row r="905" spans="1:7">
      <c r="A905" s="4" t="s">
        <v>4540</v>
      </c>
      <c r="B905" s="4" t="s">
        <v>4541</v>
      </c>
      <c r="C905" s="4" t="s">
        <v>464</v>
      </c>
      <c r="D905" s="4">
        <v>48</v>
      </c>
      <c r="E905" s="4" t="s">
        <v>4542</v>
      </c>
      <c r="F905" s="4">
        <v>1.4110232591629</v>
      </c>
      <c r="G905" s="4" t="s">
        <v>4543</v>
      </c>
    </row>
    <row r="906" spans="1:7">
      <c r="A906" s="4" t="s">
        <v>14368</v>
      </c>
      <c r="B906" s="4" t="s">
        <v>14369</v>
      </c>
      <c r="C906" s="4" t="s">
        <v>464</v>
      </c>
      <c r="D906" s="4">
        <v>44</v>
      </c>
      <c r="E906" s="4" t="s">
        <v>14370</v>
      </c>
      <c r="F906" s="4">
        <v>1.4110232591629</v>
      </c>
      <c r="G906" s="4" t="s">
        <v>14371</v>
      </c>
    </row>
    <row r="907" spans="1:7">
      <c r="A907" s="4" t="s">
        <v>10964</v>
      </c>
      <c r="B907" s="4" t="s">
        <v>10965</v>
      </c>
      <c r="C907" s="4" t="s">
        <v>464</v>
      </c>
      <c r="D907" s="4">
        <v>42</v>
      </c>
      <c r="E907" s="4" t="s">
        <v>10966</v>
      </c>
      <c r="F907" s="4">
        <v>1.4110232591629</v>
      </c>
      <c r="G907" s="4" t="s">
        <v>10967</v>
      </c>
    </row>
    <row r="908" spans="1:7">
      <c r="A908" s="4" t="s">
        <v>18074</v>
      </c>
      <c r="B908" s="4" t="s">
        <v>18075</v>
      </c>
      <c r="C908" s="4" t="s">
        <v>464</v>
      </c>
      <c r="D908" s="4">
        <v>38</v>
      </c>
      <c r="E908" s="4" t="s">
        <v>18076</v>
      </c>
      <c r="F908" s="4">
        <v>1.4110232591629</v>
      </c>
      <c r="G908" s="4" t="s">
        <v>18077</v>
      </c>
    </row>
    <row r="909" spans="1:7">
      <c r="A909" s="4" t="s">
        <v>21587</v>
      </c>
      <c r="B909" s="4" t="s">
        <v>21588</v>
      </c>
      <c r="C909" s="4" t="s">
        <v>464</v>
      </c>
      <c r="D909" s="4">
        <v>38</v>
      </c>
      <c r="E909" s="4" t="s">
        <v>21589</v>
      </c>
      <c r="F909" s="4">
        <v>1.4110232591629</v>
      </c>
      <c r="G909" s="4" t="s">
        <v>21590</v>
      </c>
    </row>
    <row r="910" spans="1:7">
      <c r="A910" s="4" t="s">
        <v>54310</v>
      </c>
      <c r="B910" s="4" t="s">
        <v>54311</v>
      </c>
      <c r="C910" s="4" t="s">
        <v>464</v>
      </c>
      <c r="D910" s="4">
        <v>38</v>
      </c>
      <c r="E910" s="4" t="s">
        <v>54312</v>
      </c>
      <c r="F910" s="4">
        <v>1.4110232591629</v>
      </c>
      <c r="G910" s="4" t="s">
        <v>54313</v>
      </c>
    </row>
    <row r="911" spans="1:7">
      <c r="A911" s="4" t="s">
        <v>17543</v>
      </c>
      <c r="B911" s="4" t="s">
        <v>17544</v>
      </c>
      <c r="C911" s="4" t="s">
        <v>464</v>
      </c>
      <c r="D911" s="4">
        <v>37</v>
      </c>
      <c r="E911" s="4" t="s">
        <v>17545</v>
      </c>
      <c r="F911" s="4">
        <v>1.4110232591629</v>
      </c>
      <c r="G911" s="4" t="s">
        <v>17546</v>
      </c>
    </row>
    <row r="912" spans="1:7">
      <c r="A912" s="4" t="s">
        <v>15935</v>
      </c>
      <c r="B912" s="4" t="s">
        <v>15936</v>
      </c>
      <c r="C912" s="4" t="s">
        <v>464</v>
      </c>
      <c r="D912" s="4">
        <v>37</v>
      </c>
      <c r="E912" s="4" t="s">
        <v>15937</v>
      </c>
      <c r="F912" s="4">
        <v>1.4110232591629</v>
      </c>
      <c r="G912" s="4" t="s">
        <v>15938</v>
      </c>
    </row>
    <row r="913" spans="1:7">
      <c r="A913" s="4" t="s">
        <v>54314</v>
      </c>
      <c r="B913" s="4" t="s">
        <v>54315</v>
      </c>
      <c r="C913" s="4" t="s">
        <v>464</v>
      </c>
      <c r="D913" s="4">
        <v>37</v>
      </c>
      <c r="E913" s="4" t="s">
        <v>54316</v>
      </c>
      <c r="F913" s="4">
        <v>1.4110232591629</v>
      </c>
      <c r="G913" s="4" t="s">
        <v>54317</v>
      </c>
    </row>
    <row r="914" spans="1:7">
      <c r="A914" s="4" t="s">
        <v>20270</v>
      </c>
      <c r="B914" s="4" t="s">
        <v>20271</v>
      </c>
      <c r="C914" s="4" t="s">
        <v>464</v>
      </c>
      <c r="D914" s="4">
        <v>36</v>
      </c>
      <c r="E914" s="4" t="s">
        <v>20272</v>
      </c>
      <c r="F914" s="4">
        <v>1.4110232591629</v>
      </c>
      <c r="G914" s="4" t="s">
        <v>20273</v>
      </c>
    </row>
    <row r="915" spans="1:7">
      <c r="A915" s="4" t="s">
        <v>54318</v>
      </c>
      <c r="B915" s="4" t="s">
        <v>54319</v>
      </c>
      <c r="C915" s="4" t="s">
        <v>464</v>
      </c>
      <c r="D915" s="4">
        <v>35</v>
      </c>
      <c r="E915" s="4" t="s">
        <v>54320</v>
      </c>
      <c r="F915" s="4">
        <v>1.4110232591629</v>
      </c>
      <c r="G915" s="4" t="s">
        <v>54321</v>
      </c>
    </row>
    <row r="916" spans="1:7">
      <c r="A916" s="4" t="s">
        <v>13670</v>
      </c>
      <c r="B916" s="4" t="s">
        <v>13671</v>
      </c>
      <c r="C916" s="4" t="s">
        <v>464</v>
      </c>
      <c r="D916" s="4">
        <v>34</v>
      </c>
      <c r="E916" s="4" t="s">
        <v>13672</v>
      </c>
      <c r="F916" s="4">
        <v>1.4110232591629</v>
      </c>
      <c r="G916" s="4" t="s">
        <v>13673</v>
      </c>
    </row>
    <row r="917" spans="1:7">
      <c r="A917" s="4" t="s">
        <v>54322</v>
      </c>
      <c r="B917" s="4" t="s">
        <v>54323</v>
      </c>
      <c r="C917" s="4" t="s">
        <v>464</v>
      </c>
      <c r="D917" s="4">
        <v>33</v>
      </c>
      <c r="E917" s="4" t="s">
        <v>54324</v>
      </c>
      <c r="F917" s="4">
        <v>1.4110232591629</v>
      </c>
      <c r="G917" s="4" t="s">
        <v>54325</v>
      </c>
    </row>
    <row r="918" spans="1:7">
      <c r="A918" s="4" t="s">
        <v>54326</v>
      </c>
      <c r="B918" s="4" t="s">
        <v>54327</v>
      </c>
      <c r="C918" s="4" t="s">
        <v>464</v>
      </c>
      <c r="D918" s="4">
        <v>32</v>
      </c>
      <c r="E918" s="4" t="s">
        <v>54328</v>
      </c>
      <c r="F918" s="4">
        <v>1.4110232591629</v>
      </c>
      <c r="G918" s="4" t="s">
        <v>54329</v>
      </c>
    </row>
    <row r="919" spans="1:7">
      <c r="A919" s="4" t="s">
        <v>6205</v>
      </c>
      <c r="B919" s="4" t="s">
        <v>6206</v>
      </c>
      <c r="C919" s="4" t="s">
        <v>464</v>
      </c>
      <c r="D919" s="4">
        <v>40</v>
      </c>
      <c r="E919" s="4" t="s">
        <v>6207</v>
      </c>
      <c r="F919" s="4">
        <v>1.4109799861908</v>
      </c>
      <c r="G919" s="4" t="s">
        <v>6208</v>
      </c>
    </row>
    <row r="920" spans="1:7">
      <c r="A920" s="4" t="s">
        <v>16738</v>
      </c>
      <c r="B920" s="4" t="s">
        <v>16739</v>
      </c>
      <c r="C920" s="4" t="s">
        <v>464</v>
      </c>
      <c r="D920" s="4">
        <v>42</v>
      </c>
      <c r="E920" s="4" t="s">
        <v>16740</v>
      </c>
      <c r="F920" s="4">
        <v>1.40865099430084</v>
      </c>
      <c r="G920" s="4" t="s">
        <v>16741</v>
      </c>
    </row>
    <row r="921" spans="1:7">
      <c r="A921" s="4" t="s">
        <v>5567</v>
      </c>
      <c r="B921" s="4" t="s">
        <v>5568</v>
      </c>
      <c r="C921" s="4" t="s">
        <v>464</v>
      </c>
      <c r="D921" s="4">
        <v>40</v>
      </c>
      <c r="E921" s="4" t="s">
        <v>5569</v>
      </c>
      <c r="F921" s="4">
        <v>1.40865099430084</v>
      </c>
      <c r="G921" s="4" t="s">
        <v>5570</v>
      </c>
    </row>
    <row r="922" spans="1:7">
      <c r="A922" s="4" t="s">
        <v>5400</v>
      </c>
      <c r="B922" s="4" t="s">
        <v>5401</v>
      </c>
      <c r="C922" s="4" t="s">
        <v>464</v>
      </c>
      <c r="D922" s="4">
        <v>47</v>
      </c>
      <c r="E922" s="4" t="s">
        <v>5402</v>
      </c>
      <c r="F922" s="4">
        <v>1.40769135951996</v>
      </c>
      <c r="G922" s="4" t="s">
        <v>5403</v>
      </c>
    </row>
    <row r="923" spans="1:7">
      <c r="A923" s="4" t="s">
        <v>7505</v>
      </c>
      <c r="B923" s="4" t="s">
        <v>7506</v>
      </c>
      <c r="C923" s="4" t="s">
        <v>464</v>
      </c>
      <c r="D923" s="4">
        <v>48</v>
      </c>
      <c r="E923" s="4" t="s">
        <v>7507</v>
      </c>
      <c r="F923" s="4">
        <v>1.40389955043793</v>
      </c>
      <c r="G923" s="4" t="s">
        <v>7508</v>
      </c>
    </row>
    <row r="924" spans="1:7">
      <c r="A924" s="4" t="s">
        <v>4380</v>
      </c>
      <c r="B924" s="4" t="s">
        <v>4381</v>
      </c>
      <c r="C924" s="4" t="s">
        <v>464</v>
      </c>
      <c r="D924" s="4">
        <v>46</v>
      </c>
      <c r="E924" s="4" t="s">
        <v>4382</v>
      </c>
      <c r="F924" s="4">
        <v>1.40206253528595</v>
      </c>
      <c r="G924" s="4" t="s">
        <v>4383</v>
      </c>
    </row>
    <row r="925" spans="1:7">
      <c r="A925" s="4" t="s">
        <v>445</v>
      </c>
      <c r="B925" s="4" t="s">
        <v>3459</v>
      </c>
      <c r="C925" s="4" t="s">
        <v>464</v>
      </c>
      <c r="D925" s="4">
        <v>51</v>
      </c>
      <c r="E925" s="4" t="s">
        <v>3460</v>
      </c>
      <c r="F925" s="4">
        <v>1.40161788463593</v>
      </c>
      <c r="G925" s="4" t="s">
        <v>3461</v>
      </c>
    </row>
    <row r="926" spans="1:7">
      <c r="A926" s="4" t="s">
        <v>8543</v>
      </c>
      <c r="B926" s="4" t="s">
        <v>8544</v>
      </c>
      <c r="C926" s="4" t="s">
        <v>464</v>
      </c>
      <c r="D926" s="4">
        <v>46</v>
      </c>
      <c r="E926" s="4" t="s">
        <v>8545</v>
      </c>
      <c r="F926" s="4">
        <v>1.40133893489838</v>
      </c>
      <c r="G926" s="4" t="s">
        <v>8546</v>
      </c>
    </row>
    <row r="927" spans="1:7">
      <c r="A927" s="4" t="s">
        <v>3392</v>
      </c>
      <c r="B927" s="4" t="s">
        <v>3393</v>
      </c>
      <c r="C927" s="4" t="s">
        <v>464</v>
      </c>
      <c r="D927" s="4">
        <v>26</v>
      </c>
      <c r="E927" s="4" t="s">
        <v>3394</v>
      </c>
      <c r="F927" s="4">
        <v>1.40079998970032</v>
      </c>
      <c r="G927" s="4" t="s">
        <v>3395</v>
      </c>
    </row>
    <row r="928" spans="1:7">
      <c r="A928" s="4" t="s">
        <v>2174</v>
      </c>
      <c r="B928" s="4" t="s">
        <v>2175</v>
      </c>
      <c r="C928" s="4" t="s">
        <v>464</v>
      </c>
      <c r="D928" s="4">
        <v>50</v>
      </c>
      <c r="E928" s="4" t="s">
        <v>2176</v>
      </c>
      <c r="F928" s="4">
        <v>1.39853525161743</v>
      </c>
      <c r="G928" s="4" t="s">
        <v>2177</v>
      </c>
    </row>
    <row r="929" spans="1:7">
      <c r="A929" s="4" t="s">
        <v>7013</v>
      </c>
      <c r="B929" s="4" t="s">
        <v>7014</v>
      </c>
      <c r="C929" s="4" t="s">
        <v>464</v>
      </c>
      <c r="D929" s="4">
        <v>42</v>
      </c>
      <c r="E929" s="4" t="s">
        <v>7015</v>
      </c>
      <c r="F929" s="4">
        <v>1.39817094802856</v>
      </c>
      <c r="G929" s="4" t="s">
        <v>7016</v>
      </c>
    </row>
    <row r="930" spans="1:7">
      <c r="A930" s="4" t="s">
        <v>11724</v>
      </c>
      <c r="B930" s="4" t="s">
        <v>11725</v>
      </c>
      <c r="C930" s="4" t="s">
        <v>464</v>
      </c>
      <c r="D930" s="4">
        <v>41</v>
      </c>
      <c r="E930" s="4" t="s">
        <v>11726</v>
      </c>
      <c r="F930" s="4">
        <v>1.3974860906601</v>
      </c>
      <c r="G930" s="4" t="s">
        <v>11727</v>
      </c>
    </row>
    <row r="931" spans="1:7">
      <c r="A931" s="4" t="s">
        <v>5543</v>
      </c>
      <c r="B931" s="4" t="s">
        <v>5544</v>
      </c>
      <c r="C931" s="4" t="s">
        <v>464</v>
      </c>
      <c r="D931" s="4">
        <v>44</v>
      </c>
      <c r="E931" s="4" t="s">
        <v>5545</v>
      </c>
      <c r="F931" s="4">
        <v>1.39397025108337</v>
      </c>
      <c r="G931" s="4" t="s">
        <v>5546</v>
      </c>
    </row>
    <row r="932" spans="1:7">
      <c r="A932" s="4" t="s">
        <v>7650</v>
      </c>
      <c r="B932" s="4" t="s">
        <v>7651</v>
      </c>
      <c r="C932" s="4" t="s">
        <v>464</v>
      </c>
      <c r="D932" s="4">
        <v>46</v>
      </c>
      <c r="E932" s="4" t="s">
        <v>7652</v>
      </c>
      <c r="F932" s="4">
        <v>1.39355659484863</v>
      </c>
      <c r="G932" s="4" t="s">
        <v>7653</v>
      </c>
    </row>
    <row r="933" spans="1:7">
      <c r="A933" s="4" t="s">
        <v>13666</v>
      </c>
      <c r="B933" s="4" t="s">
        <v>13667</v>
      </c>
      <c r="C933" s="4" t="s">
        <v>464</v>
      </c>
      <c r="D933" s="4">
        <v>42</v>
      </c>
      <c r="E933" s="4" t="s">
        <v>13668</v>
      </c>
      <c r="F933" s="4">
        <v>1.39160859584808</v>
      </c>
      <c r="G933" s="4" t="s">
        <v>13669</v>
      </c>
    </row>
    <row r="934" spans="1:7">
      <c r="A934" s="4" t="s">
        <v>8419</v>
      </c>
      <c r="B934" s="4" t="s">
        <v>8420</v>
      </c>
      <c r="C934" s="4" t="s">
        <v>464</v>
      </c>
      <c r="D934" s="4">
        <v>44</v>
      </c>
      <c r="E934" s="4" t="s">
        <v>8421</v>
      </c>
      <c r="F934" s="4">
        <v>1.39139342308044</v>
      </c>
      <c r="G934" s="4" t="s">
        <v>8422</v>
      </c>
    </row>
    <row r="935" spans="1:7">
      <c r="A935" s="4" t="s">
        <v>15599</v>
      </c>
      <c r="B935" s="4" t="s">
        <v>15600</v>
      </c>
      <c r="C935" s="4" t="s">
        <v>464</v>
      </c>
      <c r="D935" s="4">
        <v>36</v>
      </c>
      <c r="E935" s="4" t="s">
        <v>15601</v>
      </c>
      <c r="F935" s="4">
        <v>1.38989174365997</v>
      </c>
      <c r="G935" s="4" t="s">
        <v>15602</v>
      </c>
    </row>
    <row r="936" spans="1:7">
      <c r="A936" s="4" t="s">
        <v>9252</v>
      </c>
      <c r="B936" s="4" t="s">
        <v>9253</v>
      </c>
      <c r="C936" s="4" t="s">
        <v>464</v>
      </c>
      <c r="D936" s="4">
        <v>48</v>
      </c>
      <c r="E936" s="4" t="s">
        <v>9254</v>
      </c>
      <c r="F936" s="4">
        <v>1.38420295715332</v>
      </c>
      <c r="G936" s="4" t="s">
        <v>9255</v>
      </c>
    </row>
    <row r="937" spans="1:7">
      <c r="A937" s="4" t="s">
        <v>2334</v>
      </c>
      <c r="B937" s="4" t="s">
        <v>2335</v>
      </c>
      <c r="C937" s="4" t="s">
        <v>464</v>
      </c>
      <c r="D937" s="4">
        <v>46</v>
      </c>
      <c r="E937" s="4" t="s">
        <v>2336</v>
      </c>
      <c r="F937" s="4">
        <v>1.38420295715332</v>
      </c>
      <c r="G937" s="4" t="s">
        <v>2337</v>
      </c>
    </row>
    <row r="938" spans="1:7">
      <c r="A938" s="4" t="s">
        <v>4827</v>
      </c>
      <c r="B938" s="4" t="s">
        <v>4828</v>
      </c>
      <c r="C938" s="4" t="s">
        <v>464</v>
      </c>
      <c r="D938" s="4">
        <v>44</v>
      </c>
      <c r="E938" s="4" t="s">
        <v>4829</v>
      </c>
      <c r="F938" s="4">
        <v>1.38420295715332</v>
      </c>
      <c r="G938" s="4" t="s">
        <v>4830</v>
      </c>
    </row>
    <row r="939" spans="1:7">
      <c r="A939" s="4" t="s">
        <v>5274</v>
      </c>
      <c r="B939" s="4" t="s">
        <v>5275</v>
      </c>
      <c r="C939" s="4" t="s">
        <v>464</v>
      </c>
      <c r="D939" s="4">
        <v>50</v>
      </c>
      <c r="E939" s="4" t="s">
        <v>5276</v>
      </c>
      <c r="F939" s="4">
        <v>1.38295590877533</v>
      </c>
      <c r="G939" s="4" t="s">
        <v>5277</v>
      </c>
    </row>
    <row r="940" spans="1:7">
      <c r="A940" s="4" t="s">
        <v>2869</v>
      </c>
      <c r="B940" s="4" t="s">
        <v>2870</v>
      </c>
      <c r="C940" s="4" t="s">
        <v>464</v>
      </c>
      <c r="D940" s="4">
        <v>48</v>
      </c>
      <c r="E940" s="4" t="s">
        <v>2871</v>
      </c>
      <c r="F940" s="4">
        <v>1.38295590877533</v>
      </c>
      <c r="G940" s="4" t="s">
        <v>2872</v>
      </c>
    </row>
    <row r="941" spans="1:7">
      <c r="A941" s="4" t="s">
        <v>7418</v>
      </c>
      <c r="B941" s="4" t="s">
        <v>7419</v>
      </c>
      <c r="C941" s="4" t="s">
        <v>464</v>
      </c>
      <c r="D941" s="4">
        <v>43</v>
      </c>
      <c r="E941" s="4" t="s">
        <v>7420</v>
      </c>
      <c r="F941" s="4">
        <v>1.38295590877533</v>
      </c>
      <c r="G941" s="4" t="s">
        <v>7421</v>
      </c>
    </row>
    <row r="942" spans="1:7">
      <c r="A942" s="4" t="s">
        <v>20422</v>
      </c>
      <c r="B942" s="4" t="s">
        <v>20423</v>
      </c>
      <c r="C942" s="4" t="s">
        <v>464</v>
      </c>
      <c r="D942" s="4">
        <v>41</v>
      </c>
      <c r="E942" s="4" t="s">
        <v>20424</v>
      </c>
      <c r="F942" s="4">
        <v>1.38295590877533</v>
      </c>
      <c r="G942" s="4" t="s">
        <v>20425</v>
      </c>
    </row>
    <row r="943" spans="1:7">
      <c r="A943" s="4" t="s">
        <v>7262</v>
      </c>
      <c r="B943" s="4" t="s">
        <v>7263</v>
      </c>
      <c r="C943" s="4" t="s">
        <v>464</v>
      </c>
      <c r="D943" s="4">
        <v>39</v>
      </c>
      <c r="E943" s="4" t="s">
        <v>7264</v>
      </c>
      <c r="F943" s="4">
        <v>1.38295590877533</v>
      </c>
      <c r="G943" s="4" t="s">
        <v>7265</v>
      </c>
    </row>
    <row r="944" spans="1:7">
      <c r="A944" s="4" t="s">
        <v>40296</v>
      </c>
      <c r="B944" s="4" t="s">
        <v>40297</v>
      </c>
      <c r="C944" s="4" t="s">
        <v>464</v>
      </c>
      <c r="D944" s="4">
        <v>38</v>
      </c>
      <c r="E944" s="4" t="s">
        <v>40298</v>
      </c>
      <c r="F944" s="4">
        <v>1.38295590877533</v>
      </c>
      <c r="G944" s="4" t="s">
        <v>40299</v>
      </c>
    </row>
    <row r="945" spans="1:7">
      <c r="A945" s="4" t="s">
        <v>9108</v>
      </c>
      <c r="B945" s="4" t="s">
        <v>9109</v>
      </c>
      <c r="C945" s="4" t="s">
        <v>464</v>
      </c>
      <c r="D945" s="4">
        <v>38</v>
      </c>
      <c r="E945" s="4" t="s">
        <v>9110</v>
      </c>
      <c r="F945" s="4">
        <v>1.38295590877533</v>
      </c>
      <c r="G945" s="4" t="s">
        <v>9111</v>
      </c>
    </row>
    <row r="946" spans="1:7">
      <c r="A946" s="4" t="s">
        <v>40970</v>
      </c>
      <c r="B946" s="4" t="s">
        <v>40971</v>
      </c>
      <c r="C946" s="4" t="s">
        <v>464</v>
      </c>
      <c r="D946" s="4">
        <v>38</v>
      </c>
      <c r="E946" s="4" t="s">
        <v>40972</v>
      </c>
      <c r="F946" s="4">
        <v>1.38295590877533</v>
      </c>
      <c r="G946" s="4" t="s">
        <v>40973</v>
      </c>
    </row>
    <row r="947" spans="1:7">
      <c r="A947" s="4" t="s">
        <v>46944</v>
      </c>
      <c r="B947" s="4" t="s">
        <v>46945</v>
      </c>
      <c r="C947" s="4" t="s">
        <v>464</v>
      </c>
      <c r="D947" s="4">
        <v>38</v>
      </c>
      <c r="E947" s="4" t="s">
        <v>46946</v>
      </c>
      <c r="F947" s="4">
        <v>1.38295590877533</v>
      </c>
      <c r="G947" s="4" t="s">
        <v>46947</v>
      </c>
    </row>
    <row r="948" spans="1:7">
      <c r="A948" s="4" t="s">
        <v>22010</v>
      </c>
      <c r="B948" s="4" t="s">
        <v>22011</v>
      </c>
      <c r="C948" s="4" t="s">
        <v>464</v>
      </c>
      <c r="D948" s="4">
        <v>38</v>
      </c>
      <c r="E948" s="4" t="s">
        <v>22012</v>
      </c>
      <c r="F948" s="4">
        <v>1.38295590877533</v>
      </c>
      <c r="G948" s="4" t="s">
        <v>22013</v>
      </c>
    </row>
    <row r="949" spans="1:7">
      <c r="A949" s="4" t="s">
        <v>54330</v>
      </c>
      <c r="B949" s="4" t="s">
        <v>54331</v>
      </c>
      <c r="C949" s="4" t="s">
        <v>551</v>
      </c>
      <c r="D949" s="4">
        <v>12</v>
      </c>
      <c r="E949" s="4" t="s">
        <v>54332</v>
      </c>
      <c r="F949" s="4">
        <v>1.38295590877533</v>
      </c>
      <c r="G949" s="4" t="s">
        <v>54333</v>
      </c>
    </row>
    <row r="950" spans="1:7">
      <c r="A950" s="4" t="s">
        <v>789</v>
      </c>
      <c r="B950" s="4" t="s">
        <v>790</v>
      </c>
      <c r="C950" s="4" t="s">
        <v>464</v>
      </c>
      <c r="D950" s="4">
        <v>41</v>
      </c>
      <c r="E950" s="4" t="s">
        <v>791</v>
      </c>
      <c r="F950" s="4">
        <v>1.38176000118256</v>
      </c>
      <c r="G950" s="4" t="s">
        <v>792</v>
      </c>
    </row>
    <row r="951" spans="1:7">
      <c r="A951" s="4" t="s">
        <v>14236</v>
      </c>
      <c r="B951" s="4" t="s">
        <v>14237</v>
      </c>
      <c r="C951" s="4" t="s">
        <v>464</v>
      </c>
      <c r="D951" s="4">
        <v>42</v>
      </c>
      <c r="E951" s="4" t="s">
        <v>14238</v>
      </c>
      <c r="F951" s="4">
        <v>1.37987685203552</v>
      </c>
      <c r="G951" s="4" t="s">
        <v>14239</v>
      </c>
    </row>
    <row r="952" spans="1:7">
      <c r="A952" s="4" t="s">
        <v>20877</v>
      </c>
      <c r="B952" s="4" t="s">
        <v>20878</v>
      </c>
      <c r="C952" s="4" t="s">
        <v>464</v>
      </c>
      <c r="D952" s="4">
        <v>44</v>
      </c>
      <c r="E952" s="4" t="s">
        <v>20879</v>
      </c>
      <c r="F952" s="4">
        <v>1.37596273422241</v>
      </c>
      <c r="G952" s="4" t="s">
        <v>20880</v>
      </c>
    </row>
    <row r="953" spans="1:7">
      <c r="A953" s="4" t="s">
        <v>9793</v>
      </c>
      <c r="B953" s="4" t="s">
        <v>9794</v>
      </c>
      <c r="C953" s="4" t="s">
        <v>464</v>
      </c>
      <c r="D953" s="4">
        <v>39</v>
      </c>
      <c r="E953" s="4" t="s">
        <v>9795</v>
      </c>
      <c r="F953" s="4">
        <v>1.37581551074982</v>
      </c>
      <c r="G953" s="4" t="s">
        <v>9796</v>
      </c>
    </row>
    <row r="954" spans="1:7">
      <c r="A954" s="4" t="s">
        <v>357</v>
      </c>
      <c r="B954" s="4" t="s">
        <v>2502</v>
      </c>
      <c r="C954" s="4" t="s">
        <v>464</v>
      </c>
      <c r="D954" s="4">
        <v>49</v>
      </c>
      <c r="E954" s="4" t="s">
        <v>2503</v>
      </c>
      <c r="F954" s="4">
        <v>1.37579369544983</v>
      </c>
      <c r="G954" s="4" t="s">
        <v>2504</v>
      </c>
    </row>
    <row r="955" spans="1:7">
      <c r="A955" s="4" t="s">
        <v>5618</v>
      </c>
      <c r="B955" s="4" t="s">
        <v>5619</v>
      </c>
      <c r="C955" s="4" t="s">
        <v>464</v>
      </c>
      <c r="D955" s="4">
        <v>45</v>
      </c>
      <c r="E955" s="4" t="s">
        <v>5620</v>
      </c>
      <c r="F955" s="4">
        <v>1.37579369544983</v>
      </c>
      <c r="G955" s="4" t="s">
        <v>5621</v>
      </c>
    </row>
    <row r="956" spans="1:7">
      <c r="A956" s="4" t="s">
        <v>10178</v>
      </c>
      <c r="B956" s="4" t="s">
        <v>10179</v>
      </c>
      <c r="C956" s="4" t="s">
        <v>464</v>
      </c>
      <c r="D956" s="4">
        <v>45</v>
      </c>
      <c r="E956" s="4" t="s">
        <v>10180</v>
      </c>
      <c r="F956" s="4">
        <v>1.37338888645172</v>
      </c>
      <c r="G956" s="4" t="s">
        <v>10181</v>
      </c>
    </row>
    <row r="957" spans="1:7">
      <c r="A957" s="4" t="s">
        <v>8078</v>
      </c>
      <c r="B957" s="4" t="s">
        <v>8079</v>
      </c>
      <c r="C957" s="4" t="s">
        <v>464</v>
      </c>
      <c r="D957" s="4">
        <v>47</v>
      </c>
      <c r="E957" s="4" t="s">
        <v>8080</v>
      </c>
      <c r="F957" s="4">
        <v>1.37256479263306</v>
      </c>
      <c r="G957" s="4" t="s">
        <v>8081</v>
      </c>
    </row>
    <row r="958" spans="1:7">
      <c r="A958" s="4" t="s">
        <v>31704</v>
      </c>
      <c r="B958" s="4" t="s">
        <v>31705</v>
      </c>
      <c r="C958" s="4" t="s">
        <v>464</v>
      </c>
      <c r="D958" s="4">
        <v>42</v>
      </c>
      <c r="E958" s="4" t="s">
        <v>31706</v>
      </c>
      <c r="F958" s="4">
        <v>1.37256479263306</v>
      </c>
      <c r="G958" s="4" t="s">
        <v>31707</v>
      </c>
    </row>
    <row r="959" spans="1:7">
      <c r="A959" s="4" t="s">
        <v>10952</v>
      </c>
      <c r="B959" s="4" t="s">
        <v>10953</v>
      </c>
      <c r="C959" s="4" t="s">
        <v>464</v>
      </c>
      <c r="D959" s="4">
        <v>46</v>
      </c>
      <c r="E959" s="4" t="s">
        <v>10954</v>
      </c>
      <c r="F959" s="4">
        <v>1.36941015720367</v>
      </c>
      <c r="G959" s="4" t="s">
        <v>10955</v>
      </c>
    </row>
    <row r="960" spans="1:7">
      <c r="A960" s="4" t="s">
        <v>7258</v>
      </c>
      <c r="B960" s="4" t="s">
        <v>7259</v>
      </c>
      <c r="C960" s="4" t="s">
        <v>464</v>
      </c>
      <c r="D960" s="4">
        <v>44</v>
      </c>
      <c r="E960" s="4" t="s">
        <v>7260</v>
      </c>
      <c r="F960" s="4">
        <v>1.36278426647186</v>
      </c>
      <c r="G960" s="4" t="s">
        <v>7261</v>
      </c>
    </row>
    <row r="961" spans="1:7">
      <c r="A961" s="4" t="s">
        <v>12649</v>
      </c>
      <c r="B961" s="4" t="s">
        <v>12650</v>
      </c>
      <c r="C961" s="4" t="s">
        <v>464</v>
      </c>
      <c r="D961" s="4">
        <v>34</v>
      </c>
      <c r="E961" s="4" t="s">
        <v>12651</v>
      </c>
      <c r="F961" s="4">
        <v>1.35815453529358</v>
      </c>
      <c r="G961" s="4" t="s">
        <v>12652</v>
      </c>
    </row>
    <row r="962" spans="1:7">
      <c r="A962" s="4" t="s">
        <v>2793</v>
      </c>
      <c r="B962" s="4" t="s">
        <v>2794</v>
      </c>
      <c r="C962" s="4" t="s">
        <v>464</v>
      </c>
      <c r="D962" s="4">
        <v>45</v>
      </c>
      <c r="E962" s="4" t="s">
        <v>2795</v>
      </c>
      <c r="F962" s="4">
        <v>1.35415327548981</v>
      </c>
      <c r="G962" s="4" t="s">
        <v>2796</v>
      </c>
    </row>
    <row r="963" spans="1:7">
      <c r="A963" s="4" t="s">
        <v>7430</v>
      </c>
      <c r="B963" s="4" t="s">
        <v>7431</v>
      </c>
      <c r="C963" s="4" t="s">
        <v>464</v>
      </c>
      <c r="D963" s="4">
        <v>39</v>
      </c>
      <c r="E963" s="4" t="s">
        <v>7432</v>
      </c>
      <c r="F963" s="4">
        <v>1.3533638715744</v>
      </c>
      <c r="G963" s="4" t="s">
        <v>7433</v>
      </c>
    </row>
    <row r="964" spans="1:7">
      <c r="A964" s="4" t="s">
        <v>857</v>
      </c>
      <c r="B964" s="4" t="s">
        <v>858</v>
      </c>
      <c r="C964" s="4" t="s">
        <v>464</v>
      </c>
      <c r="D964" s="4">
        <v>38</v>
      </c>
      <c r="E964" s="4" t="s">
        <v>859</v>
      </c>
      <c r="F964" s="4">
        <v>1.3533638715744</v>
      </c>
      <c r="G964" s="4" t="s">
        <v>860</v>
      </c>
    </row>
    <row r="965" spans="1:7">
      <c r="A965" s="4" t="s">
        <v>5539</v>
      </c>
      <c r="B965" s="4" t="s">
        <v>5540</v>
      </c>
      <c r="C965" s="4" t="s">
        <v>464</v>
      </c>
      <c r="D965" s="4">
        <v>40</v>
      </c>
      <c r="E965" s="4" t="s">
        <v>5541</v>
      </c>
      <c r="F965" s="4">
        <v>1.34986233711243</v>
      </c>
      <c r="G965" s="4" t="s">
        <v>5542</v>
      </c>
    </row>
    <row r="966" spans="1:7">
      <c r="A966" s="4" t="s">
        <v>11553</v>
      </c>
      <c r="B966" s="4" t="s">
        <v>11554</v>
      </c>
      <c r="C966" s="4" t="s">
        <v>464</v>
      </c>
      <c r="D966" s="4">
        <v>41</v>
      </c>
      <c r="E966" s="4" t="s">
        <v>11555</v>
      </c>
      <c r="F966" s="4">
        <v>1.34758830070496</v>
      </c>
      <c r="G966" s="4" t="s">
        <v>11556</v>
      </c>
    </row>
    <row r="967" spans="1:7">
      <c r="A967" s="4" t="s">
        <v>22332</v>
      </c>
      <c r="B967" s="4" t="s">
        <v>22333</v>
      </c>
      <c r="C967" s="4" t="s">
        <v>464</v>
      </c>
      <c r="D967" s="4">
        <v>40</v>
      </c>
      <c r="E967" s="4" t="s">
        <v>22334</v>
      </c>
      <c r="F967" s="4">
        <v>1.34758830070496</v>
      </c>
      <c r="G967" s="4" t="s">
        <v>22335</v>
      </c>
    </row>
    <row r="968" spans="1:7">
      <c r="A968" s="4" t="s">
        <v>2458</v>
      </c>
      <c r="B968" s="4" t="s">
        <v>2459</v>
      </c>
      <c r="C968" s="4" t="s">
        <v>464</v>
      </c>
      <c r="D968" s="4">
        <v>40</v>
      </c>
      <c r="E968" s="4" t="s">
        <v>2460</v>
      </c>
      <c r="F968" s="4">
        <v>1.34758830070496</v>
      </c>
      <c r="G968" s="4" t="s">
        <v>2461</v>
      </c>
    </row>
    <row r="969" spans="1:7">
      <c r="A969" s="4" t="s">
        <v>25455</v>
      </c>
      <c r="B969" s="4" t="s">
        <v>25456</v>
      </c>
      <c r="C969" s="4" t="s">
        <v>464</v>
      </c>
      <c r="D969" s="4">
        <v>39</v>
      </c>
      <c r="E969" s="4" t="s">
        <v>25457</v>
      </c>
      <c r="F969" s="4">
        <v>1.34758830070496</v>
      </c>
      <c r="G969" s="4" t="s">
        <v>25458</v>
      </c>
    </row>
    <row r="970" spans="1:7">
      <c r="A970" s="4" t="s">
        <v>26347</v>
      </c>
      <c r="B970" s="4" t="s">
        <v>26348</v>
      </c>
      <c r="C970" s="4" t="s">
        <v>464</v>
      </c>
      <c r="D970" s="4">
        <v>38</v>
      </c>
      <c r="E970" s="4" t="s">
        <v>26349</v>
      </c>
      <c r="F970" s="4">
        <v>1.34758830070496</v>
      </c>
      <c r="G970" s="4" t="s">
        <v>26350</v>
      </c>
    </row>
    <row r="971" spans="1:7">
      <c r="A971" s="4" t="s">
        <v>23196</v>
      </c>
      <c r="B971" s="4" t="s">
        <v>23197</v>
      </c>
      <c r="C971" s="4" t="s">
        <v>464</v>
      </c>
      <c r="D971" s="4">
        <v>37</v>
      </c>
      <c r="E971" s="4" t="s">
        <v>23198</v>
      </c>
      <c r="F971" s="4">
        <v>1.34758830070496</v>
      </c>
      <c r="G971" s="4" t="s">
        <v>23199</v>
      </c>
    </row>
    <row r="972" spans="1:7">
      <c r="A972" s="4" t="s">
        <v>28924</v>
      </c>
      <c r="B972" s="4" t="s">
        <v>28925</v>
      </c>
      <c r="C972" s="4" t="s">
        <v>464</v>
      </c>
      <c r="D972" s="4">
        <v>37</v>
      </c>
      <c r="E972" s="4" t="s">
        <v>28926</v>
      </c>
      <c r="F972" s="4">
        <v>1.34758830070496</v>
      </c>
      <c r="G972" s="4" t="s">
        <v>28927</v>
      </c>
    </row>
    <row r="973" spans="1:7">
      <c r="A973" s="4" t="s">
        <v>11342</v>
      </c>
      <c r="B973" s="4" t="s">
        <v>11343</v>
      </c>
      <c r="C973" s="4" t="s">
        <v>464</v>
      </c>
      <c r="D973" s="4">
        <v>36</v>
      </c>
      <c r="E973" s="4" t="s">
        <v>11344</v>
      </c>
      <c r="F973" s="4">
        <v>1.34758830070496</v>
      </c>
      <c r="G973" s="4" t="s">
        <v>11345</v>
      </c>
    </row>
    <row r="974" spans="1:7">
      <c r="A974" s="4" t="s">
        <v>20901</v>
      </c>
      <c r="B974" s="4" t="s">
        <v>20902</v>
      </c>
      <c r="C974" s="4" t="s">
        <v>464</v>
      </c>
      <c r="D974" s="4">
        <v>35</v>
      </c>
      <c r="E974" s="4" t="s">
        <v>20903</v>
      </c>
      <c r="F974" s="4">
        <v>1.34758830070496</v>
      </c>
      <c r="G974" s="4" t="s">
        <v>20904</v>
      </c>
    </row>
    <row r="975" spans="1:7">
      <c r="A975" s="4" t="s">
        <v>7846</v>
      </c>
      <c r="B975" s="4" t="s">
        <v>7847</v>
      </c>
      <c r="C975" s="4" t="s">
        <v>464</v>
      </c>
      <c r="D975" s="4">
        <v>33</v>
      </c>
      <c r="E975" s="4" t="s">
        <v>7848</v>
      </c>
      <c r="F975" s="4">
        <v>1.34758830070496</v>
      </c>
      <c r="G975" s="4" t="s">
        <v>7849</v>
      </c>
    </row>
    <row r="976" spans="1:7">
      <c r="A976" s="4" t="s">
        <v>9088</v>
      </c>
      <c r="B976" s="4" t="s">
        <v>9089</v>
      </c>
      <c r="C976" s="4" t="s">
        <v>464</v>
      </c>
      <c r="D976" s="4">
        <v>28</v>
      </c>
      <c r="E976" s="4" t="s">
        <v>9090</v>
      </c>
      <c r="F976" s="4">
        <v>1.34758830070496</v>
      </c>
      <c r="G976" s="4" t="s">
        <v>9091</v>
      </c>
    </row>
    <row r="977" spans="1:7">
      <c r="A977" s="4" t="s">
        <v>6875</v>
      </c>
      <c r="B977" s="4" t="s">
        <v>6876</v>
      </c>
      <c r="C977" s="4" t="s">
        <v>464</v>
      </c>
      <c r="D977" s="4">
        <v>46</v>
      </c>
      <c r="E977" s="4" t="s">
        <v>6877</v>
      </c>
      <c r="F977" s="4">
        <v>1.3444390296936</v>
      </c>
      <c r="G977" s="4" t="s">
        <v>6878</v>
      </c>
    </row>
    <row r="978" spans="1:7">
      <c r="A978" s="4" t="s">
        <v>3608</v>
      </c>
      <c r="B978" s="4" t="s">
        <v>3609</v>
      </c>
      <c r="C978" s="4" t="s">
        <v>464</v>
      </c>
      <c r="D978" s="4">
        <v>48</v>
      </c>
      <c r="E978" s="4" t="s">
        <v>3610</v>
      </c>
      <c r="F978" s="4">
        <v>1.34089696407318</v>
      </c>
      <c r="G978" s="4" t="s">
        <v>3611</v>
      </c>
    </row>
    <row r="979" spans="1:7">
      <c r="A979" s="4" t="s">
        <v>16463</v>
      </c>
      <c r="B979" s="4" t="s">
        <v>16464</v>
      </c>
      <c r="C979" s="4" t="s">
        <v>464</v>
      </c>
      <c r="D979" s="4">
        <v>44</v>
      </c>
      <c r="E979" s="4" t="s">
        <v>16465</v>
      </c>
      <c r="F979" s="4">
        <v>1.34089696407318</v>
      </c>
      <c r="G979" s="4" t="s">
        <v>16466</v>
      </c>
    </row>
    <row r="980" spans="1:7">
      <c r="A980" s="4" t="s">
        <v>4302</v>
      </c>
      <c r="B980" s="4" t="s">
        <v>4303</v>
      </c>
      <c r="C980" s="4" t="s">
        <v>464</v>
      </c>
      <c r="D980" s="4">
        <v>46</v>
      </c>
      <c r="E980" s="4" t="s">
        <v>4304</v>
      </c>
      <c r="F980" s="4">
        <v>1.33349967002869</v>
      </c>
      <c r="G980" s="4" t="s">
        <v>4305</v>
      </c>
    </row>
    <row r="981" spans="1:7">
      <c r="A981" s="4" t="s">
        <v>9382</v>
      </c>
      <c r="B981" s="4" t="s">
        <v>9383</v>
      </c>
      <c r="C981" s="4" t="s">
        <v>464</v>
      </c>
      <c r="D981" s="4">
        <v>45</v>
      </c>
      <c r="E981" s="4" t="s">
        <v>9384</v>
      </c>
      <c r="F981" s="4">
        <v>1.33194518089294</v>
      </c>
      <c r="G981" s="4" t="s">
        <v>9385</v>
      </c>
    </row>
    <row r="982" spans="1:7">
      <c r="A982" s="4" t="s">
        <v>3274</v>
      </c>
      <c r="B982" s="4" t="s">
        <v>3275</v>
      </c>
      <c r="C982" s="4" t="s">
        <v>464</v>
      </c>
      <c r="D982" s="4">
        <v>44</v>
      </c>
      <c r="E982" s="4" t="s">
        <v>3276</v>
      </c>
      <c r="F982" s="4">
        <v>1.33194518089294</v>
      </c>
      <c r="G982" s="4" t="s">
        <v>3277</v>
      </c>
    </row>
    <row r="983" spans="1:7">
      <c r="A983" s="4" t="s">
        <v>5179</v>
      </c>
      <c r="B983" s="4" t="s">
        <v>5180</v>
      </c>
      <c r="C983" s="4" t="s">
        <v>464</v>
      </c>
      <c r="D983" s="4">
        <v>46</v>
      </c>
      <c r="E983" s="4" t="s">
        <v>5181</v>
      </c>
      <c r="F983" s="4">
        <v>1.32554686069489</v>
      </c>
      <c r="G983" s="4" t="s">
        <v>5182</v>
      </c>
    </row>
    <row r="984" spans="1:7">
      <c r="A984" s="4" t="s">
        <v>2306</v>
      </c>
      <c r="B984" s="4" t="s">
        <v>2307</v>
      </c>
      <c r="C984" s="4" t="s">
        <v>464</v>
      </c>
      <c r="D984" s="4">
        <v>45</v>
      </c>
      <c r="E984" s="4" t="s">
        <v>2308</v>
      </c>
      <c r="F984" s="4">
        <v>1.31941521167755</v>
      </c>
      <c r="G984" s="4" t="s">
        <v>2309</v>
      </c>
    </row>
    <row r="985" spans="1:7">
      <c r="A985" s="4" t="s">
        <v>3270</v>
      </c>
      <c r="B985" s="4" t="s">
        <v>3271</v>
      </c>
      <c r="C985" s="4" t="s">
        <v>464</v>
      </c>
      <c r="D985" s="4">
        <v>34</v>
      </c>
      <c r="E985" s="4" t="s">
        <v>3272</v>
      </c>
      <c r="F985" s="4">
        <v>1.30829250812531</v>
      </c>
      <c r="G985" s="4" t="s">
        <v>3273</v>
      </c>
    </row>
    <row r="986" spans="1:7">
      <c r="A986" s="4" t="s">
        <v>21024</v>
      </c>
      <c r="B986" s="4" t="s">
        <v>21025</v>
      </c>
      <c r="C986" s="4" t="s">
        <v>464</v>
      </c>
      <c r="D986" s="4">
        <v>42</v>
      </c>
      <c r="E986" s="4" t="s">
        <v>21026</v>
      </c>
      <c r="F986" s="4">
        <v>1.30825364589691</v>
      </c>
      <c r="G986" s="4" t="s">
        <v>21027</v>
      </c>
    </row>
    <row r="987" spans="1:7">
      <c r="A987" s="4" t="s">
        <v>21104</v>
      </c>
      <c r="B987" s="4" t="s">
        <v>21105</v>
      </c>
      <c r="C987" s="4" t="s">
        <v>551</v>
      </c>
      <c r="D987" s="4">
        <v>22</v>
      </c>
      <c r="E987" s="4" t="s">
        <v>21106</v>
      </c>
      <c r="F987" s="4">
        <v>1.30825364589691</v>
      </c>
      <c r="G987" s="4" t="s">
        <v>21107</v>
      </c>
    </row>
    <row r="988" spans="1:7">
      <c r="A988" s="4" t="s">
        <v>2694</v>
      </c>
      <c r="B988" s="4" t="s">
        <v>2695</v>
      </c>
      <c r="C988" s="4" t="s">
        <v>464</v>
      </c>
      <c r="D988" s="4">
        <v>49</v>
      </c>
      <c r="E988" s="4" t="s">
        <v>2696</v>
      </c>
      <c r="F988" s="4">
        <v>1.30412817001343</v>
      </c>
      <c r="G988" s="4" t="s">
        <v>2697</v>
      </c>
    </row>
    <row r="989" spans="1:7">
      <c r="A989" s="4" t="s">
        <v>13830</v>
      </c>
      <c r="B989" s="4" t="s">
        <v>13831</v>
      </c>
      <c r="C989" s="4" t="s">
        <v>464</v>
      </c>
      <c r="D989" s="4">
        <v>44</v>
      </c>
      <c r="E989" s="4" t="s">
        <v>13832</v>
      </c>
      <c r="F989" s="4">
        <v>1.30170392990112</v>
      </c>
      <c r="G989" s="4" t="s">
        <v>13833</v>
      </c>
    </row>
    <row r="990" spans="1:7">
      <c r="A990" s="4" t="s">
        <v>12557</v>
      </c>
      <c r="B990" s="4" t="s">
        <v>12558</v>
      </c>
      <c r="C990" s="4" t="s">
        <v>464</v>
      </c>
      <c r="D990" s="4">
        <v>44</v>
      </c>
      <c r="E990" s="4" t="s">
        <v>12559</v>
      </c>
      <c r="F990" s="4">
        <v>1.30170392990112</v>
      </c>
      <c r="G990" s="4" t="s">
        <v>12560</v>
      </c>
    </row>
    <row r="991" spans="1:7">
      <c r="A991" s="4" t="s">
        <v>16239</v>
      </c>
      <c r="B991" s="4" t="s">
        <v>16240</v>
      </c>
      <c r="C991" s="4" t="s">
        <v>464</v>
      </c>
      <c r="D991" s="4">
        <v>44</v>
      </c>
      <c r="E991" s="4" t="s">
        <v>16241</v>
      </c>
      <c r="F991" s="4">
        <v>1.30170392990112</v>
      </c>
      <c r="G991" s="4" t="s">
        <v>16242</v>
      </c>
    </row>
    <row r="992" spans="1:7">
      <c r="A992" s="4" t="s">
        <v>9957</v>
      </c>
      <c r="B992" s="4" t="s">
        <v>9958</v>
      </c>
      <c r="C992" s="4" t="s">
        <v>464</v>
      </c>
      <c r="D992" s="4">
        <v>43</v>
      </c>
      <c r="E992" s="4" t="s">
        <v>9959</v>
      </c>
      <c r="F992" s="4">
        <v>1.30170392990112</v>
      </c>
      <c r="G992" s="4" t="s">
        <v>9960</v>
      </c>
    </row>
    <row r="993" spans="1:7">
      <c r="A993" s="4" t="s">
        <v>26487</v>
      </c>
      <c r="B993" s="4" t="s">
        <v>26488</v>
      </c>
      <c r="C993" s="4" t="s">
        <v>464</v>
      </c>
      <c r="D993" s="4">
        <v>43</v>
      </c>
      <c r="E993" s="4" t="s">
        <v>26489</v>
      </c>
      <c r="F993" s="4">
        <v>1.30170392990112</v>
      </c>
      <c r="G993" s="4" t="s">
        <v>26490</v>
      </c>
    </row>
    <row r="994" spans="1:7">
      <c r="A994" s="4" t="s">
        <v>29040</v>
      </c>
      <c r="B994" s="4" t="s">
        <v>29041</v>
      </c>
      <c r="C994" s="4" t="s">
        <v>464</v>
      </c>
      <c r="D994" s="4">
        <v>42</v>
      </c>
      <c r="E994" s="4" t="s">
        <v>29042</v>
      </c>
      <c r="F994" s="4">
        <v>1.30170392990112</v>
      </c>
      <c r="G994" s="4" t="s">
        <v>29043</v>
      </c>
    </row>
    <row r="995" spans="1:7">
      <c r="A995" s="4" t="s">
        <v>12704</v>
      </c>
      <c r="B995" s="4" t="s">
        <v>12705</v>
      </c>
      <c r="C995" s="4" t="s">
        <v>464</v>
      </c>
      <c r="D995" s="4">
        <v>40</v>
      </c>
      <c r="E995" s="4" t="s">
        <v>12706</v>
      </c>
      <c r="F995" s="4">
        <v>1.30170392990112</v>
      </c>
      <c r="G995" s="4" t="s">
        <v>12707</v>
      </c>
    </row>
    <row r="996" spans="1:7">
      <c r="A996" s="4" t="s">
        <v>26945</v>
      </c>
      <c r="B996" s="4" t="s">
        <v>26946</v>
      </c>
      <c r="C996" s="4" t="s">
        <v>464</v>
      </c>
      <c r="D996" s="4">
        <v>26</v>
      </c>
      <c r="E996" s="4" t="s">
        <v>26947</v>
      </c>
      <c r="F996" s="4">
        <v>1.30170392990112</v>
      </c>
      <c r="G996" s="4" t="s">
        <v>26948</v>
      </c>
    </row>
    <row r="997" spans="1:7">
      <c r="A997" s="4" t="s">
        <v>15231</v>
      </c>
      <c r="B997" s="4" t="s">
        <v>15232</v>
      </c>
      <c r="C997" s="4" t="s">
        <v>464</v>
      </c>
      <c r="D997" s="4">
        <v>46</v>
      </c>
      <c r="E997" s="4" t="s">
        <v>15233</v>
      </c>
      <c r="F997" s="4">
        <v>1.30098032951355</v>
      </c>
      <c r="G997" s="4" t="s">
        <v>15234</v>
      </c>
    </row>
    <row r="998" spans="1:7">
      <c r="A998" s="4" t="s">
        <v>6543</v>
      </c>
      <c r="B998" s="4" t="s">
        <v>6544</v>
      </c>
      <c r="C998" s="4" t="s">
        <v>464</v>
      </c>
      <c r="D998" s="4">
        <v>44</v>
      </c>
      <c r="E998" s="4" t="s">
        <v>6545</v>
      </c>
      <c r="F998" s="4">
        <v>1.30098032951355</v>
      </c>
      <c r="G998" s="4" t="s">
        <v>6546</v>
      </c>
    </row>
    <row r="999" spans="1:7">
      <c r="A999" s="4" t="s">
        <v>28904</v>
      </c>
      <c r="B999" s="4" t="s">
        <v>28905</v>
      </c>
      <c r="C999" s="4" t="s">
        <v>464</v>
      </c>
      <c r="D999" s="4">
        <v>41</v>
      </c>
      <c r="E999" s="4" t="s">
        <v>28906</v>
      </c>
      <c r="F999" s="4">
        <v>1.30098032951355</v>
      </c>
      <c r="G999" s="4" t="s">
        <v>28907</v>
      </c>
    </row>
    <row r="1000" spans="1:7">
      <c r="A1000" s="4" t="s">
        <v>21284</v>
      </c>
      <c r="B1000" s="4" t="s">
        <v>21285</v>
      </c>
      <c r="C1000" s="4" t="s">
        <v>464</v>
      </c>
      <c r="D1000" s="4">
        <v>40</v>
      </c>
      <c r="E1000" s="4" t="s">
        <v>21286</v>
      </c>
      <c r="F1000" s="4">
        <v>1.30098032951355</v>
      </c>
      <c r="G1000" s="4" t="s">
        <v>21287</v>
      </c>
    </row>
    <row r="1001" spans="1:7">
      <c r="A1001" s="4" t="s">
        <v>48040</v>
      </c>
      <c r="B1001" s="4" t="s">
        <v>48041</v>
      </c>
      <c r="C1001" s="4" t="s">
        <v>464</v>
      </c>
      <c r="D1001" s="4">
        <v>38</v>
      </c>
      <c r="E1001" s="4" t="s">
        <v>48042</v>
      </c>
      <c r="F1001" s="4">
        <v>1.30098032951355</v>
      </c>
      <c r="G1001" s="4" t="s">
        <v>48043</v>
      </c>
    </row>
    <row r="1002" spans="1:7">
      <c r="A1002" s="4" t="s">
        <v>30274</v>
      </c>
      <c r="B1002" s="4" t="s">
        <v>30275</v>
      </c>
      <c r="C1002" s="4" t="s">
        <v>464</v>
      </c>
      <c r="D1002" s="4">
        <v>36</v>
      </c>
      <c r="E1002" s="4" t="s">
        <v>30276</v>
      </c>
      <c r="F1002" s="4">
        <v>1.30098032951355</v>
      </c>
      <c r="G1002" s="4" t="s">
        <v>30277</v>
      </c>
    </row>
    <row r="1003" spans="1:7">
      <c r="A1003" s="4" t="s">
        <v>47408</v>
      </c>
      <c r="B1003" s="4" t="s">
        <v>47409</v>
      </c>
      <c r="C1003" s="4" t="s">
        <v>464</v>
      </c>
      <c r="D1003" s="4">
        <v>36</v>
      </c>
      <c r="E1003" s="4" t="s">
        <v>47410</v>
      </c>
      <c r="F1003" s="4">
        <v>1.30098032951355</v>
      </c>
      <c r="G1003" s="4" t="s">
        <v>47411</v>
      </c>
    </row>
    <row r="1004" spans="1:7">
      <c r="A1004" s="4" t="s">
        <v>24582</v>
      </c>
      <c r="B1004" s="4" t="s">
        <v>24583</v>
      </c>
      <c r="C1004" s="4" t="s">
        <v>464</v>
      </c>
      <c r="D1004" s="4">
        <v>36</v>
      </c>
      <c r="E1004" s="4" t="s">
        <v>24584</v>
      </c>
      <c r="F1004" s="4">
        <v>1.30098032951355</v>
      </c>
      <c r="G1004" s="4" t="s">
        <v>24585</v>
      </c>
    </row>
    <row r="1005" spans="1:7">
      <c r="A1005" s="4" t="s">
        <v>42746</v>
      </c>
      <c r="B1005" s="4" t="s">
        <v>42747</v>
      </c>
      <c r="C1005" s="4" t="s">
        <v>464</v>
      </c>
      <c r="D1005" s="4">
        <v>35</v>
      </c>
      <c r="E1005" s="4" t="s">
        <v>42748</v>
      </c>
      <c r="F1005" s="4">
        <v>1.30098032951355</v>
      </c>
      <c r="G1005" s="4" t="s">
        <v>42749</v>
      </c>
    </row>
    <row r="1006" spans="1:7">
      <c r="A1006" s="4" t="s">
        <v>54334</v>
      </c>
      <c r="B1006" s="4" t="s">
        <v>54335</v>
      </c>
      <c r="C1006" s="4" t="s">
        <v>464</v>
      </c>
      <c r="D1006" s="4">
        <v>32</v>
      </c>
      <c r="E1006" s="4" t="s">
        <v>54336</v>
      </c>
      <c r="F1006" s="4">
        <v>1.30098032951355</v>
      </c>
      <c r="G1006" s="4" t="s">
        <v>54337</v>
      </c>
    </row>
    <row r="1007" spans="1:7">
      <c r="A1007" s="4" t="s">
        <v>54338</v>
      </c>
      <c r="B1007" s="4" t="s">
        <v>54339</v>
      </c>
      <c r="C1007" s="4" t="s">
        <v>464</v>
      </c>
      <c r="D1007" s="4">
        <v>32</v>
      </c>
      <c r="E1007" s="4" t="s">
        <v>54340</v>
      </c>
      <c r="F1007" s="4">
        <v>1.30098032951355</v>
      </c>
      <c r="G1007" s="4" t="s">
        <v>54341</v>
      </c>
    </row>
    <row r="1008" spans="1:7">
      <c r="A1008" s="4" t="s">
        <v>369</v>
      </c>
      <c r="B1008" s="4" t="s">
        <v>652</v>
      </c>
      <c r="C1008" s="4" t="s">
        <v>464</v>
      </c>
      <c r="D1008" s="4">
        <v>45</v>
      </c>
      <c r="E1008" s="4" t="s">
        <v>653</v>
      </c>
      <c r="F1008" s="4">
        <v>1.30050814151764</v>
      </c>
      <c r="G1008" s="4" t="s">
        <v>654</v>
      </c>
    </row>
    <row r="1009" spans="1:7">
      <c r="A1009" s="4" t="s">
        <v>3148</v>
      </c>
      <c r="B1009" s="4" t="s">
        <v>3149</v>
      </c>
      <c r="C1009" s="4" t="s">
        <v>464</v>
      </c>
      <c r="D1009" s="4">
        <v>51</v>
      </c>
      <c r="E1009" s="4" t="s">
        <v>3150</v>
      </c>
      <c r="F1009" s="4">
        <v>1.29904043674469</v>
      </c>
      <c r="G1009" s="4" t="s">
        <v>3151</v>
      </c>
    </row>
    <row r="1010" spans="1:7">
      <c r="A1010" s="4" t="s">
        <v>11577</v>
      </c>
      <c r="B1010" s="4" t="s">
        <v>11578</v>
      </c>
      <c r="C1010" s="4" t="s">
        <v>464</v>
      </c>
      <c r="D1010" s="4">
        <v>38</v>
      </c>
      <c r="E1010" s="4" t="s">
        <v>11579</v>
      </c>
      <c r="F1010" s="4">
        <v>1.29411101341248</v>
      </c>
      <c r="G1010" s="4" t="s">
        <v>11580</v>
      </c>
    </row>
    <row r="1011" spans="1:7">
      <c r="A1011" s="4" t="s">
        <v>6277</v>
      </c>
      <c r="B1011" s="4" t="s">
        <v>6278</v>
      </c>
      <c r="C1011" s="4" t="s">
        <v>464</v>
      </c>
      <c r="D1011" s="4">
        <v>45</v>
      </c>
      <c r="E1011" s="4" t="s">
        <v>6279</v>
      </c>
      <c r="F1011" s="4">
        <v>1.29039430618286</v>
      </c>
      <c r="G1011" s="4" t="s">
        <v>6280</v>
      </c>
    </row>
    <row r="1012" spans="1:7">
      <c r="A1012" s="4" t="s">
        <v>8181</v>
      </c>
      <c r="B1012" s="4" t="s">
        <v>8182</v>
      </c>
      <c r="C1012" s="4" t="s">
        <v>464</v>
      </c>
      <c r="D1012" s="4">
        <v>44</v>
      </c>
      <c r="E1012" s="4" t="s">
        <v>8183</v>
      </c>
      <c r="F1012" s="4">
        <v>1.29039430618286</v>
      </c>
      <c r="G1012" s="4" t="s">
        <v>8184</v>
      </c>
    </row>
    <row r="1013" spans="1:7">
      <c r="A1013" s="4" t="s">
        <v>15267</v>
      </c>
      <c r="B1013" s="4" t="s">
        <v>15268</v>
      </c>
      <c r="C1013" s="4" t="s">
        <v>464</v>
      </c>
      <c r="D1013" s="4">
        <v>37</v>
      </c>
      <c r="E1013" s="4" t="s">
        <v>15269</v>
      </c>
      <c r="F1013" s="4">
        <v>1.29039430618286</v>
      </c>
      <c r="G1013" s="4" t="s">
        <v>15270</v>
      </c>
    </row>
    <row r="1014" spans="1:7">
      <c r="A1014" s="4" t="s">
        <v>2904</v>
      </c>
      <c r="B1014" s="4" t="s">
        <v>2905</v>
      </c>
      <c r="C1014" s="4" t="s">
        <v>551</v>
      </c>
      <c r="D1014" s="4">
        <v>22</v>
      </c>
      <c r="E1014" s="4" t="s">
        <v>2906</v>
      </c>
      <c r="F1014" s="4">
        <v>1.29039430618286</v>
      </c>
      <c r="G1014" s="4" t="s">
        <v>2907</v>
      </c>
    </row>
    <row r="1015" spans="1:7">
      <c r="A1015" s="4" t="s">
        <v>1191</v>
      </c>
      <c r="B1015" s="4" t="s">
        <v>1192</v>
      </c>
      <c r="C1015" s="4" t="s">
        <v>551</v>
      </c>
      <c r="D1015" s="4">
        <v>21</v>
      </c>
      <c r="E1015" s="4" t="s">
        <v>1193</v>
      </c>
      <c r="F1015" s="4">
        <v>1.29039430618286</v>
      </c>
      <c r="G1015" s="4" t="s">
        <v>1194</v>
      </c>
    </row>
    <row r="1016" spans="1:7">
      <c r="A1016" s="4" t="s">
        <v>30194</v>
      </c>
      <c r="B1016" s="4" t="s">
        <v>30195</v>
      </c>
      <c r="C1016" s="4" t="s">
        <v>464</v>
      </c>
      <c r="D1016" s="4">
        <v>37</v>
      </c>
      <c r="E1016" s="4" t="s">
        <v>30196</v>
      </c>
      <c r="F1016" s="4">
        <v>1.28449583053589</v>
      </c>
      <c r="G1016" s="4" t="s">
        <v>30197</v>
      </c>
    </row>
    <row r="1017" spans="1:7">
      <c r="A1017" s="4" t="s">
        <v>18258</v>
      </c>
      <c r="B1017" s="4" t="s">
        <v>18259</v>
      </c>
      <c r="C1017" s="4" t="s">
        <v>464</v>
      </c>
      <c r="D1017" s="4">
        <v>32</v>
      </c>
      <c r="E1017" s="4" t="s">
        <v>18260</v>
      </c>
      <c r="F1017" s="4">
        <v>1.28136265277863</v>
      </c>
      <c r="G1017" s="4" t="s">
        <v>18261</v>
      </c>
    </row>
    <row r="1018" spans="1:7">
      <c r="A1018" s="4" t="s">
        <v>54342</v>
      </c>
      <c r="B1018" s="4" t="s">
        <v>54343</v>
      </c>
      <c r="C1018" s="4" t="s">
        <v>464</v>
      </c>
      <c r="D1018" s="4">
        <v>36</v>
      </c>
      <c r="E1018" s="4" t="s">
        <v>54344</v>
      </c>
      <c r="F1018" s="4">
        <v>1.27951836585999</v>
      </c>
      <c r="G1018" s="4" t="s">
        <v>54345</v>
      </c>
    </row>
    <row r="1019" spans="1:7">
      <c r="A1019" s="4" t="s">
        <v>33696</v>
      </c>
      <c r="B1019" s="4" t="s">
        <v>33697</v>
      </c>
      <c r="C1019" s="4" t="s">
        <v>464</v>
      </c>
      <c r="D1019" s="4">
        <v>41</v>
      </c>
      <c r="E1019" s="4" t="s">
        <v>33698</v>
      </c>
      <c r="F1019" s="4">
        <v>1.27938079833984</v>
      </c>
      <c r="G1019" s="4" t="s">
        <v>33699</v>
      </c>
    </row>
    <row r="1020" spans="1:7">
      <c r="A1020" s="4" t="s">
        <v>28952</v>
      </c>
      <c r="B1020" s="4" t="s">
        <v>28953</v>
      </c>
      <c r="C1020" s="4" t="s">
        <v>464</v>
      </c>
      <c r="D1020" s="4">
        <v>40</v>
      </c>
      <c r="E1020" s="4" t="s">
        <v>28954</v>
      </c>
      <c r="F1020" s="4">
        <v>1.27938079833984</v>
      </c>
      <c r="G1020" s="4" t="s">
        <v>28955</v>
      </c>
    </row>
    <row r="1021" spans="1:7">
      <c r="A1021" s="4" t="s">
        <v>36169</v>
      </c>
      <c r="B1021" s="4" t="s">
        <v>36170</v>
      </c>
      <c r="C1021" s="4" t="s">
        <v>464</v>
      </c>
      <c r="D1021" s="4">
        <v>37</v>
      </c>
      <c r="E1021" s="4" t="s">
        <v>36171</v>
      </c>
      <c r="F1021" s="4">
        <v>1.27938079833984</v>
      </c>
      <c r="G1021" s="4" t="s">
        <v>36172</v>
      </c>
    </row>
    <row r="1022" spans="1:7">
      <c r="A1022" s="4" t="s">
        <v>34211</v>
      </c>
      <c r="B1022" s="4" t="s">
        <v>34212</v>
      </c>
      <c r="C1022" s="4" t="s">
        <v>464</v>
      </c>
      <c r="D1022" s="4">
        <v>35</v>
      </c>
      <c r="E1022" s="4" t="s">
        <v>34213</v>
      </c>
      <c r="F1022" s="4">
        <v>1.27938079833984</v>
      </c>
      <c r="G1022" s="4" t="s">
        <v>34214</v>
      </c>
    </row>
    <row r="1023" spans="1:7">
      <c r="A1023" s="4" t="s">
        <v>7630</v>
      </c>
      <c r="B1023" s="4" t="s">
        <v>7631</v>
      </c>
      <c r="C1023" s="4" t="s">
        <v>464</v>
      </c>
      <c r="D1023" s="4">
        <v>46</v>
      </c>
      <c r="E1023" s="4" t="s">
        <v>7632</v>
      </c>
      <c r="F1023" s="4">
        <v>1.27716076374054</v>
      </c>
      <c r="G1023" s="4" t="s">
        <v>7633</v>
      </c>
    </row>
    <row r="1024" spans="1:7">
      <c r="A1024" s="4" t="s">
        <v>31436</v>
      </c>
      <c r="B1024" s="4" t="s">
        <v>31437</v>
      </c>
      <c r="C1024" s="4" t="s">
        <v>464</v>
      </c>
      <c r="D1024" s="4">
        <v>41</v>
      </c>
      <c r="E1024" s="4" t="s">
        <v>31438</v>
      </c>
      <c r="F1024" s="4">
        <v>1.27591896057129</v>
      </c>
      <c r="G1024" s="4" t="s">
        <v>31439</v>
      </c>
    </row>
    <row r="1025" spans="1:7">
      <c r="A1025" s="4" t="s">
        <v>2053</v>
      </c>
      <c r="B1025" s="4" t="s">
        <v>2054</v>
      </c>
      <c r="C1025" s="4" t="s">
        <v>464</v>
      </c>
      <c r="D1025" s="4">
        <v>46</v>
      </c>
      <c r="E1025" s="4" t="s">
        <v>2055</v>
      </c>
      <c r="F1025" s="4">
        <v>1.27454566955566</v>
      </c>
      <c r="G1025" s="4" t="s">
        <v>2056</v>
      </c>
    </row>
    <row r="1026" spans="1:7">
      <c r="A1026" s="4" t="s">
        <v>13690</v>
      </c>
      <c r="B1026" s="4" t="s">
        <v>13691</v>
      </c>
      <c r="C1026" s="4" t="s">
        <v>464</v>
      </c>
      <c r="D1026" s="4">
        <v>48</v>
      </c>
      <c r="E1026" s="4" t="s">
        <v>13692</v>
      </c>
      <c r="F1026" s="4">
        <v>1.27317547798157</v>
      </c>
      <c r="G1026" s="4" t="s">
        <v>13693</v>
      </c>
    </row>
    <row r="1027" spans="1:7">
      <c r="A1027" s="4" t="s">
        <v>24654</v>
      </c>
      <c r="B1027" s="4" t="s">
        <v>24655</v>
      </c>
      <c r="C1027" s="4" t="s">
        <v>464</v>
      </c>
      <c r="D1027" s="4">
        <v>37</v>
      </c>
      <c r="E1027" s="4" t="s">
        <v>24656</v>
      </c>
      <c r="F1027" s="4">
        <v>1.27317547798157</v>
      </c>
      <c r="G1027" s="4" t="s">
        <v>24657</v>
      </c>
    </row>
    <row r="1028" spans="1:7">
      <c r="A1028" s="4" t="s">
        <v>4508</v>
      </c>
      <c r="B1028" s="4" t="s">
        <v>4509</v>
      </c>
      <c r="C1028" s="4" t="s">
        <v>464</v>
      </c>
      <c r="D1028" s="4">
        <v>50</v>
      </c>
      <c r="E1028" s="4" t="s">
        <v>4510</v>
      </c>
      <c r="F1028" s="4">
        <v>1.27303040027618</v>
      </c>
      <c r="G1028" s="4" t="s">
        <v>4511</v>
      </c>
    </row>
    <row r="1029" spans="1:7">
      <c r="A1029" s="4" t="s">
        <v>1879</v>
      </c>
      <c r="B1029" s="4" t="s">
        <v>1880</v>
      </c>
      <c r="C1029" s="4" t="s">
        <v>464</v>
      </c>
      <c r="D1029" s="4">
        <v>49</v>
      </c>
      <c r="E1029" s="4" t="s">
        <v>1881</v>
      </c>
      <c r="F1029" s="4">
        <v>1.27193939685822</v>
      </c>
      <c r="G1029" s="4" t="s">
        <v>1882</v>
      </c>
    </row>
    <row r="1030" spans="1:7">
      <c r="A1030" s="4" t="s">
        <v>5970</v>
      </c>
      <c r="B1030" s="4" t="s">
        <v>5971</v>
      </c>
      <c r="C1030" s="4" t="s">
        <v>464</v>
      </c>
      <c r="D1030" s="4">
        <v>45</v>
      </c>
      <c r="E1030" s="4" t="s">
        <v>5972</v>
      </c>
      <c r="F1030" s="4">
        <v>1.27147579193115</v>
      </c>
      <c r="G1030" s="4" t="s">
        <v>5973</v>
      </c>
    </row>
    <row r="1031" spans="1:7">
      <c r="A1031" s="4" t="s">
        <v>4819</v>
      </c>
      <c r="B1031" s="4" t="s">
        <v>4820</v>
      </c>
      <c r="C1031" s="4" t="s">
        <v>464</v>
      </c>
      <c r="D1031" s="4">
        <v>46</v>
      </c>
      <c r="E1031" s="4" t="s">
        <v>4821</v>
      </c>
      <c r="F1031" s="4">
        <v>1.2713942527771</v>
      </c>
      <c r="G1031" s="4" t="s">
        <v>4822</v>
      </c>
    </row>
    <row r="1032" spans="1:7">
      <c r="A1032" s="4" t="s">
        <v>323</v>
      </c>
      <c r="B1032" s="4" t="s">
        <v>5579</v>
      </c>
      <c r="C1032" s="4" t="s">
        <v>464</v>
      </c>
      <c r="D1032" s="4">
        <v>47</v>
      </c>
      <c r="E1032" s="4" t="s">
        <v>5580</v>
      </c>
      <c r="F1032" s="4">
        <v>1.27138984203339</v>
      </c>
      <c r="G1032" s="4" t="s">
        <v>5581</v>
      </c>
    </row>
    <row r="1033" spans="1:7">
      <c r="A1033" s="4" t="s">
        <v>6847</v>
      </c>
      <c r="B1033" s="4" t="s">
        <v>6848</v>
      </c>
      <c r="C1033" s="4" t="s">
        <v>464</v>
      </c>
      <c r="D1033" s="4">
        <v>41</v>
      </c>
      <c r="E1033" s="4" t="s">
        <v>6849</v>
      </c>
      <c r="F1033" s="4">
        <v>1.26950657367706</v>
      </c>
      <c r="G1033" s="4" t="s">
        <v>6850</v>
      </c>
    </row>
    <row r="1034" spans="1:7">
      <c r="A1034" s="4" t="s">
        <v>8360</v>
      </c>
      <c r="B1034" s="4" t="s">
        <v>8361</v>
      </c>
      <c r="C1034" s="4" t="s">
        <v>464</v>
      </c>
      <c r="D1034" s="4">
        <v>50</v>
      </c>
      <c r="E1034" s="4" t="s">
        <v>8362</v>
      </c>
      <c r="F1034" s="4">
        <v>1.26861047744751</v>
      </c>
      <c r="G1034" s="4" t="s">
        <v>8363</v>
      </c>
    </row>
    <row r="1035" spans="1:7">
      <c r="A1035" s="4" t="s">
        <v>9517</v>
      </c>
      <c r="B1035" s="4" t="s">
        <v>9518</v>
      </c>
      <c r="C1035" s="4" t="s">
        <v>464</v>
      </c>
      <c r="D1035" s="4">
        <v>45</v>
      </c>
      <c r="E1035" s="4" t="s">
        <v>9519</v>
      </c>
      <c r="F1035" s="4">
        <v>1.26527714729309</v>
      </c>
      <c r="G1035" s="4" t="s">
        <v>9520</v>
      </c>
    </row>
    <row r="1036" spans="1:7">
      <c r="A1036" s="4" t="s">
        <v>11661</v>
      </c>
      <c r="B1036" s="4" t="s">
        <v>11662</v>
      </c>
      <c r="C1036" s="4" t="s">
        <v>464</v>
      </c>
      <c r="D1036" s="4">
        <v>43</v>
      </c>
      <c r="E1036" s="4" t="s">
        <v>11663</v>
      </c>
      <c r="F1036" s="4">
        <v>1.26213908195496</v>
      </c>
      <c r="G1036" s="4" t="s">
        <v>11664</v>
      </c>
    </row>
    <row r="1037" spans="1:7">
      <c r="A1037" s="4" t="s">
        <v>7143</v>
      </c>
      <c r="B1037" s="4" t="s">
        <v>7144</v>
      </c>
      <c r="C1037" s="4" t="s">
        <v>464</v>
      </c>
      <c r="D1037" s="4">
        <v>43</v>
      </c>
      <c r="E1037" s="4" t="s">
        <v>7145</v>
      </c>
      <c r="F1037" s="4">
        <v>1.25968945026398</v>
      </c>
      <c r="G1037" s="4" t="s">
        <v>7146</v>
      </c>
    </row>
    <row r="1038" spans="1:7">
      <c r="A1038" s="4" t="s">
        <v>11123</v>
      </c>
      <c r="B1038" s="4" t="s">
        <v>11124</v>
      </c>
      <c r="C1038" s="4" t="s">
        <v>464</v>
      </c>
      <c r="D1038" s="4">
        <v>42</v>
      </c>
      <c r="E1038" s="4" t="s">
        <v>11125</v>
      </c>
      <c r="F1038" s="4">
        <v>1.25968945026398</v>
      </c>
      <c r="G1038" s="4" t="s">
        <v>11126</v>
      </c>
    </row>
    <row r="1039" spans="1:7">
      <c r="A1039" s="4" t="s">
        <v>7093</v>
      </c>
      <c r="B1039" s="4" t="s">
        <v>7094</v>
      </c>
      <c r="C1039" s="4" t="s">
        <v>464</v>
      </c>
      <c r="D1039" s="4">
        <v>43</v>
      </c>
      <c r="E1039" s="4" t="s">
        <v>7095</v>
      </c>
      <c r="F1039" s="4">
        <v>1.25809609889984</v>
      </c>
      <c r="G1039" s="4" t="s">
        <v>7096</v>
      </c>
    </row>
    <row r="1040" spans="1:7">
      <c r="A1040" s="4" t="s">
        <v>5250</v>
      </c>
      <c r="B1040" s="4" t="s">
        <v>5251</v>
      </c>
      <c r="C1040" s="4" t="s">
        <v>464</v>
      </c>
      <c r="D1040" s="4">
        <v>41</v>
      </c>
      <c r="E1040" s="4" t="s">
        <v>5252</v>
      </c>
      <c r="F1040" s="4">
        <v>1.25809609889984</v>
      </c>
      <c r="G1040" s="4" t="s">
        <v>5253</v>
      </c>
    </row>
    <row r="1041" spans="1:7">
      <c r="A1041" s="4" t="s">
        <v>11868</v>
      </c>
      <c r="B1041" s="4" t="s">
        <v>11869</v>
      </c>
      <c r="C1041" s="4" t="s">
        <v>464</v>
      </c>
      <c r="D1041" s="4">
        <v>39</v>
      </c>
      <c r="E1041" s="4" t="s">
        <v>11870</v>
      </c>
      <c r="F1041" s="4">
        <v>1.25809609889984</v>
      </c>
      <c r="G1041" s="4" t="s">
        <v>11871</v>
      </c>
    </row>
    <row r="1042" spans="1:7">
      <c r="A1042" s="4" t="s">
        <v>22030</v>
      </c>
      <c r="B1042" s="4" t="s">
        <v>22031</v>
      </c>
      <c r="C1042" s="4" t="s">
        <v>464</v>
      </c>
      <c r="D1042" s="4">
        <v>36</v>
      </c>
      <c r="E1042" s="4" t="s">
        <v>22032</v>
      </c>
      <c r="F1042" s="4">
        <v>1.25779604911804</v>
      </c>
      <c r="G1042" s="4" t="s">
        <v>22033</v>
      </c>
    </row>
    <row r="1043" spans="1:7">
      <c r="A1043" s="4" t="s">
        <v>9913</v>
      </c>
      <c r="B1043" s="4" t="s">
        <v>9914</v>
      </c>
      <c r="C1043" s="4" t="s">
        <v>464</v>
      </c>
      <c r="D1043" s="4">
        <v>44</v>
      </c>
      <c r="E1043" s="4" t="s">
        <v>9915</v>
      </c>
      <c r="F1043" s="4">
        <v>1.25664079189301</v>
      </c>
      <c r="G1043" s="4" t="s">
        <v>9916</v>
      </c>
    </row>
    <row r="1044" spans="1:7">
      <c r="A1044" s="4" t="s">
        <v>7167</v>
      </c>
      <c r="B1044" s="4" t="s">
        <v>7168</v>
      </c>
      <c r="C1044" s="4" t="s">
        <v>464</v>
      </c>
      <c r="D1044" s="4">
        <v>45</v>
      </c>
      <c r="E1044" s="4" t="s">
        <v>7169</v>
      </c>
      <c r="F1044" s="4">
        <v>1.2546980381012</v>
      </c>
      <c r="G1044" s="4" t="s">
        <v>7170</v>
      </c>
    </row>
    <row r="1045" spans="1:7">
      <c r="A1045" s="4" t="s">
        <v>12716</v>
      </c>
      <c r="B1045" s="4" t="s">
        <v>12717</v>
      </c>
      <c r="C1045" s="4" t="s">
        <v>464</v>
      </c>
      <c r="D1045" s="4">
        <v>44</v>
      </c>
      <c r="E1045" s="4" t="s">
        <v>12718</v>
      </c>
      <c r="F1045" s="4">
        <v>1.25364875793457</v>
      </c>
      <c r="G1045" s="4" t="s">
        <v>12719</v>
      </c>
    </row>
    <row r="1046" spans="1:7">
      <c r="A1046" s="4" t="s">
        <v>13014</v>
      </c>
      <c r="B1046" s="4" t="s">
        <v>13015</v>
      </c>
      <c r="C1046" s="4" t="s">
        <v>551</v>
      </c>
      <c r="D1046" s="4">
        <v>22</v>
      </c>
      <c r="E1046" s="4" t="s">
        <v>13016</v>
      </c>
      <c r="F1046" s="4">
        <v>1.2535457611084</v>
      </c>
      <c r="G1046" s="4" t="s">
        <v>13017</v>
      </c>
    </row>
    <row r="1047" spans="1:7">
      <c r="A1047" s="4" t="s">
        <v>14927</v>
      </c>
      <c r="B1047" s="4" t="s">
        <v>14928</v>
      </c>
      <c r="C1047" s="4" t="s">
        <v>551</v>
      </c>
      <c r="D1047" s="4">
        <v>25</v>
      </c>
      <c r="E1047" s="4" t="s">
        <v>14929</v>
      </c>
      <c r="F1047" s="4">
        <v>1.2494649887085</v>
      </c>
      <c r="G1047" s="4" t="s">
        <v>14930</v>
      </c>
    </row>
    <row r="1048" spans="1:7">
      <c r="A1048" s="4" t="s">
        <v>2262</v>
      </c>
      <c r="B1048" s="4" t="s">
        <v>2263</v>
      </c>
      <c r="C1048" s="4" t="s">
        <v>464</v>
      </c>
      <c r="D1048" s="4">
        <v>50</v>
      </c>
      <c r="E1048" s="4" t="s">
        <v>2264</v>
      </c>
      <c r="F1048" s="4">
        <v>1.2456990480423</v>
      </c>
      <c r="G1048" s="4" t="s">
        <v>2265</v>
      </c>
    </row>
    <row r="1049" spans="1:7">
      <c r="A1049" s="4" t="s">
        <v>14061</v>
      </c>
      <c r="B1049" s="4" t="s">
        <v>14062</v>
      </c>
      <c r="C1049" s="4" t="s">
        <v>464</v>
      </c>
      <c r="D1049" s="4">
        <v>46</v>
      </c>
      <c r="E1049" s="4" t="s">
        <v>14063</v>
      </c>
      <c r="F1049" s="4">
        <v>1.2456990480423</v>
      </c>
      <c r="G1049" s="4" t="s">
        <v>14064</v>
      </c>
    </row>
    <row r="1050" spans="1:7">
      <c r="A1050" s="4" t="s">
        <v>11561</v>
      </c>
      <c r="B1050" s="4" t="s">
        <v>11562</v>
      </c>
      <c r="C1050" s="4" t="s">
        <v>464</v>
      </c>
      <c r="D1050" s="4">
        <v>43</v>
      </c>
      <c r="E1050" s="4" t="s">
        <v>11563</v>
      </c>
      <c r="F1050" s="4">
        <v>1.2456990480423</v>
      </c>
      <c r="G1050" s="4" t="s">
        <v>11564</v>
      </c>
    </row>
    <row r="1051" spans="1:7">
      <c r="A1051" s="4" t="s">
        <v>11295</v>
      </c>
      <c r="B1051" s="4" t="s">
        <v>11296</v>
      </c>
      <c r="C1051" s="4" t="s">
        <v>464</v>
      </c>
      <c r="D1051" s="4">
        <v>41</v>
      </c>
      <c r="E1051" s="4" t="s">
        <v>11297</v>
      </c>
      <c r="F1051" s="4">
        <v>1.2456990480423</v>
      </c>
      <c r="G1051" s="4" t="s">
        <v>11298</v>
      </c>
    </row>
    <row r="1052" spans="1:7">
      <c r="A1052" s="4" t="s">
        <v>12779</v>
      </c>
      <c r="B1052" s="4" t="s">
        <v>12780</v>
      </c>
      <c r="C1052" s="4" t="s">
        <v>464</v>
      </c>
      <c r="D1052" s="4">
        <v>34</v>
      </c>
      <c r="E1052" s="4" t="s">
        <v>12781</v>
      </c>
      <c r="F1052" s="4">
        <v>1.2456990480423</v>
      </c>
      <c r="G1052" s="4" t="s">
        <v>12782</v>
      </c>
    </row>
    <row r="1053" spans="1:7">
      <c r="A1053" s="4" t="s">
        <v>16491</v>
      </c>
      <c r="B1053" s="4" t="s">
        <v>16492</v>
      </c>
      <c r="C1053" s="4" t="s">
        <v>464</v>
      </c>
      <c r="D1053" s="4">
        <v>37</v>
      </c>
      <c r="E1053" s="4" t="s">
        <v>16493</v>
      </c>
      <c r="F1053" s="4">
        <v>1.24235558509827</v>
      </c>
      <c r="G1053" s="4" t="s">
        <v>16494</v>
      </c>
    </row>
    <row r="1054" spans="1:7">
      <c r="A1054" s="4" t="s">
        <v>14632</v>
      </c>
      <c r="B1054" s="4" t="s">
        <v>14633</v>
      </c>
      <c r="C1054" s="4" t="s">
        <v>464</v>
      </c>
      <c r="D1054" s="4">
        <v>42</v>
      </c>
      <c r="E1054" s="4" t="s">
        <v>14634</v>
      </c>
      <c r="F1054" s="4">
        <v>1.24184024333954</v>
      </c>
      <c r="G1054" s="4" t="s">
        <v>14635</v>
      </c>
    </row>
    <row r="1055" spans="1:7">
      <c r="A1055" s="4" t="s">
        <v>5124</v>
      </c>
      <c r="B1055" s="4" t="s">
        <v>5125</v>
      </c>
      <c r="C1055" s="4" t="s">
        <v>464</v>
      </c>
      <c r="D1055" s="4">
        <v>47</v>
      </c>
      <c r="E1055" s="4" t="s">
        <v>5126</v>
      </c>
      <c r="F1055" s="4">
        <v>1.24004173278809</v>
      </c>
      <c r="G1055" s="4" t="s">
        <v>5127</v>
      </c>
    </row>
    <row r="1056" spans="1:7">
      <c r="A1056" s="4" t="s">
        <v>7946</v>
      </c>
      <c r="B1056" s="4" t="s">
        <v>7947</v>
      </c>
      <c r="C1056" s="4" t="s">
        <v>464</v>
      </c>
      <c r="D1056" s="4">
        <v>46</v>
      </c>
      <c r="E1056" s="4" t="s">
        <v>7948</v>
      </c>
      <c r="F1056" s="4">
        <v>1.23949217796326</v>
      </c>
      <c r="G1056" s="4" t="s">
        <v>7949</v>
      </c>
    </row>
    <row r="1057" spans="1:7">
      <c r="A1057" s="4" t="s">
        <v>17025</v>
      </c>
      <c r="B1057" s="4" t="s">
        <v>17026</v>
      </c>
      <c r="C1057" s="4" t="s">
        <v>464</v>
      </c>
      <c r="D1057" s="4">
        <v>39</v>
      </c>
      <c r="E1057" s="4" t="s">
        <v>17027</v>
      </c>
      <c r="F1057" s="4">
        <v>1.23949217796326</v>
      </c>
      <c r="G1057" s="4" t="s">
        <v>17028</v>
      </c>
    </row>
    <row r="1058" spans="1:7">
      <c r="A1058" s="4" t="s">
        <v>6643</v>
      </c>
      <c r="B1058" s="4" t="s">
        <v>6644</v>
      </c>
      <c r="C1058" s="4" t="s">
        <v>464</v>
      </c>
      <c r="D1058" s="4">
        <v>44</v>
      </c>
      <c r="E1058" s="4" t="s">
        <v>6645</v>
      </c>
      <c r="F1058" s="4">
        <v>1.23928189277649</v>
      </c>
      <c r="G1058" s="4" t="s">
        <v>6646</v>
      </c>
    </row>
    <row r="1059" spans="1:7">
      <c r="A1059" s="4" t="s">
        <v>1680</v>
      </c>
      <c r="B1059" s="4" t="s">
        <v>1681</v>
      </c>
      <c r="C1059" s="4" t="s">
        <v>464</v>
      </c>
      <c r="D1059" s="4">
        <v>45</v>
      </c>
      <c r="E1059" s="4" t="s">
        <v>1682</v>
      </c>
      <c r="F1059" s="4">
        <v>1.23770368099213</v>
      </c>
      <c r="G1059" s="4" t="s">
        <v>1683</v>
      </c>
    </row>
    <row r="1060" spans="1:7">
      <c r="A1060" s="4" t="s">
        <v>1207</v>
      </c>
      <c r="B1060" s="4" t="s">
        <v>1208</v>
      </c>
      <c r="C1060" s="4" t="s">
        <v>551</v>
      </c>
      <c r="D1060" s="4">
        <v>20</v>
      </c>
      <c r="E1060" s="4" t="s">
        <v>1209</v>
      </c>
      <c r="F1060" s="4">
        <v>1.23514592647552</v>
      </c>
      <c r="G1060" s="4" t="s">
        <v>1210</v>
      </c>
    </row>
    <row r="1061" spans="1:7">
      <c r="A1061" s="4" t="s">
        <v>6715</v>
      </c>
      <c r="B1061" s="4" t="s">
        <v>6716</v>
      </c>
      <c r="C1061" s="4" t="s">
        <v>464</v>
      </c>
      <c r="D1061" s="4">
        <v>43</v>
      </c>
      <c r="E1061" s="4" t="s">
        <v>6717</v>
      </c>
      <c r="F1061" s="4">
        <v>1.23386526107788</v>
      </c>
      <c r="G1061" s="4" t="s">
        <v>6718</v>
      </c>
    </row>
    <row r="1062" spans="1:7">
      <c r="A1062" s="4" t="s">
        <v>8050</v>
      </c>
      <c r="B1062" s="4" t="s">
        <v>8051</v>
      </c>
      <c r="C1062" s="4" t="s">
        <v>464</v>
      </c>
      <c r="D1062" s="4">
        <v>42</v>
      </c>
      <c r="E1062" s="4" t="s">
        <v>8052</v>
      </c>
      <c r="F1062" s="4">
        <v>1.23386526107788</v>
      </c>
      <c r="G1062" s="4" t="s">
        <v>8053</v>
      </c>
    </row>
    <row r="1063" spans="1:7">
      <c r="A1063" s="4" t="s">
        <v>2967</v>
      </c>
      <c r="B1063" s="4" t="s">
        <v>2968</v>
      </c>
      <c r="C1063" s="4" t="s">
        <v>464</v>
      </c>
      <c r="D1063" s="4">
        <v>44</v>
      </c>
      <c r="E1063" s="4" t="s">
        <v>2969</v>
      </c>
      <c r="F1063" s="4">
        <v>1.23101937770844</v>
      </c>
      <c r="G1063" s="4" t="s">
        <v>2970</v>
      </c>
    </row>
    <row r="1064" spans="1:7">
      <c r="A1064" s="4" t="s">
        <v>18832</v>
      </c>
      <c r="B1064" s="4" t="s">
        <v>18833</v>
      </c>
      <c r="C1064" s="4" t="s">
        <v>464</v>
      </c>
      <c r="D1064" s="4">
        <v>43</v>
      </c>
      <c r="E1064" s="4" t="s">
        <v>18834</v>
      </c>
      <c r="F1064" s="4">
        <v>1.23086619377136</v>
      </c>
      <c r="G1064" s="4" t="s">
        <v>18835</v>
      </c>
    </row>
    <row r="1065" spans="1:7">
      <c r="A1065" s="4" t="s">
        <v>10475</v>
      </c>
      <c r="B1065" s="4" t="s">
        <v>10476</v>
      </c>
      <c r="C1065" s="4" t="s">
        <v>464</v>
      </c>
      <c r="D1065" s="4">
        <v>45</v>
      </c>
      <c r="E1065" s="4" t="s">
        <v>10477</v>
      </c>
      <c r="F1065" s="4">
        <v>1.22994029521942</v>
      </c>
      <c r="G1065" s="4" t="s">
        <v>10478</v>
      </c>
    </row>
    <row r="1066" spans="1:7">
      <c r="A1066" s="4" t="s">
        <v>6695</v>
      </c>
      <c r="B1066" s="4" t="s">
        <v>6696</v>
      </c>
      <c r="C1066" s="4" t="s">
        <v>464</v>
      </c>
      <c r="D1066" s="4">
        <v>44</v>
      </c>
      <c r="E1066" s="4" t="s">
        <v>6697</v>
      </c>
      <c r="F1066" s="4">
        <v>1.22994029521942</v>
      </c>
      <c r="G1066" s="4" t="s">
        <v>6698</v>
      </c>
    </row>
    <row r="1067" spans="1:7">
      <c r="A1067" s="4" t="s">
        <v>8248</v>
      </c>
      <c r="B1067" s="4" t="s">
        <v>8249</v>
      </c>
      <c r="C1067" s="4" t="s">
        <v>464</v>
      </c>
      <c r="D1067" s="4">
        <v>47</v>
      </c>
      <c r="E1067" s="4" t="s">
        <v>8250</v>
      </c>
      <c r="F1067" s="4">
        <v>1.2270405292511</v>
      </c>
      <c r="G1067" s="4" t="s">
        <v>8251</v>
      </c>
    </row>
    <row r="1068" spans="1:7">
      <c r="A1068" s="4" t="s">
        <v>11625</v>
      </c>
      <c r="B1068" s="4" t="s">
        <v>11626</v>
      </c>
      <c r="C1068" s="4" t="s">
        <v>464</v>
      </c>
      <c r="D1068" s="4">
        <v>46</v>
      </c>
      <c r="E1068" s="4" t="s">
        <v>11627</v>
      </c>
      <c r="F1068" s="4">
        <v>1.22557294368744</v>
      </c>
      <c r="G1068" s="4" t="s">
        <v>11628</v>
      </c>
    </row>
    <row r="1069" spans="1:7">
      <c r="A1069" s="4" t="s">
        <v>1143</v>
      </c>
      <c r="B1069" s="4" t="s">
        <v>1144</v>
      </c>
      <c r="C1069" s="4" t="s">
        <v>464</v>
      </c>
      <c r="D1069" s="4">
        <v>47</v>
      </c>
      <c r="E1069" s="4" t="s">
        <v>1145</v>
      </c>
      <c r="F1069" s="4">
        <v>1.22198379039764</v>
      </c>
      <c r="G1069" s="4" t="s">
        <v>1146</v>
      </c>
    </row>
    <row r="1070" spans="1:7">
      <c r="A1070" s="4" t="s">
        <v>7199</v>
      </c>
      <c r="B1070" s="4" t="s">
        <v>7200</v>
      </c>
      <c r="C1070" s="4" t="s">
        <v>464</v>
      </c>
      <c r="D1070" s="4">
        <v>45</v>
      </c>
      <c r="E1070" s="4" t="s">
        <v>7201</v>
      </c>
      <c r="F1070" s="4">
        <v>1.22164797782898</v>
      </c>
      <c r="G1070" s="4" t="s">
        <v>7202</v>
      </c>
    </row>
    <row r="1071" spans="1:7">
      <c r="A1071" s="4" t="s">
        <v>3892</v>
      </c>
      <c r="B1071" s="4" t="s">
        <v>3893</v>
      </c>
      <c r="C1071" s="4" t="s">
        <v>464</v>
      </c>
      <c r="D1071" s="4">
        <v>45</v>
      </c>
      <c r="E1071" s="4" t="s">
        <v>3894</v>
      </c>
      <c r="F1071" s="4">
        <v>1.22089338302612</v>
      </c>
      <c r="G1071" s="4" t="s">
        <v>3895</v>
      </c>
    </row>
    <row r="1072" spans="1:7">
      <c r="A1072" s="4" t="s">
        <v>29898</v>
      </c>
      <c r="B1072" s="4" t="s">
        <v>29899</v>
      </c>
      <c r="C1072" s="4" t="s">
        <v>464</v>
      </c>
      <c r="D1072" s="4">
        <v>38</v>
      </c>
      <c r="E1072" s="4" t="s">
        <v>29900</v>
      </c>
      <c r="F1072" s="4">
        <v>1.21972846984863</v>
      </c>
      <c r="G1072" s="4" t="s">
        <v>29901</v>
      </c>
    </row>
    <row r="1073" spans="1:7">
      <c r="A1073" s="4" t="s">
        <v>24594</v>
      </c>
      <c r="B1073" s="4" t="s">
        <v>24595</v>
      </c>
      <c r="C1073" s="4" t="s">
        <v>464</v>
      </c>
      <c r="D1073" s="4">
        <v>33</v>
      </c>
      <c r="E1073" s="4" t="s">
        <v>24596</v>
      </c>
      <c r="F1073" s="4">
        <v>1.21972846984863</v>
      </c>
      <c r="G1073" s="4" t="s">
        <v>24597</v>
      </c>
    </row>
    <row r="1074" spans="1:7">
      <c r="A1074" s="4" t="s">
        <v>365</v>
      </c>
      <c r="B1074" s="4" t="s">
        <v>4193</v>
      </c>
      <c r="C1074" s="4" t="s">
        <v>464</v>
      </c>
      <c r="D1074" s="4">
        <v>44</v>
      </c>
      <c r="E1074" s="4" t="s">
        <v>4194</v>
      </c>
      <c r="F1074" s="4">
        <v>1.21702885627747</v>
      </c>
      <c r="G1074" s="4" t="s">
        <v>4195</v>
      </c>
    </row>
    <row r="1075" spans="1:7">
      <c r="A1075" s="4" t="s">
        <v>11800</v>
      </c>
      <c r="B1075" s="4" t="s">
        <v>11801</v>
      </c>
      <c r="C1075" s="4" t="s">
        <v>464</v>
      </c>
      <c r="D1075" s="4">
        <v>43</v>
      </c>
      <c r="E1075" s="4" t="s">
        <v>11802</v>
      </c>
      <c r="F1075" s="4">
        <v>1.21702885627747</v>
      </c>
      <c r="G1075" s="4" t="s">
        <v>11803</v>
      </c>
    </row>
    <row r="1076" spans="1:7">
      <c r="A1076" s="4" t="s">
        <v>4219</v>
      </c>
      <c r="B1076" s="4" t="s">
        <v>4220</v>
      </c>
      <c r="C1076" s="4" t="s">
        <v>464</v>
      </c>
      <c r="D1076" s="4">
        <v>37</v>
      </c>
      <c r="E1076" s="4" t="s">
        <v>4221</v>
      </c>
      <c r="F1076" s="4">
        <v>1.21702885627747</v>
      </c>
      <c r="G1076" s="4" t="s">
        <v>4222</v>
      </c>
    </row>
    <row r="1077" spans="1:7">
      <c r="A1077" s="4" t="s">
        <v>29016</v>
      </c>
      <c r="B1077" s="4" t="s">
        <v>29017</v>
      </c>
      <c r="C1077" s="4" t="s">
        <v>464</v>
      </c>
      <c r="D1077" s="4">
        <v>32</v>
      </c>
      <c r="E1077" s="4" t="s">
        <v>29018</v>
      </c>
      <c r="F1077" s="4">
        <v>1.21006417274475</v>
      </c>
      <c r="G1077" s="4" t="s">
        <v>29019</v>
      </c>
    </row>
    <row r="1078" spans="1:7">
      <c r="A1078" s="4" t="s">
        <v>3880</v>
      </c>
      <c r="B1078" s="4" t="s">
        <v>3881</v>
      </c>
      <c r="C1078" s="4" t="s">
        <v>551</v>
      </c>
      <c r="D1078" s="4">
        <v>22</v>
      </c>
      <c r="E1078" s="4" t="s">
        <v>3882</v>
      </c>
      <c r="F1078" s="4">
        <v>1.21006417274475</v>
      </c>
      <c r="G1078" s="4" t="s">
        <v>3883</v>
      </c>
    </row>
    <row r="1079" spans="1:7">
      <c r="A1079" s="4" t="s">
        <v>9410</v>
      </c>
      <c r="B1079" s="4" t="s">
        <v>9411</v>
      </c>
      <c r="C1079" s="4" t="s">
        <v>464</v>
      </c>
      <c r="D1079" s="4">
        <v>45</v>
      </c>
      <c r="E1079" s="4" t="s">
        <v>9412</v>
      </c>
      <c r="F1079" s="4">
        <v>1.20793390274048</v>
      </c>
      <c r="G1079" s="4" t="s">
        <v>9413</v>
      </c>
    </row>
    <row r="1080" spans="1:7">
      <c r="A1080" s="4" t="s">
        <v>6010</v>
      </c>
      <c r="B1080" s="4" t="s">
        <v>6011</v>
      </c>
      <c r="C1080" s="4" t="s">
        <v>464</v>
      </c>
      <c r="D1080" s="4">
        <v>45</v>
      </c>
      <c r="E1080" s="4" t="s">
        <v>6012</v>
      </c>
      <c r="F1080" s="4">
        <v>1.20793390274048</v>
      </c>
      <c r="G1080" s="4" t="s">
        <v>6013</v>
      </c>
    </row>
    <row r="1081" spans="1:7">
      <c r="A1081" s="4" t="s">
        <v>4372</v>
      </c>
      <c r="B1081" s="4" t="s">
        <v>4373</v>
      </c>
      <c r="C1081" s="4" t="s">
        <v>464</v>
      </c>
      <c r="D1081" s="4">
        <v>38</v>
      </c>
      <c r="E1081" s="4" t="s">
        <v>4374</v>
      </c>
      <c r="F1081" s="4">
        <v>1.20793390274048</v>
      </c>
      <c r="G1081" s="4" t="s">
        <v>4375</v>
      </c>
    </row>
    <row r="1082" spans="1:7">
      <c r="A1082" s="4" t="s">
        <v>15575</v>
      </c>
      <c r="B1082" s="4" t="s">
        <v>15576</v>
      </c>
      <c r="C1082" s="4" t="s">
        <v>464</v>
      </c>
      <c r="D1082" s="4">
        <v>38</v>
      </c>
      <c r="E1082" s="4" t="s">
        <v>15577</v>
      </c>
      <c r="F1082" s="4">
        <v>1.20793390274048</v>
      </c>
      <c r="G1082" s="4" t="s">
        <v>15578</v>
      </c>
    </row>
    <row r="1083" spans="1:7">
      <c r="A1083" s="4" t="s">
        <v>28412</v>
      </c>
      <c r="B1083" s="4" t="s">
        <v>28413</v>
      </c>
      <c r="C1083" s="4" t="s">
        <v>4103</v>
      </c>
      <c r="D1083" s="4">
        <v>19</v>
      </c>
      <c r="E1083" s="4" t="s">
        <v>28414</v>
      </c>
      <c r="F1083" s="4">
        <v>1.20793390274048</v>
      </c>
      <c r="G1083" s="4" t="s">
        <v>28415</v>
      </c>
    </row>
    <row r="1084" spans="1:7">
      <c r="A1084" s="4" t="s">
        <v>16527</v>
      </c>
      <c r="B1084" s="4" t="s">
        <v>16528</v>
      </c>
      <c r="C1084" s="4" t="s">
        <v>464</v>
      </c>
      <c r="D1084" s="4">
        <v>42</v>
      </c>
      <c r="E1084" s="4" t="s">
        <v>16529</v>
      </c>
      <c r="F1084" s="4">
        <v>1.20789515972137</v>
      </c>
      <c r="G1084" s="4" t="s">
        <v>16530</v>
      </c>
    </row>
    <row r="1085" spans="1:7">
      <c r="A1085" s="4" t="s">
        <v>30378</v>
      </c>
      <c r="B1085" s="4" t="s">
        <v>30379</v>
      </c>
      <c r="C1085" s="4" t="s">
        <v>3050</v>
      </c>
      <c r="D1085" s="4">
        <v>2</v>
      </c>
      <c r="E1085" s="4" t="s">
        <v>30380</v>
      </c>
      <c r="F1085" s="4">
        <v>1.20789515972137</v>
      </c>
      <c r="G1085" s="4" t="s">
        <v>30381</v>
      </c>
    </row>
    <row r="1086" spans="1:7">
      <c r="A1086" s="4" t="s">
        <v>1637</v>
      </c>
      <c r="B1086" s="4" t="s">
        <v>1638</v>
      </c>
      <c r="C1086" s="4" t="s">
        <v>464</v>
      </c>
      <c r="D1086" s="4">
        <v>50</v>
      </c>
      <c r="E1086" s="4" t="s">
        <v>1639</v>
      </c>
      <c r="F1086" s="4">
        <v>1.20532417297363</v>
      </c>
      <c r="G1086" s="4" t="s">
        <v>1640</v>
      </c>
    </row>
    <row r="1087" spans="1:7">
      <c r="A1087" s="4" t="s">
        <v>7790</v>
      </c>
      <c r="B1087" s="4" t="s">
        <v>7791</v>
      </c>
      <c r="C1087" s="4" t="s">
        <v>464</v>
      </c>
      <c r="D1087" s="4">
        <v>44</v>
      </c>
      <c r="E1087" s="4" t="s">
        <v>7792</v>
      </c>
      <c r="F1087" s="4">
        <v>1.20532417297363</v>
      </c>
      <c r="G1087" s="4" t="s">
        <v>7793</v>
      </c>
    </row>
    <row r="1088" spans="1:7">
      <c r="A1088" s="4" t="s">
        <v>6575</v>
      </c>
      <c r="B1088" s="4" t="s">
        <v>6576</v>
      </c>
      <c r="C1088" s="4" t="s">
        <v>464</v>
      </c>
      <c r="D1088" s="4">
        <v>42</v>
      </c>
      <c r="E1088" s="4" t="s">
        <v>6577</v>
      </c>
      <c r="F1088" s="4">
        <v>1.20532417297363</v>
      </c>
      <c r="G1088" s="4" t="s">
        <v>6578</v>
      </c>
    </row>
    <row r="1089" spans="1:7">
      <c r="A1089" s="4" t="s">
        <v>14116</v>
      </c>
      <c r="B1089" s="4" t="s">
        <v>14117</v>
      </c>
      <c r="C1089" s="4" t="s">
        <v>464</v>
      </c>
      <c r="D1089" s="4">
        <v>39</v>
      </c>
      <c r="E1089" s="4" t="s">
        <v>14118</v>
      </c>
      <c r="F1089" s="4">
        <v>1.20532417297363</v>
      </c>
      <c r="G1089" s="4" t="s">
        <v>14119</v>
      </c>
    </row>
    <row r="1090" spans="1:7">
      <c r="A1090" s="4" t="s">
        <v>9657</v>
      </c>
      <c r="B1090" s="4" t="s">
        <v>9658</v>
      </c>
      <c r="C1090" s="4" t="s">
        <v>464</v>
      </c>
      <c r="D1090" s="4">
        <v>37</v>
      </c>
      <c r="E1090" s="4" t="s">
        <v>9659</v>
      </c>
      <c r="F1090" s="4">
        <v>1.20532417297363</v>
      </c>
      <c r="G1090" s="4" t="s">
        <v>9660</v>
      </c>
    </row>
    <row r="1091" spans="1:7">
      <c r="A1091" s="4" t="s">
        <v>54346</v>
      </c>
      <c r="B1091" s="4" t="s">
        <v>54347</v>
      </c>
      <c r="C1091" s="4" t="s">
        <v>464</v>
      </c>
      <c r="D1091" s="4">
        <v>34</v>
      </c>
      <c r="E1091" s="4" t="s">
        <v>54348</v>
      </c>
      <c r="F1091" s="4">
        <v>1.20532417297363</v>
      </c>
      <c r="G1091" s="4" t="s">
        <v>54349</v>
      </c>
    </row>
    <row r="1092" spans="1:7">
      <c r="A1092" s="4" t="s">
        <v>54350</v>
      </c>
      <c r="B1092" s="4" t="s">
        <v>54351</v>
      </c>
      <c r="C1092" s="4" t="s">
        <v>464</v>
      </c>
      <c r="D1092" s="4">
        <v>27</v>
      </c>
      <c r="E1092" s="4" t="s">
        <v>54352</v>
      </c>
      <c r="F1092" s="4">
        <v>1.20532417297363</v>
      </c>
      <c r="G1092" s="4" t="s">
        <v>54353</v>
      </c>
    </row>
    <row r="1093" spans="1:7">
      <c r="A1093" s="4" t="s">
        <v>54354</v>
      </c>
      <c r="B1093" s="4" t="s">
        <v>54355</v>
      </c>
      <c r="C1093" s="4" t="s">
        <v>464</v>
      </c>
      <c r="D1093" s="4">
        <v>25</v>
      </c>
      <c r="E1093" s="4" t="s">
        <v>54356</v>
      </c>
      <c r="F1093" s="4">
        <v>1.20532417297363</v>
      </c>
      <c r="G1093" s="4" t="s">
        <v>54357</v>
      </c>
    </row>
    <row r="1094" spans="1:7">
      <c r="A1094" s="4" t="s">
        <v>54358</v>
      </c>
      <c r="B1094" s="4" t="s">
        <v>54359</v>
      </c>
      <c r="C1094" s="4" t="s">
        <v>551</v>
      </c>
      <c r="D1094" s="4">
        <v>16</v>
      </c>
      <c r="E1094" s="4" t="s">
        <v>54360</v>
      </c>
      <c r="F1094" s="4">
        <v>1.20532417297363</v>
      </c>
      <c r="G1094" s="4" t="s">
        <v>54361</v>
      </c>
    </row>
    <row r="1095" spans="1:7">
      <c r="A1095" s="4" t="s">
        <v>16443</v>
      </c>
      <c r="B1095" s="4" t="s">
        <v>16444</v>
      </c>
      <c r="C1095" s="4" t="s">
        <v>464</v>
      </c>
      <c r="D1095" s="4">
        <v>48</v>
      </c>
      <c r="E1095" s="4" t="s">
        <v>16445</v>
      </c>
      <c r="F1095" s="4">
        <v>1.20412838459015</v>
      </c>
      <c r="G1095" s="4" t="s">
        <v>16446</v>
      </c>
    </row>
    <row r="1096" spans="1:7">
      <c r="A1096" s="4" t="s">
        <v>28548</v>
      </c>
      <c r="B1096" s="4" t="s">
        <v>28549</v>
      </c>
      <c r="C1096" s="4" t="s">
        <v>464</v>
      </c>
      <c r="D1096" s="4">
        <v>42</v>
      </c>
      <c r="E1096" s="4" t="s">
        <v>28550</v>
      </c>
      <c r="F1096" s="4">
        <v>1.20251059532166</v>
      </c>
      <c r="G1096" s="4" t="s">
        <v>28551</v>
      </c>
    </row>
    <row r="1097" spans="1:7">
      <c r="A1097" s="4" t="s">
        <v>13125</v>
      </c>
      <c r="B1097" s="4" t="s">
        <v>13126</v>
      </c>
      <c r="C1097" s="4" t="s">
        <v>464</v>
      </c>
      <c r="D1097" s="4">
        <v>45</v>
      </c>
      <c r="E1097" s="4" t="s">
        <v>13127</v>
      </c>
      <c r="F1097" s="4">
        <v>1.2022203207016</v>
      </c>
      <c r="G1097" s="4" t="s">
        <v>13128</v>
      </c>
    </row>
    <row r="1098" spans="1:7">
      <c r="A1098" s="4" t="s">
        <v>5863</v>
      </c>
      <c r="B1098" s="4" t="s">
        <v>5864</v>
      </c>
      <c r="C1098" s="4" t="s">
        <v>464</v>
      </c>
      <c r="D1098" s="4">
        <v>41</v>
      </c>
      <c r="E1098" s="4" t="s">
        <v>5865</v>
      </c>
      <c r="F1098" s="4">
        <v>1.20206987857819</v>
      </c>
      <c r="G1098" s="4" t="s">
        <v>5866</v>
      </c>
    </row>
    <row r="1099" spans="1:7">
      <c r="A1099" s="4" t="s">
        <v>5666</v>
      </c>
      <c r="B1099" s="4" t="s">
        <v>5667</v>
      </c>
      <c r="C1099" s="4" t="s">
        <v>464</v>
      </c>
      <c r="D1099" s="4">
        <v>42</v>
      </c>
      <c r="E1099" s="4" t="s">
        <v>5668</v>
      </c>
      <c r="F1099" s="4">
        <v>1.19284534454346</v>
      </c>
      <c r="G1099" s="4" t="s">
        <v>5669</v>
      </c>
    </row>
    <row r="1100" spans="1:7">
      <c r="A1100" s="4" t="s">
        <v>4608</v>
      </c>
      <c r="B1100" s="4" t="s">
        <v>4609</v>
      </c>
      <c r="C1100" s="4" t="s">
        <v>551</v>
      </c>
      <c r="D1100" s="4">
        <v>27</v>
      </c>
      <c r="E1100" s="4" t="s">
        <v>4610</v>
      </c>
      <c r="F1100" s="4">
        <v>1.19284534454346</v>
      </c>
      <c r="G1100" s="4" t="s">
        <v>4611</v>
      </c>
    </row>
    <row r="1101" spans="1:7">
      <c r="A1101" s="4" t="s">
        <v>20873</v>
      </c>
      <c r="B1101" s="4" t="s">
        <v>20874</v>
      </c>
      <c r="C1101" s="4" t="s">
        <v>464</v>
      </c>
      <c r="D1101" s="4">
        <v>41</v>
      </c>
      <c r="E1101" s="4" t="s">
        <v>20875</v>
      </c>
      <c r="F1101" s="4">
        <v>1.19038653373718</v>
      </c>
      <c r="G1101" s="4" t="s">
        <v>20876</v>
      </c>
    </row>
    <row r="1102" spans="1:7">
      <c r="A1102" s="4" t="s">
        <v>5479</v>
      </c>
      <c r="B1102" s="4" t="s">
        <v>5480</v>
      </c>
      <c r="C1102" s="4" t="s">
        <v>464</v>
      </c>
      <c r="D1102" s="4">
        <v>44</v>
      </c>
      <c r="E1102" s="4" t="s">
        <v>5481</v>
      </c>
      <c r="F1102" s="4">
        <v>1.19013786315918</v>
      </c>
      <c r="G1102" s="4" t="s">
        <v>5482</v>
      </c>
    </row>
    <row r="1103" spans="1:7">
      <c r="A1103" s="4" t="s">
        <v>3017</v>
      </c>
      <c r="B1103" s="4" t="s">
        <v>3018</v>
      </c>
      <c r="C1103" s="4" t="s">
        <v>464</v>
      </c>
      <c r="D1103" s="4">
        <v>41</v>
      </c>
      <c r="E1103" s="4" t="s">
        <v>3019</v>
      </c>
      <c r="F1103" s="4">
        <v>1.19013786315918</v>
      </c>
      <c r="G1103" s="4" t="s">
        <v>3020</v>
      </c>
    </row>
    <row r="1104" spans="1:7">
      <c r="A1104" s="4" t="s">
        <v>9649</v>
      </c>
      <c r="B1104" s="4" t="s">
        <v>9650</v>
      </c>
      <c r="C1104" s="4" t="s">
        <v>551</v>
      </c>
      <c r="D1104" s="4">
        <v>21</v>
      </c>
      <c r="E1104" s="4" t="s">
        <v>9651</v>
      </c>
      <c r="F1104" s="4">
        <v>1.19013786315918</v>
      </c>
      <c r="G1104" s="4" t="s">
        <v>9652</v>
      </c>
    </row>
    <row r="1105" spans="1:7">
      <c r="A1105" s="4" t="s">
        <v>1253</v>
      </c>
      <c r="B1105" s="4" t="s">
        <v>1254</v>
      </c>
      <c r="C1105" s="4" t="s">
        <v>464</v>
      </c>
      <c r="D1105" s="4">
        <v>47</v>
      </c>
      <c r="E1105" s="4" t="s">
        <v>1255</v>
      </c>
      <c r="F1105" s="4">
        <v>1.18948221206665</v>
      </c>
      <c r="G1105" s="4" t="s">
        <v>1256</v>
      </c>
    </row>
    <row r="1106" spans="1:7">
      <c r="A1106" s="4" t="s">
        <v>21910</v>
      </c>
      <c r="B1106" s="4" t="s">
        <v>21911</v>
      </c>
      <c r="C1106" s="4" t="s">
        <v>464</v>
      </c>
      <c r="D1106" s="4">
        <v>42</v>
      </c>
      <c r="E1106" s="4" t="s">
        <v>21912</v>
      </c>
      <c r="F1106" s="4">
        <v>1.18792045116425</v>
      </c>
      <c r="G1106" s="4" t="s">
        <v>21913</v>
      </c>
    </row>
    <row r="1107" spans="1:7">
      <c r="A1107" s="4" t="s">
        <v>1179</v>
      </c>
      <c r="B1107" s="4" t="s">
        <v>1180</v>
      </c>
      <c r="C1107" s="4" t="s">
        <v>464</v>
      </c>
      <c r="D1107" s="4">
        <v>45</v>
      </c>
      <c r="E1107" s="4" t="s">
        <v>1181</v>
      </c>
      <c r="F1107" s="4">
        <v>1.18396067619324</v>
      </c>
      <c r="G1107" s="4" t="s">
        <v>1182</v>
      </c>
    </row>
    <row r="1108" spans="1:7">
      <c r="A1108" s="4" t="s">
        <v>3576</v>
      </c>
      <c r="B1108" s="4" t="s">
        <v>3577</v>
      </c>
      <c r="C1108" s="4" t="s">
        <v>464</v>
      </c>
      <c r="D1108" s="4">
        <v>40</v>
      </c>
      <c r="E1108" s="4" t="s">
        <v>3578</v>
      </c>
      <c r="F1108" s="4">
        <v>1.18311369419098</v>
      </c>
      <c r="G1108" s="4" t="s">
        <v>3579</v>
      </c>
    </row>
    <row r="1109" spans="1:7">
      <c r="A1109" s="4" t="s">
        <v>6918</v>
      </c>
      <c r="B1109" s="4" t="s">
        <v>6919</v>
      </c>
      <c r="C1109" s="4" t="s">
        <v>464</v>
      </c>
      <c r="D1109" s="4">
        <v>46</v>
      </c>
      <c r="E1109" s="4" t="s">
        <v>6920</v>
      </c>
      <c r="F1109" s="4">
        <v>1.18007814884186</v>
      </c>
      <c r="G1109" s="4" t="s">
        <v>6921</v>
      </c>
    </row>
    <row r="1110" spans="1:7">
      <c r="A1110" s="4" t="s">
        <v>25699</v>
      </c>
      <c r="B1110" s="4" t="s">
        <v>25700</v>
      </c>
      <c r="C1110" s="4" t="s">
        <v>464</v>
      </c>
      <c r="D1110" s="4">
        <v>42</v>
      </c>
      <c r="E1110" s="4" t="s">
        <v>25701</v>
      </c>
      <c r="F1110" s="4">
        <v>1.17980766296387</v>
      </c>
      <c r="G1110" s="4" t="s">
        <v>25702</v>
      </c>
    </row>
    <row r="1111" spans="1:7">
      <c r="A1111" s="4" t="s">
        <v>40644</v>
      </c>
      <c r="B1111" s="4" t="s">
        <v>40645</v>
      </c>
      <c r="C1111" s="4" t="s">
        <v>464</v>
      </c>
      <c r="D1111" s="4">
        <v>47</v>
      </c>
      <c r="E1111" s="4" t="s">
        <v>40646</v>
      </c>
      <c r="F1111" s="4">
        <v>1.17561590671539</v>
      </c>
      <c r="G1111" s="4" t="s">
        <v>40647</v>
      </c>
    </row>
    <row r="1112" spans="1:7">
      <c r="A1112" s="4" t="s">
        <v>6006</v>
      </c>
      <c r="B1112" s="4" t="s">
        <v>6007</v>
      </c>
      <c r="C1112" s="4" t="s">
        <v>464</v>
      </c>
      <c r="D1112" s="4">
        <v>43</v>
      </c>
      <c r="E1112" s="4" t="s">
        <v>6008</v>
      </c>
      <c r="F1112" s="4">
        <v>1.175501704216</v>
      </c>
      <c r="G1112" s="4" t="s">
        <v>6009</v>
      </c>
    </row>
    <row r="1113" spans="1:7">
      <c r="A1113" s="4" t="s">
        <v>12325</v>
      </c>
      <c r="B1113" s="4" t="s">
        <v>12326</v>
      </c>
      <c r="C1113" s="4" t="s">
        <v>551</v>
      </c>
      <c r="D1113" s="4">
        <v>20</v>
      </c>
      <c r="E1113" s="4" t="s">
        <v>12327</v>
      </c>
      <c r="F1113" s="4">
        <v>1.17451238632202</v>
      </c>
      <c r="G1113" s="4" t="s">
        <v>12328</v>
      </c>
    </row>
    <row r="1114" spans="1:7">
      <c r="A1114" s="4" t="s">
        <v>32982</v>
      </c>
      <c r="B1114" s="4" t="s">
        <v>32983</v>
      </c>
      <c r="C1114" s="4" t="s">
        <v>551</v>
      </c>
      <c r="D1114" s="4">
        <v>18</v>
      </c>
      <c r="E1114" s="4" t="s">
        <v>32984</v>
      </c>
      <c r="F1114" s="4">
        <v>1.17451238632202</v>
      </c>
      <c r="G1114" s="4" t="s">
        <v>32985</v>
      </c>
    </row>
    <row r="1115" spans="1:7">
      <c r="A1115" s="4" t="s">
        <v>9553</v>
      </c>
      <c r="B1115" s="4" t="s">
        <v>9554</v>
      </c>
      <c r="C1115" s="4" t="s">
        <v>464</v>
      </c>
      <c r="D1115" s="4">
        <v>37</v>
      </c>
      <c r="E1115" s="4" t="s">
        <v>9555</v>
      </c>
      <c r="F1115" s="4">
        <v>1.17223072052002</v>
      </c>
      <c r="G1115" s="4" t="s">
        <v>9556</v>
      </c>
    </row>
    <row r="1116" spans="1:7">
      <c r="A1116" s="4" t="s">
        <v>4839</v>
      </c>
      <c r="B1116" s="4" t="s">
        <v>4840</v>
      </c>
      <c r="C1116" s="4" t="s">
        <v>464</v>
      </c>
      <c r="D1116" s="4">
        <v>45</v>
      </c>
      <c r="E1116" s="4" t="s">
        <v>4841</v>
      </c>
      <c r="F1116" s="4">
        <v>1.16914808750153</v>
      </c>
      <c r="G1116" s="4" t="s">
        <v>4842</v>
      </c>
    </row>
    <row r="1117" spans="1:7">
      <c r="A1117" s="4" t="s">
        <v>15963</v>
      </c>
      <c r="B1117" s="4" t="s">
        <v>15964</v>
      </c>
      <c r="C1117" s="4" t="s">
        <v>464</v>
      </c>
      <c r="D1117" s="4">
        <v>42</v>
      </c>
      <c r="E1117" s="4" t="s">
        <v>15965</v>
      </c>
      <c r="F1117" s="4">
        <v>1.16914808750153</v>
      </c>
      <c r="G1117" s="4" t="s">
        <v>15966</v>
      </c>
    </row>
    <row r="1118" spans="1:7">
      <c r="A1118" s="4" t="s">
        <v>10250</v>
      </c>
      <c r="B1118" s="4" t="s">
        <v>10251</v>
      </c>
      <c r="C1118" s="4" t="s">
        <v>464</v>
      </c>
      <c r="D1118" s="4">
        <v>33</v>
      </c>
      <c r="E1118" s="4" t="s">
        <v>10252</v>
      </c>
      <c r="F1118" s="4">
        <v>1.16914808750153</v>
      </c>
      <c r="G1118" s="4" t="s">
        <v>10253</v>
      </c>
    </row>
    <row r="1119" spans="1:7">
      <c r="A1119" s="4" t="s">
        <v>10650</v>
      </c>
      <c r="B1119" s="4" t="s">
        <v>10651</v>
      </c>
      <c r="C1119" s="4" t="s">
        <v>464</v>
      </c>
      <c r="D1119" s="4">
        <v>46</v>
      </c>
      <c r="E1119" s="4" t="s">
        <v>10652</v>
      </c>
      <c r="F1119" s="4">
        <v>1.16723918914795</v>
      </c>
      <c r="G1119" s="4" t="s">
        <v>10653</v>
      </c>
    </row>
    <row r="1120" spans="1:7">
      <c r="A1120" s="4" t="s">
        <v>342</v>
      </c>
      <c r="B1120" s="4" t="s">
        <v>2671</v>
      </c>
      <c r="C1120" s="4" t="s">
        <v>464</v>
      </c>
      <c r="D1120" s="4">
        <v>49</v>
      </c>
      <c r="E1120" s="4" t="s">
        <v>2672</v>
      </c>
      <c r="F1120" s="4">
        <v>1.15824019908905</v>
      </c>
      <c r="G1120" s="4" t="s">
        <v>2673</v>
      </c>
    </row>
    <row r="1121" spans="1:7">
      <c r="A1121" s="4" t="s">
        <v>401</v>
      </c>
      <c r="B1121" s="4" t="s">
        <v>4196</v>
      </c>
      <c r="C1121" s="4" t="s">
        <v>464</v>
      </c>
      <c r="D1121" s="4">
        <v>49</v>
      </c>
      <c r="E1121" s="4" t="s">
        <v>4197</v>
      </c>
      <c r="F1121" s="4">
        <v>1.15824019908905</v>
      </c>
      <c r="G1121" s="4" t="s">
        <v>4198</v>
      </c>
    </row>
    <row r="1122" spans="1:7">
      <c r="A1122" s="4" t="s">
        <v>5451</v>
      </c>
      <c r="B1122" s="4" t="s">
        <v>5452</v>
      </c>
      <c r="C1122" s="4" t="s">
        <v>464</v>
      </c>
      <c r="D1122" s="4">
        <v>48</v>
      </c>
      <c r="E1122" s="4" t="s">
        <v>5453</v>
      </c>
      <c r="F1122" s="4">
        <v>1.15824019908905</v>
      </c>
      <c r="G1122" s="4" t="s">
        <v>5454</v>
      </c>
    </row>
    <row r="1123" spans="1:7">
      <c r="A1123" s="4" t="s">
        <v>12986</v>
      </c>
      <c r="B1123" s="4" t="s">
        <v>12987</v>
      </c>
      <c r="C1123" s="4" t="s">
        <v>464</v>
      </c>
      <c r="D1123" s="4">
        <v>48</v>
      </c>
      <c r="E1123" s="4" t="s">
        <v>12988</v>
      </c>
      <c r="F1123" s="4">
        <v>1.15824019908905</v>
      </c>
      <c r="G1123" s="4" t="s">
        <v>12989</v>
      </c>
    </row>
    <row r="1124" spans="1:7">
      <c r="A1124" s="4" t="s">
        <v>10825</v>
      </c>
      <c r="B1124" s="4" t="s">
        <v>10826</v>
      </c>
      <c r="C1124" s="4" t="s">
        <v>464</v>
      </c>
      <c r="D1124" s="4">
        <v>41</v>
      </c>
      <c r="E1124" s="4" t="s">
        <v>10827</v>
      </c>
      <c r="F1124" s="4">
        <v>1.15824019908905</v>
      </c>
      <c r="G1124" s="4" t="s">
        <v>10828</v>
      </c>
    </row>
    <row r="1125" spans="1:7">
      <c r="A1125" s="4" t="s">
        <v>10702</v>
      </c>
      <c r="B1125" s="4" t="s">
        <v>10703</v>
      </c>
      <c r="C1125" s="4" t="s">
        <v>464</v>
      </c>
      <c r="D1125" s="4">
        <v>40</v>
      </c>
      <c r="E1125" s="4" t="s">
        <v>10704</v>
      </c>
      <c r="F1125" s="4">
        <v>1.15824019908905</v>
      </c>
      <c r="G1125" s="4" t="s">
        <v>10705</v>
      </c>
    </row>
    <row r="1126" spans="1:7">
      <c r="A1126" s="4" t="s">
        <v>6651</v>
      </c>
      <c r="B1126" s="4" t="s">
        <v>6652</v>
      </c>
      <c r="C1126" s="4" t="s">
        <v>464</v>
      </c>
      <c r="D1126" s="4">
        <v>37</v>
      </c>
      <c r="E1126" s="4" t="s">
        <v>6653</v>
      </c>
      <c r="F1126" s="4">
        <v>1.15824019908905</v>
      </c>
      <c r="G1126" s="4" t="s">
        <v>6654</v>
      </c>
    </row>
    <row r="1127" spans="1:7">
      <c r="A1127" s="4" t="s">
        <v>17299</v>
      </c>
      <c r="B1127" s="4" t="s">
        <v>17300</v>
      </c>
      <c r="C1127" s="4" t="s">
        <v>464</v>
      </c>
      <c r="D1127" s="4">
        <v>48</v>
      </c>
      <c r="E1127" s="4" t="s">
        <v>17301</v>
      </c>
      <c r="F1127" s="4">
        <v>1.15481579303741</v>
      </c>
      <c r="G1127" s="4" t="s">
        <v>17302</v>
      </c>
    </row>
    <row r="1128" spans="1:7">
      <c r="A1128" s="4" t="s">
        <v>519</v>
      </c>
      <c r="B1128" s="4" t="s">
        <v>520</v>
      </c>
      <c r="C1128" s="4" t="s">
        <v>464</v>
      </c>
      <c r="D1128" s="4">
        <v>46</v>
      </c>
      <c r="E1128" s="4" t="s">
        <v>521</v>
      </c>
      <c r="F1128" s="4">
        <v>1.15481579303741</v>
      </c>
      <c r="G1128" s="4" t="s">
        <v>522</v>
      </c>
    </row>
    <row r="1129" spans="1:7">
      <c r="A1129" s="4" t="s">
        <v>54362</v>
      </c>
      <c r="B1129" s="4" t="s">
        <v>54363</v>
      </c>
      <c r="C1129" s="4" t="s">
        <v>464</v>
      </c>
      <c r="D1129" s="4">
        <v>35</v>
      </c>
      <c r="E1129" s="4" t="s">
        <v>54364</v>
      </c>
      <c r="F1129" s="4">
        <v>1.15481579303741</v>
      </c>
      <c r="G1129" s="4" t="s">
        <v>54365</v>
      </c>
    </row>
    <row r="1130" spans="1:7">
      <c r="A1130" s="4" t="s">
        <v>26479</v>
      </c>
      <c r="B1130" s="4" t="s">
        <v>26480</v>
      </c>
      <c r="C1130" s="4" t="s">
        <v>464</v>
      </c>
      <c r="D1130" s="4">
        <v>31</v>
      </c>
      <c r="E1130" s="4" t="s">
        <v>26481</v>
      </c>
      <c r="F1130" s="4">
        <v>1.15481579303741</v>
      </c>
      <c r="G1130" s="4" t="s">
        <v>26482</v>
      </c>
    </row>
    <row r="1131" spans="1:7">
      <c r="A1131" s="4" t="s">
        <v>11171</v>
      </c>
      <c r="B1131" s="4" t="s">
        <v>11172</v>
      </c>
      <c r="C1131" s="4" t="s">
        <v>551</v>
      </c>
      <c r="D1131" s="4">
        <v>21</v>
      </c>
      <c r="E1131" s="4" t="s">
        <v>11173</v>
      </c>
      <c r="F1131" s="4">
        <v>1.15481579303741</v>
      </c>
      <c r="G1131" s="4" t="s">
        <v>11174</v>
      </c>
    </row>
    <row r="1132" spans="1:7">
      <c r="A1132" s="4" t="s">
        <v>1327</v>
      </c>
      <c r="B1132" s="4" t="s">
        <v>1328</v>
      </c>
      <c r="C1132" s="4" t="s">
        <v>551</v>
      </c>
      <c r="D1132" s="4">
        <v>19</v>
      </c>
      <c r="E1132" s="4" t="s">
        <v>1329</v>
      </c>
      <c r="F1132" s="4">
        <v>1.15481579303741</v>
      </c>
      <c r="G1132" s="4" t="s">
        <v>1330</v>
      </c>
    </row>
    <row r="1133" spans="1:7">
      <c r="A1133" s="4" t="s">
        <v>26578</v>
      </c>
      <c r="B1133" s="4" t="s">
        <v>26579</v>
      </c>
      <c r="C1133" s="4" t="s">
        <v>551</v>
      </c>
      <c r="D1133" s="4">
        <v>16</v>
      </c>
      <c r="E1133" s="4" t="s">
        <v>26580</v>
      </c>
      <c r="F1133" s="4">
        <v>1.15481579303741</v>
      </c>
      <c r="G1133" s="4" t="s">
        <v>26581</v>
      </c>
    </row>
    <row r="1134" spans="1:7">
      <c r="A1134" s="4" t="s">
        <v>54366</v>
      </c>
      <c r="B1134" s="4" t="s">
        <v>54367</v>
      </c>
      <c r="C1134" s="4" t="s">
        <v>551</v>
      </c>
      <c r="D1134" s="4">
        <v>11</v>
      </c>
      <c r="E1134" s="4" t="s">
        <v>54368</v>
      </c>
      <c r="F1134" s="4">
        <v>1.15481579303741</v>
      </c>
      <c r="G1134" s="4" t="s">
        <v>54369</v>
      </c>
    </row>
    <row r="1135" spans="1:7">
      <c r="A1135" s="4" t="s">
        <v>21280</v>
      </c>
      <c r="B1135" s="4" t="s">
        <v>21281</v>
      </c>
      <c r="C1135" s="4" t="s">
        <v>3050</v>
      </c>
      <c r="D1135" s="4">
        <v>2</v>
      </c>
      <c r="E1135" s="4" t="s">
        <v>21282</v>
      </c>
      <c r="F1135" s="4">
        <v>1.15481579303741</v>
      </c>
      <c r="G1135" s="4" t="s">
        <v>21283</v>
      </c>
    </row>
    <row r="1136" spans="1:7">
      <c r="A1136" s="4" t="s">
        <v>4019</v>
      </c>
      <c r="B1136" s="4" t="s">
        <v>4020</v>
      </c>
      <c r="C1136" s="4" t="s">
        <v>464</v>
      </c>
      <c r="D1136" s="4">
        <v>49</v>
      </c>
      <c r="E1136" s="4" t="s">
        <v>4021</v>
      </c>
      <c r="F1136" s="4">
        <v>1.15195250511169</v>
      </c>
      <c r="G1136" s="4" t="s">
        <v>4022</v>
      </c>
    </row>
    <row r="1137" spans="1:7">
      <c r="A1137" s="4" t="s">
        <v>8002</v>
      </c>
      <c r="B1137" s="4" t="s">
        <v>8003</v>
      </c>
      <c r="C1137" s="4" t="s">
        <v>464</v>
      </c>
      <c r="D1137" s="4">
        <v>48</v>
      </c>
      <c r="E1137" s="4" t="s">
        <v>8004</v>
      </c>
      <c r="F1137" s="4">
        <v>1.14931917190552</v>
      </c>
      <c r="G1137" s="4" t="s">
        <v>8005</v>
      </c>
    </row>
    <row r="1138" spans="1:7">
      <c r="A1138" s="4" t="s">
        <v>3832</v>
      </c>
      <c r="B1138" s="4" t="s">
        <v>3833</v>
      </c>
      <c r="C1138" s="4" t="s">
        <v>464</v>
      </c>
      <c r="D1138" s="4">
        <v>45</v>
      </c>
      <c r="E1138" s="4" t="s">
        <v>3834</v>
      </c>
      <c r="F1138" s="4">
        <v>1.14931917190552</v>
      </c>
      <c r="G1138" s="4" t="s">
        <v>3835</v>
      </c>
    </row>
    <row r="1139" spans="1:7">
      <c r="A1139" s="4" t="s">
        <v>21791</v>
      </c>
      <c r="B1139" s="4" t="s">
        <v>21792</v>
      </c>
      <c r="C1139" s="4" t="s">
        <v>464</v>
      </c>
      <c r="D1139" s="4">
        <v>45</v>
      </c>
      <c r="E1139" s="4" t="s">
        <v>21793</v>
      </c>
      <c r="F1139" s="4">
        <v>1.14931917190552</v>
      </c>
      <c r="G1139" s="4" t="s">
        <v>21794</v>
      </c>
    </row>
    <row r="1140" spans="1:7">
      <c r="A1140" s="4" t="s">
        <v>3380</v>
      </c>
      <c r="B1140" s="4" t="s">
        <v>3381</v>
      </c>
      <c r="C1140" s="4" t="s">
        <v>464</v>
      </c>
      <c r="D1140" s="4">
        <v>44</v>
      </c>
      <c r="E1140" s="4" t="s">
        <v>3382</v>
      </c>
      <c r="F1140" s="4">
        <v>1.14931917190552</v>
      </c>
      <c r="G1140" s="4" t="s">
        <v>3383</v>
      </c>
    </row>
    <row r="1141" spans="1:7">
      <c r="A1141" s="4" t="s">
        <v>3701</v>
      </c>
      <c r="B1141" s="4" t="s">
        <v>3702</v>
      </c>
      <c r="C1141" s="4" t="s">
        <v>464</v>
      </c>
      <c r="D1141" s="4">
        <v>43</v>
      </c>
      <c r="E1141" s="4" t="s">
        <v>3703</v>
      </c>
      <c r="F1141" s="4">
        <v>1.14931917190552</v>
      </c>
      <c r="G1141" s="4" t="s">
        <v>3704</v>
      </c>
    </row>
    <row r="1142" spans="1:7">
      <c r="A1142" s="4" t="s">
        <v>11087</v>
      </c>
      <c r="B1142" s="4" t="s">
        <v>11088</v>
      </c>
      <c r="C1142" s="4" t="s">
        <v>464</v>
      </c>
      <c r="D1142" s="4">
        <v>43</v>
      </c>
      <c r="E1142" s="4" t="s">
        <v>11089</v>
      </c>
      <c r="F1142" s="4">
        <v>1.14931917190552</v>
      </c>
      <c r="G1142" s="4" t="s">
        <v>11090</v>
      </c>
    </row>
    <row r="1143" spans="1:7">
      <c r="A1143" s="4" t="s">
        <v>18617</v>
      </c>
      <c r="B1143" s="4" t="s">
        <v>18618</v>
      </c>
      <c r="C1143" s="4" t="s">
        <v>464</v>
      </c>
      <c r="D1143" s="4">
        <v>39</v>
      </c>
      <c r="E1143" s="4" t="s">
        <v>18619</v>
      </c>
      <c r="F1143" s="4">
        <v>1.14931917190552</v>
      </c>
      <c r="G1143" s="4" t="s">
        <v>18620</v>
      </c>
    </row>
    <row r="1144" spans="1:7">
      <c r="A1144" s="4" t="s">
        <v>10849</v>
      </c>
      <c r="B1144" s="4" t="s">
        <v>10850</v>
      </c>
      <c r="C1144" s="4" t="s">
        <v>464</v>
      </c>
      <c r="D1144" s="4">
        <v>37</v>
      </c>
      <c r="E1144" s="4" t="s">
        <v>10851</v>
      </c>
      <c r="F1144" s="4">
        <v>1.14931917190552</v>
      </c>
      <c r="G1144" s="4" t="s">
        <v>10852</v>
      </c>
    </row>
    <row r="1145" spans="1:7">
      <c r="A1145" s="4" t="s">
        <v>3073</v>
      </c>
      <c r="B1145" s="4" t="s">
        <v>3074</v>
      </c>
      <c r="C1145" s="4" t="s">
        <v>464</v>
      </c>
      <c r="D1145" s="4">
        <v>46</v>
      </c>
      <c r="E1145" s="4" t="s">
        <v>3075</v>
      </c>
      <c r="F1145" s="4">
        <v>1.13976085186005</v>
      </c>
      <c r="G1145" s="4" t="s">
        <v>3076</v>
      </c>
    </row>
    <row r="1146" spans="1:7">
      <c r="A1146" s="4" t="s">
        <v>15451</v>
      </c>
      <c r="B1146" s="4" t="s">
        <v>15452</v>
      </c>
      <c r="C1146" s="4" t="s">
        <v>464</v>
      </c>
      <c r="D1146" s="4">
        <v>40</v>
      </c>
      <c r="E1146" s="4" t="s">
        <v>15453</v>
      </c>
      <c r="F1146" s="4">
        <v>1.13967251777649</v>
      </c>
      <c r="G1146" s="4" t="s">
        <v>15454</v>
      </c>
    </row>
    <row r="1147" spans="1:7">
      <c r="A1147" s="4" t="s">
        <v>9545</v>
      </c>
      <c r="B1147" s="4" t="s">
        <v>9546</v>
      </c>
      <c r="C1147" s="4" t="s">
        <v>464</v>
      </c>
      <c r="D1147" s="4">
        <v>45</v>
      </c>
      <c r="E1147" s="4" t="s">
        <v>9547</v>
      </c>
      <c r="F1147" s="4">
        <v>1.13715195655823</v>
      </c>
      <c r="G1147" s="4" t="s">
        <v>9548</v>
      </c>
    </row>
    <row r="1148" spans="1:7">
      <c r="A1148" s="4" t="s">
        <v>24348</v>
      </c>
      <c r="B1148" s="4" t="s">
        <v>24349</v>
      </c>
      <c r="C1148" s="4" t="s">
        <v>551</v>
      </c>
      <c r="D1148" s="4">
        <v>20</v>
      </c>
      <c r="E1148" s="4" t="s">
        <v>24350</v>
      </c>
      <c r="F1148" s="4">
        <v>1.13715195655823</v>
      </c>
      <c r="G1148" s="4" t="s">
        <v>24351</v>
      </c>
    </row>
    <row r="1149" spans="1:7">
      <c r="A1149" s="4" t="s">
        <v>33776</v>
      </c>
      <c r="B1149" s="4" t="s">
        <v>33777</v>
      </c>
      <c r="C1149" s="4" t="s">
        <v>551</v>
      </c>
      <c r="D1149" s="4">
        <v>18</v>
      </c>
      <c r="E1149" s="4" t="s">
        <v>33778</v>
      </c>
      <c r="F1149" s="4">
        <v>1.13715195655823</v>
      </c>
      <c r="G1149" s="4" t="s">
        <v>33779</v>
      </c>
    </row>
    <row r="1150" spans="1:7">
      <c r="A1150" s="4" t="s">
        <v>2013</v>
      </c>
      <c r="B1150" s="4" t="s">
        <v>2014</v>
      </c>
      <c r="C1150" s="4" t="s">
        <v>464</v>
      </c>
      <c r="D1150" s="4">
        <v>46</v>
      </c>
      <c r="E1150" s="4" t="s">
        <v>2015</v>
      </c>
      <c r="F1150" s="4">
        <v>1.135782122612</v>
      </c>
      <c r="G1150" s="4" t="s">
        <v>2016</v>
      </c>
    </row>
    <row r="1151" spans="1:7">
      <c r="A1151" s="4" t="s">
        <v>13006</v>
      </c>
      <c r="B1151" s="4" t="s">
        <v>13007</v>
      </c>
      <c r="C1151" s="4" t="s">
        <v>464</v>
      </c>
      <c r="D1151" s="4">
        <v>46</v>
      </c>
      <c r="E1151" s="4" t="s">
        <v>13008</v>
      </c>
      <c r="F1151" s="4">
        <v>1.13408493995667</v>
      </c>
      <c r="G1151" s="4" t="s">
        <v>13009</v>
      </c>
    </row>
    <row r="1152" spans="1:7">
      <c r="A1152" s="4" t="s">
        <v>19784</v>
      </c>
      <c r="B1152" s="4" t="s">
        <v>19785</v>
      </c>
      <c r="C1152" s="4" t="s">
        <v>464</v>
      </c>
      <c r="D1152" s="4">
        <v>45</v>
      </c>
      <c r="E1152" s="4" t="s">
        <v>19786</v>
      </c>
      <c r="F1152" s="4">
        <v>1.13408493995667</v>
      </c>
      <c r="G1152" s="4" t="s">
        <v>19787</v>
      </c>
    </row>
    <row r="1153" spans="1:7">
      <c r="A1153" s="4" t="s">
        <v>24000</v>
      </c>
      <c r="B1153" s="4" t="s">
        <v>24001</v>
      </c>
      <c r="C1153" s="4" t="s">
        <v>464</v>
      </c>
      <c r="D1153" s="4">
        <v>44</v>
      </c>
      <c r="E1153" s="4" t="s">
        <v>24002</v>
      </c>
      <c r="F1153" s="4">
        <v>1.13408493995667</v>
      </c>
      <c r="G1153" s="4" t="s">
        <v>24003</v>
      </c>
    </row>
    <row r="1154" spans="1:7">
      <c r="A1154" s="4" t="s">
        <v>54370</v>
      </c>
      <c r="B1154" s="4" t="s">
        <v>54371</v>
      </c>
      <c r="C1154" s="4" t="s">
        <v>464</v>
      </c>
      <c r="D1154" s="4">
        <v>38</v>
      </c>
      <c r="E1154" s="4" t="s">
        <v>54372</v>
      </c>
      <c r="F1154" s="4">
        <v>1.13408493995667</v>
      </c>
      <c r="G1154" s="4" t="s">
        <v>54373</v>
      </c>
    </row>
    <row r="1155" spans="1:7">
      <c r="A1155" s="4" t="s">
        <v>28376</v>
      </c>
      <c r="B1155" s="4" t="s">
        <v>28377</v>
      </c>
      <c r="C1155" s="4" t="s">
        <v>464</v>
      </c>
      <c r="D1155" s="4">
        <v>32</v>
      </c>
      <c r="E1155" s="4" t="s">
        <v>28378</v>
      </c>
      <c r="F1155" s="4">
        <v>1.13408493995667</v>
      </c>
      <c r="G1155" s="4" t="s">
        <v>28379</v>
      </c>
    </row>
    <row r="1156" spans="1:7">
      <c r="A1156" s="4" t="s">
        <v>2242</v>
      </c>
      <c r="B1156" s="4" t="s">
        <v>2243</v>
      </c>
      <c r="C1156" s="4" t="s">
        <v>464</v>
      </c>
      <c r="D1156" s="4">
        <v>46</v>
      </c>
      <c r="E1156" s="4" t="s">
        <v>2244</v>
      </c>
      <c r="F1156" s="4">
        <v>1.13404607772827</v>
      </c>
      <c r="G1156" s="4" t="s">
        <v>2245</v>
      </c>
    </row>
    <row r="1157" spans="1:7">
      <c r="A1157" s="4" t="s">
        <v>5310</v>
      </c>
      <c r="B1157" s="4" t="s">
        <v>5311</v>
      </c>
      <c r="C1157" s="4" t="s">
        <v>464</v>
      </c>
      <c r="D1157" s="4">
        <v>45</v>
      </c>
      <c r="E1157" s="4" t="s">
        <v>5312</v>
      </c>
      <c r="F1157" s="4">
        <v>1.13339710235596</v>
      </c>
      <c r="G1157" s="4" t="s">
        <v>5313</v>
      </c>
    </row>
    <row r="1158" spans="1:7">
      <c r="A1158" s="4" t="s">
        <v>12250</v>
      </c>
      <c r="B1158" s="4" t="s">
        <v>12251</v>
      </c>
      <c r="C1158" s="4" t="s">
        <v>464</v>
      </c>
      <c r="D1158" s="4">
        <v>44</v>
      </c>
      <c r="E1158" s="4" t="s">
        <v>12252</v>
      </c>
      <c r="F1158" s="4">
        <v>1.13339710235596</v>
      </c>
      <c r="G1158" s="4" t="s">
        <v>12253</v>
      </c>
    </row>
    <row r="1159" spans="1:7">
      <c r="A1159" s="4" t="s">
        <v>20134</v>
      </c>
      <c r="B1159" s="4" t="s">
        <v>20135</v>
      </c>
      <c r="C1159" s="4" t="s">
        <v>464</v>
      </c>
      <c r="D1159" s="4">
        <v>44</v>
      </c>
      <c r="E1159" s="4" t="s">
        <v>20136</v>
      </c>
      <c r="F1159" s="4">
        <v>1.13339710235596</v>
      </c>
      <c r="G1159" s="4" t="s">
        <v>20137</v>
      </c>
    </row>
    <row r="1160" spans="1:7">
      <c r="A1160" s="4" t="s">
        <v>54374</v>
      </c>
      <c r="B1160" s="4" t="s">
        <v>54375</v>
      </c>
      <c r="C1160" s="4" t="s">
        <v>551</v>
      </c>
      <c r="D1160" s="4">
        <v>20</v>
      </c>
      <c r="E1160" s="4" t="s">
        <v>54376</v>
      </c>
      <c r="F1160" s="4">
        <v>1.13339710235596</v>
      </c>
      <c r="G1160" s="4" t="s">
        <v>54377</v>
      </c>
    </row>
    <row r="1161" spans="1:7">
      <c r="A1161" s="4" t="s">
        <v>35958</v>
      </c>
      <c r="B1161" s="4" t="s">
        <v>35959</v>
      </c>
      <c r="C1161" s="4" t="s">
        <v>551</v>
      </c>
      <c r="D1161" s="4">
        <v>18</v>
      </c>
      <c r="E1161" s="4" t="s">
        <v>35960</v>
      </c>
      <c r="F1161" s="4">
        <v>1.13339710235596</v>
      </c>
      <c r="G1161" s="4" t="s">
        <v>35961</v>
      </c>
    </row>
    <row r="1162" spans="1:7">
      <c r="A1162" s="4" t="s">
        <v>392</v>
      </c>
      <c r="B1162" s="4" t="s">
        <v>8906</v>
      </c>
      <c r="C1162" s="4" t="s">
        <v>464</v>
      </c>
      <c r="D1162" s="4">
        <v>44</v>
      </c>
      <c r="E1162" s="4" t="s">
        <v>8907</v>
      </c>
      <c r="F1162" s="4">
        <v>1.13066077232361</v>
      </c>
      <c r="G1162" s="4" t="s">
        <v>8908</v>
      </c>
    </row>
    <row r="1163" spans="1:7">
      <c r="A1163" s="4" t="s">
        <v>20078</v>
      </c>
      <c r="B1163" s="4" t="s">
        <v>20079</v>
      </c>
      <c r="C1163" s="4" t="s">
        <v>464</v>
      </c>
      <c r="D1163" s="4">
        <v>38</v>
      </c>
      <c r="E1163" s="4" t="s">
        <v>20080</v>
      </c>
      <c r="F1163" s="4">
        <v>1.12968146800995</v>
      </c>
      <c r="G1163" s="4" t="s">
        <v>20081</v>
      </c>
    </row>
    <row r="1164" spans="1:7">
      <c r="A1164" s="4" t="s">
        <v>2442</v>
      </c>
      <c r="B1164" s="4" t="s">
        <v>2443</v>
      </c>
      <c r="C1164" s="4" t="s">
        <v>464</v>
      </c>
      <c r="D1164" s="4">
        <v>51</v>
      </c>
      <c r="E1164" s="4" t="s">
        <v>2444</v>
      </c>
      <c r="F1164" s="4">
        <v>1.12668204307556</v>
      </c>
      <c r="G1164" s="4" t="s">
        <v>2445</v>
      </c>
    </row>
    <row r="1165" spans="1:7">
      <c r="A1165" s="4" t="s">
        <v>4110</v>
      </c>
      <c r="B1165" s="4" t="s">
        <v>4111</v>
      </c>
      <c r="C1165" s="4" t="s">
        <v>464</v>
      </c>
      <c r="D1165" s="4">
        <v>42</v>
      </c>
      <c r="E1165" s="4" t="s">
        <v>4112</v>
      </c>
      <c r="F1165" s="4">
        <v>1.12668204307556</v>
      </c>
      <c r="G1165" s="4" t="s">
        <v>4113</v>
      </c>
    </row>
    <row r="1166" spans="1:7">
      <c r="A1166" s="4" t="s">
        <v>9987</v>
      </c>
      <c r="B1166" s="4" t="s">
        <v>9988</v>
      </c>
      <c r="C1166" s="4" t="s">
        <v>464</v>
      </c>
      <c r="D1166" s="4">
        <v>42</v>
      </c>
      <c r="E1166" s="4" t="s">
        <v>9989</v>
      </c>
      <c r="F1166" s="4">
        <v>1.12668204307556</v>
      </c>
      <c r="G1166" s="4" t="s">
        <v>9990</v>
      </c>
    </row>
    <row r="1167" spans="1:7">
      <c r="A1167" s="4" t="s">
        <v>4488</v>
      </c>
      <c r="B1167" s="4" t="s">
        <v>4489</v>
      </c>
      <c r="C1167" s="4" t="s">
        <v>464</v>
      </c>
      <c r="D1167" s="4">
        <v>42</v>
      </c>
      <c r="E1167" s="4" t="s">
        <v>4490</v>
      </c>
      <c r="F1167" s="4">
        <v>1.12668204307556</v>
      </c>
      <c r="G1167" s="4" t="s">
        <v>4491</v>
      </c>
    </row>
    <row r="1168" spans="1:7">
      <c r="A1168" s="4" t="s">
        <v>54378</v>
      </c>
      <c r="B1168" s="4" t="s">
        <v>54379</v>
      </c>
      <c r="C1168" s="4" t="s">
        <v>464</v>
      </c>
      <c r="D1168" s="4">
        <v>37</v>
      </c>
      <c r="E1168" s="4" t="s">
        <v>54380</v>
      </c>
      <c r="F1168" s="4">
        <v>1.12668204307556</v>
      </c>
      <c r="G1168" s="4" t="s">
        <v>54381</v>
      </c>
    </row>
    <row r="1169" spans="1:7">
      <c r="A1169" s="4" t="s">
        <v>54382</v>
      </c>
      <c r="B1169" s="4" t="s">
        <v>54383</v>
      </c>
      <c r="C1169" s="4" t="s">
        <v>464</v>
      </c>
      <c r="D1169" s="4">
        <v>34</v>
      </c>
      <c r="E1169" s="4" t="s">
        <v>54384</v>
      </c>
      <c r="F1169" s="4">
        <v>1.12668204307556</v>
      </c>
      <c r="G1169" s="4" t="s">
        <v>54385</v>
      </c>
    </row>
    <row r="1170" spans="1:7">
      <c r="A1170" s="4" t="s">
        <v>54386</v>
      </c>
      <c r="B1170" s="4" t="s">
        <v>54387</v>
      </c>
      <c r="C1170" s="4" t="s">
        <v>551</v>
      </c>
      <c r="D1170" s="4">
        <v>17</v>
      </c>
      <c r="E1170" s="4" t="s">
        <v>54388</v>
      </c>
      <c r="F1170" s="4">
        <v>1.12668204307556</v>
      </c>
      <c r="G1170" s="4" t="s">
        <v>54389</v>
      </c>
    </row>
    <row r="1171" spans="1:7">
      <c r="A1171" s="4" t="s">
        <v>742</v>
      </c>
      <c r="B1171" s="4" t="s">
        <v>743</v>
      </c>
      <c r="C1171" s="4" t="s">
        <v>464</v>
      </c>
      <c r="D1171" s="4">
        <v>42</v>
      </c>
      <c r="E1171" s="4" t="s">
        <v>744</v>
      </c>
      <c r="F1171" s="4">
        <v>1.12407314777374</v>
      </c>
      <c r="G1171" s="4" t="s">
        <v>745</v>
      </c>
    </row>
    <row r="1172" spans="1:7">
      <c r="A1172" s="4" t="s">
        <v>1147</v>
      </c>
      <c r="B1172" s="4" t="s">
        <v>1148</v>
      </c>
      <c r="C1172" s="4" t="s">
        <v>464</v>
      </c>
      <c r="D1172" s="4">
        <v>45</v>
      </c>
      <c r="E1172" s="4" t="s">
        <v>1149</v>
      </c>
      <c r="F1172" s="4">
        <v>1.12334871292114</v>
      </c>
      <c r="G1172" s="4" t="s">
        <v>1150</v>
      </c>
    </row>
    <row r="1173" spans="1:7">
      <c r="A1173" s="4" t="s">
        <v>1151</v>
      </c>
      <c r="B1173" s="4" t="s">
        <v>1152</v>
      </c>
      <c r="C1173" s="4" t="s">
        <v>464</v>
      </c>
      <c r="D1173" s="4">
        <v>45</v>
      </c>
      <c r="E1173" s="4" t="s">
        <v>1153</v>
      </c>
      <c r="F1173" s="4">
        <v>1.12334871292114</v>
      </c>
      <c r="G1173" s="4" t="s">
        <v>1154</v>
      </c>
    </row>
    <row r="1174" spans="1:7">
      <c r="A1174" s="4" t="s">
        <v>6779</v>
      </c>
      <c r="B1174" s="4" t="s">
        <v>6780</v>
      </c>
      <c r="C1174" s="4" t="s">
        <v>464</v>
      </c>
      <c r="D1174" s="4">
        <v>43</v>
      </c>
      <c r="E1174" s="4" t="s">
        <v>6781</v>
      </c>
      <c r="F1174" s="4">
        <v>1.12334871292114</v>
      </c>
      <c r="G1174" s="4" t="s">
        <v>6782</v>
      </c>
    </row>
    <row r="1175" spans="1:7">
      <c r="A1175" s="4" t="s">
        <v>9625</v>
      </c>
      <c r="B1175" s="4" t="s">
        <v>9626</v>
      </c>
      <c r="C1175" s="4" t="s">
        <v>464</v>
      </c>
      <c r="D1175" s="4">
        <v>42</v>
      </c>
      <c r="E1175" s="4" t="s">
        <v>9627</v>
      </c>
      <c r="F1175" s="4">
        <v>1.12334871292114</v>
      </c>
      <c r="G1175" s="4" t="s">
        <v>9628</v>
      </c>
    </row>
    <row r="1176" spans="1:7">
      <c r="A1176" s="4" t="s">
        <v>9394</v>
      </c>
      <c r="B1176" s="4" t="s">
        <v>9395</v>
      </c>
      <c r="C1176" s="4" t="s">
        <v>464</v>
      </c>
      <c r="D1176" s="4">
        <v>40</v>
      </c>
      <c r="E1176" s="4" t="s">
        <v>9396</v>
      </c>
      <c r="F1176" s="4">
        <v>1.12334871292114</v>
      </c>
      <c r="G1176" s="4" t="s">
        <v>9397</v>
      </c>
    </row>
    <row r="1177" spans="1:7">
      <c r="A1177" s="4" t="s">
        <v>21072</v>
      </c>
      <c r="B1177" s="4" t="s">
        <v>21073</v>
      </c>
      <c r="C1177" s="4" t="s">
        <v>464</v>
      </c>
      <c r="D1177" s="4">
        <v>35</v>
      </c>
      <c r="E1177" s="4" t="s">
        <v>21074</v>
      </c>
      <c r="F1177" s="4">
        <v>1.12290334701538</v>
      </c>
      <c r="G1177" s="4" t="s">
        <v>21075</v>
      </c>
    </row>
    <row r="1178" spans="1:7">
      <c r="A1178" s="4" t="s">
        <v>9861</v>
      </c>
      <c r="B1178" s="4" t="s">
        <v>9862</v>
      </c>
      <c r="C1178" s="4" t="s">
        <v>464</v>
      </c>
      <c r="D1178" s="4">
        <v>47</v>
      </c>
      <c r="E1178" s="4" t="s">
        <v>9863</v>
      </c>
      <c r="F1178" s="4">
        <v>1.12232971191406</v>
      </c>
      <c r="G1178" s="4" t="s">
        <v>9864</v>
      </c>
    </row>
    <row r="1179" spans="1:7">
      <c r="A1179" s="4" t="s">
        <v>7458</v>
      </c>
      <c r="B1179" s="4" t="s">
        <v>7459</v>
      </c>
      <c r="C1179" s="4" t="s">
        <v>464</v>
      </c>
      <c r="D1179" s="4">
        <v>44</v>
      </c>
      <c r="E1179" s="4" t="s">
        <v>7460</v>
      </c>
      <c r="F1179" s="4">
        <v>1.121661901474</v>
      </c>
      <c r="G1179" s="4" t="s">
        <v>7461</v>
      </c>
    </row>
    <row r="1180" spans="1:7">
      <c r="A1180" s="4" t="s">
        <v>21068</v>
      </c>
      <c r="B1180" s="4" t="s">
        <v>21069</v>
      </c>
      <c r="C1180" s="4" t="s">
        <v>464</v>
      </c>
      <c r="D1180" s="4">
        <v>41</v>
      </c>
      <c r="E1180" s="4" t="s">
        <v>21070</v>
      </c>
      <c r="F1180" s="4">
        <v>1.121661901474</v>
      </c>
      <c r="G1180" s="4" t="s">
        <v>21071</v>
      </c>
    </row>
    <row r="1181" spans="1:7">
      <c r="A1181" s="4" t="s">
        <v>54390</v>
      </c>
      <c r="B1181" s="4" t="s">
        <v>54391</v>
      </c>
      <c r="C1181" s="4" t="s">
        <v>464</v>
      </c>
      <c r="D1181" s="4">
        <v>40</v>
      </c>
      <c r="E1181" s="4" t="s">
        <v>54392</v>
      </c>
      <c r="F1181" s="4">
        <v>1.121661901474</v>
      </c>
      <c r="G1181" s="4" t="s">
        <v>54393</v>
      </c>
    </row>
    <row r="1182" spans="1:7">
      <c r="A1182" s="4" t="s">
        <v>8719</v>
      </c>
      <c r="B1182" s="4" t="s">
        <v>8720</v>
      </c>
      <c r="C1182" s="4" t="s">
        <v>464</v>
      </c>
      <c r="D1182" s="4">
        <v>51</v>
      </c>
      <c r="E1182" s="4" t="s">
        <v>8721</v>
      </c>
      <c r="F1182" s="4">
        <v>1.11667037010193</v>
      </c>
      <c r="G1182" s="4" t="s">
        <v>8722</v>
      </c>
    </row>
    <row r="1183" spans="1:7">
      <c r="A1183" s="4" t="s">
        <v>21404</v>
      </c>
      <c r="B1183" s="4" t="s">
        <v>21405</v>
      </c>
      <c r="C1183" s="4" t="s">
        <v>464</v>
      </c>
      <c r="D1183" s="4">
        <v>46</v>
      </c>
      <c r="E1183" s="4" t="s">
        <v>21406</v>
      </c>
      <c r="F1183" s="4">
        <v>1.11667037010193</v>
      </c>
      <c r="G1183" s="4" t="s">
        <v>21407</v>
      </c>
    </row>
    <row r="1184" spans="1:7">
      <c r="A1184" s="4" t="s">
        <v>324</v>
      </c>
      <c r="B1184" s="4" t="s">
        <v>5737</v>
      </c>
      <c r="C1184" s="4" t="s">
        <v>464</v>
      </c>
      <c r="D1184" s="4">
        <v>45</v>
      </c>
      <c r="E1184" s="4" t="s">
        <v>5738</v>
      </c>
      <c r="F1184" s="4">
        <v>1.11667037010193</v>
      </c>
      <c r="G1184" s="4" t="s">
        <v>5739</v>
      </c>
    </row>
    <row r="1185" spans="1:7">
      <c r="A1185" s="4" t="s">
        <v>13838</v>
      </c>
      <c r="B1185" s="4" t="s">
        <v>13839</v>
      </c>
      <c r="C1185" s="4" t="s">
        <v>464</v>
      </c>
      <c r="D1185" s="4">
        <v>45</v>
      </c>
      <c r="E1185" s="4" t="s">
        <v>13840</v>
      </c>
      <c r="F1185" s="4">
        <v>1.11667037010193</v>
      </c>
      <c r="G1185" s="4" t="s">
        <v>13841</v>
      </c>
    </row>
    <row r="1186" spans="1:7">
      <c r="A1186" s="4" t="s">
        <v>13774</v>
      </c>
      <c r="B1186" s="4" t="s">
        <v>13775</v>
      </c>
      <c r="C1186" s="4" t="s">
        <v>464</v>
      </c>
      <c r="D1186" s="4">
        <v>43</v>
      </c>
      <c r="E1186" s="4" t="s">
        <v>13776</v>
      </c>
      <c r="F1186" s="4">
        <v>1.11667037010193</v>
      </c>
      <c r="G1186" s="4" t="s">
        <v>13777</v>
      </c>
    </row>
    <row r="1187" spans="1:7">
      <c r="A1187" s="4" t="s">
        <v>10440</v>
      </c>
      <c r="B1187" s="4" t="s">
        <v>10441</v>
      </c>
      <c r="C1187" s="4" t="s">
        <v>464</v>
      </c>
      <c r="D1187" s="4">
        <v>42</v>
      </c>
      <c r="E1187" s="4" t="s">
        <v>10442</v>
      </c>
      <c r="F1187" s="4">
        <v>1.11667037010193</v>
      </c>
      <c r="G1187" s="4" t="s">
        <v>10443</v>
      </c>
    </row>
    <row r="1188" spans="1:7">
      <c r="A1188" s="4" t="s">
        <v>9315</v>
      </c>
      <c r="B1188" s="4" t="s">
        <v>9316</v>
      </c>
      <c r="C1188" s="4" t="s">
        <v>464</v>
      </c>
      <c r="D1188" s="4">
        <v>41</v>
      </c>
      <c r="E1188" s="4" t="s">
        <v>9317</v>
      </c>
      <c r="F1188" s="4">
        <v>1.11667037010193</v>
      </c>
      <c r="G1188" s="4" t="s">
        <v>9318</v>
      </c>
    </row>
    <row r="1189" spans="1:7">
      <c r="A1189" s="4" t="s">
        <v>8137</v>
      </c>
      <c r="B1189" s="4" t="s">
        <v>8138</v>
      </c>
      <c r="C1189" s="4" t="s">
        <v>464</v>
      </c>
      <c r="D1189" s="4">
        <v>40</v>
      </c>
      <c r="E1189" s="4" t="s">
        <v>8139</v>
      </c>
      <c r="F1189" s="4">
        <v>1.11667037010193</v>
      </c>
      <c r="G1189" s="4" t="s">
        <v>8140</v>
      </c>
    </row>
    <row r="1190" spans="1:7">
      <c r="A1190" s="4" t="s">
        <v>10829</v>
      </c>
      <c r="B1190" s="4" t="s">
        <v>10830</v>
      </c>
      <c r="C1190" s="4" t="s">
        <v>464</v>
      </c>
      <c r="D1190" s="4">
        <v>40</v>
      </c>
      <c r="E1190" s="4" t="s">
        <v>10831</v>
      </c>
      <c r="F1190" s="4">
        <v>1.11667037010193</v>
      </c>
      <c r="G1190" s="4" t="s">
        <v>10832</v>
      </c>
    </row>
    <row r="1191" spans="1:7">
      <c r="A1191" s="4" t="s">
        <v>21132</v>
      </c>
      <c r="B1191" s="4" t="s">
        <v>21133</v>
      </c>
      <c r="C1191" s="4" t="s">
        <v>464</v>
      </c>
      <c r="D1191" s="4">
        <v>39</v>
      </c>
      <c r="E1191" s="4" t="s">
        <v>21134</v>
      </c>
      <c r="F1191" s="4">
        <v>1.11667037010193</v>
      </c>
      <c r="G1191" s="4" t="s">
        <v>21135</v>
      </c>
    </row>
    <row r="1192" spans="1:7">
      <c r="A1192" s="4" t="s">
        <v>8993</v>
      </c>
      <c r="B1192" s="4" t="s">
        <v>8994</v>
      </c>
      <c r="C1192" s="4" t="s">
        <v>464</v>
      </c>
      <c r="D1192" s="4">
        <v>37</v>
      </c>
      <c r="E1192" s="4" t="s">
        <v>8995</v>
      </c>
      <c r="F1192" s="4">
        <v>1.11667037010193</v>
      </c>
      <c r="G1192" s="4" t="s">
        <v>8996</v>
      </c>
    </row>
    <row r="1193" spans="1:7">
      <c r="A1193" s="4" t="s">
        <v>3533</v>
      </c>
      <c r="B1193" s="4" t="s">
        <v>3534</v>
      </c>
      <c r="C1193" s="4" t="s">
        <v>464</v>
      </c>
      <c r="D1193" s="4">
        <v>35</v>
      </c>
      <c r="E1193" s="4" t="s">
        <v>3535</v>
      </c>
      <c r="F1193" s="4">
        <v>1.11667037010193</v>
      </c>
      <c r="G1193" s="4" t="s">
        <v>3536</v>
      </c>
    </row>
    <row r="1194" spans="1:7">
      <c r="A1194" s="4" t="s">
        <v>11876</v>
      </c>
      <c r="B1194" s="4" t="s">
        <v>11877</v>
      </c>
      <c r="C1194" s="4" t="s">
        <v>464</v>
      </c>
      <c r="D1194" s="4">
        <v>47</v>
      </c>
      <c r="E1194" s="4" t="s">
        <v>11878</v>
      </c>
      <c r="F1194" s="4">
        <v>1.10970568656921</v>
      </c>
      <c r="G1194" s="4" t="s">
        <v>11879</v>
      </c>
    </row>
    <row r="1195" spans="1:7">
      <c r="A1195" s="4" t="s">
        <v>6373</v>
      </c>
      <c r="B1195" s="4" t="s">
        <v>6374</v>
      </c>
      <c r="C1195" s="4" t="s">
        <v>464</v>
      </c>
      <c r="D1195" s="4">
        <v>44</v>
      </c>
      <c r="E1195" s="4" t="s">
        <v>6375</v>
      </c>
      <c r="F1195" s="4">
        <v>1.10970568656921</v>
      </c>
      <c r="G1195" s="4" t="s">
        <v>6376</v>
      </c>
    </row>
    <row r="1196" spans="1:7">
      <c r="A1196" s="4" t="s">
        <v>15363</v>
      </c>
      <c r="B1196" s="4" t="s">
        <v>15364</v>
      </c>
      <c r="C1196" s="4" t="s">
        <v>464</v>
      </c>
      <c r="D1196" s="4">
        <v>44</v>
      </c>
      <c r="E1196" s="4" t="s">
        <v>15365</v>
      </c>
      <c r="F1196" s="4">
        <v>1.10970568656921</v>
      </c>
      <c r="G1196" s="4" t="s">
        <v>15366</v>
      </c>
    </row>
    <row r="1197" spans="1:7">
      <c r="A1197" s="4" t="s">
        <v>13191</v>
      </c>
      <c r="B1197" s="4" t="s">
        <v>13192</v>
      </c>
      <c r="C1197" s="4" t="s">
        <v>464</v>
      </c>
      <c r="D1197" s="4">
        <v>43</v>
      </c>
      <c r="E1197" s="4" t="s">
        <v>13193</v>
      </c>
      <c r="F1197" s="4">
        <v>1.10970568656921</v>
      </c>
      <c r="G1197" s="4" t="s">
        <v>13194</v>
      </c>
    </row>
    <row r="1198" spans="1:7">
      <c r="A1198" s="4" t="s">
        <v>515</v>
      </c>
      <c r="B1198" s="4" t="s">
        <v>516</v>
      </c>
      <c r="C1198" s="4" t="s">
        <v>464</v>
      </c>
      <c r="D1198" s="4">
        <v>41</v>
      </c>
      <c r="E1198" s="4" t="s">
        <v>517</v>
      </c>
      <c r="F1198" s="4">
        <v>1.10970568656921</v>
      </c>
      <c r="G1198" s="4" t="s">
        <v>518</v>
      </c>
    </row>
    <row r="1199" spans="1:7">
      <c r="A1199" s="4" t="s">
        <v>9897</v>
      </c>
      <c r="B1199" s="4" t="s">
        <v>9898</v>
      </c>
      <c r="C1199" s="4" t="s">
        <v>464</v>
      </c>
      <c r="D1199" s="4">
        <v>41</v>
      </c>
      <c r="E1199" s="4" t="s">
        <v>9899</v>
      </c>
      <c r="F1199" s="4">
        <v>1.10970568656921</v>
      </c>
      <c r="G1199" s="4" t="s">
        <v>9900</v>
      </c>
    </row>
    <row r="1200" spans="1:7">
      <c r="A1200" s="4" t="s">
        <v>23380</v>
      </c>
      <c r="B1200" s="4" t="s">
        <v>23381</v>
      </c>
      <c r="C1200" s="4" t="s">
        <v>464</v>
      </c>
      <c r="D1200" s="4">
        <v>40</v>
      </c>
      <c r="E1200" s="4" t="s">
        <v>23382</v>
      </c>
      <c r="F1200" s="4">
        <v>1.10970568656921</v>
      </c>
      <c r="G1200" s="4" t="s">
        <v>23383</v>
      </c>
    </row>
    <row r="1201" spans="1:7">
      <c r="A1201" s="4" t="s">
        <v>26327</v>
      </c>
      <c r="B1201" s="4" t="s">
        <v>26328</v>
      </c>
      <c r="C1201" s="4" t="s">
        <v>464</v>
      </c>
      <c r="D1201" s="4">
        <v>40</v>
      </c>
      <c r="E1201" s="4" t="s">
        <v>26329</v>
      </c>
      <c r="F1201" s="4">
        <v>1.10970568656921</v>
      </c>
      <c r="G1201" s="4" t="s">
        <v>26330</v>
      </c>
    </row>
    <row r="1202" spans="1:7">
      <c r="A1202" s="4" t="s">
        <v>32384</v>
      </c>
      <c r="B1202" s="4" t="s">
        <v>32385</v>
      </c>
      <c r="C1202" s="4" t="s">
        <v>464</v>
      </c>
      <c r="D1202" s="4">
        <v>38</v>
      </c>
      <c r="E1202" s="4" t="s">
        <v>32386</v>
      </c>
      <c r="F1202" s="4">
        <v>1.10970568656921</v>
      </c>
      <c r="G1202" s="4" t="s">
        <v>32387</v>
      </c>
    </row>
    <row r="1203" spans="1:7">
      <c r="A1203" s="4" t="s">
        <v>22468</v>
      </c>
      <c r="B1203" s="4" t="s">
        <v>22469</v>
      </c>
      <c r="C1203" s="4" t="s">
        <v>464</v>
      </c>
      <c r="D1203" s="4">
        <v>38</v>
      </c>
      <c r="E1203" s="4" t="s">
        <v>22470</v>
      </c>
      <c r="F1203" s="4">
        <v>1.10970568656921</v>
      </c>
      <c r="G1203" s="4" t="s">
        <v>22471</v>
      </c>
    </row>
    <row r="1204" spans="1:7">
      <c r="A1204" s="4" t="s">
        <v>26435</v>
      </c>
      <c r="B1204" s="4" t="s">
        <v>26436</v>
      </c>
      <c r="C1204" s="4" t="s">
        <v>464</v>
      </c>
      <c r="D1204" s="4">
        <v>44</v>
      </c>
      <c r="E1204" s="4" t="s">
        <v>26437</v>
      </c>
      <c r="F1204" s="4">
        <v>1.10537600517273</v>
      </c>
      <c r="G1204" s="4" t="s">
        <v>26438</v>
      </c>
    </row>
    <row r="1205" spans="1:7">
      <c r="A1205" s="4" t="s">
        <v>22636</v>
      </c>
      <c r="B1205" s="4" t="s">
        <v>22637</v>
      </c>
      <c r="C1205" s="4" t="s">
        <v>464</v>
      </c>
      <c r="D1205" s="4">
        <v>40</v>
      </c>
      <c r="E1205" s="4" t="s">
        <v>22638</v>
      </c>
      <c r="F1205" s="4">
        <v>1.10537600517273</v>
      </c>
      <c r="G1205" s="4" t="s">
        <v>22639</v>
      </c>
    </row>
    <row r="1206" spans="1:7">
      <c r="A1206" s="4" t="s">
        <v>3262</v>
      </c>
      <c r="B1206" s="4" t="s">
        <v>3263</v>
      </c>
      <c r="C1206" s="4" t="s">
        <v>464</v>
      </c>
      <c r="D1206" s="4">
        <v>46</v>
      </c>
      <c r="E1206" s="4" t="s">
        <v>3264</v>
      </c>
      <c r="F1206" s="4">
        <v>1.10186171531677</v>
      </c>
      <c r="G1206" s="4" t="s">
        <v>3265</v>
      </c>
    </row>
    <row r="1207" spans="1:7">
      <c r="A1207" s="4" t="s">
        <v>16930</v>
      </c>
      <c r="B1207" s="4" t="s">
        <v>16931</v>
      </c>
      <c r="C1207" s="4" t="s">
        <v>464</v>
      </c>
      <c r="D1207" s="4">
        <v>44</v>
      </c>
      <c r="E1207" s="4" t="s">
        <v>16932</v>
      </c>
      <c r="F1207" s="4">
        <v>1.10186171531677</v>
      </c>
      <c r="G1207" s="4" t="s">
        <v>16933</v>
      </c>
    </row>
    <row r="1208" spans="1:7">
      <c r="A1208" s="4" t="s">
        <v>14987</v>
      </c>
      <c r="B1208" s="4" t="s">
        <v>14988</v>
      </c>
      <c r="C1208" s="4" t="s">
        <v>464</v>
      </c>
      <c r="D1208" s="4">
        <v>44</v>
      </c>
      <c r="E1208" s="4" t="s">
        <v>14989</v>
      </c>
      <c r="F1208" s="4">
        <v>1.10186171531677</v>
      </c>
      <c r="G1208" s="4" t="s">
        <v>14990</v>
      </c>
    </row>
    <row r="1209" spans="1:7">
      <c r="A1209" s="4" t="s">
        <v>9120</v>
      </c>
      <c r="B1209" s="4" t="s">
        <v>9121</v>
      </c>
      <c r="C1209" s="4" t="s">
        <v>464</v>
      </c>
      <c r="D1209" s="4">
        <v>42</v>
      </c>
      <c r="E1209" s="4" t="s">
        <v>9122</v>
      </c>
      <c r="F1209" s="4">
        <v>1.10186171531677</v>
      </c>
      <c r="G1209" s="4" t="s">
        <v>9123</v>
      </c>
    </row>
    <row r="1210" spans="1:7">
      <c r="A1210" s="4" t="s">
        <v>3447</v>
      </c>
      <c r="B1210" s="4" t="s">
        <v>3448</v>
      </c>
      <c r="C1210" s="4" t="s">
        <v>464</v>
      </c>
      <c r="D1210" s="4">
        <v>41</v>
      </c>
      <c r="E1210" s="4" t="s">
        <v>3449</v>
      </c>
      <c r="F1210" s="4">
        <v>1.10186171531677</v>
      </c>
      <c r="G1210" s="4" t="s">
        <v>3450</v>
      </c>
    </row>
    <row r="1211" spans="1:7">
      <c r="A1211" s="4" t="s">
        <v>8826</v>
      </c>
      <c r="B1211" s="4" t="s">
        <v>8827</v>
      </c>
      <c r="C1211" s="4" t="s">
        <v>464</v>
      </c>
      <c r="D1211" s="4">
        <v>41</v>
      </c>
      <c r="E1211" s="4" t="s">
        <v>8828</v>
      </c>
      <c r="F1211" s="4">
        <v>1.10186171531677</v>
      </c>
      <c r="G1211" s="4" t="s">
        <v>8829</v>
      </c>
    </row>
    <row r="1212" spans="1:7">
      <c r="A1212" s="4" t="s">
        <v>11390</v>
      </c>
      <c r="B1212" s="4" t="s">
        <v>11391</v>
      </c>
      <c r="C1212" s="4" t="s">
        <v>464</v>
      </c>
      <c r="D1212" s="4">
        <v>41</v>
      </c>
      <c r="E1212" s="4" t="s">
        <v>11392</v>
      </c>
      <c r="F1212" s="4">
        <v>1.10186171531677</v>
      </c>
      <c r="G1212" s="4" t="s">
        <v>11393</v>
      </c>
    </row>
    <row r="1213" spans="1:7">
      <c r="A1213" s="4" t="s">
        <v>18341</v>
      </c>
      <c r="B1213" s="4" t="s">
        <v>18342</v>
      </c>
      <c r="C1213" s="4" t="s">
        <v>464</v>
      </c>
      <c r="D1213" s="4">
        <v>40</v>
      </c>
      <c r="E1213" s="4" t="s">
        <v>18343</v>
      </c>
      <c r="F1213" s="4">
        <v>1.10186171531677</v>
      </c>
      <c r="G1213" s="4" t="s">
        <v>18344</v>
      </c>
    </row>
    <row r="1214" spans="1:7">
      <c r="A1214" s="4" t="s">
        <v>11107</v>
      </c>
      <c r="B1214" s="4" t="s">
        <v>11108</v>
      </c>
      <c r="C1214" s="4" t="s">
        <v>464</v>
      </c>
      <c r="D1214" s="4">
        <v>32</v>
      </c>
      <c r="E1214" s="4" t="s">
        <v>11109</v>
      </c>
      <c r="F1214" s="4">
        <v>1.10186171531677</v>
      </c>
      <c r="G1214" s="4" t="s">
        <v>11110</v>
      </c>
    </row>
    <row r="1215" spans="1:7">
      <c r="A1215" s="4" t="s">
        <v>5246</v>
      </c>
      <c r="B1215" s="4" t="s">
        <v>5247</v>
      </c>
      <c r="C1215" s="4" t="s">
        <v>464</v>
      </c>
      <c r="D1215" s="4">
        <v>49</v>
      </c>
      <c r="E1215" s="4" t="s">
        <v>5248</v>
      </c>
      <c r="F1215" s="4">
        <v>1.09756374359131</v>
      </c>
      <c r="G1215" s="4" t="s">
        <v>5249</v>
      </c>
    </row>
    <row r="1216" spans="1:7">
      <c r="A1216" s="4" t="s">
        <v>8727</v>
      </c>
      <c r="B1216" s="4" t="s">
        <v>8728</v>
      </c>
      <c r="C1216" s="4" t="s">
        <v>464</v>
      </c>
      <c r="D1216" s="4">
        <v>48</v>
      </c>
      <c r="E1216" s="4" t="s">
        <v>8729</v>
      </c>
      <c r="F1216" s="4">
        <v>1.09756374359131</v>
      </c>
      <c r="G1216" s="4" t="s">
        <v>8730</v>
      </c>
    </row>
    <row r="1217" spans="1:7">
      <c r="A1217" s="4" t="s">
        <v>4835</v>
      </c>
      <c r="B1217" s="4" t="s">
        <v>4836</v>
      </c>
      <c r="C1217" s="4" t="s">
        <v>464</v>
      </c>
      <c r="D1217" s="4">
        <v>46</v>
      </c>
      <c r="E1217" s="4" t="s">
        <v>4837</v>
      </c>
      <c r="F1217" s="4">
        <v>1.09756374359131</v>
      </c>
      <c r="G1217" s="4" t="s">
        <v>4838</v>
      </c>
    </row>
    <row r="1218" spans="1:7">
      <c r="A1218" s="4" t="s">
        <v>18110</v>
      </c>
      <c r="B1218" s="4" t="s">
        <v>18111</v>
      </c>
      <c r="C1218" s="4" t="s">
        <v>464</v>
      </c>
      <c r="D1218" s="4">
        <v>45</v>
      </c>
      <c r="E1218" s="4" t="s">
        <v>18112</v>
      </c>
      <c r="F1218" s="4">
        <v>1.09756374359131</v>
      </c>
      <c r="G1218" s="4" t="s">
        <v>18113</v>
      </c>
    </row>
    <row r="1219" spans="1:7">
      <c r="A1219" s="4" t="s">
        <v>27216</v>
      </c>
      <c r="B1219" s="4" t="s">
        <v>27217</v>
      </c>
      <c r="C1219" s="4" t="s">
        <v>464</v>
      </c>
      <c r="D1219" s="4">
        <v>37</v>
      </c>
      <c r="E1219" s="4" t="s">
        <v>27218</v>
      </c>
      <c r="F1219" s="4">
        <v>1.09756374359131</v>
      </c>
      <c r="G1219" s="4" t="s">
        <v>27219</v>
      </c>
    </row>
    <row r="1220" spans="1:7">
      <c r="A1220" s="4" t="s">
        <v>24937</v>
      </c>
      <c r="B1220" s="4" t="s">
        <v>24938</v>
      </c>
      <c r="C1220" s="4" t="s">
        <v>464</v>
      </c>
      <c r="D1220" s="4">
        <v>34</v>
      </c>
      <c r="E1220" s="4" t="s">
        <v>24939</v>
      </c>
      <c r="F1220" s="4">
        <v>1.09756374359131</v>
      </c>
      <c r="G1220" s="4" t="s">
        <v>24940</v>
      </c>
    </row>
    <row r="1221" spans="1:7">
      <c r="A1221" s="4" t="s">
        <v>23832</v>
      </c>
      <c r="B1221" s="4" t="s">
        <v>23833</v>
      </c>
      <c r="C1221" s="4" t="s">
        <v>464</v>
      </c>
      <c r="D1221" s="4">
        <v>33</v>
      </c>
      <c r="E1221" s="4" t="s">
        <v>23834</v>
      </c>
      <c r="F1221" s="4">
        <v>1.09756374359131</v>
      </c>
      <c r="G1221" s="4" t="s">
        <v>23835</v>
      </c>
    </row>
    <row r="1222" spans="1:7">
      <c r="A1222" s="4" t="s">
        <v>10349</v>
      </c>
      <c r="B1222" s="4" t="s">
        <v>10350</v>
      </c>
      <c r="C1222" s="4" t="s">
        <v>551</v>
      </c>
      <c r="D1222" s="4">
        <v>25</v>
      </c>
      <c r="E1222" s="4" t="s">
        <v>10351</v>
      </c>
      <c r="F1222" s="4">
        <v>1.09756374359131</v>
      </c>
      <c r="G1222" s="4" t="s">
        <v>10352</v>
      </c>
    </row>
    <row r="1223" spans="1:7">
      <c r="A1223" s="4" t="s">
        <v>14476</v>
      </c>
      <c r="B1223" s="4" t="s">
        <v>14477</v>
      </c>
      <c r="C1223" s="4" t="s">
        <v>464</v>
      </c>
      <c r="D1223" s="4">
        <v>22</v>
      </c>
      <c r="E1223" s="4" t="s">
        <v>14478</v>
      </c>
      <c r="F1223" s="4">
        <v>1.09756374359131</v>
      </c>
      <c r="G1223" s="4" t="s">
        <v>14479</v>
      </c>
    </row>
    <row r="1224" spans="1:7">
      <c r="A1224" s="4" t="s">
        <v>17874</v>
      </c>
      <c r="B1224" s="4" t="s">
        <v>17875</v>
      </c>
      <c r="C1224" s="4" t="s">
        <v>551</v>
      </c>
      <c r="D1224" s="4">
        <v>22</v>
      </c>
      <c r="E1224" s="4" t="s">
        <v>17876</v>
      </c>
      <c r="F1224" s="4">
        <v>1.09756374359131</v>
      </c>
      <c r="G1224" s="4" t="s">
        <v>17877</v>
      </c>
    </row>
    <row r="1225" spans="1:7">
      <c r="A1225" s="4" t="s">
        <v>19676</v>
      </c>
      <c r="B1225" s="4" t="s">
        <v>19677</v>
      </c>
      <c r="C1225" s="4" t="s">
        <v>551</v>
      </c>
      <c r="D1225" s="4">
        <v>18</v>
      </c>
      <c r="E1225" s="4" t="s">
        <v>19678</v>
      </c>
      <c r="F1225" s="4">
        <v>1.09756374359131</v>
      </c>
      <c r="G1225" s="4" t="s">
        <v>19679</v>
      </c>
    </row>
    <row r="1226" spans="1:7">
      <c r="A1226" s="4" t="s">
        <v>20577</v>
      </c>
      <c r="B1226" s="4" t="s">
        <v>20578</v>
      </c>
      <c r="C1226" s="4" t="s">
        <v>551</v>
      </c>
      <c r="D1226" s="4">
        <v>16</v>
      </c>
      <c r="E1226" s="4" t="s">
        <v>20579</v>
      </c>
      <c r="F1226" s="4">
        <v>1.09756374359131</v>
      </c>
      <c r="G1226" s="4" t="s">
        <v>20580</v>
      </c>
    </row>
    <row r="1227" spans="1:7">
      <c r="A1227" s="4" t="s">
        <v>10329</v>
      </c>
      <c r="B1227" s="4" t="s">
        <v>10330</v>
      </c>
      <c r="C1227" s="4" t="s">
        <v>464</v>
      </c>
      <c r="D1227" s="4">
        <v>43</v>
      </c>
      <c r="E1227" s="4" t="s">
        <v>10331</v>
      </c>
      <c r="F1227" s="4">
        <v>1.09565484523773</v>
      </c>
      <c r="G1227" s="4" t="s">
        <v>10332</v>
      </c>
    </row>
    <row r="1228" spans="1:7">
      <c r="A1228" s="4" t="s">
        <v>761</v>
      </c>
      <c r="B1228" s="4" t="s">
        <v>762</v>
      </c>
      <c r="C1228" s="4" t="s">
        <v>464</v>
      </c>
      <c r="D1228" s="4">
        <v>42</v>
      </c>
      <c r="E1228" s="4" t="s">
        <v>763</v>
      </c>
      <c r="F1228" s="4">
        <v>1.09375810623169</v>
      </c>
      <c r="G1228" s="4" t="s">
        <v>764</v>
      </c>
    </row>
    <row r="1229" spans="1:7">
      <c r="A1229" s="4" t="s">
        <v>7338</v>
      </c>
      <c r="B1229" s="4" t="s">
        <v>7339</v>
      </c>
      <c r="C1229" s="4" t="s">
        <v>464</v>
      </c>
      <c r="D1229" s="4">
        <v>46</v>
      </c>
      <c r="E1229" s="4" t="s">
        <v>7340</v>
      </c>
      <c r="F1229" s="4">
        <v>1.0896772146225</v>
      </c>
      <c r="G1229" s="4" t="s">
        <v>7341</v>
      </c>
    </row>
    <row r="1230" spans="1:7">
      <c r="A1230" s="4" t="s">
        <v>2896</v>
      </c>
      <c r="B1230" s="4" t="s">
        <v>2897</v>
      </c>
      <c r="C1230" s="4" t="s">
        <v>464</v>
      </c>
      <c r="D1230" s="4">
        <v>49</v>
      </c>
      <c r="E1230" s="4" t="s">
        <v>2898</v>
      </c>
      <c r="F1230" s="4">
        <v>1.08815717697144</v>
      </c>
      <c r="G1230" s="4" t="s">
        <v>2899</v>
      </c>
    </row>
    <row r="1231" spans="1:7">
      <c r="A1231" s="4" t="s">
        <v>13510</v>
      </c>
      <c r="B1231" s="4" t="s">
        <v>13511</v>
      </c>
      <c r="C1231" s="4" t="s">
        <v>464</v>
      </c>
      <c r="D1231" s="4">
        <v>45</v>
      </c>
      <c r="E1231" s="4" t="s">
        <v>13512</v>
      </c>
      <c r="F1231" s="4">
        <v>1.08815717697144</v>
      </c>
      <c r="G1231" s="4" t="s">
        <v>13513</v>
      </c>
    </row>
    <row r="1232" spans="1:7">
      <c r="A1232" s="4" t="s">
        <v>13682</v>
      </c>
      <c r="B1232" s="4" t="s">
        <v>13683</v>
      </c>
      <c r="C1232" s="4" t="s">
        <v>464</v>
      </c>
      <c r="D1232" s="4">
        <v>44</v>
      </c>
      <c r="E1232" s="4" t="s">
        <v>13684</v>
      </c>
      <c r="F1232" s="4">
        <v>1.08815717697144</v>
      </c>
      <c r="G1232" s="4" t="s">
        <v>13685</v>
      </c>
    </row>
    <row r="1233" spans="1:7">
      <c r="A1233" s="4" t="s">
        <v>8929</v>
      </c>
      <c r="B1233" s="4" t="s">
        <v>8930</v>
      </c>
      <c r="C1233" s="4" t="s">
        <v>464</v>
      </c>
      <c r="D1233" s="4">
        <v>43</v>
      </c>
      <c r="E1233" s="4" t="s">
        <v>8931</v>
      </c>
      <c r="F1233" s="4">
        <v>1.08815717697144</v>
      </c>
      <c r="G1233" s="4" t="s">
        <v>8932</v>
      </c>
    </row>
    <row r="1234" spans="1:7">
      <c r="A1234" s="4" t="s">
        <v>6138</v>
      </c>
      <c r="B1234" s="4" t="s">
        <v>6139</v>
      </c>
      <c r="C1234" s="4" t="s">
        <v>551</v>
      </c>
      <c r="D1234" s="4">
        <v>20</v>
      </c>
      <c r="E1234" s="4" t="s">
        <v>6140</v>
      </c>
      <c r="F1234" s="4">
        <v>1.08815717697144</v>
      </c>
      <c r="G1234" s="4" t="s">
        <v>6141</v>
      </c>
    </row>
    <row r="1235" spans="1:7">
      <c r="A1235" s="4" t="s">
        <v>11215</v>
      </c>
      <c r="B1235" s="4" t="s">
        <v>11216</v>
      </c>
      <c r="C1235" s="4" t="s">
        <v>464</v>
      </c>
      <c r="D1235" s="4">
        <v>43</v>
      </c>
      <c r="E1235" s="4" t="s">
        <v>11217</v>
      </c>
      <c r="F1235" s="4">
        <v>1.08281469345093</v>
      </c>
      <c r="G1235" s="4" t="s">
        <v>11218</v>
      </c>
    </row>
    <row r="1236" spans="1:7">
      <c r="A1236" s="4" t="s">
        <v>13089</v>
      </c>
      <c r="B1236" s="4" t="s">
        <v>13090</v>
      </c>
      <c r="C1236" s="4" t="s">
        <v>464</v>
      </c>
      <c r="D1236" s="4">
        <v>42</v>
      </c>
      <c r="E1236" s="4" t="s">
        <v>13091</v>
      </c>
      <c r="F1236" s="4">
        <v>1.08281469345093</v>
      </c>
      <c r="G1236" s="4" t="s">
        <v>13092</v>
      </c>
    </row>
    <row r="1237" spans="1:7">
      <c r="A1237" s="4" t="s">
        <v>4863</v>
      </c>
      <c r="B1237" s="4" t="s">
        <v>4864</v>
      </c>
      <c r="C1237" s="4" t="s">
        <v>551</v>
      </c>
      <c r="D1237" s="4">
        <v>22</v>
      </c>
      <c r="E1237" s="4" t="s">
        <v>4865</v>
      </c>
      <c r="F1237" s="4">
        <v>1.08281469345093</v>
      </c>
      <c r="G1237" s="4" t="s">
        <v>4866</v>
      </c>
    </row>
    <row r="1238" spans="1:7">
      <c r="A1238" s="4" t="s">
        <v>8631</v>
      </c>
      <c r="B1238" s="4" t="s">
        <v>8632</v>
      </c>
      <c r="C1238" s="4" t="s">
        <v>464</v>
      </c>
      <c r="D1238" s="4">
        <v>46</v>
      </c>
      <c r="E1238" s="4" t="s">
        <v>8633</v>
      </c>
      <c r="F1238" s="4">
        <v>1.07971966266632</v>
      </c>
      <c r="G1238" s="4" t="s">
        <v>8634</v>
      </c>
    </row>
    <row r="1239" spans="1:7">
      <c r="A1239" s="4" t="s">
        <v>24988</v>
      </c>
      <c r="B1239" s="4" t="s">
        <v>24989</v>
      </c>
      <c r="C1239" s="4" t="s">
        <v>464</v>
      </c>
      <c r="D1239" s="4">
        <v>42</v>
      </c>
      <c r="E1239" s="4" t="s">
        <v>24990</v>
      </c>
      <c r="F1239" s="4">
        <v>1.07971966266632</v>
      </c>
      <c r="G1239" s="4" t="s">
        <v>24991</v>
      </c>
    </row>
    <row r="1240" spans="1:7">
      <c r="A1240" s="4" t="s">
        <v>25495</v>
      </c>
      <c r="B1240" s="4" t="s">
        <v>25496</v>
      </c>
      <c r="C1240" s="4" t="s">
        <v>464</v>
      </c>
      <c r="D1240" s="4">
        <v>42</v>
      </c>
      <c r="E1240" s="4" t="s">
        <v>25497</v>
      </c>
      <c r="F1240" s="4">
        <v>1.07971966266632</v>
      </c>
      <c r="G1240" s="4" t="s">
        <v>25498</v>
      </c>
    </row>
    <row r="1241" spans="1:7">
      <c r="A1241" s="4" t="s">
        <v>11195</v>
      </c>
      <c r="B1241" s="4" t="s">
        <v>11196</v>
      </c>
      <c r="C1241" s="4" t="s">
        <v>464</v>
      </c>
      <c r="D1241" s="4">
        <v>39</v>
      </c>
      <c r="E1241" s="4" t="s">
        <v>11197</v>
      </c>
      <c r="F1241" s="4">
        <v>1.07971966266632</v>
      </c>
      <c r="G1241" s="4" t="s">
        <v>11198</v>
      </c>
    </row>
    <row r="1242" spans="1:7">
      <c r="A1242" s="4" t="s">
        <v>12206</v>
      </c>
      <c r="B1242" s="4" t="s">
        <v>12207</v>
      </c>
      <c r="C1242" s="4" t="s">
        <v>464</v>
      </c>
      <c r="D1242" s="4">
        <v>37</v>
      </c>
      <c r="E1242" s="4" t="s">
        <v>12208</v>
      </c>
      <c r="F1242" s="4">
        <v>1.07971966266632</v>
      </c>
      <c r="G1242" s="4" t="s">
        <v>12209</v>
      </c>
    </row>
    <row r="1243" spans="1:7">
      <c r="A1243" s="4" t="s">
        <v>12720</v>
      </c>
      <c r="B1243" s="4" t="s">
        <v>12721</v>
      </c>
      <c r="C1243" s="4" t="s">
        <v>464</v>
      </c>
      <c r="D1243" s="4">
        <v>43</v>
      </c>
      <c r="E1243" s="4" t="s">
        <v>12722</v>
      </c>
      <c r="F1243" s="4">
        <v>1.0770560503006</v>
      </c>
      <c r="G1243" s="4" t="s">
        <v>12723</v>
      </c>
    </row>
    <row r="1244" spans="1:7">
      <c r="A1244" s="4" t="s">
        <v>21264</v>
      </c>
      <c r="B1244" s="4" t="s">
        <v>21265</v>
      </c>
      <c r="C1244" s="4" t="s">
        <v>464</v>
      </c>
      <c r="D1244" s="4">
        <v>44</v>
      </c>
      <c r="E1244" s="4" t="s">
        <v>21266</v>
      </c>
      <c r="F1244" s="4">
        <v>1.07423961162567</v>
      </c>
      <c r="G1244" s="4" t="s">
        <v>21267</v>
      </c>
    </row>
    <row r="1245" spans="1:7">
      <c r="A1245" s="4" t="s">
        <v>4703</v>
      </c>
      <c r="B1245" s="4" t="s">
        <v>4704</v>
      </c>
      <c r="C1245" s="4" t="s">
        <v>464</v>
      </c>
      <c r="D1245" s="4">
        <v>43</v>
      </c>
      <c r="E1245" s="4" t="s">
        <v>4705</v>
      </c>
      <c r="F1245" s="4">
        <v>1.06982409954071</v>
      </c>
      <c r="G1245" s="4" t="s">
        <v>4706</v>
      </c>
    </row>
    <row r="1246" spans="1:7">
      <c r="A1246" s="4" t="s">
        <v>26961</v>
      </c>
      <c r="B1246" s="4" t="s">
        <v>26962</v>
      </c>
      <c r="C1246" s="4" t="s">
        <v>464</v>
      </c>
      <c r="D1246" s="4">
        <v>43</v>
      </c>
      <c r="E1246" s="4" t="s">
        <v>26963</v>
      </c>
      <c r="F1246" s="4">
        <v>1.06982409954071</v>
      </c>
      <c r="G1246" s="4" t="s">
        <v>26964</v>
      </c>
    </row>
    <row r="1247" spans="1:7">
      <c r="A1247" s="4" t="s">
        <v>400</v>
      </c>
      <c r="B1247" s="4" t="s">
        <v>11542</v>
      </c>
      <c r="C1247" s="4" t="s">
        <v>464</v>
      </c>
      <c r="D1247" s="4">
        <v>42</v>
      </c>
      <c r="E1247" s="4" t="s">
        <v>11543</v>
      </c>
      <c r="F1247" s="4">
        <v>1.06982409954071</v>
      </c>
      <c r="G1247" s="4" t="s">
        <v>11544</v>
      </c>
    </row>
    <row r="1248" spans="1:7">
      <c r="A1248" s="4" t="s">
        <v>47488</v>
      </c>
      <c r="B1248" s="4" t="s">
        <v>47489</v>
      </c>
      <c r="C1248" s="4" t="s">
        <v>464</v>
      </c>
      <c r="D1248" s="4">
        <v>42</v>
      </c>
      <c r="E1248" s="4" t="s">
        <v>47490</v>
      </c>
      <c r="F1248" s="4">
        <v>1.06982409954071</v>
      </c>
      <c r="G1248" s="4" t="s">
        <v>47491</v>
      </c>
    </row>
    <row r="1249" spans="1:7">
      <c r="A1249" s="4" t="s">
        <v>8866</v>
      </c>
      <c r="B1249" s="4" t="s">
        <v>8867</v>
      </c>
      <c r="C1249" s="4" t="s">
        <v>464</v>
      </c>
      <c r="D1249" s="4">
        <v>29</v>
      </c>
      <c r="E1249" s="4" t="s">
        <v>8868</v>
      </c>
      <c r="F1249" s="4">
        <v>1.06982409954071</v>
      </c>
      <c r="G1249" s="4" t="s">
        <v>8869</v>
      </c>
    </row>
    <row r="1250" spans="1:7">
      <c r="A1250" s="4" t="s">
        <v>3314</v>
      </c>
      <c r="B1250" s="4" t="s">
        <v>3315</v>
      </c>
      <c r="C1250" s="4" t="s">
        <v>464</v>
      </c>
      <c r="D1250" s="4">
        <v>50</v>
      </c>
      <c r="E1250" s="4" t="s">
        <v>3316</v>
      </c>
      <c r="F1250" s="4">
        <v>1.06472384929657</v>
      </c>
      <c r="G1250" s="4" t="s">
        <v>3317</v>
      </c>
    </row>
    <row r="1251" spans="1:7">
      <c r="A1251" s="4" t="s">
        <v>8643</v>
      </c>
      <c r="B1251" s="4" t="s">
        <v>8644</v>
      </c>
      <c r="C1251" s="4" t="s">
        <v>464</v>
      </c>
      <c r="D1251" s="4">
        <v>41</v>
      </c>
      <c r="E1251" s="4" t="s">
        <v>8645</v>
      </c>
      <c r="F1251" s="4">
        <v>1.06472384929657</v>
      </c>
      <c r="G1251" s="4" t="s">
        <v>8646</v>
      </c>
    </row>
    <row r="1252" spans="1:7">
      <c r="A1252" s="4" t="s">
        <v>8308</v>
      </c>
      <c r="B1252" s="4" t="s">
        <v>8309</v>
      </c>
      <c r="C1252" s="4" t="s">
        <v>464</v>
      </c>
      <c r="D1252" s="4">
        <v>40</v>
      </c>
      <c r="E1252" s="4" t="s">
        <v>8310</v>
      </c>
      <c r="F1252" s="4">
        <v>1.06472384929657</v>
      </c>
      <c r="G1252" s="4" t="s">
        <v>8311</v>
      </c>
    </row>
    <row r="1253" spans="1:7">
      <c r="A1253" s="4" t="s">
        <v>27092</v>
      </c>
      <c r="B1253" s="4" t="s">
        <v>27093</v>
      </c>
      <c r="C1253" s="4" t="s">
        <v>464</v>
      </c>
      <c r="D1253" s="4">
        <v>40</v>
      </c>
      <c r="E1253" s="4" t="s">
        <v>27094</v>
      </c>
      <c r="F1253" s="4">
        <v>1.06472384929657</v>
      </c>
      <c r="G1253" s="4" t="s">
        <v>27095</v>
      </c>
    </row>
    <row r="1254" spans="1:7">
      <c r="A1254" s="4" t="s">
        <v>18625</v>
      </c>
      <c r="B1254" s="4" t="s">
        <v>18626</v>
      </c>
      <c r="C1254" s="4" t="s">
        <v>464</v>
      </c>
      <c r="D1254" s="4">
        <v>38</v>
      </c>
      <c r="E1254" s="4" t="s">
        <v>18627</v>
      </c>
      <c r="F1254" s="4">
        <v>1.06472384929657</v>
      </c>
      <c r="G1254" s="4" t="s">
        <v>18628</v>
      </c>
    </row>
    <row r="1255" spans="1:7">
      <c r="A1255" s="4" t="s">
        <v>54394</v>
      </c>
      <c r="B1255" s="4" t="s">
        <v>54395</v>
      </c>
      <c r="C1255" s="4" t="s">
        <v>464</v>
      </c>
      <c r="D1255" s="4">
        <v>38</v>
      </c>
      <c r="E1255" s="4" t="s">
        <v>54396</v>
      </c>
      <c r="F1255" s="4">
        <v>1.06472384929657</v>
      </c>
      <c r="G1255" s="4" t="s">
        <v>54397</v>
      </c>
    </row>
    <row r="1256" spans="1:7">
      <c r="A1256" s="4" t="s">
        <v>37548</v>
      </c>
      <c r="B1256" s="4" t="s">
        <v>37549</v>
      </c>
      <c r="C1256" s="4" t="s">
        <v>464</v>
      </c>
      <c r="D1256" s="4">
        <v>37</v>
      </c>
      <c r="E1256" s="4" t="s">
        <v>37550</v>
      </c>
      <c r="F1256" s="4">
        <v>1.06472384929657</v>
      </c>
      <c r="G1256" s="4" t="s">
        <v>37551</v>
      </c>
    </row>
    <row r="1257" spans="1:7">
      <c r="A1257" s="4" t="s">
        <v>42350</v>
      </c>
      <c r="B1257" s="4" t="s">
        <v>42351</v>
      </c>
      <c r="C1257" s="4" t="s">
        <v>464</v>
      </c>
      <c r="D1257" s="4">
        <v>36</v>
      </c>
      <c r="E1257" s="4" t="s">
        <v>42352</v>
      </c>
      <c r="F1257" s="4">
        <v>1.06472384929657</v>
      </c>
      <c r="G1257" s="4" t="s">
        <v>42353</v>
      </c>
    </row>
    <row r="1258" spans="1:7">
      <c r="A1258" s="4" t="s">
        <v>45520</v>
      </c>
      <c r="B1258" s="4" t="s">
        <v>45521</v>
      </c>
      <c r="C1258" s="4" t="s">
        <v>464</v>
      </c>
      <c r="D1258" s="4">
        <v>36</v>
      </c>
      <c r="E1258" s="4" t="s">
        <v>45522</v>
      </c>
      <c r="F1258" s="4">
        <v>1.06472384929657</v>
      </c>
      <c r="G1258" s="4" t="s">
        <v>45523</v>
      </c>
    </row>
    <row r="1259" spans="1:7">
      <c r="A1259" s="4" t="s">
        <v>43566</v>
      </c>
      <c r="B1259" s="4" t="s">
        <v>43567</v>
      </c>
      <c r="C1259" s="4" t="s">
        <v>464</v>
      </c>
      <c r="D1259" s="4">
        <v>36</v>
      </c>
      <c r="E1259" s="4" t="s">
        <v>43568</v>
      </c>
      <c r="F1259" s="4">
        <v>1.06472384929657</v>
      </c>
      <c r="G1259" s="4" t="s">
        <v>43569</v>
      </c>
    </row>
    <row r="1260" spans="1:7">
      <c r="A1260" s="4" t="s">
        <v>28592</v>
      </c>
      <c r="B1260" s="4" t="s">
        <v>28593</v>
      </c>
      <c r="C1260" s="4" t="s">
        <v>464</v>
      </c>
      <c r="D1260" s="4">
        <v>36</v>
      </c>
      <c r="E1260" s="4" t="s">
        <v>28594</v>
      </c>
      <c r="F1260" s="4">
        <v>1.06472384929657</v>
      </c>
      <c r="G1260" s="4" t="s">
        <v>28595</v>
      </c>
    </row>
    <row r="1261" spans="1:7">
      <c r="A1261" s="4" t="s">
        <v>30698</v>
      </c>
      <c r="B1261" s="4" t="s">
        <v>30699</v>
      </c>
      <c r="C1261" s="4" t="s">
        <v>464</v>
      </c>
      <c r="D1261" s="4">
        <v>35</v>
      </c>
      <c r="E1261" s="4" t="s">
        <v>30700</v>
      </c>
      <c r="F1261" s="4">
        <v>1.06472384929657</v>
      </c>
      <c r="G1261" s="4" t="s">
        <v>30701</v>
      </c>
    </row>
    <row r="1262" spans="1:7">
      <c r="A1262" s="4" t="s">
        <v>29722</v>
      </c>
      <c r="B1262" s="4" t="s">
        <v>29723</v>
      </c>
      <c r="C1262" s="4" t="s">
        <v>464</v>
      </c>
      <c r="D1262" s="4">
        <v>35</v>
      </c>
      <c r="E1262" s="4" t="s">
        <v>29724</v>
      </c>
      <c r="F1262" s="4">
        <v>1.06472384929657</v>
      </c>
      <c r="G1262" s="4" t="s">
        <v>29725</v>
      </c>
    </row>
    <row r="1263" spans="1:7">
      <c r="A1263" s="4" t="s">
        <v>54398</v>
      </c>
      <c r="B1263" s="4" t="s">
        <v>54399</v>
      </c>
      <c r="C1263" s="4" t="s">
        <v>464</v>
      </c>
      <c r="D1263" s="4">
        <v>35</v>
      </c>
      <c r="E1263" s="4" t="s">
        <v>54400</v>
      </c>
      <c r="F1263" s="4">
        <v>1.06472384929657</v>
      </c>
      <c r="G1263" s="4" t="s">
        <v>54401</v>
      </c>
    </row>
    <row r="1264" spans="1:7">
      <c r="A1264" s="4" t="s">
        <v>54402</v>
      </c>
      <c r="B1264" s="4" t="s">
        <v>54403</v>
      </c>
      <c r="C1264" s="4" t="s">
        <v>464</v>
      </c>
      <c r="D1264" s="4">
        <v>34</v>
      </c>
      <c r="E1264" s="4" t="s">
        <v>54404</v>
      </c>
      <c r="F1264" s="4">
        <v>1.06472384929657</v>
      </c>
      <c r="G1264" s="4" t="s">
        <v>54405</v>
      </c>
    </row>
    <row r="1265" spans="1:7">
      <c r="A1265" s="4" t="s">
        <v>54406</v>
      </c>
      <c r="B1265" s="4" t="s">
        <v>54407</v>
      </c>
      <c r="C1265" s="4" t="s">
        <v>464</v>
      </c>
      <c r="D1265" s="4">
        <v>33</v>
      </c>
      <c r="E1265" s="4" t="s">
        <v>54408</v>
      </c>
      <c r="F1265" s="4">
        <v>1.06472384929657</v>
      </c>
      <c r="G1265" s="4" t="s">
        <v>54409</v>
      </c>
    </row>
    <row r="1266" spans="1:7">
      <c r="A1266" s="4" t="s">
        <v>54410</v>
      </c>
      <c r="B1266" s="4" t="s">
        <v>54411</v>
      </c>
      <c r="C1266" s="4" t="s">
        <v>464</v>
      </c>
      <c r="D1266" s="4">
        <v>30</v>
      </c>
      <c r="E1266" s="4" t="s">
        <v>54412</v>
      </c>
      <c r="F1266" s="4">
        <v>1.06472384929657</v>
      </c>
      <c r="G1266" s="4" t="s">
        <v>54413</v>
      </c>
    </row>
    <row r="1267" spans="1:7">
      <c r="A1267" s="4" t="s">
        <v>44733</v>
      </c>
      <c r="B1267" s="4" t="s">
        <v>44734</v>
      </c>
      <c r="C1267" s="4" t="s">
        <v>464</v>
      </c>
      <c r="D1267" s="4">
        <v>25</v>
      </c>
      <c r="E1267" s="4" t="s">
        <v>44735</v>
      </c>
      <c r="F1267" s="4">
        <v>1.06472384929657</v>
      </c>
      <c r="G1267" s="4" t="s">
        <v>44736</v>
      </c>
    </row>
    <row r="1268" spans="1:7">
      <c r="A1268" s="4" t="s">
        <v>54414</v>
      </c>
      <c r="B1268" s="4" t="s">
        <v>54415</v>
      </c>
      <c r="C1268" s="4" t="s">
        <v>464</v>
      </c>
      <c r="D1268" s="4">
        <v>24</v>
      </c>
      <c r="E1268" s="4" t="s">
        <v>54416</v>
      </c>
      <c r="F1268" s="4">
        <v>1.06472384929657</v>
      </c>
      <c r="G1268" s="4" t="s">
        <v>54417</v>
      </c>
    </row>
    <row r="1269" spans="1:7">
      <c r="A1269" s="4" t="s">
        <v>628</v>
      </c>
      <c r="B1269" s="4" t="s">
        <v>629</v>
      </c>
      <c r="C1269" s="4" t="s">
        <v>464</v>
      </c>
      <c r="D1269" s="4">
        <v>46</v>
      </c>
      <c r="E1269" s="4" t="s">
        <v>630</v>
      </c>
      <c r="F1269" s="4">
        <v>1.05408501625061</v>
      </c>
      <c r="G1269" s="4" t="s">
        <v>631</v>
      </c>
    </row>
    <row r="1270" spans="1:7">
      <c r="A1270" s="4" t="s">
        <v>1891</v>
      </c>
      <c r="B1270" s="4" t="s">
        <v>1892</v>
      </c>
      <c r="C1270" s="4" t="s">
        <v>464</v>
      </c>
      <c r="D1270" s="4">
        <v>45</v>
      </c>
      <c r="E1270" s="4" t="s">
        <v>1893</v>
      </c>
      <c r="F1270" s="4">
        <v>1.05370342731476</v>
      </c>
      <c r="G1270" s="4" t="s">
        <v>1894</v>
      </c>
    </row>
    <row r="1271" spans="1:7">
      <c r="A1271" s="4" t="s">
        <v>9418</v>
      </c>
      <c r="B1271" s="4" t="s">
        <v>9419</v>
      </c>
      <c r="C1271" s="4" t="s">
        <v>464</v>
      </c>
      <c r="D1271" s="4">
        <v>46</v>
      </c>
      <c r="E1271" s="4" t="s">
        <v>9420</v>
      </c>
      <c r="F1271" s="4">
        <v>1.05131196975708</v>
      </c>
      <c r="G1271" s="4" t="s">
        <v>9421</v>
      </c>
    </row>
    <row r="1272" spans="1:7">
      <c r="A1272" s="4" t="s">
        <v>39642</v>
      </c>
      <c r="B1272" s="4" t="s">
        <v>39643</v>
      </c>
      <c r="C1272" s="4" t="s">
        <v>464</v>
      </c>
      <c r="D1272" s="4">
        <v>47</v>
      </c>
      <c r="E1272" s="4" t="s">
        <v>39644</v>
      </c>
      <c r="F1272" s="4">
        <v>1.0509170293808</v>
      </c>
      <c r="G1272" s="4" t="s">
        <v>39645</v>
      </c>
    </row>
    <row r="1273" spans="1:7">
      <c r="A1273" s="4" t="s">
        <v>4799</v>
      </c>
      <c r="B1273" s="4" t="s">
        <v>4800</v>
      </c>
      <c r="C1273" s="4" t="s">
        <v>464</v>
      </c>
      <c r="D1273" s="4">
        <v>42</v>
      </c>
      <c r="E1273" s="4" t="s">
        <v>4801</v>
      </c>
      <c r="F1273" s="4">
        <v>1.0509170293808</v>
      </c>
      <c r="G1273" s="4" t="s">
        <v>4802</v>
      </c>
    </row>
    <row r="1274" spans="1:7">
      <c r="A1274" s="4" t="s">
        <v>22784</v>
      </c>
      <c r="B1274" s="4" t="s">
        <v>22785</v>
      </c>
      <c r="C1274" s="4" t="s">
        <v>464</v>
      </c>
      <c r="D1274" s="4">
        <v>38</v>
      </c>
      <c r="E1274" s="4" t="s">
        <v>22786</v>
      </c>
      <c r="F1274" s="4">
        <v>1.0509170293808</v>
      </c>
      <c r="G1274" s="4" t="s">
        <v>22787</v>
      </c>
    </row>
    <row r="1275" spans="1:7">
      <c r="A1275" s="4" t="s">
        <v>2422</v>
      </c>
      <c r="B1275" s="4" t="s">
        <v>2423</v>
      </c>
      <c r="C1275" s="4" t="s">
        <v>464</v>
      </c>
      <c r="D1275" s="4">
        <v>38</v>
      </c>
      <c r="E1275" s="4" t="s">
        <v>2424</v>
      </c>
      <c r="F1275" s="4">
        <v>1.0509170293808</v>
      </c>
      <c r="G1275" s="4" t="s">
        <v>2425</v>
      </c>
    </row>
    <row r="1276" spans="1:7">
      <c r="A1276" s="4" t="s">
        <v>12978</v>
      </c>
      <c r="B1276" s="4" t="s">
        <v>12979</v>
      </c>
      <c r="C1276" s="4" t="s">
        <v>551</v>
      </c>
      <c r="D1276" s="4">
        <v>22</v>
      </c>
      <c r="E1276" s="4" t="s">
        <v>12980</v>
      </c>
      <c r="F1276" s="4">
        <v>1.0509170293808</v>
      </c>
      <c r="G1276" s="4" t="s">
        <v>12981</v>
      </c>
    </row>
    <row r="1277" spans="1:7">
      <c r="A1277" s="4" t="s">
        <v>7910</v>
      </c>
      <c r="B1277" s="4" t="s">
        <v>7911</v>
      </c>
      <c r="C1277" s="4" t="s">
        <v>551</v>
      </c>
      <c r="D1277" s="4">
        <v>22</v>
      </c>
      <c r="E1277" s="4" t="s">
        <v>7912</v>
      </c>
      <c r="F1277" s="4">
        <v>1.0509170293808</v>
      </c>
      <c r="G1277" s="4" t="s">
        <v>7913</v>
      </c>
    </row>
    <row r="1278" spans="1:7">
      <c r="A1278" s="4" t="s">
        <v>54418</v>
      </c>
      <c r="B1278" s="4" t="s">
        <v>54419</v>
      </c>
      <c r="C1278" s="4" t="s">
        <v>551</v>
      </c>
      <c r="D1278" s="4">
        <v>17</v>
      </c>
      <c r="E1278" s="4" t="s">
        <v>54420</v>
      </c>
      <c r="F1278" s="4">
        <v>1.0509170293808</v>
      </c>
      <c r="G1278" s="4" t="s">
        <v>54421</v>
      </c>
    </row>
    <row r="1279" spans="1:7">
      <c r="A1279" s="4" t="s">
        <v>10495</v>
      </c>
      <c r="B1279" s="4" t="s">
        <v>10496</v>
      </c>
      <c r="C1279" s="4" t="s">
        <v>464</v>
      </c>
      <c r="D1279" s="4">
        <v>49</v>
      </c>
      <c r="E1279" s="4" t="s">
        <v>10497</v>
      </c>
      <c r="F1279" s="4">
        <v>1.0501275062561</v>
      </c>
      <c r="G1279" s="4" t="s">
        <v>10498</v>
      </c>
    </row>
    <row r="1280" spans="1:7">
      <c r="A1280" s="4" t="s">
        <v>32902</v>
      </c>
      <c r="B1280" s="4" t="s">
        <v>32903</v>
      </c>
      <c r="C1280" s="4" t="s">
        <v>464</v>
      </c>
      <c r="D1280" s="4">
        <v>44</v>
      </c>
      <c r="E1280" s="4" t="s">
        <v>32904</v>
      </c>
      <c r="F1280" s="4">
        <v>1.0501275062561</v>
      </c>
      <c r="G1280" s="4" t="s">
        <v>32905</v>
      </c>
    </row>
    <row r="1281" spans="1:7">
      <c r="A1281" s="4" t="s">
        <v>10166</v>
      </c>
      <c r="B1281" s="4" t="s">
        <v>10167</v>
      </c>
      <c r="C1281" s="4" t="s">
        <v>464</v>
      </c>
      <c r="D1281" s="4">
        <v>40</v>
      </c>
      <c r="E1281" s="4" t="s">
        <v>10168</v>
      </c>
      <c r="F1281" s="4">
        <v>1.0501275062561</v>
      </c>
      <c r="G1281" s="4" t="s">
        <v>10169</v>
      </c>
    </row>
    <row r="1282" spans="1:7">
      <c r="A1282" s="4" t="s">
        <v>17471</v>
      </c>
      <c r="B1282" s="4" t="s">
        <v>17472</v>
      </c>
      <c r="C1282" s="4" t="s">
        <v>464</v>
      </c>
      <c r="D1282" s="4">
        <v>26</v>
      </c>
      <c r="E1282" s="4" t="s">
        <v>17473</v>
      </c>
      <c r="F1282" s="4">
        <v>1.0501275062561</v>
      </c>
      <c r="G1282" s="4" t="s">
        <v>17474</v>
      </c>
    </row>
    <row r="1283" spans="1:7">
      <c r="A1283" s="4" t="s">
        <v>5136</v>
      </c>
      <c r="B1283" s="4" t="s">
        <v>5137</v>
      </c>
      <c r="C1283" s="4" t="s">
        <v>464</v>
      </c>
      <c r="D1283" s="4">
        <v>47</v>
      </c>
      <c r="E1283" s="4" t="s">
        <v>5138</v>
      </c>
      <c r="F1283" s="4">
        <v>1.04662609100342</v>
      </c>
      <c r="G1283" s="4" t="s">
        <v>5139</v>
      </c>
    </row>
    <row r="1284" spans="1:7">
      <c r="A1284" s="4" t="s">
        <v>3053</v>
      </c>
      <c r="B1284" s="4" t="s">
        <v>3054</v>
      </c>
      <c r="C1284" s="4" t="s">
        <v>464</v>
      </c>
      <c r="D1284" s="4">
        <v>44</v>
      </c>
      <c r="E1284" s="4" t="s">
        <v>3055</v>
      </c>
      <c r="F1284" s="4">
        <v>1.04662609100342</v>
      </c>
      <c r="G1284" s="4" t="s">
        <v>3056</v>
      </c>
    </row>
    <row r="1285" spans="1:7">
      <c r="A1285" s="4" t="s">
        <v>10364</v>
      </c>
      <c r="B1285" s="4" t="s">
        <v>10365</v>
      </c>
      <c r="C1285" s="4" t="s">
        <v>464</v>
      </c>
      <c r="D1285" s="4">
        <v>44</v>
      </c>
      <c r="E1285" s="4" t="s">
        <v>10366</v>
      </c>
      <c r="F1285" s="4">
        <v>1.04662609100342</v>
      </c>
      <c r="G1285" s="4" t="s">
        <v>10367</v>
      </c>
    </row>
    <row r="1286" spans="1:7">
      <c r="A1286" s="4" t="s">
        <v>32172</v>
      </c>
      <c r="B1286" s="4" t="s">
        <v>32173</v>
      </c>
      <c r="C1286" s="4" t="s">
        <v>464</v>
      </c>
      <c r="D1286" s="4">
        <v>43</v>
      </c>
      <c r="E1286" s="4" t="s">
        <v>32174</v>
      </c>
      <c r="F1286" s="4">
        <v>1.04076194763184</v>
      </c>
      <c r="G1286" s="4" t="s">
        <v>32175</v>
      </c>
    </row>
    <row r="1287" spans="1:7">
      <c r="A1287" s="4" t="s">
        <v>11633</v>
      </c>
      <c r="B1287" s="4" t="s">
        <v>11634</v>
      </c>
      <c r="C1287" s="4" t="s">
        <v>464</v>
      </c>
      <c r="D1287" s="4">
        <v>45</v>
      </c>
      <c r="E1287" s="4" t="s">
        <v>11635</v>
      </c>
      <c r="F1287" s="4">
        <v>1.03197991847992</v>
      </c>
      <c r="G1287" s="4" t="s">
        <v>11636</v>
      </c>
    </row>
    <row r="1288" spans="1:7">
      <c r="A1288" s="4" t="s">
        <v>26993</v>
      </c>
      <c r="B1288" s="4" t="s">
        <v>26994</v>
      </c>
      <c r="C1288" s="4" t="s">
        <v>464</v>
      </c>
      <c r="D1288" s="4">
        <v>42</v>
      </c>
      <c r="E1288" s="4" t="s">
        <v>26995</v>
      </c>
      <c r="F1288" s="4">
        <v>1.03166449069977</v>
      </c>
      <c r="G1288" s="4" t="s">
        <v>26996</v>
      </c>
    </row>
    <row r="1289" spans="1:7">
      <c r="A1289" s="4" t="s">
        <v>38843</v>
      </c>
      <c r="B1289" s="4" t="s">
        <v>38844</v>
      </c>
      <c r="C1289" s="4" t="s">
        <v>464</v>
      </c>
      <c r="D1289" s="4">
        <v>42</v>
      </c>
      <c r="E1289" s="4" t="s">
        <v>38845</v>
      </c>
      <c r="F1289" s="4">
        <v>1.03166449069977</v>
      </c>
      <c r="G1289" s="4" t="s">
        <v>38846</v>
      </c>
    </row>
    <row r="1290" spans="1:7">
      <c r="A1290" s="4" t="s">
        <v>28132</v>
      </c>
      <c r="B1290" s="4" t="s">
        <v>28133</v>
      </c>
      <c r="C1290" s="4" t="s">
        <v>464</v>
      </c>
      <c r="D1290" s="4">
        <v>46</v>
      </c>
      <c r="E1290" s="4" t="s">
        <v>28134</v>
      </c>
      <c r="F1290" s="4">
        <v>1.03030228614807</v>
      </c>
      <c r="G1290" s="4" t="s">
        <v>28135</v>
      </c>
    </row>
    <row r="1291" spans="1:7">
      <c r="A1291" s="4" t="s">
        <v>12751</v>
      </c>
      <c r="B1291" s="4" t="s">
        <v>12752</v>
      </c>
      <c r="C1291" s="4" t="s">
        <v>464</v>
      </c>
      <c r="D1291" s="4">
        <v>45</v>
      </c>
      <c r="E1291" s="4" t="s">
        <v>12753</v>
      </c>
      <c r="F1291" s="4">
        <v>1.03030228614807</v>
      </c>
      <c r="G1291" s="4" t="s">
        <v>12754</v>
      </c>
    </row>
    <row r="1292" spans="1:7">
      <c r="A1292" s="4" t="s">
        <v>12767</v>
      </c>
      <c r="B1292" s="4" t="s">
        <v>12768</v>
      </c>
      <c r="C1292" s="4" t="s">
        <v>464</v>
      </c>
      <c r="D1292" s="4">
        <v>41</v>
      </c>
      <c r="E1292" s="4" t="s">
        <v>12769</v>
      </c>
      <c r="F1292" s="4">
        <v>1.03030228614807</v>
      </c>
      <c r="G1292" s="4" t="s">
        <v>12770</v>
      </c>
    </row>
    <row r="1293" spans="1:7">
      <c r="A1293" s="4" t="s">
        <v>22193</v>
      </c>
      <c r="B1293" s="4" t="s">
        <v>22194</v>
      </c>
      <c r="C1293" s="4" t="s">
        <v>464</v>
      </c>
      <c r="D1293" s="4">
        <v>40</v>
      </c>
      <c r="E1293" s="4" t="s">
        <v>22195</v>
      </c>
      <c r="F1293" s="4">
        <v>1.03030228614807</v>
      </c>
      <c r="G1293" s="4" t="s">
        <v>22196</v>
      </c>
    </row>
    <row r="1294" spans="1:7">
      <c r="A1294" s="4" t="s">
        <v>1299</v>
      </c>
      <c r="B1294" s="4" t="s">
        <v>1300</v>
      </c>
      <c r="C1294" s="4" t="s">
        <v>464</v>
      </c>
      <c r="D1294" s="4">
        <v>40</v>
      </c>
      <c r="E1294" s="4" t="s">
        <v>1301</v>
      </c>
      <c r="F1294" s="4">
        <v>1.02883458137512</v>
      </c>
      <c r="G1294" s="4" t="s">
        <v>1302</v>
      </c>
    </row>
    <row r="1295" spans="1:7">
      <c r="A1295" s="4" t="s">
        <v>2537</v>
      </c>
      <c r="B1295" s="4" t="s">
        <v>2538</v>
      </c>
      <c r="C1295" s="4" t="s">
        <v>464</v>
      </c>
      <c r="D1295" s="4">
        <v>46</v>
      </c>
      <c r="E1295" s="4" t="s">
        <v>2539</v>
      </c>
      <c r="F1295" s="4">
        <v>1.02870881557465</v>
      </c>
      <c r="G1295" s="4" t="s">
        <v>2540</v>
      </c>
    </row>
    <row r="1296" spans="1:7">
      <c r="A1296" s="4" t="s">
        <v>3345</v>
      </c>
      <c r="B1296" s="4" t="s">
        <v>3346</v>
      </c>
      <c r="C1296" s="4" t="s">
        <v>464</v>
      </c>
      <c r="D1296" s="4">
        <v>44</v>
      </c>
      <c r="E1296" s="4" t="s">
        <v>3347</v>
      </c>
      <c r="F1296" s="4">
        <v>1.02870881557465</v>
      </c>
      <c r="G1296" s="4" t="s">
        <v>3348</v>
      </c>
    </row>
    <row r="1297" spans="1:7">
      <c r="A1297" s="4" t="s">
        <v>19883</v>
      </c>
      <c r="B1297" s="4" t="s">
        <v>19884</v>
      </c>
      <c r="C1297" s="4" t="s">
        <v>464</v>
      </c>
      <c r="D1297" s="4">
        <v>42</v>
      </c>
      <c r="E1297" s="4" t="s">
        <v>19885</v>
      </c>
      <c r="F1297" s="4">
        <v>1.02870881557465</v>
      </c>
      <c r="G1297" s="4" t="s">
        <v>19886</v>
      </c>
    </row>
    <row r="1298" spans="1:7">
      <c r="A1298" s="4" t="s">
        <v>30178</v>
      </c>
      <c r="B1298" s="4" t="s">
        <v>30179</v>
      </c>
      <c r="C1298" s="4" t="s">
        <v>464</v>
      </c>
      <c r="D1298" s="4">
        <v>41</v>
      </c>
      <c r="E1298" s="4" t="s">
        <v>30180</v>
      </c>
      <c r="F1298" s="4">
        <v>1.02870881557465</v>
      </c>
      <c r="G1298" s="4" t="s">
        <v>30181</v>
      </c>
    </row>
    <row r="1299" spans="1:7">
      <c r="A1299" s="4" t="s">
        <v>31420</v>
      </c>
      <c r="B1299" s="4" t="s">
        <v>31421</v>
      </c>
      <c r="C1299" s="4" t="s">
        <v>464</v>
      </c>
      <c r="D1299" s="4">
        <v>40</v>
      </c>
      <c r="E1299" s="4" t="s">
        <v>31422</v>
      </c>
      <c r="F1299" s="4">
        <v>1.02870881557465</v>
      </c>
      <c r="G1299" s="4" t="s">
        <v>31423</v>
      </c>
    </row>
    <row r="1300" spans="1:7">
      <c r="A1300" s="4" t="s">
        <v>12321</v>
      </c>
      <c r="B1300" s="4" t="s">
        <v>12322</v>
      </c>
      <c r="C1300" s="4" t="s">
        <v>464</v>
      </c>
      <c r="D1300" s="4">
        <v>40</v>
      </c>
      <c r="E1300" s="4" t="s">
        <v>12323</v>
      </c>
      <c r="F1300" s="4">
        <v>1.02870881557465</v>
      </c>
      <c r="G1300" s="4" t="s">
        <v>12324</v>
      </c>
    </row>
    <row r="1301" spans="1:7">
      <c r="A1301" s="4" t="s">
        <v>455</v>
      </c>
      <c r="B1301" s="4" t="s">
        <v>29563</v>
      </c>
      <c r="C1301" s="4" t="s">
        <v>464</v>
      </c>
      <c r="D1301" s="4">
        <v>39</v>
      </c>
      <c r="E1301" s="4" t="s">
        <v>29564</v>
      </c>
      <c r="F1301" s="4">
        <v>1.02870881557465</v>
      </c>
      <c r="G1301" s="4" t="s">
        <v>29565</v>
      </c>
    </row>
    <row r="1302" spans="1:7">
      <c r="A1302" s="4" t="s">
        <v>23636</v>
      </c>
      <c r="B1302" s="4" t="s">
        <v>23637</v>
      </c>
      <c r="C1302" s="4" t="s">
        <v>464</v>
      </c>
      <c r="D1302" s="4">
        <v>38</v>
      </c>
      <c r="E1302" s="4" t="s">
        <v>23638</v>
      </c>
      <c r="F1302" s="4">
        <v>1.02870881557465</v>
      </c>
      <c r="G1302" s="4" t="s">
        <v>23639</v>
      </c>
    </row>
    <row r="1303" spans="1:7">
      <c r="A1303" s="4" t="s">
        <v>23820</v>
      </c>
      <c r="B1303" s="4" t="s">
        <v>23821</v>
      </c>
      <c r="C1303" s="4" t="s">
        <v>464</v>
      </c>
      <c r="D1303" s="4">
        <v>38</v>
      </c>
      <c r="E1303" s="4" t="s">
        <v>23822</v>
      </c>
      <c r="F1303" s="4">
        <v>1.02870881557465</v>
      </c>
      <c r="G1303" s="4" t="s">
        <v>23823</v>
      </c>
    </row>
    <row r="1304" spans="1:7">
      <c r="A1304" s="4" t="s">
        <v>11231</v>
      </c>
      <c r="B1304" s="4" t="s">
        <v>11232</v>
      </c>
      <c r="C1304" s="4" t="s">
        <v>464</v>
      </c>
      <c r="D1304" s="4">
        <v>38</v>
      </c>
      <c r="E1304" s="4" t="s">
        <v>11233</v>
      </c>
      <c r="F1304" s="4">
        <v>1.02870881557465</v>
      </c>
      <c r="G1304" s="4" t="s">
        <v>11234</v>
      </c>
    </row>
    <row r="1305" spans="1:7">
      <c r="A1305" s="4" t="s">
        <v>24618</v>
      </c>
      <c r="B1305" s="4" t="s">
        <v>24619</v>
      </c>
      <c r="C1305" s="4" t="s">
        <v>464</v>
      </c>
      <c r="D1305" s="4">
        <v>38</v>
      </c>
      <c r="E1305" s="4" t="s">
        <v>24620</v>
      </c>
      <c r="F1305" s="4">
        <v>1.02870881557465</v>
      </c>
      <c r="G1305" s="4" t="s">
        <v>24621</v>
      </c>
    </row>
    <row r="1306" spans="1:7">
      <c r="A1306" s="4" t="s">
        <v>24722</v>
      </c>
      <c r="B1306" s="4" t="s">
        <v>24723</v>
      </c>
      <c r="C1306" s="4" t="s">
        <v>464</v>
      </c>
      <c r="D1306" s="4">
        <v>37</v>
      </c>
      <c r="E1306" s="4" t="s">
        <v>24724</v>
      </c>
      <c r="F1306" s="4">
        <v>1.02870881557465</v>
      </c>
      <c r="G1306" s="4" t="s">
        <v>24725</v>
      </c>
    </row>
    <row r="1307" spans="1:7">
      <c r="A1307" s="4" t="s">
        <v>27960</v>
      </c>
      <c r="B1307" s="4" t="s">
        <v>27961</v>
      </c>
      <c r="C1307" s="4" t="s">
        <v>464</v>
      </c>
      <c r="D1307" s="4">
        <v>37</v>
      </c>
      <c r="E1307" s="4" t="s">
        <v>27962</v>
      </c>
      <c r="F1307" s="4">
        <v>1.02870881557465</v>
      </c>
      <c r="G1307" s="4" t="s">
        <v>27963</v>
      </c>
    </row>
    <row r="1308" spans="1:7">
      <c r="A1308" s="4" t="s">
        <v>29024</v>
      </c>
      <c r="B1308" s="4" t="s">
        <v>29025</v>
      </c>
      <c r="C1308" s="4" t="s">
        <v>464</v>
      </c>
      <c r="D1308" s="4">
        <v>37</v>
      </c>
      <c r="E1308" s="4" t="s">
        <v>29026</v>
      </c>
      <c r="F1308" s="4">
        <v>1.02870881557465</v>
      </c>
      <c r="G1308" s="4" t="s">
        <v>29027</v>
      </c>
    </row>
    <row r="1309" spans="1:7">
      <c r="A1309" s="4" t="s">
        <v>7553</v>
      </c>
      <c r="B1309" s="4" t="s">
        <v>7554</v>
      </c>
      <c r="C1309" s="4" t="s">
        <v>464</v>
      </c>
      <c r="D1309" s="4">
        <v>37</v>
      </c>
      <c r="E1309" s="4" t="s">
        <v>7555</v>
      </c>
      <c r="F1309" s="4">
        <v>1.02870881557465</v>
      </c>
      <c r="G1309" s="4" t="s">
        <v>7556</v>
      </c>
    </row>
    <row r="1310" spans="1:7">
      <c r="A1310" s="4" t="s">
        <v>21547</v>
      </c>
      <c r="B1310" s="4" t="s">
        <v>21548</v>
      </c>
      <c r="C1310" s="4" t="s">
        <v>464</v>
      </c>
      <c r="D1310" s="4">
        <v>36</v>
      </c>
      <c r="E1310" s="4" t="s">
        <v>21549</v>
      </c>
      <c r="F1310" s="4">
        <v>1.02870881557465</v>
      </c>
      <c r="G1310" s="4" t="s">
        <v>21550</v>
      </c>
    </row>
    <row r="1311" spans="1:7">
      <c r="A1311" s="4" t="s">
        <v>19280</v>
      </c>
      <c r="B1311" s="4" t="s">
        <v>19281</v>
      </c>
      <c r="C1311" s="4" t="s">
        <v>464</v>
      </c>
      <c r="D1311" s="4">
        <v>36</v>
      </c>
      <c r="E1311" s="4" t="s">
        <v>19282</v>
      </c>
      <c r="F1311" s="4">
        <v>1.02870881557465</v>
      </c>
      <c r="G1311" s="4" t="s">
        <v>19283</v>
      </c>
    </row>
    <row r="1312" spans="1:7">
      <c r="A1312" s="4" t="s">
        <v>30793</v>
      </c>
      <c r="B1312" s="4" t="s">
        <v>30794</v>
      </c>
      <c r="C1312" s="4" t="s">
        <v>464</v>
      </c>
      <c r="D1312" s="4">
        <v>36</v>
      </c>
      <c r="E1312" s="4" t="s">
        <v>30795</v>
      </c>
      <c r="F1312" s="4">
        <v>1.02870881557465</v>
      </c>
      <c r="G1312" s="4" t="s">
        <v>30796</v>
      </c>
    </row>
    <row r="1313" spans="1:7">
      <c r="A1313" s="4" t="s">
        <v>31784</v>
      </c>
      <c r="B1313" s="4" t="s">
        <v>31785</v>
      </c>
      <c r="C1313" s="4" t="s">
        <v>464</v>
      </c>
      <c r="D1313" s="4">
        <v>35</v>
      </c>
      <c r="E1313" s="4" t="s">
        <v>31786</v>
      </c>
      <c r="F1313" s="4">
        <v>1.02870881557465</v>
      </c>
      <c r="G1313" s="4" t="s">
        <v>31787</v>
      </c>
    </row>
    <row r="1314" spans="1:7">
      <c r="A1314" s="4" t="s">
        <v>25028</v>
      </c>
      <c r="B1314" s="4" t="s">
        <v>25029</v>
      </c>
      <c r="C1314" s="4" t="s">
        <v>464</v>
      </c>
      <c r="D1314" s="4">
        <v>32</v>
      </c>
      <c r="E1314" s="4" t="s">
        <v>25030</v>
      </c>
      <c r="F1314" s="4">
        <v>1.02870881557465</v>
      </c>
      <c r="G1314" s="4" t="s">
        <v>25031</v>
      </c>
    </row>
    <row r="1315" spans="1:7">
      <c r="A1315" s="4" t="s">
        <v>18158</v>
      </c>
      <c r="B1315" s="4" t="s">
        <v>18159</v>
      </c>
      <c r="C1315" s="4" t="s">
        <v>464</v>
      </c>
      <c r="D1315" s="4">
        <v>32</v>
      </c>
      <c r="E1315" s="4" t="s">
        <v>18160</v>
      </c>
      <c r="F1315" s="4">
        <v>1.02870881557465</v>
      </c>
      <c r="G1315" s="4" t="s">
        <v>18161</v>
      </c>
    </row>
    <row r="1316" spans="1:7">
      <c r="A1316" s="4" t="s">
        <v>54422</v>
      </c>
      <c r="B1316" s="4" t="s">
        <v>54423</v>
      </c>
      <c r="C1316" s="4" t="s">
        <v>464</v>
      </c>
      <c r="D1316" s="4">
        <v>31</v>
      </c>
      <c r="E1316" s="4" t="s">
        <v>54424</v>
      </c>
      <c r="F1316" s="4">
        <v>1.02870881557465</v>
      </c>
      <c r="G1316" s="4" t="s">
        <v>54425</v>
      </c>
    </row>
    <row r="1317" spans="1:7">
      <c r="A1317" s="4" t="s">
        <v>20214</v>
      </c>
      <c r="B1317" s="4" t="s">
        <v>20215</v>
      </c>
      <c r="C1317" s="4" t="s">
        <v>464</v>
      </c>
      <c r="D1317" s="4">
        <v>29</v>
      </c>
      <c r="E1317" s="4" t="s">
        <v>20216</v>
      </c>
      <c r="F1317" s="4">
        <v>1.02870881557465</v>
      </c>
      <c r="G1317" s="4" t="s">
        <v>20217</v>
      </c>
    </row>
    <row r="1318" spans="1:7">
      <c r="A1318" s="4" t="s">
        <v>31988</v>
      </c>
      <c r="B1318" s="4" t="s">
        <v>31989</v>
      </c>
      <c r="C1318" s="4" t="s">
        <v>464</v>
      </c>
      <c r="D1318" s="4">
        <v>29</v>
      </c>
      <c r="E1318" s="4" t="s">
        <v>31990</v>
      </c>
      <c r="F1318" s="4">
        <v>1.02870881557465</v>
      </c>
      <c r="G1318" s="4" t="s">
        <v>31991</v>
      </c>
    </row>
    <row r="1319" spans="1:7">
      <c r="A1319" s="4" t="s">
        <v>54426</v>
      </c>
      <c r="B1319" s="4" t="s">
        <v>54427</v>
      </c>
      <c r="C1319" s="4" t="s">
        <v>464</v>
      </c>
      <c r="D1319" s="4">
        <v>28</v>
      </c>
      <c r="E1319" s="4" t="s">
        <v>54428</v>
      </c>
      <c r="F1319" s="4">
        <v>1.02870881557465</v>
      </c>
      <c r="G1319" s="4" t="s">
        <v>54429</v>
      </c>
    </row>
    <row r="1320" spans="1:7">
      <c r="A1320" s="4" t="s">
        <v>32643</v>
      </c>
      <c r="B1320" s="4" t="s">
        <v>32644</v>
      </c>
      <c r="C1320" s="4" t="s">
        <v>464</v>
      </c>
      <c r="D1320" s="4">
        <v>24</v>
      </c>
      <c r="E1320" s="4" t="s">
        <v>32645</v>
      </c>
      <c r="F1320" s="4">
        <v>1.02870881557465</v>
      </c>
      <c r="G1320" s="4" t="s">
        <v>32646</v>
      </c>
    </row>
    <row r="1321" spans="1:7">
      <c r="A1321" s="4" t="s">
        <v>54430</v>
      </c>
      <c r="B1321" s="4" t="s">
        <v>54431</v>
      </c>
      <c r="C1321" s="4" t="s">
        <v>551</v>
      </c>
      <c r="D1321" s="4">
        <v>12</v>
      </c>
      <c r="E1321" s="4" t="s">
        <v>54432</v>
      </c>
      <c r="F1321" s="4">
        <v>1.02870881557465</v>
      </c>
      <c r="G1321" s="4" t="s">
        <v>54433</v>
      </c>
    </row>
    <row r="1322" spans="1:7">
      <c r="A1322" s="4" t="s">
        <v>54434</v>
      </c>
      <c r="B1322" s="4" t="s">
        <v>54435</v>
      </c>
      <c r="C1322" s="4" t="s">
        <v>4103</v>
      </c>
      <c r="D1322" s="4">
        <v>8</v>
      </c>
      <c r="E1322" s="4" t="s">
        <v>54436</v>
      </c>
      <c r="F1322" s="4">
        <v>1.02870881557465</v>
      </c>
      <c r="G1322" s="4" t="s">
        <v>54437</v>
      </c>
    </row>
    <row r="1323" spans="1:7">
      <c r="A1323" s="4" t="s">
        <v>54438</v>
      </c>
      <c r="B1323" s="4" t="s">
        <v>54439</v>
      </c>
      <c r="C1323" s="4" t="s">
        <v>4103</v>
      </c>
      <c r="D1323" s="4">
        <v>6</v>
      </c>
      <c r="E1323" s="4" t="s">
        <v>54440</v>
      </c>
      <c r="F1323" s="4">
        <v>1.02870881557465</v>
      </c>
      <c r="G1323" s="4" t="s">
        <v>54441</v>
      </c>
    </row>
    <row r="1324" spans="1:7">
      <c r="A1324" s="4" t="s">
        <v>18098</v>
      </c>
      <c r="B1324" s="4" t="s">
        <v>18099</v>
      </c>
      <c r="C1324" s="4" t="s">
        <v>464</v>
      </c>
      <c r="D1324" s="4">
        <v>43</v>
      </c>
      <c r="E1324" s="4" t="s">
        <v>18100</v>
      </c>
      <c r="F1324" s="4">
        <v>1.025310754776</v>
      </c>
      <c r="G1324" s="4" t="s">
        <v>18101</v>
      </c>
    </row>
    <row r="1325" spans="1:7">
      <c r="A1325" s="4" t="s">
        <v>27652</v>
      </c>
      <c r="B1325" s="4" t="s">
        <v>27653</v>
      </c>
      <c r="C1325" s="4" t="s">
        <v>464</v>
      </c>
      <c r="D1325" s="4">
        <v>27</v>
      </c>
      <c r="E1325" s="4" t="s">
        <v>27654</v>
      </c>
      <c r="F1325" s="4">
        <v>1.025310754776</v>
      </c>
      <c r="G1325" s="4" t="s">
        <v>27655</v>
      </c>
    </row>
    <row r="1326" spans="1:7">
      <c r="A1326" s="4" t="s">
        <v>2266</v>
      </c>
      <c r="B1326" s="4" t="s">
        <v>2267</v>
      </c>
      <c r="C1326" s="4" t="s">
        <v>464</v>
      </c>
      <c r="D1326" s="4">
        <v>48</v>
      </c>
      <c r="E1326" s="4" t="s">
        <v>2268</v>
      </c>
      <c r="F1326" s="4">
        <v>1.02442097663879</v>
      </c>
      <c r="G1326" s="4" t="s">
        <v>2269</v>
      </c>
    </row>
    <row r="1327" spans="1:7">
      <c r="A1327" s="4" t="s">
        <v>28156</v>
      </c>
      <c r="B1327" s="4" t="s">
        <v>28157</v>
      </c>
      <c r="C1327" s="4" t="s">
        <v>464</v>
      </c>
      <c r="D1327" s="4">
        <v>46</v>
      </c>
      <c r="E1327" s="4" t="s">
        <v>28158</v>
      </c>
      <c r="F1327" s="4">
        <v>1.02371466159821</v>
      </c>
      <c r="G1327" s="4" t="s">
        <v>28159</v>
      </c>
    </row>
    <row r="1328" spans="1:7">
      <c r="A1328" s="4" t="s">
        <v>21711</v>
      </c>
      <c r="B1328" s="4" t="s">
        <v>21712</v>
      </c>
      <c r="C1328" s="4" t="s">
        <v>464</v>
      </c>
      <c r="D1328" s="4">
        <v>43</v>
      </c>
      <c r="E1328" s="4" t="s">
        <v>21713</v>
      </c>
      <c r="F1328" s="4">
        <v>1.02371466159821</v>
      </c>
      <c r="G1328" s="4" t="s">
        <v>21714</v>
      </c>
    </row>
    <row r="1329" spans="1:7">
      <c r="A1329" s="4" t="s">
        <v>30114</v>
      </c>
      <c r="B1329" s="4" t="s">
        <v>30115</v>
      </c>
      <c r="C1329" s="4" t="s">
        <v>464</v>
      </c>
      <c r="D1329" s="4">
        <v>43</v>
      </c>
      <c r="E1329" s="4" t="s">
        <v>30116</v>
      </c>
      <c r="F1329" s="4">
        <v>1.02371466159821</v>
      </c>
      <c r="G1329" s="4" t="s">
        <v>30117</v>
      </c>
    </row>
    <row r="1330" spans="1:7">
      <c r="A1330" s="4" t="s">
        <v>6034</v>
      </c>
      <c r="B1330" s="4" t="s">
        <v>6035</v>
      </c>
      <c r="C1330" s="4" t="s">
        <v>464</v>
      </c>
      <c r="D1330" s="4">
        <v>41</v>
      </c>
      <c r="E1330" s="4" t="s">
        <v>6036</v>
      </c>
      <c r="F1330" s="4">
        <v>1.02371466159821</v>
      </c>
      <c r="G1330" s="4" t="s">
        <v>6037</v>
      </c>
    </row>
    <row r="1331" spans="1:7">
      <c r="A1331" s="4" t="s">
        <v>9477</v>
      </c>
      <c r="B1331" s="4" t="s">
        <v>9478</v>
      </c>
      <c r="C1331" s="4" t="s">
        <v>464</v>
      </c>
      <c r="D1331" s="4">
        <v>41</v>
      </c>
      <c r="E1331" s="4" t="s">
        <v>9479</v>
      </c>
      <c r="F1331" s="4">
        <v>1.02371466159821</v>
      </c>
      <c r="G1331" s="4" t="s">
        <v>9480</v>
      </c>
    </row>
    <row r="1332" spans="1:7">
      <c r="A1332" s="4" t="s">
        <v>7986</v>
      </c>
      <c r="B1332" s="4" t="s">
        <v>7987</v>
      </c>
      <c r="C1332" s="4" t="s">
        <v>464</v>
      </c>
      <c r="D1332" s="4">
        <v>40</v>
      </c>
      <c r="E1332" s="4" t="s">
        <v>7988</v>
      </c>
      <c r="F1332" s="4">
        <v>1.02371466159821</v>
      </c>
      <c r="G1332" s="4" t="s">
        <v>7989</v>
      </c>
    </row>
    <row r="1333" spans="1:7">
      <c r="A1333" s="4" t="s">
        <v>14720</v>
      </c>
      <c r="B1333" s="4" t="s">
        <v>14721</v>
      </c>
      <c r="C1333" s="4" t="s">
        <v>464</v>
      </c>
      <c r="D1333" s="4">
        <v>36</v>
      </c>
      <c r="E1333" s="4" t="s">
        <v>14722</v>
      </c>
      <c r="F1333" s="4">
        <v>1.02371466159821</v>
      </c>
      <c r="G1333" s="4" t="s">
        <v>14723</v>
      </c>
    </row>
    <row r="1334" spans="1:7">
      <c r="A1334" s="4" t="s">
        <v>15415</v>
      </c>
      <c r="B1334" s="4" t="s">
        <v>15416</v>
      </c>
      <c r="C1334" s="4" t="s">
        <v>464</v>
      </c>
      <c r="D1334" s="4">
        <v>32</v>
      </c>
      <c r="E1334" s="4" t="s">
        <v>15417</v>
      </c>
      <c r="F1334" s="4">
        <v>1.02371466159821</v>
      </c>
      <c r="G1334" s="4" t="s">
        <v>15418</v>
      </c>
    </row>
    <row r="1335" spans="1:7">
      <c r="A1335" s="4" t="s">
        <v>5206</v>
      </c>
      <c r="B1335" s="4" t="s">
        <v>5207</v>
      </c>
      <c r="C1335" s="4" t="s">
        <v>464</v>
      </c>
      <c r="D1335" s="4">
        <v>42</v>
      </c>
      <c r="E1335" s="4" t="s">
        <v>5208</v>
      </c>
      <c r="F1335" s="4">
        <v>1.02180576324463</v>
      </c>
      <c r="G1335" s="4" t="s">
        <v>5209</v>
      </c>
    </row>
    <row r="1336" spans="1:7">
      <c r="A1336" s="4" t="s">
        <v>12759</v>
      </c>
      <c r="B1336" s="4" t="s">
        <v>12760</v>
      </c>
      <c r="C1336" s="4" t="s">
        <v>464</v>
      </c>
      <c r="D1336" s="4">
        <v>43</v>
      </c>
      <c r="E1336" s="4" t="s">
        <v>12761</v>
      </c>
      <c r="F1336" s="4">
        <v>1.01670026779175</v>
      </c>
      <c r="G1336" s="4" t="s">
        <v>12762</v>
      </c>
    </row>
    <row r="1337" spans="1:7">
      <c r="A1337" s="4" t="s">
        <v>9949</v>
      </c>
      <c r="B1337" s="4" t="s">
        <v>9950</v>
      </c>
      <c r="C1337" s="4" t="s">
        <v>464</v>
      </c>
      <c r="D1337" s="4">
        <v>41</v>
      </c>
      <c r="E1337" s="4" t="s">
        <v>9951</v>
      </c>
      <c r="F1337" s="4">
        <v>1.01670026779175</v>
      </c>
      <c r="G1337" s="4" t="s">
        <v>9952</v>
      </c>
    </row>
    <row r="1338" spans="1:7">
      <c r="A1338" s="4" t="s">
        <v>9721</v>
      </c>
      <c r="B1338" s="4" t="s">
        <v>9722</v>
      </c>
      <c r="C1338" s="4" t="s">
        <v>464</v>
      </c>
      <c r="D1338" s="4">
        <v>49</v>
      </c>
      <c r="E1338" s="4" t="s">
        <v>9723</v>
      </c>
      <c r="F1338" s="4">
        <v>1.01631188392639</v>
      </c>
      <c r="G1338" s="4" t="s">
        <v>9724</v>
      </c>
    </row>
    <row r="1339" spans="1:7">
      <c r="A1339" s="4" t="s">
        <v>8233</v>
      </c>
      <c r="B1339" s="4" t="s">
        <v>8234</v>
      </c>
      <c r="C1339" s="4" t="s">
        <v>464</v>
      </c>
      <c r="D1339" s="4">
        <v>49</v>
      </c>
      <c r="E1339" s="4" t="s">
        <v>8235</v>
      </c>
      <c r="F1339" s="4">
        <v>1.01631188392639</v>
      </c>
      <c r="G1339" s="4" t="s">
        <v>8236</v>
      </c>
    </row>
    <row r="1340" spans="1:7">
      <c r="A1340" s="4" t="s">
        <v>11974</v>
      </c>
      <c r="B1340" s="4" t="s">
        <v>11975</v>
      </c>
      <c r="C1340" s="4" t="s">
        <v>464</v>
      </c>
      <c r="D1340" s="4">
        <v>49</v>
      </c>
      <c r="E1340" s="4" t="s">
        <v>11976</v>
      </c>
      <c r="F1340" s="4">
        <v>1.01631188392639</v>
      </c>
      <c r="G1340" s="4" t="s">
        <v>11977</v>
      </c>
    </row>
    <row r="1341" spans="1:7">
      <c r="A1341" s="4" t="s">
        <v>8292</v>
      </c>
      <c r="B1341" s="4" t="s">
        <v>8293</v>
      </c>
      <c r="C1341" s="4" t="s">
        <v>464</v>
      </c>
      <c r="D1341" s="4">
        <v>48</v>
      </c>
      <c r="E1341" s="4" t="s">
        <v>8294</v>
      </c>
      <c r="F1341" s="4">
        <v>1.01631188392639</v>
      </c>
      <c r="G1341" s="4" t="s">
        <v>8295</v>
      </c>
    </row>
    <row r="1342" spans="1:7">
      <c r="A1342" s="4" t="s">
        <v>15483</v>
      </c>
      <c r="B1342" s="4" t="s">
        <v>15484</v>
      </c>
      <c r="C1342" s="4" t="s">
        <v>464</v>
      </c>
      <c r="D1342" s="4">
        <v>47</v>
      </c>
      <c r="E1342" s="4" t="s">
        <v>15485</v>
      </c>
      <c r="F1342" s="4">
        <v>1.01631188392639</v>
      </c>
      <c r="G1342" s="4" t="s">
        <v>15486</v>
      </c>
    </row>
    <row r="1343" spans="1:7">
      <c r="A1343" s="4" t="s">
        <v>8767</v>
      </c>
      <c r="B1343" s="4" t="s">
        <v>8768</v>
      </c>
      <c r="C1343" s="4" t="s">
        <v>464</v>
      </c>
      <c r="D1343" s="4">
        <v>47</v>
      </c>
      <c r="E1343" s="4" t="s">
        <v>8769</v>
      </c>
      <c r="F1343" s="4">
        <v>1.01631188392639</v>
      </c>
      <c r="G1343" s="4" t="s">
        <v>8770</v>
      </c>
    </row>
    <row r="1344" spans="1:7">
      <c r="A1344" s="4" t="s">
        <v>13853</v>
      </c>
      <c r="B1344" s="4" t="s">
        <v>13854</v>
      </c>
      <c r="C1344" s="4" t="s">
        <v>464</v>
      </c>
      <c r="D1344" s="4">
        <v>47</v>
      </c>
      <c r="E1344" s="4" t="s">
        <v>13855</v>
      </c>
      <c r="F1344" s="4">
        <v>1.01631188392639</v>
      </c>
      <c r="G1344" s="4" t="s">
        <v>13856</v>
      </c>
    </row>
    <row r="1345" spans="1:7">
      <c r="A1345" s="4" t="s">
        <v>6022</v>
      </c>
      <c r="B1345" s="4" t="s">
        <v>6023</v>
      </c>
      <c r="C1345" s="4" t="s">
        <v>464</v>
      </c>
      <c r="D1345" s="4">
        <v>46</v>
      </c>
      <c r="E1345" s="4" t="s">
        <v>6024</v>
      </c>
      <c r="F1345" s="4">
        <v>1.01631188392639</v>
      </c>
      <c r="G1345" s="4" t="s">
        <v>6025</v>
      </c>
    </row>
    <row r="1346" spans="1:7">
      <c r="A1346" s="4" t="s">
        <v>6110</v>
      </c>
      <c r="B1346" s="4" t="s">
        <v>6111</v>
      </c>
      <c r="C1346" s="4" t="s">
        <v>464</v>
      </c>
      <c r="D1346" s="4">
        <v>46</v>
      </c>
      <c r="E1346" s="4" t="s">
        <v>6112</v>
      </c>
      <c r="F1346" s="4">
        <v>1.01631188392639</v>
      </c>
      <c r="G1346" s="4" t="s">
        <v>6113</v>
      </c>
    </row>
    <row r="1347" spans="1:7">
      <c r="A1347" s="4" t="s">
        <v>10865</v>
      </c>
      <c r="B1347" s="4" t="s">
        <v>10866</v>
      </c>
      <c r="C1347" s="4" t="s">
        <v>464</v>
      </c>
      <c r="D1347" s="4">
        <v>46</v>
      </c>
      <c r="E1347" s="4" t="s">
        <v>10867</v>
      </c>
      <c r="F1347" s="4">
        <v>1.01631188392639</v>
      </c>
      <c r="G1347" s="4" t="s">
        <v>10868</v>
      </c>
    </row>
    <row r="1348" spans="1:7">
      <c r="A1348" s="4" t="s">
        <v>9617</v>
      </c>
      <c r="B1348" s="4" t="s">
        <v>9618</v>
      </c>
      <c r="C1348" s="4" t="s">
        <v>464</v>
      </c>
      <c r="D1348" s="4">
        <v>45</v>
      </c>
      <c r="E1348" s="4" t="s">
        <v>9619</v>
      </c>
      <c r="F1348" s="4">
        <v>1.01631188392639</v>
      </c>
      <c r="G1348" s="4" t="s">
        <v>9620</v>
      </c>
    </row>
    <row r="1349" spans="1:7">
      <c r="A1349" s="4" t="s">
        <v>320</v>
      </c>
      <c r="B1349" s="4" t="s">
        <v>5148</v>
      </c>
      <c r="C1349" s="4" t="s">
        <v>464</v>
      </c>
      <c r="D1349" s="4">
        <v>45</v>
      </c>
      <c r="E1349" s="4" t="s">
        <v>5149</v>
      </c>
      <c r="F1349" s="4">
        <v>1.01631188392639</v>
      </c>
      <c r="G1349" s="4" t="s">
        <v>5150</v>
      </c>
    </row>
    <row r="1350" spans="1:7">
      <c r="A1350" s="4" t="s">
        <v>15127</v>
      </c>
      <c r="B1350" s="4" t="s">
        <v>15128</v>
      </c>
      <c r="C1350" s="4" t="s">
        <v>464</v>
      </c>
      <c r="D1350" s="4">
        <v>45</v>
      </c>
      <c r="E1350" s="4" t="s">
        <v>15129</v>
      </c>
      <c r="F1350" s="4">
        <v>1.01631188392639</v>
      </c>
      <c r="G1350" s="4" t="s">
        <v>15130</v>
      </c>
    </row>
    <row r="1351" spans="1:7">
      <c r="A1351" s="4" t="s">
        <v>9327</v>
      </c>
      <c r="B1351" s="4" t="s">
        <v>9328</v>
      </c>
      <c r="C1351" s="4" t="s">
        <v>464</v>
      </c>
      <c r="D1351" s="4">
        <v>45</v>
      </c>
      <c r="E1351" s="4" t="s">
        <v>9329</v>
      </c>
      <c r="F1351" s="4">
        <v>1.01631188392639</v>
      </c>
      <c r="G1351" s="4" t="s">
        <v>9330</v>
      </c>
    </row>
    <row r="1352" spans="1:7">
      <c r="A1352" s="4" t="s">
        <v>5364</v>
      </c>
      <c r="B1352" s="4" t="s">
        <v>5365</v>
      </c>
      <c r="C1352" s="4" t="s">
        <v>464</v>
      </c>
      <c r="D1352" s="4">
        <v>45</v>
      </c>
      <c r="E1352" s="4" t="s">
        <v>5366</v>
      </c>
      <c r="F1352" s="4">
        <v>1.01631188392639</v>
      </c>
      <c r="G1352" s="4" t="s">
        <v>5367</v>
      </c>
    </row>
    <row r="1353" spans="1:7">
      <c r="A1353" s="4" t="s">
        <v>9469</v>
      </c>
      <c r="B1353" s="4" t="s">
        <v>9470</v>
      </c>
      <c r="C1353" s="4" t="s">
        <v>464</v>
      </c>
      <c r="D1353" s="4">
        <v>45</v>
      </c>
      <c r="E1353" s="4" t="s">
        <v>9471</v>
      </c>
      <c r="F1353" s="4">
        <v>1.01631188392639</v>
      </c>
      <c r="G1353" s="4" t="s">
        <v>9472</v>
      </c>
    </row>
    <row r="1354" spans="1:7">
      <c r="A1354" s="4" t="s">
        <v>7057</v>
      </c>
      <c r="B1354" s="4" t="s">
        <v>7058</v>
      </c>
      <c r="C1354" s="4" t="s">
        <v>464</v>
      </c>
      <c r="D1354" s="4">
        <v>45</v>
      </c>
      <c r="E1354" s="4" t="s">
        <v>7059</v>
      </c>
      <c r="F1354" s="4">
        <v>1.01631188392639</v>
      </c>
      <c r="G1354" s="4" t="s">
        <v>7060</v>
      </c>
    </row>
    <row r="1355" spans="1:7">
      <c r="A1355" s="4" t="s">
        <v>448</v>
      </c>
      <c r="B1355" s="4" t="s">
        <v>7607</v>
      </c>
      <c r="C1355" s="4" t="s">
        <v>464</v>
      </c>
      <c r="D1355" s="4">
        <v>45</v>
      </c>
      <c r="E1355" s="4" t="s">
        <v>7608</v>
      </c>
      <c r="F1355" s="4">
        <v>1.01631188392639</v>
      </c>
      <c r="G1355" s="4" t="s">
        <v>7609</v>
      </c>
    </row>
    <row r="1356" spans="1:7">
      <c r="A1356" s="4" t="s">
        <v>4138</v>
      </c>
      <c r="B1356" s="4" t="s">
        <v>4139</v>
      </c>
      <c r="C1356" s="4" t="s">
        <v>464</v>
      </c>
      <c r="D1356" s="4">
        <v>45</v>
      </c>
      <c r="E1356" s="4" t="s">
        <v>4140</v>
      </c>
      <c r="F1356" s="4">
        <v>1.01631188392639</v>
      </c>
      <c r="G1356" s="4" t="s">
        <v>4141</v>
      </c>
    </row>
    <row r="1357" spans="1:7">
      <c r="A1357" s="4" t="s">
        <v>6883</v>
      </c>
      <c r="B1357" s="4" t="s">
        <v>6884</v>
      </c>
      <c r="C1357" s="4" t="s">
        <v>464</v>
      </c>
      <c r="D1357" s="4">
        <v>44</v>
      </c>
      <c r="E1357" s="4" t="s">
        <v>6885</v>
      </c>
      <c r="F1357" s="4">
        <v>1.01631188392639</v>
      </c>
      <c r="G1357" s="4" t="s">
        <v>6886</v>
      </c>
    </row>
    <row r="1358" spans="1:7">
      <c r="A1358" s="4" t="s">
        <v>15139</v>
      </c>
      <c r="B1358" s="4" t="s">
        <v>15140</v>
      </c>
      <c r="C1358" s="4" t="s">
        <v>464</v>
      </c>
      <c r="D1358" s="4">
        <v>44</v>
      </c>
      <c r="E1358" s="4" t="s">
        <v>15141</v>
      </c>
      <c r="F1358" s="4">
        <v>1.01631188392639</v>
      </c>
      <c r="G1358" s="4" t="s">
        <v>15142</v>
      </c>
    </row>
    <row r="1359" spans="1:7">
      <c r="A1359" s="4" t="s">
        <v>7722</v>
      </c>
      <c r="B1359" s="4" t="s">
        <v>7723</v>
      </c>
      <c r="C1359" s="4" t="s">
        <v>464</v>
      </c>
      <c r="D1359" s="4">
        <v>44</v>
      </c>
      <c r="E1359" s="4" t="s">
        <v>7724</v>
      </c>
      <c r="F1359" s="4">
        <v>1.01631188392639</v>
      </c>
      <c r="G1359" s="4" t="s">
        <v>7725</v>
      </c>
    </row>
    <row r="1360" spans="1:7">
      <c r="A1360" s="4" t="s">
        <v>4211</v>
      </c>
      <c r="B1360" s="4" t="s">
        <v>4212</v>
      </c>
      <c r="C1360" s="4" t="s">
        <v>464</v>
      </c>
      <c r="D1360" s="4">
        <v>44</v>
      </c>
      <c r="E1360" s="4" t="s">
        <v>4213</v>
      </c>
      <c r="F1360" s="4">
        <v>1.01631188392639</v>
      </c>
      <c r="G1360" s="4" t="s">
        <v>4214</v>
      </c>
    </row>
    <row r="1361" spans="1:7">
      <c r="A1361" s="4" t="s">
        <v>5278</v>
      </c>
      <c r="B1361" s="4" t="s">
        <v>5279</v>
      </c>
      <c r="C1361" s="4" t="s">
        <v>464</v>
      </c>
      <c r="D1361" s="4">
        <v>44</v>
      </c>
      <c r="E1361" s="4" t="s">
        <v>5280</v>
      </c>
      <c r="F1361" s="4">
        <v>1.01631188392639</v>
      </c>
      <c r="G1361" s="4" t="s">
        <v>5281</v>
      </c>
    </row>
    <row r="1362" spans="1:7">
      <c r="A1362" s="4" t="s">
        <v>13578</v>
      </c>
      <c r="B1362" s="4" t="s">
        <v>13579</v>
      </c>
      <c r="C1362" s="4" t="s">
        <v>464</v>
      </c>
      <c r="D1362" s="4">
        <v>44</v>
      </c>
      <c r="E1362" s="4" t="s">
        <v>13580</v>
      </c>
      <c r="F1362" s="4">
        <v>1.01631188392639</v>
      </c>
      <c r="G1362" s="4" t="s">
        <v>13581</v>
      </c>
    </row>
    <row r="1363" spans="1:7">
      <c r="A1363" s="4" t="s">
        <v>25072</v>
      </c>
      <c r="B1363" s="4" t="s">
        <v>25073</v>
      </c>
      <c r="C1363" s="4" t="s">
        <v>464</v>
      </c>
      <c r="D1363" s="4">
        <v>43</v>
      </c>
      <c r="E1363" s="4" t="s">
        <v>25074</v>
      </c>
      <c r="F1363" s="4">
        <v>1.01631188392639</v>
      </c>
      <c r="G1363" s="4" t="s">
        <v>25075</v>
      </c>
    </row>
    <row r="1364" spans="1:7">
      <c r="A1364" s="4" t="s">
        <v>14260</v>
      </c>
      <c r="B1364" s="4" t="s">
        <v>14261</v>
      </c>
      <c r="C1364" s="4" t="s">
        <v>464</v>
      </c>
      <c r="D1364" s="4">
        <v>43</v>
      </c>
      <c r="E1364" s="4" t="s">
        <v>14262</v>
      </c>
      <c r="F1364" s="4">
        <v>1.01631188392639</v>
      </c>
      <c r="G1364" s="4" t="s">
        <v>14263</v>
      </c>
    </row>
    <row r="1365" spans="1:7">
      <c r="A1365" s="4" t="s">
        <v>7366</v>
      </c>
      <c r="B1365" s="4" t="s">
        <v>7367</v>
      </c>
      <c r="C1365" s="4" t="s">
        <v>464</v>
      </c>
      <c r="D1365" s="4">
        <v>43</v>
      </c>
      <c r="E1365" s="4" t="s">
        <v>7368</v>
      </c>
      <c r="F1365" s="4">
        <v>1.01631188392639</v>
      </c>
      <c r="G1365" s="4" t="s">
        <v>7369</v>
      </c>
    </row>
    <row r="1366" spans="1:7">
      <c r="A1366" s="4" t="s">
        <v>7591</v>
      </c>
      <c r="B1366" s="4" t="s">
        <v>7592</v>
      </c>
      <c r="C1366" s="4" t="s">
        <v>464</v>
      </c>
      <c r="D1366" s="4">
        <v>43</v>
      </c>
      <c r="E1366" s="4" t="s">
        <v>7593</v>
      </c>
      <c r="F1366" s="4">
        <v>1.01631188392639</v>
      </c>
      <c r="G1366" s="4" t="s">
        <v>7594</v>
      </c>
    </row>
    <row r="1367" spans="1:7">
      <c r="A1367" s="4" t="s">
        <v>30829</v>
      </c>
      <c r="B1367" s="4" t="s">
        <v>30830</v>
      </c>
      <c r="C1367" s="4" t="s">
        <v>464</v>
      </c>
      <c r="D1367" s="4">
        <v>42</v>
      </c>
      <c r="E1367" s="4" t="s">
        <v>30831</v>
      </c>
      <c r="F1367" s="4">
        <v>1.01631188392639</v>
      </c>
      <c r="G1367" s="4" t="s">
        <v>30832</v>
      </c>
    </row>
    <row r="1368" spans="1:7">
      <c r="A1368" s="4" t="s">
        <v>12353</v>
      </c>
      <c r="B1368" s="4" t="s">
        <v>12354</v>
      </c>
      <c r="C1368" s="4" t="s">
        <v>464</v>
      </c>
      <c r="D1368" s="4">
        <v>42</v>
      </c>
      <c r="E1368" s="4" t="s">
        <v>12355</v>
      </c>
      <c r="F1368" s="4">
        <v>1.01631188392639</v>
      </c>
      <c r="G1368" s="4" t="s">
        <v>12356</v>
      </c>
    </row>
    <row r="1369" spans="1:7">
      <c r="A1369" s="4" t="s">
        <v>14428</v>
      </c>
      <c r="B1369" s="4" t="s">
        <v>14429</v>
      </c>
      <c r="C1369" s="4" t="s">
        <v>464</v>
      </c>
      <c r="D1369" s="4">
        <v>42</v>
      </c>
      <c r="E1369" s="4" t="s">
        <v>14430</v>
      </c>
      <c r="F1369" s="4">
        <v>1.01631188392639</v>
      </c>
      <c r="G1369" s="4" t="s">
        <v>14431</v>
      </c>
    </row>
    <row r="1370" spans="1:7">
      <c r="A1370" s="4" t="s">
        <v>19124</v>
      </c>
      <c r="B1370" s="4" t="s">
        <v>19125</v>
      </c>
      <c r="C1370" s="4" t="s">
        <v>464</v>
      </c>
      <c r="D1370" s="4">
        <v>42</v>
      </c>
      <c r="E1370" s="4" t="s">
        <v>19126</v>
      </c>
      <c r="F1370" s="4">
        <v>1.01631188392639</v>
      </c>
      <c r="G1370" s="4" t="s">
        <v>19127</v>
      </c>
    </row>
    <row r="1371" spans="1:7">
      <c r="A1371" s="4" t="s">
        <v>14803</v>
      </c>
      <c r="B1371" s="4" t="s">
        <v>14804</v>
      </c>
      <c r="C1371" s="4" t="s">
        <v>464</v>
      </c>
      <c r="D1371" s="4">
        <v>41</v>
      </c>
      <c r="E1371" s="4" t="s">
        <v>14805</v>
      </c>
      <c r="F1371" s="4">
        <v>1.01631188392639</v>
      </c>
      <c r="G1371" s="4" t="s">
        <v>14806</v>
      </c>
    </row>
    <row r="1372" spans="1:7">
      <c r="A1372" s="4" t="s">
        <v>5511</v>
      </c>
      <c r="B1372" s="4" t="s">
        <v>5512</v>
      </c>
      <c r="C1372" s="4" t="s">
        <v>464</v>
      </c>
      <c r="D1372" s="4">
        <v>41</v>
      </c>
      <c r="E1372" s="4" t="s">
        <v>5513</v>
      </c>
      <c r="F1372" s="4">
        <v>1.01631188392639</v>
      </c>
      <c r="G1372" s="4" t="s">
        <v>5514</v>
      </c>
    </row>
    <row r="1373" spans="1:7">
      <c r="A1373" s="4" t="s">
        <v>415</v>
      </c>
      <c r="B1373" s="4" t="s">
        <v>26670</v>
      </c>
      <c r="C1373" s="4" t="s">
        <v>464</v>
      </c>
      <c r="D1373" s="4">
        <v>41</v>
      </c>
      <c r="E1373" s="4" t="s">
        <v>26671</v>
      </c>
      <c r="F1373" s="4">
        <v>1.01631188392639</v>
      </c>
      <c r="G1373" s="4" t="s">
        <v>26672</v>
      </c>
    </row>
    <row r="1374" spans="1:7">
      <c r="A1374" s="4" t="s">
        <v>18573</v>
      </c>
      <c r="B1374" s="4" t="s">
        <v>18574</v>
      </c>
      <c r="C1374" s="4" t="s">
        <v>464</v>
      </c>
      <c r="D1374" s="4">
        <v>41</v>
      </c>
      <c r="E1374" s="4" t="s">
        <v>18575</v>
      </c>
      <c r="F1374" s="4">
        <v>1.01631188392639</v>
      </c>
      <c r="G1374" s="4" t="s">
        <v>18576</v>
      </c>
    </row>
    <row r="1375" spans="1:7">
      <c r="A1375" s="4" t="s">
        <v>5519</v>
      </c>
      <c r="B1375" s="4" t="s">
        <v>5520</v>
      </c>
      <c r="C1375" s="4" t="s">
        <v>464</v>
      </c>
      <c r="D1375" s="4">
        <v>41</v>
      </c>
      <c r="E1375" s="4" t="s">
        <v>5521</v>
      </c>
      <c r="F1375" s="4">
        <v>1.01631188392639</v>
      </c>
      <c r="G1375" s="4" t="s">
        <v>5522</v>
      </c>
    </row>
    <row r="1376" spans="1:7">
      <c r="A1376" s="4" t="s">
        <v>11653</v>
      </c>
      <c r="B1376" s="4" t="s">
        <v>11654</v>
      </c>
      <c r="C1376" s="4" t="s">
        <v>464</v>
      </c>
      <c r="D1376" s="4">
        <v>41</v>
      </c>
      <c r="E1376" s="4" t="s">
        <v>11655</v>
      </c>
      <c r="F1376" s="4">
        <v>1.01631188392639</v>
      </c>
      <c r="G1376" s="4" t="s">
        <v>11656</v>
      </c>
    </row>
    <row r="1377" spans="1:7">
      <c r="A1377" s="4" t="s">
        <v>6791</v>
      </c>
      <c r="B1377" s="4" t="s">
        <v>6792</v>
      </c>
      <c r="C1377" s="4" t="s">
        <v>464</v>
      </c>
      <c r="D1377" s="4">
        <v>41</v>
      </c>
      <c r="E1377" s="4" t="s">
        <v>6793</v>
      </c>
      <c r="F1377" s="4">
        <v>1.01631188392639</v>
      </c>
      <c r="G1377" s="4" t="s">
        <v>6794</v>
      </c>
    </row>
    <row r="1378" spans="1:7">
      <c r="A1378" s="4" t="s">
        <v>3412</v>
      </c>
      <c r="B1378" s="4" t="s">
        <v>3413</v>
      </c>
      <c r="C1378" s="4" t="s">
        <v>464</v>
      </c>
      <c r="D1378" s="4">
        <v>41</v>
      </c>
      <c r="E1378" s="4" t="s">
        <v>3414</v>
      </c>
      <c r="F1378" s="4">
        <v>1.01631188392639</v>
      </c>
      <c r="G1378" s="4" t="s">
        <v>3415</v>
      </c>
    </row>
    <row r="1379" spans="1:7">
      <c r="A1379" s="4" t="s">
        <v>14124</v>
      </c>
      <c r="B1379" s="4" t="s">
        <v>14125</v>
      </c>
      <c r="C1379" s="4" t="s">
        <v>464</v>
      </c>
      <c r="D1379" s="4">
        <v>41</v>
      </c>
      <c r="E1379" s="4" t="s">
        <v>14126</v>
      </c>
      <c r="F1379" s="4">
        <v>1.01631188392639</v>
      </c>
      <c r="G1379" s="4" t="s">
        <v>14127</v>
      </c>
    </row>
    <row r="1380" spans="1:7">
      <c r="A1380" s="4" t="s">
        <v>7097</v>
      </c>
      <c r="B1380" s="4" t="s">
        <v>7098</v>
      </c>
      <c r="C1380" s="4" t="s">
        <v>464</v>
      </c>
      <c r="D1380" s="4">
        <v>41</v>
      </c>
      <c r="E1380" s="4" t="s">
        <v>7099</v>
      </c>
      <c r="F1380" s="4">
        <v>1.01631188392639</v>
      </c>
      <c r="G1380" s="4" t="s">
        <v>7100</v>
      </c>
    </row>
    <row r="1381" spans="1:7">
      <c r="A1381" s="4" t="s">
        <v>7882</v>
      </c>
      <c r="B1381" s="4" t="s">
        <v>7883</v>
      </c>
      <c r="C1381" s="4" t="s">
        <v>464</v>
      </c>
      <c r="D1381" s="4">
        <v>40</v>
      </c>
      <c r="E1381" s="4" t="s">
        <v>7884</v>
      </c>
      <c r="F1381" s="4">
        <v>1.01631188392639</v>
      </c>
      <c r="G1381" s="4" t="s">
        <v>7885</v>
      </c>
    </row>
    <row r="1382" spans="1:7">
      <c r="A1382" s="4" t="s">
        <v>20677</v>
      </c>
      <c r="B1382" s="4" t="s">
        <v>20678</v>
      </c>
      <c r="C1382" s="4" t="s">
        <v>464</v>
      </c>
      <c r="D1382" s="4">
        <v>40</v>
      </c>
      <c r="E1382" s="4" t="s">
        <v>20679</v>
      </c>
      <c r="F1382" s="4">
        <v>1.01631188392639</v>
      </c>
      <c r="G1382" s="4" t="s">
        <v>20680</v>
      </c>
    </row>
    <row r="1383" spans="1:7">
      <c r="A1383" s="4" t="s">
        <v>19780</v>
      </c>
      <c r="B1383" s="4" t="s">
        <v>19781</v>
      </c>
      <c r="C1383" s="4" t="s">
        <v>464</v>
      </c>
      <c r="D1383" s="4">
        <v>40</v>
      </c>
      <c r="E1383" s="4" t="s">
        <v>19782</v>
      </c>
      <c r="F1383" s="4">
        <v>1.01631188392639</v>
      </c>
      <c r="G1383" s="4" t="s">
        <v>19783</v>
      </c>
    </row>
    <row r="1384" spans="1:7">
      <c r="A1384" s="4" t="s">
        <v>15563</v>
      </c>
      <c r="B1384" s="4" t="s">
        <v>15564</v>
      </c>
      <c r="C1384" s="4" t="s">
        <v>464</v>
      </c>
      <c r="D1384" s="4">
        <v>39</v>
      </c>
      <c r="E1384" s="4" t="s">
        <v>15565</v>
      </c>
      <c r="F1384" s="4">
        <v>1.01631188392639</v>
      </c>
      <c r="G1384" s="4" t="s">
        <v>15566</v>
      </c>
    </row>
    <row r="1385" spans="1:7">
      <c r="A1385" s="4" t="s">
        <v>36601</v>
      </c>
      <c r="B1385" s="4" t="s">
        <v>36602</v>
      </c>
      <c r="C1385" s="4" t="s">
        <v>464</v>
      </c>
      <c r="D1385" s="4">
        <v>39</v>
      </c>
      <c r="E1385" s="4" t="s">
        <v>36603</v>
      </c>
      <c r="F1385" s="4">
        <v>1.01631188392639</v>
      </c>
      <c r="G1385" s="4" t="s">
        <v>36604</v>
      </c>
    </row>
    <row r="1386" spans="1:7">
      <c r="A1386" s="4" t="s">
        <v>13706</v>
      </c>
      <c r="B1386" s="4" t="s">
        <v>13707</v>
      </c>
      <c r="C1386" s="4" t="s">
        <v>464</v>
      </c>
      <c r="D1386" s="4">
        <v>39</v>
      </c>
      <c r="E1386" s="4" t="s">
        <v>13708</v>
      </c>
      <c r="F1386" s="4">
        <v>1.01631188392639</v>
      </c>
      <c r="G1386" s="4" t="s">
        <v>13709</v>
      </c>
    </row>
    <row r="1387" spans="1:7">
      <c r="A1387" s="4" t="s">
        <v>1311</v>
      </c>
      <c r="B1387" s="4" t="s">
        <v>1312</v>
      </c>
      <c r="C1387" s="4" t="s">
        <v>464</v>
      </c>
      <c r="D1387" s="4">
        <v>38</v>
      </c>
      <c r="E1387" s="4" t="s">
        <v>1313</v>
      </c>
      <c r="F1387" s="4">
        <v>1.01631188392639</v>
      </c>
      <c r="G1387" s="4" t="s">
        <v>1314</v>
      </c>
    </row>
    <row r="1388" spans="1:7">
      <c r="A1388" s="4" t="s">
        <v>19962</v>
      </c>
      <c r="B1388" s="4" t="s">
        <v>19963</v>
      </c>
      <c r="C1388" s="4" t="s">
        <v>464</v>
      </c>
      <c r="D1388" s="4">
        <v>37</v>
      </c>
      <c r="E1388" s="4" t="s">
        <v>19964</v>
      </c>
      <c r="F1388" s="4">
        <v>1.01631188392639</v>
      </c>
      <c r="G1388" s="4" t="s">
        <v>19965</v>
      </c>
    </row>
    <row r="1389" spans="1:7">
      <c r="A1389" s="4" t="s">
        <v>32120</v>
      </c>
      <c r="B1389" s="4" t="s">
        <v>32121</v>
      </c>
      <c r="C1389" s="4" t="s">
        <v>464</v>
      </c>
      <c r="D1389" s="4">
        <v>37</v>
      </c>
      <c r="E1389" s="4" t="s">
        <v>32122</v>
      </c>
      <c r="F1389" s="4">
        <v>1.01631188392639</v>
      </c>
      <c r="G1389" s="4" t="s">
        <v>32123</v>
      </c>
    </row>
    <row r="1390" spans="1:7">
      <c r="A1390" s="4" t="s">
        <v>16651</v>
      </c>
      <c r="B1390" s="4" t="s">
        <v>16652</v>
      </c>
      <c r="C1390" s="4" t="s">
        <v>464</v>
      </c>
      <c r="D1390" s="4">
        <v>37</v>
      </c>
      <c r="E1390" s="4" t="s">
        <v>16653</v>
      </c>
      <c r="F1390" s="4">
        <v>1.01631188392639</v>
      </c>
      <c r="G1390" s="4" t="s">
        <v>16654</v>
      </c>
    </row>
    <row r="1391" spans="1:7">
      <c r="A1391" s="4" t="s">
        <v>54442</v>
      </c>
      <c r="B1391" s="4" t="s">
        <v>54443</v>
      </c>
      <c r="C1391" s="4" t="s">
        <v>464</v>
      </c>
      <c r="D1391" s="4">
        <v>36</v>
      </c>
      <c r="E1391" s="4" t="s">
        <v>54444</v>
      </c>
      <c r="F1391" s="4">
        <v>1.01631188392639</v>
      </c>
      <c r="G1391" s="4" t="s">
        <v>54445</v>
      </c>
    </row>
    <row r="1392" spans="1:7">
      <c r="A1392" s="4" t="s">
        <v>32611</v>
      </c>
      <c r="B1392" s="4" t="s">
        <v>32612</v>
      </c>
      <c r="C1392" s="4" t="s">
        <v>464</v>
      </c>
      <c r="D1392" s="4">
        <v>36</v>
      </c>
      <c r="E1392" s="4" t="s">
        <v>32613</v>
      </c>
      <c r="F1392" s="4">
        <v>1.01631188392639</v>
      </c>
      <c r="G1392" s="4" t="s">
        <v>32614</v>
      </c>
    </row>
    <row r="1393" spans="1:7">
      <c r="A1393" s="4" t="s">
        <v>54446</v>
      </c>
      <c r="B1393" s="4" t="s">
        <v>54447</v>
      </c>
      <c r="C1393" s="4" t="s">
        <v>464</v>
      </c>
      <c r="D1393" s="4">
        <v>35</v>
      </c>
      <c r="E1393" s="4" t="s">
        <v>54448</v>
      </c>
      <c r="F1393" s="4">
        <v>1.01631188392639</v>
      </c>
      <c r="G1393" s="4" t="s">
        <v>54449</v>
      </c>
    </row>
    <row r="1394" spans="1:7">
      <c r="A1394" s="4" t="s">
        <v>14971</v>
      </c>
      <c r="B1394" s="4" t="s">
        <v>14972</v>
      </c>
      <c r="C1394" s="4" t="s">
        <v>464</v>
      </c>
      <c r="D1394" s="4">
        <v>34</v>
      </c>
      <c r="E1394" s="4" t="s">
        <v>14973</v>
      </c>
      <c r="F1394" s="4">
        <v>1.01631188392639</v>
      </c>
      <c r="G1394" s="4" t="s">
        <v>14974</v>
      </c>
    </row>
    <row r="1395" spans="1:7">
      <c r="A1395" s="4" t="s">
        <v>19496</v>
      </c>
      <c r="B1395" s="4" t="s">
        <v>19497</v>
      </c>
      <c r="C1395" s="4" t="s">
        <v>464</v>
      </c>
      <c r="D1395" s="4">
        <v>33</v>
      </c>
      <c r="E1395" s="4" t="s">
        <v>19498</v>
      </c>
      <c r="F1395" s="4">
        <v>1.01631188392639</v>
      </c>
      <c r="G1395" s="4" t="s">
        <v>19499</v>
      </c>
    </row>
    <row r="1396" spans="1:7">
      <c r="A1396" s="4" t="s">
        <v>54450</v>
      </c>
      <c r="B1396" s="4" t="s">
        <v>54451</v>
      </c>
      <c r="C1396" s="4" t="s">
        <v>464</v>
      </c>
      <c r="D1396" s="4">
        <v>32</v>
      </c>
      <c r="E1396" s="4" t="s">
        <v>54452</v>
      </c>
      <c r="F1396" s="4">
        <v>1.01631188392639</v>
      </c>
      <c r="G1396" s="4" t="s">
        <v>54453</v>
      </c>
    </row>
    <row r="1397" spans="1:7">
      <c r="A1397" s="4" t="s">
        <v>18517</v>
      </c>
      <c r="B1397" s="4" t="s">
        <v>18518</v>
      </c>
      <c r="C1397" s="4" t="s">
        <v>464</v>
      </c>
      <c r="D1397" s="4">
        <v>31</v>
      </c>
      <c r="E1397" s="4" t="s">
        <v>18519</v>
      </c>
      <c r="F1397" s="4">
        <v>1.01631188392639</v>
      </c>
      <c r="G1397" s="4" t="s">
        <v>18520</v>
      </c>
    </row>
    <row r="1398" spans="1:7">
      <c r="A1398" s="4" t="s">
        <v>54454</v>
      </c>
      <c r="B1398" s="4" t="s">
        <v>54455</v>
      </c>
      <c r="C1398" s="4" t="s">
        <v>464</v>
      </c>
      <c r="D1398" s="4">
        <v>31</v>
      </c>
      <c r="E1398" s="4" t="s">
        <v>54456</v>
      </c>
      <c r="F1398" s="4">
        <v>1.01631188392639</v>
      </c>
      <c r="G1398" s="4" t="s">
        <v>54457</v>
      </c>
    </row>
    <row r="1399" spans="1:7">
      <c r="A1399" s="4" t="s">
        <v>22908</v>
      </c>
      <c r="B1399" s="4" t="s">
        <v>22909</v>
      </c>
      <c r="C1399" s="4" t="s">
        <v>464</v>
      </c>
      <c r="D1399" s="4">
        <v>31</v>
      </c>
      <c r="E1399" s="4" t="s">
        <v>22910</v>
      </c>
      <c r="F1399" s="4">
        <v>1.01631188392639</v>
      </c>
      <c r="G1399" s="4" t="s">
        <v>22911</v>
      </c>
    </row>
    <row r="1400" spans="1:7">
      <c r="A1400" s="4" t="s">
        <v>16499</v>
      </c>
      <c r="B1400" s="4" t="s">
        <v>16500</v>
      </c>
      <c r="C1400" s="4" t="s">
        <v>551</v>
      </c>
      <c r="D1400" s="4">
        <v>30</v>
      </c>
      <c r="E1400" s="4" t="s">
        <v>16501</v>
      </c>
      <c r="F1400" s="4">
        <v>1.01631188392639</v>
      </c>
      <c r="G1400" s="4" t="s">
        <v>16502</v>
      </c>
    </row>
    <row r="1401" spans="1:7">
      <c r="A1401" s="4" t="s">
        <v>23124</v>
      </c>
      <c r="B1401" s="4" t="s">
        <v>23125</v>
      </c>
      <c r="C1401" s="4" t="s">
        <v>464</v>
      </c>
      <c r="D1401" s="4">
        <v>26</v>
      </c>
      <c r="E1401" s="4" t="s">
        <v>23126</v>
      </c>
      <c r="F1401" s="4">
        <v>1.01631188392639</v>
      </c>
      <c r="G1401" s="4" t="s">
        <v>23127</v>
      </c>
    </row>
    <row r="1402" spans="1:7">
      <c r="A1402" s="4" t="s">
        <v>23128</v>
      </c>
      <c r="B1402" s="4" t="s">
        <v>23129</v>
      </c>
      <c r="C1402" s="4" t="s">
        <v>464</v>
      </c>
      <c r="D1402" s="4">
        <v>26</v>
      </c>
      <c r="E1402" s="4" t="s">
        <v>23130</v>
      </c>
      <c r="F1402" s="4">
        <v>1.01631188392639</v>
      </c>
      <c r="G1402" s="4" t="s">
        <v>23131</v>
      </c>
    </row>
    <row r="1403" spans="1:7">
      <c r="A1403" s="4" t="s">
        <v>5447</v>
      </c>
      <c r="B1403" s="4" t="s">
        <v>5448</v>
      </c>
      <c r="C1403" s="4" t="s">
        <v>551</v>
      </c>
      <c r="D1403" s="4">
        <v>22</v>
      </c>
      <c r="E1403" s="4" t="s">
        <v>5449</v>
      </c>
      <c r="F1403" s="4">
        <v>1.01631188392639</v>
      </c>
      <c r="G1403" s="4" t="s">
        <v>5450</v>
      </c>
    </row>
    <row r="1404" spans="1:7">
      <c r="A1404" s="4" t="s">
        <v>31164</v>
      </c>
      <c r="B1404" s="4" t="s">
        <v>31165</v>
      </c>
      <c r="C1404" s="4" t="s">
        <v>551</v>
      </c>
      <c r="D1404" s="4">
        <v>22</v>
      </c>
      <c r="E1404" s="4" t="s">
        <v>31166</v>
      </c>
      <c r="F1404" s="4">
        <v>1.01631188392639</v>
      </c>
      <c r="G1404" s="4" t="s">
        <v>31167</v>
      </c>
    </row>
    <row r="1405" spans="1:7">
      <c r="A1405" s="4" t="s">
        <v>20773</v>
      </c>
      <c r="B1405" s="4" t="s">
        <v>20774</v>
      </c>
      <c r="C1405" s="4" t="s">
        <v>551</v>
      </c>
      <c r="D1405" s="4">
        <v>21</v>
      </c>
      <c r="E1405" s="4" t="s">
        <v>20775</v>
      </c>
      <c r="F1405" s="4">
        <v>1.01631188392639</v>
      </c>
      <c r="G1405" s="4" t="s">
        <v>20776</v>
      </c>
    </row>
    <row r="1406" spans="1:7">
      <c r="A1406" s="4" t="s">
        <v>2656</v>
      </c>
      <c r="B1406" s="4" t="s">
        <v>2657</v>
      </c>
      <c r="C1406" s="4" t="s">
        <v>551</v>
      </c>
      <c r="D1406" s="4">
        <v>20</v>
      </c>
      <c r="E1406" s="4" t="s">
        <v>2658</v>
      </c>
      <c r="F1406" s="4">
        <v>1.01631188392639</v>
      </c>
      <c r="G1406" s="4" t="s">
        <v>2659</v>
      </c>
    </row>
    <row r="1407" spans="1:7">
      <c r="A1407" s="4" t="s">
        <v>17766</v>
      </c>
      <c r="B1407" s="4" t="s">
        <v>17767</v>
      </c>
      <c r="C1407" s="4" t="s">
        <v>551</v>
      </c>
      <c r="D1407" s="4">
        <v>20</v>
      </c>
      <c r="E1407" s="4" t="s">
        <v>17768</v>
      </c>
      <c r="F1407" s="4">
        <v>1.01631188392639</v>
      </c>
      <c r="G1407" s="4" t="s">
        <v>17769</v>
      </c>
    </row>
    <row r="1408" spans="1:7">
      <c r="A1408" s="4" t="s">
        <v>7810</v>
      </c>
      <c r="B1408" s="4" t="s">
        <v>7811</v>
      </c>
      <c r="C1408" s="4" t="s">
        <v>551</v>
      </c>
      <c r="D1408" s="4">
        <v>20</v>
      </c>
      <c r="E1408" s="4" t="s">
        <v>7812</v>
      </c>
      <c r="F1408" s="4">
        <v>1.01631188392639</v>
      </c>
      <c r="G1408" s="4" t="s">
        <v>7813</v>
      </c>
    </row>
    <row r="1409" spans="1:7">
      <c r="A1409" s="4" t="s">
        <v>26693</v>
      </c>
      <c r="B1409" s="4" t="s">
        <v>26694</v>
      </c>
      <c r="C1409" s="4" t="s">
        <v>551</v>
      </c>
      <c r="D1409" s="4">
        <v>20</v>
      </c>
      <c r="E1409" s="4" t="s">
        <v>26695</v>
      </c>
      <c r="F1409" s="4">
        <v>1.01631188392639</v>
      </c>
      <c r="G1409" s="4" t="s">
        <v>26696</v>
      </c>
    </row>
    <row r="1410" spans="1:7">
      <c r="A1410" s="4" t="s">
        <v>16934</v>
      </c>
      <c r="B1410" s="4" t="s">
        <v>16935</v>
      </c>
      <c r="C1410" s="4" t="s">
        <v>551</v>
      </c>
      <c r="D1410" s="4">
        <v>20</v>
      </c>
      <c r="E1410" s="4" t="s">
        <v>16936</v>
      </c>
      <c r="F1410" s="4">
        <v>1.01631188392639</v>
      </c>
      <c r="G1410" s="4" t="s">
        <v>16937</v>
      </c>
    </row>
    <row r="1411" spans="1:7">
      <c r="A1411" s="4" t="s">
        <v>54458</v>
      </c>
      <c r="B1411" s="4" t="s">
        <v>54459</v>
      </c>
      <c r="C1411" s="4" t="s">
        <v>551</v>
      </c>
      <c r="D1411" s="4">
        <v>18</v>
      </c>
      <c r="E1411" s="4" t="s">
        <v>54460</v>
      </c>
      <c r="F1411" s="4">
        <v>1.01631188392639</v>
      </c>
      <c r="G1411" s="4" t="s">
        <v>54461</v>
      </c>
    </row>
    <row r="1412" spans="1:7">
      <c r="A1412" s="4" t="s">
        <v>54462</v>
      </c>
      <c r="B1412" s="4" t="s">
        <v>54463</v>
      </c>
      <c r="C1412" s="4" t="s">
        <v>551</v>
      </c>
      <c r="D1412" s="4">
        <v>17</v>
      </c>
      <c r="E1412" s="4" t="s">
        <v>54464</v>
      </c>
      <c r="F1412" s="4">
        <v>1.01631188392639</v>
      </c>
      <c r="G1412" s="4" t="s">
        <v>54465</v>
      </c>
    </row>
    <row r="1413" spans="1:7">
      <c r="A1413" s="4" t="s">
        <v>11573</v>
      </c>
      <c r="B1413" s="4" t="s">
        <v>11574</v>
      </c>
      <c r="C1413" s="4" t="s">
        <v>551</v>
      </c>
      <c r="D1413" s="4">
        <v>15</v>
      </c>
      <c r="E1413" s="4" t="s">
        <v>11575</v>
      </c>
      <c r="F1413" s="4">
        <v>1.01631188392639</v>
      </c>
      <c r="G1413" s="4" t="s">
        <v>11576</v>
      </c>
    </row>
    <row r="1414" spans="1:7">
      <c r="A1414" s="4" t="s">
        <v>54466</v>
      </c>
      <c r="B1414" s="4" t="s">
        <v>54467</v>
      </c>
      <c r="C1414" s="4" t="s">
        <v>551</v>
      </c>
      <c r="D1414" s="4">
        <v>14</v>
      </c>
      <c r="E1414" s="4" t="s">
        <v>54468</v>
      </c>
      <c r="F1414" s="4">
        <v>1.01631188392639</v>
      </c>
      <c r="G1414" s="4" t="s">
        <v>54469</v>
      </c>
    </row>
    <row r="1415" spans="1:7">
      <c r="A1415" s="4" t="s">
        <v>54470</v>
      </c>
      <c r="B1415" s="4" t="s">
        <v>54471</v>
      </c>
      <c r="C1415" s="4" t="s">
        <v>4103</v>
      </c>
      <c r="D1415" s="4">
        <v>13</v>
      </c>
      <c r="E1415" s="4" t="s">
        <v>54472</v>
      </c>
      <c r="F1415" s="4">
        <v>1.01631188392639</v>
      </c>
      <c r="G1415" s="4" t="s">
        <v>54473</v>
      </c>
    </row>
    <row r="1416" spans="1:7">
      <c r="A1416" s="4" t="s">
        <v>14879</v>
      </c>
      <c r="B1416" s="4" t="s">
        <v>14880</v>
      </c>
      <c r="C1416" s="4" t="s">
        <v>464</v>
      </c>
      <c r="D1416" s="4">
        <v>41</v>
      </c>
      <c r="E1416" s="4" t="s">
        <v>14881</v>
      </c>
      <c r="F1416" s="4">
        <v>1.01440298557281</v>
      </c>
      <c r="G1416" s="4" t="s">
        <v>14882</v>
      </c>
    </row>
    <row r="1417" spans="1:7">
      <c r="A1417" s="4" t="s">
        <v>21160</v>
      </c>
      <c r="B1417" s="4" t="s">
        <v>21161</v>
      </c>
      <c r="C1417" s="4" t="s">
        <v>551</v>
      </c>
      <c r="D1417" s="4">
        <v>18</v>
      </c>
      <c r="E1417" s="4" t="s">
        <v>21162</v>
      </c>
      <c r="F1417" s="4">
        <v>1.00934708118439</v>
      </c>
      <c r="G1417" s="4" t="s">
        <v>21163</v>
      </c>
    </row>
    <row r="1418" spans="1:7">
      <c r="A1418" s="4" t="s">
        <v>27616</v>
      </c>
      <c r="B1418" s="4" t="s">
        <v>27617</v>
      </c>
      <c r="C1418" s="4" t="s">
        <v>551</v>
      </c>
      <c r="D1418" s="4">
        <v>16</v>
      </c>
      <c r="E1418" s="4" t="s">
        <v>27618</v>
      </c>
      <c r="F1418" s="4">
        <v>1.00934708118439</v>
      </c>
      <c r="G1418" s="4" t="s">
        <v>27619</v>
      </c>
    </row>
    <row r="1419" spans="1:7">
      <c r="A1419" s="4" t="s">
        <v>10972</v>
      </c>
      <c r="B1419" s="4" t="s">
        <v>10973</v>
      </c>
      <c r="C1419" s="4" t="s">
        <v>464</v>
      </c>
      <c r="D1419" s="4">
        <v>43</v>
      </c>
      <c r="E1419" s="4" t="s">
        <v>10974</v>
      </c>
      <c r="F1419" s="4">
        <v>1.00548195838928</v>
      </c>
      <c r="G1419" s="4" t="s">
        <v>10975</v>
      </c>
    </row>
    <row r="1420" spans="1:7">
      <c r="A1420" s="4" t="s">
        <v>8324</v>
      </c>
      <c r="B1420" s="4" t="s">
        <v>8325</v>
      </c>
      <c r="C1420" s="4" t="s">
        <v>464</v>
      </c>
      <c r="D1420" s="4">
        <v>43</v>
      </c>
      <c r="E1420" s="4" t="s">
        <v>8326</v>
      </c>
      <c r="F1420" s="4">
        <v>1.00548195838928</v>
      </c>
      <c r="G1420" s="4" t="s">
        <v>8327</v>
      </c>
    </row>
    <row r="1421" spans="1:7">
      <c r="A1421" s="4" t="s">
        <v>16139</v>
      </c>
      <c r="B1421" s="4" t="s">
        <v>16140</v>
      </c>
      <c r="C1421" s="4" t="s">
        <v>464</v>
      </c>
      <c r="D1421" s="4">
        <v>42</v>
      </c>
      <c r="E1421" s="4" t="s">
        <v>16141</v>
      </c>
      <c r="F1421" s="4">
        <v>1.00548195838928</v>
      </c>
      <c r="G1421" s="4" t="s">
        <v>16142</v>
      </c>
    </row>
    <row r="1422" spans="1:7">
      <c r="A1422" s="4" t="s">
        <v>15319</v>
      </c>
      <c r="B1422" s="4" t="s">
        <v>15320</v>
      </c>
      <c r="C1422" s="4" t="s">
        <v>464</v>
      </c>
      <c r="D1422" s="4">
        <v>41</v>
      </c>
      <c r="E1422" s="4" t="s">
        <v>15321</v>
      </c>
      <c r="F1422" s="4">
        <v>1.00548195838928</v>
      </c>
      <c r="G1422" s="4" t="s">
        <v>15322</v>
      </c>
    </row>
    <row r="1423" spans="1:7">
      <c r="A1423" s="4" t="s">
        <v>10841</v>
      </c>
      <c r="B1423" s="4" t="s">
        <v>10842</v>
      </c>
      <c r="C1423" s="4" t="s">
        <v>464</v>
      </c>
      <c r="D1423" s="4">
        <v>41</v>
      </c>
      <c r="E1423" s="4" t="s">
        <v>10843</v>
      </c>
      <c r="F1423" s="4">
        <v>1.00548195838928</v>
      </c>
      <c r="G1423" s="4" t="s">
        <v>10844</v>
      </c>
    </row>
    <row r="1424" spans="1:7">
      <c r="A1424" s="4" t="s">
        <v>23168</v>
      </c>
      <c r="B1424" s="4" t="s">
        <v>23169</v>
      </c>
      <c r="C1424" s="4" t="s">
        <v>464</v>
      </c>
      <c r="D1424" s="4">
        <v>40</v>
      </c>
      <c r="E1424" s="4" t="s">
        <v>23170</v>
      </c>
      <c r="F1424" s="4">
        <v>1.00548195838928</v>
      </c>
      <c r="G1424" s="4" t="s">
        <v>23171</v>
      </c>
    </row>
    <row r="1425" spans="1:7">
      <c r="A1425" s="4" t="s">
        <v>7690</v>
      </c>
      <c r="B1425" s="4" t="s">
        <v>7691</v>
      </c>
      <c r="C1425" s="4" t="s">
        <v>464</v>
      </c>
      <c r="D1425" s="4">
        <v>40</v>
      </c>
      <c r="E1425" s="4" t="s">
        <v>7692</v>
      </c>
      <c r="F1425" s="4">
        <v>1.00548195838928</v>
      </c>
      <c r="G1425" s="4" t="s">
        <v>7693</v>
      </c>
    </row>
    <row r="1426" spans="1:7">
      <c r="A1426" s="4" t="s">
        <v>13861</v>
      </c>
      <c r="B1426" s="4" t="s">
        <v>13862</v>
      </c>
      <c r="C1426" s="4" t="s">
        <v>464</v>
      </c>
      <c r="D1426" s="4">
        <v>40</v>
      </c>
      <c r="E1426" s="4" t="s">
        <v>13863</v>
      </c>
      <c r="F1426" s="4">
        <v>1.00548195838928</v>
      </c>
      <c r="G1426" s="4" t="s">
        <v>13864</v>
      </c>
    </row>
    <row r="1427" spans="1:7">
      <c r="A1427" s="4" t="s">
        <v>7942</v>
      </c>
      <c r="B1427" s="4" t="s">
        <v>7943</v>
      </c>
      <c r="C1427" s="4" t="s">
        <v>464</v>
      </c>
      <c r="D1427" s="4">
        <v>40</v>
      </c>
      <c r="E1427" s="4" t="s">
        <v>7944</v>
      </c>
      <c r="F1427" s="4">
        <v>1.00548195838928</v>
      </c>
      <c r="G1427" s="4" t="s">
        <v>7945</v>
      </c>
    </row>
    <row r="1428" spans="1:7">
      <c r="A1428" s="4" t="s">
        <v>6859</v>
      </c>
      <c r="B1428" s="4" t="s">
        <v>6860</v>
      </c>
      <c r="C1428" s="4" t="s">
        <v>464</v>
      </c>
      <c r="D1428" s="4">
        <v>39</v>
      </c>
      <c r="E1428" s="4" t="s">
        <v>6861</v>
      </c>
      <c r="F1428" s="4">
        <v>1.00548195838928</v>
      </c>
      <c r="G1428" s="4" t="s">
        <v>6862</v>
      </c>
    </row>
    <row r="1429" spans="1:7">
      <c r="A1429" s="4" t="s">
        <v>12405</v>
      </c>
      <c r="B1429" s="4" t="s">
        <v>12406</v>
      </c>
      <c r="C1429" s="4" t="s">
        <v>464</v>
      </c>
      <c r="D1429" s="4">
        <v>38</v>
      </c>
      <c r="E1429" s="4" t="s">
        <v>12407</v>
      </c>
      <c r="F1429" s="4">
        <v>1.00548195838928</v>
      </c>
      <c r="G1429" s="4" t="s">
        <v>12408</v>
      </c>
    </row>
    <row r="1430" spans="1:7">
      <c r="A1430" s="4" t="s">
        <v>24825</v>
      </c>
      <c r="B1430" s="4" t="s">
        <v>24826</v>
      </c>
      <c r="C1430" s="4" t="s">
        <v>464</v>
      </c>
      <c r="D1430" s="4">
        <v>45</v>
      </c>
      <c r="E1430" s="4" t="s">
        <v>24827</v>
      </c>
      <c r="F1430" s="4">
        <v>1.0050173997879</v>
      </c>
      <c r="G1430" s="4" t="s">
        <v>24828</v>
      </c>
    </row>
    <row r="1431" spans="1:7">
      <c r="A1431" s="4" t="s">
        <v>39474</v>
      </c>
      <c r="B1431" s="4" t="s">
        <v>39475</v>
      </c>
      <c r="C1431" s="4" t="s">
        <v>464</v>
      </c>
      <c r="D1431" s="4">
        <v>44</v>
      </c>
      <c r="E1431" s="4" t="s">
        <v>39476</v>
      </c>
      <c r="F1431" s="4">
        <v>1.0050173997879</v>
      </c>
      <c r="G1431" s="4" t="s">
        <v>39477</v>
      </c>
    </row>
    <row r="1432" spans="1:7">
      <c r="A1432" s="4" t="s">
        <v>11923</v>
      </c>
      <c r="B1432" s="4" t="s">
        <v>11924</v>
      </c>
      <c r="C1432" s="4" t="s">
        <v>464</v>
      </c>
      <c r="D1432" s="4">
        <v>44</v>
      </c>
      <c r="E1432" s="4" t="s">
        <v>11925</v>
      </c>
      <c r="F1432" s="4">
        <v>1.0050173997879</v>
      </c>
      <c r="G1432" s="4" t="s">
        <v>11926</v>
      </c>
    </row>
    <row r="1433" spans="1:7">
      <c r="A1433" s="4" t="s">
        <v>1283</v>
      </c>
      <c r="B1433" s="4" t="s">
        <v>1284</v>
      </c>
      <c r="C1433" s="4" t="s">
        <v>464</v>
      </c>
      <c r="D1433" s="4">
        <v>44</v>
      </c>
      <c r="E1433" s="4" t="s">
        <v>1285</v>
      </c>
      <c r="F1433" s="4">
        <v>1.0050173997879</v>
      </c>
      <c r="G1433" s="4" t="s">
        <v>1286</v>
      </c>
    </row>
    <row r="1434" spans="1:7">
      <c r="A1434" s="4" t="s">
        <v>18820</v>
      </c>
      <c r="B1434" s="4" t="s">
        <v>18821</v>
      </c>
      <c r="C1434" s="4" t="s">
        <v>464</v>
      </c>
      <c r="D1434" s="4">
        <v>43</v>
      </c>
      <c r="E1434" s="4" t="s">
        <v>18822</v>
      </c>
      <c r="F1434" s="4">
        <v>1.0050173997879</v>
      </c>
      <c r="G1434" s="4" t="s">
        <v>18823</v>
      </c>
    </row>
    <row r="1435" spans="1:7">
      <c r="A1435" s="4" t="s">
        <v>15607</v>
      </c>
      <c r="B1435" s="4" t="s">
        <v>15608</v>
      </c>
      <c r="C1435" s="4" t="s">
        <v>464</v>
      </c>
      <c r="D1435" s="4">
        <v>42</v>
      </c>
      <c r="E1435" s="4" t="s">
        <v>15609</v>
      </c>
      <c r="F1435" s="4">
        <v>1.0050173997879</v>
      </c>
      <c r="G1435" s="4" t="s">
        <v>15610</v>
      </c>
    </row>
    <row r="1436" spans="1:7">
      <c r="A1436" s="4" t="s">
        <v>21882</v>
      </c>
      <c r="B1436" s="4" t="s">
        <v>21883</v>
      </c>
      <c r="C1436" s="4" t="s">
        <v>464</v>
      </c>
      <c r="D1436" s="4">
        <v>41</v>
      </c>
      <c r="E1436" s="4" t="s">
        <v>21884</v>
      </c>
      <c r="F1436" s="4">
        <v>1.0050173997879</v>
      </c>
      <c r="G1436" s="4" t="s">
        <v>21885</v>
      </c>
    </row>
    <row r="1437" spans="1:7">
      <c r="A1437" s="4" t="s">
        <v>19096</v>
      </c>
      <c r="B1437" s="4" t="s">
        <v>19097</v>
      </c>
      <c r="C1437" s="4" t="s">
        <v>464</v>
      </c>
      <c r="D1437" s="4">
        <v>41</v>
      </c>
      <c r="E1437" s="4" t="s">
        <v>19098</v>
      </c>
      <c r="F1437" s="4">
        <v>1.0050173997879</v>
      </c>
      <c r="G1437" s="4" t="s">
        <v>19099</v>
      </c>
    </row>
    <row r="1438" spans="1:7">
      <c r="A1438" s="4" t="s">
        <v>54474</v>
      </c>
      <c r="B1438" s="4" t="s">
        <v>54475</v>
      </c>
      <c r="C1438" s="4" t="s">
        <v>464</v>
      </c>
      <c r="D1438" s="4">
        <v>33</v>
      </c>
      <c r="E1438" s="4" t="s">
        <v>54476</v>
      </c>
      <c r="F1438" s="4">
        <v>1.0050173997879</v>
      </c>
      <c r="G1438" s="4" t="s">
        <v>54477</v>
      </c>
    </row>
    <row r="1439" spans="1:7">
      <c r="A1439" s="4" t="s">
        <v>54478</v>
      </c>
      <c r="B1439" s="4" t="s">
        <v>54479</v>
      </c>
      <c r="C1439" s="4" t="s">
        <v>464</v>
      </c>
      <c r="D1439" s="4">
        <v>33</v>
      </c>
      <c r="E1439" s="4" t="s">
        <v>54480</v>
      </c>
      <c r="F1439" s="4">
        <v>1.0050173997879</v>
      </c>
      <c r="G1439" s="4" t="s">
        <v>54481</v>
      </c>
    </row>
    <row r="1440" spans="1:7">
      <c r="A1440" s="4" t="s">
        <v>54482</v>
      </c>
      <c r="B1440" s="4" t="s">
        <v>54483</v>
      </c>
      <c r="C1440" s="4" t="s">
        <v>4103</v>
      </c>
      <c r="D1440" s="4">
        <v>14</v>
      </c>
      <c r="E1440" s="4" t="s">
        <v>54484</v>
      </c>
      <c r="F1440" s="4">
        <v>1.0050173997879</v>
      </c>
      <c r="G1440" s="4" t="s">
        <v>54485</v>
      </c>
    </row>
    <row r="1441" spans="1:7">
      <c r="A1441" s="4" t="s">
        <v>3384</v>
      </c>
      <c r="B1441" s="4" t="s">
        <v>3385</v>
      </c>
      <c r="C1441" s="4" t="s">
        <v>464</v>
      </c>
      <c r="D1441" s="4">
        <v>45</v>
      </c>
      <c r="E1441" s="4" t="s">
        <v>3386</v>
      </c>
      <c r="F1441" s="4">
        <v>1.00467467308044</v>
      </c>
      <c r="G1441" s="4" t="s">
        <v>3387</v>
      </c>
    </row>
    <row r="1442" spans="1:7">
      <c r="A1442" s="4" t="s">
        <v>1867</v>
      </c>
      <c r="B1442" s="4" t="s">
        <v>1868</v>
      </c>
      <c r="C1442" s="4" t="s">
        <v>464</v>
      </c>
      <c r="D1442" s="4">
        <v>42</v>
      </c>
      <c r="E1442" s="4" t="s">
        <v>1869</v>
      </c>
      <c r="F1442" s="4">
        <v>1.0032069683075</v>
      </c>
      <c r="G1442" s="4" t="s">
        <v>1870</v>
      </c>
    </row>
    <row r="1443" spans="1:7">
      <c r="A1443" s="4" t="s">
        <v>11175</v>
      </c>
      <c r="B1443" s="4" t="s">
        <v>11176</v>
      </c>
      <c r="C1443" s="4" t="s">
        <v>464</v>
      </c>
      <c r="D1443" s="4">
        <v>45</v>
      </c>
      <c r="E1443" s="4" t="s">
        <v>11177</v>
      </c>
      <c r="F1443" s="4">
        <v>1.001140832901</v>
      </c>
      <c r="G1443" s="4" t="s">
        <v>11178</v>
      </c>
    </row>
    <row r="1444" spans="1:7">
      <c r="A1444" s="4" t="s">
        <v>8495</v>
      </c>
      <c r="B1444" s="4" t="s">
        <v>8496</v>
      </c>
      <c r="C1444" s="4" t="s">
        <v>464</v>
      </c>
      <c r="D1444" s="4">
        <v>41</v>
      </c>
      <c r="E1444" s="4" t="s">
        <v>8497</v>
      </c>
      <c r="F1444" s="4">
        <v>1.001140832901</v>
      </c>
      <c r="G1444" s="4" t="s">
        <v>8498</v>
      </c>
    </row>
    <row r="1445" spans="1:7">
      <c r="A1445" s="4" t="s">
        <v>36649</v>
      </c>
      <c r="B1445" s="4" t="s">
        <v>36650</v>
      </c>
      <c r="C1445" s="4" t="s">
        <v>464</v>
      </c>
      <c r="D1445" s="4">
        <v>37</v>
      </c>
      <c r="E1445" s="4" t="s">
        <v>36651</v>
      </c>
      <c r="F1445" s="4">
        <v>0.997744083404541</v>
      </c>
      <c r="G1445" s="4" t="s">
        <v>36652</v>
      </c>
    </row>
    <row r="1446" spans="1:7">
      <c r="A1446" s="4" t="s">
        <v>19120</v>
      </c>
      <c r="B1446" s="4" t="s">
        <v>19121</v>
      </c>
      <c r="C1446" s="4" t="s">
        <v>464</v>
      </c>
      <c r="D1446" s="4">
        <v>36</v>
      </c>
      <c r="E1446" s="4" t="s">
        <v>19122</v>
      </c>
      <c r="F1446" s="4">
        <v>0.997744083404541</v>
      </c>
      <c r="G1446" s="4" t="s">
        <v>19123</v>
      </c>
    </row>
    <row r="1447" spans="1:7">
      <c r="A1447" s="4" t="s">
        <v>54486</v>
      </c>
      <c r="B1447" s="4" t="s">
        <v>54487</v>
      </c>
      <c r="C1447" s="4" t="s">
        <v>464</v>
      </c>
      <c r="D1447" s="4">
        <v>34</v>
      </c>
      <c r="E1447" s="4" t="s">
        <v>54488</v>
      </c>
      <c r="F1447" s="4">
        <v>0.997744083404541</v>
      </c>
      <c r="G1447" s="4" t="s">
        <v>54489</v>
      </c>
    </row>
    <row r="1448" spans="1:7">
      <c r="A1448" s="4" t="s">
        <v>6691</v>
      </c>
      <c r="B1448" s="4" t="s">
        <v>6692</v>
      </c>
      <c r="C1448" s="4" t="s">
        <v>464</v>
      </c>
      <c r="D1448" s="4">
        <v>46</v>
      </c>
      <c r="E1448" s="4" t="s">
        <v>6693</v>
      </c>
      <c r="F1448" s="4">
        <v>0.992523312568665</v>
      </c>
      <c r="G1448" s="4" t="s">
        <v>6694</v>
      </c>
    </row>
    <row r="1449" spans="1:7">
      <c r="A1449" s="4" t="s">
        <v>8407</v>
      </c>
      <c r="B1449" s="4" t="s">
        <v>8408</v>
      </c>
      <c r="C1449" s="4" t="s">
        <v>464</v>
      </c>
      <c r="D1449" s="4">
        <v>40</v>
      </c>
      <c r="E1449" s="4" t="s">
        <v>8409</v>
      </c>
      <c r="F1449" s="4">
        <v>0.986674308776855</v>
      </c>
      <c r="G1449" s="4" t="s">
        <v>8410</v>
      </c>
    </row>
    <row r="1450" spans="1:7">
      <c r="A1450" s="4" t="s">
        <v>9525</v>
      </c>
      <c r="B1450" s="4" t="s">
        <v>9526</v>
      </c>
      <c r="C1450" s="4" t="s">
        <v>464</v>
      </c>
      <c r="D1450" s="4">
        <v>44</v>
      </c>
      <c r="E1450" s="4" t="s">
        <v>9527</v>
      </c>
      <c r="F1450" s="4">
        <v>0.984679281711578</v>
      </c>
      <c r="G1450" s="4" t="s">
        <v>9528</v>
      </c>
    </row>
    <row r="1451" spans="1:7">
      <c r="A1451" s="4" t="s">
        <v>17667</v>
      </c>
      <c r="B1451" s="4" t="s">
        <v>17668</v>
      </c>
      <c r="C1451" s="4" t="s">
        <v>464</v>
      </c>
      <c r="D1451" s="4">
        <v>41</v>
      </c>
      <c r="E1451" s="4" t="s">
        <v>17669</v>
      </c>
      <c r="F1451" s="4">
        <v>0.980235934257507</v>
      </c>
      <c r="G1451" s="4" t="s">
        <v>17670</v>
      </c>
    </row>
    <row r="1452" spans="1:7">
      <c r="A1452" s="4" t="s">
        <v>6281</v>
      </c>
      <c r="B1452" s="4" t="s">
        <v>6282</v>
      </c>
      <c r="C1452" s="4" t="s">
        <v>464</v>
      </c>
      <c r="D1452" s="4">
        <v>46</v>
      </c>
      <c r="E1452" s="4" t="s">
        <v>6283</v>
      </c>
      <c r="F1452" s="4">
        <v>0.978126406669617</v>
      </c>
      <c r="G1452" s="4" t="s">
        <v>6284</v>
      </c>
    </row>
    <row r="1453" spans="1:7">
      <c r="A1453" s="4" t="s">
        <v>313</v>
      </c>
      <c r="B1453" s="4" t="s">
        <v>8086</v>
      </c>
      <c r="C1453" s="4" t="s">
        <v>464</v>
      </c>
      <c r="D1453" s="4">
        <v>46</v>
      </c>
      <c r="E1453" s="4" t="s">
        <v>8087</v>
      </c>
      <c r="F1453" s="4">
        <v>0.978126406669617</v>
      </c>
      <c r="G1453" s="4" t="s">
        <v>8088</v>
      </c>
    </row>
    <row r="1454" spans="1:7">
      <c r="A1454" s="4" t="s">
        <v>29120</v>
      </c>
      <c r="B1454" s="4" t="s">
        <v>29121</v>
      </c>
      <c r="C1454" s="4" t="s">
        <v>464</v>
      </c>
      <c r="D1454" s="4">
        <v>38</v>
      </c>
      <c r="E1454" s="4" t="s">
        <v>29122</v>
      </c>
      <c r="F1454" s="4">
        <v>0.978126406669617</v>
      </c>
      <c r="G1454" s="4" t="s">
        <v>29123</v>
      </c>
    </row>
    <row r="1455" spans="1:7">
      <c r="A1455" s="4" t="s">
        <v>26677</v>
      </c>
      <c r="B1455" s="4" t="s">
        <v>26678</v>
      </c>
      <c r="C1455" s="4" t="s">
        <v>464</v>
      </c>
      <c r="D1455" s="4">
        <v>36</v>
      </c>
      <c r="E1455" s="4" t="s">
        <v>26679</v>
      </c>
      <c r="F1455" s="4">
        <v>0.978126406669617</v>
      </c>
      <c r="G1455" s="4" t="s">
        <v>26680</v>
      </c>
    </row>
    <row r="1456" spans="1:7">
      <c r="A1456" s="4" t="s">
        <v>4923</v>
      </c>
      <c r="B1456" s="4" t="s">
        <v>4924</v>
      </c>
      <c r="C1456" s="4" t="s">
        <v>464</v>
      </c>
      <c r="D1456" s="4">
        <v>36</v>
      </c>
      <c r="E1456" s="4" t="s">
        <v>4925</v>
      </c>
      <c r="F1456" s="4">
        <v>0.978126406669617</v>
      </c>
      <c r="G1456" s="4" t="s">
        <v>4926</v>
      </c>
    </row>
    <row r="1457" spans="1:7">
      <c r="A1457" s="4" t="s">
        <v>26514</v>
      </c>
      <c r="B1457" s="4" t="s">
        <v>26515</v>
      </c>
      <c r="C1457" s="4" t="s">
        <v>464</v>
      </c>
      <c r="D1457" s="4">
        <v>35</v>
      </c>
      <c r="E1457" s="4" t="s">
        <v>26516</v>
      </c>
      <c r="F1457" s="4">
        <v>0.978126406669617</v>
      </c>
      <c r="G1457" s="4" t="s">
        <v>26517</v>
      </c>
    </row>
    <row r="1458" spans="1:7">
      <c r="A1458" s="4" t="s">
        <v>12609</v>
      </c>
      <c r="B1458" s="4" t="s">
        <v>12610</v>
      </c>
      <c r="C1458" s="4" t="s">
        <v>551</v>
      </c>
      <c r="D1458" s="4">
        <v>21</v>
      </c>
      <c r="E1458" s="4" t="s">
        <v>12611</v>
      </c>
      <c r="F1458" s="4">
        <v>0.978126406669617</v>
      </c>
      <c r="G1458" s="4" t="s">
        <v>12612</v>
      </c>
    </row>
    <row r="1459" spans="1:7">
      <c r="A1459" s="4" t="s">
        <v>38983</v>
      </c>
      <c r="B1459" s="4" t="s">
        <v>38984</v>
      </c>
      <c r="C1459" s="4" t="s">
        <v>551</v>
      </c>
      <c r="D1459" s="4">
        <v>17</v>
      </c>
      <c r="E1459" s="4" t="s">
        <v>38985</v>
      </c>
      <c r="F1459" s="4">
        <v>0.978126406669617</v>
      </c>
      <c r="G1459" s="4" t="s">
        <v>38986</v>
      </c>
    </row>
    <row r="1460" spans="1:7">
      <c r="A1460" s="4" t="s">
        <v>4122</v>
      </c>
      <c r="B1460" s="4" t="s">
        <v>4123</v>
      </c>
      <c r="C1460" s="4" t="s">
        <v>464</v>
      </c>
      <c r="D1460" s="4">
        <v>49</v>
      </c>
      <c r="E1460" s="4" t="s">
        <v>4124</v>
      </c>
      <c r="F1460" s="4">
        <v>0.977200448513031</v>
      </c>
      <c r="G1460" s="4" t="s">
        <v>4125</v>
      </c>
    </row>
    <row r="1461" spans="1:7">
      <c r="A1461" s="4" t="s">
        <v>582</v>
      </c>
      <c r="B1461" s="4" t="s">
        <v>583</v>
      </c>
      <c r="C1461" s="4" t="s">
        <v>464</v>
      </c>
      <c r="D1461" s="4">
        <v>49</v>
      </c>
      <c r="E1461" s="4" t="s">
        <v>584</v>
      </c>
      <c r="F1461" s="4">
        <v>0.977200448513031</v>
      </c>
      <c r="G1461" s="4" t="s">
        <v>585</v>
      </c>
    </row>
    <row r="1462" spans="1:7">
      <c r="A1462" s="4" t="s">
        <v>7525</v>
      </c>
      <c r="B1462" s="4" t="s">
        <v>7526</v>
      </c>
      <c r="C1462" s="4" t="s">
        <v>464</v>
      </c>
      <c r="D1462" s="4">
        <v>46</v>
      </c>
      <c r="E1462" s="4" t="s">
        <v>7527</v>
      </c>
      <c r="F1462" s="4">
        <v>0.977200448513031</v>
      </c>
      <c r="G1462" s="4" t="s">
        <v>7528</v>
      </c>
    </row>
    <row r="1463" spans="1:7">
      <c r="A1463" s="4" t="s">
        <v>11796</v>
      </c>
      <c r="B1463" s="4" t="s">
        <v>11797</v>
      </c>
      <c r="C1463" s="4" t="s">
        <v>464</v>
      </c>
      <c r="D1463" s="4">
        <v>44</v>
      </c>
      <c r="E1463" s="4" t="s">
        <v>11798</v>
      </c>
      <c r="F1463" s="4">
        <v>0.977200448513031</v>
      </c>
      <c r="G1463" s="4" t="s">
        <v>11799</v>
      </c>
    </row>
    <row r="1464" spans="1:7">
      <c r="A1464" s="4" t="s">
        <v>17966</v>
      </c>
      <c r="B1464" s="4" t="s">
        <v>17967</v>
      </c>
      <c r="C1464" s="4" t="s">
        <v>464</v>
      </c>
      <c r="D1464" s="4">
        <v>42</v>
      </c>
      <c r="E1464" s="4" t="s">
        <v>17968</v>
      </c>
      <c r="F1464" s="4">
        <v>0.974892675876617</v>
      </c>
      <c r="G1464" s="4" t="s">
        <v>17969</v>
      </c>
    </row>
    <row r="1465" spans="1:7">
      <c r="A1465" s="4" t="s">
        <v>885</v>
      </c>
      <c r="B1465" s="4" t="s">
        <v>886</v>
      </c>
      <c r="C1465" s="4" t="s">
        <v>464</v>
      </c>
      <c r="D1465" s="4">
        <v>38</v>
      </c>
      <c r="E1465" s="4" t="s">
        <v>887</v>
      </c>
      <c r="F1465" s="4">
        <v>0.972833096981049</v>
      </c>
      <c r="G1465" s="4" t="s">
        <v>888</v>
      </c>
    </row>
    <row r="1466" spans="1:7">
      <c r="A1466" s="4" t="s">
        <v>17263</v>
      </c>
      <c r="B1466" s="4" t="s">
        <v>17264</v>
      </c>
      <c r="C1466" s="4" t="s">
        <v>464</v>
      </c>
      <c r="D1466" s="4">
        <v>47</v>
      </c>
      <c r="E1466" s="4" t="s">
        <v>17265</v>
      </c>
      <c r="F1466" s="4">
        <v>0.97268271446228</v>
      </c>
      <c r="G1466" s="4" t="s">
        <v>17266</v>
      </c>
    </row>
    <row r="1467" spans="1:7">
      <c r="A1467" s="4" t="s">
        <v>3588</v>
      </c>
      <c r="B1467" s="4" t="s">
        <v>3589</v>
      </c>
      <c r="C1467" s="4" t="s">
        <v>464</v>
      </c>
      <c r="D1467" s="4">
        <v>46</v>
      </c>
      <c r="E1467" s="4" t="s">
        <v>3590</v>
      </c>
      <c r="F1467" s="4">
        <v>0.97268271446228</v>
      </c>
      <c r="G1467" s="4" t="s">
        <v>3591</v>
      </c>
    </row>
    <row r="1468" spans="1:7">
      <c r="A1468" s="4" t="s">
        <v>8595</v>
      </c>
      <c r="B1468" s="4" t="s">
        <v>8596</v>
      </c>
      <c r="C1468" s="4" t="s">
        <v>464</v>
      </c>
      <c r="D1468" s="4">
        <v>41</v>
      </c>
      <c r="E1468" s="4" t="s">
        <v>8597</v>
      </c>
      <c r="F1468" s="4">
        <v>0.97268271446228</v>
      </c>
      <c r="G1468" s="4" t="s">
        <v>8598</v>
      </c>
    </row>
    <row r="1469" spans="1:7">
      <c r="A1469" s="4" t="s">
        <v>37416</v>
      </c>
      <c r="B1469" s="4" t="s">
        <v>37417</v>
      </c>
      <c r="C1469" s="4" t="s">
        <v>464</v>
      </c>
      <c r="D1469" s="4">
        <v>32</v>
      </c>
      <c r="E1469" s="4" t="s">
        <v>37418</v>
      </c>
      <c r="F1469" s="4">
        <v>0.97268271446228</v>
      </c>
      <c r="G1469" s="4" t="s">
        <v>37419</v>
      </c>
    </row>
    <row r="1470" spans="1:7">
      <c r="A1470" s="4" t="s">
        <v>19468</v>
      </c>
      <c r="B1470" s="4" t="s">
        <v>19469</v>
      </c>
      <c r="C1470" s="4" t="s">
        <v>464</v>
      </c>
      <c r="D1470" s="4">
        <v>42</v>
      </c>
      <c r="E1470" s="4" t="s">
        <v>19470</v>
      </c>
      <c r="F1470" s="4">
        <v>0.972161293029785</v>
      </c>
      <c r="G1470" s="4" t="s">
        <v>19471</v>
      </c>
    </row>
    <row r="1471" spans="1:7">
      <c r="A1471" s="4" t="s">
        <v>15279</v>
      </c>
      <c r="B1471" s="4" t="s">
        <v>15280</v>
      </c>
      <c r="C1471" s="4" t="s">
        <v>464</v>
      </c>
      <c r="D1471" s="4">
        <v>45</v>
      </c>
      <c r="E1471" s="4" t="s">
        <v>15281</v>
      </c>
      <c r="F1471" s="4">
        <v>0.960683345794678</v>
      </c>
      <c r="G1471" s="4" t="s">
        <v>15282</v>
      </c>
    </row>
    <row r="1472" spans="1:7">
      <c r="A1472" s="4" t="s">
        <v>4114</v>
      </c>
      <c r="B1472" s="4" t="s">
        <v>4115</v>
      </c>
      <c r="C1472" s="4" t="s">
        <v>464</v>
      </c>
      <c r="D1472" s="4">
        <v>42</v>
      </c>
      <c r="E1472" s="4" t="s">
        <v>4116</v>
      </c>
      <c r="F1472" s="4">
        <v>0.953726470470428</v>
      </c>
      <c r="G1472" s="4" t="s">
        <v>4117</v>
      </c>
    </row>
    <row r="1473" spans="1:7">
      <c r="A1473" s="4" t="s">
        <v>3164</v>
      </c>
      <c r="B1473" s="4" t="s">
        <v>3165</v>
      </c>
      <c r="C1473" s="4" t="s">
        <v>464</v>
      </c>
      <c r="D1473" s="4">
        <v>46</v>
      </c>
      <c r="E1473" s="4" t="s">
        <v>3166</v>
      </c>
      <c r="F1473" s="4">
        <v>0.950953423976898</v>
      </c>
      <c r="G1473" s="4" t="s">
        <v>3167</v>
      </c>
    </row>
    <row r="1474" spans="1:7">
      <c r="A1474" s="4" t="s">
        <v>5586</v>
      </c>
      <c r="B1474" s="4" t="s">
        <v>5587</v>
      </c>
      <c r="C1474" s="4" t="s">
        <v>464</v>
      </c>
      <c r="D1474" s="4">
        <v>45</v>
      </c>
      <c r="E1474" s="4" t="s">
        <v>5588</v>
      </c>
      <c r="F1474" s="4">
        <v>0.950953423976898</v>
      </c>
      <c r="G1474" s="4" t="s">
        <v>5589</v>
      </c>
    </row>
    <row r="1475" spans="1:7">
      <c r="A1475" s="4" t="s">
        <v>10388</v>
      </c>
      <c r="B1475" s="4" t="s">
        <v>10389</v>
      </c>
      <c r="C1475" s="4" t="s">
        <v>464</v>
      </c>
      <c r="D1475" s="4">
        <v>45</v>
      </c>
      <c r="E1475" s="4" t="s">
        <v>10390</v>
      </c>
      <c r="F1475" s="4">
        <v>0.950309455394745</v>
      </c>
      <c r="G1475" s="4" t="s">
        <v>10391</v>
      </c>
    </row>
    <row r="1476" spans="1:7">
      <c r="A1476" s="4" t="s">
        <v>9973</v>
      </c>
      <c r="B1476" s="4" t="s">
        <v>9974</v>
      </c>
      <c r="C1476" s="4" t="s">
        <v>464</v>
      </c>
      <c r="D1476" s="4">
        <v>44</v>
      </c>
      <c r="E1476" s="4" t="s">
        <v>9975</v>
      </c>
      <c r="F1476" s="4">
        <v>0.950309455394745</v>
      </c>
      <c r="G1476" s="4" t="s">
        <v>9976</v>
      </c>
    </row>
    <row r="1477" spans="1:7">
      <c r="A1477" s="4" t="s">
        <v>7334</v>
      </c>
      <c r="B1477" s="4" t="s">
        <v>7335</v>
      </c>
      <c r="C1477" s="4" t="s">
        <v>464</v>
      </c>
      <c r="D1477" s="4">
        <v>42</v>
      </c>
      <c r="E1477" s="4" t="s">
        <v>7336</v>
      </c>
      <c r="F1477" s="4">
        <v>0.950309455394745</v>
      </c>
      <c r="G1477" s="4" t="s">
        <v>7337</v>
      </c>
    </row>
    <row r="1478" spans="1:7">
      <c r="A1478" s="4" t="s">
        <v>13662</v>
      </c>
      <c r="B1478" s="4" t="s">
        <v>13663</v>
      </c>
      <c r="C1478" s="4" t="s">
        <v>464</v>
      </c>
      <c r="D1478" s="4">
        <v>36</v>
      </c>
      <c r="E1478" s="4" t="s">
        <v>13664</v>
      </c>
      <c r="F1478" s="4">
        <v>0.950309455394745</v>
      </c>
      <c r="G1478" s="4" t="s">
        <v>13665</v>
      </c>
    </row>
    <row r="1479" spans="1:7">
      <c r="A1479" s="4" t="s">
        <v>18509</v>
      </c>
      <c r="B1479" s="4" t="s">
        <v>18510</v>
      </c>
      <c r="C1479" s="4" t="s">
        <v>464</v>
      </c>
      <c r="D1479" s="4">
        <v>40</v>
      </c>
      <c r="E1479" s="4" t="s">
        <v>18511</v>
      </c>
      <c r="F1479" s="4">
        <v>0.94674015045166</v>
      </c>
      <c r="G1479" s="4" t="s">
        <v>18512</v>
      </c>
    </row>
    <row r="1480" spans="1:7">
      <c r="A1480" s="4" t="s">
        <v>16890</v>
      </c>
      <c r="B1480" s="4" t="s">
        <v>16891</v>
      </c>
      <c r="C1480" s="4" t="s">
        <v>464</v>
      </c>
      <c r="D1480" s="4">
        <v>48</v>
      </c>
      <c r="E1480" s="4" t="s">
        <v>16892</v>
      </c>
      <c r="F1480" s="4">
        <v>0.946228742599487</v>
      </c>
      <c r="G1480" s="4" t="s">
        <v>16893</v>
      </c>
    </row>
    <row r="1481" spans="1:7">
      <c r="A1481" s="4" t="s">
        <v>4154</v>
      </c>
      <c r="B1481" s="4" t="s">
        <v>4155</v>
      </c>
      <c r="C1481" s="4" t="s">
        <v>464</v>
      </c>
      <c r="D1481" s="4">
        <v>46</v>
      </c>
      <c r="E1481" s="4" t="s">
        <v>4156</v>
      </c>
      <c r="F1481" s="4">
        <v>0.946228742599487</v>
      </c>
      <c r="G1481" s="4" t="s">
        <v>4157</v>
      </c>
    </row>
    <row r="1482" spans="1:7">
      <c r="A1482" s="4" t="s">
        <v>23412</v>
      </c>
      <c r="B1482" s="4" t="s">
        <v>23413</v>
      </c>
      <c r="C1482" s="4" t="s">
        <v>464</v>
      </c>
      <c r="D1482" s="4">
        <v>38</v>
      </c>
      <c r="E1482" s="4" t="s">
        <v>23414</v>
      </c>
      <c r="F1482" s="4">
        <v>0.946228742599487</v>
      </c>
      <c r="G1482" s="4" t="s">
        <v>23415</v>
      </c>
    </row>
    <row r="1483" spans="1:7">
      <c r="A1483" s="4" t="s">
        <v>54490</v>
      </c>
      <c r="B1483" s="4" t="s">
        <v>54491</v>
      </c>
      <c r="C1483" s="4" t="s">
        <v>464</v>
      </c>
      <c r="D1483" s="4">
        <v>36</v>
      </c>
      <c r="E1483" s="4" t="s">
        <v>54492</v>
      </c>
      <c r="F1483" s="4">
        <v>0.946228742599487</v>
      </c>
      <c r="G1483" s="4" t="s">
        <v>54493</v>
      </c>
    </row>
    <row r="1484" spans="1:7">
      <c r="A1484" s="4" t="s">
        <v>12230</v>
      </c>
      <c r="B1484" s="4" t="s">
        <v>12231</v>
      </c>
      <c r="C1484" s="4" t="s">
        <v>464</v>
      </c>
      <c r="D1484" s="4">
        <v>29</v>
      </c>
      <c r="E1484" s="4" t="s">
        <v>12232</v>
      </c>
      <c r="F1484" s="4">
        <v>0.946228742599487</v>
      </c>
      <c r="G1484" s="4" t="s">
        <v>12233</v>
      </c>
    </row>
    <row r="1485" spans="1:7">
      <c r="A1485" s="4" t="s">
        <v>21874</v>
      </c>
      <c r="B1485" s="4" t="s">
        <v>21875</v>
      </c>
      <c r="C1485" s="4" t="s">
        <v>551</v>
      </c>
      <c r="D1485" s="4">
        <v>17</v>
      </c>
      <c r="E1485" s="4" t="s">
        <v>21876</v>
      </c>
      <c r="F1485" s="4">
        <v>0.946228742599487</v>
      </c>
      <c r="G1485" s="4" t="s">
        <v>21877</v>
      </c>
    </row>
    <row r="1486" spans="1:7">
      <c r="A1486" s="4" t="s">
        <v>54494</v>
      </c>
      <c r="B1486" s="4" t="s">
        <v>54495</v>
      </c>
      <c r="C1486" s="4" t="s">
        <v>551</v>
      </c>
      <c r="D1486" s="4">
        <v>12</v>
      </c>
      <c r="E1486" s="4" t="s">
        <v>54496</v>
      </c>
      <c r="F1486" s="4">
        <v>0.946228742599487</v>
      </c>
      <c r="G1486" s="4" t="s">
        <v>54497</v>
      </c>
    </row>
    <row r="1487" spans="1:7">
      <c r="A1487" s="4" t="s">
        <v>54498</v>
      </c>
      <c r="B1487" s="4" t="s">
        <v>54499</v>
      </c>
      <c r="C1487" s="4" t="s">
        <v>4103</v>
      </c>
      <c r="D1487" s="4">
        <v>8</v>
      </c>
      <c r="E1487" s="4" t="s">
        <v>54500</v>
      </c>
      <c r="F1487" s="4">
        <v>0.946228742599487</v>
      </c>
      <c r="G1487" s="4" t="s">
        <v>54501</v>
      </c>
    </row>
    <row r="1488" spans="1:7">
      <c r="A1488" s="4" t="s">
        <v>54502</v>
      </c>
      <c r="B1488" s="4" t="s">
        <v>54503</v>
      </c>
      <c r="C1488" s="4" t="s">
        <v>4103</v>
      </c>
      <c r="D1488" s="4">
        <v>8</v>
      </c>
      <c r="E1488" s="4" t="s">
        <v>54504</v>
      </c>
      <c r="F1488" s="4">
        <v>0.946228742599487</v>
      </c>
      <c r="G1488" s="4" t="s">
        <v>54505</v>
      </c>
    </row>
    <row r="1489" spans="1:7">
      <c r="A1489" s="4" t="s">
        <v>23040</v>
      </c>
      <c r="B1489" s="4" t="s">
        <v>23041</v>
      </c>
      <c r="C1489" s="4" t="s">
        <v>464</v>
      </c>
      <c r="D1489" s="4">
        <v>43</v>
      </c>
      <c r="E1489" s="4" t="s">
        <v>23042</v>
      </c>
      <c r="F1489" s="4">
        <v>0.936445116996765</v>
      </c>
      <c r="G1489" s="4" t="s">
        <v>23043</v>
      </c>
    </row>
    <row r="1490" spans="1:7">
      <c r="A1490" s="4" t="s">
        <v>16675</v>
      </c>
      <c r="B1490" s="4" t="s">
        <v>16676</v>
      </c>
      <c r="C1490" s="4" t="s">
        <v>464</v>
      </c>
      <c r="D1490" s="4">
        <v>33</v>
      </c>
      <c r="E1490" s="4" t="s">
        <v>16677</v>
      </c>
      <c r="F1490" s="4">
        <v>0.936255872249603</v>
      </c>
      <c r="G1490" s="4" t="s">
        <v>16678</v>
      </c>
    </row>
    <row r="1491" spans="1:7">
      <c r="A1491" s="4" t="s">
        <v>7029</v>
      </c>
      <c r="B1491" s="4" t="s">
        <v>7030</v>
      </c>
      <c r="C1491" s="4" t="s">
        <v>464</v>
      </c>
      <c r="D1491" s="4">
        <v>45</v>
      </c>
      <c r="E1491" s="4" t="s">
        <v>7031</v>
      </c>
      <c r="F1491" s="4">
        <v>0.93621826171875</v>
      </c>
      <c r="G1491" s="4" t="s">
        <v>7032</v>
      </c>
    </row>
    <row r="1492" spans="1:7">
      <c r="A1492" s="4" t="s">
        <v>24968</v>
      </c>
      <c r="B1492" s="4" t="s">
        <v>24969</v>
      </c>
      <c r="C1492" s="4" t="s">
        <v>4103</v>
      </c>
      <c r="D1492" s="4">
        <v>10</v>
      </c>
      <c r="E1492" s="4" t="s">
        <v>24970</v>
      </c>
      <c r="F1492" s="4">
        <v>0.922186255455017</v>
      </c>
      <c r="G1492" s="4" t="s">
        <v>24971</v>
      </c>
    </row>
    <row r="1493" spans="1:7">
      <c r="A1493" s="4" t="s">
        <v>6452</v>
      </c>
      <c r="B1493" s="4" t="s">
        <v>6453</v>
      </c>
      <c r="C1493" s="4" t="s">
        <v>464</v>
      </c>
      <c r="D1493" s="4">
        <v>49</v>
      </c>
      <c r="E1493" s="4" t="s">
        <v>6454</v>
      </c>
      <c r="F1493" s="4">
        <v>0.919932007789612</v>
      </c>
      <c r="G1493" s="4" t="s">
        <v>6455</v>
      </c>
    </row>
    <row r="1494" spans="1:7">
      <c r="A1494" s="4" t="s">
        <v>7045</v>
      </c>
      <c r="B1494" s="4" t="s">
        <v>7046</v>
      </c>
      <c r="C1494" s="4" t="s">
        <v>464</v>
      </c>
      <c r="D1494" s="4">
        <v>46</v>
      </c>
      <c r="E1494" s="4" t="s">
        <v>7047</v>
      </c>
      <c r="F1494" s="4">
        <v>0.919932007789612</v>
      </c>
      <c r="G1494" s="4" t="s">
        <v>7048</v>
      </c>
    </row>
    <row r="1495" spans="1:7">
      <c r="A1495" s="4" t="s">
        <v>24068</v>
      </c>
      <c r="B1495" s="4" t="s">
        <v>24069</v>
      </c>
      <c r="C1495" s="4" t="s">
        <v>464</v>
      </c>
      <c r="D1495" s="4">
        <v>45</v>
      </c>
      <c r="E1495" s="4" t="s">
        <v>24070</v>
      </c>
      <c r="F1495" s="4">
        <v>0.919932007789612</v>
      </c>
      <c r="G1495" s="4" t="s">
        <v>24071</v>
      </c>
    </row>
    <row r="1496" spans="1:7">
      <c r="A1496" s="4" t="s">
        <v>14136</v>
      </c>
      <c r="B1496" s="4" t="s">
        <v>14137</v>
      </c>
      <c r="C1496" s="4" t="s">
        <v>464</v>
      </c>
      <c r="D1496" s="4">
        <v>42</v>
      </c>
      <c r="E1496" s="4" t="s">
        <v>14138</v>
      </c>
      <c r="F1496" s="4">
        <v>0.919932007789612</v>
      </c>
      <c r="G1496" s="4" t="s">
        <v>14139</v>
      </c>
    </row>
    <row r="1497" spans="1:7">
      <c r="A1497" s="4" t="s">
        <v>22992</v>
      </c>
      <c r="B1497" s="4" t="s">
        <v>22993</v>
      </c>
      <c r="C1497" s="4" t="s">
        <v>464</v>
      </c>
      <c r="D1497" s="4">
        <v>42</v>
      </c>
      <c r="E1497" s="4" t="s">
        <v>22994</v>
      </c>
      <c r="F1497" s="4">
        <v>0.919932007789612</v>
      </c>
      <c r="G1497" s="4" t="s">
        <v>22995</v>
      </c>
    </row>
    <row r="1498" spans="1:7">
      <c r="A1498" s="4" t="s">
        <v>18186</v>
      </c>
      <c r="B1498" s="4" t="s">
        <v>18187</v>
      </c>
      <c r="C1498" s="4" t="s">
        <v>464</v>
      </c>
      <c r="D1498" s="4">
        <v>42</v>
      </c>
      <c r="E1498" s="4" t="s">
        <v>18188</v>
      </c>
      <c r="F1498" s="4">
        <v>0.919932007789612</v>
      </c>
      <c r="G1498" s="4" t="s">
        <v>18189</v>
      </c>
    </row>
    <row r="1499" spans="1:7">
      <c r="A1499" s="4" t="s">
        <v>7994</v>
      </c>
      <c r="B1499" s="4" t="s">
        <v>7995</v>
      </c>
      <c r="C1499" s="4" t="s">
        <v>464</v>
      </c>
      <c r="D1499" s="4">
        <v>42</v>
      </c>
      <c r="E1499" s="4" t="s">
        <v>7996</v>
      </c>
      <c r="F1499" s="4">
        <v>0.919932007789612</v>
      </c>
      <c r="G1499" s="4" t="s">
        <v>7997</v>
      </c>
    </row>
    <row r="1500" spans="1:7">
      <c r="A1500" s="4" t="s">
        <v>32372</v>
      </c>
      <c r="B1500" s="4" t="s">
        <v>32373</v>
      </c>
      <c r="C1500" s="4" t="s">
        <v>464</v>
      </c>
      <c r="D1500" s="4">
        <v>40</v>
      </c>
      <c r="E1500" s="4" t="s">
        <v>32374</v>
      </c>
      <c r="F1500" s="4">
        <v>0.919932007789612</v>
      </c>
      <c r="G1500" s="4" t="s">
        <v>32375</v>
      </c>
    </row>
    <row r="1501" spans="1:7">
      <c r="A1501" s="4" t="s">
        <v>2354</v>
      </c>
      <c r="B1501" s="4" t="s">
        <v>2355</v>
      </c>
      <c r="C1501" s="4" t="s">
        <v>464</v>
      </c>
      <c r="D1501" s="4">
        <v>40</v>
      </c>
      <c r="E1501" s="4" t="s">
        <v>2356</v>
      </c>
      <c r="F1501" s="4">
        <v>0.919932007789612</v>
      </c>
      <c r="G1501" s="4" t="s">
        <v>2357</v>
      </c>
    </row>
    <row r="1502" spans="1:7">
      <c r="A1502" s="4" t="s">
        <v>32763</v>
      </c>
      <c r="B1502" s="4" t="s">
        <v>32764</v>
      </c>
      <c r="C1502" s="4" t="s">
        <v>464</v>
      </c>
      <c r="D1502" s="4">
        <v>39</v>
      </c>
      <c r="E1502" s="4" t="s">
        <v>32765</v>
      </c>
      <c r="F1502" s="4">
        <v>0.919932007789612</v>
      </c>
      <c r="G1502" s="4" t="s">
        <v>32766</v>
      </c>
    </row>
    <row r="1503" spans="1:7">
      <c r="A1503" s="4" t="s">
        <v>27792</v>
      </c>
      <c r="B1503" s="4" t="s">
        <v>27793</v>
      </c>
      <c r="C1503" s="4" t="s">
        <v>464</v>
      </c>
      <c r="D1503" s="4">
        <v>38</v>
      </c>
      <c r="E1503" s="4" t="s">
        <v>27794</v>
      </c>
      <c r="F1503" s="4">
        <v>0.919932007789612</v>
      </c>
      <c r="G1503" s="4" t="s">
        <v>27795</v>
      </c>
    </row>
    <row r="1504" spans="1:7">
      <c r="A1504" s="4" t="s">
        <v>31148</v>
      </c>
      <c r="B1504" s="4" t="s">
        <v>31149</v>
      </c>
      <c r="C1504" s="4" t="s">
        <v>464</v>
      </c>
      <c r="D1504" s="4">
        <v>38</v>
      </c>
      <c r="E1504" s="4" t="s">
        <v>31150</v>
      </c>
      <c r="F1504" s="4">
        <v>0.919932007789612</v>
      </c>
      <c r="G1504" s="4" t="s">
        <v>31151</v>
      </c>
    </row>
    <row r="1505" spans="1:7">
      <c r="A1505" s="4" t="s">
        <v>34291</v>
      </c>
      <c r="B1505" s="4" t="s">
        <v>34292</v>
      </c>
      <c r="C1505" s="4" t="s">
        <v>464</v>
      </c>
      <c r="D1505" s="4">
        <v>37</v>
      </c>
      <c r="E1505" s="4" t="s">
        <v>34293</v>
      </c>
      <c r="F1505" s="4">
        <v>0.919932007789612</v>
      </c>
      <c r="G1505" s="4" t="s">
        <v>34294</v>
      </c>
    </row>
    <row r="1506" spans="1:7">
      <c r="A1506" s="4" t="s">
        <v>27788</v>
      </c>
      <c r="B1506" s="4" t="s">
        <v>27789</v>
      </c>
      <c r="C1506" s="4" t="s">
        <v>464</v>
      </c>
      <c r="D1506" s="4">
        <v>37</v>
      </c>
      <c r="E1506" s="4" t="s">
        <v>27790</v>
      </c>
      <c r="F1506" s="4">
        <v>0.919932007789612</v>
      </c>
      <c r="G1506" s="4" t="s">
        <v>27791</v>
      </c>
    </row>
    <row r="1507" spans="1:7">
      <c r="A1507" s="4" t="s">
        <v>21188</v>
      </c>
      <c r="B1507" s="4" t="s">
        <v>21189</v>
      </c>
      <c r="C1507" s="4" t="s">
        <v>464</v>
      </c>
      <c r="D1507" s="4">
        <v>36</v>
      </c>
      <c r="E1507" s="4" t="s">
        <v>21190</v>
      </c>
      <c r="F1507" s="4">
        <v>0.919932007789612</v>
      </c>
      <c r="G1507" s="4" t="s">
        <v>21191</v>
      </c>
    </row>
    <row r="1508" spans="1:7">
      <c r="A1508" s="4" t="s">
        <v>6201</v>
      </c>
      <c r="B1508" s="4" t="s">
        <v>6202</v>
      </c>
      <c r="C1508" s="4" t="s">
        <v>464</v>
      </c>
      <c r="D1508" s="4">
        <v>36</v>
      </c>
      <c r="E1508" s="4" t="s">
        <v>6203</v>
      </c>
      <c r="F1508" s="4">
        <v>0.919932007789612</v>
      </c>
      <c r="G1508" s="4" t="s">
        <v>6204</v>
      </c>
    </row>
    <row r="1509" spans="1:7">
      <c r="A1509" s="4" t="s">
        <v>13598</v>
      </c>
      <c r="B1509" s="4" t="s">
        <v>13599</v>
      </c>
      <c r="C1509" s="4" t="s">
        <v>464</v>
      </c>
      <c r="D1509" s="4">
        <v>35</v>
      </c>
      <c r="E1509" s="4" t="s">
        <v>13600</v>
      </c>
      <c r="F1509" s="4">
        <v>0.919932007789612</v>
      </c>
      <c r="G1509" s="4" t="s">
        <v>13601</v>
      </c>
    </row>
    <row r="1510" spans="1:7">
      <c r="A1510" s="4" t="s">
        <v>14512</v>
      </c>
      <c r="B1510" s="4" t="s">
        <v>14513</v>
      </c>
      <c r="C1510" s="4" t="s">
        <v>464</v>
      </c>
      <c r="D1510" s="4">
        <v>35</v>
      </c>
      <c r="E1510" s="4" t="s">
        <v>14514</v>
      </c>
      <c r="F1510" s="4">
        <v>0.919932007789612</v>
      </c>
      <c r="G1510" s="4" t="s">
        <v>14515</v>
      </c>
    </row>
    <row r="1511" spans="1:7">
      <c r="A1511" s="4" t="s">
        <v>46652</v>
      </c>
      <c r="B1511" s="4" t="s">
        <v>46653</v>
      </c>
      <c r="C1511" s="4" t="s">
        <v>464</v>
      </c>
      <c r="D1511" s="4">
        <v>35</v>
      </c>
      <c r="E1511" s="4" t="s">
        <v>46654</v>
      </c>
      <c r="F1511" s="4">
        <v>0.919932007789612</v>
      </c>
      <c r="G1511" s="4" t="s">
        <v>46655</v>
      </c>
    </row>
    <row r="1512" spans="1:7">
      <c r="A1512" s="4" t="s">
        <v>54506</v>
      </c>
      <c r="B1512" s="4" t="s">
        <v>54507</v>
      </c>
      <c r="C1512" s="4" t="s">
        <v>464</v>
      </c>
      <c r="D1512" s="4">
        <v>33</v>
      </c>
      <c r="E1512" s="4" t="s">
        <v>54508</v>
      </c>
      <c r="F1512" s="4">
        <v>0.919932007789612</v>
      </c>
      <c r="G1512" s="4" t="s">
        <v>54509</v>
      </c>
    </row>
    <row r="1513" spans="1:7">
      <c r="A1513" s="4" t="s">
        <v>38460</v>
      </c>
      <c r="B1513" s="4" t="s">
        <v>38461</v>
      </c>
      <c r="C1513" s="4" t="s">
        <v>464</v>
      </c>
      <c r="D1513" s="4">
        <v>32</v>
      </c>
      <c r="E1513" s="4" t="s">
        <v>38462</v>
      </c>
      <c r="F1513" s="4">
        <v>0.919932007789612</v>
      </c>
      <c r="G1513" s="4" t="s">
        <v>38463</v>
      </c>
    </row>
    <row r="1514" spans="1:7">
      <c r="A1514" s="4" t="s">
        <v>21196</v>
      </c>
      <c r="B1514" s="4" t="s">
        <v>21197</v>
      </c>
      <c r="C1514" s="4" t="s">
        <v>551</v>
      </c>
      <c r="D1514" s="4">
        <v>27</v>
      </c>
      <c r="E1514" s="4" t="s">
        <v>21198</v>
      </c>
      <c r="F1514" s="4">
        <v>0.919932007789612</v>
      </c>
      <c r="G1514" s="4" t="s">
        <v>21199</v>
      </c>
    </row>
    <row r="1515" spans="1:7">
      <c r="A1515" s="4" t="s">
        <v>27336</v>
      </c>
      <c r="B1515" s="4" t="s">
        <v>27337</v>
      </c>
      <c r="C1515" s="4" t="s">
        <v>551</v>
      </c>
      <c r="D1515" s="4">
        <v>14</v>
      </c>
      <c r="E1515" s="4" t="s">
        <v>27338</v>
      </c>
      <c r="F1515" s="4">
        <v>0.919932007789612</v>
      </c>
      <c r="G1515" s="4" t="s">
        <v>27339</v>
      </c>
    </row>
    <row r="1516" spans="1:7">
      <c r="A1516" s="4" t="s">
        <v>428</v>
      </c>
      <c r="B1516" s="4" t="s">
        <v>6166</v>
      </c>
      <c r="C1516" s="4" t="s">
        <v>464</v>
      </c>
      <c r="D1516" s="4">
        <v>50</v>
      </c>
      <c r="E1516" s="4" t="s">
        <v>6167</v>
      </c>
      <c r="F1516" s="4">
        <v>0.918411731719971</v>
      </c>
      <c r="G1516" s="4" t="s">
        <v>6168</v>
      </c>
    </row>
    <row r="1517" spans="1:7">
      <c r="A1517" s="4" t="s">
        <v>5776</v>
      </c>
      <c r="B1517" s="4" t="s">
        <v>5777</v>
      </c>
      <c r="C1517" s="4" t="s">
        <v>464</v>
      </c>
      <c r="D1517" s="4">
        <v>46</v>
      </c>
      <c r="E1517" s="4" t="s">
        <v>5778</v>
      </c>
      <c r="F1517" s="4">
        <v>0.918411731719971</v>
      </c>
      <c r="G1517" s="4" t="s">
        <v>5779</v>
      </c>
    </row>
    <row r="1518" spans="1:7">
      <c r="A1518" s="4" t="s">
        <v>4274</v>
      </c>
      <c r="B1518" s="4" t="s">
        <v>4275</v>
      </c>
      <c r="C1518" s="4" t="s">
        <v>464</v>
      </c>
      <c r="D1518" s="4">
        <v>45</v>
      </c>
      <c r="E1518" s="4" t="s">
        <v>4276</v>
      </c>
      <c r="F1518" s="4">
        <v>0.918411731719971</v>
      </c>
      <c r="G1518" s="4" t="s">
        <v>4277</v>
      </c>
    </row>
    <row r="1519" spans="1:7">
      <c r="A1519" s="4" t="s">
        <v>14624</v>
      </c>
      <c r="B1519" s="4" t="s">
        <v>14625</v>
      </c>
      <c r="C1519" s="4" t="s">
        <v>464</v>
      </c>
      <c r="D1519" s="4">
        <v>43</v>
      </c>
      <c r="E1519" s="4" t="s">
        <v>14626</v>
      </c>
      <c r="F1519" s="4">
        <v>0.918411731719971</v>
      </c>
      <c r="G1519" s="4" t="s">
        <v>14627</v>
      </c>
    </row>
    <row r="1520" spans="1:7">
      <c r="A1520" s="4" t="s">
        <v>10290</v>
      </c>
      <c r="B1520" s="4" t="s">
        <v>10291</v>
      </c>
      <c r="C1520" s="4" t="s">
        <v>464</v>
      </c>
      <c r="D1520" s="4">
        <v>43</v>
      </c>
      <c r="E1520" s="4" t="s">
        <v>10292</v>
      </c>
      <c r="F1520" s="4">
        <v>0.918411731719971</v>
      </c>
      <c r="G1520" s="4" t="s">
        <v>10293</v>
      </c>
    </row>
    <row r="1521" spans="1:7">
      <c r="A1521" s="4" t="s">
        <v>15591</v>
      </c>
      <c r="B1521" s="4" t="s">
        <v>15592</v>
      </c>
      <c r="C1521" s="4" t="s">
        <v>464</v>
      </c>
      <c r="D1521" s="4">
        <v>40</v>
      </c>
      <c r="E1521" s="4" t="s">
        <v>15593</v>
      </c>
      <c r="F1521" s="4">
        <v>0.918411731719971</v>
      </c>
      <c r="G1521" s="4" t="s">
        <v>15594</v>
      </c>
    </row>
    <row r="1522" spans="1:7">
      <c r="A1522" s="4" t="s">
        <v>4364</v>
      </c>
      <c r="B1522" s="4" t="s">
        <v>4365</v>
      </c>
      <c r="C1522" s="4" t="s">
        <v>551</v>
      </c>
      <c r="D1522" s="4">
        <v>23</v>
      </c>
      <c r="E1522" s="4" t="s">
        <v>4366</v>
      </c>
      <c r="F1522" s="4">
        <v>0.918411731719971</v>
      </c>
      <c r="G1522" s="4" t="s">
        <v>4367</v>
      </c>
    </row>
    <row r="1523" spans="1:7">
      <c r="A1523" s="4" t="s">
        <v>17355</v>
      </c>
      <c r="B1523" s="4" t="s">
        <v>17356</v>
      </c>
      <c r="C1523" s="4" t="s">
        <v>464</v>
      </c>
      <c r="D1523" s="4">
        <v>43</v>
      </c>
      <c r="E1523" s="4" t="s">
        <v>17357</v>
      </c>
      <c r="F1523" s="4">
        <v>0.91802316904068</v>
      </c>
      <c r="G1523" s="4" t="s">
        <v>17358</v>
      </c>
    </row>
    <row r="1524" spans="1:7">
      <c r="A1524" s="4" t="s">
        <v>9473</v>
      </c>
      <c r="B1524" s="4" t="s">
        <v>9474</v>
      </c>
      <c r="C1524" s="4" t="s">
        <v>464</v>
      </c>
      <c r="D1524" s="4">
        <v>33</v>
      </c>
      <c r="E1524" s="4" t="s">
        <v>9475</v>
      </c>
      <c r="F1524" s="4">
        <v>0.910377442836761</v>
      </c>
      <c r="G1524" s="4" t="s">
        <v>9476</v>
      </c>
    </row>
    <row r="1525" spans="1:7">
      <c r="A1525" s="4" t="s">
        <v>3972</v>
      </c>
      <c r="B1525" s="4" t="s">
        <v>3973</v>
      </c>
      <c r="C1525" s="4" t="s">
        <v>464</v>
      </c>
      <c r="D1525" s="4">
        <v>48</v>
      </c>
      <c r="E1525" s="4" t="s">
        <v>3974</v>
      </c>
      <c r="F1525" s="4">
        <v>0.90744411945343</v>
      </c>
      <c r="G1525" s="4" t="s">
        <v>3975</v>
      </c>
    </row>
    <row r="1526" spans="1:7">
      <c r="A1526" s="4" t="s">
        <v>5336</v>
      </c>
      <c r="B1526" s="4" t="s">
        <v>5337</v>
      </c>
      <c r="C1526" s="4" t="s">
        <v>464</v>
      </c>
      <c r="D1526" s="4">
        <v>44</v>
      </c>
      <c r="E1526" s="4" t="s">
        <v>5338</v>
      </c>
      <c r="F1526" s="4">
        <v>0.905989170074463</v>
      </c>
      <c r="G1526" s="4" t="s">
        <v>5339</v>
      </c>
    </row>
    <row r="1527" spans="1:7">
      <c r="A1527" s="4" t="s">
        <v>2756</v>
      </c>
      <c r="B1527" s="4" t="s">
        <v>2757</v>
      </c>
      <c r="C1527" s="4" t="s">
        <v>464</v>
      </c>
      <c r="D1527" s="4">
        <v>49</v>
      </c>
      <c r="E1527" s="4" t="s">
        <v>2758</v>
      </c>
      <c r="F1527" s="4">
        <v>0.90469765663147</v>
      </c>
      <c r="G1527" s="4" t="s">
        <v>2759</v>
      </c>
    </row>
    <row r="1528" spans="1:7">
      <c r="A1528" s="4" t="s">
        <v>5827</v>
      </c>
      <c r="B1528" s="4" t="s">
        <v>5828</v>
      </c>
      <c r="C1528" s="4" t="s">
        <v>464</v>
      </c>
      <c r="D1528" s="4">
        <v>47</v>
      </c>
      <c r="E1528" s="4" t="s">
        <v>5829</v>
      </c>
      <c r="F1528" s="4">
        <v>0.90469765663147</v>
      </c>
      <c r="G1528" s="4" t="s">
        <v>5830</v>
      </c>
    </row>
    <row r="1529" spans="1:7">
      <c r="A1529" s="4" t="s">
        <v>3416</v>
      </c>
      <c r="B1529" s="4" t="s">
        <v>3417</v>
      </c>
      <c r="C1529" s="4" t="s">
        <v>464</v>
      </c>
      <c r="D1529" s="4">
        <v>45</v>
      </c>
      <c r="E1529" s="4" t="s">
        <v>3418</v>
      </c>
      <c r="F1529" s="4">
        <v>0.90469765663147</v>
      </c>
      <c r="G1529" s="4" t="s">
        <v>3419</v>
      </c>
    </row>
    <row r="1530" spans="1:7">
      <c r="A1530" s="4" t="s">
        <v>14915</v>
      </c>
      <c r="B1530" s="4" t="s">
        <v>14916</v>
      </c>
      <c r="C1530" s="4" t="s">
        <v>464</v>
      </c>
      <c r="D1530" s="4">
        <v>45</v>
      </c>
      <c r="E1530" s="4" t="s">
        <v>14917</v>
      </c>
      <c r="F1530" s="4">
        <v>0.90469765663147</v>
      </c>
      <c r="G1530" s="4" t="s">
        <v>14918</v>
      </c>
    </row>
    <row r="1531" spans="1:7">
      <c r="A1531" s="4" t="s">
        <v>29295</v>
      </c>
      <c r="B1531" s="4" t="s">
        <v>29296</v>
      </c>
      <c r="C1531" s="4" t="s">
        <v>464</v>
      </c>
      <c r="D1531" s="4">
        <v>44</v>
      </c>
      <c r="E1531" s="4" t="s">
        <v>29297</v>
      </c>
      <c r="F1531" s="4">
        <v>0.90469765663147</v>
      </c>
      <c r="G1531" s="4" t="s">
        <v>29298</v>
      </c>
    </row>
    <row r="1532" spans="1:7">
      <c r="A1532" s="4" t="s">
        <v>7603</v>
      </c>
      <c r="B1532" s="4" t="s">
        <v>7604</v>
      </c>
      <c r="C1532" s="4" t="s">
        <v>464</v>
      </c>
      <c r="D1532" s="4">
        <v>44</v>
      </c>
      <c r="E1532" s="4" t="s">
        <v>7605</v>
      </c>
      <c r="F1532" s="4">
        <v>0.90469765663147</v>
      </c>
      <c r="G1532" s="4" t="s">
        <v>7606</v>
      </c>
    </row>
    <row r="1533" spans="1:7">
      <c r="A1533" s="4" t="s">
        <v>28056</v>
      </c>
      <c r="B1533" s="4" t="s">
        <v>28057</v>
      </c>
      <c r="C1533" s="4" t="s">
        <v>464</v>
      </c>
      <c r="D1533" s="4">
        <v>43</v>
      </c>
      <c r="E1533" s="4" t="s">
        <v>28058</v>
      </c>
      <c r="F1533" s="4">
        <v>0.90469765663147</v>
      </c>
      <c r="G1533" s="4" t="s">
        <v>28059</v>
      </c>
    </row>
    <row r="1534" spans="1:7">
      <c r="A1534" s="4" t="s">
        <v>53435</v>
      </c>
      <c r="B1534" s="4" t="s">
        <v>53436</v>
      </c>
      <c r="C1534" s="4" t="s">
        <v>464</v>
      </c>
      <c r="D1534" s="4">
        <v>43</v>
      </c>
      <c r="E1534" s="4" t="s">
        <v>53437</v>
      </c>
      <c r="F1534" s="4">
        <v>0.90469765663147</v>
      </c>
      <c r="G1534" s="4" t="s">
        <v>53438</v>
      </c>
    </row>
    <row r="1535" spans="1:7">
      <c r="A1535" s="4" t="s">
        <v>26067</v>
      </c>
      <c r="B1535" s="4" t="s">
        <v>26068</v>
      </c>
      <c r="C1535" s="4" t="s">
        <v>464</v>
      </c>
      <c r="D1535" s="4">
        <v>42</v>
      </c>
      <c r="E1535" s="4" t="s">
        <v>26069</v>
      </c>
      <c r="F1535" s="4">
        <v>0.90469765663147</v>
      </c>
      <c r="G1535" s="4" t="s">
        <v>26070</v>
      </c>
    </row>
    <row r="1536" spans="1:7">
      <c r="A1536" s="4" t="s">
        <v>48384</v>
      </c>
      <c r="B1536" s="4" t="s">
        <v>48385</v>
      </c>
      <c r="C1536" s="4" t="s">
        <v>464</v>
      </c>
      <c r="D1536" s="4">
        <v>42</v>
      </c>
      <c r="E1536" s="4" t="s">
        <v>48386</v>
      </c>
      <c r="F1536" s="4">
        <v>0.90469765663147</v>
      </c>
      <c r="G1536" s="4" t="s">
        <v>48387</v>
      </c>
    </row>
    <row r="1537" spans="1:7">
      <c r="A1537" s="4" t="s">
        <v>16379</v>
      </c>
      <c r="B1537" s="4" t="s">
        <v>16380</v>
      </c>
      <c r="C1537" s="4" t="s">
        <v>464</v>
      </c>
      <c r="D1537" s="4">
        <v>41</v>
      </c>
      <c r="E1537" s="4" t="s">
        <v>16381</v>
      </c>
      <c r="F1537" s="4">
        <v>0.90469765663147</v>
      </c>
      <c r="G1537" s="4" t="s">
        <v>16382</v>
      </c>
    </row>
    <row r="1538" spans="1:7">
      <c r="A1538" s="4" t="s">
        <v>17834</v>
      </c>
      <c r="B1538" s="4" t="s">
        <v>17835</v>
      </c>
      <c r="C1538" s="4" t="s">
        <v>464</v>
      </c>
      <c r="D1538" s="4">
        <v>41</v>
      </c>
      <c r="E1538" s="4" t="s">
        <v>17836</v>
      </c>
      <c r="F1538" s="4">
        <v>0.90469765663147</v>
      </c>
      <c r="G1538" s="4" t="s">
        <v>17837</v>
      </c>
    </row>
    <row r="1539" spans="1:7">
      <c r="A1539" s="4" t="s">
        <v>18142</v>
      </c>
      <c r="B1539" s="4" t="s">
        <v>18143</v>
      </c>
      <c r="C1539" s="4" t="s">
        <v>464</v>
      </c>
      <c r="D1539" s="4">
        <v>41</v>
      </c>
      <c r="E1539" s="4" t="s">
        <v>18144</v>
      </c>
      <c r="F1539" s="4">
        <v>0.90469765663147</v>
      </c>
      <c r="G1539" s="4" t="s">
        <v>18145</v>
      </c>
    </row>
    <row r="1540" spans="1:7">
      <c r="A1540" s="4" t="s">
        <v>22512</v>
      </c>
      <c r="B1540" s="4" t="s">
        <v>22513</v>
      </c>
      <c r="C1540" s="4" t="s">
        <v>464</v>
      </c>
      <c r="D1540" s="4">
        <v>40</v>
      </c>
      <c r="E1540" s="4" t="s">
        <v>22514</v>
      </c>
      <c r="F1540" s="4">
        <v>0.90469765663147</v>
      </c>
      <c r="G1540" s="4" t="s">
        <v>22515</v>
      </c>
    </row>
    <row r="1541" spans="1:7">
      <c r="A1541" s="4" t="s">
        <v>18908</v>
      </c>
      <c r="B1541" s="4" t="s">
        <v>18909</v>
      </c>
      <c r="C1541" s="4" t="s">
        <v>464</v>
      </c>
      <c r="D1541" s="4">
        <v>40</v>
      </c>
      <c r="E1541" s="4" t="s">
        <v>18910</v>
      </c>
      <c r="F1541" s="4">
        <v>0.90469765663147</v>
      </c>
      <c r="G1541" s="4" t="s">
        <v>18911</v>
      </c>
    </row>
    <row r="1542" spans="1:7">
      <c r="A1542" s="4" t="s">
        <v>19508</v>
      </c>
      <c r="B1542" s="4" t="s">
        <v>19509</v>
      </c>
      <c r="C1542" s="4" t="s">
        <v>464</v>
      </c>
      <c r="D1542" s="4">
        <v>40</v>
      </c>
      <c r="E1542" s="4" t="s">
        <v>19510</v>
      </c>
      <c r="F1542" s="4">
        <v>0.90469765663147</v>
      </c>
      <c r="G1542" s="4" t="s">
        <v>19511</v>
      </c>
    </row>
    <row r="1543" spans="1:7">
      <c r="A1543" s="4" t="s">
        <v>19859</v>
      </c>
      <c r="B1543" s="4" t="s">
        <v>19860</v>
      </c>
      <c r="C1543" s="4" t="s">
        <v>464</v>
      </c>
      <c r="D1543" s="4">
        <v>39</v>
      </c>
      <c r="E1543" s="4" t="s">
        <v>19861</v>
      </c>
      <c r="F1543" s="4">
        <v>0.90469765663147</v>
      </c>
      <c r="G1543" s="4" t="s">
        <v>19862</v>
      </c>
    </row>
    <row r="1544" spans="1:7">
      <c r="A1544" s="4" t="s">
        <v>46124</v>
      </c>
      <c r="B1544" s="4" t="s">
        <v>46125</v>
      </c>
      <c r="C1544" s="4" t="s">
        <v>464</v>
      </c>
      <c r="D1544" s="4">
        <v>39</v>
      </c>
      <c r="E1544" s="4" t="s">
        <v>46126</v>
      </c>
      <c r="F1544" s="4">
        <v>0.90469765663147</v>
      </c>
      <c r="G1544" s="4" t="s">
        <v>46127</v>
      </c>
    </row>
    <row r="1545" spans="1:7">
      <c r="A1545" s="4" t="s">
        <v>34862</v>
      </c>
      <c r="B1545" s="4" t="s">
        <v>34863</v>
      </c>
      <c r="C1545" s="4" t="s">
        <v>464</v>
      </c>
      <c r="D1545" s="4">
        <v>38</v>
      </c>
      <c r="E1545" s="4" t="s">
        <v>34864</v>
      </c>
      <c r="F1545" s="4">
        <v>0.90469765663147</v>
      </c>
      <c r="G1545" s="4" t="s">
        <v>34865</v>
      </c>
    </row>
    <row r="1546" spans="1:7">
      <c r="A1546" s="4" t="s">
        <v>30853</v>
      </c>
      <c r="B1546" s="4" t="s">
        <v>30854</v>
      </c>
      <c r="C1546" s="4" t="s">
        <v>464</v>
      </c>
      <c r="D1546" s="4">
        <v>38</v>
      </c>
      <c r="E1546" s="4" t="s">
        <v>30855</v>
      </c>
      <c r="F1546" s="4">
        <v>0.90469765663147</v>
      </c>
      <c r="G1546" s="4" t="s">
        <v>30856</v>
      </c>
    </row>
    <row r="1547" spans="1:7">
      <c r="A1547" s="4" t="s">
        <v>48492</v>
      </c>
      <c r="B1547" s="4" t="s">
        <v>48493</v>
      </c>
      <c r="C1547" s="4" t="s">
        <v>464</v>
      </c>
      <c r="D1547" s="4">
        <v>37</v>
      </c>
      <c r="E1547" s="4" t="s">
        <v>48494</v>
      </c>
      <c r="F1547" s="4">
        <v>0.90469765663147</v>
      </c>
      <c r="G1547" s="4" t="s">
        <v>48495</v>
      </c>
    </row>
    <row r="1548" spans="1:7">
      <c r="A1548" s="4" t="s">
        <v>39450</v>
      </c>
      <c r="B1548" s="4" t="s">
        <v>39451</v>
      </c>
      <c r="C1548" s="4" t="s">
        <v>464</v>
      </c>
      <c r="D1548" s="4">
        <v>35</v>
      </c>
      <c r="E1548" s="4" t="s">
        <v>39452</v>
      </c>
      <c r="F1548" s="4">
        <v>0.90469765663147</v>
      </c>
      <c r="G1548" s="4" t="s">
        <v>39453</v>
      </c>
    </row>
    <row r="1549" spans="1:7">
      <c r="A1549" s="4" t="s">
        <v>54510</v>
      </c>
      <c r="B1549" s="4" t="s">
        <v>54511</v>
      </c>
      <c r="C1549" s="4" t="s">
        <v>464</v>
      </c>
      <c r="D1549" s="4">
        <v>29</v>
      </c>
      <c r="E1549" s="4" t="s">
        <v>54512</v>
      </c>
      <c r="F1549" s="4">
        <v>0.90469765663147</v>
      </c>
      <c r="G1549" s="4" t="s">
        <v>54513</v>
      </c>
    </row>
    <row r="1550" spans="1:7">
      <c r="A1550" s="4" t="s">
        <v>54514</v>
      </c>
      <c r="B1550" s="4" t="s">
        <v>54515</v>
      </c>
      <c r="C1550" s="4" t="s">
        <v>3050</v>
      </c>
      <c r="D1550" s="4">
        <v>2</v>
      </c>
      <c r="E1550" s="4" t="s">
        <v>54516</v>
      </c>
      <c r="F1550" s="4">
        <v>0.90469765663147</v>
      </c>
      <c r="G1550" s="4" t="s">
        <v>54517</v>
      </c>
    </row>
    <row r="1551" spans="1:7">
      <c r="A1551" s="4" t="s">
        <v>3624</v>
      </c>
      <c r="B1551" s="4" t="s">
        <v>3625</v>
      </c>
      <c r="C1551" s="4" t="s">
        <v>464</v>
      </c>
      <c r="D1551" s="4">
        <v>45</v>
      </c>
      <c r="E1551" s="4" t="s">
        <v>3626</v>
      </c>
      <c r="F1551" s="4">
        <v>0.904658854007721</v>
      </c>
      <c r="G1551" s="4" t="s">
        <v>3627</v>
      </c>
    </row>
    <row r="1552" spans="1:7">
      <c r="A1552" s="4" t="s">
        <v>2478</v>
      </c>
      <c r="B1552" s="4" t="s">
        <v>2479</v>
      </c>
      <c r="C1552" s="4" t="s">
        <v>464</v>
      </c>
      <c r="D1552" s="4">
        <v>44</v>
      </c>
      <c r="E1552" s="4" t="s">
        <v>2480</v>
      </c>
      <c r="F1552" s="4">
        <v>0.904658854007721</v>
      </c>
      <c r="G1552" s="4" t="s">
        <v>2481</v>
      </c>
    </row>
    <row r="1553" spans="1:7">
      <c r="A1553" s="4" t="s">
        <v>33983</v>
      </c>
      <c r="B1553" s="4" t="s">
        <v>33984</v>
      </c>
      <c r="C1553" s="4" t="s">
        <v>464</v>
      </c>
      <c r="D1553" s="4">
        <v>44</v>
      </c>
      <c r="E1553" s="4" t="s">
        <v>33985</v>
      </c>
      <c r="F1553" s="4">
        <v>0.904658854007721</v>
      </c>
      <c r="G1553" s="4" t="s">
        <v>33986</v>
      </c>
    </row>
    <row r="1554" spans="1:7">
      <c r="A1554" s="4" t="s">
        <v>54518</v>
      </c>
      <c r="B1554" s="4" t="s">
        <v>54519</v>
      </c>
      <c r="C1554" s="4" t="s">
        <v>464</v>
      </c>
      <c r="D1554" s="4">
        <v>41</v>
      </c>
      <c r="E1554" s="4" t="s">
        <v>54520</v>
      </c>
      <c r="F1554" s="4">
        <v>0.904658854007721</v>
      </c>
      <c r="G1554" s="4" t="s">
        <v>54521</v>
      </c>
    </row>
    <row r="1555" spans="1:7">
      <c r="A1555" s="4" t="s">
        <v>21112</v>
      </c>
      <c r="B1555" s="4" t="s">
        <v>21113</v>
      </c>
      <c r="C1555" s="4" t="s">
        <v>464</v>
      </c>
      <c r="D1555" s="4">
        <v>41</v>
      </c>
      <c r="E1555" s="4" t="s">
        <v>21114</v>
      </c>
      <c r="F1555" s="4">
        <v>0.904658854007721</v>
      </c>
      <c r="G1555" s="4" t="s">
        <v>21115</v>
      </c>
    </row>
    <row r="1556" spans="1:7">
      <c r="A1556" s="4" t="s">
        <v>20182</v>
      </c>
      <c r="B1556" s="4" t="s">
        <v>20183</v>
      </c>
      <c r="C1556" s="4" t="s">
        <v>464</v>
      </c>
      <c r="D1556" s="4">
        <v>38</v>
      </c>
      <c r="E1556" s="4" t="s">
        <v>20184</v>
      </c>
      <c r="F1556" s="4">
        <v>0.904658854007721</v>
      </c>
      <c r="G1556" s="4" t="s">
        <v>20185</v>
      </c>
    </row>
    <row r="1557" spans="1:7">
      <c r="A1557" s="4" t="s">
        <v>54522</v>
      </c>
      <c r="B1557" s="4" t="s">
        <v>54523</v>
      </c>
      <c r="C1557" s="4" t="s">
        <v>551</v>
      </c>
      <c r="D1557" s="4">
        <v>21</v>
      </c>
      <c r="E1557" s="4" t="s">
        <v>54524</v>
      </c>
      <c r="F1557" s="4">
        <v>0.904658854007721</v>
      </c>
      <c r="G1557" s="4" t="s">
        <v>54525</v>
      </c>
    </row>
    <row r="1558" spans="1:7">
      <c r="A1558" s="4" t="s">
        <v>52600</v>
      </c>
      <c r="B1558" s="4" t="s">
        <v>52601</v>
      </c>
      <c r="C1558" s="4" t="s">
        <v>3050</v>
      </c>
      <c r="D1558" s="4">
        <v>2</v>
      </c>
      <c r="E1558" s="4" t="s">
        <v>52602</v>
      </c>
      <c r="F1558" s="4">
        <v>0.904658854007721</v>
      </c>
      <c r="G1558" s="4" t="s">
        <v>52603</v>
      </c>
    </row>
    <row r="1559" spans="1:7">
      <c r="A1559" s="4" t="s">
        <v>52604</v>
      </c>
      <c r="B1559" s="4" t="s">
        <v>52605</v>
      </c>
      <c r="C1559" s="4" t="s">
        <v>3050</v>
      </c>
      <c r="D1559" s="4">
        <v>2</v>
      </c>
      <c r="E1559" s="4" t="s">
        <v>52606</v>
      </c>
      <c r="F1559" s="4">
        <v>0.904658854007721</v>
      </c>
      <c r="G1559" s="4" t="s">
        <v>52607</v>
      </c>
    </row>
    <row r="1560" spans="1:7">
      <c r="A1560" s="4" t="s">
        <v>1437</v>
      </c>
      <c r="B1560" s="4" t="s">
        <v>1438</v>
      </c>
      <c r="C1560" s="4" t="s">
        <v>464</v>
      </c>
      <c r="D1560" s="4">
        <v>48</v>
      </c>
      <c r="E1560" s="4" t="s">
        <v>1439</v>
      </c>
      <c r="F1560" s="4">
        <v>0.904176831245422</v>
      </c>
      <c r="G1560" s="4" t="s">
        <v>1440</v>
      </c>
    </row>
    <row r="1561" spans="1:7">
      <c r="A1561" s="4" t="s">
        <v>20545</v>
      </c>
      <c r="B1561" s="4" t="s">
        <v>20546</v>
      </c>
      <c r="C1561" s="4" t="s">
        <v>464</v>
      </c>
      <c r="D1561" s="4">
        <v>39</v>
      </c>
      <c r="E1561" s="4" t="s">
        <v>20547</v>
      </c>
      <c r="F1561" s="4">
        <v>0.898833632469177</v>
      </c>
      <c r="G1561" s="4" t="s">
        <v>20548</v>
      </c>
    </row>
    <row r="1562" spans="1:7">
      <c r="A1562" s="4" t="s">
        <v>15731</v>
      </c>
      <c r="B1562" s="4" t="s">
        <v>15732</v>
      </c>
      <c r="C1562" s="4" t="s">
        <v>464</v>
      </c>
      <c r="D1562" s="4">
        <v>38</v>
      </c>
      <c r="E1562" s="4" t="s">
        <v>15733</v>
      </c>
      <c r="F1562" s="4">
        <v>0.898833632469177</v>
      </c>
      <c r="G1562" s="4" t="s">
        <v>15734</v>
      </c>
    </row>
    <row r="1563" spans="1:7">
      <c r="A1563" s="4" t="s">
        <v>14340</v>
      </c>
      <c r="B1563" s="4" t="s">
        <v>14341</v>
      </c>
      <c r="C1563" s="4" t="s">
        <v>464</v>
      </c>
      <c r="D1563" s="4">
        <v>36</v>
      </c>
      <c r="E1563" s="4" t="s">
        <v>14342</v>
      </c>
      <c r="F1563" s="4">
        <v>0.898833632469177</v>
      </c>
      <c r="G1563" s="4" t="s">
        <v>14343</v>
      </c>
    </row>
    <row r="1564" spans="1:7">
      <c r="A1564" s="4" t="s">
        <v>18146</v>
      </c>
      <c r="B1564" s="4" t="s">
        <v>18147</v>
      </c>
      <c r="C1564" s="4" t="s">
        <v>464</v>
      </c>
      <c r="D1564" s="4">
        <v>34</v>
      </c>
      <c r="E1564" s="4" t="s">
        <v>18148</v>
      </c>
      <c r="F1564" s="4">
        <v>0.898833632469177</v>
      </c>
      <c r="G1564" s="4" t="s">
        <v>18149</v>
      </c>
    </row>
    <row r="1565" spans="1:7">
      <c r="A1565" s="4" t="s">
        <v>16786</v>
      </c>
      <c r="B1565" s="4" t="s">
        <v>16787</v>
      </c>
      <c r="C1565" s="4" t="s">
        <v>464</v>
      </c>
      <c r="D1565" s="4">
        <v>40</v>
      </c>
      <c r="E1565" s="4" t="s">
        <v>16788</v>
      </c>
      <c r="F1565" s="4">
        <v>0.897994995117188</v>
      </c>
      <c r="G1565" s="4" t="s">
        <v>16789</v>
      </c>
    </row>
    <row r="1566" spans="1:7">
      <c r="A1566" s="4" t="s">
        <v>6997</v>
      </c>
      <c r="B1566" s="4" t="s">
        <v>6998</v>
      </c>
      <c r="C1566" s="4" t="s">
        <v>464</v>
      </c>
      <c r="D1566" s="4">
        <v>45</v>
      </c>
      <c r="E1566" s="4" t="s">
        <v>6999</v>
      </c>
      <c r="F1566" s="4">
        <v>0.894685983657837</v>
      </c>
      <c r="G1566" s="4" t="s">
        <v>7000</v>
      </c>
    </row>
    <row r="1567" spans="1:7">
      <c r="A1567" s="4" t="s">
        <v>881</v>
      </c>
      <c r="B1567" s="4" t="s">
        <v>882</v>
      </c>
      <c r="C1567" s="4" t="s">
        <v>464</v>
      </c>
      <c r="D1567" s="4">
        <v>38</v>
      </c>
      <c r="E1567" s="4" t="s">
        <v>883</v>
      </c>
      <c r="F1567" s="4">
        <v>0.894685983657837</v>
      </c>
      <c r="G1567" s="4" t="s">
        <v>884</v>
      </c>
    </row>
    <row r="1568" spans="1:7">
      <c r="A1568" s="4" t="s">
        <v>423</v>
      </c>
      <c r="B1568" s="4" t="s">
        <v>1978</v>
      </c>
      <c r="C1568" s="4" t="s">
        <v>464</v>
      </c>
      <c r="D1568" s="4">
        <v>51</v>
      </c>
      <c r="E1568" s="4" t="s">
        <v>1979</v>
      </c>
      <c r="F1568" s="4">
        <v>0.88229775428772</v>
      </c>
      <c r="G1568" s="4" t="s">
        <v>1980</v>
      </c>
    </row>
    <row r="1569" spans="1:7">
      <c r="A1569" s="4" t="s">
        <v>5927</v>
      </c>
      <c r="B1569" s="4" t="s">
        <v>5928</v>
      </c>
      <c r="C1569" s="4" t="s">
        <v>464</v>
      </c>
      <c r="D1569" s="4">
        <v>44</v>
      </c>
      <c r="E1569" s="4" t="s">
        <v>5929</v>
      </c>
      <c r="F1569" s="4">
        <v>0.88229775428772</v>
      </c>
      <c r="G1569" s="4" t="s">
        <v>5930</v>
      </c>
    </row>
    <row r="1570" spans="1:7">
      <c r="A1570" s="4" t="s">
        <v>7061</v>
      </c>
      <c r="B1570" s="4" t="s">
        <v>7062</v>
      </c>
      <c r="C1570" s="4" t="s">
        <v>464</v>
      </c>
      <c r="D1570" s="4">
        <v>42</v>
      </c>
      <c r="E1570" s="4" t="s">
        <v>7063</v>
      </c>
      <c r="F1570" s="4">
        <v>0.880530714988708</v>
      </c>
      <c r="G1570" s="4" t="s">
        <v>7064</v>
      </c>
    </row>
    <row r="1571" spans="1:7">
      <c r="A1571" s="4" t="s">
        <v>11998</v>
      </c>
      <c r="B1571" s="4" t="s">
        <v>11999</v>
      </c>
      <c r="C1571" s="4" t="s">
        <v>464</v>
      </c>
      <c r="D1571" s="4">
        <v>46</v>
      </c>
      <c r="E1571" s="4" t="s">
        <v>12000</v>
      </c>
      <c r="F1571" s="4">
        <v>0.879877388477325</v>
      </c>
      <c r="G1571" s="4" t="s">
        <v>12001</v>
      </c>
    </row>
    <row r="1572" spans="1:7">
      <c r="A1572" s="4" t="s">
        <v>10618</v>
      </c>
      <c r="B1572" s="4" t="s">
        <v>10619</v>
      </c>
      <c r="C1572" s="4" t="s">
        <v>464</v>
      </c>
      <c r="D1572" s="4">
        <v>46</v>
      </c>
      <c r="E1572" s="4" t="s">
        <v>10620</v>
      </c>
      <c r="F1572" s="4">
        <v>0.879877388477325</v>
      </c>
      <c r="G1572" s="4" t="s">
        <v>10621</v>
      </c>
    </row>
    <row r="1573" spans="1:7">
      <c r="A1573" s="4" t="s">
        <v>6835</v>
      </c>
      <c r="B1573" s="4" t="s">
        <v>6836</v>
      </c>
      <c r="C1573" s="4" t="s">
        <v>464</v>
      </c>
      <c r="D1573" s="4">
        <v>43</v>
      </c>
      <c r="E1573" s="4" t="s">
        <v>6837</v>
      </c>
      <c r="F1573" s="4">
        <v>0.879877388477325</v>
      </c>
      <c r="G1573" s="4" t="s">
        <v>6838</v>
      </c>
    </row>
    <row r="1574" spans="1:7">
      <c r="A1574" s="4" t="s">
        <v>5344</v>
      </c>
      <c r="B1574" s="4" t="s">
        <v>5345</v>
      </c>
      <c r="C1574" s="4" t="s">
        <v>464</v>
      </c>
      <c r="D1574" s="4">
        <v>42</v>
      </c>
      <c r="E1574" s="4" t="s">
        <v>5346</v>
      </c>
      <c r="F1574" s="4">
        <v>0.879877388477325</v>
      </c>
      <c r="G1574" s="4" t="s">
        <v>5347</v>
      </c>
    </row>
    <row r="1575" spans="1:7">
      <c r="A1575" s="4" t="s">
        <v>14767</v>
      </c>
      <c r="B1575" s="4" t="s">
        <v>14768</v>
      </c>
      <c r="C1575" s="4" t="s">
        <v>464</v>
      </c>
      <c r="D1575" s="4">
        <v>41</v>
      </c>
      <c r="E1575" s="4" t="s">
        <v>14769</v>
      </c>
      <c r="F1575" s="4">
        <v>0.879877388477325</v>
      </c>
      <c r="G1575" s="4" t="s">
        <v>14770</v>
      </c>
    </row>
    <row r="1576" spans="1:7">
      <c r="A1576" s="4" t="s">
        <v>3029</v>
      </c>
      <c r="B1576" s="4" t="s">
        <v>3030</v>
      </c>
      <c r="C1576" s="4" t="s">
        <v>464</v>
      </c>
      <c r="D1576" s="4">
        <v>38</v>
      </c>
      <c r="E1576" s="4" t="s">
        <v>3031</v>
      </c>
      <c r="F1576" s="4">
        <v>0.879877388477325</v>
      </c>
      <c r="G1576" s="4" t="s">
        <v>3032</v>
      </c>
    </row>
    <row r="1577" spans="1:7">
      <c r="A1577" s="4" t="s">
        <v>11147</v>
      </c>
      <c r="B1577" s="4" t="s">
        <v>11148</v>
      </c>
      <c r="C1577" s="4" t="s">
        <v>464</v>
      </c>
      <c r="D1577" s="4">
        <v>36</v>
      </c>
      <c r="E1577" s="4" t="s">
        <v>11149</v>
      </c>
      <c r="F1577" s="4">
        <v>0.879877388477325</v>
      </c>
      <c r="G1577" s="4" t="s">
        <v>11150</v>
      </c>
    </row>
    <row r="1578" spans="1:7">
      <c r="A1578" s="4" t="s">
        <v>15091</v>
      </c>
      <c r="B1578" s="4" t="s">
        <v>15092</v>
      </c>
      <c r="C1578" s="4" t="s">
        <v>464</v>
      </c>
      <c r="D1578" s="4">
        <v>34</v>
      </c>
      <c r="E1578" s="4" t="s">
        <v>15093</v>
      </c>
      <c r="F1578" s="4">
        <v>0.879877388477325</v>
      </c>
      <c r="G1578" s="4" t="s">
        <v>15094</v>
      </c>
    </row>
    <row r="1579" spans="1:7">
      <c r="A1579" s="4" t="s">
        <v>387</v>
      </c>
      <c r="B1579" s="4" t="s">
        <v>5931</v>
      </c>
      <c r="C1579" s="4" t="s">
        <v>464</v>
      </c>
      <c r="D1579" s="4">
        <v>48</v>
      </c>
      <c r="E1579" s="4" t="s">
        <v>5932</v>
      </c>
      <c r="F1579" s="4">
        <v>0.876841902732849</v>
      </c>
      <c r="G1579" s="4" t="s">
        <v>5933</v>
      </c>
    </row>
    <row r="1580" spans="1:7">
      <c r="A1580" s="4" t="s">
        <v>3093</v>
      </c>
      <c r="B1580" s="4" t="s">
        <v>3094</v>
      </c>
      <c r="C1580" s="4" t="s">
        <v>464</v>
      </c>
      <c r="D1580" s="4">
        <v>45</v>
      </c>
      <c r="E1580" s="4" t="s">
        <v>3095</v>
      </c>
      <c r="F1580" s="4">
        <v>0.876841902732849</v>
      </c>
      <c r="G1580" s="4" t="s">
        <v>3096</v>
      </c>
    </row>
    <row r="1581" spans="1:7">
      <c r="A1581" s="4" t="s">
        <v>8846</v>
      </c>
      <c r="B1581" s="4" t="s">
        <v>8847</v>
      </c>
      <c r="C1581" s="4" t="s">
        <v>464</v>
      </c>
      <c r="D1581" s="4">
        <v>43</v>
      </c>
      <c r="E1581" s="4" t="s">
        <v>8848</v>
      </c>
      <c r="F1581" s="4">
        <v>0.876841902732849</v>
      </c>
      <c r="G1581" s="4" t="s">
        <v>8849</v>
      </c>
    </row>
    <row r="1582" spans="1:7">
      <c r="A1582" s="4" t="s">
        <v>13929</v>
      </c>
      <c r="B1582" s="4" t="s">
        <v>13930</v>
      </c>
      <c r="C1582" s="4" t="s">
        <v>464</v>
      </c>
      <c r="D1582" s="4">
        <v>41</v>
      </c>
      <c r="E1582" s="4" t="s">
        <v>13931</v>
      </c>
      <c r="F1582" s="4">
        <v>0.876841902732849</v>
      </c>
      <c r="G1582" s="4" t="s">
        <v>13932</v>
      </c>
    </row>
    <row r="1583" spans="1:7">
      <c r="A1583" s="4" t="s">
        <v>17990</v>
      </c>
      <c r="B1583" s="4" t="s">
        <v>17991</v>
      </c>
      <c r="C1583" s="4" t="s">
        <v>464</v>
      </c>
      <c r="D1583" s="4">
        <v>39</v>
      </c>
      <c r="E1583" s="4" t="s">
        <v>17992</v>
      </c>
      <c r="F1583" s="4">
        <v>0.876841902732849</v>
      </c>
      <c r="G1583" s="4" t="s">
        <v>17993</v>
      </c>
    </row>
    <row r="1584" spans="1:7">
      <c r="A1584" s="4" t="s">
        <v>24324</v>
      </c>
      <c r="B1584" s="4" t="s">
        <v>24325</v>
      </c>
      <c r="C1584" s="4" t="s">
        <v>551</v>
      </c>
      <c r="D1584" s="4">
        <v>17</v>
      </c>
      <c r="E1584" s="4" t="s">
        <v>24326</v>
      </c>
      <c r="F1584" s="4">
        <v>0.876841902732849</v>
      </c>
      <c r="G1584" s="4" t="s">
        <v>24327</v>
      </c>
    </row>
    <row r="1585" spans="1:7">
      <c r="A1585" s="4" t="s">
        <v>4173</v>
      </c>
      <c r="B1585" s="4" t="s">
        <v>4174</v>
      </c>
      <c r="C1585" s="4" t="s">
        <v>464</v>
      </c>
      <c r="D1585" s="4">
        <v>50</v>
      </c>
      <c r="E1585" s="4" t="s">
        <v>4175</v>
      </c>
      <c r="F1585" s="4">
        <v>0.876453280448914</v>
      </c>
      <c r="G1585" s="4" t="s">
        <v>4176</v>
      </c>
    </row>
    <row r="1586" spans="1:7">
      <c r="A1586" s="4" t="s">
        <v>7489</v>
      </c>
      <c r="B1586" s="4" t="s">
        <v>7490</v>
      </c>
      <c r="C1586" s="4" t="s">
        <v>464</v>
      </c>
      <c r="D1586" s="4">
        <v>45</v>
      </c>
      <c r="E1586" s="4" t="s">
        <v>7491</v>
      </c>
      <c r="F1586" s="4">
        <v>0.876453280448914</v>
      </c>
      <c r="G1586" s="4" t="s">
        <v>7492</v>
      </c>
    </row>
    <row r="1587" spans="1:7">
      <c r="A1587" s="4" t="s">
        <v>54526</v>
      </c>
      <c r="B1587" s="4" t="s">
        <v>54527</v>
      </c>
      <c r="C1587" s="4" t="s">
        <v>464</v>
      </c>
      <c r="D1587" s="4">
        <v>32</v>
      </c>
      <c r="E1587" s="4" t="s">
        <v>54528</v>
      </c>
      <c r="F1587" s="4">
        <v>0.876453280448914</v>
      </c>
      <c r="G1587" s="4" t="s">
        <v>54529</v>
      </c>
    </row>
    <row r="1588" spans="1:7">
      <c r="A1588" s="4" t="s">
        <v>12477</v>
      </c>
      <c r="B1588" s="4" t="s">
        <v>12478</v>
      </c>
      <c r="C1588" s="4" t="s">
        <v>464</v>
      </c>
      <c r="D1588" s="4">
        <v>48</v>
      </c>
      <c r="E1588" s="4" t="s">
        <v>12479</v>
      </c>
      <c r="F1588" s="4">
        <v>0.872474551200867</v>
      </c>
      <c r="G1588" s="4" t="s">
        <v>12480</v>
      </c>
    </row>
    <row r="1589" spans="1:7">
      <c r="A1589" s="4" t="s">
        <v>3856</v>
      </c>
      <c r="B1589" s="4" t="s">
        <v>3857</v>
      </c>
      <c r="C1589" s="4" t="s">
        <v>464</v>
      </c>
      <c r="D1589" s="4">
        <v>47</v>
      </c>
      <c r="E1589" s="4" t="s">
        <v>3858</v>
      </c>
      <c r="F1589" s="4">
        <v>0.872474551200867</v>
      </c>
      <c r="G1589" s="4" t="s">
        <v>3859</v>
      </c>
    </row>
    <row r="1590" spans="1:7">
      <c r="A1590" s="4" t="s">
        <v>26546</v>
      </c>
      <c r="B1590" s="4" t="s">
        <v>26547</v>
      </c>
      <c r="C1590" s="4" t="s">
        <v>464</v>
      </c>
      <c r="D1590" s="4">
        <v>46</v>
      </c>
      <c r="E1590" s="4" t="s">
        <v>26548</v>
      </c>
      <c r="F1590" s="4">
        <v>0.872474551200867</v>
      </c>
      <c r="G1590" s="4" t="s">
        <v>26549</v>
      </c>
    </row>
    <row r="1591" spans="1:7">
      <c r="A1591" s="4" t="s">
        <v>12146</v>
      </c>
      <c r="B1591" s="4" t="s">
        <v>12147</v>
      </c>
      <c r="C1591" s="4" t="s">
        <v>464</v>
      </c>
      <c r="D1591" s="4">
        <v>46</v>
      </c>
      <c r="E1591" s="4" t="s">
        <v>12148</v>
      </c>
      <c r="F1591" s="4">
        <v>0.872474551200867</v>
      </c>
      <c r="G1591" s="4" t="s">
        <v>12149</v>
      </c>
    </row>
    <row r="1592" spans="1:7">
      <c r="A1592" s="4" t="s">
        <v>4643</v>
      </c>
      <c r="B1592" s="4" t="s">
        <v>4644</v>
      </c>
      <c r="C1592" s="4" t="s">
        <v>464</v>
      </c>
      <c r="D1592" s="4">
        <v>44</v>
      </c>
      <c r="E1592" s="4" t="s">
        <v>4645</v>
      </c>
      <c r="F1592" s="4">
        <v>0.872474551200867</v>
      </c>
      <c r="G1592" s="4" t="s">
        <v>4646</v>
      </c>
    </row>
    <row r="1593" spans="1:7">
      <c r="A1593" s="4" t="s">
        <v>16107</v>
      </c>
      <c r="B1593" s="4" t="s">
        <v>16108</v>
      </c>
      <c r="C1593" s="4" t="s">
        <v>464</v>
      </c>
      <c r="D1593" s="4">
        <v>43</v>
      </c>
      <c r="E1593" s="4" t="s">
        <v>16109</v>
      </c>
      <c r="F1593" s="4">
        <v>0.872474551200867</v>
      </c>
      <c r="G1593" s="4" t="s">
        <v>16110</v>
      </c>
    </row>
    <row r="1594" spans="1:7">
      <c r="A1594" s="4" t="s">
        <v>18876</v>
      </c>
      <c r="B1594" s="4" t="s">
        <v>18877</v>
      </c>
      <c r="C1594" s="4" t="s">
        <v>464</v>
      </c>
      <c r="D1594" s="4">
        <v>43</v>
      </c>
      <c r="E1594" s="4" t="s">
        <v>18878</v>
      </c>
      <c r="F1594" s="4">
        <v>0.872474551200867</v>
      </c>
      <c r="G1594" s="4" t="s">
        <v>18879</v>
      </c>
    </row>
    <row r="1595" spans="1:7">
      <c r="A1595" s="4" t="s">
        <v>7314</v>
      </c>
      <c r="B1595" s="4" t="s">
        <v>7315</v>
      </c>
      <c r="C1595" s="4" t="s">
        <v>464</v>
      </c>
      <c r="D1595" s="4">
        <v>42</v>
      </c>
      <c r="E1595" s="4" t="s">
        <v>7316</v>
      </c>
      <c r="F1595" s="4">
        <v>0.872474551200867</v>
      </c>
      <c r="G1595" s="4" t="s">
        <v>7317</v>
      </c>
    </row>
    <row r="1596" spans="1:7">
      <c r="A1596" s="4" t="s">
        <v>14240</v>
      </c>
      <c r="B1596" s="4" t="s">
        <v>14241</v>
      </c>
      <c r="C1596" s="4" t="s">
        <v>464</v>
      </c>
      <c r="D1596" s="4">
        <v>42</v>
      </c>
      <c r="E1596" s="4" t="s">
        <v>14242</v>
      </c>
      <c r="F1596" s="4">
        <v>0.872474551200867</v>
      </c>
      <c r="G1596" s="4" t="s">
        <v>14243</v>
      </c>
    </row>
    <row r="1597" spans="1:7">
      <c r="A1597" s="4" t="s">
        <v>50422</v>
      </c>
      <c r="B1597" s="4" t="s">
        <v>50423</v>
      </c>
      <c r="C1597" s="4" t="s">
        <v>464</v>
      </c>
      <c r="D1597" s="4">
        <v>42</v>
      </c>
      <c r="E1597" s="4" t="s">
        <v>50424</v>
      </c>
      <c r="F1597" s="4">
        <v>0.872474551200867</v>
      </c>
      <c r="G1597" s="4" t="s">
        <v>50425</v>
      </c>
    </row>
    <row r="1598" spans="1:7">
      <c r="A1598" s="4" t="s">
        <v>16922</v>
      </c>
      <c r="B1598" s="4" t="s">
        <v>16923</v>
      </c>
      <c r="C1598" s="4" t="s">
        <v>464</v>
      </c>
      <c r="D1598" s="4">
        <v>42</v>
      </c>
      <c r="E1598" s="4" t="s">
        <v>16924</v>
      </c>
      <c r="F1598" s="4">
        <v>0.872474551200867</v>
      </c>
      <c r="G1598" s="4" t="s">
        <v>16925</v>
      </c>
    </row>
    <row r="1599" spans="1:7">
      <c r="A1599" s="4" t="s">
        <v>28416</v>
      </c>
      <c r="B1599" s="4" t="s">
        <v>28417</v>
      </c>
      <c r="C1599" s="4" t="s">
        <v>464</v>
      </c>
      <c r="D1599" s="4">
        <v>42</v>
      </c>
      <c r="E1599" s="4" t="s">
        <v>28418</v>
      </c>
      <c r="F1599" s="4">
        <v>0.872474551200867</v>
      </c>
      <c r="G1599" s="4" t="s">
        <v>28419</v>
      </c>
    </row>
    <row r="1600" spans="1:7">
      <c r="A1600" s="4" t="s">
        <v>29870</v>
      </c>
      <c r="B1600" s="4" t="s">
        <v>29871</v>
      </c>
      <c r="C1600" s="4" t="s">
        <v>464</v>
      </c>
      <c r="D1600" s="4">
        <v>42</v>
      </c>
      <c r="E1600" s="4" t="s">
        <v>29872</v>
      </c>
      <c r="F1600" s="4">
        <v>0.872474551200867</v>
      </c>
      <c r="G1600" s="4" t="s">
        <v>29873</v>
      </c>
    </row>
    <row r="1601" spans="1:7">
      <c r="A1601" s="4" t="s">
        <v>17435</v>
      </c>
      <c r="B1601" s="4" t="s">
        <v>17436</v>
      </c>
      <c r="C1601" s="4" t="s">
        <v>464</v>
      </c>
      <c r="D1601" s="4">
        <v>41</v>
      </c>
      <c r="E1601" s="4" t="s">
        <v>17437</v>
      </c>
      <c r="F1601" s="4">
        <v>0.872474551200867</v>
      </c>
      <c r="G1601" s="4" t="s">
        <v>17438</v>
      </c>
    </row>
    <row r="1602" spans="1:7">
      <c r="A1602" s="4" t="s">
        <v>29184</v>
      </c>
      <c r="B1602" s="4" t="s">
        <v>29185</v>
      </c>
      <c r="C1602" s="4" t="s">
        <v>464</v>
      </c>
      <c r="D1602" s="4">
        <v>41</v>
      </c>
      <c r="E1602" s="4" t="s">
        <v>29186</v>
      </c>
      <c r="F1602" s="4">
        <v>0.872474551200867</v>
      </c>
      <c r="G1602" s="4" t="s">
        <v>29187</v>
      </c>
    </row>
    <row r="1603" spans="1:7">
      <c r="A1603" s="4" t="s">
        <v>33321</v>
      </c>
      <c r="B1603" s="4" t="s">
        <v>33322</v>
      </c>
      <c r="C1603" s="4" t="s">
        <v>464</v>
      </c>
      <c r="D1603" s="4">
        <v>41</v>
      </c>
      <c r="E1603" s="4" t="s">
        <v>33323</v>
      </c>
      <c r="F1603" s="4">
        <v>0.872474551200867</v>
      </c>
      <c r="G1603" s="4" t="s">
        <v>33324</v>
      </c>
    </row>
    <row r="1604" spans="1:7">
      <c r="A1604" s="4" t="s">
        <v>21412</v>
      </c>
      <c r="B1604" s="4" t="s">
        <v>21413</v>
      </c>
      <c r="C1604" s="4" t="s">
        <v>464</v>
      </c>
      <c r="D1604" s="4">
        <v>40</v>
      </c>
      <c r="E1604" s="4" t="s">
        <v>21414</v>
      </c>
      <c r="F1604" s="4">
        <v>0.872474551200867</v>
      </c>
      <c r="G1604" s="4" t="s">
        <v>21415</v>
      </c>
    </row>
    <row r="1605" spans="1:7">
      <c r="A1605" s="4" t="s">
        <v>22233</v>
      </c>
      <c r="B1605" s="4" t="s">
        <v>22234</v>
      </c>
      <c r="C1605" s="4" t="s">
        <v>464</v>
      </c>
      <c r="D1605" s="4">
        <v>40</v>
      </c>
      <c r="E1605" s="4" t="s">
        <v>22235</v>
      </c>
      <c r="F1605" s="4">
        <v>0.872474551200867</v>
      </c>
      <c r="G1605" s="4" t="s">
        <v>22236</v>
      </c>
    </row>
    <row r="1606" spans="1:7">
      <c r="A1606" s="4" t="s">
        <v>27308</v>
      </c>
      <c r="B1606" s="4" t="s">
        <v>27309</v>
      </c>
      <c r="C1606" s="4" t="s">
        <v>464</v>
      </c>
      <c r="D1606" s="4">
        <v>40</v>
      </c>
      <c r="E1606" s="4" t="s">
        <v>27310</v>
      </c>
      <c r="F1606" s="4">
        <v>0.872474551200867</v>
      </c>
      <c r="G1606" s="4" t="s">
        <v>27311</v>
      </c>
    </row>
    <row r="1607" spans="1:7">
      <c r="A1607" s="4" t="s">
        <v>41306</v>
      </c>
      <c r="B1607" s="4" t="s">
        <v>41307</v>
      </c>
      <c r="C1607" s="4" t="s">
        <v>464</v>
      </c>
      <c r="D1607" s="4">
        <v>39</v>
      </c>
      <c r="E1607" s="4" t="s">
        <v>41308</v>
      </c>
      <c r="F1607" s="4">
        <v>0.872474551200867</v>
      </c>
      <c r="G1607" s="4" t="s">
        <v>41309</v>
      </c>
    </row>
    <row r="1608" spans="1:7">
      <c r="A1608" s="4" t="s">
        <v>31332</v>
      </c>
      <c r="B1608" s="4" t="s">
        <v>31333</v>
      </c>
      <c r="C1608" s="4" t="s">
        <v>464</v>
      </c>
      <c r="D1608" s="4">
        <v>39</v>
      </c>
      <c r="E1608" s="4" t="s">
        <v>31334</v>
      </c>
      <c r="F1608" s="4">
        <v>0.872474551200867</v>
      </c>
      <c r="G1608" s="4" t="s">
        <v>31335</v>
      </c>
    </row>
    <row r="1609" spans="1:7">
      <c r="A1609" s="4" t="s">
        <v>26059</v>
      </c>
      <c r="B1609" s="4" t="s">
        <v>26060</v>
      </c>
      <c r="C1609" s="4" t="s">
        <v>464</v>
      </c>
      <c r="D1609" s="4">
        <v>39</v>
      </c>
      <c r="E1609" s="4" t="s">
        <v>26061</v>
      </c>
      <c r="F1609" s="4">
        <v>0.872474551200867</v>
      </c>
      <c r="G1609" s="4" t="s">
        <v>26062</v>
      </c>
    </row>
    <row r="1610" spans="1:7">
      <c r="A1610" s="4" t="s">
        <v>10325</v>
      </c>
      <c r="B1610" s="4" t="s">
        <v>10326</v>
      </c>
      <c r="C1610" s="4" t="s">
        <v>464</v>
      </c>
      <c r="D1610" s="4">
        <v>38</v>
      </c>
      <c r="E1610" s="4" t="s">
        <v>10327</v>
      </c>
      <c r="F1610" s="4">
        <v>0.872474551200867</v>
      </c>
      <c r="G1610" s="4" t="s">
        <v>10328</v>
      </c>
    </row>
    <row r="1611" spans="1:7">
      <c r="A1611" s="4" t="s">
        <v>15183</v>
      </c>
      <c r="B1611" s="4" t="s">
        <v>15184</v>
      </c>
      <c r="C1611" s="4" t="s">
        <v>464</v>
      </c>
      <c r="D1611" s="4">
        <v>38</v>
      </c>
      <c r="E1611" s="4" t="s">
        <v>15185</v>
      </c>
      <c r="F1611" s="4">
        <v>0.872474551200867</v>
      </c>
      <c r="G1611" s="4" t="s">
        <v>15186</v>
      </c>
    </row>
    <row r="1612" spans="1:7">
      <c r="A1612" s="4" t="s">
        <v>31368</v>
      </c>
      <c r="B1612" s="4" t="s">
        <v>31369</v>
      </c>
      <c r="C1612" s="4" t="s">
        <v>464</v>
      </c>
      <c r="D1612" s="4">
        <v>38</v>
      </c>
      <c r="E1612" s="4" t="s">
        <v>31370</v>
      </c>
      <c r="F1612" s="4">
        <v>0.872474551200867</v>
      </c>
      <c r="G1612" s="4" t="s">
        <v>31371</v>
      </c>
    </row>
    <row r="1613" spans="1:7">
      <c r="A1613" s="4" t="s">
        <v>15623</v>
      </c>
      <c r="B1613" s="4" t="s">
        <v>15624</v>
      </c>
      <c r="C1613" s="4" t="s">
        <v>464</v>
      </c>
      <c r="D1613" s="4">
        <v>37</v>
      </c>
      <c r="E1613" s="4" t="s">
        <v>15625</v>
      </c>
      <c r="F1613" s="4">
        <v>0.872474551200867</v>
      </c>
      <c r="G1613" s="4" t="s">
        <v>15626</v>
      </c>
    </row>
    <row r="1614" spans="1:7">
      <c r="A1614" s="4" t="s">
        <v>9390</v>
      </c>
      <c r="B1614" s="4" t="s">
        <v>9391</v>
      </c>
      <c r="C1614" s="4" t="s">
        <v>464</v>
      </c>
      <c r="D1614" s="4">
        <v>37</v>
      </c>
      <c r="E1614" s="4" t="s">
        <v>9392</v>
      </c>
      <c r="F1614" s="4">
        <v>0.872474551200867</v>
      </c>
      <c r="G1614" s="4" t="s">
        <v>9393</v>
      </c>
    </row>
    <row r="1615" spans="1:7">
      <c r="A1615" s="4" t="s">
        <v>9288</v>
      </c>
      <c r="B1615" s="4" t="s">
        <v>9289</v>
      </c>
      <c r="C1615" s="4" t="s">
        <v>464</v>
      </c>
      <c r="D1615" s="4">
        <v>36</v>
      </c>
      <c r="E1615" s="4" t="s">
        <v>9290</v>
      </c>
      <c r="F1615" s="4">
        <v>0.872474551200867</v>
      </c>
      <c r="G1615" s="4" t="s">
        <v>9291</v>
      </c>
    </row>
    <row r="1616" spans="1:7">
      <c r="A1616" s="4" t="s">
        <v>12106</v>
      </c>
      <c r="B1616" s="4" t="s">
        <v>12107</v>
      </c>
      <c r="C1616" s="4" t="s">
        <v>464</v>
      </c>
      <c r="D1616" s="4">
        <v>36</v>
      </c>
      <c r="E1616" s="4" t="s">
        <v>12108</v>
      </c>
      <c r="F1616" s="4">
        <v>0.872474551200867</v>
      </c>
      <c r="G1616" s="4" t="s">
        <v>12109</v>
      </c>
    </row>
    <row r="1617" spans="1:7">
      <c r="A1617" s="4" t="s">
        <v>54530</v>
      </c>
      <c r="B1617" s="4" t="s">
        <v>54531</v>
      </c>
      <c r="C1617" s="4" t="s">
        <v>464</v>
      </c>
      <c r="D1617" s="4">
        <v>36</v>
      </c>
      <c r="E1617" s="4" t="s">
        <v>54532</v>
      </c>
      <c r="F1617" s="4">
        <v>0.872474551200867</v>
      </c>
      <c r="G1617" s="4" t="s">
        <v>54533</v>
      </c>
    </row>
    <row r="1618" spans="1:7">
      <c r="A1618" s="4" t="s">
        <v>8101</v>
      </c>
      <c r="B1618" s="4" t="s">
        <v>8102</v>
      </c>
      <c r="C1618" s="4" t="s">
        <v>464</v>
      </c>
      <c r="D1618" s="4">
        <v>29</v>
      </c>
      <c r="E1618" s="4" t="s">
        <v>8103</v>
      </c>
      <c r="F1618" s="4">
        <v>0.872474551200867</v>
      </c>
      <c r="G1618" s="4" t="s">
        <v>8104</v>
      </c>
    </row>
    <row r="1619" spans="1:7">
      <c r="A1619" s="4" t="s">
        <v>13794</v>
      </c>
      <c r="B1619" s="4" t="s">
        <v>13795</v>
      </c>
      <c r="C1619" s="4" t="s">
        <v>464</v>
      </c>
      <c r="D1619" s="4">
        <v>19</v>
      </c>
      <c r="E1619" s="4" t="s">
        <v>13796</v>
      </c>
      <c r="F1619" s="4">
        <v>0.872474551200867</v>
      </c>
      <c r="G1619" s="4" t="s">
        <v>13797</v>
      </c>
    </row>
    <row r="1620" spans="1:7">
      <c r="A1620" s="4" t="s">
        <v>2881</v>
      </c>
      <c r="B1620" s="4" t="s">
        <v>2882</v>
      </c>
      <c r="C1620" s="4" t="s">
        <v>464</v>
      </c>
      <c r="D1620" s="4">
        <v>45</v>
      </c>
      <c r="E1620" s="4" t="s">
        <v>2883</v>
      </c>
      <c r="F1620" s="4">
        <v>0.861381411552429</v>
      </c>
      <c r="G1620" s="4" t="s">
        <v>2884</v>
      </c>
    </row>
    <row r="1621" spans="1:7">
      <c r="A1621" s="4" t="s">
        <v>3490</v>
      </c>
      <c r="B1621" s="4" t="s">
        <v>3491</v>
      </c>
      <c r="C1621" s="4" t="s">
        <v>464</v>
      </c>
      <c r="D1621" s="4">
        <v>40</v>
      </c>
      <c r="E1621" s="4" t="s">
        <v>3492</v>
      </c>
      <c r="F1621" s="4">
        <v>0.854201197624207</v>
      </c>
      <c r="G1621" s="4" t="s">
        <v>3493</v>
      </c>
    </row>
    <row r="1622" spans="1:7">
      <c r="A1622" s="4" t="s">
        <v>22217</v>
      </c>
      <c r="B1622" s="4" t="s">
        <v>22218</v>
      </c>
      <c r="C1622" s="4" t="s">
        <v>464</v>
      </c>
      <c r="D1622" s="4">
        <v>40</v>
      </c>
      <c r="E1622" s="4" t="s">
        <v>22219</v>
      </c>
      <c r="F1622" s="4">
        <v>0.853131771087646</v>
      </c>
      <c r="G1622" s="4" t="s">
        <v>22220</v>
      </c>
    </row>
    <row r="1623" spans="1:7">
      <c r="A1623" s="4" t="s">
        <v>7529</v>
      </c>
      <c r="B1623" s="4" t="s">
        <v>7530</v>
      </c>
      <c r="C1623" s="4" t="s">
        <v>464</v>
      </c>
      <c r="D1623" s="4">
        <v>46</v>
      </c>
      <c r="E1623" s="4" t="s">
        <v>7531</v>
      </c>
      <c r="F1623" s="4">
        <v>0.851207256317139</v>
      </c>
      <c r="G1623" s="4" t="s">
        <v>7532</v>
      </c>
    </row>
    <row r="1624" spans="1:7">
      <c r="A1624" s="4" t="s">
        <v>4580</v>
      </c>
      <c r="B1624" s="4" t="s">
        <v>4581</v>
      </c>
      <c r="C1624" s="4" t="s">
        <v>464</v>
      </c>
      <c r="D1624" s="4">
        <v>43</v>
      </c>
      <c r="E1624" s="4" t="s">
        <v>4582</v>
      </c>
      <c r="F1624" s="4">
        <v>0.850767195224762</v>
      </c>
      <c r="G1624" s="4" t="s">
        <v>4583</v>
      </c>
    </row>
    <row r="1625" spans="1:7">
      <c r="A1625" s="4" t="s">
        <v>309</v>
      </c>
      <c r="B1625" s="4" t="s">
        <v>7215</v>
      </c>
      <c r="C1625" s="4" t="s">
        <v>464</v>
      </c>
      <c r="D1625" s="4">
        <v>47</v>
      </c>
      <c r="E1625" s="4" t="s">
        <v>7216</v>
      </c>
      <c r="F1625" s="4">
        <v>0.845820963382721</v>
      </c>
      <c r="G1625" s="4" t="s">
        <v>7217</v>
      </c>
    </row>
    <row r="1626" spans="1:7">
      <c r="A1626" s="4" t="s">
        <v>27716</v>
      </c>
      <c r="B1626" s="4" t="s">
        <v>27717</v>
      </c>
      <c r="C1626" s="4" t="s">
        <v>464</v>
      </c>
      <c r="D1626" s="4">
        <v>37</v>
      </c>
      <c r="E1626" s="4" t="s">
        <v>27718</v>
      </c>
      <c r="F1626" s="4">
        <v>0.844189524650574</v>
      </c>
      <c r="G1626" s="4" t="s">
        <v>27719</v>
      </c>
    </row>
    <row r="1627" spans="1:7">
      <c r="A1627" s="4" t="s">
        <v>26725</v>
      </c>
      <c r="B1627" s="4" t="s">
        <v>26726</v>
      </c>
      <c r="C1627" s="4" t="s">
        <v>464</v>
      </c>
      <c r="D1627" s="4">
        <v>41</v>
      </c>
      <c r="E1627" s="4" t="s">
        <v>26727</v>
      </c>
      <c r="F1627" s="4">
        <v>0.843272507190704</v>
      </c>
      <c r="G1627" s="4" t="s">
        <v>26728</v>
      </c>
    </row>
    <row r="1628" spans="1:7">
      <c r="A1628" s="4" t="s">
        <v>13782</v>
      </c>
      <c r="B1628" s="4" t="s">
        <v>13783</v>
      </c>
      <c r="C1628" s="4" t="s">
        <v>464</v>
      </c>
      <c r="D1628" s="4">
        <v>45</v>
      </c>
      <c r="E1628" s="4" t="s">
        <v>13784</v>
      </c>
      <c r="F1628" s="4">
        <v>0.835859775543213</v>
      </c>
      <c r="G1628" s="4" t="s">
        <v>13785</v>
      </c>
    </row>
    <row r="1629" spans="1:7">
      <c r="A1629" s="4" t="s">
        <v>25359</v>
      </c>
      <c r="B1629" s="4" t="s">
        <v>25360</v>
      </c>
      <c r="C1629" s="4" t="s">
        <v>464</v>
      </c>
      <c r="D1629" s="4">
        <v>42</v>
      </c>
      <c r="E1629" s="4" t="s">
        <v>25361</v>
      </c>
      <c r="F1629" s="4">
        <v>0.835859775543213</v>
      </c>
      <c r="G1629" s="4" t="s">
        <v>25362</v>
      </c>
    </row>
    <row r="1630" spans="1:7">
      <c r="A1630" s="4" t="s">
        <v>10507</v>
      </c>
      <c r="B1630" s="4" t="s">
        <v>10508</v>
      </c>
      <c r="C1630" s="4" t="s">
        <v>464</v>
      </c>
      <c r="D1630" s="4">
        <v>42</v>
      </c>
      <c r="E1630" s="4" t="s">
        <v>10509</v>
      </c>
      <c r="F1630" s="4">
        <v>0.835859775543213</v>
      </c>
      <c r="G1630" s="4" t="s">
        <v>10510</v>
      </c>
    </row>
    <row r="1631" spans="1:7">
      <c r="A1631" s="4" t="s">
        <v>9296</v>
      </c>
      <c r="B1631" s="4" t="s">
        <v>9297</v>
      </c>
      <c r="C1631" s="4" t="s">
        <v>464</v>
      </c>
      <c r="D1631" s="4">
        <v>37</v>
      </c>
      <c r="E1631" s="4" t="s">
        <v>9298</v>
      </c>
      <c r="F1631" s="4">
        <v>0.835859775543213</v>
      </c>
      <c r="G1631" s="4" t="s">
        <v>9299</v>
      </c>
    </row>
    <row r="1632" spans="1:7">
      <c r="A1632" s="4" t="s">
        <v>17886</v>
      </c>
      <c r="B1632" s="4" t="s">
        <v>17887</v>
      </c>
      <c r="C1632" s="4" t="s">
        <v>464</v>
      </c>
      <c r="D1632" s="4">
        <v>35</v>
      </c>
      <c r="E1632" s="4" t="s">
        <v>17888</v>
      </c>
      <c r="F1632" s="4">
        <v>0.835859775543213</v>
      </c>
      <c r="G1632" s="4" t="s">
        <v>17889</v>
      </c>
    </row>
    <row r="1633" spans="1:7">
      <c r="A1633" s="4" t="s">
        <v>23672</v>
      </c>
      <c r="B1633" s="4" t="s">
        <v>23673</v>
      </c>
      <c r="C1633" s="4" t="s">
        <v>464</v>
      </c>
      <c r="D1633" s="4">
        <v>46</v>
      </c>
      <c r="E1633" s="4" t="s">
        <v>23674</v>
      </c>
      <c r="F1633" s="4">
        <v>0.832642495632172</v>
      </c>
      <c r="G1633" s="4" t="s">
        <v>23675</v>
      </c>
    </row>
    <row r="1634" spans="1:7">
      <c r="A1634" s="4" t="s">
        <v>15559</v>
      </c>
      <c r="B1634" s="4" t="s">
        <v>15560</v>
      </c>
      <c r="C1634" s="4" t="s">
        <v>464</v>
      </c>
      <c r="D1634" s="4">
        <v>49</v>
      </c>
      <c r="E1634" s="4" t="s">
        <v>15561</v>
      </c>
      <c r="F1634" s="4">
        <v>0.830848574638367</v>
      </c>
      <c r="G1634" s="4" t="s">
        <v>15562</v>
      </c>
    </row>
    <row r="1635" spans="1:7">
      <c r="A1635" s="4" t="s">
        <v>18337</v>
      </c>
      <c r="B1635" s="4" t="s">
        <v>18338</v>
      </c>
      <c r="C1635" s="4" t="s">
        <v>464</v>
      </c>
      <c r="D1635" s="4">
        <v>40</v>
      </c>
      <c r="E1635" s="4" t="s">
        <v>18339</v>
      </c>
      <c r="F1635" s="4">
        <v>0.830848574638367</v>
      </c>
      <c r="G1635" s="4" t="s">
        <v>18340</v>
      </c>
    </row>
    <row r="1636" spans="1:7">
      <c r="A1636" s="4" t="s">
        <v>14791</v>
      </c>
      <c r="B1636" s="4" t="s">
        <v>14792</v>
      </c>
      <c r="C1636" s="4" t="s">
        <v>464</v>
      </c>
      <c r="D1636" s="4">
        <v>40</v>
      </c>
      <c r="E1636" s="4" t="s">
        <v>14793</v>
      </c>
      <c r="F1636" s="4">
        <v>0.830848574638367</v>
      </c>
      <c r="G1636" s="4" t="s">
        <v>14794</v>
      </c>
    </row>
    <row r="1637" spans="1:7">
      <c r="A1637" s="4" t="s">
        <v>21635</v>
      </c>
      <c r="B1637" s="4" t="s">
        <v>21636</v>
      </c>
      <c r="C1637" s="4" t="s">
        <v>464</v>
      </c>
      <c r="D1637" s="4">
        <v>41</v>
      </c>
      <c r="E1637" s="4" t="s">
        <v>21637</v>
      </c>
      <c r="F1637" s="4">
        <v>0.828786730766296</v>
      </c>
      <c r="G1637" s="4" t="s">
        <v>21638</v>
      </c>
    </row>
    <row r="1638" spans="1:7">
      <c r="A1638" s="4" t="s">
        <v>2564</v>
      </c>
      <c r="B1638" s="4" t="s">
        <v>2565</v>
      </c>
      <c r="C1638" s="4" t="s">
        <v>464</v>
      </c>
      <c r="D1638" s="4">
        <v>50</v>
      </c>
      <c r="E1638" s="4" t="s">
        <v>2566</v>
      </c>
      <c r="F1638" s="4">
        <v>0.826338946819305</v>
      </c>
      <c r="G1638" s="4" t="s">
        <v>2567</v>
      </c>
    </row>
    <row r="1639" spans="1:7">
      <c r="A1639" s="4" t="s">
        <v>2600</v>
      </c>
      <c r="B1639" s="4" t="s">
        <v>2601</v>
      </c>
      <c r="C1639" s="4" t="s">
        <v>464</v>
      </c>
      <c r="D1639" s="4">
        <v>46</v>
      </c>
      <c r="E1639" s="4" t="s">
        <v>2602</v>
      </c>
      <c r="F1639" s="4">
        <v>0.824316263198853</v>
      </c>
      <c r="G1639" s="4" t="s">
        <v>2603</v>
      </c>
    </row>
    <row r="1640" spans="1:7">
      <c r="A1640" s="4" t="s">
        <v>16023</v>
      </c>
      <c r="B1640" s="4" t="s">
        <v>16024</v>
      </c>
      <c r="C1640" s="4" t="s">
        <v>464</v>
      </c>
      <c r="D1640" s="4">
        <v>30</v>
      </c>
      <c r="E1640" s="4" t="s">
        <v>16025</v>
      </c>
      <c r="F1640" s="4">
        <v>0.824316263198853</v>
      </c>
      <c r="G1640" s="4" t="s">
        <v>16026</v>
      </c>
    </row>
    <row r="1641" spans="1:7">
      <c r="A1641" s="4" t="s">
        <v>10452</v>
      </c>
      <c r="B1641" s="4" t="s">
        <v>10453</v>
      </c>
      <c r="C1641" s="4" t="s">
        <v>464</v>
      </c>
      <c r="D1641" s="4">
        <v>45</v>
      </c>
      <c r="E1641" s="4" t="s">
        <v>10454</v>
      </c>
      <c r="F1641" s="4">
        <v>0.823509097099304</v>
      </c>
      <c r="G1641" s="4" t="s">
        <v>10455</v>
      </c>
    </row>
    <row r="1642" spans="1:7">
      <c r="A1642" s="4" t="s">
        <v>6321</v>
      </c>
      <c r="B1642" s="4" t="s">
        <v>6322</v>
      </c>
      <c r="C1642" s="4" t="s">
        <v>464</v>
      </c>
      <c r="D1642" s="4">
        <v>47</v>
      </c>
      <c r="E1642" s="4" t="s">
        <v>6323</v>
      </c>
      <c r="F1642" s="4">
        <v>0.81137478351593</v>
      </c>
      <c r="G1642" s="4" t="s">
        <v>6324</v>
      </c>
    </row>
    <row r="1643" spans="1:7">
      <c r="A1643" s="4" t="s">
        <v>2246</v>
      </c>
      <c r="B1643" s="4" t="s">
        <v>2247</v>
      </c>
      <c r="C1643" s="4" t="s">
        <v>464</v>
      </c>
      <c r="D1643" s="4">
        <v>45</v>
      </c>
      <c r="E1643" s="4" t="s">
        <v>2248</v>
      </c>
      <c r="F1643" s="4">
        <v>0.81137478351593</v>
      </c>
      <c r="G1643" s="4" t="s">
        <v>2249</v>
      </c>
    </row>
    <row r="1644" spans="1:7">
      <c r="A1644" s="4" t="s">
        <v>13438</v>
      </c>
      <c r="B1644" s="4" t="s">
        <v>13439</v>
      </c>
      <c r="C1644" s="4" t="s">
        <v>464</v>
      </c>
      <c r="D1644" s="4">
        <v>40</v>
      </c>
      <c r="E1644" s="4" t="s">
        <v>13440</v>
      </c>
      <c r="F1644" s="4">
        <v>0.81137478351593</v>
      </c>
      <c r="G1644" s="4" t="s">
        <v>13441</v>
      </c>
    </row>
    <row r="1645" spans="1:7">
      <c r="A1645" s="4" t="s">
        <v>39793</v>
      </c>
      <c r="B1645" s="4" t="s">
        <v>39794</v>
      </c>
      <c r="C1645" s="4" t="s">
        <v>464</v>
      </c>
      <c r="D1645" s="4">
        <v>38</v>
      </c>
      <c r="E1645" s="4" t="s">
        <v>39795</v>
      </c>
      <c r="F1645" s="4">
        <v>0.81137478351593</v>
      </c>
      <c r="G1645" s="4" t="s">
        <v>39796</v>
      </c>
    </row>
    <row r="1646" spans="1:7">
      <c r="A1646" s="4" t="s">
        <v>43154</v>
      </c>
      <c r="B1646" s="4" t="s">
        <v>43155</v>
      </c>
      <c r="C1646" s="4" t="s">
        <v>464</v>
      </c>
      <c r="D1646" s="4">
        <v>36</v>
      </c>
      <c r="E1646" s="4" t="s">
        <v>43156</v>
      </c>
      <c r="F1646" s="4">
        <v>0.81137478351593</v>
      </c>
      <c r="G1646" s="4" t="s">
        <v>43157</v>
      </c>
    </row>
    <row r="1647" spans="1:7">
      <c r="A1647" s="4" t="s">
        <v>54534</v>
      </c>
      <c r="B1647" s="4" t="s">
        <v>54535</v>
      </c>
      <c r="C1647" s="4" t="s">
        <v>551</v>
      </c>
      <c r="D1647" s="4">
        <v>15</v>
      </c>
      <c r="E1647" s="4" t="s">
        <v>54536</v>
      </c>
      <c r="F1647" s="4">
        <v>0.81137478351593</v>
      </c>
      <c r="G1647" s="4" t="s">
        <v>54537</v>
      </c>
    </row>
    <row r="1648" spans="1:7">
      <c r="A1648" s="4" t="s">
        <v>41362</v>
      </c>
      <c r="B1648" s="4" t="s">
        <v>41363</v>
      </c>
      <c r="C1648" s="4" t="s">
        <v>551</v>
      </c>
      <c r="D1648" s="4">
        <v>11</v>
      </c>
      <c r="E1648" s="4" t="s">
        <v>41364</v>
      </c>
      <c r="F1648" s="4">
        <v>0.81137478351593</v>
      </c>
      <c r="G1648" s="4" t="s">
        <v>41365</v>
      </c>
    </row>
    <row r="1649" spans="1:7">
      <c r="A1649" s="4" t="s">
        <v>1962</v>
      </c>
      <c r="B1649" s="4" t="s">
        <v>1963</v>
      </c>
      <c r="C1649" s="4" t="s">
        <v>464</v>
      </c>
      <c r="D1649" s="4">
        <v>42</v>
      </c>
      <c r="E1649" s="4" t="s">
        <v>1964</v>
      </c>
      <c r="F1649" s="4">
        <v>0.807189643383026</v>
      </c>
      <c r="G1649" s="4" t="s">
        <v>1965</v>
      </c>
    </row>
    <row r="1650" spans="1:7">
      <c r="A1650" s="4" t="s">
        <v>17455</v>
      </c>
      <c r="B1650" s="4" t="s">
        <v>17456</v>
      </c>
      <c r="C1650" s="4" t="s">
        <v>464</v>
      </c>
      <c r="D1650" s="4">
        <v>44</v>
      </c>
      <c r="E1650" s="4" t="s">
        <v>17457</v>
      </c>
      <c r="F1650" s="4">
        <v>0.805040538311005</v>
      </c>
      <c r="G1650" s="4" t="s">
        <v>17458</v>
      </c>
    </row>
    <row r="1651" spans="1:7">
      <c r="A1651" s="4" t="s">
        <v>2382</v>
      </c>
      <c r="B1651" s="4" t="s">
        <v>2383</v>
      </c>
      <c r="C1651" s="4" t="s">
        <v>464</v>
      </c>
      <c r="D1651" s="4">
        <v>45</v>
      </c>
      <c r="E1651" s="4" t="s">
        <v>2384</v>
      </c>
      <c r="F1651" s="4">
        <v>0.804300308227539</v>
      </c>
      <c r="G1651" s="4" t="s">
        <v>2385</v>
      </c>
    </row>
    <row r="1652" spans="1:7">
      <c r="A1652" s="4" t="s">
        <v>13101</v>
      </c>
      <c r="B1652" s="4" t="s">
        <v>13102</v>
      </c>
      <c r="C1652" s="4" t="s">
        <v>464</v>
      </c>
      <c r="D1652" s="4">
        <v>46</v>
      </c>
      <c r="E1652" s="4" t="s">
        <v>13103</v>
      </c>
      <c r="F1652" s="4">
        <v>0.800156474113464</v>
      </c>
      <c r="G1652" s="4" t="s">
        <v>13104</v>
      </c>
    </row>
    <row r="1653" spans="1:7">
      <c r="A1653" s="4" t="s">
        <v>8213</v>
      </c>
      <c r="B1653" s="4" t="s">
        <v>8214</v>
      </c>
      <c r="C1653" s="4" t="s">
        <v>464</v>
      </c>
      <c r="D1653" s="4">
        <v>46</v>
      </c>
      <c r="E1653" s="4" t="s">
        <v>8215</v>
      </c>
      <c r="F1653" s="4">
        <v>0.800156474113464</v>
      </c>
      <c r="G1653" s="4" t="s">
        <v>8216</v>
      </c>
    </row>
    <row r="1654" spans="1:7">
      <c r="A1654" s="4" t="s">
        <v>1195</v>
      </c>
      <c r="B1654" s="4" t="s">
        <v>1196</v>
      </c>
      <c r="C1654" s="4" t="s">
        <v>464</v>
      </c>
      <c r="D1654" s="4">
        <v>42</v>
      </c>
      <c r="E1654" s="4" t="s">
        <v>1197</v>
      </c>
      <c r="F1654" s="4">
        <v>0.799606084823608</v>
      </c>
      <c r="G1654" s="4" t="s">
        <v>1198</v>
      </c>
    </row>
    <row r="1655" spans="1:7">
      <c r="A1655" s="4" t="s">
        <v>11840</v>
      </c>
      <c r="B1655" s="4" t="s">
        <v>11841</v>
      </c>
      <c r="C1655" s="4" t="s">
        <v>464</v>
      </c>
      <c r="D1655" s="4">
        <v>48</v>
      </c>
      <c r="E1655" s="4" t="s">
        <v>11842</v>
      </c>
      <c r="F1655" s="4">
        <v>0.7943274974823</v>
      </c>
      <c r="G1655" s="4" t="s">
        <v>11843</v>
      </c>
    </row>
    <row r="1656" spans="1:7">
      <c r="A1656" s="4" t="s">
        <v>9374</v>
      </c>
      <c r="B1656" s="4" t="s">
        <v>9375</v>
      </c>
      <c r="C1656" s="4" t="s">
        <v>464</v>
      </c>
      <c r="D1656" s="4">
        <v>46</v>
      </c>
      <c r="E1656" s="4" t="s">
        <v>9376</v>
      </c>
      <c r="F1656" s="4">
        <v>0.7943274974823</v>
      </c>
      <c r="G1656" s="4" t="s">
        <v>9377</v>
      </c>
    </row>
    <row r="1657" spans="1:7">
      <c r="A1657" s="4" t="s">
        <v>449</v>
      </c>
      <c r="B1657" s="4" t="s">
        <v>277</v>
      </c>
      <c r="C1657" s="4" t="s">
        <v>464</v>
      </c>
      <c r="D1657" s="4">
        <v>46</v>
      </c>
      <c r="E1657" s="4" t="s">
        <v>7141</v>
      </c>
      <c r="F1657" s="4">
        <v>0.7943274974823</v>
      </c>
      <c r="G1657" s="4" t="s">
        <v>7142</v>
      </c>
    </row>
    <row r="1658" spans="1:7">
      <c r="A1658" s="4" t="s">
        <v>11474</v>
      </c>
      <c r="B1658" s="4" t="s">
        <v>11475</v>
      </c>
      <c r="C1658" s="4" t="s">
        <v>464</v>
      </c>
      <c r="D1658" s="4">
        <v>45</v>
      </c>
      <c r="E1658" s="4" t="s">
        <v>11476</v>
      </c>
      <c r="F1658" s="4">
        <v>0.7943274974823</v>
      </c>
      <c r="G1658" s="4" t="s">
        <v>11477</v>
      </c>
    </row>
    <row r="1659" spans="1:7">
      <c r="A1659" s="4" t="s">
        <v>14664</v>
      </c>
      <c r="B1659" s="4" t="s">
        <v>14665</v>
      </c>
      <c r="C1659" s="4" t="s">
        <v>464</v>
      </c>
      <c r="D1659" s="4">
        <v>44</v>
      </c>
      <c r="E1659" s="4" t="s">
        <v>14666</v>
      </c>
      <c r="F1659" s="4">
        <v>0.7943274974823</v>
      </c>
      <c r="G1659" s="4" t="s">
        <v>14667</v>
      </c>
    </row>
    <row r="1660" spans="1:7">
      <c r="A1660" s="4" t="s">
        <v>24160</v>
      </c>
      <c r="B1660" s="4" t="s">
        <v>24161</v>
      </c>
      <c r="C1660" s="4" t="s">
        <v>464</v>
      </c>
      <c r="D1660" s="4">
        <v>44</v>
      </c>
      <c r="E1660" s="4" t="s">
        <v>24162</v>
      </c>
      <c r="F1660" s="4">
        <v>0.7943274974823</v>
      </c>
      <c r="G1660" s="4" t="s">
        <v>24163</v>
      </c>
    </row>
    <row r="1661" spans="1:7">
      <c r="A1661" s="4" t="s">
        <v>17898</v>
      </c>
      <c r="B1661" s="4" t="s">
        <v>17899</v>
      </c>
      <c r="C1661" s="4" t="s">
        <v>464</v>
      </c>
      <c r="D1661" s="4">
        <v>43</v>
      </c>
      <c r="E1661" s="4" t="s">
        <v>17900</v>
      </c>
      <c r="F1661" s="4">
        <v>0.7943274974823</v>
      </c>
      <c r="G1661" s="4" t="s">
        <v>17901</v>
      </c>
    </row>
    <row r="1662" spans="1:7">
      <c r="A1662" s="4" t="s">
        <v>16251</v>
      </c>
      <c r="B1662" s="4" t="s">
        <v>16252</v>
      </c>
      <c r="C1662" s="4" t="s">
        <v>464</v>
      </c>
      <c r="D1662" s="4">
        <v>43</v>
      </c>
      <c r="E1662" s="4" t="s">
        <v>16253</v>
      </c>
      <c r="F1662" s="4">
        <v>0.7943274974823</v>
      </c>
      <c r="G1662" s="4" t="s">
        <v>16254</v>
      </c>
    </row>
    <row r="1663" spans="1:7">
      <c r="A1663" s="4" t="s">
        <v>5089</v>
      </c>
      <c r="B1663" s="4" t="s">
        <v>5090</v>
      </c>
      <c r="C1663" s="4" t="s">
        <v>464</v>
      </c>
      <c r="D1663" s="4">
        <v>42</v>
      </c>
      <c r="E1663" s="4" t="s">
        <v>5091</v>
      </c>
      <c r="F1663" s="4">
        <v>0.7943274974823</v>
      </c>
      <c r="G1663" s="4" t="s">
        <v>5092</v>
      </c>
    </row>
    <row r="1664" spans="1:7">
      <c r="A1664" s="4" t="s">
        <v>30598</v>
      </c>
      <c r="B1664" s="4" t="s">
        <v>30599</v>
      </c>
      <c r="C1664" s="4" t="s">
        <v>464</v>
      </c>
      <c r="D1664" s="4">
        <v>42</v>
      </c>
      <c r="E1664" s="4" t="s">
        <v>30600</v>
      </c>
      <c r="F1664" s="4">
        <v>0.7943274974823</v>
      </c>
      <c r="G1664" s="4" t="s">
        <v>30601</v>
      </c>
    </row>
    <row r="1665" spans="1:7">
      <c r="A1665" s="4" t="s">
        <v>34414</v>
      </c>
      <c r="B1665" s="4" t="s">
        <v>34415</v>
      </c>
      <c r="C1665" s="4" t="s">
        <v>464</v>
      </c>
      <c r="D1665" s="4">
        <v>39</v>
      </c>
      <c r="E1665" s="4" t="s">
        <v>34416</v>
      </c>
      <c r="F1665" s="4">
        <v>0.7943274974823</v>
      </c>
      <c r="G1665" s="4" t="s">
        <v>34417</v>
      </c>
    </row>
    <row r="1666" spans="1:7">
      <c r="A1666" s="4" t="s">
        <v>6353</v>
      </c>
      <c r="B1666" s="4" t="s">
        <v>6354</v>
      </c>
      <c r="C1666" s="4" t="s">
        <v>464</v>
      </c>
      <c r="D1666" s="4">
        <v>38</v>
      </c>
      <c r="E1666" s="4" t="s">
        <v>6355</v>
      </c>
      <c r="F1666" s="4">
        <v>0.7943274974823</v>
      </c>
      <c r="G1666" s="4" t="s">
        <v>6356</v>
      </c>
    </row>
    <row r="1667" spans="1:7">
      <c r="A1667" s="4" t="s">
        <v>45992</v>
      </c>
      <c r="B1667" s="4" t="s">
        <v>45993</v>
      </c>
      <c r="C1667" s="4" t="s">
        <v>464</v>
      </c>
      <c r="D1667" s="4">
        <v>37</v>
      </c>
      <c r="E1667" s="4" t="s">
        <v>45994</v>
      </c>
      <c r="F1667" s="4">
        <v>0.7943274974823</v>
      </c>
      <c r="G1667" s="4" t="s">
        <v>45995</v>
      </c>
    </row>
    <row r="1668" spans="1:7">
      <c r="A1668" s="4" t="s">
        <v>27696</v>
      </c>
      <c r="B1668" s="4" t="s">
        <v>27697</v>
      </c>
      <c r="C1668" s="4" t="s">
        <v>464</v>
      </c>
      <c r="D1668" s="4">
        <v>37</v>
      </c>
      <c r="E1668" s="4" t="s">
        <v>27698</v>
      </c>
      <c r="F1668" s="4">
        <v>0.7943274974823</v>
      </c>
      <c r="G1668" s="4" t="s">
        <v>27699</v>
      </c>
    </row>
    <row r="1669" spans="1:7">
      <c r="A1669" s="4" t="s">
        <v>41414</v>
      </c>
      <c r="B1669" s="4" t="s">
        <v>41415</v>
      </c>
      <c r="C1669" s="4" t="s">
        <v>464</v>
      </c>
      <c r="D1669" s="4">
        <v>36</v>
      </c>
      <c r="E1669" s="4" t="s">
        <v>41416</v>
      </c>
      <c r="F1669" s="4">
        <v>0.7943274974823</v>
      </c>
      <c r="G1669" s="4" t="s">
        <v>41417</v>
      </c>
    </row>
    <row r="1670" spans="1:7">
      <c r="A1670" s="4" t="s">
        <v>42122</v>
      </c>
      <c r="B1670" s="4" t="s">
        <v>42123</v>
      </c>
      <c r="C1670" s="4" t="s">
        <v>464</v>
      </c>
      <c r="D1670" s="4">
        <v>34</v>
      </c>
      <c r="E1670" s="4" t="s">
        <v>42124</v>
      </c>
      <c r="F1670" s="4">
        <v>0.7943274974823</v>
      </c>
      <c r="G1670" s="4" t="s">
        <v>42125</v>
      </c>
    </row>
    <row r="1671" spans="1:7">
      <c r="A1671" s="4" t="s">
        <v>24750</v>
      </c>
      <c r="B1671" s="4" t="s">
        <v>24751</v>
      </c>
      <c r="C1671" s="4" t="s">
        <v>464</v>
      </c>
      <c r="D1671" s="4">
        <v>34</v>
      </c>
      <c r="E1671" s="4" t="s">
        <v>24752</v>
      </c>
      <c r="F1671" s="4">
        <v>0.7943274974823</v>
      </c>
      <c r="G1671" s="4" t="s">
        <v>24753</v>
      </c>
    </row>
    <row r="1672" spans="1:7">
      <c r="A1672" s="4" t="s">
        <v>38168</v>
      </c>
      <c r="B1672" s="4" t="s">
        <v>38169</v>
      </c>
      <c r="C1672" s="4" t="s">
        <v>464</v>
      </c>
      <c r="D1672" s="4">
        <v>33</v>
      </c>
      <c r="E1672" s="4" t="s">
        <v>38170</v>
      </c>
      <c r="F1672" s="4">
        <v>0.7943274974823</v>
      </c>
      <c r="G1672" s="4" t="s">
        <v>38171</v>
      </c>
    </row>
    <row r="1673" spans="1:7">
      <c r="A1673" s="4" t="s">
        <v>47652</v>
      </c>
      <c r="B1673" s="4" t="s">
        <v>47653</v>
      </c>
      <c r="C1673" s="4" t="s">
        <v>464</v>
      </c>
      <c r="D1673" s="4">
        <v>32</v>
      </c>
      <c r="E1673" s="4" t="s">
        <v>47654</v>
      </c>
      <c r="F1673" s="4">
        <v>0.7943274974823</v>
      </c>
      <c r="G1673" s="4" t="s">
        <v>47655</v>
      </c>
    </row>
    <row r="1674" spans="1:7">
      <c r="A1674" s="4" t="s">
        <v>33166</v>
      </c>
      <c r="B1674" s="4" t="s">
        <v>33167</v>
      </c>
      <c r="C1674" s="4" t="s">
        <v>464</v>
      </c>
      <c r="D1674" s="4">
        <v>26</v>
      </c>
      <c r="E1674" s="4" t="s">
        <v>33168</v>
      </c>
      <c r="F1674" s="4">
        <v>0.7943274974823</v>
      </c>
      <c r="G1674" s="4" t="s">
        <v>33169</v>
      </c>
    </row>
    <row r="1675" spans="1:7">
      <c r="A1675" s="4" t="s">
        <v>54538</v>
      </c>
      <c r="B1675" s="4" t="s">
        <v>54539</v>
      </c>
      <c r="C1675" s="4" t="s">
        <v>464</v>
      </c>
      <c r="D1675" s="4">
        <v>25</v>
      </c>
      <c r="E1675" s="4" t="s">
        <v>54540</v>
      </c>
      <c r="F1675" s="4">
        <v>0.7943274974823</v>
      </c>
      <c r="G1675" s="4" t="s">
        <v>54541</v>
      </c>
    </row>
    <row r="1676" spans="1:7">
      <c r="A1676" s="4" t="s">
        <v>22756</v>
      </c>
      <c r="B1676" s="4" t="s">
        <v>22757</v>
      </c>
      <c r="C1676" s="4" t="s">
        <v>464</v>
      </c>
      <c r="D1676" s="4">
        <v>24</v>
      </c>
      <c r="E1676" s="4" t="s">
        <v>22758</v>
      </c>
      <c r="F1676" s="4">
        <v>0.7943274974823</v>
      </c>
      <c r="G1676" s="4" t="s">
        <v>22759</v>
      </c>
    </row>
    <row r="1677" spans="1:7">
      <c r="A1677" s="4" t="s">
        <v>34378</v>
      </c>
      <c r="B1677" s="4" t="s">
        <v>34379</v>
      </c>
      <c r="C1677" s="4" t="s">
        <v>464</v>
      </c>
      <c r="D1677" s="4">
        <v>24</v>
      </c>
      <c r="E1677" s="4" t="s">
        <v>34380</v>
      </c>
      <c r="F1677" s="4">
        <v>0.7943274974823</v>
      </c>
      <c r="G1677" s="4" t="s">
        <v>34381</v>
      </c>
    </row>
    <row r="1678" spans="1:7">
      <c r="A1678" s="4" t="s">
        <v>33935</v>
      </c>
      <c r="B1678" s="4" t="s">
        <v>33936</v>
      </c>
      <c r="C1678" s="4" t="s">
        <v>464</v>
      </c>
      <c r="D1678" s="4">
        <v>32</v>
      </c>
      <c r="E1678" s="4" t="s">
        <v>33937</v>
      </c>
      <c r="F1678" s="4">
        <v>0.785410404205322</v>
      </c>
      <c r="G1678" s="4" t="s">
        <v>33938</v>
      </c>
    </row>
    <row r="1679" spans="1:7">
      <c r="A1679" s="4" t="s">
        <v>2505</v>
      </c>
      <c r="B1679" s="4" t="s">
        <v>2506</v>
      </c>
      <c r="C1679" s="4" t="s">
        <v>464</v>
      </c>
      <c r="D1679" s="4">
        <v>48</v>
      </c>
      <c r="E1679" s="4" t="s">
        <v>2507</v>
      </c>
      <c r="F1679" s="4">
        <v>0.78536331653595</v>
      </c>
      <c r="G1679" s="4" t="s">
        <v>2508</v>
      </c>
    </row>
    <row r="1680" spans="1:7">
      <c r="A1680" s="4" t="s">
        <v>10535</v>
      </c>
      <c r="B1680" s="4" t="s">
        <v>10536</v>
      </c>
      <c r="C1680" s="4" t="s">
        <v>464</v>
      </c>
      <c r="D1680" s="4">
        <v>44</v>
      </c>
      <c r="E1680" s="4" t="s">
        <v>10537</v>
      </c>
      <c r="F1680" s="4">
        <v>0.781939208507538</v>
      </c>
      <c r="G1680" s="4" t="s">
        <v>10538</v>
      </c>
    </row>
    <row r="1681" spans="1:7">
      <c r="A1681" s="4" t="s">
        <v>11398</v>
      </c>
      <c r="B1681" s="4" t="s">
        <v>11399</v>
      </c>
      <c r="C1681" s="4" t="s">
        <v>464</v>
      </c>
      <c r="D1681" s="4">
        <v>40</v>
      </c>
      <c r="E1681" s="4" t="s">
        <v>11400</v>
      </c>
      <c r="F1681" s="4">
        <v>0.781939208507538</v>
      </c>
      <c r="G1681" s="4" t="s">
        <v>11401</v>
      </c>
    </row>
    <row r="1682" spans="1:7">
      <c r="A1682" s="4" t="s">
        <v>16299</v>
      </c>
      <c r="B1682" s="4" t="s">
        <v>16300</v>
      </c>
      <c r="C1682" s="4" t="s">
        <v>464</v>
      </c>
      <c r="D1682" s="4">
        <v>39</v>
      </c>
      <c r="E1682" s="4" t="s">
        <v>16301</v>
      </c>
      <c r="F1682" s="4">
        <v>0.780384600162506</v>
      </c>
      <c r="G1682" s="4" t="s">
        <v>16302</v>
      </c>
    </row>
    <row r="1683" spans="1:7">
      <c r="A1683" s="4" t="s">
        <v>16659</v>
      </c>
      <c r="B1683" s="4" t="s">
        <v>16660</v>
      </c>
      <c r="C1683" s="4" t="s">
        <v>464</v>
      </c>
      <c r="D1683" s="4">
        <v>42</v>
      </c>
      <c r="E1683" s="4" t="s">
        <v>16661</v>
      </c>
      <c r="F1683" s="4">
        <v>0.78029865026474</v>
      </c>
      <c r="G1683" s="4" t="s">
        <v>16662</v>
      </c>
    </row>
    <row r="1684" spans="1:7">
      <c r="A1684" s="4" t="s">
        <v>17220</v>
      </c>
      <c r="B1684" s="4" t="s">
        <v>17221</v>
      </c>
      <c r="C1684" s="4" t="s">
        <v>464</v>
      </c>
      <c r="D1684" s="4">
        <v>36</v>
      </c>
      <c r="E1684" s="4" t="s">
        <v>17222</v>
      </c>
      <c r="F1684" s="4">
        <v>0.778415441513062</v>
      </c>
      <c r="G1684" s="4" t="s">
        <v>17223</v>
      </c>
    </row>
    <row r="1685" spans="1:7">
      <c r="A1685" s="4" t="s">
        <v>6134</v>
      </c>
      <c r="B1685" s="4" t="s">
        <v>6135</v>
      </c>
      <c r="C1685" s="4" t="s">
        <v>464</v>
      </c>
      <c r="D1685" s="4">
        <v>47</v>
      </c>
      <c r="E1685" s="4" t="s">
        <v>6136</v>
      </c>
      <c r="F1685" s="4">
        <v>0.776483356952667</v>
      </c>
      <c r="G1685" s="4" t="s">
        <v>6137</v>
      </c>
    </row>
    <row r="1686" spans="1:7">
      <c r="A1686" s="4" t="s">
        <v>7203</v>
      </c>
      <c r="B1686" s="4" t="s">
        <v>7204</v>
      </c>
      <c r="C1686" s="4" t="s">
        <v>464</v>
      </c>
      <c r="D1686" s="4">
        <v>46</v>
      </c>
      <c r="E1686" s="4" t="s">
        <v>7205</v>
      </c>
      <c r="F1686" s="4">
        <v>0.776483356952667</v>
      </c>
      <c r="G1686" s="4" t="s">
        <v>7206</v>
      </c>
    </row>
    <row r="1687" spans="1:7">
      <c r="A1687" s="4" t="s">
        <v>6579</v>
      </c>
      <c r="B1687" s="4" t="s">
        <v>6580</v>
      </c>
      <c r="C1687" s="4" t="s">
        <v>464</v>
      </c>
      <c r="D1687" s="4">
        <v>46</v>
      </c>
      <c r="E1687" s="4" t="s">
        <v>6581</v>
      </c>
      <c r="F1687" s="4">
        <v>0.776483356952667</v>
      </c>
      <c r="G1687" s="4" t="s">
        <v>6582</v>
      </c>
    </row>
    <row r="1688" spans="1:7">
      <c r="A1688" s="4" t="s">
        <v>11434</v>
      </c>
      <c r="B1688" s="4" t="s">
        <v>11435</v>
      </c>
      <c r="C1688" s="4" t="s">
        <v>464</v>
      </c>
      <c r="D1688" s="4">
        <v>45</v>
      </c>
      <c r="E1688" s="4" t="s">
        <v>11436</v>
      </c>
      <c r="F1688" s="4">
        <v>0.776483356952667</v>
      </c>
      <c r="G1688" s="4" t="s">
        <v>11437</v>
      </c>
    </row>
    <row r="1689" spans="1:7">
      <c r="A1689" s="4" t="s">
        <v>2202</v>
      </c>
      <c r="B1689" s="4" t="s">
        <v>2203</v>
      </c>
      <c r="C1689" s="4" t="s">
        <v>464</v>
      </c>
      <c r="D1689" s="4">
        <v>45</v>
      </c>
      <c r="E1689" s="4" t="s">
        <v>2204</v>
      </c>
      <c r="F1689" s="4">
        <v>0.776483356952667</v>
      </c>
      <c r="G1689" s="4" t="s">
        <v>2205</v>
      </c>
    </row>
    <row r="1690" spans="1:7">
      <c r="A1690" s="4" t="s">
        <v>15587</v>
      </c>
      <c r="B1690" s="4" t="s">
        <v>15588</v>
      </c>
      <c r="C1690" s="4" t="s">
        <v>464</v>
      </c>
      <c r="D1690" s="4">
        <v>45</v>
      </c>
      <c r="E1690" s="4" t="s">
        <v>15589</v>
      </c>
      <c r="F1690" s="4">
        <v>0.776483356952667</v>
      </c>
      <c r="G1690" s="4" t="s">
        <v>15590</v>
      </c>
    </row>
    <row r="1691" spans="1:7">
      <c r="A1691" s="4" t="s">
        <v>11665</v>
      </c>
      <c r="B1691" s="4" t="s">
        <v>11666</v>
      </c>
      <c r="C1691" s="4" t="s">
        <v>464</v>
      </c>
      <c r="D1691" s="4">
        <v>45</v>
      </c>
      <c r="E1691" s="4" t="s">
        <v>11667</v>
      </c>
      <c r="F1691" s="4">
        <v>0.776483356952667</v>
      </c>
      <c r="G1691" s="4" t="s">
        <v>11668</v>
      </c>
    </row>
    <row r="1692" spans="1:7">
      <c r="A1692" s="4" t="s">
        <v>6989</v>
      </c>
      <c r="B1692" s="4" t="s">
        <v>6990</v>
      </c>
      <c r="C1692" s="4" t="s">
        <v>464</v>
      </c>
      <c r="D1692" s="4">
        <v>42</v>
      </c>
      <c r="E1692" s="4" t="s">
        <v>6991</v>
      </c>
      <c r="F1692" s="4">
        <v>0.776483356952667</v>
      </c>
      <c r="G1692" s="4" t="s">
        <v>6992</v>
      </c>
    </row>
    <row r="1693" spans="1:7">
      <c r="A1693" s="4" t="s">
        <v>4775</v>
      </c>
      <c r="B1693" s="4" t="s">
        <v>4776</v>
      </c>
      <c r="C1693" s="4" t="s">
        <v>464</v>
      </c>
      <c r="D1693" s="4">
        <v>42</v>
      </c>
      <c r="E1693" s="4" t="s">
        <v>4777</v>
      </c>
      <c r="F1693" s="4">
        <v>0.776483356952667</v>
      </c>
      <c r="G1693" s="4" t="s">
        <v>4778</v>
      </c>
    </row>
    <row r="1694" spans="1:7">
      <c r="A1694" s="4" t="s">
        <v>15423</v>
      </c>
      <c r="B1694" s="4" t="s">
        <v>15424</v>
      </c>
      <c r="C1694" s="4" t="s">
        <v>464</v>
      </c>
      <c r="D1694" s="4">
        <v>42</v>
      </c>
      <c r="E1694" s="4" t="s">
        <v>15425</v>
      </c>
      <c r="F1694" s="4">
        <v>0.776483356952667</v>
      </c>
      <c r="G1694" s="4" t="s">
        <v>15426</v>
      </c>
    </row>
    <row r="1695" spans="1:7">
      <c r="A1695" s="4" t="s">
        <v>2936</v>
      </c>
      <c r="B1695" s="4" t="s">
        <v>2937</v>
      </c>
      <c r="C1695" s="4" t="s">
        <v>464</v>
      </c>
      <c r="D1695" s="4">
        <v>41</v>
      </c>
      <c r="E1695" s="4" t="s">
        <v>2938</v>
      </c>
      <c r="F1695" s="4">
        <v>0.776483356952667</v>
      </c>
      <c r="G1695" s="4" t="s">
        <v>2939</v>
      </c>
    </row>
    <row r="1696" spans="1:7">
      <c r="A1696" s="4" t="s">
        <v>28444</v>
      </c>
      <c r="B1696" s="4" t="s">
        <v>28445</v>
      </c>
      <c r="C1696" s="4" t="s">
        <v>464</v>
      </c>
      <c r="D1696" s="4">
        <v>37</v>
      </c>
      <c r="E1696" s="4" t="s">
        <v>28446</v>
      </c>
      <c r="F1696" s="4">
        <v>0.776483356952667</v>
      </c>
      <c r="G1696" s="4" t="s">
        <v>28447</v>
      </c>
    </row>
    <row r="1697" spans="1:7">
      <c r="A1697" s="4" t="s">
        <v>19927</v>
      </c>
      <c r="B1697" s="4" t="s">
        <v>19928</v>
      </c>
      <c r="C1697" s="4" t="s">
        <v>464</v>
      </c>
      <c r="D1697" s="4">
        <v>36</v>
      </c>
      <c r="E1697" s="4" t="s">
        <v>19929</v>
      </c>
      <c r="F1697" s="4">
        <v>0.776483356952667</v>
      </c>
      <c r="G1697" s="4" t="s">
        <v>19930</v>
      </c>
    </row>
    <row r="1698" spans="1:7">
      <c r="A1698" s="4" t="s">
        <v>17818</v>
      </c>
      <c r="B1698" s="4" t="s">
        <v>17819</v>
      </c>
      <c r="C1698" s="4" t="s">
        <v>464</v>
      </c>
      <c r="D1698" s="4">
        <v>35</v>
      </c>
      <c r="E1698" s="4" t="s">
        <v>17820</v>
      </c>
      <c r="F1698" s="4">
        <v>0.776483356952667</v>
      </c>
      <c r="G1698" s="4" t="s">
        <v>17821</v>
      </c>
    </row>
    <row r="1699" spans="1:7">
      <c r="A1699" s="4" t="s">
        <v>11103</v>
      </c>
      <c r="B1699" s="4" t="s">
        <v>11104</v>
      </c>
      <c r="C1699" s="4" t="s">
        <v>464</v>
      </c>
      <c r="D1699" s="4">
        <v>29</v>
      </c>
      <c r="E1699" s="4" t="s">
        <v>11105</v>
      </c>
      <c r="F1699" s="4">
        <v>0.776483356952667</v>
      </c>
      <c r="G1699" s="4" t="s">
        <v>11106</v>
      </c>
    </row>
    <row r="1700" spans="1:7">
      <c r="A1700" s="4" t="s">
        <v>4943</v>
      </c>
      <c r="B1700" s="4" t="s">
        <v>4944</v>
      </c>
      <c r="C1700" s="4" t="s">
        <v>551</v>
      </c>
      <c r="D1700" s="4">
        <v>22</v>
      </c>
      <c r="E1700" s="4" t="s">
        <v>4945</v>
      </c>
      <c r="F1700" s="4">
        <v>0.776483356952667</v>
      </c>
      <c r="G1700" s="4" t="s">
        <v>4946</v>
      </c>
    </row>
    <row r="1701" spans="1:7">
      <c r="A1701" s="4" t="s">
        <v>9841</v>
      </c>
      <c r="B1701" s="4" t="s">
        <v>9842</v>
      </c>
      <c r="C1701" s="4" t="s">
        <v>551</v>
      </c>
      <c r="D1701" s="4">
        <v>22</v>
      </c>
      <c r="E1701" s="4" t="s">
        <v>9843</v>
      </c>
      <c r="F1701" s="4">
        <v>0.776483356952667</v>
      </c>
      <c r="G1701" s="4" t="s">
        <v>9844</v>
      </c>
    </row>
    <row r="1702" spans="1:7">
      <c r="A1702" s="4" t="s">
        <v>9414</v>
      </c>
      <c r="B1702" s="4" t="s">
        <v>9415</v>
      </c>
      <c r="C1702" s="4" t="s">
        <v>464</v>
      </c>
      <c r="D1702" s="4">
        <v>45</v>
      </c>
      <c r="E1702" s="4" t="s">
        <v>9416</v>
      </c>
      <c r="F1702" s="4">
        <v>0.776094794273376</v>
      </c>
      <c r="G1702" s="4" t="s">
        <v>9417</v>
      </c>
    </row>
    <row r="1703" spans="1:7">
      <c r="A1703" s="4" t="s">
        <v>8949</v>
      </c>
      <c r="B1703" s="4" t="s">
        <v>8950</v>
      </c>
      <c r="C1703" s="4" t="s">
        <v>464</v>
      </c>
      <c r="D1703" s="4">
        <v>45</v>
      </c>
      <c r="E1703" s="4" t="s">
        <v>8951</v>
      </c>
      <c r="F1703" s="4">
        <v>0.776094794273376</v>
      </c>
      <c r="G1703" s="4" t="s">
        <v>8952</v>
      </c>
    </row>
    <row r="1704" spans="1:7">
      <c r="A1704" s="4" t="s">
        <v>6953</v>
      </c>
      <c r="B1704" s="4" t="s">
        <v>6954</v>
      </c>
      <c r="C1704" s="4" t="s">
        <v>464</v>
      </c>
      <c r="D1704" s="4">
        <v>44</v>
      </c>
      <c r="E1704" s="4" t="s">
        <v>6955</v>
      </c>
      <c r="F1704" s="4">
        <v>0.776094794273376</v>
      </c>
      <c r="G1704" s="4" t="s">
        <v>6956</v>
      </c>
    </row>
    <row r="1705" spans="1:7">
      <c r="A1705" s="4" t="s">
        <v>6855</v>
      </c>
      <c r="B1705" s="4" t="s">
        <v>6856</v>
      </c>
      <c r="C1705" s="4" t="s">
        <v>464</v>
      </c>
      <c r="D1705" s="4">
        <v>44</v>
      </c>
      <c r="E1705" s="4" t="s">
        <v>6857</v>
      </c>
      <c r="F1705" s="4">
        <v>0.776094794273376</v>
      </c>
      <c r="G1705" s="4" t="s">
        <v>6858</v>
      </c>
    </row>
    <row r="1706" spans="1:7">
      <c r="A1706" s="4" t="s">
        <v>23780</v>
      </c>
      <c r="B1706" s="4" t="s">
        <v>23781</v>
      </c>
      <c r="C1706" s="4" t="s">
        <v>464</v>
      </c>
      <c r="D1706" s="4">
        <v>44</v>
      </c>
      <c r="E1706" s="4" t="s">
        <v>23782</v>
      </c>
      <c r="F1706" s="4">
        <v>0.776094794273376</v>
      </c>
      <c r="G1706" s="4" t="s">
        <v>23783</v>
      </c>
    </row>
    <row r="1707" spans="1:7">
      <c r="A1707" s="4" t="s">
        <v>10214</v>
      </c>
      <c r="B1707" s="4" t="s">
        <v>10215</v>
      </c>
      <c r="C1707" s="4" t="s">
        <v>464</v>
      </c>
      <c r="D1707" s="4">
        <v>44</v>
      </c>
      <c r="E1707" s="4" t="s">
        <v>10216</v>
      </c>
      <c r="F1707" s="4">
        <v>0.776094794273376</v>
      </c>
      <c r="G1707" s="4" t="s">
        <v>10217</v>
      </c>
    </row>
    <row r="1708" spans="1:7">
      <c r="A1708" s="4" t="s">
        <v>22696</v>
      </c>
      <c r="B1708" s="4" t="s">
        <v>22697</v>
      </c>
      <c r="C1708" s="4" t="s">
        <v>464</v>
      </c>
      <c r="D1708" s="4">
        <v>43</v>
      </c>
      <c r="E1708" s="4" t="s">
        <v>22698</v>
      </c>
      <c r="F1708" s="4">
        <v>0.776094794273376</v>
      </c>
      <c r="G1708" s="4" t="s">
        <v>22699</v>
      </c>
    </row>
    <row r="1709" spans="1:7">
      <c r="A1709" s="4" t="s">
        <v>12854</v>
      </c>
      <c r="B1709" s="4" t="s">
        <v>12855</v>
      </c>
      <c r="C1709" s="4" t="s">
        <v>464</v>
      </c>
      <c r="D1709" s="4">
        <v>42</v>
      </c>
      <c r="E1709" s="4" t="s">
        <v>12856</v>
      </c>
      <c r="F1709" s="4">
        <v>0.776094794273376</v>
      </c>
      <c r="G1709" s="4" t="s">
        <v>12857</v>
      </c>
    </row>
    <row r="1710" spans="1:7">
      <c r="A1710" s="4" t="s">
        <v>13710</v>
      </c>
      <c r="B1710" s="4" t="s">
        <v>13711</v>
      </c>
      <c r="C1710" s="4" t="s">
        <v>464</v>
      </c>
      <c r="D1710" s="4">
        <v>42</v>
      </c>
      <c r="E1710" s="4" t="s">
        <v>13712</v>
      </c>
      <c r="F1710" s="4">
        <v>0.776094794273376</v>
      </c>
      <c r="G1710" s="4" t="s">
        <v>13713</v>
      </c>
    </row>
    <row r="1711" spans="1:7">
      <c r="A1711" s="4" t="s">
        <v>22656</v>
      </c>
      <c r="B1711" s="4" t="s">
        <v>22657</v>
      </c>
      <c r="C1711" s="4" t="s">
        <v>464</v>
      </c>
      <c r="D1711" s="4">
        <v>42</v>
      </c>
      <c r="E1711" s="4" t="s">
        <v>22658</v>
      </c>
      <c r="F1711" s="4">
        <v>0.776094794273376</v>
      </c>
      <c r="G1711" s="4" t="s">
        <v>22659</v>
      </c>
    </row>
    <row r="1712" spans="1:7">
      <c r="A1712" s="4" t="s">
        <v>15795</v>
      </c>
      <c r="B1712" s="4" t="s">
        <v>15796</v>
      </c>
      <c r="C1712" s="4" t="s">
        <v>464</v>
      </c>
      <c r="D1712" s="4">
        <v>41</v>
      </c>
      <c r="E1712" s="4" t="s">
        <v>15797</v>
      </c>
      <c r="F1712" s="4">
        <v>0.776094794273376</v>
      </c>
      <c r="G1712" s="4" t="s">
        <v>15798</v>
      </c>
    </row>
    <row r="1713" spans="1:7">
      <c r="A1713" s="4" t="s">
        <v>21084</v>
      </c>
      <c r="B1713" s="4" t="s">
        <v>21085</v>
      </c>
      <c r="C1713" s="4" t="s">
        <v>464</v>
      </c>
      <c r="D1713" s="4">
        <v>41</v>
      </c>
      <c r="E1713" s="4" t="s">
        <v>21086</v>
      </c>
      <c r="F1713" s="4">
        <v>0.776094794273376</v>
      </c>
      <c r="G1713" s="4" t="s">
        <v>21087</v>
      </c>
    </row>
    <row r="1714" spans="1:7">
      <c r="A1714" s="4" t="s">
        <v>41006</v>
      </c>
      <c r="B1714" s="4" t="s">
        <v>41007</v>
      </c>
      <c r="C1714" s="4" t="s">
        <v>464</v>
      </c>
      <c r="D1714" s="4">
        <v>41</v>
      </c>
      <c r="E1714" s="4" t="s">
        <v>41008</v>
      </c>
      <c r="F1714" s="4">
        <v>0.776094794273376</v>
      </c>
      <c r="G1714" s="4" t="s">
        <v>41009</v>
      </c>
    </row>
    <row r="1715" spans="1:7">
      <c r="A1715" s="4" t="s">
        <v>29578</v>
      </c>
      <c r="B1715" s="4" t="s">
        <v>29579</v>
      </c>
      <c r="C1715" s="4" t="s">
        <v>464</v>
      </c>
      <c r="D1715" s="4">
        <v>41</v>
      </c>
      <c r="E1715" s="4" t="s">
        <v>29580</v>
      </c>
      <c r="F1715" s="4">
        <v>0.776094794273376</v>
      </c>
      <c r="G1715" s="4" t="s">
        <v>29581</v>
      </c>
    </row>
    <row r="1716" spans="1:7">
      <c r="A1716" s="4" t="s">
        <v>46208</v>
      </c>
      <c r="B1716" s="4" t="s">
        <v>46209</v>
      </c>
      <c r="C1716" s="4" t="s">
        <v>464</v>
      </c>
      <c r="D1716" s="4">
        <v>41</v>
      </c>
      <c r="E1716" s="4" t="s">
        <v>46210</v>
      </c>
      <c r="F1716" s="4">
        <v>0.776094794273376</v>
      </c>
      <c r="G1716" s="4" t="s">
        <v>46211</v>
      </c>
    </row>
    <row r="1717" spans="1:7">
      <c r="A1717" s="4" t="s">
        <v>7614</v>
      </c>
      <c r="B1717" s="4" t="s">
        <v>7615</v>
      </c>
      <c r="C1717" s="4" t="s">
        <v>464</v>
      </c>
      <c r="D1717" s="4">
        <v>41</v>
      </c>
      <c r="E1717" s="4" t="s">
        <v>7616</v>
      </c>
      <c r="F1717" s="4">
        <v>0.776094794273376</v>
      </c>
      <c r="G1717" s="4" t="s">
        <v>7617</v>
      </c>
    </row>
    <row r="1718" spans="1:7">
      <c r="A1718" s="4" t="s">
        <v>36269</v>
      </c>
      <c r="B1718" s="4" t="s">
        <v>36270</v>
      </c>
      <c r="C1718" s="4" t="s">
        <v>464</v>
      </c>
      <c r="D1718" s="4">
        <v>41</v>
      </c>
      <c r="E1718" s="4" t="s">
        <v>36271</v>
      </c>
      <c r="F1718" s="4">
        <v>0.776094794273376</v>
      </c>
      <c r="G1718" s="4" t="s">
        <v>36272</v>
      </c>
    </row>
    <row r="1719" spans="1:7">
      <c r="A1719" s="4" t="s">
        <v>8340</v>
      </c>
      <c r="B1719" s="4" t="s">
        <v>8341</v>
      </c>
      <c r="C1719" s="4" t="s">
        <v>464</v>
      </c>
      <c r="D1719" s="4">
        <v>41</v>
      </c>
      <c r="E1719" s="4" t="s">
        <v>8342</v>
      </c>
      <c r="F1719" s="4">
        <v>0.776094794273376</v>
      </c>
      <c r="G1719" s="4" t="s">
        <v>8343</v>
      </c>
    </row>
    <row r="1720" spans="1:7">
      <c r="A1720" s="4" t="s">
        <v>13694</v>
      </c>
      <c r="B1720" s="4" t="s">
        <v>13695</v>
      </c>
      <c r="C1720" s="4" t="s">
        <v>464</v>
      </c>
      <c r="D1720" s="4">
        <v>41</v>
      </c>
      <c r="E1720" s="4" t="s">
        <v>13696</v>
      </c>
      <c r="F1720" s="4">
        <v>0.776094794273376</v>
      </c>
      <c r="G1720" s="4" t="s">
        <v>13697</v>
      </c>
    </row>
    <row r="1721" spans="1:7">
      <c r="A1721" s="4" t="s">
        <v>2760</v>
      </c>
      <c r="B1721" s="4" t="s">
        <v>2761</v>
      </c>
      <c r="C1721" s="4" t="s">
        <v>464</v>
      </c>
      <c r="D1721" s="4">
        <v>40</v>
      </c>
      <c r="E1721" s="4" t="s">
        <v>2762</v>
      </c>
      <c r="F1721" s="4">
        <v>0.776094794273376</v>
      </c>
      <c r="G1721" s="4" t="s">
        <v>2763</v>
      </c>
    </row>
    <row r="1722" spans="1:7">
      <c r="A1722" s="4" t="s">
        <v>6297</v>
      </c>
      <c r="B1722" s="4" t="s">
        <v>6298</v>
      </c>
      <c r="C1722" s="4" t="s">
        <v>464</v>
      </c>
      <c r="D1722" s="4">
        <v>40</v>
      </c>
      <c r="E1722" s="4" t="s">
        <v>6299</v>
      </c>
      <c r="F1722" s="4">
        <v>0.776094794273376</v>
      </c>
      <c r="G1722" s="4" t="s">
        <v>6300</v>
      </c>
    </row>
    <row r="1723" spans="1:7">
      <c r="A1723" s="4" t="s">
        <v>16215</v>
      </c>
      <c r="B1723" s="4" t="s">
        <v>16216</v>
      </c>
      <c r="C1723" s="4" t="s">
        <v>464</v>
      </c>
      <c r="D1723" s="4">
        <v>40</v>
      </c>
      <c r="E1723" s="4" t="s">
        <v>16217</v>
      </c>
      <c r="F1723" s="4">
        <v>0.776094794273376</v>
      </c>
      <c r="G1723" s="4" t="s">
        <v>16218</v>
      </c>
    </row>
    <row r="1724" spans="1:7">
      <c r="A1724" s="4" t="s">
        <v>14041</v>
      </c>
      <c r="B1724" s="4" t="s">
        <v>14042</v>
      </c>
      <c r="C1724" s="4" t="s">
        <v>464</v>
      </c>
      <c r="D1724" s="4">
        <v>40</v>
      </c>
      <c r="E1724" s="4" t="s">
        <v>14043</v>
      </c>
      <c r="F1724" s="4">
        <v>0.776094794273376</v>
      </c>
      <c r="G1724" s="4" t="s">
        <v>14044</v>
      </c>
    </row>
    <row r="1725" spans="1:7">
      <c r="A1725" s="4" t="s">
        <v>4903</v>
      </c>
      <c r="B1725" s="4" t="s">
        <v>4904</v>
      </c>
      <c r="C1725" s="4" t="s">
        <v>464</v>
      </c>
      <c r="D1725" s="4">
        <v>40</v>
      </c>
      <c r="E1725" s="4" t="s">
        <v>4905</v>
      </c>
      <c r="F1725" s="4">
        <v>0.776094794273376</v>
      </c>
      <c r="G1725" s="4" t="s">
        <v>4906</v>
      </c>
    </row>
    <row r="1726" spans="1:7">
      <c r="A1726" s="4" t="s">
        <v>8074</v>
      </c>
      <c r="B1726" s="4" t="s">
        <v>8075</v>
      </c>
      <c r="C1726" s="4" t="s">
        <v>464</v>
      </c>
      <c r="D1726" s="4">
        <v>39</v>
      </c>
      <c r="E1726" s="4" t="s">
        <v>8076</v>
      </c>
      <c r="F1726" s="4">
        <v>0.776094794273376</v>
      </c>
      <c r="G1726" s="4" t="s">
        <v>8077</v>
      </c>
    </row>
    <row r="1727" spans="1:7">
      <c r="A1727" s="4" t="s">
        <v>12613</v>
      </c>
      <c r="B1727" s="4" t="s">
        <v>12614</v>
      </c>
      <c r="C1727" s="4" t="s">
        <v>464</v>
      </c>
      <c r="D1727" s="4">
        <v>39</v>
      </c>
      <c r="E1727" s="4" t="s">
        <v>12615</v>
      </c>
      <c r="F1727" s="4">
        <v>0.776094794273376</v>
      </c>
      <c r="G1727" s="4" t="s">
        <v>12616</v>
      </c>
    </row>
    <row r="1728" spans="1:7">
      <c r="A1728" s="4" t="s">
        <v>20949</v>
      </c>
      <c r="B1728" s="4" t="s">
        <v>20950</v>
      </c>
      <c r="C1728" s="4" t="s">
        <v>464</v>
      </c>
      <c r="D1728" s="4">
        <v>38</v>
      </c>
      <c r="E1728" s="4" t="s">
        <v>20951</v>
      </c>
      <c r="F1728" s="4">
        <v>0.776094794273376</v>
      </c>
      <c r="G1728" s="4" t="s">
        <v>20952</v>
      </c>
    </row>
    <row r="1729" spans="1:7">
      <c r="A1729" s="4" t="s">
        <v>31644</v>
      </c>
      <c r="B1729" s="4" t="s">
        <v>31645</v>
      </c>
      <c r="C1729" s="4" t="s">
        <v>464</v>
      </c>
      <c r="D1729" s="4">
        <v>38</v>
      </c>
      <c r="E1729" s="4" t="s">
        <v>31646</v>
      </c>
      <c r="F1729" s="4">
        <v>0.776094794273376</v>
      </c>
      <c r="G1729" s="4" t="s">
        <v>31647</v>
      </c>
    </row>
    <row r="1730" spans="1:7">
      <c r="A1730" s="4" t="s">
        <v>18673</v>
      </c>
      <c r="B1730" s="4" t="s">
        <v>18674</v>
      </c>
      <c r="C1730" s="4" t="s">
        <v>464</v>
      </c>
      <c r="D1730" s="4">
        <v>38</v>
      </c>
      <c r="E1730" s="4" t="s">
        <v>18675</v>
      </c>
      <c r="F1730" s="4">
        <v>0.776094794273376</v>
      </c>
      <c r="G1730" s="4" t="s">
        <v>18676</v>
      </c>
    </row>
    <row r="1731" spans="1:7">
      <c r="A1731" s="4" t="s">
        <v>20354</v>
      </c>
      <c r="B1731" s="4" t="s">
        <v>20355</v>
      </c>
      <c r="C1731" s="4" t="s">
        <v>464</v>
      </c>
      <c r="D1731" s="4">
        <v>38</v>
      </c>
      <c r="E1731" s="4" t="s">
        <v>20356</v>
      </c>
      <c r="F1731" s="4">
        <v>0.776094794273376</v>
      </c>
      <c r="G1731" s="4" t="s">
        <v>20357</v>
      </c>
    </row>
    <row r="1732" spans="1:7">
      <c r="A1732" s="4" t="s">
        <v>14320</v>
      </c>
      <c r="B1732" s="4" t="s">
        <v>14321</v>
      </c>
      <c r="C1732" s="4" t="s">
        <v>464</v>
      </c>
      <c r="D1732" s="4">
        <v>38</v>
      </c>
      <c r="E1732" s="4" t="s">
        <v>14322</v>
      </c>
      <c r="F1732" s="4">
        <v>0.776094794273376</v>
      </c>
      <c r="G1732" s="4" t="s">
        <v>14323</v>
      </c>
    </row>
    <row r="1733" spans="1:7">
      <c r="A1733" s="4" t="s">
        <v>17882</v>
      </c>
      <c r="B1733" s="4" t="s">
        <v>17883</v>
      </c>
      <c r="C1733" s="4" t="s">
        <v>464</v>
      </c>
      <c r="D1733" s="4">
        <v>38</v>
      </c>
      <c r="E1733" s="4" t="s">
        <v>17884</v>
      </c>
      <c r="F1733" s="4">
        <v>0.776094794273376</v>
      </c>
      <c r="G1733" s="4" t="s">
        <v>17885</v>
      </c>
    </row>
    <row r="1734" spans="1:7">
      <c r="A1734" s="4" t="s">
        <v>19974</v>
      </c>
      <c r="B1734" s="4" t="s">
        <v>19975</v>
      </c>
      <c r="C1734" s="4" t="s">
        <v>464</v>
      </c>
      <c r="D1734" s="4">
        <v>36</v>
      </c>
      <c r="E1734" s="4" t="s">
        <v>19976</v>
      </c>
      <c r="F1734" s="4">
        <v>0.776094794273376</v>
      </c>
      <c r="G1734" s="4" t="s">
        <v>19977</v>
      </c>
    </row>
    <row r="1735" spans="1:7">
      <c r="A1735" s="4" t="s">
        <v>17053</v>
      </c>
      <c r="B1735" s="4" t="s">
        <v>17054</v>
      </c>
      <c r="C1735" s="4" t="s">
        <v>464</v>
      </c>
      <c r="D1735" s="4">
        <v>36</v>
      </c>
      <c r="E1735" s="4" t="s">
        <v>17055</v>
      </c>
      <c r="F1735" s="4">
        <v>0.776094794273376</v>
      </c>
      <c r="G1735" s="4" t="s">
        <v>17056</v>
      </c>
    </row>
    <row r="1736" spans="1:7">
      <c r="A1736" s="4" t="s">
        <v>21136</v>
      </c>
      <c r="B1736" s="4" t="s">
        <v>21137</v>
      </c>
      <c r="C1736" s="4" t="s">
        <v>464</v>
      </c>
      <c r="D1736" s="4">
        <v>36</v>
      </c>
      <c r="E1736" s="4" t="s">
        <v>21138</v>
      </c>
      <c r="F1736" s="4">
        <v>0.776094794273376</v>
      </c>
      <c r="G1736" s="4" t="s">
        <v>21139</v>
      </c>
    </row>
    <row r="1737" spans="1:7">
      <c r="A1737" s="4" t="s">
        <v>54542</v>
      </c>
      <c r="B1737" s="4" t="s">
        <v>54543</v>
      </c>
      <c r="C1737" s="4" t="s">
        <v>464</v>
      </c>
      <c r="D1737" s="4">
        <v>35</v>
      </c>
      <c r="E1737" s="4" t="s">
        <v>54544</v>
      </c>
      <c r="F1737" s="4">
        <v>0.776094794273376</v>
      </c>
      <c r="G1737" s="4" t="s">
        <v>54545</v>
      </c>
    </row>
    <row r="1738" spans="1:7">
      <c r="A1738" s="4" t="s">
        <v>47700</v>
      </c>
      <c r="B1738" s="4" t="s">
        <v>47701</v>
      </c>
      <c r="C1738" s="4" t="s">
        <v>464</v>
      </c>
      <c r="D1738" s="4">
        <v>35</v>
      </c>
      <c r="E1738" s="4" t="s">
        <v>47702</v>
      </c>
      <c r="F1738" s="4">
        <v>0.776094794273376</v>
      </c>
      <c r="G1738" s="4" t="s">
        <v>47703</v>
      </c>
    </row>
    <row r="1739" spans="1:7">
      <c r="A1739" s="4" t="s">
        <v>19328</v>
      </c>
      <c r="B1739" s="4" t="s">
        <v>19329</v>
      </c>
      <c r="C1739" s="4" t="s">
        <v>464</v>
      </c>
      <c r="D1739" s="4">
        <v>34</v>
      </c>
      <c r="E1739" s="4" t="s">
        <v>19330</v>
      </c>
      <c r="F1739" s="4">
        <v>0.776094794273376</v>
      </c>
      <c r="G1739" s="4" t="s">
        <v>19331</v>
      </c>
    </row>
    <row r="1740" spans="1:7">
      <c r="A1740" s="4" t="s">
        <v>29196</v>
      </c>
      <c r="B1740" s="4" t="s">
        <v>29197</v>
      </c>
      <c r="C1740" s="4" t="s">
        <v>464</v>
      </c>
      <c r="D1740" s="4">
        <v>34</v>
      </c>
      <c r="E1740" s="4" t="s">
        <v>29198</v>
      </c>
      <c r="F1740" s="4">
        <v>0.776094794273376</v>
      </c>
      <c r="G1740" s="4" t="s">
        <v>29199</v>
      </c>
    </row>
    <row r="1741" spans="1:7">
      <c r="A1741" s="4" t="s">
        <v>17523</v>
      </c>
      <c r="B1741" s="4" t="s">
        <v>17524</v>
      </c>
      <c r="C1741" s="4" t="s">
        <v>464</v>
      </c>
      <c r="D1741" s="4">
        <v>34</v>
      </c>
      <c r="E1741" s="4" t="s">
        <v>17525</v>
      </c>
      <c r="F1741" s="4">
        <v>0.776094794273376</v>
      </c>
      <c r="G1741" s="4" t="s">
        <v>17526</v>
      </c>
    </row>
    <row r="1742" spans="1:7">
      <c r="A1742" s="4" t="s">
        <v>3286</v>
      </c>
      <c r="B1742" s="4" t="s">
        <v>3287</v>
      </c>
      <c r="C1742" s="4" t="s">
        <v>464</v>
      </c>
      <c r="D1742" s="4">
        <v>34</v>
      </c>
      <c r="E1742" s="4" t="s">
        <v>3288</v>
      </c>
      <c r="F1742" s="4">
        <v>0.776094794273376</v>
      </c>
      <c r="G1742" s="4" t="s">
        <v>3289</v>
      </c>
    </row>
    <row r="1743" spans="1:7">
      <c r="A1743" s="4" t="s">
        <v>19978</v>
      </c>
      <c r="B1743" s="4" t="s">
        <v>19979</v>
      </c>
      <c r="C1743" s="4" t="s">
        <v>464</v>
      </c>
      <c r="D1743" s="4">
        <v>32</v>
      </c>
      <c r="E1743" s="4" t="s">
        <v>19980</v>
      </c>
      <c r="F1743" s="4">
        <v>0.776094794273376</v>
      </c>
      <c r="G1743" s="4" t="s">
        <v>19981</v>
      </c>
    </row>
    <row r="1744" spans="1:7">
      <c r="A1744" s="4" t="s">
        <v>19819</v>
      </c>
      <c r="B1744" s="4" t="s">
        <v>19820</v>
      </c>
      <c r="C1744" s="4" t="s">
        <v>464</v>
      </c>
      <c r="D1744" s="4">
        <v>32</v>
      </c>
      <c r="E1744" s="4" t="s">
        <v>19821</v>
      </c>
      <c r="F1744" s="4">
        <v>0.776094794273376</v>
      </c>
      <c r="G1744" s="4" t="s">
        <v>19822</v>
      </c>
    </row>
    <row r="1745" spans="1:7">
      <c r="A1745" s="4" t="s">
        <v>46140</v>
      </c>
      <c r="B1745" s="4" t="s">
        <v>46141</v>
      </c>
      <c r="C1745" s="4" t="s">
        <v>464</v>
      </c>
      <c r="D1745" s="4">
        <v>25</v>
      </c>
      <c r="E1745" s="4" t="s">
        <v>46142</v>
      </c>
      <c r="F1745" s="4">
        <v>0.776094794273376</v>
      </c>
      <c r="G1745" s="4" t="s">
        <v>46143</v>
      </c>
    </row>
    <row r="1746" spans="1:7">
      <c r="A1746" s="4" t="s">
        <v>46144</v>
      </c>
      <c r="B1746" s="4" t="s">
        <v>46145</v>
      </c>
      <c r="C1746" s="4" t="s">
        <v>464</v>
      </c>
      <c r="D1746" s="4">
        <v>22</v>
      </c>
      <c r="E1746" s="4" t="s">
        <v>46146</v>
      </c>
      <c r="F1746" s="4">
        <v>0.776094794273376</v>
      </c>
      <c r="G1746" s="4" t="s">
        <v>46147</v>
      </c>
    </row>
    <row r="1747" spans="1:7">
      <c r="A1747" s="4" t="s">
        <v>10563</v>
      </c>
      <c r="B1747" s="4" t="s">
        <v>10564</v>
      </c>
      <c r="C1747" s="4" t="s">
        <v>464</v>
      </c>
      <c r="D1747" s="4">
        <v>45</v>
      </c>
      <c r="E1747" s="4" t="s">
        <v>10565</v>
      </c>
      <c r="F1747" s="4">
        <v>0.7759690284729</v>
      </c>
      <c r="G1747" s="4" t="s">
        <v>10566</v>
      </c>
    </row>
    <row r="1748" spans="1:7">
      <c r="A1748" s="4" t="s">
        <v>33900</v>
      </c>
      <c r="B1748" s="4" t="s">
        <v>33901</v>
      </c>
      <c r="C1748" s="4" t="s">
        <v>551</v>
      </c>
      <c r="D1748" s="4">
        <v>20</v>
      </c>
      <c r="E1748" s="4" t="s">
        <v>33902</v>
      </c>
      <c r="F1748" s="4">
        <v>0.7759690284729</v>
      </c>
      <c r="G1748" s="4" t="s">
        <v>33903</v>
      </c>
    </row>
    <row r="1749" spans="1:7">
      <c r="A1749" s="4" t="s">
        <v>3408</v>
      </c>
      <c r="B1749" s="4" t="s">
        <v>3409</v>
      </c>
      <c r="C1749" s="4" t="s">
        <v>464</v>
      </c>
      <c r="D1749" s="4">
        <v>45</v>
      </c>
      <c r="E1749" s="4" t="s">
        <v>3410</v>
      </c>
      <c r="F1749" s="4">
        <v>0.775287508964539</v>
      </c>
      <c r="G1749" s="4" t="s">
        <v>3411</v>
      </c>
    </row>
    <row r="1750" spans="1:7">
      <c r="A1750" s="4" t="s">
        <v>11613</v>
      </c>
      <c r="B1750" s="4" t="s">
        <v>11614</v>
      </c>
      <c r="C1750" s="4" t="s">
        <v>464</v>
      </c>
      <c r="D1750" s="4">
        <v>38</v>
      </c>
      <c r="E1750" s="4" t="s">
        <v>11615</v>
      </c>
      <c r="F1750" s="4">
        <v>0.775287508964539</v>
      </c>
      <c r="G1750" s="4" t="s">
        <v>11616</v>
      </c>
    </row>
    <row r="1751" spans="1:7">
      <c r="A1751" s="4" t="s">
        <v>9797</v>
      </c>
      <c r="B1751" s="4" t="s">
        <v>9798</v>
      </c>
      <c r="C1751" s="4" t="s">
        <v>464</v>
      </c>
      <c r="D1751" s="4">
        <v>44</v>
      </c>
      <c r="E1751" s="4" t="s">
        <v>9799</v>
      </c>
      <c r="F1751" s="4">
        <v>0.773819804191589</v>
      </c>
      <c r="G1751" s="4" t="s">
        <v>9800</v>
      </c>
    </row>
    <row r="1752" spans="1:7">
      <c r="A1752" s="4" t="s">
        <v>11326</v>
      </c>
      <c r="B1752" s="4" t="s">
        <v>11327</v>
      </c>
      <c r="C1752" s="4" t="s">
        <v>464</v>
      </c>
      <c r="D1752" s="4">
        <v>41</v>
      </c>
      <c r="E1752" s="4" t="s">
        <v>11328</v>
      </c>
      <c r="F1752" s="4">
        <v>0.768449068069458</v>
      </c>
      <c r="G1752" s="4" t="s">
        <v>11329</v>
      </c>
    </row>
    <row r="1753" spans="1:7">
      <c r="A1753" s="4" t="s">
        <v>6142</v>
      </c>
      <c r="B1753" s="4" t="s">
        <v>6143</v>
      </c>
      <c r="C1753" s="4" t="s">
        <v>464</v>
      </c>
      <c r="D1753" s="4">
        <v>41</v>
      </c>
      <c r="E1753" s="4" t="s">
        <v>6144</v>
      </c>
      <c r="F1753" s="4">
        <v>0.761022865772247</v>
      </c>
      <c r="G1753" s="4" t="s">
        <v>6145</v>
      </c>
    </row>
    <row r="1754" spans="1:7">
      <c r="A1754" s="4" t="s">
        <v>3404</v>
      </c>
      <c r="B1754" s="4" t="s">
        <v>3405</v>
      </c>
      <c r="C1754" s="4" t="s">
        <v>464</v>
      </c>
      <c r="D1754" s="4">
        <v>50</v>
      </c>
      <c r="E1754" s="4" t="s">
        <v>3406</v>
      </c>
      <c r="F1754" s="4">
        <v>0.76064133644104</v>
      </c>
      <c r="G1754" s="4" t="s">
        <v>3407</v>
      </c>
    </row>
    <row r="1755" spans="1:7">
      <c r="A1755" s="4" t="s">
        <v>29487</v>
      </c>
      <c r="B1755" s="4" t="s">
        <v>29488</v>
      </c>
      <c r="C1755" s="4" t="s">
        <v>464</v>
      </c>
      <c r="D1755" s="4">
        <v>40</v>
      </c>
      <c r="E1755" s="4" t="s">
        <v>29489</v>
      </c>
      <c r="F1755" s="4">
        <v>0.76064133644104</v>
      </c>
      <c r="G1755" s="4" t="s">
        <v>29490</v>
      </c>
    </row>
    <row r="1756" spans="1:7">
      <c r="A1756" s="4" t="s">
        <v>7850</v>
      </c>
      <c r="B1756" s="4" t="s">
        <v>7851</v>
      </c>
      <c r="C1756" s="4" t="s">
        <v>464</v>
      </c>
      <c r="D1756" s="4">
        <v>43</v>
      </c>
      <c r="E1756" s="4" t="s">
        <v>7852</v>
      </c>
      <c r="F1756" s="4">
        <v>0.758586585521698</v>
      </c>
      <c r="G1756" s="4" t="s">
        <v>7853</v>
      </c>
    </row>
    <row r="1757" spans="1:7">
      <c r="A1757" s="4" t="s">
        <v>21807</v>
      </c>
      <c r="B1757" s="4" t="s">
        <v>21808</v>
      </c>
      <c r="C1757" s="4" t="s">
        <v>464</v>
      </c>
      <c r="D1757" s="4">
        <v>46</v>
      </c>
      <c r="E1757" s="4" t="s">
        <v>21809</v>
      </c>
      <c r="F1757" s="4">
        <v>0.755119800567627</v>
      </c>
      <c r="G1757" s="4" t="s">
        <v>21810</v>
      </c>
    </row>
    <row r="1758" spans="1:7">
      <c r="A1758" s="4" t="s">
        <v>2521</v>
      </c>
      <c r="B1758" s="4" t="s">
        <v>2522</v>
      </c>
      <c r="C1758" s="4" t="s">
        <v>464</v>
      </c>
      <c r="D1758" s="4">
        <v>47</v>
      </c>
      <c r="E1758" s="4" t="s">
        <v>2523</v>
      </c>
      <c r="F1758" s="4">
        <v>0.754607796669006</v>
      </c>
      <c r="G1758" s="4" t="s">
        <v>2524</v>
      </c>
    </row>
    <row r="1759" spans="1:7">
      <c r="A1759" s="4" t="s">
        <v>2963</v>
      </c>
      <c r="B1759" s="4" t="s">
        <v>2964</v>
      </c>
      <c r="C1759" s="4" t="s">
        <v>464</v>
      </c>
      <c r="D1759" s="4">
        <v>46</v>
      </c>
      <c r="E1759" s="4" t="s">
        <v>2965</v>
      </c>
      <c r="F1759" s="4">
        <v>0.754607796669006</v>
      </c>
      <c r="G1759" s="4" t="s">
        <v>2966</v>
      </c>
    </row>
    <row r="1760" spans="1:7">
      <c r="A1760" s="4" t="s">
        <v>7634</v>
      </c>
      <c r="B1760" s="4" t="s">
        <v>7635</v>
      </c>
      <c r="C1760" s="4" t="s">
        <v>464</v>
      </c>
      <c r="D1760" s="4">
        <v>46</v>
      </c>
      <c r="E1760" s="4" t="s">
        <v>7636</v>
      </c>
      <c r="F1760" s="4">
        <v>0.754607796669006</v>
      </c>
      <c r="G1760" s="4" t="s">
        <v>7637</v>
      </c>
    </row>
    <row r="1761" spans="1:7">
      <c r="A1761" s="4" t="s">
        <v>5875</v>
      </c>
      <c r="B1761" s="4" t="s">
        <v>5876</v>
      </c>
      <c r="C1761" s="4" t="s">
        <v>464</v>
      </c>
      <c r="D1761" s="4">
        <v>45</v>
      </c>
      <c r="E1761" s="4" t="s">
        <v>5877</v>
      </c>
      <c r="F1761" s="4">
        <v>0.754607796669006</v>
      </c>
      <c r="G1761" s="4" t="s">
        <v>5878</v>
      </c>
    </row>
    <row r="1762" spans="1:7">
      <c r="A1762" s="4" t="s">
        <v>1606</v>
      </c>
      <c r="B1762" s="4" t="s">
        <v>1607</v>
      </c>
      <c r="C1762" s="4" t="s">
        <v>464</v>
      </c>
      <c r="D1762" s="4">
        <v>45</v>
      </c>
      <c r="E1762" s="4" t="s">
        <v>1608</v>
      </c>
      <c r="F1762" s="4">
        <v>0.754607796669006</v>
      </c>
      <c r="G1762" s="4" t="s">
        <v>1609</v>
      </c>
    </row>
    <row r="1763" spans="1:7">
      <c r="A1763" s="4" t="s">
        <v>3924</v>
      </c>
      <c r="B1763" s="4" t="s">
        <v>3925</v>
      </c>
      <c r="C1763" s="4" t="s">
        <v>464</v>
      </c>
      <c r="D1763" s="4">
        <v>43</v>
      </c>
      <c r="E1763" s="4" t="s">
        <v>3926</v>
      </c>
      <c r="F1763" s="4">
        <v>0.754607796669006</v>
      </c>
      <c r="G1763" s="4" t="s">
        <v>3927</v>
      </c>
    </row>
    <row r="1764" spans="1:7">
      <c r="A1764" s="4" t="s">
        <v>5531</v>
      </c>
      <c r="B1764" s="4" t="s">
        <v>5532</v>
      </c>
      <c r="C1764" s="4" t="s">
        <v>464</v>
      </c>
      <c r="D1764" s="4">
        <v>42</v>
      </c>
      <c r="E1764" s="4" t="s">
        <v>5533</v>
      </c>
      <c r="F1764" s="4">
        <v>0.754607796669006</v>
      </c>
      <c r="G1764" s="4" t="s">
        <v>5534</v>
      </c>
    </row>
    <row r="1765" spans="1:7">
      <c r="A1765" s="4" t="s">
        <v>4185</v>
      </c>
      <c r="B1765" s="4" t="s">
        <v>4186</v>
      </c>
      <c r="C1765" s="4" t="s">
        <v>464</v>
      </c>
      <c r="D1765" s="4">
        <v>42</v>
      </c>
      <c r="E1765" s="4" t="s">
        <v>4187</v>
      </c>
      <c r="F1765" s="4">
        <v>0.754607796669006</v>
      </c>
      <c r="G1765" s="4" t="s">
        <v>4188</v>
      </c>
    </row>
    <row r="1766" spans="1:7">
      <c r="A1766" s="4" t="s">
        <v>3521</v>
      </c>
      <c r="B1766" s="4" t="s">
        <v>3522</v>
      </c>
      <c r="C1766" s="4" t="s">
        <v>464</v>
      </c>
      <c r="D1766" s="4">
        <v>41</v>
      </c>
      <c r="E1766" s="4" t="s">
        <v>3523</v>
      </c>
      <c r="F1766" s="4">
        <v>0.754607796669006</v>
      </c>
      <c r="G1766" s="4" t="s">
        <v>3524</v>
      </c>
    </row>
    <row r="1767" spans="1:7">
      <c r="A1767" s="4" t="s">
        <v>11752</v>
      </c>
      <c r="B1767" s="4" t="s">
        <v>11753</v>
      </c>
      <c r="C1767" s="4" t="s">
        <v>464</v>
      </c>
      <c r="D1767" s="4">
        <v>41</v>
      </c>
      <c r="E1767" s="4" t="s">
        <v>11754</v>
      </c>
      <c r="F1767" s="4">
        <v>0.754607796669006</v>
      </c>
      <c r="G1767" s="4" t="s">
        <v>11755</v>
      </c>
    </row>
    <row r="1768" spans="1:7">
      <c r="A1768" s="4" t="s">
        <v>3928</v>
      </c>
      <c r="B1768" s="4" t="s">
        <v>3929</v>
      </c>
      <c r="C1768" s="4" t="s">
        <v>464</v>
      </c>
      <c r="D1768" s="4">
        <v>41</v>
      </c>
      <c r="E1768" s="4" t="s">
        <v>3930</v>
      </c>
      <c r="F1768" s="4">
        <v>0.754607796669006</v>
      </c>
      <c r="G1768" s="4" t="s">
        <v>3931</v>
      </c>
    </row>
    <row r="1769" spans="1:7">
      <c r="A1769" s="4" t="s">
        <v>4106</v>
      </c>
      <c r="B1769" s="4" t="s">
        <v>4107</v>
      </c>
      <c r="C1769" s="4" t="s">
        <v>464</v>
      </c>
      <c r="D1769" s="4">
        <v>41</v>
      </c>
      <c r="E1769" s="4" t="s">
        <v>4108</v>
      </c>
      <c r="F1769" s="4">
        <v>0.754607796669006</v>
      </c>
      <c r="G1769" s="4" t="s">
        <v>4109</v>
      </c>
    </row>
    <row r="1770" spans="1:7">
      <c r="A1770" s="4" t="s">
        <v>3636</v>
      </c>
      <c r="B1770" s="4" t="s">
        <v>3637</v>
      </c>
      <c r="C1770" s="4" t="s">
        <v>464</v>
      </c>
      <c r="D1770" s="4">
        <v>41</v>
      </c>
      <c r="E1770" s="4" t="s">
        <v>3638</v>
      </c>
      <c r="F1770" s="4">
        <v>0.754607796669006</v>
      </c>
      <c r="G1770" s="4" t="s">
        <v>3639</v>
      </c>
    </row>
    <row r="1771" spans="1:7">
      <c r="A1771" s="4" t="s">
        <v>2805</v>
      </c>
      <c r="B1771" s="4" t="s">
        <v>2806</v>
      </c>
      <c r="C1771" s="4" t="s">
        <v>464</v>
      </c>
      <c r="D1771" s="4">
        <v>41</v>
      </c>
      <c r="E1771" s="4" t="s">
        <v>2807</v>
      </c>
      <c r="F1771" s="4">
        <v>0.754607796669006</v>
      </c>
      <c r="G1771" s="4" t="s">
        <v>2808</v>
      </c>
    </row>
    <row r="1772" spans="1:7">
      <c r="A1772" s="4" t="s">
        <v>4492</v>
      </c>
      <c r="B1772" s="4" t="s">
        <v>4493</v>
      </c>
      <c r="C1772" s="4" t="s">
        <v>464</v>
      </c>
      <c r="D1772" s="4">
        <v>40</v>
      </c>
      <c r="E1772" s="4" t="s">
        <v>4494</v>
      </c>
      <c r="F1772" s="4">
        <v>0.754607796669006</v>
      </c>
      <c r="G1772" s="4" t="s">
        <v>4495</v>
      </c>
    </row>
    <row r="1773" spans="1:7">
      <c r="A1773" s="4" t="s">
        <v>23368</v>
      </c>
      <c r="B1773" s="4" t="s">
        <v>23369</v>
      </c>
      <c r="C1773" s="4" t="s">
        <v>464</v>
      </c>
      <c r="D1773" s="4">
        <v>39</v>
      </c>
      <c r="E1773" s="4" t="s">
        <v>23370</v>
      </c>
      <c r="F1773" s="4">
        <v>0.754607796669006</v>
      </c>
      <c r="G1773" s="4" t="s">
        <v>23371</v>
      </c>
    </row>
    <row r="1774" spans="1:7">
      <c r="A1774" s="4" t="s">
        <v>8384</v>
      </c>
      <c r="B1774" s="4" t="s">
        <v>8385</v>
      </c>
      <c r="C1774" s="4" t="s">
        <v>464</v>
      </c>
      <c r="D1774" s="4">
        <v>38</v>
      </c>
      <c r="E1774" s="4" t="s">
        <v>8386</v>
      </c>
      <c r="F1774" s="4">
        <v>0.754607796669006</v>
      </c>
      <c r="G1774" s="4" t="s">
        <v>8387</v>
      </c>
    </row>
    <row r="1775" spans="1:7">
      <c r="A1775" s="4" t="s">
        <v>32966</v>
      </c>
      <c r="B1775" s="4" t="s">
        <v>32967</v>
      </c>
      <c r="C1775" s="4" t="s">
        <v>464</v>
      </c>
      <c r="D1775" s="4">
        <v>35</v>
      </c>
      <c r="E1775" s="4" t="s">
        <v>32968</v>
      </c>
      <c r="F1775" s="4">
        <v>0.754607796669006</v>
      </c>
      <c r="G1775" s="4" t="s">
        <v>32969</v>
      </c>
    </row>
    <row r="1776" spans="1:7">
      <c r="A1776" s="4" t="s">
        <v>3872</v>
      </c>
      <c r="B1776" s="4" t="s">
        <v>3873</v>
      </c>
      <c r="C1776" s="4" t="s">
        <v>464</v>
      </c>
      <c r="D1776" s="4">
        <v>42</v>
      </c>
      <c r="E1776" s="4" t="s">
        <v>3874</v>
      </c>
      <c r="F1776" s="4">
        <v>0.753243327140808</v>
      </c>
      <c r="G1776" s="4" t="s">
        <v>3875</v>
      </c>
    </row>
    <row r="1777" spans="1:7">
      <c r="A1777" s="4" t="s">
        <v>10658</v>
      </c>
      <c r="B1777" s="4" t="s">
        <v>10659</v>
      </c>
      <c r="C1777" s="4" t="s">
        <v>464</v>
      </c>
      <c r="D1777" s="4">
        <v>45</v>
      </c>
      <c r="E1777" s="4" t="s">
        <v>10660</v>
      </c>
      <c r="F1777" s="4">
        <v>0.750848710536957</v>
      </c>
      <c r="G1777" s="4" t="s">
        <v>10661</v>
      </c>
    </row>
    <row r="1778" spans="1:7">
      <c r="A1778" s="4" t="s">
        <v>22018</v>
      </c>
      <c r="B1778" s="4" t="s">
        <v>22019</v>
      </c>
      <c r="C1778" s="4" t="s">
        <v>464</v>
      </c>
      <c r="D1778" s="4">
        <v>41</v>
      </c>
      <c r="E1778" s="4" t="s">
        <v>22020</v>
      </c>
      <c r="F1778" s="4">
        <v>0.750848710536957</v>
      </c>
      <c r="G1778" s="4" t="s">
        <v>22021</v>
      </c>
    </row>
    <row r="1779" spans="1:7">
      <c r="A1779" s="4" t="s">
        <v>35766</v>
      </c>
      <c r="B1779" s="4" t="s">
        <v>35767</v>
      </c>
      <c r="C1779" s="4" t="s">
        <v>464</v>
      </c>
      <c r="D1779" s="4">
        <v>41</v>
      </c>
      <c r="E1779" s="4" t="s">
        <v>35768</v>
      </c>
      <c r="F1779" s="4">
        <v>0.750848710536957</v>
      </c>
      <c r="G1779" s="4" t="s">
        <v>35769</v>
      </c>
    </row>
    <row r="1780" spans="1:7">
      <c r="A1780" s="4" t="s">
        <v>29882</v>
      </c>
      <c r="B1780" s="4" t="s">
        <v>29883</v>
      </c>
      <c r="C1780" s="4" t="s">
        <v>464</v>
      </c>
      <c r="D1780" s="4">
        <v>41</v>
      </c>
      <c r="E1780" s="4" t="s">
        <v>29884</v>
      </c>
      <c r="F1780" s="4">
        <v>0.750848710536957</v>
      </c>
      <c r="G1780" s="4" t="s">
        <v>29885</v>
      </c>
    </row>
    <row r="1781" spans="1:7">
      <c r="A1781" s="4" t="s">
        <v>33848</v>
      </c>
      <c r="B1781" s="4" t="s">
        <v>33849</v>
      </c>
      <c r="C1781" s="4" t="s">
        <v>464</v>
      </c>
      <c r="D1781" s="4">
        <v>36</v>
      </c>
      <c r="E1781" s="4" t="s">
        <v>33850</v>
      </c>
      <c r="F1781" s="4">
        <v>0.750848710536957</v>
      </c>
      <c r="G1781" s="4" t="s">
        <v>33851</v>
      </c>
    </row>
    <row r="1782" spans="1:7">
      <c r="A1782" s="4" t="s">
        <v>375</v>
      </c>
      <c r="B1782" s="4" t="s">
        <v>4004</v>
      </c>
      <c r="C1782" s="4" t="s">
        <v>464</v>
      </c>
      <c r="D1782" s="4">
        <v>46</v>
      </c>
      <c r="E1782" s="4" t="s">
        <v>4005</v>
      </c>
      <c r="F1782" s="4">
        <v>0.748400926589966</v>
      </c>
      <c r="G1782" s="4" t="s">
        <v>4006</v>
      </c>
    </row>
    <row r="1783" spans="1:7">
      <c r="A1783" s="4" t="s">
        <v>14672</v>
      </c>
      <c r="B1783" s="4" t="s">
        <v>14673</v>
      </c>
      <c r="C1783" s="4" t="s">
        <v>464</v>
      </c>
      <c r="D1783" s="4">
        <v>43</v>
      </c>
      <c r="E1783" s="4" t="s">
        <v>14674</v>
      </c>
      <c r="F1783" s="4">
        <v>0.748400926589966</v>
      </c>
      <c r="G1783" s="4" t="s">
        <v>14675</v>
      </c>
    </row>
    <row r="1784" spans="1:7">
      <c r="A1784" s="4" t="s">
        <v>15339</v>
      </c>
      <c r="B1784" s="4" t="s">
        <v>15340</v>
      </c>
      <c r="C1784" s="4" t="s">
        <v>464</v>
      </c>
      <c r="D1784" s="4">
        <v>42</v>
      </c>
      <c r="E1784" s="4" t="s">
        <v>15341</v>
      </c>
      <c r="F1784" s="4">
        <v>0.748400926589966</v>
      </c>
      <c r="G1784" s="4" t="s">
        <v>15342</v>
      </c>
    </row>
    <row r="1785" spans="1:7">
      <c r="A1785" s="4" t="s">
        <v>1187</v>
      </c>
      <c r="B1785" s="4" t="s">
        <v>1188</v>
      </c>
      <c r="C1785" s="4" t="s">
        <v>464</v>
      </c>
      <c r="D1785" s="4">
        <v>41</v>
      </c>
      <c r="E1785" s="4" t="s">
        <v>1189</v>
      </c>
      <c r="F1785" s="4">
        <v>0.746115028858185</v>
      </c>
      <c r="G1785" s="4" t="s">
        <v>1190</v>
      </c>
    </row>
    <row r="1786" spans="1:7">
      <c r="A1786" s="4" t="s">
        <v>22428</v>
      </c>
      <c r="B1786" s="4" t="s">
        <v>22429</v>
      </c>
      <c r="C1786" s="4" t="s">
        <v>464</v>
      </c>
      <c r="D1786" s="4">
        <v>37</v>
      </c>
      <c r="E1786" s="4" t="s">
        <v>22430</v>
      </c>
      <c r="F1786" s="4">
        <v>0.743831038475037</v>
      </c>
      <c r="G1786" s="4" t="s">
        <v>22431</v>
      </c>
    </row>
    <row r="1787" spans="1:7">
      <c r="A1787" s="4" t="s">
        <v>6635</v>
      </c>
      <c r="B1787" s="4" t="s">
        <v>6636</v>
      </c>
      <c r="C1787" s="4" t="s">
        <v>464</v>
      </c>
      <c r="D1787" s="4">
        <v>44</v>
      </c>
      <c r="E1787" s="4" t="s">
        <v>6637</v>
      </c>
      <c r="F1787" s="4">
        <v>0.743389844894409</v>
      </c>
      <c r="G1787" s="4" t="s">
        <v>6638</v>
      </c>
    </row>
    <row r="1788" spans="1:7">
      <c r="A1788" s="4" t="s">
        <v>364</v>
      </c>
      <c r="B1788" s="4" t="s">
        <v>8404</v>
      </c>
      <c r="C1788" s="4" t="s">
        <v>464</v>
      </c>
      <c r="D1788" s="4">
        <v>41</v>
      </c>
      <c r="E1788" s="4" t="s">
        <v>8405</v>
      </c>
      <c r="F1788" s="4">
        <v>0.743389844894409</v>
      </c>
      <c r="G1788" s="4" t="s">
        <v>8406</v>
      </c>
    </row>
    <row r="1789" spans="1:7">
      <c r="A1789" s="4" t="s">
        <v>7730</v>
      </c>
      <c r="B1789" s="4" t="s">
        <v>7731</v>
      </c>
      <c r="C1789" s="4" t="s">
        <v>464</v>
      </c>
      <c r="D1789" s="4">
        <v>41</v>
      </c>
      <c r="E1789" s="4" t="s">
        <v>7732</v>
      </c>
      <c r="F1789" s="4">
        <v>0.742774128913879</v>
      </c>
      <c r="G1789" s="4" t="s">
        <v>7733</v>
      </c>
    </row>
    <row r="1790" spans="1:7">
      <c r="A1790" s="4" t="s">
        <v>28604</v>
      </c>
      <c r="B1790" s="4" t="s">
        <v>28605</v>
      </c>
      <c r="C1790" s="4" t="s">
        <v>464</v>
      </c>
      <c r="D1790" s="4">
        <v>37</v>
      </c>
      <c r="E1790" s="4" t="s">
        <v>28606</v>
      </c>
      <c r="F1790" s="4">
        <v>0.742774128913879</v>
      </c>
      <c r="G1790" s="4" t="s">
        <v>28607</v>
      </c>
    </row>
    <row r="1791" spans="1:7">
      <c r="A1791" s="4" t="s">
        <v>5014</v>
      </c>
      <c r="B1791" s="4" t="s">
        <v>5015</v>
      </c>
      <c r="C1791" s="4" t="s">
        <v>464</v>
      </c>
      <c r="D1791" s="4">
        <v>44</v>
      </c>
      <c r="E1791" s="4" t="s">
        <v>5016</v>
      </c>
      <c r="F1791" s="4">
        <v>0.74192214012146</v>
      </c>
      <c r="G1791" s="4" t="s">
        <v>5017</v>
      </c>
    </row>
    <row r="1792" spans="1:7">
      <c r="A1792" s="4" t="s">
        <v>17132</v>
      </c>
      <c r="B1792" s="4" t="s">
        <v>17133</v>
      </c>
      <c r="C1792" s="4" t="s">
        <v>464</v>
      </c>
      <c r="D1792" s="4">
        <v>42</v>
      </c>
      <c r="E1792" s="4" t="s">
        <v>17134</v>
      </c>
      <c r="F1792" s="4">
        <v>0.738969504833221</v>
      </c>
      <c r="G1792" s="4" t="s">
        <v>17135</v>
      </c>
    </row>
    <row r="1793" spans="1:7">
      <c r="A1793" s="4" t="s">
        <v>6074</v>
      </c>
      <c r="B1793" s="4" t="s">
        <v>6075</v>
      </c>
      <c r="C1793" s="4" t="s">
        <v>464</v>
      </c>
      <c r="D1793" s="4">
        <v>48</v>
      </c>
      <c r="E1793" s="4" t="s">
        <v>6076</v>
      </c>
      <c r="F1793" s="4">
        <v>0.729802191257477</v>
      </c>
      <c r="G1793" s="4" t="s">
        <v>6077</v>
      </c>
    </row>
    <row r="1794" spans="1:7">
      <c r="A1794" s="4" t="s">
        <v>34546</v>
      </c>
      <c r="B1794" s="4" t="s">
        <v>34547</v>
      </c>
      <c r="C1794" s="4" t="s">
        <v>464</v>
      </c>
      <c r="D1794" s="4">
        <v>34</v>
      </c>
      <c r="E1794" s="4" t="s">
        <v>34548</v>
      </c>
      <c r="F1794" s="4">
        <v>0.729802191257477</v>
      </c>
      <c r="G1794" s="4" t="s">
        <v>34549</v>
      </c>
    </row>
    <row r="1795" spans="1:7">
      <c r="A1795" s="4" t="s">
        <v>54546</v>
      </c>
      <c r="B1795" s="4" t="s">
        <v>54547</v>
      </c>
      <c r="C1795" s="4" t="s">
        <v>464</v>
      </c>
      <c r="D1795" s="4">
        <v>38</v>
      </c>
      <c r="E1795" s="4" t="s">
        <v>54548</v>
      </c>
      <c r="F1795" s="4">
        <v>0.728428184986115</v>
      </c>
      <c r="G1795" s="4" t="s">
        <v>54549</v>
      </c>
    </row>
    <row r="1796" spans="1:7">
      <c r="A1796" s="4" t="s">
        <v>34994</v>
      </c>
      <c r="B1796" s="4" t="s">
        <v>34995</v>
      </c>
      <c r="C1796" s="4" t="s">
        <v>464</v>
      </c>
      <c r="D1796" s="4">
        <v>37</v>
      </c>
      <c r="E1796" s="4" t="s">
        <v>34996</v>
      </c>
      <c r="F1796" s="4">
        <v>0.728428184986115</v>
      </c>
      <c r="G1796" s="4" t="s">
        <v>34997</v>
      </c>
    </row>
    <row r="1797" spans="1:7">
      <c r="A1797" s="4" t="s">
        <v>21819</v>
      </c>
      <c r="B1797" s="4" t="s">
        <v>21820</v>
      </c>
      <c r="C1797" s="4" t="s">
        <v>464</v>
      </c>
      <c r="D1797" s="4">
        <v>37</v>
      </c>
      <c r="E1797" s="4" t="s">
        <v>21821</v>
      </c>
      <c r="F1797" s="4">
        <v>0.728428184986115</v>
      </c>
      <c r="G1797" s="4" t="s">
        <v>21822</v>
      </c>
    </row>
    <row r="1798" spans="1:7">
      <c r="A1798" s="4" t="s">
        <v>13881</v>
      </c>
      <c r="B1798" s="4" t="s">
        <v>13882</v>
      </c>
      <c r="C1798" s="4" t="s">
        <v>464</v>
      </c>
      <c r="D1798" s="4">
        <v>37</v>
      </c>
      <c r="E1798" s="4" t="s">
        <v>13883</v>
      </c>
      <c r="F1798" s="4">
        <v>0.720478415489197</v>
      </c>
      <c r="G1798" s="4" t="s">
        <v>13884</v>
      </c>
    </row>
    <row r="1799" spans="1:7">
      <c r="A1799" s="4" t="s">
        <v>1159</v>
      </c>
      <c r="B1799" s="4" t="s">
        <v>1160</v>
      </c>
      <c r="C1799" s="4" t="s">
        <v>464</v>
      </c>
      <c r="D1799" s="4">
        <v>47</v>
      </c>
      <c r="E1799" s="4" t="s">
        <v>1161</v>
      </c>
      <c r="F1799" s="4">
        <v>0.71856951713562</v>
      </c>
      <c r="G1799" s="4" t="s">
        <v>1162</v>
      </c>
    </row>
    <row r="1800" spans="1:7">
      <c r="A1800" s="4" t="s">
        <v>2797</v>
      </c>
      <c r="B1800" s="4" t="s">
        <v>2798</v>
      </c>
      <c r="C1800" s="4" t="s">
        <v>464</v>
      </c>
      <c r="D1800" s="4">
        <v>35</v>
      </c>
      <c r="E1800" s="4" t="s">
        <v>2799</v>
      </c>
      <c r="F1800" s="4">
        <v>0.710919976234436</v>
      </c>
      <c r="G1800" s="4" t="s">
        <v>2800</v>
      </c>
    </row>
    <row r="1801" spans="1:7">
      <c r="A1801" s="4" t="s">
        <v>14943</v>
      </c>
      <c r="B1801" s="4" t="s">
        <v>14944</v>
      </c>
      <c r="C1801" s="4" t="s">
        <v>464</v>
      </c>
      <c r="D1801" s="4">
        <v>34</v>
      </c>
      <c r="E1801" s="4" t="s">
        <v>14945</v>
      </c>
      <c r="F1801" s="4">
        <v>0.710919976234436</v>
      </c>
      <c r="G1801" s="4" t="s">
        <v>14946</v>
      </c>
    </row>
    <row r="1802" spans="1:7">
      <c r="A1802" s="4" t="s">
        <v>34319</v>
      </c>
      <c r="B1802" s="4" t="s">
        <v>34320</v>
      </c>
      <c r="C1802" s="4" t="s">
        <v>464</v>
      </c>
      <c r="D1802" s="4">
        <v>39</v>
      </c>
      <c r="E1802" s="4" t="s">
        <v>34321</v>
      </c>
      <c r="F1802" s="4">
        <v>0.7061967253685</v>
      </c>
      <c r="G1802" s="4" t="s">
        <v>34322</v>
      </c>
    </row>
    <row r="1803" spans="1:7">
      <c r="A1803" s="4" t="s">
        <v>11378</v>
      </c>
      <c r="B1803" s="4" t="s">
        <v>11379</v>
      </c>
      <c r="C1803" s="4" t="s">
        <v>464</v>
      </c>
      <c r="D1803" s="4">
        <v>43</v>
      </c>
      <c r="E1803" s="4" t="s">
        <v>11380</v>
      </c>
      <c r="F1803" s="4">
        <v>0.701819956302643</v>
      </c>
      <c r="G1803" s="4" t="s">
        <v>11381</v>
      </c>
    </row>
    <row r="1804" spans="1:7">
      <c r="A1804" s="4" t="s">
        <v>1449</v>
      </c>
      <c r="B1804" s="4" t="s">
        <v>1450</v>
      </c>
      <c r="C1804" s="4" t="s">
        <v>464</v>
      </c>
      <c r="D1804" s="4">
        <v>42</v>
      </c>
      <c r="E1804" s="4" t="s">
        <v>1451</v>
      </c>
      <c r="F1804" s="4">
        <v>0.701819956302643</v>
      </c>
      <c r="G1804" s="4" t="s">
        <v>1452</v>
      </c>
    </row>
    <row r="1805" spans="1:7">
      <c r="A1805" s="4" t="s">
        <v>6393</v>
      </c>
      <c r="B1805" s="4" t="s">
        <v>6394</v>
      </c>
      <c r="C1805" s="4" t="s">
        <v>464</v>
      </c>
      <c r="D1805" s="4">
        <v>35</v>
      </c>
      <c r="E1805" s="4" t="s">
        <v>6395</v>
      </c>
      <c r="F1805" s="4">
        <v>0.701819956302643</v>
      </c>
      <c r="G1805" s="4" t="s">
        <v>6396</v>
      </c>
    </row>
    <row r="1806" spans="1:7">
      <c r="A1806" s="4" t="s">
        <v>2652</v>
      </c>
      <c r="B1806" s="4" t="s">
        <v>2653</v>
      </c>
      <c r="C1806" s="4" t="s">
        <v>464</v>
      </c>
      <c r="D1806" s="4">
        <v>52</v>
      </c>
      <c r="E1806" s="4" t="s">
        <v>2654</v>
      </c>
      <c r="F1806" s="4">
        <v>0.699046730995178</v>
      </c>
      <c r="G1806" s="4" t="s">
        <v>2655</v>
      </c>
    </row>
    <row r="1807" spans="1:7">
      <c r="A1807" s="4" t="s">
        <v>378</v>
      </c>
      <c r="B1807" s="4" t="s">
        <v>179</v>
      </c>
      <c r="C1807" s="4" t="s">
        <v>464</v>
      </c>
      <c r="D1807" s="4">
        <v>44</v>
      </c>
      <c r="E1807" s="4" t="s">
        <v>2783</v>
      </c>
      <c r="F1807" s="4">
        <v>0.694507837295532</v>
      </c>
      <c r="G1807" s="4" t="s">
        <v>2784</v>
      </c>
    </row>
    <row r="1808" spans="1:7">
      <c r="A1808" s="4" t="s">
        <v>54550</v>
      </c>
      <c r="B1808" s="4" t="s">
        <v>54551</v>
      </c>
      <c r="C1808" s="4" t="s">
        <v>551</v>
      </c>
      <c r="D1808" s="4">
        <v>13</v>
      </c>
      <c r="E1808" s="4" t="s">
        <v>54552</v>
      </c>
      <c r="F1808" s="4">
        <v>0.693488955497742</v>
      </c>
      <c r="G1808" s="4" t="s">
        <v>54553</v>
      </c>
    </row>
    <row r="1809" spans="1:7">
      <c r="A1809" s="4" t="s">
        <v>5654</v>
      </c>
      <c r="B1809" s="4" t="s">
        <v>5655</v>
      </c>
      <c r="C1809" s="4" t="s">
        <v>464</v>
      </c>
      <c r="D1809" s="4">
        <v>46</v>
      </c>
      <c r="E1809" s="4" t="s">
        <v>5656</v>
      </c>
      <c r="F1809" s="4">
        <v>0.687173783779144</v>
      </c>
      <c r="G1809" s="4" t="s">
        <v>5657</v>
      </c>
    </row>
    <row r="1810" spans="1:7">
      <c r="A1810" s="4" t="s">
        <v>11219</v>
      </c>
      <c r="B1810" s="4" t="s">
        <v>11220</v>
      </c>
      <c r="C1810" s="4" t="s">
        <v>464</v>
      </c>
      <c r="D1810" s="4">
        <v>44</v>
      </c>
      <c r="E1810" s="4" t="s">
        <v>11221</v>
      </c>
      <c r="F1810" s="4">
        <v>0.684410572052002</v>
      </c>
      <c r="G1810" s="4" t="s">
        <v>11222</v>
      </c>
    </row>
    <row r="1811" spans="1:7">
      <c r="A1811" s="4" t="s">
        <v>1829</v>
      </c>
      <c r="B1811" s="4" t="s">
        <v>1830</v>
      </c>
      <c r="C1811" s="4" t="s">
        <v>464</v>
      </c>
      <c r="D1811" s="4">
        <v>47</v>
      </c>
      <c r="E1811" s="4" t="s">
        <v>1831</v>
      </c>
      <c r="F1811" s="4">
        <v>0.681580662727356</v>
      </c>
      <c r="G1811" s="4" t="s">
        <v>1832</v>
      </c>
    </row>
    <row r="1812" spans="1:7">
      <c r="A1812" s="4" t="s">
        <v>4134</v>
      </c>
      <c r="B1812" s="4" t="s">
        <v>4135</v>
      </c>
      <c r="C1812" s="4" t="s">
        <v>464</v>
      </c>
      <c r="D1812" s="4">
        <v>48</v>
      </c>
      <c r="E1812" s="4" t="s">
        <v>4136</v>
      </c>
      <c r="F1812" s="4">
        <v>0.67805689573288</v>
      </c>
      <c r="G1812" s="4" t="s">
        <v>4137</v>
      </c>
    </row>
    <row r="1813" spans="1:7">
      <c r="A1813" s="4" t="s">
        <v>21428</v>
      </c>
      <c r="B1813" s="4" t="s">
        <v>21429</v>
      </c>
      <c r="C1813" s="4" t="s">
        <v>464</v>
      </c>
      <c r="D1813" s="4">
        <v>46</v>
      </c>
      <c r="E1813" s="4" t="s">
        <v>21430</v>
      </c>
      <c r="F1813" s="4">
        <v>0.676999628543854</v>
      </c>
      <c r="G1813" s="4" t="s">
        <v>21431</v>
      </c>
    </row>
    <row r="1814" spans="1:7">
      <c r="A1814" s="4" t="s">
        <v>15431</v>
      </c>
      <c r="B1814" s="4" t="s">
        <v>15432</v>
      </c>
      <c r="C1814" s="4" t="s">
        <v>464</v>
      </c>
      <c r="D1814" s="4">
        <v>43</v>
      </c>
      <c r="E1814" s="4" t="s">
        <v>15433</v>
      </c>
      <c r="F1814" s="4">
        <v>0.671656370162964</v>
      </c>
      <c r="G1814" s="4" t="s">
        <v>15434</v>
      </c>
    </row>
    <row r="1815" spans="1:7">
      <c r="A1815" s="4" t="s">
        <v>44330</v>
      </c>
      <c r="B1815" s="4" t="s">
        <v>44331</v>
      </c>
      <c r="C1815" s="4" t="s">
        <v>464</v>
      </c>
      <c r="D1815" s="4">
        <v>42</v>
      </c>
      <c r="E1815" s="4" t="s">
        <v>44332</v>
      </c>
      <c r="F1815" s="4">
        <v>0.671656370162964</v>
      </c>
      <c r="G1815" s="4" t="s">
        <v>44333</v>
      </c>
    </row>
    <row r="1816" spans="1:7">
      <c r="A1816" s="4" t="s">
        <v>43818</v>
      </c>
      <c r="B1816" s="4" t="s">
        <v>43819</v>
      </c>
      <c r="C1816" s="4" t="s">
        <v>464</v>
      </c>
      <c r="D1816" s="4">
        <v>40</v>
      </c>
      <c r="E1816" s="4" t="s">
        <v>43820</v>
      </c>
      <c r="F1816" s="4">
        <v>0.671656370162964</v>
      </c>
      <c r="G1816" s="4" t="s">
        <v>43821</v>
      </c>
    </row>
    <row r="1817" spans="1:7">
      <c r="A1817" s="4" t="s">
        <v>5602</v>
      </c>
      <c r="B1817" s="4" t="s">
        <v>5603</v>
      </c>
      <c r="C1817" s="4" t="s">
        <v>464</v>
      </c>
      <c r="D1817" s="4">
        <v>48</v>
      </c>
      <c r="E1817" s="4" t="s">
        <v>5604</v>
      </c>
      <c r="F1817" s="4">
        <v>0.669446408748627</v>
      </c>
      <c r="G1817" s="4" t="s">
        <v>5605</v>
      </c>
    </row>
    <row r="1818" spans="1:7">
      <c r="A1818" s="4" t="s">
        <v>5598</v>
      </c>
      <c r="B1818" s="4" t="s">
        <v>5599</v>
      </c>
      <c r="C1818" s="4" t="s">
        <v>464</v>
      </c>
      <c r="D1818" s="4">
        <v>46</v>
      </c>
      <c r="E1818" s="4" t="s">
        <v>5600</v>
      </c>
      <c r="F1818" s="4">
        <v>0.669446408748627</v>
      </c>
      <c r="G1818" s="4" t="s">
        <v>5601</v>
      </c>
    </row>
    <row r="1819" spans="1:7">
      <c r="A1819" s="4" t="s">
        <v>18812</v>
      </c>
      <c r="B1819" s="4" t="s">
        <v>18813</v>
      </c>
      <c r="C1819" s="4" t="s">
        <v>464</v>
      </c>
      <c r="D1819" s="4">
        <v>45</v>
      </c>
      <c r="E1819" s="4" t="s">
        <v>18814</v>
      </c>
      <c r="F1819" s="4">
        <v>0.669446408748627</v>
      </c>
      <c r="G1819" s="4" t="s">
        <v>18815</v>
      </c>
    </row>
    <row r="1820" spans="1:7">
      <c r="A1820" s="4" t="s">
        <v>37572</v>
      </c>
      <c r="B1820" s="4" t="s">
        <v>37573</v>
      </c>
      <c r="C1820" s="4" t="s">
        <v>464</v>
      </c>
      <c r="D1820" s="4">
        <v>44</v>
      </c>
      <c r="E1820" s="4" t="s">
        <v>37574</v>
      </c>
      <c r="F1820" s="4">
        <v>0.669446408748627</v>
      </c>
      <c r="G1820" s="4" t="s">
        <v>37575</v>
      </c>
    </row>
    <row r="1821" spans="1:7">
      <c r="A1821" s="4" t="s">
        <v>25643</v>
      </c>
      <c r="B1821" s="4" t="s">
        <v>25644</v>
      </c>
      <c r="C1821" s="4" t="s">
        <v>464</v>
      </c>
      <c r="D1821" s="4">
        <v>44</v>
      </c>
      <c r="E1821" s="4" t="s">
        <v>25645</v>
      </c>
      <c r="F1821" s="4">
        <v>0.669446408748627</v>
      </c>
      <c r="G1821" s="4" t="s">
        <v>25646</v>
      </c>
    </row>
    <row r="1822" spans="1:7">
      <c r="A1822" s="4" t="s">
        <v>21308</v>
      </c>
      <c r="B1822" s="4" t="s">
        <v>21309</v>
      </c>
      <c r="C1822" s="4" t="s">
        <v>464</v>
      </c>
      <c r="D1822" s="4">
        <v>44</v>
      </c>
      <c r="E1822" s="4" t="s">
        <v>21310</v>
      </c>
      <c r="F1822" s="4">
        <v>0.669446408748627</v>
      </c>
      <c r="G1822" s="4" t="s">
        <v>21311</v>
      </c>
    </row>
    <row r="1823" spans="1:7">
      <c r="A1823" s="4" t="s">
        <v>8193</v>
      </c>
      <c r="B1823" s="4" t="s">
        <v>8194</v>
      </c>
      <c r="C1823" s="4" t="s">
        <v>464</v>
      </c>
      <c r="D1823" s="4">
        <v>44</v>
      </c>
      <c r="E1823" s="4" t="s">
        <v>8195</v>
      </c>
      <c r="F1823" s="4">
        <v>0.669446408748627</v>
      </c>
      <c r="G1823" s="4" t="s">
        <v>8196</v>
      </c>
    </row>
    <row r="1824" spans="1:7">
      <c r="A1824" s="4" t="s">
        <v>5725</v>
      </c>
      <c r="B1824" s="4" t="s">
        <v>5726</v>
      </c>
      <c r="C1824" s="4" t="s">
        <v>464</v>
      </c>
      <c r="D1824" s="4">
        <v>43</v>
      </c>
      <c r="E1824" s="4" t="s">
        <v>5727</v>
      </c>
      <c r="F1824" s="4">
        <v>0.669446408748627</v>
      </c>
      <c r="G1824" s="4" t="s">
        <v>5728</v>
      </c>
    </row>
    <row r="1825" spans="1:7">
      <c r="A1825" s="4" t="s">
        <v>31556</v>
      </c>
      <c r="B1825" s="4" t="s">
        <v>31557</v>
      </c>
      <c r="C1825" s="4" t="s">
        <v>464</v>
      </c>
      <c r="D1825" s="4">
        <v>43</v>
      </c>
      <c r="E1825" s="4" t="s">
        <v>31558</v>
      </c>
      <c r="F1825" s="4">
        <v>0.669446408748627</v>
      </c>
      <c r="G1825" s="4" t="s">
        <v>31559</v>
      </c>
    </row>
    <row r="1826" spans="1:7">
      <c r="A1826" s="4" t="s">
        <v>41870</v>
      </c>
      <c r="B1826" s="4" t="s">
        <v>41871</v>
      </c>
      <c r="C1826" s="4" t="s">
        <v>464</v>
      </c>
      <c r="D1826" s="4">
        <v>43</v>
      </c>
      <c r="E1826" s="4" t="s">
        <v>41872</v>
      </c>
      <c r="F1826" s="4">
        <v>0.669446408748627</v>
      </c>
      <c r="G1826" s="4" t="s">
        <v>41873</v>
      </c>
    </row>
    <row r="1827" spans="1:7">
      <c r="A1827" s="4" t="s">
        <v>5555</v>
      </c>
      <c r="B1827" s="4" t="s">
        <v>5556</v>
      </c>
      <c r="C1827" s="4" t="s">
        <v>464</v>
      </c>
      <c r="D1827" s="4">
        <v>43</v>
      </c>
      <c r="E1827" s="4" t="s">
        <v>5557</v>
      </c>
      <c r="F1827" s="4">
        <v>0.669446408748627</v>
      </c>
      <c r="G1827" s="4" t="s">
        <v>5558</v>
      </c>
    </row>
    <row r="1828" spans="1:7">
      <c r="A1828" s="4" t="s">
        <v>9933</v>
      </c>
      <c r="B1828" s="4" t="s">
        <v>9934</v>
      </c>
      <c r="C1828" s="4" t="s">
        <v>464</v>
      </c>
      <c r="D1828" s="4">
        <v>42</v>
      </c>
      <c r="E1828" s="4" t="s">
        <v>9935</v>
      </c>
      <c r="F1828" s="4">
        <v>0.669446408748627</v>
      </c>
      <c r="G1828" s="4" t="s">
        <v>9936</v>
      </c>
    </row>
    <row r="1829" spans="1:7">
      <c r="A1829" s="4" t="s">
        <v>11406</v>
      </c>
      <c r="B1829" s="4" t="s">
        <v>11407</v>
      </c>
      <c r="C1829" s="4" t="s">
        <v>464</v>
      </c>
      <c r="D1829" s="4">
        <v>42</v>
      </c>
      <c r="E1829" s="4" t="s">
        <v>11408</v>
      </c>
      <c r="F1829" s="4">
        <v>0.669446408748627</v>
      </c>
      <c r="G1829" s="4" t="s">
        <v>11409</v>
      </c>
    </row>
    <row r="1830" spans="1:7">
      <c r="A1830" s="4" t="s">
        <v>31316</v>
      </c>
      <c r="B1830" s="4" t="s">
        <v>31317</v>
      </c>
      <c r="C1830" s="4" t="s">
        <v>464</v>
      </c>
      <c r="D1830" s="4">
        <v>42</v>
      </c>
      <c r="E1830" s="4" t="s">
        <v>31318</v>
      </c>
      <c r="F1830" s="4">
        <v>0.669446408748627</v>
      </c>
      <c r="G1830" s="4" t="s">
        <v>31319</v>
      </c>
    </row>
    <row r="1831" spans="1:7">
      <c r="A1831" s="4" t="s">
        <v>44126</v>
      </c>
      <c r="B1831" s="4" t="s">
        <v>44127</v>
      </c>
      <c r="C1831" s="4" t="s">
        <v>464</v>
      </c>
      <c r="D1831" s="4">
        <v>42</v>
      </c>
      <c r="E1831" s="4" t="s">
        <v>44128</v>
      </c>
      <c r="F1831" s="4">
        <v>0.669446408748627</v>
      </c>
      <c r="G1831" s="4" t="s">
        <v>44129</v>
      </c>
    </row>
    <row r="1832" spans="1:7">
      <c r="A1832" s="4" t="s">
        <v>6679</v>
      </c>
      <c r="B1832" s="4" t="s">
        <v>6680</v>
      </c>
      <c r="C1832" s="4" t="s">
        <v>464</v>
      </c>
      <c r="D1832" s="4">
        <v>41</v>
      </c>
      <c r="E1832" s="4" t="s">
        <v>6681</v>
      </c>
      <c r="F1832" s="4">
        <v>0.669446408748627</v>
      </c>
      <c r="G1832" s="4" t="s">
        <v>6682</v>
      </c>
    </row>
    <row r="1833" spans="1:7">
      <c r="A1833" s="4" t="s">
        <v>32794</v>
      </c>
      <c r="B1833" s="4" t="s">
        <v>32795</v>
      </c>
      <c r="C1833" s="4" t="s">
        <v>464</v>
      </c>
      <c r="D1833" s="4">
        <v>41</v>
      </c>
      <c r="E1833" s="4" t="s">
        <v>32796</v>
      </c>
      <c r="F1833" s="4">
        <v>0.669446408748627</v>
      </c>
      <c r="G1833" s="4" t="s">
        <v>32797</v>
      </c>
    </row>
    <row r="1834" spans="1:7">
      <c r="A1834" s="4" t="s">
        <v>6587</v>
      </c>
      <c r="B1834" s="4" t="s">
        <v>6588</v>
      </c>
      <c r="C1834" s="4" t="s">
        <v>464</v>
      </c>
      <c r="D1834" s="4">
        <v>41</v>
      </c>
      <c r="E1834" s="4" t="s">
        <v>6589</v>
      </c>
      <c r="F1834" s="4">
        <v>0.669446408748627</v>
      </c>
      <c r="G1834" s="4" t="s">
        <v>6590</v>
      </c>
    </row>
    <row r="1835" spans="1:7">
      <c r="A1835" s="4" t="s">
        <v>26323</v>
      </c>
      <c r="B1835" s="4" t="s">
        <v>26324</v>
      </c>
      <c r="C1835" s="4" t="s">
        <v>464</v>
      </c>
      <c r="D1835" s="4">
        <v>41</v>
      </c>
      <c r="E1835" s="4" t="s">
        <v>26325</v>
      </c>
      <c r="F1835" s="4">
        <v>0.669446408748627</v>
      </c>
      <c r="G1835" s="4" t="s">
        <v>26326</v>
      </c>
    </row>
    <row r="1836" spans="1:7">
      <c r="A1836" s="4" t="s">
        <v>43646</v>
      </c>
      <c r="B1836" s="4" t="s">
        <v>43647</v>
      </c>
      <c r="C1836" s="4" t="s">
        <v>464</v>
      </c>
      <c r="D1836" s="4">
        <v>40</v>
      </c>
      <c r="E1836" s="4" t="s">
        <v>43648</v>
      </c>
      <c r="F1836" s="4">
        <v>0.669446408748627</v>
      </c>
      <c r="G1836" s="4" t="s">
        <v>43649</v>
      </c>
    </row>
    <row r="1837" spans="1:7">
      <c r="A1837" s="4" t="s">
        <v>27516</v>
      </c>
      <c r="B1837" s="4" t="s">
        <v>27517</v>
      </c>
      <c r="C1837" s="4" t="s">
        <v>464</v>
      </c>
      <c r="D1837" s="4">
        <v>40</v>
      </c>
      <c r="E1837" s="4" t="s">
        <v>27518</v>
      </c>
      <c r="F1837" s="4">
        <v>0.669446408748627</v>
      </c>
      <c r="G1837" s="4" t="s">
        <v>27519</v>
      </c>
    </row>
    <row r="1838" spans="1:7">
      <c r="A1838" s="4" t="s">
        <v>37948</v>
      </c>
      <c r="B1838" s="4" t="s">
        <v>37949</v>
      </c>
      <c r="C1838" s="4" t="s">
        <v>464</v>
      </c>
      <c r="D1838" s="4">
        <v>40</v>
      </c>
      <c r="E1838" s="4" t="s">
        <v>37950</v>
      </c>
      <c r="F1838" s="4">
        <v>0.669446408748627</v>
      </c>
      <c r="G1838" s="4" t="s">
        <v>37951</v>
      </c>
    </row>
    <row r="1839" spans="1:7">
      <c r="A1839" s="4" t="s">
        <v>30058</v>
      </c>
      <c r="B1839" s="4" t="s">
        <v>30059</v>
      </c>
      <c r="C1839" s="4" t="s">
        <v>464</v>
      </c>
      <c r="D1839" s="4">
        <v>40</v>
      </c>
      <c r="E1839" s="4" t="s">
        <v>30060</v>
      </c>
      <c r="F1839" s="4">
        <v>0.669446408748627</v>
      </c>
      <c r="G1839" s="4" t="s">
        <v>30061</v>
      </c>
    </row>
    <row r="1840" spans="1:7">
      <c r="A1840" s="4" t="s">
        <v>18377</v>
      </c>
      <c r="B1840" s="4" t="s">
        <v>18378</v>
      </c>
      <c r="C1840" s="4" t="s">
        <v>464</v>
      </c>
      <c r="D1840" s="4">
        <v>40</v>
      </c>
      <c r="E1840" s="4" t="s">
        <v>18379</v>
      </c>
      <c r="F1840" s="4">
        <v>0.669446408748627</v>
      </c>
      <c r="G1840" s="4" t="s">
        <v>18380</v>
      </c>
    </row>
    <row r="1841" spans="1:7">
      <c r="A1841" s="4" t="s">
        <v>26375</v>
      </c>
      <c r="B1841" s="4" t="s">
        <v>26376</v>
      </c>
      <c r="C1841" s="4" t="s">
        <v>464</v>
      </c>
      <c r="D1841" s="4">
        <v>40</v>
      </c>
      <c r="E1841" s="4" t="s">
        <v>26377</v>
      </c>
      <c r="F1841" s="4">
        <v>0.669446408748627</v>
      </c>
      <c r="G1841" s="4" t="s">
        <v>26378</v>
      </c>
    </row>
    <row r="1842" spans="1:7">
      <c r="A1842" s="4" t="s">
        <v>45808</v>
      </c>
      <c r="B1842" s="4" t="s">
        <v>45809</v>
      </c>
      <c r="C1842" s="4" t="s">
        <v>464</v>
      </c>
      <c r="D1842" s="4">
        <v>39</v>
      </c>
      <c r="E1842" s="4" t="s">
        <v>45810</v>
      </c>
      <c r="F1842" s="4">
        <v>0.669446408748627</v>
      </c>
      <c r="G1842" s="4" t="s">
        <v>45811</v>
      </c>
    </row>
    <row r="1843" spans="1:7">
      <c r="A1843" s="4" t="s">
        <v>18397</v>
      </c>
      <c r="B1843" s="4" t="s">
        <v>18398</v>
      </c>
      <c r="C1843" s="4" t="s">
        <v>464</v>
      </c>
      <c r="D1843" s="4">
        <v>39</v>
      </c>
      <c r="E1843" s="4" t="s">
        <v>18399</v>
      </c>
      <c r="F1843" s="4">
        <v>0.669446408748627</v>
      </c>
      <c r="G1843" s="4" t="s">
        <v>18400</v>
      </c>
    </row>
    <row r="1844" spans="1:7">
      <c r="A1844" s="4" t="s">
        <v>20965</v>
      </c>
      <c r="B1844" s="4" t="s">
        <v>20966</v>
      </c>
      <c r="C1844" s="4" t="s">
        <v>464</v>
      </c>
      <c r="D1844" s="4">
        <v>39</v>
      </c>
      <c r="E1844" s="4" t="s">
        <v>20967</v>
      </c>
      <c r="F1844" s="4">
        <v>0.669446408748627</v>
      </c>
      <c r="G1844" s="4" t="s">
        <v>20968</v>
      </c>
    </row>
    <row r="1845" spans="1:7">
      <c r="A1845" s="4" t="s">
        <v>44082</v>
      </c>
      <c r="B1845" s="4" t="s">
        <v>44083</v>
      </c>
      <c r="C1845" s="4" t="s">
        <v>464</v>
      </c>
      <c r="D1845" s="4">
        <v>38</v>
      </c>
      <c r="E1845" s="4" t="s">
        <v>44084</v>
      </c>
      <c r="F1845" s="4">
        <v>0.669446408748627</v>
      </c>
      <c r="G1845" s="4" t="s">
        <v>44085</v>
      </c>
    </row>
    <row r="1846" spans="1:7">
      <c r="A1846" s="4" t="s">
        <v>20537</v>
      </c>
      <c r="B1846" s="4" t="s">
        <v>20538</v>
      </c>
      <c r="C1846" s="4" t="s">
        <v>464</v>
      </c>
      <c r="D1846" s="4">
        <v>38</v>
      </c>
      <c r="E1846" s="4" t="s">
        <v>20539</v>
      </c>
      <c r="F1846" s="4">
        <v>0.669446408748627</v>
      </c>
      <c r="G1846" s="4" t="s">
        <v>20540</v>
      </c>
    </row>
    <row r="1847" spans="1:7">
      <c r="A1847" s="4" t="s">
        <v>43038</v>
      </c>
      <c r="B1847" s="4" t="s">
        <v>43039</v>
      </c>
      <c r="C1847" s="4" t="s">
        <v>464</v>
      </c>
      <c r="D1847" s="4">
        <v>38</v>
      </c>
      <c r="E1847" s="4" t="s">
        <v>43040</v>
      </c>
      <c r="F1847" s="4">
        <v>0.669446408748627</v>
      </c>
      <c r="G1847" s="4" t="s">
        <v>43041</v>
      </c>
    </row>
    <row r="1848" spans="1:7">
      <c r="A1848" s="4" t="s">
        <v>31792</v>
      </c>
      <c r="B1848" s="4" t="s">
        <v>31793</v>
      </c>
      <c r="C1848" s="4" t="s">
        <v>464</v>
      </c>
      <c r="D1848" s="4">
        <v>38</v>
      </c>
      <c r="E1848" s="4" t="s">
        <v>31794</v>
      </c>
      <c r="F1848" s="4">
        <v>0.669446408748627</v>
      </c>
      <c r="G1848" s="4" t="s">
        <v>31795</v>
      </c>
    </row>
    <row r="1849" spans="1:7">
      <c r="A1849" s="4" t="s">
        <v>41418</v>
      </c>
      <c r="B1849" s="4" t="s">
        <v>41419</v>
      </c>
      <c r="C1849" s="4" t="s">
        <v>464</v>
      </c>
      <c r="D1849" s="4">
        <v>38</v>
      </c>
      <c r="E1849" s="4" t="s">
        <v>41420</v>
      </c>
      <c r="F1849" s="4">
        <v>0.669446408748627</v>
      </c>
      <c r="G1849" s="4" t="s">
        <v>41421</v>
      </c>
    </row>
    <row r="1850" spans="1:7">
      <c r="A1850" s="4" t="s">
        <v>43074</v>
      </c>
      <c r="B1850" s="4" t="s">
        <v>43075</v>
      </c>
      <c r="C1850" s="4" t="s">
        <v>464</v>
      </c>
      <c r="D1850" s="4">
        <v>38</v>
      </c>
      <c r="E1850" s="4" t="s">
        <v>43076</v>
      </c>
      <c r="F1850" s="4">
        <v>0.669446408748627</v>
      </c>
      <c r="G1850" s="4" t="s">
        <v>43077</v>
      </c>
    </row>
    <row r="1851" spans="1:7">
      <c r="A1851" s="4" t="s">
        <v>12834</v>
      </c>
      <c r="B1851" s="4" t="s">
        <v>12835</v>
      </c>
      <c r="C1851" s="4" t="s">
        <v>464</v>
      </c>
      <c r="D1851" s="4">
        <v>38</v>
      </c>
      <c r="E1851" s="4" t="s">
        <v>12836</v>
      </c>
      <c r="F1851" s="4">
        <v>0.669446408748627</v>
      </c>
      <c r="G1851" s="4" t="s">
        <v>12837</v>
      </c>
    </row>
    <row r="1852" spans="1:7">
      <c r="A1852" s="4" t="s">
        <v>43370</v>
      </c>
      <c r="B1852" s="4" t="s">
        <v>43371</v>
      </c>
      <c r="C1852" s="4" t="s">
        <v>464</v>
      </c>
      <c r="D1852" s="4">
        <v>38</v>
      </c>
      <c r="E1852" s="4" t="s">
        <v>43372</v>
      </c>
      <c r="F1852" s="4">
        <v>0.669446408748627</v>
      </c>
      <c r="G1852" s="4" t="s">
        <v>43373</v>
      </c>
    </row>
    <row r="1853" spans="1:7">
      <c r="A1853" s="4" t="s">
        <v>54554</v>
      </c>
      <c r="B1853" s="4" t="s">
        <v>54555</v>
      </c>
      <c r="C1853" s="4" t="s">
        <v>464</v>
      </c>
      <c r="D1853" s="4">
        <v>38</v>
      </c>
      <c r="E1853" s="4" t="s">
        <v>54556</v>
      </c>
      <c r="F1853" s="4">
        <v>0.669446408748627</v>
      </c>
      <c r="G1853" s="4" t="s">
        <v>54557</v>
      </c>
    </row>
    <row r="1854" spans="1:7">
      <c r="A1854" s="4" t="s">
        <v>26773</v>
      </c>
      <c r="B1854" s="4" t="s">
        <v>26774</v>
      </c>
      <c r="C1854" s="4" t="s">
        <v>464</v>
      </c>
      <c r="D1854" s="4">
        <v>38</v>
      </c>
      <c r="E1854" s="4" t="s">
        <v>26775</v>
      </c>
      <c r="F1854" s="4">
        <v>0.669446408748627</v>
      </c>
      <c r="G1854" s="4" t="s">
        <v>26776</v>
      </c>
    </row>
    <row r="1855" spans="1:7">
      <c r="A1855" s="4" t="s">
        <v>30318</v>
      </c>
      <c r="B1855" s="4" t="s">
        <v>30319</v>
      </c>
      <c r="C1855" s="4" t="s">
        <v>464</v>
      </c>
      <c r="D1855" s="4">
        <v>38</v>
      </c>
      <c r="E1855" s="4" t="s">
        <v>30320</v>
      </c>
      <c r="F1855" s="4">
        <v>0.669446408748627</v>
      </c>
      <c r="G1855" s="4" t="s">
        <v>30321</v>
      </c>
    </row>
    <row r="1856" spans="1:7">
      <c r="A1856" s="4" t="s">
        <v>54558</v>
      </c>
      <c r="B1856" s="4" t="s">
        <v>54559</v>
      </c>
      <c r="C1856" s="4" t="s">
        <v>464</v>
      </c>
      <c r="D1856" s="4">
        <v>38</v>
      </c>
      <c r="E1856" s="4" t="s">
        <v>54560</v>
      </c>
      <c r="F1856" s="4">
        <v>0.669446408748627</v>
      </c>
      <c r="G1856" s="4" t="s">
        <v>54561</v>
      </c>
    </row>
    <row r="1857" spans="1:7">
      <c r="A1857" s="4" t="s">
        <v>23712</v>
      </c>
      <c r="B1857" s="4" t="s">
        <v>23713</v>
      </c>
      <c r="C1857" s="4" t="s">
        <v>464</v>
      </c>
      <c r="D1857" s="4">
        <v>37</v>
      </c>
      <c r="E1857" s="4" t="s">
        <v>23714</v>
      </c>
      <c r="F1857" s="4">
        <v>0.669446408748627</v>
      </c>
      <c r="G1857" s="4" t="s">
        <v>23715</v>
      </c>
    </row>
    <row r="1858" spans="1:7">
      <c r="A1858" s="4" t="s">
        <v>48532</v>
      </c>
      <c r="B1858" s="4" t="s">
        <v>48533</v>
      </c>
      <c r="C1858" s="4" t="s">
        <v>464</v>
      </c>
      <c r="D1858" s="4">
        <v>37</v>
      </c>
      <c r="E1858" s="4" t="s">
        <v>48534</v>
      </c>
      <c r="F1858" s="4">
        <v>0.669446408748627</v>
      </c>
      <c r="G1858" s="4" t="s">
        <v>48535</v>
      </c>
    </row>
    <row r="1859" spans="1:7">
      <c r="A1859" s="4" t="s">
        <v>25839</v>
      </c>
      <c r="B1859" s="4" t="s">
        <v>25840</v>
      </c>
      <c r="C1859" s="4" t="s">
        <v>464</v>
      </c>
      <c r="D1859" s="4">
        <v>37</v>
      </c>
      <c r="E1859" s="4" t="s">
        <v>25841</v>
      </c>
      <c r="F1859" s="4">
        <v>0.669446408748627</v>
      </c>
      <c r="G1859" s="4" t="s">
        <v>25842</v>
      </c>
    </row>
    <row r="1860" spans="1:7">
      <c r="A1860" s="4" t="s">
        <v>54562</v>
      </c>
      <c r="B1860" s="4" t="s">
        <v>54563</v>
      </c>
      <c r="C1860" s="4" t="s">
        <v>464</v>
      </c>
      <c r="D1860" s="4">
        <v>37</v>
      </c>
      <c r="E1860" s="4" t="s">
        <v>54564</v>
      </c>
      <c r="F1860" s="4">
        <v>0.669446408748627</v>
      </c>
      <c r="G1860" s="4" t="s">
        <v>54565</v>
      </c>
    </row>
    <row r="1861" spans="1:7">
      <c r="A1861" s="4" t="s">
        <v>34015</v>
      </c>
      <c r="B1861" s="4" t="s">
        <v>34016</v>
      </c>
      <c r="C1861" s="4" t="s">
        <v>464</v>
      </c>
      <c r="D1861" s="4">
        <v>37</v>
      </c>
      <c r="E1861" s="4" t="s">
        <v>34017</v>
      </c>
      <c r="F1861" s="4">
        <v>0.669446408748627</v>
      </c>
      <c r="G1861" s="4" t="s">
        <v>34018</v>
      </c>
    </row>
    <row r="1862" spans="1:7">
      <c r="A1862" s="4" t="s">
        <v>25387</v>
      </c>
      <c r="B1862" s="4" t="s">
        <v>25388</v>
      </c>
      <c r="C1862" s="4" t="s">
        <v>464</v>
      </c>
      <c r="D1862" s="4">
        <v>37</v>
      </c>
      <c r="E1862" s="4" t="s">
        <v>25389</v>
      </c>
      <c r="F1862" s="4">
        <v>0.669446408748627</v>
      </c>
      <c r="G1862" s="4" t="s">
        <v>25390</v>
      </c>
    </row>
    <row r="1863" spans="1:7">
      <c r="A1863" s="4" t="s">
        <v>54566</v>
      </c>
      <c r="B1863" s="4" t="s">
        <v>54567</v>
      </c>
      <c r="C1863" s="4" t="s">
        <v>464</v>
      </c>
      <c r="D1863" s="4">
        <v>37</v>
      </c>
      <c r="E1863" s="4" t="s">
        <v>54568</v>
      </c>
      <c r="F1863" s="4">
        <v>0.669446408748627</v>
      </c>
      <c r="G1863" s="4" t="s">
        <v>54569</v>
      </c>
    </row>
    <row r="1864" spans="1:7">
      <c r="A1864" s="4" t="s">
        <v>29503</v>
      </c>
      <c r="B1864" s="4" t="s">
        <v>29504</v>
      </c>
      <c r="C1864" s="4" t="s">
        <v>464</v>
      </c>
      <c r="D1864" s="4">
        <v>37</v>
      </c>
      <c r="E1864" s="4" t="s">
        <v>29505</v>
      </c>
      <c r="F1864" s="4">
        <v>0.669446408748627</v>
      </c>
      <c r="G1864" s="4" t="s">
        <v>29506</v>
      </c>
    </row>
    <row r="1865" spans="1:7">
      <c r="A1865" s="4" t="s">
        <v>45760</v>
      </c>
      <c r="B1865" s="4" t="s">
        <v>45761</v>
      </c>
      <c r="C1865" s="4" t="s">
        <v>464</v>
      </c>
      <c r="D1865" s="4">
        <v>37</v>
      </c>
      <c r="E1865" s="4" t="s">
        <v>45762</v>
      </c>
      <c r="F1865" s="4">
        <v>0.669446408748627</v>
      </c>
      <c r="G1865" s="4" t="s">
        <v>45763</v>
      </c>
    </row>
    <row r="1866" spans="1:7">
      <c r="A1866" s="4" t="s">
        <v>10511</v>
      </c>
      <c r="B1866" s="4" t="s">
        <v>10512</v>
      </c>
      <c r="C1866" s="4" t="s">
        <v>464</v>
      </c>
      <c r="D1866" s="4">
        <v>37</v>
      </c>
      <c r="E1866" s="4" t="s">
        <v>10513</v>
      </c>
      <c r="F1866" s="4">
        <v>0.669446408748627</v>
      </c>
      <c r="G1866" s="4" t="s">
        <v>10514</v>
      </c>
    </row>
    <row r="1867" spans="1:7">
      <c r="A1867" s="4" t="s">
        <v>43126</v>
      </c>
      <c r="B1867" s="4" t="s">
        <v>43127</v>
      </c>
      <c r="C1867" s="4" t="s">
        <v>464</v>
      </c>
      <c r="D1867" s="4">
        <v>37</v>
      </c>
      <c r="E1867" s="4" t="s">
        <v>43128</v>
      </c>
      <c r="F1867" s="4">
        <v>0.669446408748627</v>
      </c>
      <c r="G1867" s="4" t="s">
        <v>43129</v>
      </c>
    </row>
    <row r="1868" spans="1:7">
      <c r="A1868" s="4" t="s">
        <v>28116</v>
      </c>
      <c r="B1868" s="4" t="s">
        <v>28117</v>
      </c>
      <c r="C1868" s="4" t="s">
        <v>464</v>
      </c>
      <c r="D1868" s="4">
        <v>37</v>
      </c>
      <c r="E1868" s="4" t="s">
        <v>28118</v>
      </c>
      <c r="F1868" s="4">
        <v>0.669446408748627</v>
      </c>
      <c r="G1868" s="4" t="s">
        <v>28119</v>
      </c>
    </row>
    <row r="1869" spans="1:7">
      <c r="A1869" s="4" t="s">
        <v>54570</v>
      </c>
      <c r="B1869" s="4" t="s">
        <v>54571</v>
      </c>
      <c r="C1869" s="4" t="s">
        <v>464</v>
      </c>
      <c r="D1869" s="4">
        <v>36</v>
      </c>
      <c r="E1869" s="4" t="s">
        <v>54572</v>
      </c>
      <c r="F1869" s="4">
        <v>0.669446408748627</v>
      </c>
      <c r="G1869" s="4" t="s">
        <v>54573</v>
      </c>
    </row>
    <row r="1870" spans="1:7">
      <c r="A1870" s="4" t="s">
        <v>54574</v>
      </c>
      <c r="B1870" s="4" t="s">
        <v>54575</v>
      </c>
      <c r="C1870" s="4" t="s">
        <v>464</v>
      </c>
      <c r="D1870" s="4">
        <v>36</v>
      </c>
      <c r="E1870" s="4" t="s">
        <v>54576</v>
      </c>
      <c r="F1870" s="4">
        <v>0.669446408748627</v>
      </c>
      <c r="G1870" s="4" t="s">
        <v>54577</v>
      </c>
    </row>
    <row r="1871" spans="1:7">
      <c r="A1871" s="4" t="s">
        <v>23848</v>
      </c>
      <c r="B1871" s="4" t="s">
        <v>23849</v>
      </c>
      <c r="C1871" s="4" t="s">
        <v>464</v>
      </c>
      <c r="D1871" s="4">
        <v>36</v>
      </c>
      <c r="E1871" s="4" t="s">
        <v>23850</v>
      </c>
      <c r="F1871" s="4">
        <v>0.669446408748627</v>
      </c>
      <c r="G1871" s="4" t="s">
        <v>23851</v>
      </c>
    </row>
    <row r="1872" spans="1:7">
      <c r="A1872" s="4" t="s">
        <v>54578</v>
      </c>
      <c r="B1872" s="4" t="s">
        <v>54579</v>
      </c>
      <c r="C1872" s="4" t="s">
        <v>464</v>
      </c>
      <c r="D1872" s="4">
        <v>36</v>
      </c>
      <c r="E1872" s="4" t="s">
        <v>54580</v>
      </c>
      <c r="F1872" s="4">
        <v>0.669446408748627</v>
      </c>
      <c r="G1872" s="4" t="s">
        <v>54581</v>
      </c>
    </row>
    <row r="1873" spans="1:7">
      <c r="A1873" s="4" t="s">
        <v>54582</v>
      </c>
      <c r="B1873" s="4" t="s">
        <v>54583</v>
      </c>
      <c r="C1873" s="4" t="s">
        <v>464</v>
      </c>
      <c r="D1873" s="4">
        <v>36</v>
      </c>
      <c r="E1873" s="4" t="s">
        <v>54584</v>
      </c>
      <c r="F1873" s="4">
        <v>0.669446408748627</v>
      </c>
      <c r="G1873" s="4" t="s">
        <v>54585</v>
      </c>
    </row>
    <row r="1874" spans="1:7">
      <c r="A1874" s="4" t="s">
        <v>54586</v>
      </c>
      <c r="B1874" s="4" t="s">
        <v>54587</v>
      </c>
      <c r="C1874" s="4" t="s">
        <v>464</v>
      </c>
      <c r="D1874" s="4">
        <v>36</v>
      </c>
      <c r="E1874" s="4" t="s">
        <v>54588</v>
      </c>
      <c r="F1874" s="4">
        <v>0.669446408748627</v>
      </c>
      <c r="G1874" s="4" t="s">
        <v>54589</v>
      </c>
    </row>
    <row r="1875" spans="1:7">
      <c r="A1875" s="4" t="s">
        <v>54590</v>
      </c>
      <c r="B1875" s="4" t="s">
        <v>54591</v>
      </c>
      <c r="C1875" s="4" t="s">
        <v>464</v>
      </c>
      <c r="D1875" s="4">
        <v>36</v>
      </c>
      <c r="E1875" s="4" t="s">
        <v>54592</v>
      </c>
      <c r="F1875" s="4">
        <v>0.669446408748627</v>
      </c>
      <c r="G1875" s="4" t="s">
        <v>54593</v>
      </c>
    </row>
    <row r="1876" spans="1:7">
      <c r="A1876" s="4" t="s">
        <v>26031</v>
      </c>
      <c r="B1876" s="4" t="s">
        <v>26032</v>
      </c>
      <c r="C1876" s="4" t="s">
        <v>464</v>
      </c>
      <c r="D1876" s="4">
        <v>36</v>
      </c>
      <c r="E1876" s="4" t="s">
        <v>26033</v>
      </c>
      <c r="F1876" s="4">
        <v>0.669446408748627</v>
      </c>
      <c r="G1876" s="4" t="s">
        <v>26034</v>
      </c>
    </row>
    <row r="1877" spans="1:7">
      <c r="A1877" s="4" t="s">
        <v>21886</v>
      </c>
      <c r="B1877" s="4" t="s">
        <v>21887</v>
      </c>
      <c r="C1877" s="4" t="s">
        <v>464</v>
      </c>
      <c r="D1877" s="4">
        <v>36</v>
      </c>
      <c r="E1877" s="4" t="s">
        <v>21888</v>
      </c>
      <c r="F1877" s="4">
        <v>0.669446408748627</v>
      </c>
      <c r="G1877" s="4" t="s">
        <v>21889</v>
      </c>
    </row>
    <row r="1878" spans="1:7">
      <c r="A1878" s="4" t="s">
        <v>54594</v>
      </c>
      <c r="B1878" s="4" t="s">
        <v>54595</v>
      </c>
      <c r="C1878" s="4" t="s">
        <v>464</v>
      </c>
      <c r="D1878" s="4">
        <v>35</v>
      </c>
      <c r="E1878" s="4" t="s">
        <v>54596</v>
      </c>
      <c r="F1878" s="4">
        <v>0.669446408748627</v>
      </c>
      <c r="G1878" s="4" t="s">
        <v>54597</v>
      </c>
    </row>
    <row r="1879" spans="1:7">
      <c r="A1879" s="4" t="s">
        <v>48795</v>
      </c>
      <c r="B1879" s="4" t="s">
        <v>48796</v>
      </c>
      <c r="C1879" s="4" t="s">
        <v>464</v>
      </c>
      <c r="D1879" s="4">
        <v>35</v>
      </c>
      <c r="E1879" s="4" t="s">
        <v>48797</v>
      </c>
      <c r="F1879" s="4">
        <v>0.669446408748627</v>
      </c>
      <c r="G1879" s="4" t="s">
        <v>48798</v>
      </c>
    </row>
    <row r="1880" spans="1:7">
      <c r="A1880" s="4" t="s">
        <v>54598</v>
      </c>
      <c r="B1880" s="4" t="s">
        <v>54599</v>
      </c>
      <c r="C1880" s="4" t="s">
        <v>464</v>
      </c>
      <c r="D1880" s="4">
        <v>35</v>
      </c>
      <c r="E1880" s="4" t="s">
        <v>54600</v>
      </c>
      <c r="F1880" s="4">
        <v>0.669446408748627</v>
      </c>
      <c r="G1880" s="4" t="s">
        <v>54601</v>
      </c>
    </row>
    <row r="1881" spans="1:7">
      <c r="A1881" s="4" t="s">
        <v>22556</v>
      </c>
      <c r="B1881" s="4" t="s">
        <v>22557</v>
      </c>
      <c r="C1881" s="4" t="s">
        <v>464</v>
      </c>
      <c r="D1881" s="4">
        <v>35</v>
      </c>
      <c r="E1881" s="4" t="s">
        <v>22558</v>
      </c>
      <c r="F1881" s="4">
        <v>0.669446408748627</v>
      </c>
      <c r="G1881" s="4" t="s">
        <v>22559</v>
      </c>
    </row>
    <row r="1882" spans="1:7">
      <c r="A1882" s="4" t="s">
        <v>24853</v>
      </c>
      <c r="B1882" s="4" t="s">
        <v>24854</v>
      </c>
      <c r="C1882" s="4" t="s">
        <v>464</v>
      </c>
      <c r="D1882" s="4">
        <v>34</v>
      </c>
      <c r="E1882" s="4" t="s">
        <v>24855</v>
      </c>
      <c r="F1882" s="4">
        <v>0.669446408748627</v>
      </c>
      <c r="G1882" s="4" t="s">
        <v>24856</v>
      </c>
    </row>
    <row r="1883" spans="1:7">
      <c r="A1883" s="4" t="s">
        <v>33912</v>
      </c>
      <c r="B1883" s="4" t="s">
        <v>33913</v>
      </c>
      <c r="C1883" s="4" t="s">
        <v>464</v>
      </c>
      <c r="D1883" s="4">
        <v>34</v>
      </c>
      <c r="E1883" s="4" t="s">
        <v>33914</v>
      </c>
      <c r="F1883" s="4">
        <v>0.669446408748627</v>
      </c>
      <c r="G1883" s="4" t="s">
        <v>33915</v>
      </c>
    </row>
    <row r="1884" spans="1:7">
      <c r="A1884" s="4" t="s">
        <v>54602</v>
      </c>
      <c r="B1884" s="4" t="s">
        <v>54603</v>
      </c>
      <c r="C1884" s="4" t="s">
        <v>464</v>
      </c>
      <c r="D1884" s="4">
        <v>34</v>
      </c>
      <c r="E1884" s="4" t="s">
        <v>54604</v>
      </c>
      <c r="F1884" s="4">
        <v>0.669446408748627</v>
      </c>
      <c r="G1884" s="4" t="s">
        <v>54605</v>
      </c>
    </row>
    <row r="1885" spans="1:7">
      <c r="A1885" s="4" t="s">
        <v>39709</v>
      </c>
      <c r="B1885" s="4" t="s">
        <v>39710</v>
      </c>
      <c r="C1885" s="4" t="s">
        <v>464</v>
      </c>
      <c r="D1885" s="4">
        <v>34</v>
      </c>
      <c r="E1885" s="4" t="s">
        <v>39711</v>
      </c>
      <c r="F1885" s="4">
        <v>0.669446408748627</v>
      </c>
      <c r="G1885" s="4" t="s">
        <v>39712</v>
      </c>
    </row>
    <row r="1886" spans="1:7">
      <c r="A1886" s="4" t="s">
        <v>54606</v>
      </c>
      <c r="B1886" s="4" t="s">
        <v>54607</v>
      </c>
      <c r="C1886" s="4" t="s">
        <v>464</v>
      </c>
      <c r="D1886" s="4">
        <v>34</v>
      </c>
      <c r="E1886" s="4" t="s">
        <v>54608</v>
      </c>
      <c r="F1886" s="4">
        <v>0.669446408748627</v>
      </c>
      <c r="G1886" s="4" t="s">
        <v>54609</v>
      </c>
    </row>
    <row r="1887" spans="1:7">
      <c r="A1887" s="4" t="s">
        <v>54610</v>
      </c>
      <c r="B1887" s="4" t="s">
        <v>54611</v>
      </c>
      <c r="C1887" s="4" t="s">
        <v>464</v>
      </c>
      <c r="D1887" s="4">
        <v>34</v>
      </c>
      <c r="E1887" s="4" t="s">
        <v>54612</v>
      </c>
      <c r="F1887" s="4">
        <v>0.669446408748627</v>
      </c>
      <c r="G1887" s="4" t="s">
        <v>54613</v>
      </c>
    </row>
    <row r="1888" spans="1:7">
      <c r="A1888" s="4" t="s">
        <v>54614</v>
      </c>
      <c r="B1888" s="4" t="s">
        <v>54615</v>
      </c>
      <c r="C1888" s="4" t="s">
        <v>464</v>
      </c>
      <c r="D1888" s="4">
        <v>34</v>
      </c>
      <c r="E1888" s="4" t="s">
        <v>54616</v>
      </c>
      <c r="F1888" s="4">
        <v>0.669446408748627</v>
      </c>
      <c r="G1888" s="4" t="s">
        <v>54617</v>
      </c>
    </row>
    <row r="1889" spans="1:7">
      <c r="A1889" s="4" t="s">
        <v>51145</v>
      </c>
      <c r="B1889" s="4" t="s">
        <v>51146</v>
      </c>
      <c r="C1889" s="4" t="s">
        <v>464</v>
      </c>
      <c r="D1889" s="4">
        <v>34</v>
      </c>
      <c r="E1889" s="4" t="s">
        <v>51147</v>
      </c>
      <c r="F1889" s="4">
        <v>0.669446408748627</v>
      </c>
      <c r="G1889" s="4" t="s">
        <v>51148</v>
      </c>
    </row>
    <row r="1890" spans="1:7">
      <c r="A1890" s="4" t="s">
        <v>12802</v>
      </c>
      <c r="B1890" s="4" t="s">
        <v>12803</v>
      </c>
      <c r="C1890" s="4" t="s">
        <v>464</v>
      </c>
      <c r="D1890" s="4">
        <v>34</v>
      </c>
      <c r="E1890" s="4" t="s">
        <v>12804</v>
      </c>
      <c r="F1890" s="4">
        <v>0.669446408748627</v>
      </c>
      <c r="G1890" s="4" t="s">
        <v>12805</v>
      </c>
    </row>
    <row r="1891" spans="1:7">
      <c r="A1891" s="4" t="s">
        <v>54618</v>
      </c>
      <c r="B1891" s="4" t="s">
        <v>54619</v>
      </c>
      <c r="C1891" s="4" t="s">
        <v>464</v>
      </c>
      <c r="D1891" s="4">
        <v>34</v>
      </c>
      <c r="E1891" s="4" t="s">
        <v>54620</v>
      </c>
      <c r="F1891" s="4">
        <v>0.669446408748627</v>
      </c>
      <c r="G1891" s="4" t="s">
        <v>54621</v>
      </c>
    </row>
    <row r="1892" spans="1:7">
      <c r="A1892" s="4" t="s">
        <v>54622</v>
      </c>
      <c r="B1892" s="4" t="s">
        <v>54623</v>
      </c>
      <c r="C1892" s="4" t="s">
        <v>464</v>
      </c>
      <c r="D1892" s="4">
        <v>34</v>
      </c>
      <c r="E1892" s="4" t="s">
        <v>54624</v>
      </c>
      <c r="F1892" s="4">
        <v>0.669446408748627</v>
      </c>
      <c r="G1892" s="4" t="s">
        <v>54625</v>
      </c>
    </row>
    <row r="1893" spans="1:7">
      <c r="A1893" s="4" t="s">
        <v>54626</v>
      </c>
      <c r="B1893" s="4" t="s">
        <v>54627</v>
      </c>
      <c r="C1893" s="4" t="s">
        <v>464</v>
      </c>
      <c r="D1893" s="4">
        <v>33</v>
      </c>
      <c r="E1893" s="4" t="s">
        <v>54628</v>
      </c>
      <c r="F1893" s="4">
        <v>0.669446408748627</v>
      </c>
      <c r="G1893" s="4" t="s">
        <v>54629</v>
      </c>
    </row>
    <row r="1894" spans="1:7">
      <c r="A1894" s="4" t="s">
        <v>54630</v>
      </c>
      <c r="B1894" s="4" t="s">
        <v>54631</v>
      </c>
      <c r="C1894" s="4" t="s">
        <v>464</v>
      </c>
      <c r="D1894" s="4">
        <v>33</v>
      </c>
      <c r="E1894" s="4" t="s">
        <v>54632</v>
      </c>
      <c r="F1894" s="4">
        <v>0.669446408748627</v>
      </c>
      <c r="G1894" s="4" t="s">
        <v>54633</v>
      </c>
    </row>
    <row r="1895" spans="1:7">
      <c r="A1895" s="4" t="s">
        <v>50434</v>
      </c>
      <c r="B1895" s="4" t="s">
        <v>50435</v>
      </c>
      <c r="C1895" s="4" t="s">
        <v>464</v>
      </c>
      <c r="D1895" s="4">
        <v>33</v>
      </c>
      <c r="E1895" s="4" t="s">
        <v>50436</v>
      </c>
      <c r="F1895" s="4">
        <v>0.669446408748627</v>
      </c>
      <c r="G1895" s="4" t="s">
        <v>50437</v>
      </c>
    </row>
    <row r="1896" spans="1:7">
      <c r="A1896" s="4" t="s">
        <v>25795</v>
      </c>
      <c r="B1896" s="4" t="s">
        <v>25796</v>
      </c>
      <c r="C1896" s="4" t="s">
        <v>464</v>
      </c>
      <c r="D1896" s="4">
        <v>33</v>
      </c>
      <c r="E1896" s="4" t="s">
        <v>25797</v>
      </c>
      <c r="F1896" s="4">
        <v>0.669446408748627</v>
      </c>
      <c r="G1896" s="4" t="s">
        <v>25798</v>
      </c>
    </row>
    <row r="1897" spans="1:7">
      <c r="A1897" s="4" t="s">
        <v>29044</v>
      </c>
      <c r="B1897" s="4" t="s">
        <v>29045</v>
      </c>
      <c r="C1897" s="4" t="s">
        <v>464</v>
      </c>
      <c r="D1897" s="4">
        <v>33</v>
      </c>
      <c r="E1897" s="4" t="s">
        <v>29046</v>
      </c>
      <c r="F1897" s="4">
        <v>0.669446408748627</v>
      </c>
      <c r="G1897" s="4" t="s">
        <v>29047</v>
      </c>
    </row>
    <row r="1898" spans="1:7">
      <c r="A1898" s="4" t="s">
        <v>54634</v>
      </c>
      <c r="B1898" s="4" t="s">
        <v>54635</v>
      </c>
      <c r="C1898" s="4" t="s">
        <v>464</v>
      </c>
      <c r="D1898" s="4">
        <v>33</v>
      </c>
      <c r="E1898" s="4" t="s">
        <v>54636</v>
      </c>
      <c r="F1898" s="4">
        <v>0.669446408748627</v>
      </c>
      <c r="G1898" s="4" t="s">
        <v>54637</v>
      </c>
    </row>
    <row r="1899" spans="1:7">
      <c r="A1899" s="4" t="s">
        <v>54638</v>
      </c>
      <c r="B1899" s="4" t="s">
        <v>54639</v>
      </c>
      <c r="C1899" s="4" t="s">
        <v>464</v>
      </c>
      <c r="D1899" s="4">
        <v>33</v>
      </c>
      <c r="E1899" s="4" t="s">
        <v>54640</v>
      </c>
      <c r="F1899" s="4">
        <v>0.669446408748627</v>
      </c>
      <c r="G1899" s="4" t="s">
        <v>54641</v>
      </c>
    </row>
    <row r="1900" spans="1:7">
      <c r="A1900" s="4" t="s">
        <v>25527</v>
      </c>
      <c r="B1900" s="4" t="s">
        <v>25528</v>
      </c>
      <c r="C1900" s="4" t="s">
        <v>464</v>
      </c>
      <c r="D1900" s="4">
        <v>32</v>
      </c>
      <c r="E1900" s="4" t="s">
        <v>25529</v>
      </c>
      <c r="F1900" s="4">
        <v>0.669446408748627</v>
      </c>
      <c r="G1900" s="4" t="s">
        <v>25530</v>
      </c>
    </row>
    <row r="1901" spans="1:7">
      <c r="A1901" s="4" t="s">
        <v>54642</v>
      </c>
      <c r="B1901" s="4" t="s">
        <v>54643</v>
      </c>
      <c r="C1901" s="4" t="s">
        <v>464</v>
      </c>
      <c r="D1901" s="4">
        <v>32</v>
      </c>
      <c r="E1901" s="4" t="s">
        <v>54644</v>
      </c>
      <c r="F1901" s="4">
        <v>0.669446408748627</v>
      </c>
      <c r="G1901" s="4" t="s">
        <v>54645</v>
      </c>
    </row>
    <row r="1902" spans="1:7">
      <c r="A1902" s="4" t="s">
        <v>54646</v>
      </c>
      <c r="B1902" s="4" t="s">
        <v>54647</v>
      </c>
      <c r="C1902" s="4" t="s">
        <v>464</v>
      </c>
      <c r="D1902" s="4">
        <v>32</v>
      </c>
      <c r="E1902" s="4" t="s">
        <v>54648</v>
      </c>
      <c r="F1902" s="4">
        <v>0.669446408748627</v>
      </c>
      <c r="G1902" s="4" t="s">
        <v>54649</v>
      </c>
    </row>
    <row r="1903" spans="1:7">
      <c r="A1903" s="4" t="s">
        <v>54650</v>
      </c>
      <c r="B1903" s="4" t="s">
        <v>54651</v>
      </c>
      <c r="C1903" s="4" t="s">
        <v>464</v>
      </c>
      <c r="D1903" s="4">
        <v>32</v>
      </c>
      <c r="E1903" s="4" t="s">
        <v>54652</v>
      </c>
      <c r="F1903" s="4">
        <v>0.669446408748627</v>
      </c>
      <c r="G1903" s="4" t="s">
        <v>54653</v>
      </c>
    </row>
    <row r="1904" spans="1:7">
      <c r="A1904" s="4" t="s">
        <v>46012</v>
      </c>
      <c r="B1904" s="4" t="s">
        <v>46013</v>
      </c>
      <c r="C1904" s="4" t="s">
        <v>464</v>
      </c>
      <c r="D1904" s="4">
        <v>32</v>
      </c>
      <c r="E1904" s="4" t="s">
        <v>46014</v>
      </c>
      <c r="F1904" s="4">
        <v>0.669446408748627</v>
      </c>
      <c r="G1904" s="4" t="s">
        <v>46015</v>
      </c>
    </row>
    <row r="1905" spans="1:7">
      <c r="A1905" s="4" t="s">
        <v>54654</v>
      </c>
      <c r="B1905" s="4" t="s">
        <v>54655</v>
      </c>
      <c r="C1905" s="4" t="s">
        <v>464</v>
      </c>
      <c r="D1905" s="4">
        <v>32</v>
      </c>
      <c r="E1905" s="4" t="s">
        <v>54656</v>
      </c>
      <c r="F1905" s="4">
        <v>0.669446408748627</v>
      </c>
      <c r="G1905" s="4" t="s">
        <v>54657</v>
      </c>
    </row>
    <row r="1906" spans="1:7">
      <c r="A1906" s="4" t="s">
        <v>54658</v>
      </c>
      <c r="B1906" s="4" t="s">
        <v>54659</v>
      </c>
      <c r="C1906" s="4" t="s">
        <v>464</v>
      </c>
      <c r="D1906" s="4">
        <v>32</v>
      </c>
      <c r="E1906" s="4" t="s">
        <v>54660</v>
      </c>
      <c r="F1906" s="4">
        <v>0.669446408748627</v>
      </c>
      <c r="G1906" s="4" t="s">
        <v>54661</v>
      </c>
    </row>
    <row r="1907" spans="1:7">
      <c r="A1907" s="4" t="s">
        <v>45492</v>
      </c>
      <c r="B1907" s="4" t="s">
        <v>45493</v>
      </c>
      <c r="C1907" s="4" t="s">
        <v>464</v>
      </c>
      <c r="D1907" s="4">
        <v>32</v>
      </c>
      <c r="E1907" s="4" t="s">
        <v>45494</v>
      </c>
      <c r="F1907" s="4">
        <v>0.669446408748627</v>
      </c>
      <c r="G1907" s="4" t="s">
        <v>45495</v>
      </c>
    </row>
    <row r="1908" spans="1:7">
      <c r="A1908" s="4" t="s">
        <v>42678</v>
      </c>
      <c r="B1908" s="4" t="s">
        <v>42679</v>
      </c>
      <c r="C1908" s="4" t="s">
        <v>464</v>
      </c>
      <c r="D1908" s="4">
        <v>31</v>
      </c>
      <c r="E1908" s="4" t="s">
        <v>42680</v>
      </c>
      <c r="F1908" s="4">
        <v>0.669446408748627</v>
      </c>
      <c r="G1908" s="4" t="s">
        <v>42681</v>
      </c>
    </row>
    <row r="1909" spans="1:7">
      <c r="A1909" s="4" t="s">
        <v>54662</v>
      </c>
      <c r="B1909" s="4" t="s">
        <v>54663</v>
      </c>
      <c r="C1909" s="4" t="s">
        <v>464</v>
      </c>
      <c r="D1909" s="4">
        <v>31</v>
      </c>
      <c r="E1909" s="4" t="s">
        <v>54664</v>
      </c>
      <c r="F1909" s="4">
        <v>0.669446408748627</v>
      </c>
      <c r="G1909" s="4" t="s">
        <v>54665</v>
      </c>
    </row>
    <row r="1910" spans="1:7">
      <c r="A1910" s="4" t="s">
        <v>54666</v>
      </c>
      <c r="B1910" s="4" t="s">
        <v>54667</v>
      </c>
      <c r="C1910" s="4" t="s">
        <v>464</v>
      </c>
      <c r="D1910" s="4">
        <v>30</v>
      </c>
      <c r="E1910" s="4" t="s">
        <v>54668</v>
      </c>
      <c r="F1910" s="4">
        <v>0.669446408748627</v>
      </c>
      <c r="G1910" s="4" t="s">
        <v>54669</v>
      </c>
    </row>
    <row r="1911" spans="1:7">
      <c r="A1911" s="4" t="s">
        <v>26949</v>
      </c>
      <c r="B1911" s="4" t="s">
        <v>26950</v>
      </c>
      <c r="C1911" s="4" t="s">
        <v>464</v>
      </c>
      <c r="D1911" s="4">
        <v>30</v>
      </c>
      <c r="E1911" s="4" t="s">
        <v>26951</v>
      </c>
      <c r="F1911" s="4">
        <v>0.669446408748627</v>
      </c>
      <c r="G1911" s="4" t="s">
        <v>26952</v>
      </c>
    </row>
    <row r="1912" spans="1:7">
      <c r="A1912" s="4" t="s">
        <v>42274</v>
      </c>
      <c r="B1912" s="4" t="s">
        <v>42275</v>
      </c>
      <c r="C1912" s="4" t="s">
        <v>464</v>
      </c>
      <c r="D1912" s="4">
        <v>30</v>
      </c>
      <c r="E1912" s="4" t="s">
        <v>42276</v>
      </c>
      <c r="F1912" s="4">
        <v>0.669446408748627</v>
      </c>
      <c r="G1912" s="4" t="s">
        <v>42277</v>
      </c>
    </row>
    <row r="1913" spans="1:7">
      <c r="A1913" s="4" t="s">
        <v>54670</v>
      </c>
      <c r="B1913" s="4" t="s">
        <v>54671</v>
      </c>
      <c r="C1913" s="4" t="s">
        <v>464</v>
      </c>
      <c r="D1913" s="4">
        <v>29</v>
      </c>
      <c r="E1913" s="4" t="s">
        <v>54672</v>
      </c>
      <c r="F1913" s="4">
        <v>0.669446408748627</v>
      </c>
      <c r="G1913" s="4" t="s">
        <v>54673</v>
      </c>
    </row>
    <row r="1914" spans="1:7">
      <c r="A1914" s="4" t="s">
        <v>32260</v>
      </c>
      <c r="B1914" s="4" t="s">
        <v>32261</v>
      </c>
      <c r="C1914" s="4" t="s">
        <v>464</v>
      </c>
      <c r="D1914" s="4">
        <v>29</v>
      </c>
      <c r="E1914" s="4" t="s">
        <v>32262</v>
      </c>
      <c r="F1914" s="4">
        <v>0.669446408748627</v>
      </c>
      <c r="G1914" s="4" t="s">
        <v>32263</v>
      </c>
    </row>
    <row r="1915" spans="1:7">
      <c r="A1915" s="4" t="s">
        <v>54674</v>
      </c>
      <c r="B1915" s="4" t="s">
        <v>54675</v>
      </c>
      <c r="C1915" s="4" t="s">
        <v>464</v>
      </c>
      <c r="D1915" s="4">
        <v>29</v>
      </c>
      <c r="E1915" s="4" t="s">
        <v>54676</v>
      </c>
      <c r="F1915" s="4">
        <v>0.669446408748627</v>
      </c>
      <c r="G1915" s="4" t="s">
        <v>54677</v>
      </c>
    </row>
    <row r="1916" spans="1:7">
      <c r="A1916" s="4" t="s">
        <v>54678</v>
      </c>
      <c r="B1916" s="4" t="s">
        <v>54679</v>
      </c>
      <c r="C1916" s="4" t="s">
        <v>464</v>
      </c>
      <c r="D1916" s="4">
        <v>29</v>
      </c>
      <c r="E1916" s="4" t="s">
        <v>54680</v>
      </c>
      <c r="F1916" s="4">
        <v>0.669446408748627</v>
      </c>
      <c r="G1916" s="4" t="s">
        <v>54681</v>
      </c>
    </row>
    <row r="1917" spans="1:7">
      <c r="A1917" s="4" t="s">
        <v>35326</v>
      </c>
      <c r="B1917" s="4" t="s">
        <v>35327</v>
      </c>
      <c r="C1917" s="4" t="s">
        <v>464</v>
      </c>
      <c r="D1917" s="4">
        <v>28</v>
      </c>
      <c r="E1917" s="4" t="s">
        <v>35328</v>
      </c>
      <c r="F1917" s="4">
        <v>0.669446408748627</v>
      </c>
      <c r="G1917" s="4" t="s">
        <v>35329</v>
      </c>
    </row>
    <row r="1918" spans="1:7">
      <c r="A1918" s="4" t="s">
        <v>26881</v>
      </c>
      <c r="B1918" s="4" t="s">
        <v>26882</v>
      </c>
      <c r="C1918" s="4" t="s">
        <v>464</v>
      </c>
      <c r="D1918" s="4">
        <v>28</v>
      </c>
      <c r="E1918" s="4" t="s">
        <v>26883</v>
      </c>
      <c r="F1918" s="4">
        <v>0.669446408748627</v>
      </c>
      <c r="G1918" s="4" t="s">
        <v>26884</v>
      </c>
    </row>
    <row r="1919" spans="1:7">
      <c r="A1919" s="4" t="s">
        <v>54682</v>
      </c>
      <c r="B1919" s="4" t="s">
        <v>54683</v>
      </c>
      <c r="C1919" s="4" t="s">
        <v>464</v>
      </c>
      <c r="D1919" s="4">
        <v>28</v>
      </c>
      <c r="E1919" s="4" t="s">
        <v>54684</v>
      </c>
      <c r="F1919" s="4">
        <v>0.669446408748627</v>
      </c>
      <c r="G1919" s="4" t="s">
        <v>54685</v>
      </c>
    </row>
    <row r="1920" spans="1:7">
      <c r="A1920" s="4" t="s">
        <v>23784</v>
      </c>
      <c r="B1920" s="4" t="s">
        <v>23785</v>
      </c>
      <c r="C1920" s="4" t="s">
        <v>464</v>
      </c>
      <c r="D1920" s="4">
        <v>26</v>
      </c>
      <c r="E1920" s="4" t="s">
        <v>23786</v>
      </c>
      <c r="F1920" s="4">
        <v>0.669446408748627</v>
      </c>
      <c r="G1920" s="4" t="s">
        <v>23787</v>
      </c>
    </row>
    <row r="1921" spans="1:7">
      <c r="A1921" s="4" t="s">
        <v>54686</v>
      </c>
      <c r="B1921" s="4" t="s">
        <v>54687</v>
      </c>
      <c r="C1921" s="4" t="s">
        <v>464</v>
      </c>
      <c r="D1921" s="4">
        <v>26</v>
      </c>
      <c r="E1921" s="4" t="s">
        <v>54688</v>
      </c>
      <c r="F1921" s="4">
        <v>0.669446408748627</v>
      </c>
      <c r="G1921" s="4" t="s">
        <v>54689</v>
      </c>
    </row>
    <row r="1922" spans="1:7">
      <c r="A1922" s="4" t="s">
        <v>54690</v>
      </c>
      <c r="B1922" s="4" t="s">
        <v>54691</v>
      </c>
      <c r="C1922" s="4" t="s">
        <v>464</v>
      </c>
      <c r="D1922" s="4">
        <v>25</v>
      </c>
      <c r="E1922" s="4" t="s">
        <v>54692</v>
      </c>
      <c r="F1922" s="4">
        <v>0.669446408748627</v>
      </c>
      <c r="G1922" s="4" t="s">
        <v>54693</v>
      </c>
    </row>
    <row r="1923" spans="1:7">
      <c r="A1923" s="4" t="s">
        <v>54694</v>
      </c>
      <c r="B1923" s="4" t="s">
        <v>54695</v>
      </c>
      <c r="C1923" s="4" t="s">
        <v>464</v>
      </c>
      <c r="D1923" s="4">
        <v>24</v>
      </c>
      <c r="E1923" s="4" t="s">
        <v>54696</v>
      </c>
      <c r="F1923" s="4">
        <v>0.669446408748627</v>
      </c>
      <c r="G1923" s="4" t="s">
        <v>54697</v>
      </c>
    </row>
    <row r="1924" spans="1:7">
      <c r="A1924" s="4" t="s">
        <v>42650</v>
      </c>
      <c r="B1924" s="4" t="s">
        <v>42651</v>
      </c>
      <c r="C1924" s="4" t="s">
        <v>464</v>
      </c>
      <c r="D1924" s="4">
        <v>24</v>
      </c>
      <c r="E1924" s="4" t="s">
        <v>42652</v>
      </c>
      <c r="F1924" s="4">
        <v>0.669446408748627</v>
      </c>
      <c r="G1924" s="4" t="s">
        <v>42653</v>
      </c>
    </row>
    <row r="1925" spans="1:7">
      <c r="A1925" s="4" t="s">
        <v>54698</v>
      </c>
      <c r="B1925" s="4" t="s">
        <v>54699</v>
      </c>
      <c r="C1925" s="4" t="s">
        <v>464</v>
      </c>
      <c r="D1925" s="4">
        <v>24</v>
      </c>
      <c r="E1925" s="4" t="s">
        <v>54700</v>
      </c>
      <c r="F1925" s="4">
        <v>0.669446408748627</v>
      </c>
      <c r="G1925" s="4" t="s">
        <v>54701</v>
      </c>
    </row>
    <row r="1926" spans="1:7">
      <c r="A1926" s="4" t="s">
        <v>10888</v>
      </c>
      <c r="B1926" s="4" t="s">
        <v>10889</v>
      </c>
      <c r="C1926" s="4" t="s">
        <v>551</v>
      </c>
      <c r="D1926" s="4">
        <v>21</v>
      </c>
      <c r="E1926" s="4" t="s">
        <v>10890</v>
      </c>
      <c r="F1926" s="4">
        <v>0.669446408748627</v>
      </c>
      <c r="G1926" s="4" t="s">
        <v>10891</v>
      </c>
    </row>
    <row r="1927" spans="1:7">
      <c r="A1927" s="4" t="s">
        <v>47092</v>
      </c>
      <c r="B1927" s="4" t="s">
        <v>47093</v>
      </c>
      <c r="C1927" s="4" t="s">
        <v>551</v>
      </c>
      <c r="D1927" s="4">
        <v>18</v>
      </c>
      <c r="E1927" s="4" t="s">
        <v>47094</v>
      </c>
      <c r="F1927" s="4">
        <v>0.669446408748627</v>
      </c>
      <c r="G1927" s="4" t="s">
        <v>47095</v>
      </c>
    </row>
    <row r="1928" spans="1:7">
      <c r="A1928" s="4" t="s">
        <v>54702</v>
      </c>
      <c r="B1928" s="4" t="s">
        <v>54703</v>
      </c>
      <c r="C1928" s="4" t="s">
        <v>551</v>
      </c>
      <c r="D1928" s="4">
        <v>17</v>
      </c>
      <c r="E1928" s="4" t="s">
        <v>54704</v>
      </c>
      <c r="F1928" s="4">
        <v>0.669446408748627</v>
      </c>
      <c r="G1928" s="4" t="s">
        <v>54705</v>
      </c>
    </row>
    <row r="1929" spans="1:7">
      <c r="A1929" s="4" t="s">
        <v>54706</v>
      </c>
      <c r="B1929" s="4" t="s">
        <v>54707</v>
      </c>
      <c r="C1929" s="4" t="s">
        <v>551</v>
      </c>
      <c r="D1929" s="4">
        <v>16</v>
      </c>
      <c r="E1929" s="4" t="s">
        <v>54708</v>
      </c>
      <c r="F1929" s="4">
        <v>0.669446408748627</v>
      </c>
      <c r="G1929" s="4" t="s">
        <v>54709</v>
      </c>
    </row>
    <row r="1930" spans="1:7">
      <c r="A1930" s="4" t="s">
        <v>54710</v>
      </c>
      <c r="B1930" s="4" t="s">
        <v>54711</v>
      </c>
      <c r="C1930" s="4" t="s">
        <v>4103</v>
      </c>
      <c r="D1930" s="4">
        <v>16</v>
      </c>
      <c r="E1930" s="4" t="s">
        <v>54712</v>
      </c>
      <c r="F1930" s="4">
        <v>0.669446408748627</v>
      </c>
      <c r="G1930" s="4" t="s">
        <v>54713</v>
      </c>
    </row>
    <row r="1931" spans="1:7">
      <c r="A1931" s="4" t="s">
        <v>54714</v>
      </c>
      <c r="B1931" s="4" t="s">
        <v>54715</v>
      </c>
      <c r="C1931" s="4" t="s">
        <v>551</v>
      </c>
      <c r="D1931" s="4">
        <v>14</v>
      </c>
      <c r="E1931" s="4" t="s">
        <v>54716</v>
      </c>
      <c r="F1931" s="4">
        <v>0.669446408748627</v>
      </c>
      <c r="G1931" s="4" t="s">
        <v>54717</v>
      </c>
    </row>
    <row r="1932" spans="1:7">
      <c r="A1932" s="4" t="s">
        <v>54718</v>
      </c>
      <c r="B1932" s="4" t="s">
        <v>54719</v>
      </c>
      <c r="C1932" s="4" t="s">
        <v>551</v>
      </c>
      <c r="D1932" s="4">
        <v>14</v>
      </c>
      <c r="E1932" s="4" t="s">
        <v>54720</v>
      </c>
      <c r="F1932" s="4">
        <v>0.669446408748627</v>
      </c>
      <c r="G1932" s="4" t="s">
        <v>54721</v>
      </c>
    </row>
    <row r="1933" spans="1:7">
      <c r="A1933" s="4" t="s">
        <v>54722</v>
      </c>
      <c r="B1933" s="4" t="s">
        <v>54723</v>
      </c>
      <c r="C1933" s="4" t="s">
        <v>551</v>
      </c>
      <c r="D1933" s="4">
        <v>14</v>
      </c>
      <c r="E1933" s="4" t="s">
        <v>54724</v>
      </c>
      <c r="F1933" s="4">
        <v>0.669446408748627</v>
      </c>
      <c r="G1933" s="4" t="s">
        <v>54725</v>
      </c>
    </row>
    <row r="1934" spans="1:7">
      <c r="A1934" s="4" t="s">
        <v>54726</v>
      </c>
      <c r="B1934" s="4" t="s">
        <v>54727</v>
      </c>
      <c r="C1934" s="4" t="s">
        <v>551</v>
      </c>
      <c r="D1934" s="4">
        <v>13</v>
      </c>
      <c r="E1934" s="4" t="s">
        <v>54728</v>
      </c>
      <c r="F1934" s="4">
        <v>0.669446408748627</v>
      </c>
      <c r="G1934" s="4" t="s">
        <v>54729</v>
      </c>
    </row>
    <row r="1935" spans="1:7">
      <c r="A1935" s="4" t="s">
        <v>54730</v>
      </c>
      <c r="B1935" s="4" t="s">
        <v>54731</v>
      </c>
      <c r="C1935" s="4" t="s">
        <v>551</v>
      </c>
      <c r="D1935" s="4">
        <v>13</v>
      </c>
      <c r="E1935" s="4" t="s">
        <v>54732</v>
      </c>
      <c r="F1935" s="4">
        <v>0.669446408748627</v>
      </c>
      <c r="G1935" s="4" t="s">
        <v>54733</v>
      </c>
    </row>
    <row r="1936" spans="1:7">
      <c r="A1936" s="4" t="s">
        <v>54734</v>
      </c>
      <c r="B1936" s="4" t="s">
        <v>54735</v>
      </c>
      <c r="C1936" s="4" t="s">
        <v>551</v>
      </c>
      <c r="D1936" s="4">
        <v>12</v>
      </c>
      <c r="E1936" s="4" t="s">
        <v>54736</v>
      </c>
      <c r="F1936" s="4">
        <v>0.669446408748627</v>
      </c>
      <c r="G1936" s="4" t="s">
        <v>54737</v>
      </c>
    </row>
    <row r="1937" spans="1:7">
      <c r="A1937" s="4" t="s">
        <v>54738</v>
      </c>
      <c r="B1937" s="4" t="s">
        <v>54739</v>
      </c>
      <c r="C1937" s="4" t="s">
        <v>551</v>
      </c>
      <c r="D1937" s="4">
        <v>12</v>
      </c>
      <c r="E1937" s="4" t="s">
        <v>54740</v>
      </c>
      <c r="F1937" s="4">
        <v>0.669446408748627</v>
      </c>
      <c r="G1937" s="4" t="s">
        <v>54741</v>
      </c>
    </row>
    <row r="1938" spans="1:7">
      <c r="A1938" s="4" t="s">
        <v>54742</v>
      </c>
      <c r="B1938" s="4" t="s">
        <v>54743</v>
      </c>
      <c r="C1938" s="4" t="s">
        <v>551</v>
      </c>
      <c r="D1938" s="4">
        <v>12</v>
      </c>
      <c r="E1938" s="4" t="s">
        <v>54744</v>
      </c>
      <c r="F1938" s="4">
        <v>0.669446408748627</v>
      </c>
      <c r="G1938" s="4" t="s">
        <v>54745</v>
      </c>
    </row>
    <row r="1939" spans="1:7">
      <c r="A1939" s="4" t="s">
        <v>54746</v>
      </c>
      <c r="B1939" s="4" t="s">
        <v>54747</v>
      </c>
      <c r="C1939" s="4" t="s">
        <v>551</v>
      </c>
      <c r="D1939" s="4">
        <v>12</v>
      </c>
      <c r="E1939" s="4" t="s">
        <v>54748</v>
      </c>
      <c r="F1939" s="4">
        <v>0.669446408748627</v>
      </c>
      <c r="G1939" s="4" t="s">
        <v>54749</v>
      </c>
    </row>
    <row r="1940" spans="1:7">
      <c r="A1940" s="4" t="s">
        <v>54750</v>
      </c>
      <c r="B1940" s="4" t="s">
        <v>54751</v>
      </c>
      <c r="C1940" s="4" t="s">
        <v>551</v>
      </c>
      <c r="D1940" s="4">
        <v>11</v>
      </c>
      <c r="E1940" s="4" t="s">
        <v>54752</v>
      </c>
      <c r="F1940" s="4">
        <v>0.669446408748627</v>
      </c>
      <c r="G1940" s="4" t="s">
        <v>54753</v>
      </c>
    </row>
    <row r="1941" spans="1:7">
      <c r="A1941" s="4" t="s">
        <v>54754</v>
      </c>
      <c r="B1941" s="4" t="s">
        <v>54755</v>
      </c>
      <c r="C1941" s="4" t="s">
        <v>551</v>
      </c>
      <c r="D1941" s="4">
        <v>11</v>
      </c>
      <c r="E1941" s="4" t="s">
        <v>54756</v>
      </c>
      <c r="F1941" s="4">
        <v>0.669446408748627</v>
      </c>
      <c r="G1941" s="4" t="s">
        <v>54757</v>
      </c>
    </row>
    <row r="1942" spans="1:7">
      <c r="A1942" s="4" t="s">
        <v>54758</v>
      </c>
      <c r="B1942" s="4" t="s">
        <v>54759</v>
      </c>
      <c r="C1942" s="4" t="s">
        <v>551</v>
      </c>
      <c r="D1942" s="4">
        <v>10</v>
      </c>
      <c r="E1942" s="4" t="s">
        <v>54760</v>
      </c>
      <c r="F1942" s="4">
        <v>0.669446408748627</v>
      </c>
      <c r="G1942" s="4" t="s">
        <v>54761</v>
      </c>
    </row>
    <row r="1943" spans="1:7">
      <c r="A1943" s="4" t="s">
        <v>54762</v>
      </c>
      <c r="B1943" s="4" t="s">
        <v>54763</v>
      </c>
      <c r="C1943" s="4" t="s">
        <v>4103</v>
      </c>
      <c r="D1943" s="4">
        <v>10</v>
      </c>
      <c r="E1943" s="4" t="s">
        <v>54764</v>
      </c>
      <c r="F1943" s="4">
        <v>0.669446408748627</v>
      </c>
      <c r="G1943" s="4" t="s">
        <v>54765</v>
      </c>
    </row>
    <row r="1944" spans="1:7">
      <c r="A1944" s="4" t="s">
        <v>54766</v>
      </c>
      <c r="B1944" s="4" t="s">
        <v>54767</v>
      </c>
      <c r="C1944" s="4" t="s">
        <v>551</v>
      </c>
      <c r="D1944" s="4">
        <v>10</v>
      </c>
      <c r="E1944" s="4" t="s">
        <v>54768</v>
      </c>
      <c r="F1944" s="4">
        <v>0.669446408748627</v>
      </c>
      <c r="G1944" s="4" t="s">
        <v>54769</v>
      </c>
    </row>
    <row r="1945" spans="1:7">
      <c r="A1945" s="4" t="s">
        <v>54770</v>
      </c>
      <c r="B1945" s="4" t="s">
        <v>54771</v>
      </c>
      <c r="C1945" s="4" t="s">
        <v>551</v>
      </c>
      <c r="D1945" s="4">
        <v>10</v>
      </c>
      <c r="E1945" s="4" t="s">
        <v>54772</v>
      </c>
      <c r="F1945" s="4">
        <v>0.669446408748627</v>
      </c>
      <c r="G1945" s="4" t="s">
        <v>54773</v>
      </c>
    </row>
    <row r="1946" spans="1:7">
      <c r="A1946" s="4" t="s">
        <v>54774</v>
      </c>
      <c r="B1946" s="4" t="s">
        <v>54775</v>
      </c>
      <c r="C1946" s="4" t="s">
        <v>551</v>
      </c>
      <c r="D1946" s="4">
        <v>10</v>
      </c>
      <c r="E1946" s="4" t="s">
        <v>54776</v>
      </c>
      <c r="F1946" s="4">
        <v>0.669446408748627</v>
      </c>
      <c r="G1946" s="4" t="s">
        <v>54777</v>
      </c>
    </row>
    <row r="1947" spans="1:7">
      <c r="A1947" s="4" t="s">
        <v>54778</v>
      </c>
      <c r="B1947" s="4" t="s">
        <v>54779</v>
      </c>
      <c r="C1947" s="4" t="s">
        <v>551</v>
      </c>
      <c r="D1947" s="4">
        <v>10</v>
      </c>
      <c r="E1947" s="4" t="s">
        <v>54780</v>
      </c>
      <c r="F1947" s="4">
        <v>0.669446408748627</v>
      </c>
      <c r="G1947" s="4" t="s">
        <v>54781</v>
      </c>
    </row>
    <row r="1948" spans="1:7">
      <c r="A1948" s="4" t="s">
        <v>54782</v>
      </c>
      <c r="B1948" s="4" t="s">
        <v>54783</v>
      </c>
      <c r="C1948" s="4" t="s">
        <v>551</v>
      </c>
      <c r="D1948" s="4">
        <v>9</v>
      </c>
      <c r="E1948" s="4" t="s">
        <v>54784</v>
      </c>
      <c r="F1948" s="4">
        <v>0.669446408748627</v>
      </c>
      <c r="G1948" s="4" t="s">
        <v>54785</v>
      </c>
    </row>
    <row r="1949" spans="1:7">
      <c r="A1949" s="4" t="s">
        <v>54786</v>
      </c>
      <c r="B1949" s="4" t="s">
        <v>54179</v>
      </c>
      <c r="C1949" s="4" t="s">
        <v>36062</v>
      </c>
      <c r="D1949" s="4">
        <v>9</v>
      </c>
      <c r="E1949" s="4" t="s">
        <v>54787</v>
      </c>
      <c r="F1949" s="4">
        <v>0.669446408748627</v>
      </c>
      <c r="G1949" s="4" t="s">
        <v>54788</v>
      </c>
    </row>
    <row r="1950" spans="1:7">
      <c r="A1950" s="4" t="s">
        <v>54789</v>
      </c>
      <c r="B1950" s="4" t="s">
        <v>54179</v>
      </c>
      <c r="C1950" s="4" t="s">
        <v>551</v>
      </c>
      <c r="D1950" s="4">
        <v>9</v>
      </c>
      <c r="E1950" s="4" t="s">
        <v>54790</v>
      </c>
      <c r="F1950" s="4">
        <v>0.669446408748627</v>
      </c>
      <c r="G1950" s="4" t="s">
        <v>54791</v>
      </c>
    </row>
    <row r="1951" spans="1:7">
      <c r="A1951" s="4" t="s">
        <v>54792</v>
      </c>
      <c r="B1951" s="4" t="s">
        <v>54179</v>
      </c>
      <c r="C1951" s="4" t="s">
        <v>551</v>
      </c>
      <c r="D1951" s="4">
        <v>9</v>
      </c>
      <c r="E1951" s="4" t="s">
        <v>54793</v>
      </c>
      <c r="F1951" s="4">
        <v>0.669446408748627</v>
      </c>
      <c r="G1951" s="4" t="s">
        <v>54794</v>
      </c>
    </row>
    <row r="1952" spans="1:7">
      <c r="A1952" s="4" t="s">
        <v>54795</v>
      </c>
      <c r="B1952" s="4" t="s">
        <v>54796</v>
      </c>
      <c r="C1952" s="4" t="s">
        <v>464</v>
      </c>
      <c r="D1952" s="4">
        <v>9</v>
      </c>
      <c r="E1952" s="4" t="s">
        <v>54797</v>
      </c>
      <c r="F1952" s="4">
        <v>0.669446408748627</v>
      </c>
      <c r="G1952" s="4" t="s">
        <v>54798</v>
      </c>
    </row>
    <row r="1953" spans="1:7">
      <c r="A1953" s="4" t="s">
        <v>54799</v>
      </c>
      <c r="B1953" s="4" t="s">
        <v>54800</v>
      </c>
      <c r="C1953" s="4" t="s">
        <v>551</v>
      </c>
      <c r="D1953" s="4">
        <v>9</v>
      </c>
      <c r="E1953" s="4" t="s">
        <v>54801</v>
      </c>
      <c r="F1953" s="4">
        <v>0.669446408748627</v>
      </c>
      <c r="G1953" s="4" t="s">
        <v>54802</v>
      </c>
    </row>
    <row r="1954" spans="1:7">
      <c r="A1954" s="4" t="s">
        <v>54803</v>
      </c>
      <c r="B1954" s="4" t="s">
        <v>54804</v>
      </c>
      <c r="C1954" s="4" t="s">
        <v>551</v>
      </c>
      <c r="D1954" s="4">
        <v>9</v>
      </c>
      <c r="E1954" s="4" t="s">
        <v>54805</v>
      </c>
      <c r="F1954" s="4">
        <v>0.669446408748627</v>
      </c>
      <c r="G1954" s="4" t="s">
        <v>54806</v>
      </c>
    </row>
    <row r="1955" spans="1:7">
      <c r="A1955" s="4" t="s">
        <v>54807</v>
      </c>
      <c r="B1955" s="4" t="s">
        <v>54808</v>
      </c>
      <c r="C1955" s="4" t="s">
        <v>551</v>
      </c>
      <c r="D1955" s="4">
        <v>9</v>
      </c>
      <c r="E1955" s="4" t="s">
        <v>54809</v>
      </c>
      <c r="F1955" s="4">
        <v>0.669446408748627</v>
      </c>
      <c r="G1955" s="4" t="s">
        <v>54810</v>
      </c>
    </row>
    <row r="1956" spans="1:7">
      <c r="A1956" s="4" t="s">
        <v>54811</v>
      </c>
      <c r="B1956" s="4" t="s">
        <v>54812</v>
      </c>
      <c r="C1956" s="4" t="s">
        <v>4103</v>
      </c>
      <c r="D1956" s="4">
        <v>9</v>
      </c>
      <c r="E1956" s="4" t="s">
        <v>54813</v>
      </c>
      <c r="F1956" s="4">
        <v>0.669446408748627</v>
      </c>
      <c r="G1956" s="4" t="s">
        <v>54814</v>
      </c>
    </row>
    <row r="1957" spans="1:7">
      <c r="A1957" s="4" t="s">
        <v>54815</v>
      </c>
      <c r="B1957" s="4" t="s">
        <v>54816</v>
      </c>
      <c r="C1957" s="4" t="s">
        <v>4103</v>
      </c>
      <c r="D1957" s="4">
        <v>8</v>
      </c>
      <c r="E1957" s="4" t="s">
        <v>54817</v>
      </c>
      <c r="F1957" s="4">
        <v>0.669446408748627</v>
      </c>
      <c r="G1957" s="4" t="s">
        <v>54818</v>
      </c>
    </row>
    <row r="1958" spans="1:7">
      <c r="A1958" s="4" t="s">
        <v>54819</v>
      </c>
      <c r="B1958" s="4" t="s">
        <v>54820</v>
      </c>
      <c r="C1958" s="4" t="s">
        <v>551</v>
      </c>
      <c r="D1958" s="4">
        <v>8</v>
      </c>
      <c r="E1958" s="4" t="s">
        <v>54821</v>
      </c>
      <c r="F1958" s="4">
        <v>0.669446408748627</v>
      </c>
      <c r="G1958" s="4" t="s">
        <v>54822</v>
      </c>
    </row>
    <row r="1959" spans="1:7">
      <c r="A1959" s="4" t="s">
        <v>54823</v>
      </c>
      <c r="B1959" s="4" t="s">
        <v>54179</v>
      </c>
      <c r="C1959" s="4" t="s">
        <v>551</v>
      </c>
      <c r="D1959" s="4">
        <v>8</v>
      </c>
      <c r="E1959" s="4" t="s">
        <v>54824</v>
      </c>
      <c r="F1959" s="4">
        <v>0.669446408748627</v>
      </c>
      <c r="G1959" s="4" t="s">
        <v>54825</v>
      </c>
    </row>
    <row r="1960" spans="1:7">
      <c r="A1960" s="4" t="s">
        <v>54826</v>
      </c>
      <c r="B1960" s="4" t="s">
        <v>54179</v>
      </c>
      <c r="C1960" s="4" t="s">
        <v>551</v>
      </c>
      <c r="D1960" s="4">
        <v>8</v>
      </c>
      <c r="E1960" s="4" t="s">
        <v>54827</v>
      </c>
      <c r="F1960" s="4">
        <v>0.669446408748627</v>
      </c>
      <c r="G1960" s="4" t="s">
        <v>54828</v>
      </c>
    </row>
    <row r="1961" spans="1:7">
      <c r="A1961" s="4" t="s">
        <v>54829</v>
      </c>
      <c r="B1961" s="4" t="s">
        <v>54179</v>
      </c>
      <c r="C1961" s="4" t="s">
        <v>551</v>
      </c>
      <c r="D1961" s="4">
        <v>8</v>
      </c>
      <c r="E1961" s="4" t="s">
        <v>54830</v>
      </c>
      <c r="F1961" s="4">
        <v>0.669446408748627</v>
      </c>
      <c r="G1961" s="4" t="s">
        <v>54831</v>
      </c>
    </row>
    <row r="1962" spans="1:7">
      <c r="A1962" s="4" t="s">
        <v>54832</v>
      </c>
      <c r="B1962" s="4" t="s">
        <v>54833</v>
      </c>
      <c r="C1962" s="4" t="s">
        <v>551</v>
      </c>
      <c r="D1962" s="4">
        <v>8</v>
      </c>
      <c r="E1962" s="4" t="s">
        <v>54834</v>
      </c>
      <c r="F1962" s="4">
        <v>0.669446408748627</v>
      </c>
      <c r="G1962" s="4" t="s">
        <v>54835</v>
      </c>
    </row>
    <row r="1963" spans="1:7">
      <c r="A1963" s="4" t="s">
        <v>54836</v>
      </c>
      <c r="B1963" s="4" t="s">
        <v>54179</v>
      </c>
      <c r="C1963" s="4" t="s">
        <v>551</v>
      </c>
      <c r="D1963" s="4">
        <v>8</v>
      </c>
      <c r="E1963" s="4" t="s">
        <v>54837</v>
      </c>
      <c r="F1963" s="4">
        <v>0.669446408748627</v>
      </c>
      <c r="G1963" s="4" t="s">
        <v>54838</v>
      </c>
    </row>
    <row r="1964" spans="1:7">
      <c r="A1964" s="4" t="s">
        <v>54839</v>
      </c>
      <c r="B1964" s="4" t="s">
        <v>54840</v>
      </c>
      <c r="C1964" s="4" t="s">
        <v>551</v>
      </c>
      <c r="D1964" s="4">
        <v>8</v>
      </c>
      <c r="E1964" s="4" t="s">
        <v>54841</v>
      </c>
      <c r="F1964" s="4">
        <v>0.669446408748627</v>
      </c>
      <c r="G1964" s="4" t="s">
        <v>54842</v>
      </c>
    </row>
    <row r="1965" spans="1:7">
      <c r="A1965" s="4" t="s">
        <v>54843</v>
      </c>
      <c r="B1965" s="4" t="s">
        <v>54844</v>
      </c>
      <c r="C1965" s="4" t="s">
        <v>551</v>
      </c>
      <c r="D1965" s="4">
        <v>8</v>
      </c>
      <c r="E1965" s="4" t="s">
        <v>54845</v>
      </c>
      <c r="F1965" s="4">
        <v>0.669446408748627</v>
      </c>
      <c r="G1965" s="4" t="s">
        <v>54846</v>
      </c>
    </row>
    <row r="1966" spans="1:7">
      <c r="A1966" s="4" t="s">
        <v>54847</v>
      </c>
      <c r="B1966" s="4" t="s">
        <v>54179</v>
      </c>
      <c r="C1966" s="4" t="s">
        <v>551</v>
      </c>
      <c r="D1966" s="4">
        <v>8</v>
      </c>
      <c r="E1966" s="4" t="s">
        <v>54848</v>
      </c>
      <c r="F1966" s="4">
        <v>0.669446408748627</v>
      </c>
      <c r="G1966" s="4" t="s">
        <v>54849</v>
      </c>
    </row>
    <row r="1967" spans="1:7">
      <c r="A1967" s="4" t="s">
        <v>54850</v>
      </c>
      <c r="B1967" s="4" t="s">
        <v>54851</v>
      </c>
      <c r="C1967" s="4" t="s">
        <v>551</v>
      </c>
      <c r="D1967" s="4">
        <v>8</v>
      </c>
      <c r="E1967" s="4" t="s">
        <v>54852</v>
      </c>
      <c r="F1967" s="4">
        <v>0.669446408748627</v>
      </c>
      <c r="G1967" s="4" t="s">
        <v>54853</v>
      </c>
    </row>
    <row r="1968" spans="1:7">
      <c r="A1968" s="4" t="s">
        <v>54854</v>
      </c>
      <c r="B1968" s="4" t="s">
        <v>54855</v>
      </c>
      <c r="C1968" s="4" t="s">
        <v>4103</v>
      </c>
      <c r="D1968" s="4">
        <v>8</v>
      </c>
      <c r="E1968" s="4" t="s">
        <v>54856</v>
      </c>
      <c r="F1968" s="4">
        <v>0.669446408748627</v>
      </c>
      <c r="G1968" s="4" t="s">
        <v>54857</v>
      </c>
    </row>
    <row r="1969" spans="1:7">
      <c r="A1969" s="4" t="s">
        <v>54858</v>
      </c>
      <c r="B1969" s="4" t="s">
        <v>54859</v>
      </c>
      <c r="C1969" s="4" t="s">
        <v>551</v>
      </c>
      <c r="D1969" s="4">
        <v>8</v>
      </c>
      <c r="E1969" s="4" t="s">
        <v>54860</v>
      </c>
      <c r="F1969" s="4">
        <v>0.669446408748627</v>
      </c>
      <c r="G1969" s="4" t="s">
        <v>54861</v>
      </c>
    </row>
    <row r="1970" spans="1:7">
      <c r="A1970" s="4" t="s">
        <v>54862</v>
      </c>
      <c r="B1970" s="4" t="s">
        <v>54863</v>
      </c>
      <c r="C1970" s="4" t="s">
        <v>551</v>
      </c>
      <c r="D1970" s="4">
        <v>8</v>
      </c>
      <c r="E1970" s="4" t="s">
        <v>54864</v>
      </c>
      <c r="F1970" s="4">
        <v>0.669446408748627</v>
      </c>
      <c r="G1970" s="4" t="s">
        <v>54865</v>
      </c>
    </row>
    <row r="1971" spans="1:7">
      <c r="A1971" s="4" t="s">
        <v>54866</v>
      </c>
      <c r="B1971" s="4" t="s">
        <v>54867</v>
      </c>
      <c r="C1971" s="4" t="s">
        <v>4103</v>
      </c>
      <c r="D1971" s="4">
        <v>8</v>
      </c>
      <c r="E1971" s="4" t="s">
        <v>54868</v>
      </c>
      <c r="F1971" s="4">
        <v>0.669446408748627</v>
      </c>
      <c r="G1971" s="4" t="s">
        <v>54869</v>
      </c>
    </row>
    <row r="1972" spans="1:7">
      <c r="A1972" s="4" t="s">
        <v>54870</v>
      </c>
      <c r="B1972" s="4" t="s">
        <v>54871</v>
      </c>
      <c r="C1972" s="4" t="s">
        <v>4103</v>
      </c>
      <c r="D1972" s="4">
        <v>8</v>
      </c>
      <c r="E1972" s="4" t="s">
        <v>54872</v>
      </c>
      <c r="F1972" s="4">
        <v>0.669446408748627</v>
      </c>
      <c r="G1972" s="4" t="s">
        <v>54873</v>
      </c>
    </row>
    <row r="1973" spans="1:7">
      <c r="A1973" s="4" t="s">
        <v>54874</v>
      </c>
      <c r="B1973" s="4" t="s">
        <v>54875</v>
      </c>
      <c r="C1973" s="4" t="s">
        <v>4103</v>
      </c>
      <c r="D1973" s="4">
        <v>8</v>
      </c>
      <c r="E1973" s="4" t="s">
        <v>54876</v>
      </c>
      <c r="F1973" s="4">
        <v>0.669446408748627</v>
      </c>
      <c r="G1973" s="4" t="s">
        <v>54877</v>
      </c>
    </row>
    <row r="1974" spans="1:7">
      <c r="A1974" s="4" t="s">
        <v>54878</v>
      </c>
      <c r="B1974" s="4" t="s">
        <v>54879</v>
      </c>
      <c r="C1974" s="4" t="s">
        <v>4103</v>
      </c>
      <c r="D1974" s="4">
        <v>8</v>
      </c>
      <c r="E1974" s="4" t="s">
        <v>54880</v>
      </c>
      <c r="F1974" s="4">
        <v>0.669446408748627</v>
      </c>
      <c r="G1974" s="4" t="s">
        <v>54881</v>
      </c>
    </row>
    <row r="1975" spans="1:7">
      <c r="A1975" s="4" t="s">
        <v>54882</v>
      </c>
      <c r="B1975" s="4" t="s">
        <v>54883</v>
      </c>
      <c r="C1975" s="4" t="s">
        <v>551</v>
      </c>
      <c r="D1975" s="4">
        <v>8</v>
      </c>
      <c r="E1975" s="4" t="s">
        <v>54884</v>
      </c>
      <c r="F1975" s="4">
        <v>0.669446408748627</v>
      </c>
      <c r="G1975" s="4" t="s">
        <v>54885</v>
      </c>
    </row>
    <row r="1976" spans="1:7">
      <c r="A1976" s="4" t="s">
        <v>54886</v>
      </c>
      <c r="B1976" s="4" t="s">
        <v>54179</v>
      </c>
      <c r="C1976" s="4" t="s">
        <v>551</v>
      </c>
      <c r="D1976" s="4">
        <v>7</v>
      </c>
      <c r="E1976" s="4" t="s">
        <v>54887</v>
      </c>
      <c r="F1976" s="4">
        <v>0.669446408748627</v>
      </c>
      <c r="G1976" s="4" t="s">
        <v>54888</v>
      </c>
    </row>
    <row r="1977" spans="1:7">
      <c r="A1977" s="4" t="s">
        <v>54889</v>
      </c>
      <c r="B1977" s="4" t="s">
        <v>54890</v>
      </c>
      <c r="C1977" s="4" t="s">
        <v>551</v>
      </c>
      <c r="D1977" s="4">
        <v>7</v>
      </c>
      <c r="E1977" s="4" t="s">
        <v>54891</v>
      </c>
      <c r="F1977" s="4">
        <v>0.669446408748627</v>
      </c>
      <c r="G1977" s="4" t="s">
        <v>54892</v>
      </c>
    </row>
    <row r="1978" spans="1:7">
      <c r="A1978" s="4" t="s">
        <v>54893</v>
      </c>
      <c r="B1978" s="4" t="s">
        <v>54894</v>
      </c>
      <c r="C1978" s="4" t="s">
        <v>551</v>
      </c>
      <c r="D1978" s="4">
        <v>7</v>
      </c>
      <c r="E1978" s="4" t="s">
        <v>54895</v>
      </c>
      <c r="F1978" s="4">
        <v>0.669446408748627</v>
      </c>
      <c r="G1978" s="4" t="s">
        <v>54896</v>
      </c>
    </row>
    <row r="1979" spans="1:7">
      <c r="A1979" s="4" t="s">
        <v>54897</v>
      </c>
      <c r="B1979" s="4" t="s">
        <v>54898</v>
      </c>
      <c r="C1979" s="4" t="s">
        <v>4103</v>
      </c>
      <c r="D1979" s="4">
        <v>7</v>
      </c>
      <c r="E1979" s="4" t="s">
        <v>54899</v>
      </c>
      <c r="F1979" s="4">
        <v>0.669446408748627</v>
      </c>
      <c r="G1979" s="4" t="s">
        <v>54900</v>
      </c>
    </row>
    <row r="1980" spans="1:7">
      <c r="A1980" s="4" t="s">
        <v>54901</v>
      </c>
      <c r="B1980" s="4" t="s">
        <v>54902</v>
      </c>
      <c r="C1980" s="4" t="s">
        <v>4103</v>
      </c>
      <c r="D1980" s="4">
        <v>7</v>
      </c>
      <c r="E1980" s="4" t="s">
        <v>54903</v>
      </c>
      <c r="F1980" s="4">
        <v>0.669446408748627</v>
      </c>
      <c r="G1980" s="4" t="s">
        <v>54904</v>
      </c>
    </row>
    <row r="1981" spans="1:7">
      <c r="A1981" s="4" t="s">
        <v>54905</v>
      </c>
      <c r="B1981" s="4" t="s">
        <v>54906</v>
      </c>
      <c r="C1981" s="4" t="s">
        <v>4103</v>
      </c>
      <c r="D1981" s="4">
        <v>7</v>
      </c>
      <c r="E1981" s="4" t="s">
        <v>54907</v>
      </c>
      <c r="F1981" s="4">
        <v>0.669446408748627</v>
      </c>
      <c r="G1981" s="4" t="s">
        <v>54908</v>
      </c>
    </row>
    <row r="1982" spans="1:7">
      <c r="A1982" s="4" t="s">
        <v>54909</v>
      </c>
      <c r="B1982" s="4" t="s">
        <v>54910</v>
      </c>
      <c r="C1982" s="4" t="s">
        <v>4103</v>
      </c>
      <c r="D1982" s="4">
        <v>7</v>
      </c>
      <c r="E1982" s="4" t="s">
        <v>54911</v>
      </c>
      <c r="F1982" s="4">
        <v>0.669446408748627</v>
      </c>
      <c r="G1982" s="4" t="s">
        <v>54912</v>
      </c>
    </row>
    <row r="1983" spans="1:7">
      <c r="A1983" s="4" t="s">
        <v>54913</v>
      </c>
      <c r="B1983" s="4" t="s">
        <v>54914</v>
      </c>
      <c r="C1983" s="4" t="s">
        <v>4103</v>
      </c>
      <c r="D1983" s="4">
        <v>6</v>
      </c>
      <c r="E1983" s="4" t="s">
        <v>54915</v>
      </c>
      <c r="F1983" s="4">
        <v>0.669446408748627</v>
      </c>
      <c r="G1983" s="4" t="s">
        <v>54916</v>
      </c>
    </row>
    <row r="1984" spans="1:7">
      <c r="A1984" s="4" t="s">
        <v>54917</v>
      </c>
      <c r="B1984" s="4" t="s">
        <v>54918</v>
      </c>
      <c r="C1984" s="4" t="s">
        <v>4103</v>
      </c>
      <c r="D1984" s="4">
        <v>6</v>
      </c>
      <c r="E1984" s="4" t="s">
        <v>54919</v>
      </c>
      <c r="F1984" s="4">
        <v>0.669446408748627</v>
      </c>
      <c r="G1984" s="4" t="s">
        <v>54920</v>
      </c>
    </row>
    <row r="1985" spans="1:7">
      <c r="A1985" s="4" t="s">
        <v>54921</v>
      </c>
      <c r="B1985" s="4" t="s">
        <v>54922</v>
      </c>
      <c r="C1985" s="4" t="s">
        <v>551</v>
      </c>
      <c r="D1985" s="4">
        <v>6</v>
      </c>
      <c r="E1985" s="4" t="s">
        <v>54923</v>
      </c>
      <c r="F1985" s="4">
        <v>0.669446408748627</v>
      </c>
      <c r="G1985" s="4" t="s">
        <v>54924</v>
      </c>
    </row>
    <row r="1986" spans="1:7">
      <c r="A1986" s="4" t="s">
        <v>54925</v>
      </c>
      <c r="B1986" s="4" t="s">
        <v>54926</v>
      </c>
      <c r="C1986" s="4" t="s">
        <v>551</v>
      </c>
      <c r="D1986" s="4">
        <v>6</v>
      </c>
      <c r="E1986" s="4" t="s">
        <v>54927</v>
      </c>
      <c r="F1986" s="4">
        <v>0.669446408748627</v>
      </c>
      <c r="G1986" s="4" t="s">
        <v>54928</v>
      </c>
    </row>
    <row r="1987" spans="1:7">
      <c r="A1987" s="4" t="s">
        <v>54929</v>
      </c>
      <c r="B1987" s="4" t="s">
        <v>54930</v>
      </c>
      <c r="C1987" s="4" t="s">
        <v>4103</v>
      </c>
      <c r="D1987" s="4">
        <v>6</v>
      </c>
      <c r="E1987" s="4" t="s">
        <v>54931</v>
      </c>
      <c r="F1987" s="4">
        <v>0.669446408748627</v>
      </c>
      <c r="G1987" s="4" t="s">
        <v>54932</v>
      </c>
    </row>
    <row r="1988" spans="1:7">
      <c r="A1988" s="4" t="s">
        <v>54933</v>
      </c>
      <c r="B1988" s="4" t="s">
        <v>54934</v>
      </c>
      <c r="C1988" s="4" t="s">
        <v>4103</v>
      </c>
      <c r="D1988" s="4">
        <v>6</v>
      </c>
      <c r="E1988" s="4" t="s">
        <v>54935</v>
      </c>
      <c r="F1988" s="4">
        <v>0.669446408748627</v>
      </c>
      <c r="G1988" s="4" t="s">
        <v>54936</v>
      </c>
    </row>
    <row r="1989" spans="1:7">
      <c r="A1989" s="4" t="s">
        <v>54937</v>
      </c>
      <c r="B1989" s="4" t="s">
        <v>54938</v>
      </c>
      <c r="C1989" s="4" t="s">
        <v>4103</v>
      </c>
      <c r="D1989" s="4">
        <v>6</v>
      </c>
      <c r="E1989" s="4" t="s">
        <v>54939</v>
      </c>
      <c r="F1989" s="4">
        <v>0.669446408748627</v>
      </c>
      <c r="G1989" s="4" t="s">
        <v>54940</v>
      </c>
    </row>
    <row r="1990" spans="1:7">
      <c r="A1990" s="4" t="s">
        <v>54941</v>
      </c>
      <c r="B1990" s="4" t="s">
        <v>54942</v>
      </c>
      <c r="C1990" s="4" t="s">
        <v>4103</v>
      </c>
      <c r="D1990" s="4">
        <v>6</v>
      </c>
      <c r="E1990" s="4" t="s">
        <v>54943</v>
      </c>
      <c r="F1990" s="4">
        <v>0.669446408748627</v>
      </c>
      <c r="G1990" s="4" t="s">
        <v>54944</v>
      </c>
    </row>
    <row r="1991" spans="1:7">
      <c r="A1991" s="4" t="s">
        <v>54945</v>
      </c>
      <c r="B1991" s="4" t="s">
        <v>54946</v>
      </c>
      <c r="C1991" s="4" t="s">
        <v>4103</v>
      </c>
      <c r="D1991" s="4">
        <v>6</v>
      </c>
      <c r="E1991" s="4" t="s">
        <v>54947</v>
      </c>
      <c r="F1991" s="4">
        <v>0.669446408748627</v>
      </c>
      <c r="G1991" s="4" t="s">
        <v>54948</v>
      </c>
    </row>
    <row r="1992" spans="1:7">
      <c r="A1992" s="4" t="s">
        <v>54949</v>
      </c>
      <c r="B1992" s="4" t="s">
        <v>54950</v>
      </c>
      <c r="C1992" s="4" t="s">
        <v>4103</v>
      </c>
      <c r="D1992" s="4">
        <v>6</v>
      </c>
      <c r="E1992" s="4" t="s">
        <v>54951</v>
      </c>
      <c r="F1992" s="4">
        <v>0.669446408748627</v>
      </c>
      <c r="G1992" s="4" t="s">
        <v>54952</v>
      </c>
    </row>
    <row r="1993" spans="1:7">
      <c r="A1993" s="4" t="s">
        <v>54953</v>
      </c>
      <c r="B1993" s="4" t="s">
        <v>54954</v>
      </c>
      <c r="C1993" s="4" t="s">
        <v>4103</v>
      </c>
      <c r="D1993" s="4">
        <v>6</v>
      </c>
      <c r="E1993" s="4" t="s">
        <v>54955</v>
      </c>
      <c r="F1993" s="4">
        <v>0.669446408748627</v>
      </c>
      <c r="G1993" s="4" t="s">
        <v>54956</v>
      </c>
    </row>
    <row r="1994" spans="1:7">
      <c r="A1994" s="4" t="s">
        <v>54957</v>
      </c>
      <c r="B1994" s="4"/>
      <c r="C1994" s="4" t="s">
        <v>551</v>
      </c>
      <c r="D1994" s="4">
        <v>6</v>
      </c>
      <c r="E1994" s="4" t="s">
        <v>54958</v>
      </c>
      <c r="F1994" s="4">
        <v>0.669446408748627</v>
      </c>
      <c r="G1994" s="4" t="s">
        <v>54959</v>
      </c>
    </row>
    <row r="1995" spans="1:7">
      <c r="A1995" s="4" t="s">
        <v>54960</v>
      </c>
      <c r="B1995" s="4"/>
      <c r="C1995" s="4" t="s">
        <v>551</v>
      </c>
      <c r="D1995" s="4">
        <v>6</v>
      </c>
      <c r="E1995" s="4" t="s">
        <v>54961</v>
      </c>
      <c r="F1995" s="4">
        <v>0.669446408748627</v>
      </c>
      <c r="G1995" s="4" t="s">
        <v>54962</v>
      </c>
    </row>
    <row r="1996" spans="1:7">
      <c r="A1996" s="4" t="s">
        <v>54963</v>
      </c>
      <c r="B1996" s="4"/>
      <c r="C1996" s="4" t="s">
        <v>551</v>
      </c>
      <c r="D1996" s="4">
        <v>6</v>
      </c>
      <c r="E1996" s="4" t="s">
        <v>54964</v>
      </c>
      <c r="F1996" s="4">
        <v>0.669446408748627</v>
      </c>
      <c r="G1996" s="4" t="s">
        <v>54965</v>
      </c>
    </row>
    <row r="1997" spans="1:7">
      <c r="A1997" s="4" t="s">
        <v>54966</v>
      </c>
      <c r="B1997" s="4"/>
      <c r="C1997" s="4" t="s">
        <v>551</v>
      </c>
      <c r="D1997" s="4">
        <v>6</v>
      </c>
      <c r="E1997" s="4" t="s">
        <v>54967</v>
      </c>
      <c r="F1997" s="4">
        <v>0.669446408748627</v>
      </c>
      <c r="G1997" s="4" t="s">
        <v>54968</v>
      </c>
    </row>
    <row r="1998" spans="1:7">
      <c r="A1998" s="4" t="s">
        <v>54969</v>
      </c>
      <c r="B1998" s="4" t="s">
        <v>54179</v>
      </c>
      <c r="C1998" s="4" t="s">
        <v>551</v>
      </c>
      <c r="D1998" s="4">
        <v>5</v>
      </c>
      <c r="E1998" s="4" t="s">
        <v>54970</v>
      </c>
      <c r="F1998" s="4">
        <v>0.669446408748627</v>
      </c>
      <c r="G1998" s="4" t="s">
        <v>54971</v>
      </c>
    </row>
    <row r="1999" spans="1:7">
      <c r="A1999" s="4" t="s">
        <v>54972</v>
      </c>
      <c r="B1999" s="4" t="s">
        <v>54973</v>
      </c>
      <c r="C1999" s="4" t="s">
        <v>4103</v>
      </c>
      <c r="D1999" s="4">
        <v>5</v>
      </c>
      <c r="E1999" s="4" t="s">
        <v>54974</v>
      </c>
      <c r="F1999" s="4">
        <v>0.669446408748627</v>
      </c>
      <c r="G1999" s="4" t="s">
        <v>54975</v>
      </c>
    </row>
    <row r="2000" spans="1:7">
      <c r="A2000" s="4" t="s">
        <v>54976</v>
      </c>
      <c r="B2000" s="4"/>
      <c r="C2000" s="4" t="s">
        <v>551</v>
      </c>
      <c r="D2000" s="4">
        <v>5</v>
      </c>
      <c r="E2000" s="4" t="s">
        <v>54977</v>
      </c>
      <c r="F2000" s="4">
        <v>0.669446408748627</v>
      </c>
      <c r="G2000" s="4" t="s">
        <v>54978</v>
      </c>
    </row>
    <row r="2001" spans="1:7">
      <c r="A2001" s="4" t="s">
        <v>54979</v>
      </c>
      <c r="B2001" s="4"/>
      <c r="C2001" s="4" t="s">
        <v>551</v>
      </c>
      <c r="D2001" s="4">
        <v>5</v>
      </c>
      <c r="E2001" s="4" t="s">
        <v>54980</v>
      </c>
      <c r="F2001" s="4">
        <v>0.669446408748627</v>
      </c>
      <c r="G2001" s="4" t="s">
        <v>54981</v>
      </c>
    </row>
    <row r="2002" spans="1:7">
      <c r="A2002" s="4" t="s">
        <v>54982</v>
      </c>
      <c r="B2002" s="4"/>
      <c r="C2002" s="4" t="s">
        <v>551</v>
      </c>
      <c r="D2002" s="4">
        <v>5</v>
      </c>
      <c r="E2002" s="4" t="s">
        <v>54983</v>
      </c>
      <c r="F2002" s="4">
        <v>0.669446408748627</v>
      </c>
      <c r="G2002" s="4" t="s">
        <v>54984</v>
      </c>
    </row>
    <row r="2003" spans="1:7">
      <c r="A2003" s="4" t="s">
        <v>54985</v>
      </c>
      <c r="B2003" s="4"/>
      <c r="C2003" s="4" t="s">
        <v>551</v>
      </c>
      <c r="D2003" s="4">
        <v>5</v>
      </c>
      <c r="E2003" s="4" t="s">
        <v>54986</v>
      </c>
      <c r="F2003" s="4">
        <v>0.669446408748627</v>
      </c>
      <c r="G2003" s="4" t="s">
        <v>54987</v>
      </c>
    </row>
    <row r="2004" spans="1:7">
      <c r="A2004" s="4" t="s">
        <v>54988</v>
      </c>
      <c r="B2004" s="4" t="s">
        <v>54989</v>
      </c>
      <c r="C2004" s="4" t="s">
        <v>464</v>
      </c>
      <c r="D2004" s="4">
        <v>5</v>
      </c>
      <c r="E2004" s="4" t="s">
        <v>54990</v>
      </c>
      <c r="F2004" s="4">
        <v>0.669446408748627</v>
      </c>
      <c r="G2004" s="4" t="s">
        <v>54991</v>
      </c>
    </row>
    <row r="2005" spans="1:7">
      <c r="A2005" s="4" t="s">
        <v>54992</v>
      </c>
      <c r="B2005" s="4" t="s">
        <v>54993</v>
      </c>
      <c r="C2005" s="4" t="s">
        <v>464</v>
      </c>
      <c r="D2005" s="4">
        <v>5</v>
      </c>
      <c r="E2005" s="4" t="s">
        <v>54994</v>
      </c>
      <c r="F2005" s="4">
        <v>0.669446408748627</v>
      </c>
      <c r="G2005" s="4" t="s">
        <v>54995</v>
      </c>
    </row>
    <row r="2006" spans="1:7">
      <c r="A2006" s="4" t="s">
        <v>54996</v>
      </c>
      <c r="B2006" s="4" t="s">
        <v>54997</v>
      </c>
      <c r="C2006" s="4" t="s">
        <v>464</v>
      </c>
      <c r="D2006" s="4">
        <v>5</v>
      </c>
      <c r="E2006" s="4" t="s">
        <v>54998</v>
      </c>
      <c r="F2006" s="4">
        <v>0.669446408748627</v>
      </c>
      <c r="G2006" s="4" t="s">
        <v>54999</v>
      </c>
    </row>
    <row r="2007" spans="1:7">
      <c r="A2007" s="4" t="s">
        <v>55000</v>
      </c>
      <c r="B2007" s="4"/>
      <c r="C2007" s="4" t="s">
        <v>551</v>
      </c>
      <c r="D2007" s="4">
        <v>5</v>
      </c>
      <c r="E2007" s="4" t="s">
        <v>55001</v>
      </c>
      <c r="F2007" s="4">
        <v>0.669446408748627</v>
      </c>
      <c r="G2007" s="4" t="s">
        <v>55002</v>
      </c>
    </row>
    <row r="2008" spans="1:7">
      <c r="A2008" s="4" t="s">
        <v>55003</v>
      </c>
      <c r="B2008" s="4"/>
      <c r="C2008" s="4" t="s">
        <v>551</v>
      </c>
      <c r="D2008" s="4">
        <v>5</v>
      </c>
      <c r="E2008" s="4" t="s">
        <v>55004</v>
      </c>
      <c r="F2008" s="4">
        <v>0.669446408748627</v>
      </c>
      <c r="G2008" s="4" t="s">
        <v>55005</v>
      </c>
    </row>
    <row r="2009" spans="1:7">
      <c r="A2009" s="4" t="s">
        <v>55006</v>
      </c>
      <c r="B2009" s="4" t="s">
        <v>55007</v>
      </c>
      <c r="C2009" s="4" t="s">
        <v>4103</v>
      </c>
      <c r="D2009" s="4">
        <v>5</v>
      </c>
      <c r="E2009" s="4" t="s">
        <v>55008</v>
      </c>
      <c r="F2009" s="4">
        <v>0.669446408748627</v>
      </c>
      <c r="G2009" s="4" t="s">
        <v>55009</v>
      </c>
    </row>
    <row r="2010" spans="1:7">
      <c r="A2010" s="4" t="s">
        <v>55010</v>
      </c>
      <c r="B2010" s="4"/>
      <c r="C2010" s="4" t="s">
        <v>551</v>
      </c>
      <c r="D2010" s="4">
        <v>5</v>
      </c>
      <c r="E2010" s="4" t="s">
        <v>55011</v>
      </c>
      <c r="F2010" s="4">
        <v>0.669446408748627</v>
      </c>
      <c r="G2010" s="4" t="s">
        <v>55012</v>
      </c>
    </row>
    <row r="2011" spans="1:7">
      <c r="A2011" s="4" t="s">
        <v>55013</v>
      </c>
      <c r="B2011" s="4"/>
      <c r="C2011" s="4" t="s">
        <v>551</v>
      </c>
      <c r="D2011" s="4">
        <v>5</v>
      </c>
      <c r="E2011" s="4" t="s">
        <v>55014</v>
      </c>
      <c r="F2011" s="4">
        <v>0.669446408748627</v>
      </c>
      <c r="G2011" s="4" t="s">
        <v>55015</v>
      </c>
    </row>
    <row r="2012" spans="1:7">
      <c r="A2012" s="4" t="s">
        <v>55016</v>
      </c>
      <c r="B2012" s="4"/>
      <c r="C2012" s="4" t="s">
        <v>551</v>
      </c>
      <c r="D2012" s="4">
        <v>5</v>
      </c>
      <c r="E2012" s="4" t="s">
        <v>55017</v>
      </c>
      <c r="F2012" s="4">
        <v>0.669446408748627</v>
      </c>
      <c r="G2012" s="4" t="s">
        <v>55018</v>
      </c>
    </row>
    <row r="2013" spans="1:7">
      <c r="A2013" s="4" t="s">
        <v>55019</v>
      </c>
      <c r="B2013" s="4"/>
      <c r="C2013" s="4" t="s">
        <v>551</v>
      </c>
      <c r="D2013" s="4">
        <v>5</v>
      </c>
      <c r="E2013" s="4" t="s">
        <v>55020</v>
      </c>
      <c r="F2013" s="4">
        <v>0.669446408748627</v>
      </c>
      <c r="G2013" s="4" t="s">
        <v>55021</v>
      </c>
    </row>
    <row r="2014" spans="1:7">
      <c r="A2014" s="4" t="s">
        <v>55022</v>
      </c>
      <c r="B2014" s="4"/>
      <c r="C2014" s="4" t="s">
        <v>551</v>
      </c>
      <c r="D2014" s="4">
        <v>5</v>
      </c>
      <c r="E2014" s="4" t="s">
        <v>55023</v>
      </c>
      <c r="F2014" s="4">
        <v>0.669446408748627</v>
      </c>
      <c r="G2014" s="4" t="s">
        <v>55024</v>
      </c>
    </row>
    <row r="2015" spans="1:7">
      <c r="A2015" s="4" t="s">
        <v>55025</v>
      </c>
      <c r="B2015" s="4"/>
      <c r="C2015" s="4" t="s">
        <v>551</v>
      </c>
      <c r="D2015" s="4">
        <v>5</v>
      </c>
      <c r="E2015" s="4" t="s">
        <v>55026</v>
      </c>
      <c r="F2015" s="4">
        <v>0.669446408748627</v>
      </c>
      <c r="G2015" s="4" t="s">
        <v>55027</v>
      </c>
    </row>
    <row r="2016" spans="1:7">
      <c r="A2016" s="4" t="s">
        <v>55028</v>
      </c>
      <c r="B2016" s="4"/>
      <c r="C2016" s="4" t="s">
        <v>551</v>
      </c>
      <c r="D2016" s="4">
        <v>5</v>
      </c>
      <c r="E2016" s="4" t="s">
        <v>55029</v>
      </c>
      <c r="F2016" s="4">
        <v>0.669446408748627</v>
      </c>
      <c r="G2016" s="4" t="s">
        <v>55030</v>
      </c>
    </row>
    <row r="2017" spans="1:7">
      <c r="A2017" s="4" t="s">
        <v>55031</v>
      </c>
      <c r="B2017" s="4"/>
      <c r="C2017" s="4" t="s">
        <v>551</v>
      </c>
      <c r="D2017" s="4">
        <v>5</v>
      </c>
      <c r="E2017" s="4" t="s">
        <v>55032</v>
      </c>
      <c r="F2017" s="4">
        <v>0.669446408748627</v>
      </c>
      <c r="G2017" s="4" t="s">
        <v>55033</v>
      </c>
    </row>
    <row r="2018" spans="1:7">
      <c r="A2018" s="4" t="s">
        <v>55034</v>
      </c>
      <c r="B2018" s="4"/>
      <c r="C2018" s="4" t="s">
        <v>551</v>
      </c>
      <c r="D2018" s="4">
        <v>5</v>
      </c>
      <c r="E2018" s="4" t="s">
        <v>55035</v>
      </c>
      <c r="F2018" s="4">
        <v>0.669446408748627</v>
      </c>
      <c r="G2018" s="4" t="s">
        <v>55036</v>
      </c>
    </row>
    <row r="2019" spans="1:7">
      <c r="A2019" s="4" t="s">
        <v>55037</v>
      </c>
      <c r="B2019" s="4"/>
      <c r="C2019" s="4" t="s">
        <v>551</v>
      </c>
      <c r="D2019" s="4">
        <v>5</v>
      </c>
      <c r="E2019" s="4" t="s">
        <v>55038</v>
      </c>
      <c r="F2019" s="4">
        <v>0.669446408748627</v>
      </c>
      <c r="G2019" s="4" t="s">
        <v>55039</v>
      </c>
    </row>
    <row r="2020" spans="1:7">
      <c r="A2020" s="4" t="s">
        <v>55040</v>
      </c>
      <c r="B2020" s="4"/>
      <c r="C2020" s="4" t="s">
        <v>551</v>
      </c>
      <c r="D2020" s="4">
        <v>5</v>
      </c>
      <c r="E2020" s="4" t="s">
        <v>55041</v>
      </c>
      <c r="F2020" s="4">
        <v>0.669446408748627</v>
      </c>
      <c r="G2020" s="4" t="s">
        <v>55042</v>
      </c>
    </row>
    <row r="2021" spans="1:7">
      <c r="A2021" s="4" t="s">
        <v>55043</v>
      </c>
      <c r="B2021" s="4"/>
      <c r="C2021" s="4" t="s">
        <v>551</v>
      </c>
      <c r="D2021" s="4">
        <v>5</v>
      </c>
      <c r="E2021" s="4" t="s">
        <v>55044</v>
      </c>
      <c r="F2021" s="4">
        <v>0.669446408748627</v>
      </c>
      <c r="G2021" s="4" t="s">
        <v>55045</v>
      </c>
    </row>
    <row r="2022" spans="1:7">
      <c r="A2022" s="4" t="s">
        <v>55046</v>
      </c>
      <c r="B2022" s="4"/>
      <c r="C2022" s="4" t="s">
        <v>551</v>
      </c>
      <c r="D2022" s="4">
        <v>5</v>
      </c>
      <c r="E2022" s="4" t="s">
        <v>55047</v>
      </c>
      <c r="F2022" s="4">
        <v>0.669446408748627</v>
      </c>
      <c r="G2022" s="4" t="s">
        <v>55048</v>
      </c>
    </row>
    <row r="2023" spans="1:7">
      <c r="A2023" s="4" t="s">
        <v>55049</v>
      </c>
      <c r="B2023" s="4" t="s">
        <v>16267</v>
      </c>
      <c r="C2023" s="4" t="s">
        <v>36062</v>
      </c>
      <c r="D2023" s="4">
        <v>4</v>
      </c>
      <c r="E2023" s="4" t="s">
        <v>55050</v>
      </c>
      <c r="F2023" s="4">
        <v>0.669446408748627</v>
      </c>
      <c r="G2023" s="4" t="s">
        <v>55051</v>
      </c>
    </row>
    <row r="2024" spans="1:7">
      <c r="A2024" s="4" t="s">
        <v>55052</v>
      </c>
      <c r="B2024" s="4" t="s">
        <v>54179</v>
      </c>
      <c r="C2024" s="4" t="s">
        <v>551</v>
      </c>
      <c r="D2024" s="4">
        <v>4</v>
      </c>
      <c r="E2024" s="4" t="s">
        <v>55053</v>
      </c>
      <c r="F2024" s="4">
        <v>0.669446408748627</v>
      </c>
      <c r="G2024" s="4" t="s">
        <v>55054</v>
      </c>
    </row>
    <row r="2025" spans="1:7">
      <c r="A2025" s="4" t="s">
        <v>55055</v>
      </c>
      <c r="B2025" s="4"/>
      <c r="C2025" s="4" t="s">
        <v>551</v>
      </c>
      <c r="D2025" s="4">
        <v>4</v>
      </c>
      <c r="E2025" s="4" t="s">
        <v>55056</v>
      </c>
      <c r="F2025" s="4">
        <v>0.669446408748627</v>
      </c>
      <c r="G2025" s="4" t="s">
        <v>55057</v>
      </c>
    </row>
    <row r="2026" spans="1:7">
      <c r="A2026" s="4" t="s">
        <v>55058</v>
      </c>
      <c r="B2026" s="4"/>
      <c r="C2026" s="4" t="s">
        <v>551</v>
      </c>
      <c r="D2026" s="4">
        <v>4</v>
      </c>
      <c r="E2026" s="4" t="s">
        <v>55059</v>
      </c>
      <c r="F2026" s="4">
        <v>0.669446408748627</v>
      </c>
      <c r="G2026" s="4" t="s">
        <v>55060</v>
      </c>
    </row>
    <row r="2027" spans="1:7">
      <c r="A2027" s="4" t="s">
        <v>55061</v>
      </c>
      <c r="B2027" s="4"/>
      <c r="C2027" s="4" t="s">
        <v>551</v>
      </c>
      <c r="D2027" s="4">
        <v>4</v>
      </c>
      <c r="E2027" s="4" t="s">
        <v>55062</v>
      </c>
      <c r="F2027" s="4">
        <v>0.669446408748627</v>
      </c>
      <c r="G2027" s="4" t="s">
        <v>55063</v>
      </c>
    </row>
    <row r="2028" spans="1:7">
      <c r="A2028" s="4" t="s">
        <v>55064</v>
      </c>
      <c r="B2028" s="4"/>
      <c r="C2028" s="4" t="s">
        <v>551</v>
      </c>
      <c r="D2028" s="4">
        <v>4</v>
      </c>
      <c r="E2028" s="4" t="s">
        <v>55065</v>
      </c>
      <c r="F2028" s="4">
        <v>0.669446408748627</v>
      </c>
      <c r="G2028" s="4" t="s">
        <v>55066</v>
      </c>
    </row>
    <row r="2029" spans="1:7">
      <c r="A2029" s="4" t="s">
        <v>55067</v>
      </c>
      <c r="B2029" s="4"/>
      <c r="C2029" s="4" t="s">
        <v>551</v>
      </c>
      <c r="D2029" s="4">
        <v>4</v>
      </c>
      <c r="E2029" s="4" t="s">
        <v>55068</v>
      </c>
      <c r="F2029" s="4">
        <v>0.669446408748627</v>
      </c>
      <c r="G2029" s="4" t="s">
        <v>55069</v>
      </c>
    </row>
    <row r="2030" spans="1:7">
      <c r="A2030" s="4" t="s">
        <v>55070</v>
      </c>
      <c r="B2030" s="4"/>
      <c r="C2030" s="4" t="s">
        <v>551</v>
      </c>
      <c r="D2030" s="4">
        <v>4</v>
      </c>
      <c r="E2030" s="4" t="s">
        <v>55071</v>
      </c>
      <c r="F2030" s="4">
        <v>0.669446408748627</v>
      </c>
      <c r="G2030" s="4" t="s">
        <v>55072</v>
      </c>
    </row>
    <row r="2031" spans="1:7">
      <c r="A2031" s="4" t="s">
        <v>55073</v>
      </c>
      <c r="B2031" s="4"/>
      <c r="C2031" s="4" t="s">
        <v>551</v>
      </c>
      <c r="D2031" s="4">
        <v>4</v>
      </c>
      <c r="E2031" s="4" t="s">
        <v>55074</v>
      </c>
      <c r="F2031" s="4">
        <v>0.669446408748627</v>
      </c>
      <c r="G2031" s="4" t="s">
        <v>55075</v>
      </c>
    </row>
    <row r="2032" spans="1:7">
      <c r="A2032" s="4" t="s">
        <v>55076</v>
      </c>
      <c r="B2032" s="4"/>
      <c r="C2032" s="4" t="s">
        <v>551</v>
      </c>
      <c r="D2032" s="4">
        <v>4</v>
      </c>
      <c r="E2032" s="4" t="s">
        <v>55077</v>
      </c>
      <c r="F2032" s="4">
        <v>0.669446408748627</v>
      </c>
      <c r="G2032" s="4" t="s">
        <v>55078</v>
      </c>
    </row>
    <row r="2033" spans="1:7">
      <c r="A2033" s="4" t="s">
        <v>55079</v>
      </c>
      <c r="B2033" s="4"/>
      <c r="C2033" s="4" t="s">
        <v>551</v>
      </c>
      <c r="D2033" s="4">
        <v>4</v>
      </c>
      <c r="E2033" s="4" t="s">
        <v>55080</v>
      </c>
      <c r="F2033" s="4">
        <v>0.669446408748627</v>
      </c>
      <c r="G2033" s="4" t="s">
        <v>55081</v>
      </c>
    </row>
    <row r="2034" spans="1:7">
      <c r="A2034" s="4" t="s">
        <v>55082</v>
      </c>
      <c r="B2034" s="4"/>
      <c r="C2034" s="4" t="s">
        <v>551</v>
      </c>
      <c r="D2034" s="4">
        <v>4</v>
      </c>
      <c r="E2034" s="4" t="s">
        <v>55083</v>
      </c>
      <c r="F2034" s="4">
        <v>0.669446408748627</v>
      </c>
      <c r="G2034" s="4" t="s">
        <v>55084</v>
      </c>
    </row>
    <row r="2035" spans="1:7">
      <c r="A2035" s="4" t="s">
        <v>55085</v>
      </c>
      <c r="B2035" s="4"/>
      <c r="C2035" s="4" t="s">
        <v>551</v>
      </c>
      <c r="D2035" s="4">
        <v>4</v>
      </c>
      <c r="E2035" s="4" t="s">
        <v>55086</v>
      </c>
      <c r="F2035" s="4">
        <v>0.669446408748627</v>
      </c>
      <c r="G2035" s="4" t="s">
        <v>55087</v>
      </c>
    </row>
    <row r="2036" spans="1:7">
      <c r="A2036" s="4" t="s">
        <v>55088</v>
      </c>
      <c r="B2036" s="4"/>
      <c r="C2036" s="4" t="s">
        <v>551</v>
      </c>
      <c r="D2036" s="4">
        <v>4</v>
      </c>
      <c r="E2036" s="4" t="s">
        <v>55089</v>
      </c>
      <c r="F2036" s="4">
        <v>0.669446408748627</v>
      </c>
      <c r="G2036" s="4" t="s">
        <v>55090</v>
      </c>
    </row>
    <row r="2037" spans="1:7">
      <c r="A2037" s="4" t="s">
        <v>55091</v>
      </c>
      <c r="B2037" s="4"/>
      <c r="C2037" s="4" t="s">
        <v>551</v>
      </c>
      <c r="D2037" s="4">
        <v>4</v>
      </c>
      <c r="E2037" s="4" t="s">
        <v>55092</v>
      </c>
      <c r="F2037" s="4">
        <v>0.669446408748627</v>
      </c>
      <c r="G2037" s="4" t="s">
        <v>55093</v>
      </c>
    </row>
    <row r="2038" spans="1:7">
      <c r="A2038" s="4" t="s">
        <v>55094</v>
      </c>
      <c r="B2038" s="4"/>
      <c r="C2038" s="4" t="s">
        <v>551</v>
      </c>
      <c r="D2038" s="4">
        <v>4</v>
      </c>
      <c r="E2038" s="4" t="s">
        <v>55095</v>
      </c>
      <c r="F2038" s="4">
        <v>0.669446408748627</v>
      </c>
      <c r="G2038" s="4" t="s">
        <v>55096</v>
      </c>
    </row>
    <row r="2039" spans="1:7">
      <c r="A2039" s="4" t="s">
        <v>55097</v>
      </c>
      <c r="B2039" s="4"/>
      <c r="C2039" s="4" t="s">
        <v>551</v>
      </c>
      <c r="D2039" s="4">
        <v>4</v>
      </c>
      <c r="E2039" s="4" t="s">
        <v>55098</v>
      </c>
      <c r="F2039" s="4">
        <v>0.669446408748627</v>
      </c>
      <c r="G2039" s="4" t="s">
        <v>55099</v>
      </c>
    </row>
    <row r="2040" spans="1:7">
      <c r="A2040" s="4" t="s">
        <v>55100</v>
      </c>
      <c r="B2040" s="4"/>
      <c r="C2040" s="4" t="s">
        <v>551</v>
      </c>
      <c r="D2040" s="4">
        <v>4</v>
      </c>
      <c r="E2040" s="4" t="s">
        <v>55101</v>
      </c>
      <c r="F2040" s="4">
        <v>0.669446408748627</v>
      </c>
      <c r="G2040" s="4" t="s">
        <v>55102</v>
      </c>
    </row>
    <row r="2041" spans="1:7">
      <c r="A2041" s="4" t="s">
        <v>55103</v>
      </c>
      <c r="B2041" s="4"/>
      <c r="C2041" s="4" t="s">
        <v>551</v>
      </c>
      <c r="D2041" s="4">
        <v>4</v>
      </c>
      <c r="E2041" s="4" t="s">
        <v>55104</v>
      </c>
      <c r="F2041" s="4">
        <v>0.669446408748627</v>
      </c>
      <c r="G2041" s="4" t="s">
        <v>55105</v>
      </c>
    </row>
    <row r="2042" spans="1:7">
      <c r="A2042" s="4" t="s">
        <v>55106</v>
      </c>
      <c r="B2042" s="4"/>
      <c r="C2042" s="4" t="s">
        <v>551</v>
      </c>
      <c r="D2042" s="4">
        <v>4</v>
      </c>
      <c r="E2042" s="4" t="s">
        <v>55107</v>
      </c>
      <c r="F2042" s="4">
        <v>0.669446408748627</v>
      </c>
      <c r="G2042" s="4" t="s">
        <v>55108</v>
      </c>
    </row>
    <row r="2043" spans="1:7">
      <c r="A2043" s="4" t="s">
        <v>55109</v>
      </c>
      <c r="B2043" s="4"/>
      <c r="C2043" s="4" t="s">
        <v>551</v>
      </c>
      <c r="D2043" s="4">
        <v>4</v>
      </c>
      <c r="E2043" s="4" t="s">
        <v>55110</v>
      </c>
      <c r="F2043" s="4">
        <v>0.669446408748627</v>
      </c>
      <c r="G2043" s="4" t="s">
        <v>55111</v>
      </c>
    </row>
    <row r="2044" spans="1:7">
      <c r="A2044" s="4" t="s">
        <v>55112</v>
      </c>
      <c r="B2044" s="4"/>
      <c r="C2044" s="4" t="s">
        <v>551</v>
      </c>
      <c r="D2044" s="4">
        <v>4</v>
      </c>
      <c r="E2044" s="4" t="s">
        <v>55113</v>
      </c>
      <c r="F2044" s="4">
        <v>0.669446408748627</v>
      </c>
      <c r="G2044" s="4" t="s">
        <v>55114</v>
      </c>
    </row>
    <row r="2045" spans="1:7">
      <c r="A2045" s="4" t="s">
        <v>55115</v>
      </c>
      <c r="B2045" s="4"/>
      <c r="C2045" s="4" t="s">
        <v>551</v>
      </c>
      <c r="D2045" s="4">
        <v>4</v>
      </c>
      <c r="E2045" s="4" t="s">
        <v>55116</v>
      </c>
      <c r="F2045" s="4">
        <v>0.669446408748627</v>
      </c>
      <c r="G2045" s="4" t="s">
        <v>55117</v>
      </c>
    </row>
    <row r="2046" spans="1:7">
      <c r="A2046" s="4" t="s">
        <v>55118</v>
      </c>
      <c r="B2046" s="4"/>
      <c r="C2046" s="4" t="s">
        <v>551</v>
      </c>
      <c r="D2046" s="4">
        <v>4</v>
      </c>
      <c r="E2046" s="4" t="s">
        <v>55119</v>
      </c>
      <c r="F2046" s="4">
        <v>0.669446408748627</v>
      </c>
      <c r="G2046" s="4" t="s">
        <v>55120</v>
      </c>
    </row>
    <row r="2047" spans="1:7">
      <c r="A2047" s="4" t="s">
        <v>55121</v>
      </c>
      <c r="B2047" s="4"/>
      <c r="C2047" s="4" t="s">
        <v>551</v>
      </c>
      <c r="D2047" s="4">
        <v>4</v>
      </c>
      <c r="E2047" s="4" t="s">
        <v>55122</v>
      </c>
      <c r="F2047" s="4">
        <v>0.669446408748627</v>
      </c>
      <c r="G2047" s="4" t="s">
        <v>55123</v>
      </c>
    </row>
    <row r="2048" spans="1:7">
      <c r="A2048" s="4" t="s">
        <v>55124</v>
      </c>
      <c r="B2048" s="4"/>
      <c r="C2048" s="4" t="s">
        <v>551</v>
      </c>
      <c r="D2048" s="4">
        <v>4</v>
      </c>
      <c r="E2048" s="4" t="s">
        <v>55125</v>
      </c>
      <c r="F2048" s="4">
        <v>0.669446408748627</v>
      </c>
      <c r="G2048" s="4" t="s">
        <v>55126</v>
      </c>
    </row>
    <row r="2049" spans="1:7">
      <c r="A2049" s="4" t="s">
        <v>55127</v>
      </c>
      <c r="B2049" s="4"/>
      <c r="C2049" s="4" t="s">
        <v>551</v>
      </c>
      <c r="D2049" s="4">
        <v>4</v>
      </c>
      <c r="E2049" s="4" t="s">
        <v>55128</v>
      </c>
      <c r="F2049" s="4">
        <v>0.669446408748627</v>
      </c>
      <c r="G2049" s="4" t="s">
        <v>55129</v>
      </c>
    </row>
    <row r="2050" spans="1:7">
      <c r="A2050" s="4" t="s">
        <v>55130</v>
      </c>
      <c r="B2050" s="4"/>
      <c r="C2050" s="4" t="s">
        <v>551</v>
      </c>
      <c r="D2050" s="4">
        <v>4</v>
      </c>
      <c r="E2050" s="4" t="s">
        <v>55131</v>
      </c>
      <c r="F2050" s="4">
        <v>0.669446408748627</v>
      </c>
      <c r="G2050" s="4" t="s">
        <v>55132</v>
      </c>
    </row>
    <row r="2051" spans="1:7">
      <c r="A2051" s="4" t="s">
        <v>55133</v>
      </c>
      <c r="B2051" s="4"/>
      <c r="C2051" s="4" t="s">
        <v>551</v>
      </c>
      <c r="D2051" s="4">
        <v>4</v>
      </c>
      <c r="E2051" s="4" t="s">
        <v>55134</v>
      </c>
      <c r="F2051" s="4">
        <v>0.669446408748627</v>
      </c>
      <c r="G2051" s="4" t="s">
        <v>55135</v>
      </c>
    </row>
    <row r="2052" spans="1:7">
      <c r="A2052" s="4" t="s">
        <v>55136</v>
      </c>
      <c r="B2052" s="4"/>
      <c r="C2052" s="4" t="s">
        <v>551</v>
      </c>
      <c r="D2052" s="4">
        <v>4</v>
      </c>
      <c r="E2052" s="4" t="s">
        <v>55137</v>
      </c>
      <c r="F2052" s="4">
        <v>0.669446408748627</v>
      </c>
      <c r="G2052" s="4" t="s">
        <v>55138</v>
      </c>
    </row>
    <row r="2053" spans="1:7">
      <c r="A2053" s="4" t="s">
        <v>55139</v>
      </c>
      <c r="B2053" s="4"/>
      <c r="C2053" s="4" t="s">
        <v>551</v>
      </c>
      <c r="D2053" s="4">
        <v>4</v>
      </c>
      <c r="E2053" s="4" t="s">
        <v>55140</v>
      </c>
      <c r="F2053" s="4">
        <v>0.669446408748627</v>
      </c>
      <c r="G2053" s="4" t="s">
        <v>55141</v>
      </c>
    </row>
    <row r="2054" spans="1:7">
      <c r="A2054" s="4" t="s">
        <v>55142</v>
      </c>
      <c r="B2054" s="4" t="s">
        <v>55143</v>
      </c>
      <c r="C2054" s="4" t="s">
        <v>551</v>
      </c>
      <c r="D2054" s="4">
        <v>4</v>
      </c>
      <c r="E2054" s="4" t="s">
        <v>55144</v>
      </c>
      <c r="F2054" s="4">
        <v>0.669446408748627</v>
      </c>
      <c r="G2054" s="4" t="s">
        <v>55145</v>
      </c>
    </row>
    <row r="2055" spans="1:7">
      <c r="A2055" s="4" t="s">
        <v>55146</v>
      </c>
      <c r="B2055" s="4" t="s">
        <v>55147</v>
      </c>
      <c r="C2055" s="4" t="s">
        <v>551</v>
      </c>
      <c r="D2055" s="4">
        <v>4</v>
      </c>
      <c r="E2055" s="4" t="s">
        <v>55148</v>
      </c>
      <c r="F2055" s="4">
        <v>0.669446408748627</v>
      </c>
      <c r="G2055" s="4" t="s">
        <v>55149</v>
      </c>
    </row>
    <row r="2056" spans="1:7">
      <c r="A2056" s="4" t="s">
        <v>55150</v>
      </c>
      <c r="B2056" s="4"/>
      <c r="C2056" s="4" t="s">
        <v>551</v>
      </c>
      <c r="D2056" s="4">
        <v>4</v>
      </c>
      <c r="E2056" s="4" t="s">
        <v>55151</v>
      </c>
      <c r="F2056" s="4">
        <v>0.669446408748627</v>
      </c>
      <c r="G2056" s="4" t="s">
        <v>55152</v>
      </c>
    </row>
    <row r="2057" spans="1:7">
      <c r="A2057" s="4" t="s">
        <v>55153</v>
      </c>
      <c r="B2057" s="4"/>
      <c r="C2057" s="4" t="s">
        <v>551</v>
      </c>
      <c r="D2057" s="4">
        <v>4</v>
      </c>
      <c r="E2057" s="4" t="s">
        <v>55154</v>
      </c>
      <c r="F2057" s="4">
        <v>0.669446408748627</v>
      </c>
      <c r="G2057" s="4" t="s">
        <v>55155</v>
      </c>
    </row>
    <row r="2058" spans="1:7">
      <c r="A2058" s="4" t="s">
        <v>55156</v>
      </c>
      <c r="B2058" s="4"/>
      <c r="C2058" s="4" t="s">
        <v>551</v>
      </c>
      <c r="D2058" s="4">
        <v>4</v>
      </c>
      <c r="E2058" s="4" t="s">
        <v>55157</v>
      </c>
      <c r="F2058" s="4">
        <v>0.669446408748627</v>
      </c>
      <c r="G2058" s="4" t="s">
        <v>55158</v>
      </c>
    </row>
    <row r="2059" spans="1:7">
      <c r="A2059" s="4" t="s">
        <v>55159</v>
      </c>
      <c r="B2059" s="4"/>
      <c r="C2059" s="4" t="s">
        <v>551</v>
      </c>
      <c r="D2059" s="4">
        <v>4</v>
      </c>
      <c r="E2059" s="4" t="s">
        <v>55160</v>
      </c>
      <c r="F2059" s="4">
        <v>0.669446408748627</v>
      </c>
      <c r="G2059" s="4" t="s">
        <v>55161</v>
      </c>
    </row>
    <row r="2060" spans="1:7">
      <c r="A2060" s="4" t="s">
        <v>55162</v>
      </c>
      <c r="B2060" s="4"/>
      <c r="C2060" s="4" t="s">
        <v>551</v>
      </c>
      <c r="D2060" s="4">
        <v>4</v>
      </c>
      <c r="E2060" s="4" t="s">
        <v>55163</v>
      </c>
      <c r="F2060" s="4">
        <v>0.669446408748627</v>
      </c>
      <c r="G2060" s="4" t="s">
        <v>55164</v>
      </c>
    </row>
    <row r="2061" spans="1:7">
      <c r="A2061" s="4" t="s">
        <v>55165</v>
      </c>
      <c r="B2061" s="4"/>
      <c r="C2061" s="4" t="s">
        <v>551</v>
      </c>
      <c r="D2061" s="4">
        <v>4</v>
      </c>
      <c r="E2061" s="4" t="s">
        <v>55166</v>
      </c>
      <c r="F2061" s="4">
        <v>0.669446408748627</v>
      </c>
      <c r="G2061" s="4" t="s">
        <v>55167</v>
      </c>
    </row>
    <row r="2062" spans="1:7">
      <c r="A2062" s="4" t="s">
        <v>55168</v>
      </c>
      <c r="B2062" s="4"/>
      <c r="C2062" s="4" t="s">
        <v>551</v>
      </c>
      <c r="D2062" s="4">
        <v>4</v>
      </c>
      <c r="E2062" s="4" t="s">
        <v>55169</v>
      </c>
      <c r="F2062" s="4">
        <v>0.669446408748627</v>
      </c>
      <c r="G2062" s="4" t="s">
        <v>55170</v>
      </c>
    </row>
    <row r="2063" spans="1:7">
      <c r="A2063" s="4" t="s">
        <v>55171</v>
      </c>
      <c r="B2063" s="4"/>
      <c r="C2063" s="4" t="s">
        <v>551</v>
      </c>
      <c r="D2063" s="4">
        <v>4</v>
      </c>
      <c r="E2063" s="4" t="s">
        <v>55172</v>
      </c>
      <c r="F2063" s="4">
        <v>0.669446408748627</v>
      </c>
      <c r="G2063" s="4" t="s">
        <v>55173</v>
      </c>
    </row>
    <row r="2064" spans="1:7">
      <c r="A2064" s="4" t="s">
        <v>55174</v>
      </c>
      <c r="B2064" s="4"/>
      <c r="C2064" s="4" t="s">
        <v>551</v>
      </c>
      <c r="D2064" s="4">
        <v>4</v>
      </c>
      <c r="E2064" s="4" t="s">
        <v>55175</v>
      </c>
      <c r="F2064" s="4">
        <v>0.669446408748627</v>
      </c>
      <c r="G2064" s="4" t="s">
        <v>55176</v>
      </c>
    </row>
    <row r="2065" spans="1:7">
      <c r="A2065" s="4" t="s">
        <v>55177</v>
      </c>
      <c r="B2065" s="4"/>
      <c r="C2065" s="4" t="s">
        <v>551</v>
      </c>
      <c r="D2065" s="4">
        <v>4</v>
      </c>
      <c r="E2065" s="4" t="s">
        <v>55178</v>
      </c>
      <c r="F2065" s="4">
        <v>0.669446408748627</v>
      </c>
      <c r="G2065" s="4" t="s">
        <v>55179</v>
      </c>
    </row>
    <row r="2066" spans="1:7">
      <c r="A2066" s="4" t="s">
        <v>55180</v>
      </c>
      <c r="B2066" s="4"/>
      <c r="C2066" s="4" t="s">
        <v>551</v>
      </c>
      <c r="D2066" s="4">
        <v>4</v>
      </c>
      <c r="E2066" s="4" t="s">
        <v>55181</v>
      </c>
      <c r="F2066" s="4">
        <v>0.669446408748627</v>
      </c>
      <c r="G2066" s="4" t="s">
        <v>55182</v>
      </c>
    </row>
    <row r="2067" spans="1:7">
      <c r="A2067" s="4" t="s">
        <v>55183</v>
      </c>
      <c r="B2067" s="4"/>
      <c r="C2067" s="4" t="s">
        <v>551</v>
      </c>
      <c r="D2067" s="4">
        <v>4</v>
      </c>
      <c r="E2067" s="4" t="s">
        <v>55184</v>
      </c>
      <c r="F2067" s="4">
        <v>0.669446408748627</v>
      </c>
      <c r="G2067" s="4" t="s">
        <v>55185</v>
      </c>
    </row>
    <row r="2068" spans="1:7">
      <c r="A2068" s="4" t="s">
        <v>55186</v>
      </c>
      <c r="B2068" s="4"/>
      <c r="C2068" s="4" t="s">
        <v>551</v>
      </c>
      <c r="D2068" s="4">
        <v>4</v>
      </c>
      <c r="E2068" s="4" t="s">
        <v>55187</v>
      </c>
      <c r="F2068" s="4">
        <v>0.669446408748627</v>
      </c>
      <c r="G2068" s="4" t="s">
        <v>55188</v>
      </c>
    </row>
    <row r="2069" spans="1:7">
      <c r="A2069" s="4" t="s">
        <v>55189</v>
      </c>
      <c r="B2069" s="4"/>
      <c r="C2069" s="4" t="s">
        <v>551</v>
      </c>
      <c r="D2069" s="4">
        <v>4</v>
      </c>
      <c r="E2069" s="4" t="s">
        <v>55190</v>
      </c>
      <c r="F2069" s="4">
        <v>0.669446408748627</v>
      </c>
      <c r="G2069" s="4" t="s">
        <v>55191</v>
      </c>
    </row>
    <row r="2070" spans="1:7">
      <c r="A2070" s="4" t="s">
        <v>55192</v>
      </c>
      <c r="B2070" s="4"/>
      <c r="C2070" s="4" t="s">
        <v>551</v>
      </c>
      <c r="D2070" s="4">
        <v>4</v>
      </c>
      <c r="E2070" s="4" t="s">
        <v>55193</v>
      </c>
      <c r="F2070" s="4">
        <v>0.669446408748627</v>
      </c>
      <c r="G2070" s="4" t="s">
        <v>55194</v>
      </c>
    </row>
    <row r="2071" spans="1:7">
      <c r="A2071" s="4" t="s">
        <v>55195</v>
      </c>
      <c r="B2071" s="4"/>
      <c r="C2071" s="4" t="s">
        <v>551</v>
      </c>
      <c r="D2071" s="4">
        <v>4</v>
      </c>
      <c r="E2071" s="4" t="s">
        <v>55196</v>
      </c>
      <c r="F2071" s="4">
        <v>0.669446408748627</v>
      </c>
      <c r="G2071" s="4" t="s">
        <v>55197</v>
      </c>
    </row>
    <row r="2072" spans="1:7">
      <c r="A2072" s="4" t="s">
        <v>55198</v>
      </c>
      <c r="B2072" s="4"/>
      <c r="C2072" s="4" t="s">
        <v>551</v>
      </c>
      <c r="D2072" s="4">
        <v>4</v>
      </c>
      <c r="E2072" s="4" t="s">
        <v>55199</v>
      </c>
      <c r="F2072" s="4">
        <v>0.669446408748627</v>
      </c>
      <c r="G2072" s="4" t="s">
        <v>55200</v>
      </c>
    </row>
    <row r="2073" spans="1:7">
      <c r="A2073" s="4" t="s">
        <v>55201</v>
      </c>
      <c r="B2073" s="4"/>
      <c r="C2073" s="4" t="s">
        <v>551</v>
      </c>
      <c r="D2073" s="4">
        <v>4</v>
      </c>
      <c r="E2073" s="4" t="s">
        <v>55202</v>
      </c>
      <c r="F2073" s="4">
        <v>0.669446408748627</v>
      </c>
      <c r="G2073" s="4" t="s">
        <v>55203</v>
      </c>
    </row>
    <row r="2074" spans="1:7">
      <c r="A2074" s="4" t="s">
        <v>55204</v>
      </c>
      <c r="B2074" s="4"/>
      <c r="C2074" s="4" t="s">
        <v>551</v>
      </c>
      <c r="D2074" s="4">
        <v>4</v>
      </c>
      <c r="E2074" s="4" t="s">
        <v>55205</v>
      </c>
      <c r="F2074" s="4">
        <v>0.669446408748627</v>
      </c>
      <c r="G2074" s="4" t="s">
        <v>55206</v>
      </c>
    </row>
    <row r="2075" spans="1:7">
      <c r="A2075" s="4" t="s">
        <v>55207</v>
      </c>
      <c r="B2075" s="4"/>
      <c r="C2075" s="4" t="s">
        <v>551</v>
      </c>
      <c r="D2075" s="4">
        <v>4</v>
      </c>
      <c r="E2075" s="4" t="s">
        <v>55208</v>
      </c>
      <c r="F2075" s="4">
        <v>0.669446408748627</v>
      </c>
      <c r="G2075" s="4" t="s">
        <v>55209</v>
      </c>
    </row>
    <row r="2076" spans="1:7">
      <c r="A2076" s="4" t="s">
        <v>55210</v>
      </c>
      <c r="B2076" s="4"/>
      <c r="C2076" s="4" t="s">
        <v>551</v>
      </c>
      <c r="D2076" s="4">
        <v>4</v>
      </c>
      <c r="E2076" s="4" t="s">
        <v>55211</v>
      </c>
      <c r="F2076" s="4">
        <v>0.669446408748627</v>
      </c>
      <c r="G2076" s="4" t="s">
        <v>55212</v>
      </c>
    </row>
    <row r="2077" spans="1:7">
      <c r="A2077" s="4" t="s">
        <v>55213</v>
      </c>
      <c r="B2077" s="4"/>
      <c r="C2077" s="4" t="s">
        <v>551</v>
      </c>
      <c r="D2077" s="4">
        <v>4</v>
      </c>
      <c r="E2077" s="4" t="s">
        <v>55214</v>
      </c>
      <c r="F2077" s="4">
        <v>0.669446408748627</v>
      </c>
      <c r="G2077" s="4" t="s">
        <v>55215</v>
      </c>
    </row>
    <row r="2078" spans="1:7">
      <c r="A2078" s="4" t="s">
        <v>55216</v>
      </c>
      <c r="B2078" s="4"/>
      <c r="C2078" s="4" t="s">
        <v>551</v>
      </c>
      <c r="D2078" s="4">
        <v>4</v>
      </c>
      <c r="E2078" s="4" t="s">
        <v>55217</v>
      </c>
      <c r="F2078" s="4">
        <v>0.669446408748627</v>
      </c>
      <c r="G2078" s="4" t="s">
        <v>55218</v>
      </c>
    </row>
    <row r="2079" spans="1:7">
      <c r="A2079" s="4" t="s">
        <v>55219</v>
      </c>
      <c r="B2079" s="4"/>
      <c r="C2079" s="4" t="s">
        <v>551</v>
      </c>
      <c r="D2079" s="4">
        <v>4</v>
      </c>
      <c r="E2079" s="4" t="s">
        <v>55220</v>
      </c>
      <c r="F2079" s="4">
        <v>0.669446408748627</v>
      </c>
      <c r="G2079" s="4" t="s">
        <v>55221</v>
      </c>
    </row>
    <row r="2080" spans="1:7">
      <c r="A2080" s="4" t="s">
        <v>55222</v>
      </c>
      <c r="B2080" s="4"/>
      <c r="C2080" s="4" t="s">
        <v>551</v>
      </c>
      <c r="D2080" s="4">
        <v>4</v>
      </c>
      <c r="E2080" s="4" t="s">
        <v>55223</v>
      </c>
      <c r="F2080" s="4">
        <v>0.669446408748627</v>
      </c>
      <c r="G2080" s="4" t="s">
        <v>55224</v>
      </c>
    </row>
    <row r="2081" spans="1:7">
      <c r="A2081" s="4" t="s">
        <v>55225</v>
      </c>
      <c r="B2081" s="4" t="s">
        <v>16267</v>
      </c>
      <c r="C2081" s="4" t="s">
        <v>36062</v>
      </c>
      <c r="D2081" s="4">
        <v>3</v>
      </c>
      <c r="E2081" s="4" t="s">
        <v>55226</v>
      </c>
      <c r="F2081" s="4">
        <v>0.669446408748627</v>
      </c>
      <c r="G2081" s="4" t="s">
        <v>55227</v>
      </c>
    </row>
    <row r="2082" spans="1:7">
      <c r="A2082" s="4" t="s">
        <v>55228</v>
      </c>
      <c r="B2082" s="4"/>
      <c r="C2082" s="4" t="s">
        <v>551</v>
      </c>
      <c r="D2082" s="4">
        <v>3</v>
      </c>
      <c r="E2082" s="4" t="s">
        <v>55229</v>
      </c>
      <c r="F2082" s="4">
        <v>0.669446408748627</v>
      </c>
      <c r="G2082" s="4" t="s">
        <v>55230</v>
      </c>
    </row>
    <row r="2083" spans="1:7">
      <c r="A2083" s="4" t="s">
        <v>55231</v>
      </c>
      <c r="B2083" s="4"/>
      <c r="C2083" s="4" t="s">
        <v>551</v>
      </c>
      <c r="D2083" s="4">
        <v>3</v>
      </c>
      <c r="E2083" s="4" t="s">
        <v>55232</v>
      </c>
      <c r="F2083" s="4">
        <v>0.669446408748627</v>
      </c>
      <c r="G2083" s="4" t="s">
        <v>55233</v>
      </c>
    </row>
    <row r="2084" spans="1:7">
      <c r="A2084" s="4" t="s">
        <v>55234</v>
      </c>
      <c r="B2084" s="4"/>
      <c r="C2084" s="4" t="s">
        <v>551</v>
      </c>
      <c r="D2084" s="4">
        <v>3</v>
      </c>
      <c r="E2084" s="4" t="s">
        <v>55235</v>
      </c>
      <c r="F2084" s="4">
        <v>0.669446408748627</v>
      </c>
      <c r="G2084" s="4" t="s">
        <v>55236</v>
      </c>
    </row>
    <row r="2085" spans="1:7">
      <c r="A2085" s="4" t="s">
        <v>55237</v>
      </c>
      <c r="B2085" s="4"/>
      <c r="C2085" s="4" t="s">
        <v>551</v>
      </c>
      <c r="D2085" s="4">
        <v>3</v>
      </c>
      <c r="E2085" s="4" t="s">
        <v>55238</v>
      </c>
      <c r="F2085" s="4">
        <v>0.669446408748627</v>
      </c>
      <c r="G2085" s="4" t="s">
        <v>55239</v>
      </c>
    </row>
    <row r="2086" spans="1:7">
      <c r="A2086" s="4" t="s">
        <v>55240</v>
      </c>
      <c r="B2086" s="4"/>
      <c r="C2086" s="4" t="s">
        <v>551</v>
      </c>
      <c r="D2086" s="4">
        <v>3</v>
      </c>
      <c r="E2086" s="4" t="s">
        <v>55241</v>
      </c>
      <c r="F2086" s="4">
        <v>0.669446408748627</v>
      </c>
      <c r="G2086" s="4" t="s">
        <v>55242</v>
      </c>
    </row>
    <row r="2087" spans="1:7">
      <c r="A2087" s="4" t="s">
        <v>55243</v>
      </c>
      <c r="B2087" s="4"/>
      <c r="C2087" s="4" t="s">
        <v>551</v>
      </c>
      <c r="D2087" s="4">
        <v>3</v>
      </c>
      <c r="E2087" s="4" t="s">
        <v>55244</v>
      </c>
      <c r="F2087" s="4">
        <v>0.669446408748627</v>
      </c>
      <c r="G2087" s="4" t="s">
        <v>55245</v>
      </c>
    </row>
    <row r="2088" spans="1:7">
      <c r="A2088" s="4" t="s">
        <v>55246</v>
      </c>
      <c r="B2088" s="4"/>
      <c r="C2088" s="4" t="s">
        <v>551</v>
      </c>
      <c r="D2088" s="4">
        <v>3</v>
      </c>
      <c r="E2088" s="4" t="s">
        <v>55247</v>
      </c>
      <c r="F2088" s="4">
        <v>0.669446408748627</v>
      </c>
      <c r="G2088" s="4" t="s">
        <v>55248</v>
      </c>
    </row>
    <row r="2089" spans="1:7">
      <c r="A2089" s="4" t="s">
        <v>55249</v>
      </c>
      <c r="B2089" s="4"/>
      <c r="C2089" s="4" t="s">
        <v>551</v>
      </c>
      <c r="D2089" s="4">
        <v>3</v>
      </c>
      <c r="E2089" s="4" t="s">
        <v>55250</v>
      </c>
      <c r="F2089" s="4">
        <v>0.669446408748627</v>
      </c>
      <c r="G2089" s="4" t="s">
        <v>55251</v>
      </c>
    </row>
    <row r="2090" spans="1:7">
      <c r="A2090" s="4" t="s">
        <v>55252</v>
      </c>
      <c r="B2090" s="4"/>
      <c r="C2090" s="4" t="s">
        <v>551</v>
      </c>
      <c r="D2090" s="4">
        <v>3</v>
      </c>
      <c r="E2090" s="4" t="s">
        <v>55253</v>
      </c>
      <c r="F2090" s="4">
        <v>0.669446408748627</v>
      </c>
      <c r="G2090" s="4" t="s">
        <v>55254</v>
      </c>
    </row>
    <row r="2091" spans="1:7">
      <c r="A2091" s="4" t="s">
        <v>55255</v>
      </c>
      <c r="B2091" s="4"/>
      <c r="C2091" s="4" t="s">
        <v>551</v>
      </c>
      <c r="D2091" s="4">
        <v>3</v>
      </c>
      <c r="E2091" s="4" t="s">
        <v>55256</v>
      </c>
      <c r="F2091" s="4">
        <v>0.669446408748627</v>
      </c>
      <c r="G2091" s="4" t="s">
        <v>55257</v>
      </c>
    </row>
    <row r="2092" spans="1:7">
      <c r="A2092" s="4" t="s">
        <v>55258</v>
      </c>
      <c r="B2092" s="4"/>
      <c r="C2092" s="4" t="s">
        <v>551</v>
      </c>
      <c r="D2092" s="4">
        <v>3</v>
      </c>
      <c r="E2092" s="4" t="s">
        <v>55259</v>
      </c>
      <c r="F2092" s="4">
        <v>0.669446408748627</v>
      </c>
      <c r="G2092" s="4" t="s">
        <v>55260</v>
      </c>
    </row>
    <row r="2093" spans="1:7">
      <c r="A2093" s="4" t="s">
        <v>55261</v>
      </c>
      <c r="B2093" s="4" t="s">
        <v>55262</v>
      </c>
      <c r="C2093" s="4" t="s">
        <v>4103</v>
      </c>
      <c r="D2093" s="4">
        <v>3</v>
      </c>
      <c r="E2093" s="4" t="s">
        <v>55263</v>
      </c>
      <c r="F2093" s="4">
        <v>0.669446408748627</v>
      </c>
      <c r="G2093" s="4" t="s">
        <v>55264</v>
      </c>
    </row>
    <row r="2094" spans="1:7">
      <c r="A2094" s="4" t="s">
        <v>55265</v>
      </c>
      <c r="B2094" s="4"/>
      <c r="C2094" s="4" t="s">
        <v>551</v>
      </c>
      <c r="D2094" s="4">
        <v>3</v>
      </c>
      <c r="E2094" s="4" t="s">
        <v>55266</v>
      </c>
      <c r="F2094" s="4">
        <v>0.669446408748627</v>
      </c>
      <c r="G2094" s="4" t="s">
        <v>55267</v>
      </c>
    </row>
    <row r="2095" spans="1:7">
      <c r="A2095" s="4" t="s">
        <v>55268</v>
      </c>
      <c r="B2095" s="4"/>
      <c r="C2095" s="4" t="s">
        <v>551</v>
      </c>
      <c r="D2095" s="4">
        <v>3</v>
      </c>
      <c r="E2095" s="4" t="s">
        <v>55269</v>
      </c>
      <c r="F2095" s="4">
        <v>0.669446408748627</v>
      </c>
      <c r="G2095" s="4" t="s">
        <v>55270</v>
      </c>
    </row>
    <row r="2096" spans="1:7">
      <c r="A2096" s="4" t="s">
        <v>55271</v>
      </c>
      <c r="B2096" s="4"/>
      <c r="C2096" s="4" t="s">
        <v>551</v>
      </c>
      <c r="D2096" s="4">
        <v>3</v>
      </c>
      <c r="E2096" s="4" t="s">
        <v>55272</v>
      </c>
      <c r="F2096" s="4">
        <v>0.669446408748627</v>
      </c>
      <c r="G2096" s="4" t="s">
        <v>55273</v>
      </c>
    </row>
    <row r="2097" spans="1:7">
      <c r="A2097" s="4" t="s">
        <v>55274</v>
      </c>
      <c r="B2097" s="4"/>
      <c r="C2097" s="4" t="s">
        <v>551</v>
      </c>
      <c r="D2097" s="4">
        <v>3</v>
      </c>
      <c r="E2097" s="4" t="s">
        <v>55275</v>
      </c>
      <c r="F2097" s="4">
        <v>0.669446408748627</v>
      </c>
      <c r="G2097" s="4" t="s">
        <v>55276</v>
      </c>
    </row>
    <row r="2098" spans="1:7">
      <c r="A2098" s="4" t="s">
        <v>55277</v>
      </c>
      <c r="B2098" s="4" t="s">
        <v>55278</v>
      </c>
      <c r="C2098" s="4" t="s">
        <v>4103</v>
      </c>
      <c r="D2098" s="4">
        <v>2</v>
      </c>
      <c r="E2098" s="4" t="s">
        <v>55279</v>
      </c>
      <c r="F2098" s="4">
        <v>0.669446408748627</v>
      </c>
      <c r="G2098" s="4" t="s">
        <v>55280</v>
      </c>
    </row>
    <row r="2099" spans="1:7">
      <c r="A2099" s="4" t="s">
        <v>2402</v>
      </c>
      <c r="B2099" s="4" t="s">
        <v>2403</v>
      </c>
      <c r="C2099" s="4" t="s">
        <v>464</v>
      </c>
      <c r="D2099" s="4">
        <v>46</v>
      </c>
      <c r="E2099" s="4" t="s">
        <v>2404</v>
      </c>
      <c r="F2099" s="4">
        <v>0.667149066925049</v>
      </c>
      <c r="G2099" s="4" t="s">
        <v>2405</v>
      </c>
    </row>
    <row r="2100" spans="1:7">
      <c r="A2100" s="4" t="s">
        <v>16355</v>
      </c>
      <c r="B2100" s="4" t="s">
        <v>16356</v>
      </c>
      <c r="C2100" s="4" t="s">
        <v>464</v>
      </c>
      <c r="D2100" s="4">
        <v>44</v>
      </c>
      <c r="E2100" s="4" t="s">
        <v>16357</v>
      </c>
      <c r="F2100" s="4">
        <v>0.662166714668274</v>
      </c>
      <c r="G2100" s="4" t="s">
        <v>16358</v>
      </c>
    </row>
    <row r="2101" spans="1:7">
      <c r="A2101" s="4" t="s">
        <v>1183</v>
      </c>
      <c r="B2101" s="4" t="s">
        <v>1184</v>
      </c>
      <c r="C2101" s="4" t="s">
        <v>464</v>
      </c>
      <c r="D2101" s="4">
        <v>44</v>
      </c>
      <c r="E2101" s="4" t="s">
        <v>1185</v>
      </c>
      <c r="F2101" s="4">
        <v>0.658503651618958</v>
      </c>
      <c r="G2101" s="4" t="s">
        <v>1186</v>
      </c>
    </row>
    <row r="2102" spans="1:7">
      <c r="A2102" s="4" t="s">
        <v>34259</v>
      </c>
      <c r="B2102" s="4" t="s">
        <v>34260</v>
      </c>
      <c r="C2102" s="4" t="s">
        <v>464</v>
      </c>
      <c r="D2102" s="4">
        <v>40</v>
      </c>
      <c r="E2102" s="4" t="s">
        <v>34261</v>
      </c>
      <c r="F2102" s="4">
        <v>0.658503651618958</v>
      </c>
      <c r="G2102" s="4" t="s">
        <v>34262</v>
      </c>
    </row>
    <row r="2103" spans="1:7">
      <c r="A2103" s="4" t="s">
        <v>7894</v>
      </c>
      <c r="B2103" s="4" t="s">
        <v>7895</v>
      </c>
      <c r="C2103" s="4" t="s">
        <v>464</v>
      </c>
      <c r="D2103" s="4">
        <v>48</v>
      </c>
      <c r="E2103" s="4" t="s">
        <v>7896</v>
      </c>
      <c r="F2103" s="4">
        <v>0.658228039741516</v>
      </c>
      <c r="G2103" s="4" t="s">
        <v>7897</v>
      </c>
    </row>
    <row r="2104" spans="1:7">
      <c r="A2104" s="4" t="s">
        <v>8439</v>
      </c>
      <c r="B2104" s="4" t="s">
        <v>8440</v>
      </c>
      <c r="C2104" s="4" t="s">
        <v>464</v>
      </c>
      <c r="D2104" s="4">
        <v>46</v>
      </c>
      <c r="E2104" s="4" t="s">
        <v>8441</v>
      </c>
      <c r="F2104" s="4">
        <v>0.658228039741516</v>
      </c>
      <c r="G2104" s="4" t="s">
        <v>8442</v>
      </c>
    </row>
    <row r="2105" spans="1:7">
      <c r="A2105" s="4" t="s">
        <v>5372</v>
      </c>
      <c r="B2105" s="4" t="s">
        <v>5373</v>
      </c>
      <c r="C2105" s="4" t="s">
        <v>464</v>
      </c>
      <c r="D2105" s="4">
        <v>46</v>
      </c>
      <c r="E2105" s="4" t="s">
        <v>5374</v>
      </c>
      <c r="F2105" s="4">
        <v>0.658228039741516</v>
      </c>
      <c r="G2105" s="4" t="s">
        <v>5375</v>
      </c>
    </row>
    <row r="2106" spans="1:7">
      <c r="A2106" s="4" t="s">
        <v>10392</v>
      </c>
      <c r="B2106" s="4" t="s">
        <v>10393</v>
      </c>
      <c r="C2106" s="4" t="s">
        <v>464</v>
      </c>
      <c r="D2106" s="4">
        <v>45</v>
      </c>
      <c r="E2106" s="4" t="s">
        <v>10394</v>
      </c>
      <c r="F2106" s="4">
        <v>0.658228039741516</v>
      </c>
      <c r="G2106" s="4" t="s">
        <v>10395</v>
      </c>
    </row>
    <row r="2107" spans="1:7">
      <c r="A2107" s="4" t="s">
        <v>13062</v>
      </c>
      <c r="B2107" s="4" t="s">
        <v>13063</v>
      </c>
      <c r="C2107" s="4" t="s">
        <v>464</v>
      </c>
      <c r="D2107" s="4">
        <v>45</v>
      </c>
      <c r="E2107" s="4" t="s">
        <v>13064</v>
      </c>
      <c r="F2107" s="4">
        <v>0.658228039741516</v>
      </c>
      <c r="G2107" s="4" t="s">
        <v>13065</v>
      </c>
    </row>
    <row r="2108" spans="1:7">
      <c r="A2108" s="4" t="s">
        <v>6795</v>
      </c>
      <c r="B2108" s="4" t="s">
        <v>6796</v>
      </c>
      <c r="C2108" s="4" t="s">
        <v>464</v>
      </c>
      <c r="D2108" s="4">
        <v>45</v>
      </c>
      <c r="E2108" s="4" t="s">
        <v>6797</v>
      </c>
      <c r="F2108" s="4">
        <v>0.658228039741516</v>
      </c>
      <c r="G2108" s="4" t="s">
        <v>6798</v>
      </c>
    </row>
    <row r="2109" spans="1:7">
      <c r="A2109" s="4" t="s">
        <v>17483</v>
      </c>
      <c r="B2109" s="4" t="s">
        <v>17484</v>
      </c>
      <c r="C2109" s="4" t="s">
        <v>464</v>
      </c>
      <c r="D2109" s="4">
        <v>43</v>
      </c>
      <c r="E2109" s="4" t="s">
        <v>17485</v>
      </c>
      <c r="F2109" s="4">
        <v>0.658228039741516</v>
      </c>
      <c r="G2109" s="4" t="s">
        <v>17486</v>
      </c>
    </row>
    <row r="2110" spans="1:7">
      <c r="A2110" s="4" t="s">
        <v>16938</v>
      </c>
      <c r="B2110" s="4" t="s">
        <v>16939</v>
      </c>
      <c r="C2110" s="4" t="s">
        <v>464</v>
      </c>
      <c r="D2110" s="4">
        <v>43</v>
      </c>
      <c r="E2110" s="4" t="s">
        <v>16940</v>
      </c>
      <c r="F2110" s="4">
        <v>0.658228039741516</v>
      </c>
      <c r="G2110" s="4" t="s">
        <v>16941</v>
      </c>
    </row>
    <row r="2111" spans="1:7">
      <c r="A2111" s="4" t="s">
        <v>4452</v>
      </c>
      <c r="B2111" s="4" t="s">
        <v>4453</v>
      </c>
      <c r="C2111" s="4" t="s">
        <v>464</v>
      </c>
      <c r="D2111" s="4">
        <v>42</v>
      </c>
      <c r="E2111" s="4" t="s">
        <v>4454</v>
      </c>
      <c r="F2111" s="4">
        <v>0.658228039741516</v>
      </c>
      <c r="G2111" s="4" t="s">
        <v>4455</v>
      </c>
    </row>
    <row r="2112" spans="1:7">
      <c r="A2112" s="4" t="s">
        <v>17295</v>
      </c>
      <c r="B2112" s="4" t="s">
        <v>17296</v>
      </c>
      <c r="C2112" s="4" t="s">
        <v>464</v>
      </c>
      <c r="D2112" s="4">
        <v>41</v>
      </c>
      <c r="E2112" s="4" t="s">
        <v>17297</v>
      </c>
      <c r="F2112" s="4">
        <v>0.658228039741516</v>
      </c>
      <c r="G2112" s="4" t="s">
        <v>17298</v>
      </c>
    </row>
    <row r="2113" spans="1:7">
      <c r="A2113" s="4" t="s">
        <v>28472</v>
      </c>
      <c r="B2113" s="4" t="s">
        <v>28473</v>
      </c>
      <c r="C2113" s="4" t="s">
        <v>464</v>
      </c>
      <c r="D2113" s="4">
        <v>41</v>
      </c>
      <c r="E2113" s="4" t="s">
        <v>28474</v>
      </c>
      <c r="F2113" s="4">
        <v>0.658228039741516</v>
      </c>
      <c r="G2113" s="4" t="s">
        <v>28475</v>
      </c>
    </row>
    <row r="2114" spans="1:7">
      <c r="A2114" s="4" t="s">
        <v>4687</v>
      </c>
      <c r="B2114" s="4" t="s">
        <v>4688</v>
      </c>
      <c r="C2114" s="4" t="s">
        <v>464</v>
      </c>
      <c r="D2114" s="4">
        <v>41</v>
      </c>
      <c r="E2114" s="4" t="s">
        <v>4689</v>
      </c>
      <c r="F2114" s="4">
        <v>0.658228039741516</v>
      </c>
      <c r="G2114" s="4" t="s">
        <v>4690</v>
      </c>
    </row>
    <row r="2115" spans="1:7">
      <c r="A2115" s="4" t="s">
        <v>4739</v>
      </c>
      <c r="B2115" s="4" t="s">
        <v>4740</v>
      </c>
      <c r="C2115" s="4" t="s">
        <v>464</v>
      </c>
      <c r="D2115" s="4">
        <v>41</v>
      </c>
      <c r="E2115" s="4" t="s">
        <v>4741</v>
      </c>
      <c r="F2115" s="4">
        <v>0.658228039741516</v>
      </c>
      <c r="G2115" s="4" t="s">
        <v>4742</v>
      </c>
    </row>
    <row r="2116" spans="1:7">
      <c r="A2116" s="4" t="s">
        <v>8463</v>
      </c>
      <c r="B2116" s="4" t="s">
        <v>8464</v>
      </c>
      <c r="C2116" s="4" t="s">
        <v>464</v>
      </c>
      <c r="D2116" s="4">
        <v>41</v>
      </c>
      <c r="E2116" s="4" t="s">
        <v>8465</v>
      </c>
      <c r="F2116" s="4">
        <v>0.658228039741516</v>
      </c>
      <c r="G2116" s="4" t="s">
        <v>8466</v>
      </c>
    </row>
    <row r="2117" spans="1:7">
      <c r="A2117" s="4" t="s">
        <v>10270</v>
      </c>
      <c r="B2117" s="4" t="s">
        <v>10271</v>
      </c>
      <c r="C2117" s="4" t="s">
        <v>464</v>
      </c>
      <c r="D2117" s="4">
        <v>40</v>
      </c>
      <c r="E2117" s="4" t="s">
        <v>10272</v>
      </c>
      <c r="F2117" s="4">
        <v>0.658228039741516</v>
      </c>
      <c r="G2117" s="4" t="s">
        <v>10273</v>
      </c>
    </row>
    <row r="2118" spans="1:7">
      <c r="A2118" s="4" t="s">
        <v>21795</v>
      </c>
      <c r="B2118" s="4" t="s">
        <v>21796</v>
      </c>
      <c r="C2118" s="4" t="s">
        <v>464</v>
      </c>
      <c r="D2118" s="4">
        <v>40</v>
      </c>
      <c r="E2118" s="4" t="s">
        <v>21797</v>
      </c>
      <c r="F2118" s="4">
        <v>0.658228039741516</v>
      </c>
      <c r="G2118" s="4" t="s">
        <v>21798</v>
      </c>
    </row>
    <row r="2119" spans="1:7">
      <c r="A2119" s="4" t="s">
        <v>4344</v>
      </c>
      <c r="B2119" s="4" t="s">
        <v>4345</v>
      </c>
      <c r="C2119" s="4" t="s">
        <v>464</v>
      </c>
      <c r="D2119" s="4">
        <v>38</v>
      </c>
      <c r="E2119" s="4" t="s">
        <v>4346</v>
      </c>
      <c r="F2119" s="4">
        <v>0.658228039741516</v>
      </c>
      <c r="G2119" s="4" t="s">
        <v>4347</v>
      </c>
    </row>
    <row r="2120" spans="1:7">
      <c r="A2120" s="4" t="s">
        <v>3470</v>
      </c>
      <c r="B2120" s="4" t="s">
        <v>3471</v>
      </c>
      <c r="C2120" s="4" t="s">
        <v>464</v>
      </c>
      <c r="D2120" s="4">
        <v>36</v>
      </c>
      <c r="E2120" s="4" t="s">
        <v>3472</v>
      </c>
      <c r="F2120" s="4">
        <v>0.658228039741516</v>
      </c>
      <c r="G2120" s="4" t="s">
        <v>3473</v>
      </c>
    </row>
    <row r="2121" spans="1:7">
      <c r="A2121" s="4" t="s">
        <v>4400</v>
      </c>
      <c r="B2121" s="4" t="s">
        <v>4401</v>
      </c>
      <c r="C2121" s="4" t="s">
        <v>464</v>
      </c>
      <c r="D2121" s="4">
        <v>36</v>
      </c>
      <c r="E2121" s="4" t="s">
        <v>4402</v>
      </c>
      <c r="F2121" s="4">
        <v>0.658228039741516</v>
      </c>
      <c r="G2121" s="4" t="s">
        <v>4403</v>
      </c>
    </row>
    <row r="2122" spans="1:7">
      <c r="A2122" s="4" t="s">
        <v>26849</v>
      </c>
      <c r="B2122" s="4" t="s">
        <v>26850</v>
      </c>
      <c r="C2122" s="4" t="s">
        <v>464</v>
      </c>
      <c r="D2122" s="4">
        <v>35</v>
      </c>
      <c r="E2122" s="4" t="s">
        <v>26851</v>
      </c>
      <c r="F2122" s="4">
        <v>0.658228039741516</v>
      </c>
      <c r="G2122" s="4" t="s">
        <v>26852</v>
      </c>
    </row>
    <row r="2123" spans="1:7">
      <c r="A2123" s="4" t="s">
        <v>344</v>
      </c>
      <c r="B2123" s="4" t="s">
        <v>2668</v>
      </c>
      <c r="C2123" s="4" t="s">
        <v>464</v>
      </c>
      <c r="D2123" s="4">
        <v>52</v>
      </c>
      <c r="E2123" s="4" t="s">
        <v>2669</v>
      </c>
      <c r="F2123" s="4">
        <v>0.656334638595581</v>
      </c>
      <c r="G2123" s="4" t="s">
        <v>2670</v>
      </c>
    </row>
    <row r="2124" spans="1:7">
      <c r="A2124" s="4" t="s">
        <v>55281</v>
      </c>
      <c r="B2124" s="4" t="s">
        <v>55282</v>
      </c>
      <c r="C2124" s="4" t="s">
        <v>551</v>
      </c>
      <c r="D2124" s="4">
        <v>13</v>
      </c>
      <c r="E2124" s="4" t="s">
        <v>55283</v>
      </c>
      <c r="F2124" s="4">
        <v>0.656334638595581</v>
      </c>
      <c r="G2124" s="4" t="s">
        <v>55284</v>
      </c>
    </row>
    <row r="2125" spans="1:7">
      <c r="A2125" s="4" t="s">
        <v>6046</v>
      </c>
      <c r="B2125" s="4" t="s">
        <v>6047</v>
      </c>
      <c r="C2125" s="4" t="s">
        <v>464</v>
      </c>
      <c r="D2125" s="4">
        <v>46</v>
      </c>
      <c r="E2125" s="4" t="s">
        <v>6048</v>
      </c>
      <c r="F2125" s="4">
        <v>0.655953109264374</v>
      </c>
      <c r="G2125" s="4" t="s">
        <v>6049</v>
      </c>
    </row>
    <row r="2126" spans="1:7">
      <c r="A2126" s="4" t="s">
        <v>21464</v>
      </c>
      <c r="B2126" s="4" t="s">
        <v>21465</v>
      </c>
      <c r="C2126" s="4" t="s">
        <v>464</v>
      </c>
      <c r="D2126" s="4">
        <v>47</v>
      </c>
      <c r="E2126" s="4" t="s">
        <v>21466</v>
      </c>
      <c r="F2126" s="4">
        <v>0.650490164756775</v>
      </c>
      <c r="G2126" s="4" t="s">
        <v>21467</v>
      </c>
    </row>
    <row r="2127" spans="1:7">
      <c r="A2127" s="4" t="s">
        <v>9749</v>
      </c>
      <c r="B2127" s="4" t="s">
        <v>9750</v>
      </c>
      <c r="C2127" s="4" t="s">
        <v>464</v>
      </c>
      <c r="D2127" s="4">
        <v>47</v>
      </c>
      <c r="E2127" s="4" t="s">
        <v>9751</v>
      </c>
      <c r="F2127" s="4">
        <v>0.650490164756775</v>
      </c>
      <c r="G2127" s="4" t="s">
        <v>9752</v>
      </c>
    </row>
    <row r="2128" spans="1:7">
      <c r="A2128" s="4" t="s">
        <v>2346</v>
      </c>
      <c r="B2128" s="4" t="s">
        <v>2347</v>
      </c>
      <c r="C2128" s="4" t="s">
        <v>464</v>
      </c>
      <c r="D2128" s="4">
        <v>47</v>
      </c>
      <c r="E2128" s="4" t="s">
        <v>2348</v>
      </c>
      <c r="F2128" s="4">
        <v>0.650490164756775</v>
      </c>
      <c r="G2128" s="4" t="s">
        <v>2349</v>
      </c>
    </row>
    <row r="2129" spans="1:7">
      <c r="A2129" s="4" t="s">
        <v>10730</v>
      </c>
      <c r="B2129" s="4" t="s">
        <v>10731</v>
      </c>
      <c r="C2129" s="4" t="s">
        <v>464</v>
      </c>
      <c r="D2129" s="4">
        <v>46</v>
      </c>
      <c r="E2129" s="4" t="s">
        <v>10732</v>
      </c>
      <c r="F2129" s="4">
        <v>0.650490164756775</v>
      </c>
      <c r="G2129" s="4" t="s">
        <v>10733</v>
      </c>
    </row>
    <row r="2130" spans="1:7">
      <c r="A2130" s="4" t="s">
        <v>13183</v>
      </c>
      <c r="B2130" s="4" t="s">
        <v>13184</v>
      </c>
      <c r="C2130" s="4" t="s">
        <v>464</v>
      </c>
      <c r="D2130" s="4">
        <v>46</v>
      </c>
      <c r="E2130" s="4" t="s">
        <v>13185</v>
      </c>
      <c r="F2130" s="4">
        <v>0.650490164756775</v>
      </c>
      <c r="G2130" s="4" t="s">
        <v>13186</v>
      </c>
    </row>
    <row r="2131" spans="1:7">
      <c r="A2131" s="4" t="s">
        <v>7830</v>
      </c>
      <c r="B2131" s="4" t="s">
        <v>7831</v>
      </c>
      <c r="C2131" s="4" t="s">
        <v>464</v>
      </c>
      <c r="D2131" s="4">
        <v>45</v>
      </c>
      <c r="E2131" s="4" t="s">
        <v>7832</v>
      </c>
      <c r="F2131" s="4">
        <v>0.650490164756775</v>
      </c>
      <c r="G2131" s="4" t="s">
        <v>7833</v>
      </c>
    </row>
    <row r="2132" spans="1:7">
      <c r="A2132" s="4" t="s">
        <v>20330</v>
      </c>
      <c r="B2132" s="4" t="s">
        <v>20331</v>
      </c>
      <c r="C2132" s="4" t="s">
        <v>464</v>
      </c>
      <c r="D2132" s="4">
        <v>45</v>
      </c>
      <c r="E2132" s="4" t="s">
        <v>20332</v>
      </c>
      <c r="F2132" s="4">
        <v>0.650490164756775</v>
      </c>
      <c r="G2132" s="4" t="s">
        <v>20333</v>
      </c>
    </row>
    <row r="2133" spans="1:7">
      <c r="A2133" s="4" t="s">
        <v>10916</v>
      </c>
      <c r="B2133" s="4" t="s">
        <v>10917</v>
      </c>
      <c r="C2133" s="4" t="s">
        <v>464</v>
      </c>
      <c r="D2133" s="4">
        <v>45</v>
      </c>
      <c r="E2133" s="4" t="s">
        <v>10918</v>
      </c>
      <c r="F2133" s="4">
        <v>0.650490164756775</v>
      </c>
      <c r="G2133" s="4" t="s">
        <v>10919</v>
      </c>
    </row>
    <row r="2134" spans="1:7">
      <c r="A2134" s="4" t="s">
        <v>12022</v>
      </c>
      <c r="B2134" s="4" t="s">
        <v>12023</v>
      </c>
      <c r="C2134" s="4" t="s">
        <v>464</v>
      </c>
      <c r="D2134" s="4">
        <v>44</v>
      </c>
      <c r="E2134" s="4" t="s">
        <v>12024</v>
      </c>
      <c r="F2134" s="4">
        <v>0.650490164756775</v>
      </c>
      <c r="G2134" s="4" t="s">
        <v>12025</v>
      </c>
    </row>
    <row r="2135" spans="1:7">
      <c r="A2135" s="4" t="s">
        <v>14316</v>
      </c>
      <c r="B2135" s="4" t="s">
        <v>14317</v>
      </c>
      <c r="C2135" s="4" t="s">
        <v>464</v>
      </c>
      <c r="D2135" s="4">
        <v>44</v>
      </c>
      <c r="E2135" s="4" t="s">
        <v>14318</v>
      </c>
      <c r="F2135" s="4">
        <v>0.650490164756775</v>
      </c>
      <c r="G2135" s="4" t="s">
        <v>14319</v>
      </c>
    </row>
    <row r="2136" spans="1:7">
      <c r="A2136" s="4" t="s">
        <v>3540</v>
      </c>
      <c r="B2136" s="4" t="s">
        <v>3541</v>
      </c>
      <c r="C2136" s="4" t="s">
        <v>464</v>
      </c>
      <c r="D2136" s="4">
        <v>44</v>
      </c>
      <c r="E2136" s="4" t="s">
        <v>3542</v>
      </c>
      <c r="F2136" s="4">
        <v>0.650490164756775</v>
      </c>
      <c r="G2136" s="4" t="s">
        <v>3543</v>
      </c>
    </row>
    <row r="2137" spans="1:7">
      <c r="A2137" s="4" t="s">
        <v>17659</v>
      </c>
      <c r="B2137" s="4" t="s">
        <v>17660</v>
      </c>
      <c r="C2137" s="4" t="s">
        <v>464</v>
      </c>
      <c r="D2137" s="4">
        <v>44</v>
      </c>
      <c r="E2137" s="4" t="s">
        <v>17661</v>
      </c>
      <c r="F2137" s="4">
        <v>0.650490164756775</v>
      </c>
      <c r="G2137" s="4" t="s">
        <v>17662</v>
      </c>
    </row>
    <row r="2138" spans="1:7">
      <c r="A2138" s="4" t="s">
        <v>15903</v>
      </c>
      <c r="B2138" s="4" t="s">
        <v>15904</v>
      </c>
      <c r="C2138" s="4" t="s">
        <v>464</v>
      </c>
      <c r="D2138" s="4">
        <v>44</v>
      </c>
      <c r="E2138" s="4" t="s">
        <v>15905</v>
      </c>
      <c r="F2138" s="4">
        <v>0.650490164756775</v>
      </c>
      <c r="G2138" s="4" t="s">
        <v>15906</v>
      </c>
    </row>
    <row r="2139" spans="1:7">
      <c r="A2139" s="4" t="s">
        <v>39506</v>
      </c>
      <c r="B2139" s="4" t="s">
        <v>39507</v>
      </c>
      <c r="C2139" s="4" t="s">
        <v>464</v>
      </c>
      <c r="D2139" s="4">
        <v>43</v>
      </c>
      <c r="E2139" s="4" t="s">
        <v>39508</v>
      </c>
      <c r="F2139" s="4">
        <v>0.650490164756775</v>
      </c>
      <c r="G2139" s="4" t="s">
        <v>39509</v>
      </c>
    </row>
    <row r="2140" spans="1:7">
      <c r="A2140" s="4" t="s">
        <v>23320</v>
      </c>
      <c r="B2140" s="4" t="s">
        <v>23321</v>
      </c>
      <c r="C2140" s="4" t="s">
        <v>464</v>
      </c>
      <c r="D2140" s="4">
        <v>43</v>
      </c>
      <c r="E2140" s="4" t="s">
        <v>23322</v>
      </c>
      <c r="F2140" s="4">
        <v>0.650490164756775</v>
      </c>
      <c r="G2140" s="4" t="s">
        <v>23323</v>
      </c>
    </row>
    <row r="2141" spans="1:7">
      <c r="A2141" s="4" t="s">
        <v>19792</v>
      </c>
      <c r="B2141" s="4" t="s">
        <v>19793</v>
      </c>
      <c r="C2141" s="4" t="s">
        <v>464</v>
      </c>
      <c r="D2141" s="4">
        <v>42</v>
      </c>
      <c r="E2141" s="4" t="s">
        <v>19794</v>
      </c>
      <c r="F2141" s="4">
        <v>0.650490164756775</v>
      </c>
      <c r="G2141" s="4" t="s">
        <v>19795</v>
      </c>
    </row>
    <row r="2142" spans="1:7">
      <c r="A2142" s="4" t="s">
        <v>7171</v>
      </c>
      <c r="B2142" s="4" t="s">
        <v>7172</v>
      </c>
      <c r="C2142" s="4" t="s">
        <v>464</v>
      </c>
      <c r="D2142" s="4">
        <v>42</v>
      </c>
      <c r="E2142" s="4" t="s">
        <v>7173</v>
      </c>
      <c r="F2142" s="4">
        <v>0.650490164756775</v>
      </c>
      <c r="G2142" s="4" t="s">
        <v>7174</v>
      </c>
    </row>
    <row r="2143" spans="1:7">
      <c r="A2143" s="4" t="s">
        <v>36125</v>
      </c>
      <c r="B2143" s="4" t="s">
        <v>36126</v>
      </c>
      <c r="C2143" s="4" t="s">
        <v>464</v>
      </c>
      <c r="D2143" s="4">
        <v>42</v>
      </c>
      <c r="E2143" s="4" t="s">
        <v>36127</v>
      </c>
      <c r="F2143" s="4">
        <v>0.650490164756775</v>
      </c>
      <c r="G2143" s="4" t="s">
        <v>36128</v>
      </c>
    </row>
    <row r="2144" spans="1:7">
      <c r="A2144" s="4" t="s">
        <v>29395</v>
      </c>
      <c r="B2144" s="4" t="s">
        <v>29396</v>
      </c>
      <c r="C2144" s="4" t="s">
        <v>464</v>
      </c>
      <c r="D2144" s="4">
        <v>42</v>
      </c>
      <c r="E2144" s="4" t="s">
        <v>29397</v>
      </c>
      <c r="F2144" s="4">
        <v>0.650490164756775</v>
      </c>
      <c r="G2144" s="4" t="s">
        <v>29398</v>
      </c>
    </row>
    <row r="2145" spans="1:7">
      <c r="A2145" s="4" t="s">
        <v>16067</v>
      </c>
      <c r="B2145" s="4" t="s">
        <v>16068</v>
      </c>
      <c r="C2145" s="4" t="s">
        <v>464</v>
      </c>
      <c r="D2145" s="4">
        <v>42</v>
      </c>
      <c r="E2145" s="4" t="s">
        <v>16069</v>
      </c>
      <c r="F2145" s="4">
        <v>0.650490164756775</v>
      </c>
      <c r="G2145" s="4" t="s">
        <v>16070</v>
      </c>
    </row>
    <row r="2146" spans="1:7">
      <c r="A2146" s="4" t="s">
        <v>26889</v>
      </c>
      <c r="B2146" s="4" t="s">
        <v>26890</v>
      </c>
      <c r="C2146" s="4" t="s">
        <v>464</v>
      </c>
      <c r="D2146" s="4">
        <v>41</v>
      </c>
      <c r="E2146" s="4" t="s">
        <v>26891</v>
      </c>
      <c r="F2146" s="4">
        <v>0.650490164756775</v>
      </c>
      <c r="G2146" s="4" t="s">
        <v>26892</v>
      </c>
    </row>
    <row r="2147" spans="1:7">
      <c r="A2147" s="4" t="s">
        <v>16814</v>
      </c>
      <c r="B2147" s="4" t="s">
        <v>16815</v>
      </c>
      <c r="C2147" s="4" t="s">
        <v>464</v>
      </c>
      <c r="D2147" s="4">
        <v>41</v>
      </c>
      <c r="E2147" s="4" t="s">
        <v>16816</v>
      </c>
      <c r="F2147" s="4">
        <v>0.650490164756775</v>
      </c>
      <c r="G2147" s="4" t="s">
        <v>16817</v>
      </c>
    </row>
    <row r="2148" spans="1:7">
      <c r="A2148" s="4" t="s">
        <v>25831</v>
      </c>
      <c r="B2148" s="4" t="s">
        <v>25832</v>
      </c>
      <c r="C2148" s="4" t="s">
        <v>464</v>
      </c>
      <c r="D2148" s="4">
        <v>41</v>
      </c>
      <c r="E2148" s="4" t="s">
        <v>25833</v>
      </c>
      <c r="F2148" s="4">
        <v>0.650490164756775</v>
      </c>
      <c r="G2148" s="4" t="s">
        <v>25834</v>
      </c>
    </row>
    <row r="2149" spans="1:7">
      <c r="A2149" s="4" t="s">
        <v>38935</v>
      </c>
      <c r="B2149" s="4" t="s">
        <v>38936</v>
      </c>
      <c r="C2149" s="4" t="s">
        <v>464</v>
      </c>
      <c r="D2149" s="4">
        <v>40</v>
      </c>
      <c r="E2149" s="4" t="s">
        <v>38937</v>
      </c>
      <c r="F2149" s="4">
        <v>0.650490164756775</v>
      </c>
      <c r="G2149" s="4" t="s">
        <v>38938</v>
      </c>
    </row>
    <row r="2150" spans="1:7">
      <c r="A2150" s="4" t="s">
        <v>18549</v>
      </c>
      <c r="B2150" s="4" t="s">
        <v>18550</v>
      </c>
      <c r="C2150" s="4" t="s">
        <v>464</v>
      </c>
      <c r="D2150" s="4">
        <v>40</v>
      </c>
      <c r="E2150" s="4" t="s">
        <v>18551</v>
      </c>
      <c r="F2150" s="4">
        <v>0.650490164756775</v>
      </c>
      <c r="G2150" s="4" t="s">
        <v>18552</v>
      </c>
    </row>
    <row r="2151" spans="1:7">
      <c r="A2151" s="4" t="s">
        <v>30813</v>
      </c>
      <c r="B2151" s="4" t="s">
        <v>30814</v>
      </c>
      <c r="C2151" s="4" t="s">
        <v>464</v>
      </c>
      <c r="D2151" s="4">
        <v>38</v>
      </c>
      <c r="E2151" s="4" t="s">
        <v>30815</v>
      </c>
      <c r="F2151" s="4">
        <v>0.650490164756775</v>
      </c>
      <c r="G2151" s="4" t="s">
        <v>30816</v>
      </c>
    </row>
    <row r="2152" spans="1:7">
      <c r="A2152" s="4" t="s">
        <v>8189</v>
      </c>
      <c r="B2152" s="4" t="s">
        <v>8190</v>
      </c>
      <c r="C2152" s="4" t="s">
        <v>464</v>
      </c>
      <c r="D2152" s="4">
        <v>38</v>
      </c>
      <c r="E2152" s="4" t="s">
        <v>8191</v>
      </c>
      <c r="F2152" s="4">
        <v>0.650490164756775</v>
      </c>
      <c r="G2152" s="4" t="s">
        <v>8192</v>
      </c>
    </row>
    <row r="2153" spans="1:7">
      <c r="A2153" s="4" t="s">
        <v>15631</v>
      </c>
      <c r="B2153" s="4" t="s">
        <v>15632</v>
      </c>
      <c r="C2153" s="4" t="s">
        <v>464</v>
      </c>
      <c r="D2153" s="4">
        <v>38</v>
      </c>
      <c r="E2153" s="4" t="s">
        <v>15633</v>
      </c>
      <c r="F2153" s="4">
        <v>0.650490164756775</v>
      </c>
      <c r="G2153" s="4" t="s">
        <v>15634</v>
      </c>
    </row>
    <row r="2154" spans="1:7">
      <c r="A2154" s="4" t="s">
        <v>37060</v>
      </c>
      <c r="B2154" s="4" t="s">
        <v>37061</v>
      </c>
      <c r="C2154" s="4" t="s">
        <v>464</v>
      </c>
      <c r="D2154" s="4">
        <v>38</v>
      </c>
      <c r="E2154" s="4" t="s">
        <v>37062</v>
      </c>
      <c r="F2154" s="4">
        <v>0.650490164756775</v>
      </c>
      <c r="G2154" s="4" t="s">
        <v>37063</v>
      </c>
    </row>
    <row r="2155" spans="1:7">
      <c r="A2155" s="4" t="s">
        <v>32020</v>
      </c>
      <c r="B2155" s="4" t="s">
        <v>32021</v>
      </c>
      <c r="C2155" s="4" t="s">
        <v>464</v>
      </c>
      <c r="D2155" s="4">
        <v>38</v>
      </c>
      <c r="E2155" s="4" t="s">
        <v>32022</v>
      </c>
      <c r="F2155" s="4">
        <v>0.650490164756775</v>
      </c>
      <c r="G2155" s="4" t="s">
        <v>32023</v>
      </c>
    </row>
    <row r="2156" spans="1:7">
      <c r="A2156" s="4" t="s">
        <v>22828</v>
      </c>
      <c r="B2156" s="4" t="s">
        <v>22829</v>
      </c>
      <c r="C2156" s="4" t="s">
        <v>464</v>
      </c>
      <c r="D2156" s="4">
        <v>38</v>
      </c>
      <c r="E2156" s="4" t="s">
        <v>22830</v>
      </c>
      <c r="F2156" s="4">
        <v>0.650490164756775</v>
      </c>
      <c r="G2156" s="4" t="s">
        <v>22831</v>
      </c>
    </row>
    <row r="2157" spans="1:7">
      <c r="A2157" s="4" t="s">
        <v>6058</v>
      </c>
      <c r="B2157" s="4" t="s">
        <v>6059</v>
      </c>
      <c r="C2157" s="4" t="s">
        <v>464</v>
      </c>
      <c r="D2157" s="4">
        <v>38</v>
      </c>
      <c r="E2157" s="4" t="s">
        <v>6060</v>
      </c>
      <c r="F2157" s="4">
        <v>0.650490164756775</v>
      </c>
      <c r="G2157" s="4" t="s">
        <v>6061</v>
      </c>
    </row>
    <row r="2158" spans="1:7">
      <c r="A2158" s="4" t="s">
        <v>42894</v>
      </c>
      <c r="B2158" s="4" t="s">
        <v>42895</v>
      </c>
      <c r="C2158" s="4" t="s">
        <v>464</v>
      </c>
      <c r="D2158" s="4">
        <v>37</v>
      </c>
      <c r="E2158" s="4" t="s">
        <v>42896</v>
      </c>
      <c r="F2158" s="4">
        <v>0.650490164756775</v>
      </c>
      <c r="G2158" s="4" t="s">
        <v>42897</v>
      </c>
    </row>
    <row r="2159" spans="1:7">
      <c r="A2159" s="4" t="s">
        <v>37888</v>
      </c>
      <c r="B2159" s="4" t="s">
        <v>37889</v>
      </c>
      <c r="C2159" s="4" t="s">
        <v>464</v>
      </c>
      <c r="D2159" s="4">
        <v>37</v>
      </c>
      <c r="E2159" s="4" t="s">
        <v>37890</v>
      </c>
      <c r="F2159" s="4">
        <v>0.650490164756775</v>
      </c>
      <c r="G2159" s="4" t="s">
        <v>37891</v>
      </c>
    </row>
    <row r="2160" spans="1:7">
      <c r="A2160" s="4" t="s">
        <v>43994</v>
      </c>
      <c r="B2160" s="4" t="s">
        <v>43995</v>
      </c>
      <c r="C2160" s="4" t="s">
        <v>464</v>
      </c>
      <c r="D2160" s="4">
        <v>37</v>
      </c>
      <c r="E2160" s="4" t="s">
        <v>43996</v>
      </c>
      <c r="F2160" s="4">
        <v>0.650490164756775</v>
      </c>
      <c r="G2160" s="4" t="s">
        <v>43997</v>
      </c>
    </row>
    <row r="2161" spans="1:7">
      <c r="A2161" s="4" t="s">
        <v>18002</v>
      </c>
      <c r="B2161" s="4" t="s">
        <v>18003</v>
      </c>
      <c r="C2161" s="4" t="s">
        <v>464</v>
      </c>
      <c r="D2161" s="4">
        <v>37</v>
      </c>
      <c r="E2161" s="4" t="s">
        <v>18004</v>
      </c>
      <c r="F2161" s="4">
        <v>0.650490164756775</v>
      </c>
      <c r="G2161" s="4" t="s">
        <v>18005</v>
      </c>
    </row>
    <row r="2162" spans="1:7">
      <c r="A2162" s="4" t="s">
        <v>28872</v>
      </c>
      <c r="B2162" s="4" t="s">
        <v>28873</v>
      </c>
      <c r="C2162" s="4" t="s">
        <v>464</v>
      </c>
      <c r="D2162" s="4">
        <v>36</v>
      </c>
      <c r="E2162" s="4" t="s">
        <v>28874</v>
      </c>
      <c r="F2162" s="4">
        <v>0.650490164756775</v>
      </c>
      <c r="G2162" s="4" t="s">
        <v>28875</v>
      </c>
    </row>
    <row r="2163" spans="1:7">
      <c r="A2163" s="4" t="s">
        <v>12150</v>
      </c>
      <c r="B2163" s="4" t="s">
        <v>12151</v>
      </c>
      <c r="C2163" s="4" t="s">
        <v>464</v>
      </c>
      <c r="D2163" s="4">
        <v>36</v>
      </c>
      <c r="E2163" s="4" t="s">
        <v>12152</v>
      </c>
      <c r="F2163" s="4">
        <v>0.650490164756775</v>
      </c>
      <c r="G2163" s="4" t="s">
        <v>12153</v>
      </c>
    </row>
    <row r="2164" spans="1:7">
      <c r="A2164" s="4" t="s">
        <v>22936</v>
      </c>
      <c r="B2164" s="4" t="s">
        <v>22937</v>
      </c>
      <c r="C2164" s="4" t="s">
        <v>464</v>
      </c>
      <c r="D2164" s="4">
        <v>36</v>
      </c>
      <c r="E2164" s="4" t="s">
        <v>22938</v>
      </c>
      <c r="F2164" s="4">
        <v>0.650490164756775</v>
      </c>
      <c r="G2164" s="4" t="s">
        <v>22939</v>
      </c>
    </row>
    <row r="2165" spans="1:7">
      <c r="A2165" s="4" t="s">
        <v>41278</v>
      </c>
      <c r="B2165" s="4" t="s">
        <v>41279</v>
      </c>
      <c r="C2165" s="4" t="s">
        <v>464</v>
      </c>
      <c r="D2165" s="4">
        <v>36</v>
      </c>
      <c r="E2165" s="4" t="s">
        <v>41280</v>
      </c>
      <c r="F2165" s="4">
        <v>0.650490164756775</v>
      </c>
      <c r="G2165" s="4" t="s">
        <v>41281</v>
      </c>
    </row>
    <row r="2166" spans="1:7">
      <c r="A2166" s="4" t="s">
        <v>47788</v>
      </c>
      <c r="B2166" s="4" t="s">
        <v>47789</v>
      </c>
      <c r="C2166" s="4" t="s">
        <v>464</v>
      </c>
      <c r="D2166" s="4">
        <v>34</v>
      </c>
      <c r="E2166" s="4" t="s">
        <v>47790</v>
      </c>
      <c r="F2166" s="4">
        <v>0.650490164756775</v>
      </c>
      <c r="G2166" s="4" t="s">
        <v>47791</v>
      </c>
    </row>
    <row r="2167" spans="1:7">
      <c r="A2167" s="4" t="s">
        <v>55285</v>
      </c>
      <c r="B2167" s="4" t="s">
        <v>55286</v>
      </c>
      <c r="C2167" s="4" t="s">
        <v>464</v>
      </c>
      <c r="D2167" s="4">
        <v>34</v>
      </c>
      <c r="E2167" s="4" t="s">
        <v>55287</v>
      </c>
      <c r="F2167" s="4">
        <v>0.650490164756775</v>
      </c>
      <c r="G2167" s="4" t="s">
        <v>55288</v>
      </c>
    </row>
    <row r="2168" spans="1:7">
      <c r="A2168" s="4" t="s">
        <v>41210</v>
      </c>
      <c r="B2168" s="4" t="s">
        <v>41211</v>
      </c>
      <c r="C2168" s="4" t="s">
        <v>464</v>
      </c>
      <c r="D2168" s="4">
        <v>34</v>
      </c>
      <c r="E2168" s="4" t="s">
        <v>41212</v>
      </c>
      <c r="F2168" s="4">
        <v>0.650490164756775</v>
      </c>
      <c r="G2168" s="4" t="s">
        <v>41213</v>
      </c>
    </row>
    <row r="2169" spans="1:7">
      <c r="A2169" s="4" t="s">
        <v>34255</v>
      </c>
      <c r="B2169" s="4" t="s">
        <v>34256</v>
      </c>
      <c r="C2169" s="4" t="s">
        <v>464</v>
      </c>
      <c r="D2169" s="4">
        <v>34</v>
      </c>
      <c r="E2169" s="4" t="s">
        <v>34257</v>
      </c>
      <c r="F2169" s="4">
        <v>0.650490164756775</v>
      </c>
      <c r="G2169" s="4" t="s">
        <v>34258</v>
      </c>
    </row>
    <row r="2170" spans="1:7">
      <c r="A2170" s="4" t="s">
        <v>55289</v>
      </c>
      <c r="B2170" s="4" t="s">
        <v>55290</v>
      </c>
      <c r="C2170" s="4" t="s">
        <v>464</v>
      </c>
      <c r="D2170" s="4">
        <v>34</v>
      </c>
      <c r="E2170" s="4" t="s">
        <v>55291</v>
      </c>
      <c r="F2170" s="4">
        <v>0.650490164756775</v>
      </c>
      <c r="G2170" s="4" t="s">
        <v>55292</v>
      </c>
    </row>
    <row r="2171" spans="1:7">
      <c r="A2171" s="4" t="s">
        <v>55293</v>
      </c>
      <c r="B2171" s="4" t="s">
        <v>55294</v>
      </c>
      <c r="C2171" s="4" t="s">
        <v>464</v>
      </c>
      <c r="D2171" s="4">
        <v>33</v>
      </c>
      <c r="E2171" s="4" t="s">
        <v>55295</v>
      </c>
      <c r="F2171" s="4">
        <v>0.650490164756775</v>
      </c>
      <c r="G2171" s="4" t="s">
        <v>55296</v>
      </c>
    </row>
    <row r="2172" spans="1:7">
      <c r="A2172" s="4" t="s">
        <v>30646</v>
      </c>
      <c r="B2172" s="4" t="s">
        <v>30647</v>
      </c>
      <c r="C2172" s="4" t="s">
        <v>464</v>
      </c>
      <c r="D2172" s="4">
        <v>33</v>
      </c>
      <c r="E2172" s="4" t="s">
        <v>30648</v>
      </c>
      <c r="F2172" s="4">
        <v>0.650490164756775</v>
      </c>
      <c r="G2172" s="4" t="s">
        <v>30649</v>
      </c>
    </row>
    <row r="2173" spans="1:7">
      <c r="A2173" s="4" t="s">
        <v>40192</v>
      </c>
      <c r="B2173" s="4" t="s">
        <v>40193</v>
      </c>
      <c r="C2173" s="4" t="s">
        <v>464</v>
      </c>
      <c r="D2173" s="4">
        <v>33</v>
      </c>
      <c r="E2173" s="4" t="s">
        <v>40194</v>
      </c>
      <c r="F2173" s="4">
        <v>0.650490164756775</v>
      </c>
      <c r="G2173" s="4" t="s">
        <v>40195</v>
      </c>
    </row>
    <row r="2174" spans="1:7">
      <c r="A2174" s="4" t="s">
        <v>33604</v>
      </c>
      <c r="B2174" s="4" t="s">
        <v>33605</v>
      </c>
      <c r="C2174" s="4" t="s">
        <v>464</v>
      </c>
      <c r="D2174" s="4">
        <v>33</v>
      </c>
      <c r="E2174" s="4" t="s">
        <v>33606</v>
      </c>
      <c r="F2174" s="4">
        <v>0.650490164756775</v>
      </c>
      <c r="G2174" s="4" t="s">
        <v>33607</v>
      </c>
    </row>
    <row r="2175" spans="1:7">
      <c r="A2175" s="4" t="s">
        <v>48484</v>
      </c>
      <c r="B2175" s="4" t="s">
        <v>48485</v>
      </c>
      <c r="C2175" s="4" t="s">
        <v>464</v>
      </c>
      <c r="D2175" s="4">
        <v>32</v>
      </c>
      <c r="E2175" s="4" t="s">
        <v>48486</v>
      </c>
      <c r="F2175" s="4">
        <v>0.650490164756775</v>
      </c>
      <c r="G2175" s="4" t="s">
        <v>48487</v>
      </c>
    </row>
    <row r="2176" spans="1:7">
      <c r="A2176" s="4" t="s">
        <v>44621</v>
      </c>
      <c r="B2176" s="4" t="s">
        <v>44622</v>
      </c>
      <c r="C2176" s="4" t="s">
        <v>4103</v>
      </c>
      <c r="D2176" s="4">
        <v>10</v>
      </c>
      <c r="E2176" s="4" t="s">
        <v>44623</v>
      </c>
      <c r="F2176" s="4">
        <v>0.650490164756775</v>
      </c>
      <c r="G2176" s="4" t="s">
        <v>44624</v>
      </c>
    </row>
    <row r="2177" spans="1:7">
      <c r="A2177" s="4" t="s">
        <v>5867</v>
      </c>
      <c r="B2177" s="4" t="s">
        <v>5868</v>
      </c>
      <c r="C2177" s="4" t="s">
        <v>464</v>
      </c>
      <c r="D2177" s="4">
        <v>47</v>
      </c>
      <c r="E2177" s="4" t="s">
        <v>5869</v>
      </c>
      <c r="F2177" s="4">
        <v>0.63301956653595</v>
      </c>
      <c r="G2177" s="4" t="s">
        <v>5870</v>
      </c>
    </row>
    <row r="2178" spans="1:7">
      <c r="A2178" s="4" t="s">
        <v>18541</v>
      </c>
      <c r="B2178" s="4" t="s">
        <v>18542</v>
      </c>
      <c r="C2178" s="4" t="s">
        <v>464</v>
      </c>
      <c r="D2178" s="4">
        <v>44</v>
      </c>
      <c r="E2178" s="4" t="s">
        <v>18543</v>
      </c>
      <c r="F2178" s="4">
        <v>0.63301956653595</v>
      </c>
      <c r="G2178" s="4" t="s">
        <v>18544</v>
      </c>
    </row>
    <row r="2179" spans="1:7">
      <c r="A2179" s="4" t="s">
        <v>9561</v>
      </c>
      <c r="B2179" s="4" t="s">
        <v>9562</v>
      </c>
      <c r="C2179" s="4" t="s">
        <v>464</v>
      </c>
      <c r="D2179" s="4">
        <v>43</v>
      </c>
      <c r="E2179" s="4" t="s">
        <v>9563</v>
      </c>
      <c r="F2179" s="4">
        <v>0.63301956653595</v>
      </c>
      <c r="G2179" s="4" t="s">
        <v>9564</v>
      </c>
    </row>
    <row r="2180" spans="1:7">
      <c r="A2180" s="4" t="s">
        <v>9188</v>
      </c>
      <c r="B2180" s="4" t="s">
        <v>9189</v>
      </c>
      <c r="C2180" s="4" t="s">
        <v>464</v>
      </c>
      <c r="D2180" s="4">
        <v>46</v>
      </c>
      <c r="E2180" s="4" t="s">
        <v>9190</v>
      </c>
      <c r="F2180" s="4">
        <v>0.632982015609741</v>
      </c>
      <c r="G2180" s="4" t="s">
        <v>9191</v>
      </c>
    </row>
    <row r="2181" spans="1:7">
      <c r="A2181" s="4" t="s">
        <v>3349</v>
      </c>
      <c r="B2181" s="4" t="s">
        <v>3350</v>
      </c>
      <c r="C2181" s="4" t="s">
        <v>464</v>
      </c>
      <c r="D2181" s="4">
        <v>42</v>
      </c>
      <c r="E2181" s="4" t="s">
        <v>3351</v>
      </c>
      <c r="F2181" s="4">
        <v>0.632982015609741</v>
      </c>
      <c r="G2181" s="4" t="s">
        <v>3352</v>
      </c>
    </row>
    <row r="2182" spans="1:7">
      <c r="A2182" s="4" t="s">
        <v>1410</v>
      </c>
      <c r="B2182" s="4" t="s">
        <v>1411</v>
      </c>
      <c r="C2182" s="4" t="s">
        <v>464</v>
      </c>
      <c r="D2182" s="4">
        <v>48</v>
      </c>
      <c r="E2182" s="4" t="s">
        <v>1412</v>
      </c>
      <c r="F2182" s="4">
        <v>0.631110727787018</v>
      </c>
      <c r="G2182" s="4" t="s">
        <v>1413</v>
      </c>
    </row>
    <row r="2183" spans="1:7">
      <c r="A2183" s="4" t="s">
        <v>8014</v>
      </c>
      <c r="B2183" s="4" t="s">
        <v>8015</v>
      </c>
      <c r="C2183" s="4" t="s">
        <v>464</v>
      </c>
      <c r="D2183" s="4">
        <v>49</v>
      </c>
      <c r="E2183" s="4" t="s">
        <v>8016</v>
      </c>
      <c r="F2183" s="4">
        <v>0.629557907581329</v>
      </c>
      <c r="G2183" s="4" t="s">
        <v>8017</v>
      </c>
    </row>
    <row r="2184" spans="1:7">
      <c r="A2184" s="4" t="s">
        <v>7137</v>
      </c>
      <c r="B2184" s="4" t="s">
        <v>7138</v>
      </c>
      <c r="C2184" s="4" t="s">
        <v>464</v>
      </c>
      <c r="D2184" s="4">
        <v>47</v>
      </c>
      <c r="E2184" s="4" t="s">
        <v>7139</v>
      </c>
      <c r="F2184" s="4">
        <v>0.625579178333282</v>
      </c>
      <c r="G2184" s="4" t="s">
        <v>7140</v>
      </c>
    </row>
    <row r="2185" spans="1:7">
      <c r="A2185" s="4" t="s">
        <v>617</v>
      </c>
      <c r="B2185" s="4" t="s">
        <v>618</v>
      </c>
      <c r="C2185" s="4" t="s">
        <v>464</v>
      </c>
      <c r="D2185" s="4">
        <v>47</v>
      </c>
      <c r="E2185" s="4" t="s">
        <v>619</v>
      </c>
      <c r="F2185" s="4">
        <v>0.625579178333282</v>
      </c>
      <c r="G2185" s="4" t="s">
        <v>620</v>
      </c>
    </row>
    <row r="2186" spans="1:7">
      <c r="A2186" s="4" t="s">
        <v>7806</v>
      </c>
      <c r="B2186" s="4" t="s">
        <v>7807</v>
      </c>
      <c r="C2186" s="4" t="s">
        <v>464</v>
      </c>
      <c r="D2186" s="4">
        <v>37</v>
      </c>
      <c r="E2186" s="4" t="s">
        <v>7808</v>
      </c>
      <c r="F2186" s="4">
        <v>0.625579178333282</v>
      </c>
      <c r="G2186" s="4" t="s">
        <v>7809</v>
      </c>
    </row>
    <row r="2187" spans="1:7">
      <c r="A2187" s="4" t="s">
        <v>16287</v>
      </c>
      <c r="B2187" s="4" t="s">
        <v>16288</v>
      </c>
      <c r="C2187" s="4" t="s">
        <v>464</v>
      </c>
      <c r="D2187" s="4">
        <v>33</v>
      </c>
      <c r="E2187" s="4" t="s">
        <v>16289</v>
      </c>
      <c r="F2187" s="4">
        <v>0.625579178333282</v>
      </c>
      <c r="G2187" s="4" t="s">
        <v>16290</v>
      </c>
    </row>
    <row r="2188" spans="1:7">
      <c r="A2188" s="4" t="s">
        <v>40838</v>
      </c>
      <c r="B2188" s="4" t="s">
        <v>40839</v>
      </c>
      <c r="C2188" s="4" t="s">
        <v>464</v>
      </c>
      <c r="D2188" s="4">
        <v>29</v>
      </c>
      <c r="E2188" s="4" t="s">
        <v>40840</v>
      </c>
      <c r="F2188" s="4">
        <v>0.625579178333282</v>
      </c>
      <c r="G2188" s="4" t="s">
        <v>40841</v>
      </c>
    </row>
    <row r="2189" spans="1:7">
      <c r="A2189" s="4" t="s">
        <v>446</v>
      </c>
      <c r="B2189" s="4" t="s">
        <v>6456</v>
      </c>
      <c r="C2189" s="4" t="s">
        <v>464</v>
      </c>
      <c r="D2189" s="4">
        <v>48</v>
      </c>
      <c r="E2189" s="4" t="s">
        <v>6457</v>
      </c>
      <c r="F2189" s="4">
        <v>0.6240553855896</v>
      </c>
      <c r="G2189" s="4" t="s">
        <v>6458</v>
      </c>
    </row>
    <row r="2190" spans="1:7">
      <c r="A2190" s="4" t="s">
        <v>7113</v>
      </c>
      <c r="B2190" s="4" t="s">
        <v>7114</v>
      </c>
      <c r="C2190" s="4" t="s">
        <v>464</v>
      </c>
      <c r="D2190" s="4">
        <v>44</v>
      </c>
      <c r="E2190" s="4" t="s">
        <v>7115</v>
      </c>
      <c r="F2190" s="4">
        <v>0.6240553855896</v>
      </c>
      <c r="G2190" s="4" t="s">
        <v>7116</v>
      </c>
    </row>
    <row r="2191" spans="1:7">
      <c r="A2191" s="4" t="s">
        <v>7998</v>
      </c>
      <c r="B2191" s="4" t="s">
        <v>7999</v>
      </c>
      <c r="C2191" s="4" t="s">
        <v>464</v>
      </c>
      <c r="D2191" s="4">
        <v>42</v>
      </c>
      <c r="E2191" s="4" t="s">
        <v>8000</v>
      </c>
      <c r="F2191" s="4">
        <v>0.6240553855896</v>
      </c>
      <c r="G2191" s="4" t="s">
        <v>8001</v>
      </c>
    </row>
    <row r="2192" spans="1:7">
      <c r="A2192" s="4" t="s">
        <v>353</v>
      </c>
      <c r="B2192" s="4" t="s">
        <v>8237</v>
      </c>
      <c r="C2192" s="4" t="s">
        <v>464</v>
      </c>
      <c r="D2192" s="4">
        <v>49</v>
      </c>
      <c r="E2192" s="4" t="s">
        <v>8238</v>
      </c>
      <c r="F2192" s="4">
        <v>0.622951805591583</v>
      </c>
      <c r="G2192" s="4" t="s">
        <v>8239</v>
      </c>
    </row>
    <row r="2193" spans="1:7">
      <c r="A2193" s="4" t="s">
        <v>16539</v>
      </c>
      <c r="B2193" s="4" t="s">
        <v>16540</v>
      </c>
      <c r="C2193" s="4" t="s">
        <v>464</v>
      </c>
      <c r="D2193" s="4">
        <v>46</v>
      </c>
      <c r="E2193" s="4" t="s">
        <v>16541</v>
      </c>
      <c r="F2193" s="4">
        <v>0.611584305763245</v>
      </c>
      <c r="G2193" s="4" t="s">
        <v>16542</v>
      </c>
    </row>
    <row r="2194" spans="1:7">
      <c r="A2194" s="4" t="s">
        <v>20062</v>
      </c>
      <c r="B2194" s="4" t="s">
        <v>20063</v>
      </c>
      <c r="C2194" s="4" t="s">
        <v>464</v>
      </c>
      <c r="D2194" s="4">
        <v>44</v>
      </c>
      <c r="E2194" s="4" t="s">
        <v>20064</v>
      </c>
      <c r="F2194" s="4">
        <v>0.611584305763245</v>
      </c>
      <c r="G2194" s="4" t="s">
        <v>20065</v>
      </c>
    </row>
    <row r="2195" spans="1:7">
      <c r="A2195" s="4" t="s">
        <v>15275</v>
      </c>
      <c r="B2195" s="4" t="s">
        <v>15276</v>
      </c>
      <c r="C2195" s="4" t="s">
        <v>464</v>
      </c>
      <c r="D2195" s="4">
        <v>41</v>
      </c>
      <c r="E2195" s="4" t="s">
        <v>15277</v>
      </c>
      <c r="F2195" s="4">
        <v>0.611584305763245</v>
      </c>
      <c r="G2195" s="4" t="s">
        <v>15278</v>
      </c>
    </row>
    <row r="2196" spans="1:7">
      <c r="A2196" s="4" t="s">
        <v>1109</v>
      </c>
      <c r="B2196" s="4" t="s">
        <v>1110</v>
      </c>
      <c r="C2196" s="4" t="s">
        <v>551</v>
      </c>
      <c r="D2196" s="4">
        <v>18</v>
      </c>
      <c r="E2196" s="4" t="s">
        <v>1111</v>
      </c>
      <c r="F2196" s="4">
        <v>0.611584305763245</v>
      </c>
      <c r="G2196" s="4" t="s">
        <v>1112</v>
      </c>
    </row>
    <row r="2197" spans="1:7">
      <c r="A2197" s="4" t="s">
        <v>8244</v>
      </c>
      <c r="B2197" s="4" t="s">
        <v>8245</v>
      </c>
      <c r="C2197" s="4" t="s">
        <v>464</v>
      </c>
      <c r="D2197" s="4">
        <v>44</v>
      </c>
      <c r="E2197" s="4" t="s">
        <v>8246</v>
      </c>
      <c r="F2197" s="4">
        <v>0.610561490058899</v>
      </c>
      <c r="G2197" s="4" t="s">
        <v>8247</v>
      </c>
    </row>
    <row r="2198" spans="1:7">
      <c r="A2198" s="4" t="s">
        <v>8961</v>
      </c>
      <c r="B2198" s="4" t="s">
        <v>8962</v>
      </c>
      <c r="C2198" s="4" t="s">
        <v>464</v>
      </c>
      <c r="D2198" s="4">
        <v>42</v>
      </c>
      <c r="E2198" s="4" t="s">
        <v>8963</v>
      </c>
      <c r="F2198" s="4">
        <v>0.610561490058899</v>
      </c>
      <c r="G2198" s="4" t="s">
        <v>8964</v>
      </c>
    </row>
    <row r="2199" spans="1:7">
      <c r="A2199" s="4" t="s">
        <v>4118</v>
      </c>
      <c r="B2199" s="4" t="s">
        <v>4119</v>
      </c>
      <c r="C2199" s="4" t="s">
        <v>464</v>
      </c>
      <c r="D2199" s="4">
        <v>42</v>
      </c>
      <c r="E2199" s="4" t="s">
        <v>4120</v>
      </c>
      <c r="F2199" s="4">
        <v>0.610561490058899</v>
      </c>
      <c r="G2199" s="4" t="s">
        <v>4121</v>
      </c>
    </row>
    <row r="2200" spans="1:7">
      <c r="A2200" s="4" t="s">
        <v>8917</v>
      </c>
      <c r="B2200" s="4" t="s">
        <v>8918</v>
      </c>
      <c r="C2200" s="4" t="s">
        <v>464</v>
      </c>
      <c r="D2200" s="4">
        <v>41</v>
      </c>
      <c r="E2200" s="4" t="s">
        <v>8919</v>
      </c>
      <c r="F2200" s="4">
        <v>0.610561490058899</v>
      </c>
      <c r="G2200" s="4" t="s">
        <v>8920</v>
      </c>
    </row>
    <row r="2201" spans="1:7">
      <c r="A2201" s="4" t="s">
        <v>2450</v>
      </c>
      <c r="B2201" s="4" t="s">
        <v>2451</v>
      </c>
      <c r="C2201" s="4" t="s">
        <v>464</v>
      </c>
      <c r="D2201" s="4">
        <v>41</v>
      </c>
      <c r="E2201" s="4" t="s">
        <v>2452</v>
      </c>
      <c r="F2201" s="4">
        <v>0.610561490058899</v>
      </c>
      <c r="G2201" s="4" t="s">
        <v>2453</v>
      </c>
    </row>
    <row r="2202" spans="1:7">
      <c r="A2202" s="4" t="s">
        <v>11111</v>
      </c>
      <c r="B2202" s="4" t="s">
        <v>11112</v>
      </c>
      <c r="C2202" s="4" t="s">
        <v>464</v>
      </c>
      <c r="D2202" s="4">
        <v>40</v>
      </c>
      <c r="E2202" s="4" t="s">
        <v>11113</v>
      </c>
      <c r="F2202" s="4">
        <v>0.610561490058899</v>
      </c>
      <c r="G2202" s="4" t="s">
        <v>11114</v>
      </c>
    </row>
    <row r="2203" spans="1:7">
      <c r="A2203" s="4" t="s">
        <v>7638</v>
      </c>
      <c r="B2203" s="4" t="s">
        <v>7639</v>
      </c>
      <c r="C2203" s="4" t="s">
        <v>464</v>
      </c>
      <c r="D2203" s="4">
        <v>38</v>
      </c>
      <c r="E2203" s="4" t="s">
        <v>7640</v>
      </c>
      <c r="F2203" s="4">
        <v>0.610561490058899</v>
      </c>
      <c r="G2203" s="4" t="s">
        <v>7641</v>
      </c>
    </row>
    <row r="2204" spans="1:7">
      <c r="A2204" s="4" t="s">
        <v>9338</v>
      </c>
      <c r="B2204" s="4" t="s">
        <v>9339</v>
      </c>
      <c r="C2204" s="4" t="s">
        <v>464</v>
      </c>
      <c r="D2204" s="4">
        <v>36</v>
      </c>
      <c r="E2204" s="4" t="s">
        <v>9340</v>
      </c>
      <c r="F2204" s="4">
        <v>0.610561490058899</v>
      </c>
      <c r="G2204" s="4" t="s">
        <v>9341</v>
      </c>
    </row>
    <row r="2205" spans="1:7">
      <c r="A2205" s="4" t="s">
        <v>9745</v>
      </c>
      <c r="B2205" s="4" t="s">
        <v>9746</v>
      </c>
      <c r="C2205" s="4" t="s">
        <v>464</v>
      </c>
      <c r="D2205" s="4">
        <v>36</v>
      </c>
      <c r="E2205" s="4" t="s">
        <v>9747</v>
      </c>
      <c r="F2205" s="4">
        <v>0.610561490058899</v>
      </c>
      <c r="G2205" s="4" t="s">
        <v>9748</v>
      </c>
    </row>
    <row r="2206" spans="1:7">
      <c r="A2206" s="4" t="s">
        <v>8125</v>
      </c>
      <c r="B2206" s="4" t="s">
        <v>8126</v>
      </c>
      <c r="C2206" s="4" t="s">
        <v>464</v>
      </c>
      <c r="D2206" s="4">
        <v>35</v>
      </c>
      <c r="E2206" s="4" t="s">
        <v>8127</v>
      </c>
      <c r="F2206" s="4">
        <v>0.610561490058899</v>
      </c>
      <c r="G2206" s="4" t="s">
        <v>8128</v>
      </c>
    </row>
    <row r="2207" spans="1:7">
      <c r="A2207" s="4" t="s">
        <v>5238</v>
      </c>
      <c r="B2207" s="4" t="s">
        <v>5239</v>
      </c>
      <c r="C2207" s="4" t="s">
        <v>464</v>
      </c>
      <c r="D2207" s="4">
        <v>49</v>
      </c>
      <c r="E2207" s="4" t="s">
        <v>5240</v>
      </c>
      <c r="F2207" s="4">
        <v>0.606472551822662</v>
      </c>
      <c r="G2207" s="4" t="s">
        <v>5241</v>
      </c>
    </row>
    <row r="2208" spans="1:7">
      <c r="A2208" s="4" t="s">
        <v>3800</v>
      </c>
      <c r="B2208" s="4" t="s">
        <v>3801</v>
      </c>
      <c r="C2208" s="4" t="s">
        <v>464</v>
      </c>
      <c r="D2208" s="4">
        <v>48</v>
      </c>
      <c r="E2208" s="4" t="s">
        <v>3802</v>
      </c>
      <c r="F2208" s="4">
        <v>0.606472551822662</v>
      </c>
      <c r="G2208" s="4" t="s">
        <v>3803</v>
      </c>
    </row>
    <row r="2209" spans="1:7">
      <c r="A2209" s="4" t="s">
        <v>4085</v>
      </c>
      <c r="B2209" s="4" t="s">
        <v>4086</v>
      </c>
      <c r="C2209" s="4" t="s">
        <v>464</v>
      </c>
      <c r="D2209" s="4">
        <v>45</v>
      </c>
      <c r="E2209" s="4" t="s">
        <v>4087</v>
      </c>
      <c r="F2209" s="4">
        <v>0.606472551822662</v>
      </c>
      <c r="G2209" s="4" t="s">
        <v>4088</v>
      </c>
    </row>
    <row r="2210" spans="1:7">
      <c r="A2210" s="4" t="s">
        <v>21930</v>
      </c>
      <c r="B2210" s="4" t="s">
        <v>21931</v>
      </c>
      <c r="C2210" s="4" t="s">
        <v>464</v>
      </c>
      <c r="D2210" s="4">
        <v>45</v>
      </c>
      <c r="E2210" s="4" t="s">
        <v>21932</v>
      </c>
      <c r="F2210" s="4">
        <v>0.606472551822662</v>
      </c>
      <c r="G2210" s="4" t="s">
        <v>21933</v>
      </c>
    </row>
    <row r="2211" spans="1:7">
      <c r="A2211" s="4" t="s">
        <v>19456</v>
      </c>
      <c r="B2211" s="4" t="s">
        <v>19457</v>
      </c>
      <c r="C2211" s="4" t="s">
        <v>464</v>
      </c>
      <c r="D2211" s="4">
        <v>44</v>
      </c>
      <c r="E2211" s="4" t="s">
        <v>19458</v>
      </c>
      <c r="F2211" s="4">
        <v>0.606472551822662</v>
      </c>
      <c r="G2211" s="4" t="s">
        <v>19459</v>
      </c>
    </row>
    <row r="2212" spans="1:7">
      <c r="A2212" s="4" t="s">
        <v>17367</v>
      </c>
      <c r="B2212" s="4" t="s">
        <v>17368</v>
      </c>
      <c r="C2212" s="4" t="s">
        <v>464</v>
      </c>
      <c r="D2212" s="4">
        <v>44</v>
      </c>
      <c r="E2212" s="4" t="s">
        <v>17369</v>
      </c>
      <c r="F2212" s="4">
        <v>0.606472551822662</v>
      </c>
      <c r="G2212" s="4" t="s">
        <v>17370</v>
      </c>
    </row>
    <row r="2213" spans="1:7">
      <c r="A2213" s="4" t="s">
        <v>2418</v>
      </c>
      <c r="B2213" s="4" t="s">
        <v>2419</v>
      </c>
      <c r="C2213" s="4" t="s">
        <v>464</v>
      </c>
      <c r="D2213" s="4">
        <v>42</v>
      </c>
      <c r="E2213" s="4" t="s">
        <v>2420</v>
      </c>
      <c r="F2213" s="4">
        <v>0.606472551822662</v>
      </c>
      <c r="G2213" s="4" t="s">
        <v>2421</v>
      </c>
    </row>
    <row r="2214" spans="1:7">
      <c r="A2214" s="4" t="s">
        <v>2959</v>
      </c>
      <c r="B2214" s="4" t="s">
        <v>2960</v>
      </c>
      <c r="C2214" s="4" t="s">
        <v>464</v>
      </c>
      <c r="D2214" s="4">
        <v>42</v>
      </c>
      <c r="E2214" s="4" t="s">
        <v>2961</v>
      </c>
      <c r="F2214" s="4">
        <v>0.606472551822662</v>
      </c>
      <c r="G2214" s="4" t="s">
        <v>2962</v>
      </c>
    </row>
    <row r="2215" spans="1:7">
      <c r="A2215" s="4" t="s">
        <v>2254</v>
      </c>
      <c r="B2215" s="4" t="s">
        <v>2255</v>
      </c>
      <c r="C2215" s="4" t="s">
        <v>464</v>
      </c>
      <c r="D2215" s="4">
        <v>41</v>
      </c>
      <c r="E2215" s="4" t="s">
        <v>2256</v>
      </c>
      <c r="F2215" s="4">
        <v>0.606472551822662</v>
      </c>
      <c r="G2215" s="4" t="s">
        <v>2257</v>
      </c>
    </row>
    <row r="2216" spans="1:7">
      <c r="A2216" s="4" t="s">
        <v>26813</v>
      </c>
      <c r="B2216" s="4" t="s">
        <v>26814</v>
      </c>
      <c r="C2216" s="4" t="s">
        <v>464</v>
      </c>
      <c r="D2216" s="4">
        <v>40</v>
      </c>
      <c r="E2216" s="4" t="s">
        <v>26815</v>
      </c>
      <c r="F2216" s="4">
        <v>0.606472551822662</v>
      </c>
      <c r="G2216" s="4" t="s">
        <v>26816</v>
      </c>
    </row>
    <row r="2217" spans="1:7">
      <c r="A2217" s="4" t="s">
        <v>21695</v>
      </c>
      <c r="B2217" s="4" t="s">
        <v>21696</v>
      </c>
      <c r="C2217" s="4" t="s">
        <v>464</v>
      </c>
      <c r="D2217" s="4">
        <v>32</v>
      </c>
      <c r="E2217" s="4" t="s">
        <v>21697</v>
      </c>
      <c r="F2217" s="4">
        <v>0.606472551822662</v>
      </c>
      <c r="G2217" s="4" t="s">
        <v>21698</v>
      </c>
    </row>
    <row r="2218" spans="1:7">
      <c r="A2218" s="4" t="s">
        <v>13842</v>
      </c>
      <c r="B2218" s="4" t="s">
        <v>13843</v>
      </c>
      <c r="C2218" s="4" t="s">
        <v>464</v>
      </c>
      <c r="D2218" s="4">
        <v>31</v>
      </c>
      <c r="E2218" s="4" t="s">
        <v>13844</v>
      </c>
      <c r="F2218" s="4">
        <v>0.606472551822662</v>
      </c>
      <c r="G2218" s="4" t="s">
        <v>13845</v>
      </c>
    </row>
    <row r="2219" spans="1:7">
      <c r="A2219" s="4" t="s">
        <v>28980</v>
      </c>
      <c r="B2219" s="4" t="s">
        <v>28981</v>
      </c>
      <c r="C2219" s="4" t="s">
        <v>464</v>
      </c>
      <c r="D2219" s="4">
        <v>42</v>
      </c>
      <c r="E2219" s="4" t="s">
        <v>28982</v>
      </c>
      <c r="F2219" s="4">
        <v>0.603255271911621</v>
      </c>
      <c r="G2219" s="4" t="s">
        <v>28983</v>
      </c>
    </row>
    <row r="2220" spans="1:7">
      <c r="A2220" s="4" t="s">
        <v>10777</v>
      </c>
      <c r="B2220" s="4" t="s">
        <v>10778</v>
      </c>
      <c r="C2220" s="4" t="s">
        <v>464</v>
      </c>
      <c r="D2220" s="4">
        <v>46</v>
      </c>
      <c r="E2220" s="4" t="s">
        <v>10779</v>
      </c>
      <c r="F2220" s="4">
        <v>0.601461410522461</v>
      </c>
      <c r="G2220" s="4" t="s">
        <v>10780</v>
      </c>
    </row>
    <row r="2221" spans="1:7">
      <c r="A2221" s="4" t="s">
        <v>3984</v>
      </c>
      <c r="B2221" s="4" t="s">
        <v>3985</v>
      </c>
      <c r="C2221" s="4" t="s">
        <v>464</v>
      </c>
      <c r="D2221" s="4">
        <v>45</v>
      </c>
      <c r="E2221" s="4" t="s">
        <v>3986</v>
      </c>
      <c r="F2221" s="4">
        <v>0.601461410522461</v>
      </c>
      <c r="G2221" s="4" t="s">
        <v>3987</v>
      </c>
    </row>
    <row r="2222" spans="1:7">
      <c r="A2222" s="4" t="s">
        <v>25539</v>
      </c>
      <c r="B2222" s="4" t="s">
        <v>25540</v>
      </c>
      <c r="C2222" s="4" t="s">
        <v>464</v>
      </c>
      <c r="D2222" s="4">
        <v>41</v>
      </c>
      <c r="E2222" s="4" t="s">
        <v>25541</v>
      </c>
      <c r="F2222" s="4">
        <v>0.601461410522461</v>
      </c>
      <c r="G2222" s="4" t="s">
        <v>25542</v>
      </c>
    </row>
    <row r="2223" spans="1:7">
      <c r="A2223" s="4" t="s">
        <v>11657</v>
      </c>
      <c r="B2223" s="4" t="s">
        <v>11658</v>
      </c>
      <c r="C2223" s="4" t="s">
        <v>464</v>
      </c>
      <c r="D2223" s="4">
        <v>41</v>
      </c>
      <c r="E2223" s="4" t="s">
        <v>11659</v>
      </c>
      <c r="F2223" s="4">
        <v>0.601461410522461</v>
      </c>
      <c r="G2223" s="4" t="s">
        <v>11660</v>
      </c>
    </row>
    <row r="2224" spans="1:7">
      <c r="A2224" s="4" t="s">
        <v>2041</v>
      </c>
      <c r="B2224" s="4" t="s">
        <v>2042</v>
      </c>
      <c r="C2224" s="4" t="s">
        <v>464</v>
      </c>
      <c r="D2224" s="4">
        <v>39</v>
      </c>
      <c r="E2224" s="4" t="s">
        <v>2043</v>
      </c>
      <c r="F2224" s="4">
        <v>0.601461410522461</v>
      </c>
      <c r="G2224" s="4" t="s">
        <v>2044</v>
      </c>
    </row>
    <row r="2225" spans="1:7">
      <c r="A2225" s="4" t="s">
        <v>8647</v>
      </c>
      <c r="B2225" s="4" t="s">
        <v>8648</v>
      </c>
      <c r="C2225" s="4" t="s">
        <v>464</v>
      </c>
      <c r="D2225" s="4">
        <v>38</v>
      </c>
      <c r="E2225" s="4" t="s">
        <v>8649</v>
      </c>
      <c r="F2225" s="4">
        <v>0.601461410522461</v>
      </c>
      <c r="G2225" s="4" t="s">
        <v>8650</v>
      </c>
    </row>
    <row r="2226" spans="1:7">
      <c r="A2226" s="4" t="s">
        <v>22708</v>
      </c>
      <c r="B2226" s="4" t="s">
        <v>22709</v>
      </c>
      <c r="C2226" s="4" t="s">
        <v>464</v>
      </c>
      <c r="D2226" s="4">
        <v>38</v>
      </c>
      <c r="E2226" s="4" t="s">
        <v>22710</v>
      </c>
      <c r="F2226" s="4">
        <v>0.601461410522461</v>
      </c>
      <c r="G2226" s="4" t="s">
        <v>22711</v>
      </c>
    </row>
    <row r="2227" spans="1:7">
      <c r="A2227" s="4" t="s">
        <v>10134</v>
      </c>
      <c r="B2227" s="4" t="s">
        <v>10135</v>
      </c>
      <c r="C2227" s="4" t="s">
        <v>464</v>
      </c>
      <c r="D2227" s="4">
        <v>37</v>
      </c>
      <c r="E2227" s="4" t="s">
        <v>10136</v>
      </c>
      <c r="F2227" s="4">
        <v>0.601461410522461</v>
      </c>
      <c r="G2227" s="4" t="s">
        <v>10137</v>
      </c>
    </row>
    <row r="2228" spans="1:7">
      <c r="A2228" s="4" t="s">
        <v>12278</v>
      </c>
      <c r="B2228" s="4" t="s">
        <v>12279</v>
      </c>
      <c r="C2228" s="4" t="s">
        <v>464</v>
      </c>
      <c r="D2228" s="4">
        <v>37</v>
      </c>
      <c r="E2228" s="4" t="s">
        <v>12280</v>
      </c>
      <c r="F2228" s="4">
        <v>0.601461410522461</v>
      </c>
      <c r="G2228" s="4" t="s">
        <v>12281</v>
      </c>
    </row>
    <row r="2229" spans="1:7">
      <c r="A2229" s="4" t="s">
        <v>24204</v>
      </c>
      <c r="B2229" s="4" t="s">
        <v>24205</v>
      </c>
      <c r="C2229" s="4" t="s">
        <v>464</v>
      </c>
      <c r="D2229" s="4">
        <v>36</v>
      </c>
      <c r="E2229" s="4" t="s">
        <v>24206</v>
      </c>
      <c r="F2229" s="4">
        <v>0.601461410522461</v>
      </c>
      <c r="G2229" s="4" t="s">
        <v>24207</v>
      </c>
    </row>
    <row r="2230" spans="1:7">
      <c r="A2230" s="4" t="s">
        <v>15411</v>
      </c>
      <c r="B2230" s="4" t="s">
        <v>15412</v>
      </c>
      <c r="C2230" s="4" t="s">
        <v>464</v>
      </c>
      <c r="D2230" s="4">
        <v>36</v>
      </c>
      <c r="E2230" s="4" t="s">
        <v>15413</v>
      </c>
      <c r="F2230" s="4">
        <v>0.601461410522461</v>
      </c>
      <c r="G2230" s="4" t="s">
        <v>15414</v>
      </c>
    </row>
    <row r="2231" spans="1:7">
      <c r="A2231" s="4" t="s">
        <v>41666</v>
      </c>
      <c r="B2231" s="4" t="s">
        <v>41667</v>
      </c>
      <c r="C2231" s="4" t="s">
        <v>464</v>
      </c>
      <c r="D2231" s="4">
        <v>34</v>
      </c>
      <c r="E2231" s="4" t="s">
        <v>41668</v>
      </c>
      <c r="F2231" s="4">
        <v>0.601461410522461</v>
      </c>
      <c r="G2231" s="4" t="s">
        <v>41669</v>
      </c>
    </row>
    <row r="2232" spans="1:7">
      <c r="A2232" s="4" t="s">
        <v>55297</v>
      </c>
      <c r="B2232" s="4" t="s">
        <v>55298</v>
      </c>
      <c r="C2232" s="4" t="s">
        <v>464</v>
      </c>
      <c r="D2232" s="4">
        <v>34</v>
      </c>
      <c r="E2232" s="4" t="s">
        <v>55299</v>
      </c>
      <c r="F2232" s="4">
        <v>0.601461410522461</v>
      </c>
      <c r="G2232" s="4" t="s">
        <v>55300</v>
      </c>
    </row>
    <row r="2233" spans="1:7">
      <c r="A2233" s="4" t="s">
        <v>16351</v>
      </c>
      <c r="B2233" s="4" t="s">
        <v>16352</v>
      </c>
      <c r="C2233" s="4" t="s">
        <v>464</v>
      </c>
      <c r="D2233" s="4">
        <v>22</v>
      </c>
      <c r="E2233" s="4" t="s">
        <v>16353</v>
      </c>
      <c r="F2233" s="4">
        <v>0.601461410522461</v>
      </c>
      <c r="G2233" s="4" t="s">
        <v>16354</v>
      </c>
    </row>
    <row r="2234" spans="1:7">
      <c r="A2234" s="4" t="s">
        <v>55301</v>
      </c>
      <c r="B2234" s="4" t="s">
        <v>55302</v>
      </c>
      <c r="C2234" s="4" t="s">
        <v>551</v>
      </c>
      <c r="D2234" s="4">
        <v>13</v>
      </c>
      <c r="E2234" s="4" t="s">
        <v>55303</v>
      </c>
      <c r="F2234" s="4">
        <v>0.601461410522461</v>
      </c>
      <c r="G2234" s="4" t="s">
        <v>55304</v>
      </c>
    </row>
    <row r="2235" spans="1:7">
      <c r="A2235" s="4" t="s">
        <v>11418</v>
      </c>
      <c r="B2235" s="4" t="s">
        <v>11419</v>
      </c>
      <c r="C2235" s="4" t="s">
        <v>464</v>
      </c>
      <c r="D2235" s="4">
        <v>45</v>
      </c>
      <c r="E2235" s="4" t="s">
        <v>11420</v>
      </c>
      <c r="F2235" s="4">
        <v>0.599993705749512</v>
      </c>
      <c r="G2235" s="4" t="s">
        <v>11421</v>
      </c>
    </row>
    <row r="2236" spans="1:7">
      <c r="A2236" s="4" t="s">
        <v>20857</v>
      </c>
      <c r="B2236" s="4" t="s">
        <v>20858</v>
      </c>
      <c r="C2236" s="4" t="s">
        <v>464</v>
      </c>
      <c r="D2236" s="4">
        <v>44</v>
      </c>
      <c r="E2236" s="4" t="s">
        <v>20859</v>
      </c>
      <c r="F2236" s="4">
        <v>0.599993705749512</v>
      </c>
      <c r="G2236" s="4" t="s">
        <v>20860</v>
      </c>
    </row>
    <row r="2237" spans="1:7">
      <c r="A2237" s="4" t="s">
        <v>6448</v>
      </c>
      <c r="B2237" s="4" t="s">
        <v>6449</v>
      </c>
      <c r="C2237" s="4" t="s">
        <v>464</v>
      </c>
      <c r="D2237" s="4">
        <v>36</v>
      </c>
      <c r="E2237" s="4" t="s">
        <v>6450</v>
      </c>
      <c r="F2237" s="4">
        <v>0.599993705749512</v>
      </c>
      <c r="G2237" s="4" t="s">
        <v>6451</v>
      </c>
    </row>
    <row r="2238" spans="1:7">
      <c r="A2238" s="4" t="s">
        <v>13050</v>
      </c>
      <c r="B2238" s="4" t="s">
        <v>13051</v>
      </c>
      <c r="C2238" s="4" t="s">
        <v>464</v>
      </c>
      <c r="D2238" s="4">
        <v>46</v>
      </c>
      <c r="E2238" s="4" t="s">
        <v>13052</v>
      </c>
      <c r="F2238" s="4">
        <v>0.591449737548828</v>
      </c>
      <c r="G2238" s="4" t="s">
        <v>13053</v>
      </c>
    </row>
    <row r="2239" spans="1:7">
      <c r="A2239" s="4" t="s">
        <v>33106</v>
      </c>
      <c r="B2239" s="4" t="s">
        <v>33107</v>
      </c>
      <c r="C2239" s="4" t="s">
        <v>464</v>
      </c>
      <c r="D2239" s="4">
        <v>40</v>
      </c>
      <c r="E2239" s="4" t="s">
        <v>33108</v>
      </c>
      <c r="F2239" s="4">
        <v>0.591449737548828</v>
      </c>
      <c r="G2239" s="4" t="s">
        <v>33109</v>
      </c>
    </row>
    <row r="2240" spans="1:7">
      <c r="A2240" s="4" t="s">
        <v>6030</v>
      </c>
      <c r="B2240" s="4" t="s">
        <v>6031</v>
      </c>
      <c r="C2240" s="4" t="s">
        <v>464</v>
      </c>
      <c r="D2240" s="4">
        <v>47</v>
      </c>
      <c r="E2240" s="4" t="s">
        <v>6032</v>
      </c>
      <c r="F2240" s="4">
        <v>0.587093114852905</v>
      </c>
      <c r="G2240" s="4" t="s">
        <v>6033</v>
      </c>
    </row>
    <row r="2241" spans="1:7">
      <c r="A2241" s="4" t="s">
        <v>15979</v>
      </c>
      <c r="B2241" s="4" t="s">
        <v>15980</v>
      </c>
      <c r="C2241" s="4" t="s">
        <v>464</v>
      </c>
      <c r="D2241" s="4">
        <v>41</v>
      </c>
      <c r="E2241" s="4" t="s">
        <v>15981</v>
      </c>
      <c r="F2241" s="4">
        <v>0.586815237998962</v>
      </c>
      <c r="G2241" s="4" t="s">
        <v>15982</v>
      </c>
    </row>
    <row r="2242" spans="1:7">
      <c r="A2242" s="4" t="s">
        <v>4424</v>
      </c>
      <c r="B2242" s="4" t="s">
        <v>4425</v>
      </c>
      <c r="C2242" s="4" t="s">
        <v>464</v>
      </c>
      <c r="D2242" s="4">
        <v>48</v>
      </c>
      <c r="E2242" s="4" t="s">
        <v>4426</v>
      </c>
      <c r="F2242" s="4">
        <v>0.582485556602478</v>
      </c>
      <c r="G2242" s="4" t="s">
        <v>4427</v>
      </c>
    </row>
    <row r="2243" spans="1:7">
      <c r="A2243" s="4" t="s">
        <v>24352</v>
      </c>
      <c r="B2243" s="4" t="s">
        <v>24353</v>
      </c>
      <c r="C2243" s="4" t="s">
        <v>464</v>
      </c>
      <c r="D2243" s="4">
        <v>44</v>
      </c>
      <c r="E2243" s="4" t="s">
        <v>24354</v>
      </c>
      <c r="F2243" s="4">
        <v>0.582485556602478</v>
      </c>
      <c r="G2243" s="4" t="s">
        <v>24355</v>
      </c>
    </row>
    <row r="2244" spans="1:7">
      <c r="A2244" s="4" t="s">
        <v>12174</v>
      </c>
      <c r="B2244" s="4" t="s">
        <v>12175</v>
      </c>
      <c r="C2244" s="4" t="s">
        <v>464</v>
      </c>
      <c r="D2244" s="4">
        <v>44</v>
      </c>
      <c r="E2244" s="4" t="s">
        <v>12176</v>
      </c>
      <c r="F2244" s="4">
        <v>0.582485556602478</v>
      </c>
      <c r="G2244" s="4" t="s">
        <v>12177</v>
      </c>
    </row>
    <row r="2245" spans="1:7">
      <c r="A2245" s="4" t="s">
        <v>14308</v>
      </c>
      <c r="B2245" s="4" t="s">
        <v>14309</v>
      </c>
      <c r="C2245" s="4" t="s">
        <v>464</v>
      </c>
      <c r="D2245" s="4">
        <v>41</v>
      </c>
      <c r="E2245" s="4" t="s">
        <v>14310</v>
      </c>
      <c r="F2245" s="4">
        <v>0.582485556602478</v>
      </c>
      <c r="G2245" s="4" t="s">
        <v>14311</v>
      </c>
    </row>
    <row r="2246" spans="1:7">
      <c r="A2246" s="4" t="s">
        <v>1590</v>
      </c>
      <c r="B2246" s="4" t="s">
        <v>1591</v>
      </c>
      <c r="C2246" s="4" t="s">
        <v>464</v>
      </c>
      <c r="D2246" s="4">
        <v>51</v>
      </c>
      <c r="E2246" s="4" t="s">
        <v>1592</v>
      </c>
      <c r="F2246" s="4">
        <v>0.581891357898712</v>
      </c>
      <c r="G2246" s="4" t="s">
        <v>1593</v>
      </c>
    </row>
    <row r="2247" spans="1:7">
      <c r="A2247" s="4" t="s">
        <v>12874</v>
      </c>
      <c r="B2247" s="4" t="s">
        <v>12875</v>
      </c>
      <c r="C2247" s="4" t="s">
        <v>464</v>
      </c>
      <c r="D2247" s="4">
        <v>40</v>
      </c>
      <c r="E2247" s="4" t="s">
        <v>12876</v>
      </c>
      <c r="F2247" s="4">
        <v>0.581836581230164</v>
      </c>
      <c r="G2247" s="4" t="s">
        <v>12877</v>
      </c>
    </row>
    <row r="2248" spans="1:7">
      <c r="A2248" s="4" t="s">
        <v>8252</v>
      </c>
      <c r="B2248" s="4" t="s">
        <v>8253</v>
      </c>
      <c r="C2248" s="4" t="s">
        <v>464</v>
      </c>
      <c r="D2248" s="4">
        <v>49</v>
      </c>
      <c r="E2248" s="4" t="s">
        <v>8254</v>
      </c>
      <c r="F2248" s="4">
        <v>0.576641082763672</v>
      </c>
      <c r="G2248" s="4" t="s">
        <v>8255</v>
      </c>
    </row>
    <row r="2249" spans="1:7">
      <c r="A2249" s="4" t="s">
        <v>12485</v>
      </c>
      <c r="B2249" s="4" t="s">
        <v>12486</v>
      </c>
      <c r="C2249" s="4" t="s">
        <v>464</v>
      </c>
      <c r="D2249" s="4">
        <v>47</v>
      </c>
      <c r="E2249" s="4" t="s">
        <v>12487</v>
      </c>
      <c r="F2249" s="4">
        <v>0.576641082763672</v>
      </c>
      <c r="G2249" s="4" t="s">
        <v>12488</v>
      </c>
    </row>
    <row r="2250" spans="1:7">
      <c r="A2250" s="4" t="s">
        <v>22424</v>
      </c>
      <c r="B2250" s="4" t="s">
        <v>22425</v>
      </c>
      <c r="C2250" s="4" t="s">
        <v>464</v>
      </c>
      <c r="D2250" s="4">
        <v>47</v>
      </c>
      <c r="E2250" s="4" t="s">
        <v>22426</v>
      </c>
      <c r="F2250" s="4">
        <v>0.576641082763672</v>
      </c>
      <c r="G2250" s="4" t="s">
        <v>22427</v>
      </c>
    </row>
    <row r="2251" spans="1:7">
      <c r="A2251" s="4" t="s">
        <v>22265</v>
      </c>
      <c r="B2251" s="4" t="s">
        <v>22266</v>
      </c>
      <c r="C2251" s="4" t="s">
        <v>464</v>
      </c>
      <c r="D2251" s="4">
        <v>46</v>
      </c>
      <c r="E2251" s="4" t="s">
        <v>22267</v>
      </c>
      <c r="F2251" s="4">
        <v>0.576641082763672</v>
      </c>
      <c r="G2251" s="4" t="s">
        <v>22268</v>
      </c>
    </row>
    <row r="2252" spans="1:7">
      <c r="A2252" s="4" t="s">
        <v>3904</v>
      </c>
      <c r="B2252" s="4" t="s">
        <v>3905</v>
      </c>
      <c r="C2252" s="4" t="s">
        <v>464</v>
      </c>
      <c r="D2252" s="4">
        <v>46</v>
      </c>
      <c r="E2252" s="4" t="s">
        <v>3906</v>
      </c>
      <c r="F2252" s="4">
        <v>0.576641082763672</v>
      </c>
      <c r="G2252" s="4" t="s">
        <v>3907</v>
      </c>
    </row>
    <row r="2253" spans="1:7">
      <c r="A2253" s="4" t="s">
        <v>9733</v>
      </c>
      <c r="B2253" s="4" t="s">
        <v>9734</v>
      </c>
      <c r="C2253" s="4" t="s">
        <v>464</v>
      </c>
      <c r="D2253" s="4">
        <v>45</v>
      </c>
      <c r="E2253" s="4" t="s">
        <v>9735</v>
      </c>
      <c r="F2253" s="4">
        <v>0.576641082763672</v>
      </c>
      <c r="G2253" s="4" t="s">
        <v>9736</v>
      </c>
    </row>
    <row r="2254" spans="1:7">
      <c r="A2254" s="4" t="s">
        <v>14033</v>
      </c>
      <c r="B2254" s="4" t="s">
        <v>14034</v>
      </c>
      <c r="C2254" s="4" t="s">
        <v>464</v>
      </c>
      <c r="D2254" s="4">
        <v>44</v>
      </c>
      <c r="E2254" s="4" t="s">
        <v>14035</v>
      </c>
      <c r="F2254" s="4">
        <v>0.576641082763672</v>
      </c>
      <c r="G2254" s="4" t="s">
        <v>14036</v>
      </c>
    </row>
    <row r="2255" spans="1:7">
      <c r="A2255" s="4" t="s">
        <v>3061</v>
      </c>
      <c r="B2255" s="4" t="s">
        <v>3062</v>
      </c>
      <c r="C2255" s="4" t="s">
        <v>464</v>
      </c>
      <c r="D2255" s="4">
        <v>43</v>
      </c>
      <c r="E2255" s="4" t="s">
        <v>3063</v>
      </c>
      <c r="F2255" s="4">
        <v>0.576641082763672</v>
      </c>
      <c r="G2255" s="4" t="s">
        <v>3064</v>
      </c>
    </row>
    <row r="2256" spans="1:7">
      <c r="A2256" s="4" t="s">
        <v>6571</v>
      </c>
      <c r="B2256" s="4" t="s">
        <v>6572</v>
      </c>
      <c r="C2256" s="4" t="s">
        <v>464</v>
      </c>
      <c r="D2256" s="4">
        <v>42</v>
      </c>
      <c r="E2256" s="4" t="s">
        <v>6573</v>
      </c>
      <c r="F2256" s="4">
        <v>0.576641082763672</v>
      </c>
      <c r="G2256" s="4" t="s">
        <v>6574</v>
      </c>
    </row>
    <row r="2257" spans="1:7">
      <c r="A2257" s="4" t="s">
        <v>5650</v>
      </c>
      <c r="B2257" s="4" t="s">
        <v>5651</v>
      </c>
      <c r="C2257" s="4" t="s">
        <v>464</v>
      </c>
      <c r="D2257" s="4">
        <v>41</v>
      </c>
      <c r="E2257" s="4" t="s">
        <v>5652</v>
      </c>
      <c r="F2257" s="4">
        <v>0.576641082763672</v>
      </c>
      <c r="G2257" s="4" t="s">
        <v>5653</v>
      </c>
    </row>
    <row r="2258" spans="1:7">
      <c r="A2258" s="4" t="s">
        <v>7497</v>
      </c>
      <c r="B2258" s="4" t="s">
        <v>7498</v>
      </c>
      <c r="C2258" s="4" t="s">
        <v>464</v>
      </c>
      <c r="D2258" s="4">
        <v>40</v>
      </c>
      <c r="E2258" s="4" t="s">
        <v>7499</v>
      </c>
      <c r="F2258" s="4">
        <v>0.576641082763672</v>
      </c>
      <c r="G2258" s="4" t="s">
        <v>7500</v>
      </c>
    </row>
    <row r="2259" spans="1:7">
      <c r="A2259" s="4" t="s">
        <v>5606</v>
      </c>
      <c r="B2259" s="4" t="s">
        <v>5607</v>
      </c>
      <c r="C2259" s="4" t="s">
        <v>464</v>
      </c>
      <c r="D2259" s="4">
        <v>40</v>
      </c>
      <c r="E2259" s="4" t="s">
        <v>5608</v>
      </c>
      <c r="F2259" s="4">
        <v>0.576641082763672</v>
      </c>
      <c r="G2259" s="4" t="s">
        <v>5609</v>
      </c>
    </row>
    <row r="2260" spans="1:7">
      <c r="A2260" s="4" t="s">
        <v>9430</v>
      </c>
      <c r="B2260" s="4" t="s">
        <v>9431</v>
      </c>
      <c r="C2260" s="4" t="s">
        <v>464</v>
      </c>
      <c r="D2260" s="4">
        <v>39</v>
      </c>
      <c r="E2260" s="4" t="s">
        <v>9432</v>
      </c>
      <c r="F2260" s="4">
        <v>0.576641082763672</v>
      </c>
      <c r="G2260" s="4" t="s">
        <v>9433</v>
      </c>
    </row>
    <row r="2261" spans="1:7">
      <c r="A2261" s="4" t="s">
        <v>1914</v>
      </c>
      <c r="B2261" s="4" t="s">
        <v>1915</v>
      </c>
      <c r="C2261" s="4" t="s">
        <v>464</v>
      </c>
      <c r="D2261" s="4">
        <v>44</v>
      </c>
      <c r="E2261" s="4" t="s">
        <v>1916</v>
      </c>
      <c r="F2261" s="4">
        <v>0.571662425994873</v>
      </c>
      <c r="G2261" s="4" t="s">
        <v>1917</v>
      </c>
    </row>
    <row r="2262" spans="1:7">
      <c r="A2262" s="4" t="s">
        <v>10035</v>
      </c>
      <c r="B2262" s="4" t="s">
        <v>10036</v>
      </c>
      <c r="C2262" s="4" t="s">
        <v>464</v>
      </c>
      <c r="D2262" s="4">
        <v>40</v>
      </c>
      <c r="E2262" s="4" t="s">
        <v>10037</v>
      </c>
      <c r="F2262" s="4">
        <v>0.570769250392914</v>
      </c>
      <c r="G2262" s="4" t="s">
        <v>10038</v>
      </c>
    </row>
    <row r="2263" spans="1:7">
      <c r="A2263" s="4" t="s">
        <v>8034</v>
      </c>
      <c r="B2263" s="4" t="s">
        <v>8035</v>
      </c>
      <c r="C2263" s="4" t="s">
        <v>464</v>
      </c>
      <c r="D2263" s="4">
        <v>40</v>
      </c>
      <c r="E2263" s="4" t="s">
        <v>8036</v>
      </c>
      <c r="F2263" s="4">
        <v>0.570769250392914</v>
      </c>
      <c r="G2263" s="4" t="s">
        <v>8037</v>
      </c>
    </row>
    <row r="2264" spans="1:7">
      <c r="A2264" s="4" t="s">
        <v>17097</v>
      </c>
      <c r="B2264" s="4" t="s">
        <v>17098</v>
      </c>
      <c r="C2264" s="4" t="s">
        <v>464</v>
      </c>
      <c r="D2264" s="4">
        <v>39</v>
      </c>
      <c r="E2264" s="4" t="s">
        <v>17099</v>
      </c>
      <c r="F2264" s="4">
        <v>0.570769250392914</v>
      </c>
      <c r="G2264" s="4" t="s">
        <v>17100</v>
      </c>
    </row>
    <row r="2265" spans="1:7">
      <c r="A2265" s="4" t="s">
        <v>4604</v>
      </c>
      <c r="B2265" s="4" t="s">
        <v>4605</v>
      </c>
      <c r="C2265" s="4" t="s">
        <v>464</v>
      </c>
      <c r="D2265" s="4">
        <v>46</v>
      </c>
      <c r="E2265" s="4" t="s">
        <v>4606</v>
      </c>
      <c r="F2265" s="4">
        <v>0.55814516544342</v>
      </c>
      <c r="G2265" s="4" t="s">
        <v>4607</v>
      </c>
    </row>
    <row r="2266" spans="1:7">
      <c r="A2266" s="4" t="s">
        <v>55305</v>
      </c>
      <c r="B2266" s="4" t="s">
        <v>55306</v>
      </c>
      <c r="C2266" s="4" t="s">
        <v>464</v>
      </c>
      <c r="D2266" s="4">
        <v>36</v>
      </c>
      <c r="E2266" s="4" t="s">
        <v>55307</v>
      </c>
      <c r="F2266" s="4">
        <v>0.55814516544342</v>
      </c>
      <c r="G2266" s="4" t="s">
        <v>55308</v>
      </c>
    </row>
    <row r="2267" spans="1:7">
      <c r="A2267" s="4" t="s">
        <v>28632</v>
      </c>
      <c r="B2267" s="4" t="s">
        <v>28633</v>
      </c>
      <c r="C2267" s="4" t="s">
        <v>464</v>
      </c>
      <c r="D2267" s="4">
        <v>35</v>
      </c>
      <c r="E2267" s="4" t="s">
        <v>28634</v>
      </c>
      <c r="F2267" s="4">
        <v>0.555976092815399</v>
      </c>
      <c r="G2267" s="4" t="s">
        <v>28635</v>
      </c>
    </row>
    <row r="2268" spans="1:7">
      <c r="A2268" s="4" t="s">
        <v>21048</v>
      </c>
      <c r="B2268" s="4" t="s">
        <v>21049</v>
      </c>
      <c r="C2268" s="4" t="s">
        <v>464</v>
      </c>
      <c r="D2268" s="4">
        <v>43</v>
      </c>
      <c r="E2268" s="4" t="s">
        <v>21050</v>
      </c>
      <c r="F2268" s="4">
        <v>0.549063503742218</v>
      </c>
      <c r="G2268" s="4" t="s">
        <v>21051</v>
      </c>
    </row>
    <row r="2269" spans="1:7">
      <c r="A2269" s="4" t="s">
        <v>6483</v>
      </c>
      <c r="B2269" s="4" t="s">
        <v>6484</v>
      </c>
      <c r="C2269" s="4" t="s">
        <v>464</v>
      </c>
      <c r="D2269" s="4">
        <v>43</v>
      </c>
      <c r="E2269" s="4" t="s">
        <v>6485</v>
      </c>
      <c r="F2269" s="4">
        <v>0.54797101020813</v>
      </c>
      <c r="G2269" s="4" t="s">
        <v>6486</v>
      </c>
    </row>
    <row r="2270" spans="1:7">
      <c r="A2270" s="4" t="s">
        <v>16647</v>
      </c>
      <c r="B2270" s="4" t="s">
        <v>16648</v>
      </c>
      <c r="C2270" s="4" t="s">
        <v>464</v>
      </c>
      <c r="D2270" s="4">
        <v>39</v>
      </c>
      <c r="E2270" s="4" t="s">
        <v>16649</v>
      </c>
      <c r="F2270" s="4">
        <v>0.54797101020813</v>
      </c>
      <c r="G2270" s="4" t="s">
        <v>16650</v>
      </c>
    </row>
    <row r="2271" spans="1:7">
      <c r="A2271" s="4" t="s">
        <v>17089</v>
      </c>
      <c r="B2271" s="4" t="s">
        <v>17090</v>
      </c>
      <c r="C2271" s="4" t="s">
        <v>464</v>
      </c>
      <c r="D2271" s="4">
        <v>42</v>
      </c>
      <c r="E2271" s="4" t="s">
        <v>17091</v>
      </c>
      <c r="F2271" s="4">
        <v>0.539061844348907</v>
      </c>
      <c r="G2271" s="4" t="s">
        <v>17092</v>
      </c>
    </row>
    <row r="2272" spans="1:7">
      <c r="A2272" s="4" t="s">
        <v>41222</v>
      </c>
      <c r="B2272" s="4" t="s">
        <v>41223</v>
      </c>
      <c r="C2272" s="4" t="s">
        <v>464</v>
      </c>
      <c r="D2272" s="4">
        <v>48</v>
      </c>
      <c r="E2272" s="4" t="s">
        <v>41224</v>
      </c>
      <c r="F2272" s="4">
        <v>0.532623469829559</v>
      </c>
      <c r="G2272" s="4" t="s">
        <v>41225</v>
      </c>
    </row>
    <row r="2273" spans="1:7">
      <c r="A2273" s="4" t="s">
        <v>15887</v>
      </c>
      <c r="B2273" s="4" t="s">
        <v>15888</v>
      </c>
      <c r="C2273" s="4" t="s">
        <v>464</v>
      </c>
      <c r="D2273" s="4">
        <v>47</v>
      </c>
      <c r="E2273" s="4" t="s">
        <v>15889</v>
      </c>
      <c r="F2273" s="4">
        <v>0.532623469829559</v>
      </c>
      <c r="G2273" s="4" t="s">
        <v>15890</v>
      </c>
    </row>
    <row r="2274" spans="1:7">
      <c r="A2274" s="4" t="s">
        <v>8487</v>
      </c>
      <c r="B2274" s="4" t="s">
        <v>8488</v>
      </c>
      <c r="C2274" s="4" t="s">
        <v>464</v>
      </c>
      <c r="D2274" s="4">
        <v>46</v>
      </c>
      <c r="E2274" s="4" t="s">
        <v>8489</v>
      </c>
      <c r="F2274" s="4">
        <v>0.532623469829559</v>
      </c>
      <c r="G2274" s="4" t="s">
        <v>8490</v>
      </c>
    </row>
    <row r="2275" spans="1:7">
      <c r="A2275" s="4" t="s">
        <v>41026</v>
      </c>
      <c r="B2275" s="4" t="s">
        <v>41027</v>
      </c>
      <c r="C2275" s="4" t="s">
        <v>464</v>
      </c>
      <c r="D2275" s="4">
        <v>46</v>
      </c>
      <c r="E2275" s="4" t="s">
        <v>41028</v>
      </c>
      <c r="F2275" s="4">
        <v>0.532623469829559</v>
      </c>
      <c r="G2275" s="4" t="s">
        <v>41029</v>
      </c>
    </row>
    <row r="2276" spans="1:7">
      <c r="A2276" s="4" t="s">
        <v>3136</v>
      </c>
      <c r="B2276" s="4" t="s">
        <v>3137</v>
      </c>
      <c r="C2276" s="4" t="s">
        <v>464</v>
      </c>
      <c r="D2276" s="4">
        <v>46</v>
      </c>
      <c r="E2276" s="4" t="s">
        <v>3138</v>
      </c>
      <c r="F2276" s="4">
        <v>0.532623469829559</v>
      </c>
      <c r="G2276" s="4" t="s">
        <v>3139</v>
      </c>
    </row>
    <row r="2277" spans="1:7">
      <c r="A2277" s="4" t="s">
        <v>3757</v>
      </c>
      <c r="B2277" s="4" t="s">
        <v>3758</v>
      </c>
      <c r="C2277" s="4" t="s">
        <v>464</v>
      </c>
      <c r="D2277" s="4">
        <v>46</v>
      </c>
      <c r="E2277" s="4" t="s">
        <v>3759</v>
      </c>
      <c r="F2277" s="4">
        <v>0.532623469829559</v>
      </c>
      <c r="G2277" s="4" t="s">
        <v>3760</v>
      </c>
    </row>
    <row r="2278" spans="1:7">
      <c r="A2278" s="4" t="s">
        <v>3789</v>
      </c>
      <c r="B2278" s="4" t="s">
        <v>3790</v>
      </c>
      <c r="C2278" s="4" t="s">
        <v>464</v>
      </c>
      <c r="D2278" s="4">
        <v>46</v>
      </c>
      <c r="E2278" s="4" t="s">
        <v>3791</v>
      </c>
      <c r="F2278" s="4">
        <v>0.532623469829559</v>
      </c>
      <c r="G2278" s="4" t="s">
        <v>3792</v>
      </c>
    </row>
    <row r="2279" spans="1:7">
      <c r="A2279" s="4" t="s">
        <v>24758</v>
      </c>
      <c r="B2279" s="4" t="s">
        <v>24759</v>
      </c>
      <c r="C2279" s="4" t="s">
        <v>464</v>
      </c>
      <c r="D2279" s="4">
        <v>45</v>
      </c>
      <c r="E2279" s="4" t="s">
        <v>24760</v>
      </c>
      <c r="F2279" s="4">
        <v>0.532623469829559</v>
      </c>
      <c r="G2279" s="4" t="s">
        <v>24761</v>
      </c>
    </row>
    <row r="2280" spans="1:7">
      <c r="A2280" s="4" t="s">
        <v>19116</v>
      </c>
      <c r="B2280" s="4" t="s">
        <v>19117</v>
      </c>
      <c r="C2280" s="4" t="s">
        <v>464</v>
      </c>
      <c r="D2280" s="4">
        <v>45</v>
      </c>
      <c r="E2280" s="4" t="s">
        <v>19118</v>
      </c>
      <c r="F2280" s="4">
        <v>0.532623469829559</v>
      </c>
      <c r="G2280" s="4" t="s">
        <v>19119</v>
      </c>
    </row>
    <row r="2281" spans="1:7">
      <c r="A2281" s="4" t="s">
        <v>8695</v>
      </c>
      <c r="B2281" s="4" t="s">
        <v>8696</v>
      </c>
      <c r="C2281" s="4" t="s">
        <v>464</v>
      </c>
      <c r="D2281" s="4">
        <v>45</v>
      </c>
      <c r="E2281" s="4" t="s">
        <v>8697</v>
      </c>
      <c r="F2281" s="4">
        <v>0.532623469829559</v>
      </c>
      <c r="G2281" s="4" t="s">
        <v>8698</v>
      </c>
    </row>
    <row r="2282" spans="1:7">
      <c r="A2282" s="4" t="s">
        <v>9148</v>
      </c>
      <c r="B2282" s="4" t="s">
        <v>9149</v>
      </c>
      <c r="C2282" s="4" t="s">
        <v>464</v>
      </c>
      <c r="D2282" s="4">
        <v>45</v>
      </c>
      <c r="E2282" s="4" t="s">
        <v>9150</v>
      </c>
      <c r="F2282" s="4">
        <v>0.532623469829559</v>
      </c>
      <c r="G2282" s="4" t="s">
        <v>9151</v>
      </c>
    </row>
    <row r="2283" spans="1:7">
      <c r="A2283" s="4" t="s">
        <v>19624</v>
      </c>
      <c r="B2283" s="4" t="s">
        <v>19625</v>
      </c>
      <c r="C2283" s="4" t="s">
        <v>464</v>
      </c>
      <c r="D2283" s="4">
        <v>45</v>
      </c>
      <c r="E2283" s="4" t="s">
        <v>19626</v>
      </c>
      <c r="F2283" s="4">
        <v>0.532623469829559</v>
      </c>
      <c r="G2283" s="4" t="s">
        <v>19627</v>
      </c>
    </row>
    <row r="2284" spans="1:7">
      <c r="A2284" s="4" t="s">
        <v>35086</v>
      </c>
      <c r="B2284" s="4" t="s">
        <v>35087</v>
      </c>
      <c r="C2284" s="4" t="s">
        <v>464</v>
      </c>
      <c r="D2284" s="4">
        <v>45</v>
      </c>
      <c r="E2284" s="4" t="s">
        <v>35088</v>
      </c>
      <c r="F2284" s="4">
        <v>0.532623469829559</v>
      </c>
      <c r="G2284" s="4" t="s">
        <v>35089</v>
      </c>
    </row>
    <row r="2285" spans="1:7">
      <c r="A2285" s="4" t="s">
        <v>14468</v>
      </c>
      <c r="B2285" s="4" t="s">
        <v>14469</v>
      </c>
      <c r="C2285" s="4" t="s">
        <v>464</v>
      </c>
      <c r="D2285" s="4">
        <v>45</v>
      </c>
      <c r="E2285" s="4" t="s">
        <v>14470</v>
      </c>
      <c r="F2285" s="4">
        <v>0.532623469829559</v>
      </c>
      <c r="G2285" s="4" t="s">
        <v>14471</v>
      </c>
    </row>
    <row r="2286" spans="1:7">
      <c r="A2286" s="4" t="s">
        <v>5155</v>
      </c>
      <c r="B2286" s="4" t="s">
        <v>5156</v>
      </c>
      <c r="C2286" s="4" t="s">
        <v>464</v>
      </c>
      <c r="D2286" s="4">
        <v>44</v>
      </c>
      <c r="E2286" s="4" t="s">
        <v>5157</v>
      </c>
      <c r="F2286" s="4">
        <v>0.532623469829559</v>
      </c>
      <c r="G2286" s="4" t="s">
        <v>5158</v>
      </c>
    </row>
    <row r="2287" spans="1:7">
      <c r="A2287" s="4" t="s">
        <v>36889</v>
      </c>
      <c r="B2287" s="4" t="s">
        <v>36890</v>
      </c>
      <c r="C2287" s="4" t="s">
        <v>464</v>
      </c>
      <c r="D2287" s="4">
        <v>44</v>
      </c>
      <c r="E2287" s="4" t="s">
        <v>36891</v>
      </c>
      <c r="F2287" s="4">
        <v>0.532623469829559</v>
      </c>
      <c r="G2287" s="4" t="s">
        <v>36892</v>
      </c>
    </row>
    <row r="2288" spans="1:7">
      <c r="A2288" s="4" t="s">
        <v>7694</v>
      </c>
      <c r="B2288" s="4" t="s">
        <v>7695</v>
      </c>
      <c r="C2288" s="4" t="s">
        <v>464</v>
      </c>
      <c r="D2288" s="4">
        <v>44</v>
      </c>
      <c r="E2288" s="4" t="s">
        <v>7696</v>
      </c>
      <c r="F2288" s="4">
        <v>0.532623469829559</v>
      </c>
      <c r="G2288" s="4" t="s">
        <v>7697</v>
      </c>
    </row>
    <row r="2289" spans="1:7">
      <c r="A2289" s="4" t="s">
        <v>16407</v>
      </c>
      <c r="B2289" s="4" t="s">
        <v>16408</v>
      </c>
      <c r="C2289" s="4" t="s">
        <v>464</v>
      </c>
      <c r="D2289" s="4">
        <v>43</v>
      </c>
      <c r="E2289" s="4" t="s">
        <v>16409</v>
      </c>
      <c r="F2289" s="4">
        <v>0.532623469829559</v>
      </c>
      <c r="G2289" s="4" t="s">
        <v>16410</v>
      </c>
    </row>
    <row r="2290" spans="1:7">
      <c r="A2290" s="4" t="s">
        <v>12070</v>
      </c>
      <c r="B2290" s="4" t="s">
        <v>12071</v>
      </c>
      <c r="C2290" s="4" t="s">
        <v>464</v>
      </c>
      <c r="D2290" s="4">
        <v>43</v>
      </c>
      <c r="E2290" s="4" t="s">
        <v>12072</v>
      </c>
      <c r="F2290" s="4">
        <v>0.532623469829559</v>
      </c>
      <c r="G2290" s="4" t="s">
        <v>12073</v>
      </c>
    </row>
    <row r="2291" spans="1:7">
      <c r="A2291" s="4" t="s">
        <v>12118</v>
      </c>
      <c r="B2291" s="4" t="s">
        <v>12119</v>
      </c>
      <c r="C2291" s="4" t="s">
        <v>464</v>
      </c>
      <c r="D2291" s="4">
        <v>43</v>
      </c>
      <c r="E2291" s="4" t="s">
        <v>12120</v>
      </c>
      <c r="F2291" s="4">
        <v>0.532623469829559</v>
      </c>
      <c r="G2291" s="4" t="s">
        <v>12121</v>
      </c>
    </row>
    <row r="2292" spans="1:7">
      <c r="A2292" s="4" t="s">
        <v>23596</v>
      </c>
      <c r="B2292" s="4" t="s">
        <v>23597</v>
      </c>
      <c r="C2292" s="4" t="s">
        <v>464</v>
      </c>
      <c r="D2292" s="4">
        <v>43</v>
      </c>
      <c r="E2292" s="4" t="s">
        <v>23598</v>
      </c>
      <c r="F2292" s="4">
        <v>0.532623469829559</v>
      </c>
      <c r="G2292" s="4" t="s">
        <v>23599</v>
      </c>
    </row>
    <row r="2293" spans="1:7">
      <c r="A2293" s="4" t="s">
        <v>11199</v>
      </c>
      <c r="B2293" s="4" t="s">
        <v>11200</v>
      </c>
      <c r="C2293" s="4" t="s">
        <v>464</v>
      </c>
      <c r="D2293" s="4">
        <v>43</v>
      </c>
      <c r="E2293" s="4" t="s">
        <v>11201</v>
      </c>
      <c r="F2293" s="4">
        <v>0.532623469829559</v>
      </c>
      <c r="G2293" s="4" t="s">
        <v>11202</v>
      </c>
    </row>
    <row r="2294" spans="1:7">
      <c r="A2294" s="4" t="s">
        <v>10314</v>
      </c>
      <c r="B2294" s="4" t="s">
        <v>10315</v>
      </c>
      <c r="C2294" s="4" t="s">
        <v>464</v>
      </c>
      <c r="D2294" s="4">
        <v>43</v>
      </c>
      <c r="E2294" s="4" t="s">
        <v>10316</v>
      </c>
      <c r="F2294" s="4">
        <v>0.532623469829559</v>
      </c>
      <c r="G2294" s="4" t="s">
        <v>10317</v>
      </c>
    </row>
    <row r="2295" spans="1:7">
      <c r="A2295" s="4" t="s">
        <v>8945</v>
      </c>
      <c r="B2295" s="4" t="s">
        <v>8946</v>
      </c>
      <c r="C2295" s="4" t="s">
        <v>464</v>
      </c>
      <c r="D2295" s="4">
        <v>42</v>
      </c>
      <c r="E2295" s="4" t="s">
        <v>8947</v>
      </c>
      <c r="F2295" s="4">
        <v>0.532623469829559</v>
      </c>
      <c r="G2295" s="4" t="s">
        <v>8948</v>
      </c>
    </row>
    <row r="2296" spans="1:7">
      <c r="A2296" s="4" t="s">
        <v>6603</v>
      </c>
      <c r="B2296" s="4" t="s">
        <v>6604</v>
      </c>
      <c r="C2296" s="4" t="s">
        <v>464</v>
      </c>
      <c r="D2296" s="4">
        <v>42</v>
      </c>
      <c r="E2296" s="4" t="s">
        <v>6605</v>
      </c>
      <c r="F2296" s="4">
        <v>0.532623469829559</v>
      </c>
      <c r="G2296" s="4" t="s">
        <v>6606</v>
      </c>
    </row>
    <row r="2297" spans="1:7">
      <c r="A2297" s="4" t="s">
        <v>8747</v>
      </c>
      <c r="B2297" s="4" t="s">
        <v>8748</v>
      </c>
      <c r="C2297" s="4" t="s">
        <v>464</v>
      </c>
      <c r="D2297" s="4">
        <v>42</v>
      </c>
      <c r="E2297" s="4" t="s">
        <v>8749</v>
      </c>
      <c r="F2297" s="4">
        <v>0.532623469829559</v>
      </c>
      <c r="G2297" s="4" t="s">
        <v>8750</v>
      </c>
    </row>
    <row r="2298" spans="1:7">
      <c r="A2298" s="4" t="s">
        <v>13121</v>
      </c>
      <c r="B2298" s="4" t="s">
        <v>13122</v>
      </c>
      <c r="C2298" s="4" t="s">
        <v>464</v>
      </c>
      <c r="D2298" s="4">
        <v>42</v>
      </c>
      <c r="E2298" s="4" t="s">
        <v>13123</v>
      </c>
      <c r="F2298" s="4">
        <v>0.532623469829559</v>
      </c>
      <c r="G2298" s="4" t="s">
        <v>13124</v>
      </c>
    </row>
    <row r="2299" spans="1:7">
      <c r="A2299" s="4" t="s">
        <v>7037</v>
      </c>
      <c r="B2299" s="4" t="s">
        <v>7038</v>
      </c>
      <c r="C2299" s="4" t="s">
        <v>464</v>
      </c>
      <c r="D2299" s="4">
        <v>42</v>
      </c>
      <c r="E2299" s="4" t="s">
        <v>7039</v>
      </c>
      <c r="F2299" s="4">
        <v>0.532623469829559</v>
      </c>
      <c r="G2299" s="4" t="s">
        <v>7040</v>
      </c>
    </row>
    <row r="2300" spans="1:7">
      <c r="A2300" s="4" t="s">
        <v>12850</v>
      </c>
      <c r="B2300" s="4" t="s">
        <v>12851</v>
      </c>
      <c r="C2300" s="4" t="s">
        <v>464</v>
      </c>
      <c r="D2300" s="4">
        <v>42</v>
      </c>
      <c r="E2300" s="4" t="s">
        <v>12852</v>
      </c>
      <c r="F2300" s="4">
        <v>0.532623469829559</v>
      </c>
      <c r="G2300" s="4" t="s">
        <v>12853</v>
      </c>
    </row>
    <row r="2301" spans="1:7">
      <c r="A2301" s="4" t="s">
        <v>7033</v>
      </c>
      <c r="B2301" s="4" t="s">
        <v>7034</v>
      </c>
      <c r="C2301" s="4" t="s">
        <v>464</v>
      </c>
      <c r="D2301" s="4">
        <v>41</v>
      </c>
      <c r="E2301" s="4" t="s">
        <v>7035</v>
      </c>
      <c r="F2301" s="4">
        <v>0.532623469829559</v>
      </c>
      <c r="G2301" s="4" t="s">
        <v>7036</v>
      </c>
    </row>
    <row r="2302" spans="1:7">
      <c r="A2302" s="4" t="s">
        <v>9132</v>
      </c>
      <c r="B2302" s="4" t="s">
        <v>9133</v>
      </c>
      <c r="C2302" s="4" t="s">
        <v>464</v>
      </c>
      <c r="D2302" s="4">
        <v>41</v>
      </c>
      <c r="E2302" s="4" t="s">
        <v>9134</v>
      </c>
      <c r="F2302" s="4">
        <v>0.532623469829559</v>
      </c>
      <c r="G2302" s="4" t="s">
        <v>9135</v>
      </c>
    </row>
    <row r="2303" spans="1:7">
      <c r="A2303" s="4" t="s">
        <v>14524</v>
      </c>
      <c r="B2303" s="4" t="s">
        <v>14525</v>
      </c>
      <c r="C2303" s="4" t="s">
        <v>464</v>
      </c>
      <c r="D2303" s="4">
        <v>41</v>
      </c>
      <c r="E2303" s="4" t="s">
        <v>14526</v>
      </c>
      <c r="F2303" s="4">
        <v>0.532623469829559</v>
      </c>
      <c r="G2303" s="4" t="s">
        <v>14527</v>
      </c>
    </row>
    <row r="2304" spans="1:7">
      <c r="A2304" s="4" t="s">
        <v>3232</v>
      </c>
      <c r="B2304" s="4" t="s">
        <v>3233</v>
      </c>
      <c r="C2304" s="4" t="s">
        <v>464</v>
      </c>
      <c r="D2304" s="4">
        <v>41</v>
      </c>
      <c r="E2304" s="4" t="s">
        <v>3234</v>
      </c>
      <c r="F2304" s="4">
        <v>0.532623469829559</v>
      </c>
      <c r="G2304" s="4" t="s">
        <v>3235</v>
      </c>
    </row>
    <row r="2305" spans="1:7">
      <c r="A2305" s="4" t="s">
        <v>6843</v>
      </c>
      <c r="B2305" s="4" t="s">
        <v>6844</v>
      </c>
      <c r="C2305" s="4" t="s">
        <v>464</v>
      </c>
      <c r="D2305" s="4">
        <v>40</v>
      </c>
      <c r="E2305" s="4" t="s">
        <v>6845</v>
      </c>
      <c r="F2305" s="4">
        <v>0.532623469829559</v>
      </c>
      <c r="G2305" s="4" t="s">
        <v>6846</v>
      </c>
    </row>
    <row r="2306" spans="1:7">
      <c r="A2306" s="4" t="s">
        <v>12461</v>
      </c>
      <c r="B2306" s="4" t="s">
        <v>12462</v>
      </c>
      <c r="C2306" s="4" t="s">
        <v>464</v>
      </c>
      <c r="D2306" s="4">
        <v>40</v>
      </c>
      <c r="E2306" s="4" t="s">
        <v>12463</v>
      </c>
      <c r="F2306" s="4">
        <v>0.532623469829559</v>
      </c>
      <c r="G2306" s="4" t="s">
        <v>12464</v>
      </c>
    </row>
    <row r="2307" spans="1:7">
      <c r="A2307" s="4" t="s">
        <v>29104</v>
      </c>
      <c r="B2307" s="4" t="s">
        <v>29105</v>
      </c>
      <c r="C2307" s="4" t="s">
        <v>464</v>
      </c>
      <c r="D2307" s="4">
        <v>40</v>
      </c>
      <c r="E2307" s="4" t="s">
        <v>29106</v>
      </c>
      <c r="F2307" s="4">
        <v>0.532623469829559</v>
      </c>
      <c r="G2307" s="4" t="s">
        <v>29107</v>
      </c>
    </row>
    <row r="2308" spans="1:7">
      <c r="A2308" s="4" t="s">
        <v>17439</v>
      </c>
      <c r="B2308" s="4" t="s">
        <v>17440</v>
      </c>
      <c r="C2308" s="4" t="s">
        <v>464</v>
      </c>
      <c r="D2308" s="4">
        <v>40</v>
      </c>
      <c r="E2308" s="4" t="s">
        <v>17441</v>
      </c>
      <c r="F2308" s="4">
        <v>0.532623469829559</v>
      </c>
      <c r="G2308" s="4" t="s">
        <v>17442</v>
      </c>
    </row>
    <row r="2309" spans="1:7">
      <c r="A2309" s="4" t="s">
        <v>4476</v>
      </c>
      <c r="B2309" s="4" t="s">
        <v>4477</v>
      </c>
      <c r="C2309" s="4" t="s">
        <v>464</v>
      </c>
      <c r="D2309" s="4">
        <v>40</v>
      </c>
      <c r="E2309" s="4" t="s">
        <v>4478</v>
      </c>
      <c r="F2309" s="4">
        <v>0.532623469829559</v>
      </c>
      <c r="G2309" s="4" t="s">
        <v>4479</v>
      </c>
    </row>
    <row r="2310" spans="1:7">
      <c r="A2310" s="4" t="s">
        <v>18804</v>
      </c>
      <c r="B2310" s="4" t="s">
        <v>18805</v>
      </c>
      <c r="C2310" s="4" t="s">
        <v>464</v>
      </c>
      <c r="D2310" s="4">
        <v>38</v>
      </c>
      <c r="E2310" s="4" t="s">
        <v>18806</v>
      </c>
      <c r="F2310" s="4">
        <v>0.532623469829559</v>
      </c>
      <c r="G2310" s="4" t="s">
        <v>18807</v>
      </c>
    </row>
    <row r="2311" spans="1:7">
      <c r="A2311" s="4" t="s">
        <v>5907</v>
      </c>
      <c r="B2311" s="4" t="s">
        <v>5908</v>
      </c>
      <c r="C2311" s="4" t="s">
        <v>464</v>
      </c>
      <c r="D2311" s="4">
        <v>38</v>
      </c>
      <c r="E2311" s="4" t="s">
        <v>5909</v>
      </c>
      <c r="F2311" s="4">
        <v>0.532623469829559</v>
      </c>
      <c r="G2311" s="4" t="s">
        <v>5910</v>
      </c>
    </row>
    <row r="2312" spans="1:7">
      <c r="A2312" s="4" t="s">
        <v>14085</v>
      </c>
      <c r="B2312" s="4" t="s">
        <v>14086</v>
      </c>
      <c r="C2312" s="4" t="s">
        <v>464</v>
      </c>
      <c r="D2312" s="4">
        <v>38</v>
      </c>
      <c r="E2312" s="4" t="s">
        <v>14087</v>
      </c>
      <c r="F2312" s="4">
        <v>0.532623469829559</v>
      </c>
      <c r="G2312" s="4" t="s">
        <v>14088</v>
      </c>
    </row>
    <row r="2313" spans="1:7">
      <c r="A2313" s="4" t="s">
        <v>7226</v>
      </c>
      <c r="B2313" s="4" t="s">
        <v>7227</v>
      </c>
      <c r="C2313" s="4" t="s">
        <v>464</v>
      </c>
      <c r="D2313" s="4">
        <v>38</v>
      </c>
      <c r="E2313" s="4" t="s">
        <v>7228</v>
      </c>
      <c r="F2313" s="4">
        <v>0.532623469829559</v>
      </c>
      <c r="G2313" s="4" t="s">
        <v>7229</v>
      </c>
    </row>
    <row r="2314" spans="1:7">
      <c r="A2314" s="4" t="s">
        <v>13442</v>
      </c>
      <c r="B2314" s="4" t="s">
        <v>13443</v>
      </c>
      <c r="C2314" s="4" t="s">
        <v>464</v>
      </c>
      <c r="D2314" s="4">
        <v>38</v>
      </c>
      <c r="E2314" s="4" t="s">
        <v>13444</v>
      </c>
      <c r="F2314" s="4">
        <v>0.532623469829559</v>
      </c>
      <c r="G2314" s="4" t="s">
        <v>13445</v>
      </c>
    </row>
    <row r="2315" spans="1:7">
      <c r="A2315" s="4" t="s">
        <v>33832</v>
      </c>
      <c r="B2315" s="4" t="s">
        <v>33833</v>
      </c>
      <c r="C2315" s="4" t="s">
        <v>464</v>
      </c>
      <c r="D2315" s="4">
        <v>38</v>
      </c>
      <c r="E2315" s="4" t="s">
        <v>33834</v>
      </c>
      <c r="F2315" s="4">
        <v>0.532623469829559</v>
      </c>
      <c r="G2315" s="4" t="s">
        <v>33835</v>
      </c>
    </row>
    <row r="2316" spans="1:7">
      <c r="A2316" s="4" t="s">
        <v>9358</v>
      </c>
      <c r="B2316" s="4" t="s">
        <v>9359</v>
      </c>
      <c r="C2316" s="4" t="s">
        <v>464</v>
      </c>
      <c r="D2316" s="4">
        <v>38</v>
      </c>
      <c r="E2316" s="4" t="s">
        <v>9360</v>
      </c>
      <c r="F2316" s="4">
        <v>0.532623469829559</v>
      </c>
      <c r="G2316" s="4" t="s">
        <v>9361</v>
      </c>
    </row>
    <row r="2317" spans="1:7">
      <c r="A2317" s="4" t="s">
        <v>23116</v>
      </c>
      <c r="B2317" s="4" t="s">
        <v>23117</v>
      </c>
      <c r="C2317" s="4" t="s">
        <v>464</v>
      </c>
      <c r="D2317" s="4">
        <v>36</v>
      </c>
      <c r="E2317" s="4" t="s">
        <v>23118</v>
      </c>
      <c r="F2317" s="4">
        <v>0.532623469829559</v>
      </c>
      <c r="G2317" s="4" t="s">
        <v>23119</v>
      </c>
    </row>
    <row r="2318" spans="1:7">
      <c r="A2318" s="4" t="s">
        <v>5321</v>
      </c>
      <c r="B2318" s="4" t="s">
        <v>5322</v>
      </c>
      <c r="C2318" s="4" t="s">
        <v>464</v>
      </c>
      <c r="D2318" s="4">
        <v>35</v>
      </c>
      <c r="E2318" s="4" t="s">
        <v>5323</v>
      </c>
      <c r="F2318" s="4">
        <v>0.532623469829559</v>
      </c>
      <c r="G2318" s="4" t="s">
        <v>5324</v>
      </c>
    </row>
    <row r="2319" spans="1:7">
      <c r="A2319" s="4" t="s">
        <v>25100</v>
      </c>
      <c r="B2319" s="4" t="s">
        <v>25101</v>
      </c>
      <c r="C2319" s="4" t="s">
        <v>464</v>
      </c>
      <c r="D2319" s="4">
        <v>32</v>
      </c>
      <c r="E2319" s="4" t="s">
        <v>25102</v>
      </c>
      <c r="F2319" s="4">
        <v>0.532623469829559</v>
      </c>
      <c r="G2319" s="4" t="s">
        <v>25103</v>
      </c>
    </row>
    <row r="2320" spans="1:7">
      <c r="A2320" s="4" t="s">
        <v>14931</v>
      </c>
      <c r="B2320" s="4" t="s">
        <v>14932</v>
      </c>
      <c r="C2320" s="4" t="s">
        <v>464</v>
      </c>
      <c r="D2320" s="4">
        <v>32</v>
      </c>
      <c r="E2320" s="4" t="s">
        <v>14933</v>
      </c>
      <c r="F2320" s="4">
        <v>0.532623469829559</v>
      </c>
      <c r="G2320" s="4" t="s">
        <v>14934</v>
      </c>
    </row>
    <row r="2321" spans="1:7">
      <c r="A2321" s="4" t="s">
        <v>32675</v>
      </c>
      <c r="B2321" s="4" t="s">
        <v>32676</v>
      </c>
      <c r="C2321" s="4" t="s">
        <v>464</v>
      </c>
      <c r="D2321" s="4">
        <v>29</v>
      </c>
      <c r="E2321" s="4" t="s">
        <v>32677</v>
      </c>
      <c r="F2321" s="4">
        <v>0.532623469829559</v>
      </c>
      <c r="G2321" s="4" t="s">
        <v>32678</v>
      </c>
    </row>
    <row r="2322" spans="1:7">
      <c r="A2322" s="4" t="s">
        <v>18800</v>
      </c>
      <c r="B2322" s="4" t="s">
        <v>18801</v>
      </c>
      <c r="C2322" s="4" t="s">
        <v>464</v>
      </c>
      <c r="D2322" s="4">
        <v>44</v>
      </c>
      <c r="E2322" s="4" t="s">
        <v>18802</v>
      </c>
      <c r="F2322" s="4">
        <v>0.531254172325134</v>
      </c>
      <c r="G2322" s="4" t="s">
        <v>18803</v>
      </c>
    </row>
    <row r="2323" spans="1:7">
      <c r="A2323" s="4" t="s">
        <v>38559</v>
      </c>
      <c r="B2323" s="4" t="s">
        <v>38560</v>
      </c>
      <c r="C2323" s="4" t="s">
        <v>464</v>
      </c>
      <c r="D2323" s="4">
        <v>44</v>
      </c>
      <c r="E2323" s="4" t="s">
        <v>38561</v>
      </c>
      <c r="F2323" s="4">
        <v>0.531254172325134</v>
      </c>
      <c r="G2323" s="4" t="s">
        <v>38562</v>
      </c>
    </row>
    <row r="2324" spans="1:7">
      <c r="A2324" s="4" t="s">
        <v>21914</v>
      </c>
      <c r="B2324" s="4" t="s">
        <v>21915</v>
      </c>
      <c r="C2324" s="4" t="s">
        <v>464</v>
      </c>
      <c r="D2324" s="4">
        <v>41</v>
      </c>
      <c r="E2324" s="4" t="s">
        <v>21916</v>
      </c>
      <c r="F2324" s="4">
        <v>0.531254172325134</v>
      </c>
      <c r="G2324" s="4" t="s">
        <v>21917</v>
      </c>
    </row>
    <row r="2325" spans="1:7">
      <c r="A2325" s="4" t="s">
        <v>23816</v>
      </c>
      <c r="B2325" s="4" t="s">
        <v>23817</v>
      </c>
      <c r="C2325" s="4" t="s">
        <v>464</v>
      </c>
      <c r="D2325" s="4">
        <v>28</v>
      </c>
      <c r="E2325" s="4" t="s">
        <v>23818</v>
      </c>
      <c r="F2325" s="4">
        <v>0.531254172325134</v>
      </c>
      <c r="G2325" s="4" t="s">
        <v>23819</v>
      </c>
    </row>
    <row r="2326" spans="1:7">
      <c r="A2326" s="4" t="s">
        <v>3040</v>
      </c>
      <c r="B2326" s="4" t="s">
        <v>3041</v>
      </c>
      <c r="C2326" s="4" t="s">
        <v>551</v>
      </c>
      <c r="D2326" s="4">
        <v>21</v>
      </c>
      <c r="E2326" s="4" t="s">
        <v>3042</v>
      </c>
      <c r="F2326" s="4">
        <v>0.531254172325134</v>
      </c>
      <c r="G2326" s="4" t="s">
        <v>3043</v>
      </c>
    </row>
    <row r="2327" spans="1:7">
      <c r="A2327" s="4" t="s">
        <v>566</v>
      </c>
      <c r="B2327" s="4" t="s">
        <v>567</v>
      </c>
      <c r="C2327" s="4" t="s">
        <v>464</v>
      </c>
      <c r="D2327" s="4">
        <v>50</v>
      </c>
      <c r="E2327" s="4" t="s">
        <v>568</v>
      </c>
      <c r="F2327" s="4">
        <v>0.529199361801147</v>
      </c>
      <c r="G2327" s="4" t="s">
        <v>569</v>
      </c>
    </row>
    <row r="2328" spans="1:7">
      <c r="A2328" s="4" t="s">
        <v>5760</v>
      </c>
      <c r="B2328" s="4" t="s">
        <v>5761</v>
      </c>
      <c r="C2328" s="4" t="s">
        <v>464</v>
      </c>
      <c r="D2328" s="4">
        <v>42</v>
      </c>
      <c r="E2328" s="4" t="s">
        <v>5762</v>
      </c>
      <c r="F2328" s="4">
        <v>0.529199361801147</v>
      </c>
      <c r="G2328" s="4" t="s">
        <v>5763</v>
      </c>
    </row>
    <row r="2329" spans="1:7">
      <c r="A2329" s="4" t="s">
        <v>16523</v>
      </c>
      <c r="B2329" s="4" t="s">
        <v>16524</v>
      </c>
      <c r="C2329" s="4" t="s">
        <v>464</v>
      </c>
      <c r="D2329" s="4">
        <v>29</v>
      </c>
      <c r="E2329" s="4" t="s">
        <v>16525</v>
      </c>
      <c r="F2329" s="4">
        <v>0.529199361801147</v>
      </c>
      <c r="G2329" s="4" t="s">
        <v>16526</v>
      </c>
    </row>
    <row r="2330" spans="1:7">
      <c r="A2330" s="4" t="s">
        <v>13462</v>
      </c>
      <c r="B2330" s="4" t="s">
        <v>13463</v>
      </c>
      <c r="C2330" s="4" t="s">
        <v>551</v>
      </c>
      <c r="D2330" s="4">
        <v>20</v>
      </c>
      <c r="E2330" s="4" t="s">
        <v>13464</v>
      </c>
      <c r="F2330" s="4">
        <v>0.529199361801147</v>
      </c>
      <c r="G2330" s="4" t="s">
        <v>13465</v>
      </c>
    </row>
    <row r="2331" spans="1:7">
      <c r="A2331" s="4" t="s">
        <v>2517</v>
      </c>
      <c r="B2331" s="4" t="s">
        <v>2518</v>
      </c>
      <c r="C2331" s="4" t="s">
        <v>464</v>
      </c>
      <c r="D2331" s="4">
        <v>48</v>
      </c>
      <c r="E2331" s="4" t="s">
        <v>2519</v>
      </c>
      <c r="F2331" s="4">
        <v>0.525220632553101</v>
      </c>
      <c r="G2331" s="4" t="s">
        <v>2520</v>
      </c>
    </row>
    <row r="2332" spans="1:7">
      <c r="A2332" s="4" t="s">
        <v>1895</v>
      </c>
      <c r="B2332" s="4" t="s">
        <v>1896</v>
      </c>
      <c r="C2332" s="4" t="s">
        <v>464</v>
      </c>
      <c r="D2332" s="4">
        <v>47</v>
      </c>
      <c r="E2332" s="4" t="s">
        <v>1897</v>
      </c>
      <c r="F2332" s="4">
        <v>0.525220632553101</v>
      </c>
      <c r="G2332" s="4" t="s">
        <v>1898</v>
      </c>
    </row>
    <row r="2333" spans="1:7">
      <c r="A2333" s="4" t="s">
        <v>2194</v>
      </c>
      <c r="B2333" s="4" t="s">
        <v>2195</v>
      </c>
      <c r="C2333" s="4" t="s">
        <v>464</v>
      </c>
      <c r="D2333" s="4">
        <v>46</v>
      </c>
      <c r="E2333" s="4" t="s">
        <v>2196</v>
      </c>
      <c r="F2333" s="4">
        <v>0.525220632553101</v>
      </c>
      <c r="G2333" s="4" t="s">
        <v>2197</v>
      </c>
    </row>
    <row r="2334" spans="1:7">
      <c r="A2334" s="4" t="s">
        <v>13430</v>
      </c>
      <c r="B2334" s="4" t="s">
        <v>13431</v>
      </c>
      <c r="C2334" s="4" t="s">
        <v>464</v>
      </c>
      <c r="D2334" s="4">
        <v>46</v>
      </c>
      <c r="E2334" s="4" t="s">
        <v>13432</v>
      </c>
      <c r="F2334" s="4">
        <v>0.525220632553101</v>
      </c>
      <c r="G2334" s="4" t="s">
        <v>13433</v>
      </c>
    </row>
    <row r="2335" spans="1:7">
      <c r="A2335" s="4" t="s">
        <v>7642</v>
      </c>
      <c r="B2335" s="4" t="s">
        <v>7643</v>
      </c>
      <c r="C2335" s="4" t="s">
        <v>464</v>
      </c>
      <c r="D2335" s="4">
        <v>45</v>
      </c>
      <c r="E2335" s="4" t="s">
        <v>7644</v>
      </c>
      <c r="F2335" s="4">
        <v>0.525220632553101</v>
      </c>
      <c r="G2335" s="4" t="s">
        <v>7645</v>
      </c>
    </row>
    <row r="2336" spans="1:7">
      <c r="A2336" s="4" t="s">
        <v>7982</v>
      </c>
      <c r="B2336" s="4" t="s">
        <v>7983</v>
      </c>
      <c r="C2336" s="4" t="s">
        <v>464</v>
      </c>
      <c r="D2336" s="4">
        <v>45</v>
      </c>
      <c r="E2336" s="4" t="s">
        <v>7984</v>
      </c>
      <c r="F2336" s="4">
        <v>0.525220632553101</v>
      </c>
      <c r="G2336" s="4" t="s">
        <v>7985</v>
      </c>
    </row>
    <row r="2337" spans="1:7">
      <c r="A2337" s="4" t="s">
        <v>14935</v>
      </c>
      <c r="B2337" s="4" t="s">
        <v>14936</v>
      </c>
      <c r="C2337" s="4" t="s">
        <v>464</v>
      </c>
      <c r="D2337" s="4">
        <v>44</v>
      </c>
      <c r="E2337" s="4" t="s">
        <v>14937</v>
      </c>
      <c r="F2337" s="4">
        <v>0.525220632553101</v>
      </c>
      <c r="G2337" s="4" t="s">
        <v>14938</v>
      </c>
    </row>
    <row r="2338" spans="1:7">
      <c r="A2338" s="4" t="s">
        <v>6503</v>
      </c>
      <c r="B2338" s="4" t="s">
        <v>6504</v>
      </c>
      <c r="C2338" s="4" t="s">
        <v>464</v>
      </c>
      <c r="D2338" s="4">
        <v>44</v>
      </c>
      <c r="E2338" s="4" t="s">
        <v>6505</v>
      </c>
      <c r="F2338" s="4">
        <v>0.525220632553101</v>
      </c>
      <c r="G2338" s="4" t="s">
        <v>6506</v>
      </c>
    </row>
    <row r="2339" spans="1:7">
      <c r="A2339" s="4" t="s">
        <v>17240</v>
      </c>
      <c r="B2339" s="4" t="s">
        <v>17241</v>
      </c>
      <c r="C2339" s="4" t="s">
        <v>464</v>
      </c>
      <c r="D2339" s="4">
        <v>42</v>
      </c>
      <c r="E2339" s="4" t="s">
        <v>17242</v>
      </c>
      <c r="F2339" s="4">
        <v>0.525220632553101</v>
      </c>
      <c r="G2339" s="4" t="s">
        <v>17243</v>
      </c>
    </row>
    <row r="2340" spans="1:7">
      <c r="A2340" s="4" t="s">
        <v>8731</v>
      </c>
      <c r="B2340" s="4" t="s">
        <v>8732</v>
      </c>
      <c r="C2340" s="4" t="s">
        <v>464</v>
      </c>
      <c r="D2340" s="4">
        <v>42</v>
      </c>
      <c r="E2340" s="4" t="s">
        <v>8733</v>
      </c>
      <c r="F2340" s="4">
        <v>0.525220632553101</v>
      </c>
      <c r="G2340" s="4" t="s">
        <v>8734</v>
      </c>
    </row>
    <row r="2341" spans="1:7">
      <c r="A2341" s="4" t="s">
        <v>5151</v>
      </c>
      <c r="B2341" s="4" t="s">
        <v>5152</v>
      </c>
      <c r="C2341" s="4" t="s">
        <v>464</v>
      </c>
      <c r="D2341" s="4">
        <v>42</v>
      </c>
      <c r="E2341" s="4" t="s">
        <v>5153</v>
      </c>
      <c r="F2341" s="4">
        <v>0.525220632553101</v>
      </c>
      <c r="G2341" s="4" t="s">
        <v>5154</v>
      </c>
    </row>
    <row r="2342" spans="1:7">
      <c r="A2342" s="4" t="s">
        <v>9164</v>
      </c>
      <c r="B2342" s="4" t="s">
        <v>9165</v>
      </c>
      <c r="C2342" s="4" t="s">
        <v>464</v>
      </c>
      <c r="D2342" s="4">
        <v>42</v>
      </c>
      <c r="E2342" s="4" t="s">
        <v>9166</v>
      </c>
      <c r="F2342" s="4">
        <v>0.525220632553101</v>
      </c>
      <c r="G2342" s="4" t="s">
        <v>9167</v>
      </c>
    </row>
    <row r="2343" spans="1:7">
      <c r="A2343" s="4" t="s">
        <v>10543</v>
      </c>
      <c r="B2343" s="4" t="s">
        <v>10544</v>
      </c>
      <c r="C2343" s="4" t="s">
        <v>464</v>
      </c>
      <c r="D2343" s="4">
        <v>42</v>
      </c>
      <c r="E2343" s="4" t="s">
        <v>10545</v>
      </c>
      <c r="F2343" s="4">
        <v>0.525220632553101</v>
      </c>
      <c r="G2343" s="4" t="s">
        <v>10546</v>
      </c>
    </row>
    <row r="2344" spans="1:7">
      <c r="A2344" s="4" t="s">
        <v>3828</v>
      </c>
      <c r="B2344" s="4" t="s">
        <v>3829</v>
      </c>
      <c r="C2344" s="4" t="s">
        <v>464</v>
      </c>
      <c r="D2344" s="4">
        <v>42</v>
      </c>
      <c r="E2344" s="4" t="s">
        <v>3830</v>
      </c>
      <c r="F2344" s="4">
        <v>0.525220632553101</v>
      </c>
      <c r="G2344" s="4" t="s">
        <v>3831</v>
      </c>
    </row>
    <row r="2345" spans="1:7">
      <c r="A2345" s="4" t="s">
        <v>4723</v>
      </c>
      <c r="B2345" s="4" t="s">
        <v>4724</v>
      </c>
      <c r="C2345" s="4" t="s">
        <v>464</v>
      </c>
      <c r="D2345" s="4">
        <v>42</v>
      </c>
      <c r="E2345" s="4" t="s">
        <v>4725</v>
      </c>
      <c r="F2345" s="4">
        <v>0.525220632553101</v>
      </c>
      <c r="G2345" s="4" t="s">
        <v>4726</v>
      </c>
    </row>
    <row r="2346" spans="1:7">
      <c r="A2346" s="4" t="s">
        <v>24120</v>
      </c>
      <c r="B2346" s="4" t="s">
        <v>24121</v>
      </c>
      <c r="C2346" s="4" t="s">
        <v>464</v>
      </c>
      <c r="D2346" s="4">
        <v>42</v>
      </c>
      <c r="E2346" s="4" t="s">
        <v>24122</v>
      </c>
      <c r="F2346" s="4">
        <v>0.525220632553101</v>
      </c>
      <c r="G2346" s="4" t="s">
        <v>24123</v>
      </c>
    </row>
    <row r="2347" spans="1:7">
      <c r="A2347" s="4" t="s">
        <v>16471</v>
      </c>
      <c r="B2347" s="4" t="s">
        <v>16472</v>
      </c>
      <c r="C2347" s="4" t="s">
        <v>464</v>
      </c>
      <c r="D2347" s="4">
        <v>41</v>
      </c>
      <c r="E2347" s="4" t="s">
        <v>16473</v>
      </c>
      <c r="F2347" s="4">
        <v>0.525220632553101</v>
      </c>
      <c r="G2347" s="4" t="s">
        <v>16474</v>
      </c>
    </row>
    <row r="2348" spans="1:7">
      <c r="A2348" s="4" t="s">
        <v>7954</v>
      </c>
      <c r="B2348" s="4" t="s">
        <v>7955</v>
      </c>
      <c r="C2348" s="4" t="s">
        <v>464</v>
      </c>
      <c r="D2348" s="4">
        <v>41</v>
      </c>
      <c r="E2348" s="4" t="s">
        <v>7956</v>
      </c>
      <c r="F2348" s="4">
        <v>0.525220632553101</v>
      </c>
      <c r="G2348" s="4" t="s">
        <v>7957</v>
      </c>
    </row>
    <row r="2349" spans="1:7">
      <c r="A2349" s="4" t="s">
        <v>31016</v>
      </c>
      <c r="B2349" s="4" t="s">
        <v>31017</v>
      </c>
      <c r="C2349" s="4" t="s">
        <v>464</v>
      </c>
      <c r="D2349" s="4">
        <v>41</v>
      </c>
      <c r="E2349" s="4" t="s">
        <v>31018</v>
      </c>
      <c r="F2349" s="4">
        <v>0.525220632553101</v>
      </c>
      <c r="G2349" s="4" t="s">
        <v>31019</v>
      </c>
    </row>
    <row r="2350" spans="1:7">
      <c r="A2350" s="4" t="s">
        <v>16965</v>
      </c>
      <c r="B2350" s="4" t="s">
        <v>16966</v>
      </c>
      <c r="C2350" s="4" t="s">
        <v>464</v>
      </c>
      <c r="D2350" s="4">
        <v>41</v>
      </c>
      <c r="E2350" s="4" t="s">
        <v>16967</v>
      </c>
      <c r="F2350" s="4">
        <v>0.525220632553101</v>
      </c>
      <c r="G2350" s="4" t="s">
        <v>16968</v>
      </c>
    </row>
    <row r="2351" spans="1:7">
      <c r="A2351" s="4" t="s">
        <v>22165</v>
      </c>
      <c r="B2351" s="4" t="s">
        <v>22166</v>
      </c>
      <c r="C2351" s="4" t="s">
        <v>464</v>
      </c>
      <c r="D2351" s="4">
        <v>40</v>
      </c>
      <c r="E2351" s="4" t="s">
        <v>22167</v>
      </c>
      <c r="F2351" s="4">
        <v>0.525220632553101</v>
      </c>
      <c r="G2351" s="4" t="s">
        <v>22168</v>
      </c>
    </row>
    <row r="2352" spans="1:7">
      <c r="A2352" s="4" t="s">
        <v>20601</v>
      </c>
      <c r="B2352" s="4" t="s">
        <v>20602</v>
      </c>
      <c r="C2352" s="4" t="s">
        <v>464</v>
      </c>
      <c r="D2352" s="4">
        <v>40</v>
      </c>
      <c r="E2352" s="4" t="s">
        <v>20603</v>
      </c>
      <c r="F2352" s="4">
        <v>0.525220632553101</v>
      </c>
      <c r="G2352" s="4" t="s">
        <v>20604</v>
      </c>
    </row>
    <row r="2353" spans="1:7">
      <c r="A2353" s="4" t="s">
        <v>31604</v>
      </c>
      <c r="B2353" s="4" t="s">
        <v>31605</v>
      </c>
      <c r="C2353" s="4" t="s">
        <v>464</v>
      </c>
      <c r="D2353" s="4">
        <v>40</v>
      </c>
      <c r="E2353" s="4" t="s">
        <v>31606</v>
      </c>
      <c r="F2353" s="4">
        <v>0.525220632553101</v>
      </c>
      <c r="G2353" s="4" t="s">
        <v>31607</v>
      </c>
    </row>
    <row r="2354" spans="1:7">
      <c r="A2354" s="4" t="s">
        <v>3124</v>
      </c>
      <c r="B2354" s="4" t="s">
        <v>3125</v>
      </c>
      <c r="C2354" s="4" t="s">
        <v>464</v>
      </c>
      <c r="D2354" s="4">
        <v>40</v>
      </c>
      <c r="E2354" s="4" t="s">
        <v>3126</v>
      </c>
      <c r="F2354" s="4">
        <v>0.525220632553101</v>
      </c>
      <c r="G2354" s="4" t="s">
        <v>3127</v>
      </c>
    </row>
    <row r="2355" spans="1:7">
      <c r="A2355" s="4" t="s">
        <v>8356</v>
      </c>
      <c r="B2355" s="4" t="s">
        <v>8357</v>
      </c>
      <c r="C2355" s="4" t="s">
        <v>464</v>
      </c>
      <c r="D2355" s="4">
        <v>39</v>
      </c>
      <c r="E2355" s="4" t="s">
        <v>8358</v>
      </c>
      <c r="F2355" s="4">
        <v>0.525220632553101</v>
      </c>
      <c r="G2355" s="4" t="s">
        <v>8359</v>
      </c>
    </row>
    <row r="2356" spans="1:7">
      <c r="A2356" s="4" t="s">
        <v>41790</v>
      </c>
      <c r="B2356" s="4" t="s">
        <v>41791</v>
      </c>
      <c r="C2356" s="4" t="s">
        <v>464</v>
      </c>
      <c r="D2356" s="4">
        <v>38</v>
      </c>
      <c r="E2356" s="4" t="s">
        <v>41792</v>
      </c>
      <c r="F2356" s="4">
        <v>0.525220632553101</v>
      </c>
      <c r="G2356" s="4" t="s">
        <v>41793</v>
      </c>
    </row>
    <row r="2357" spans="1:7">
      <c r="A2357" s="4" t="s">
        <v>21619</v>
      </c>
      <c r="B2357" s="4" t="s">
        <v>21620</v>
      </c>
      <c r="C2357" s="4" t="s">
        <v>464</v>
      </c>
      <c r="D2357" s="4">
        <v>38</v>
      </c>
      <c r="E2357" s="4" t="s">
        <v>21621</v>
      </c>
      <c r="F2357" s="4">
        <v>0.525220632553101</v>
      </c>
      <c r="G2357" s="4" t="s">
        <v>21622</v>
      </c>
    </row>
    <row r="2358" spans="1:7">
      <c r="A2358" s="4" t="s">
        <v>33560</v>
      </c>
      <c r="B2358" s="4" t="s">
        <v>33561</v>
      </c>
      <c r="C2358" s="4" t="s">
        <v>464</v>
      </c>
      <c r="D2358" s="4">
        <v>38</v>
      </c>
      <c r="E2358" s="4" t="s">
        <v>33562</v>
      </c>
      <c r="F2358" s="4">
        <v>0.525220632553101</v>
      </c>
      <c r="G2358" s="4" t="s">
        <v>33563</v>
      </c>
    </row>
    <row r="2359" spans="1:7">
      <c r="A2359" s="4" t="s">
        <v>36905</v>
      </c>
      <c r="B2359" s="4" t="s">
        <v>36906</v>
      </c>
      <c r="C2359" s="4" t="s">
        <v>464</v>
      </c>
      <c r="D2359" s="4">
        <v>37</v>
      </c>
      <c r="E2359" s="4" t="s">
        <v>36907</v>
      </c>
      <c r="F2359" s="4">
        <v>0.525220632553101</v>
      </c>
      <c r="G2359" s="4" t="s">
        <v>36908</v>
      </c>
    </row>
    <row r="2360" spans="1:7">
      <c r="A2360" s="4" t="s">
        <v>23444</v>
      </c>
      <c r="B2360" s="4" t="s">
        <v>23445</v>
      </c>
      <c r="C2360" s="4" t="s">
        <v>464</v>
      </c>
      <c r="D2360" s="4">
        <v>37</v>
      </c>
      <c r="E2360" s="4" t="s">
        <v>23446</v>
      </c>
      <c r="F2360" s="4">
        <v>0.525220632553101</v>
      </c>
      <c r="G2360" s="4" t="s">
        <v>23447</v>
      </c>
    </row>
    <row r="2361" spans="1:7">
      <c r="A2361" s="4" t="s">
        <v>26697</v>
      </c>
      <c r="B2361" s="4" t="s">
        <v>26698</v>
      </c>
      <c r="C2361" s="4" t="s">
        <v>464</v>
      </c>
      <c r="D2361" s="4">
        <v>37</v>
      </c>
      <c r="E2361" s="4" t="s">
        <v>26699</v>
      </c>
      <c r="F2361" s="4">
        <v>0.525220632553101</v>
      </c>
      <c r="G2361" s="4" t="s">
        <v>26700</v>
      </c>
    </row>
    <row r="2362" spans="1:7">
      <c r="A2362" s="4" t="s">
        <v>13334</v>
      </c>
      <c r="B2362" s="4" t="s">
        <v>13335</v>
      </c>
      <c r="C2362" s="4" t="s">
        <v>464</v>
      </c>
      <c r="D2362" s="4">
        <v>37</v>
      </c>
      <c r="E2362" s="4" t="s">
        <v>13336</v>
      </c>
      <c r="F2362" s="4">
        <v>0.525220632553101</v>
      </c>
      <c r="G2362" s="4" t="s">
        <v>13337</v>
      </c>
    </row>
    <row r="2363" spans="1:7">
      <c r="A2363" s="4" t="s">
        <v>29319</v>
      </c>
      <c r="B2363" s="4" t="s">
        <v>29320</v>
      </c>
      <c r="C2363" s="4" t="s">
        <v>464</v>
      </c>
      <c r="D2363" s="4">
        <v>37</v>
      </c>
      <c r="E2363" s="4" t="s">
        <v>29321</v>
      </c>
      <c r="F2363" s="4">
        <v>0.525220632553101</v>
      </c>
      <c r="G2363" s="4" t="s">
        <v>29322</v>
      </c>
    </row>
    <row r="2364" spans="1:7">
      <c r="A2364" s="4" t="s">
        <v>28048</v>
      </c>
      <c r="B2364" s="4" t="s">
        <v>28049</v>
      </c>
      <c r="C2364" s="4" t="s">
        <v>464</v>
      </c>
      <c r="D2364" s="4">
        <v>36</v>
      </c>
      <c r="E2364" s="4" t="s">
        <v>28050</v>
      </c>
      <c r="F2364" s="4">
        <v>0.525220632553101</v>
      </c>
      <c r="G2364" s="4" t="s">
        <v>28051</v>
      </c>
    </row>
    <row r="2365" spans="1:7">
      <c r="A2365" s="4" t="s">
        <v>16655</v>
      </c>
      <c r="B2365" s="4" t="s">
        <v>16656</v>
      </c>
      <c r="C2365" s="4" t="s">
        <v>464</v>
      </c>
      <c r="D2365" s="4">
        <v>35</v>
      </c>
      <c r="E2365" s="4" t="s">
        <v>16657</v>
      </c>
      <c r="F2365" s="4">
        <v>0.525220632553101</v>
      </c>
      <c r="G2365" s="4" t="s">
        <v>16658</v>
      </c>
    </row>
    <row r="2366" spans="1:7">
      <c r="A2366" s="4" t="s">
        <v>4971</v>
      </c>
      <c r="B2366" s="4" t="s">
        <v>4972</v>
      </c>
      <c r="C2366" s="4" t="s">
        <v>464</v>
      </c>
      <c r="D2366" s="4">
        <v>33</v>
      </c>
      <c r="E2366" s="4" t="s">
        <v>4973</v>
      </c>
      <c r="F2366" s="4">
        <v>0.525220632553101</v>
      </c>
      <c r="G2366" s="4" t="s">
        <v>4974</v>
      </c>
    </row>
    <row r="2367" spans="1:7">
      <c r="A2367" s="4" t="s">
        <v>33744</v>
      </c>
      <c r="B2367" s="4" t="s">
        <v>33745</v>
      </c>
      <c r="C2367" s="4" t="s">
        <v>464</v>
      </c>
      <c r="D2367" s="4">
        <v>33</v>
      </c>
      <c r="E2367" s="4" t="s">
        <v>33746</v>
      </c>
      <c r="F2367" s="4">
        <v>0.525220632553101</v>
      </c>
      <c r="G2367" s="4" t="s">
        <v>33747</v>
      </c>
    </row>
    <row r="2368" spans="1:7">
      <c r="A2368" s="4" t="s">
        <v>24060</v>
      </c>
      <c r="B2368" s="4" t="s">
        <v>24061</v>
      </c>
      <c r="C2368" s="4" t="s">
        <v>464</v>
      </c>
      <c r="D2368" s="4">
        <v>31</v>
      </c>
      <c r="E2368" s="4" t="s">
        <v>24062</v>
      </c>
      <c r="F2368" s="4">
        <v>0.525220632553101</v>
      </c>
      <c r="G2368" s="4" t="s">
        <v>24063</v>
      </c>
    </row>
    <row r="2369" spans="1:7">
      <c r="A2369" s="4" t="s">
        <v>17794</v>
      </c>
      <c r="B2369" s="4" t="s">
        <v>17795</v>
      </c>
      <c r="C2369" s="4" t="s">
        <v>464</v>
      </c>
      <c r="D2369" s="4">
        <v>30</v>
      </c>
      <c r="E2369" s="4" t="s">
        <v>17796</v>
      </c>
      <c r="F2369" s="4">
        <v>0.525220632553101</v>
      </c>
      <c r="G2369" s="4" t="s">
        <v>17797</v>
      </c>
    </row>
    <row r="2370" spans="1:7">
      <c r="A2370" s="4" t="s">
        <v>16207</v>
      </c>
      <c r="B2370" s="4" t="s">
        <v>16208</v>
      </c>
      <c r="C2370" s="4" t="s">
        <v>464</v>
      </c>
      <c r="D2370" s="4">
        <v>30</v>
      </c>
      <c r="E2370" s="4" t="s">
        <v>16209</v>
      </c>
      <c r="F2370" s="4">
        <v>0.525220632553101</v>
      </c>
      <c r="G2370" s="4" t="s">
        <v>16210</v>
      </c>
    </row>
    <row r="2371" spans="1:7">
      <c r="A2371" s="4" t="s">
        <v>14863</v>
      </c>
      <c r="B2371" s="4" t="s">
        <v>14864</v>
      </c>
      <c r="C2371" s="4" t="s">
        <v>464</v>
      </c>
      <c r="D2371" s="4">
        <v>30</v>
      </c>
      <c r="E2371" s="4" t="s">
        <v>14865</v>
      </c>
      <c r="F2371" s="4">
        <v>0.525220632553101</v>
      </c>
      <c r="G2371" s="4" t="s">
        <v>14866</v>
      </c>
    </row>
    <row r="2372" spans="1:7">
      <c r="A2372" s="4" t="s">
        <v>15211</v>
      </c>
      <c r="B2372" s="4" t="s">
        <v>15212</v>
      </c>
      <c r="C2372" s="4" t="s">
        <v>464</v>
      </c>
      <c r="D2372" s="4">
        <v>30</v>
      </c>
      <c r="E2372" s="4" t="s">
        <v>15213</v>
      </c>
      <c r="F2372" s="4">
        <v>0.525220632553101</v>
      </c>
      <c r="G2372" s="4" t="s">
        <v>15214</v>
      </c>
    </row>
    <row r="2373" spans="1:7">
      <c r="A2373" s="4" t="s">
        <v>36925</v>
      </c>
      <c r="B2373" s="4" t="s">
        <v>36926</v>
      </c>
      <c r="C2373" s="4" t="s">
        <v>464</v>
      </c>
      <c r="D2373" s="4">
        <v>30</v>
      </c>
      <c r="E2373" s="4" t="s">
        <v>36927</v>
      </c>
      <c r="F2373" s="4">
        <v>0.525220632553101</v>
      </c>
      <c r="G2373" s="4" t="s">
        <v>36928</v>
      </c>
    </row>
    <row r="2374" spans="1:7">
      <c r="A2374" s="4" t="s">
        <v>21771</v>
      </c>
      <c r="B2374" s="4" t="s">
        <v>21772</v>
      </c>
      <c r="C2374" s="4" t="s">
        <v>464</v>
      </c>
      <c r="D2374" s="4">
        <v>29</v>
      </c>
      <c r="E2374" s="4" t="s">
        <v>21773</v>
      </c>
      <c r="F2374" s="4">
        <v>0.525220632553101</v>
      </c>
      <c r="G2374" s="4" t="s">
        <v>21774</v>
      </c>
    </row>
    <row r="2375" spans="1:7">
      <c r="A2375" s="4" t="s">
        <v>18940</v>
      </c>
      <c r="B2375" s="4" t="s">
        <v>18941</v>
      </c>
      <c r="C2375" s="4" t="s">
        <v>464</v>
      </c>
      <c r="D2375" s="4">
        <v>28</v>
      </c>
      <c r="E2375" s="4" t="s">
        <v>18942</v>
      </c>
      <c r="F2375" s="4">
        <v>0.525220632553101</v>
      </c>
      <c r="G2375" s="4" t="s">
        <v>18943</v>
      </c>
    </row>
    <row r="2376" spans="1:7">
      <c r="A2376" s="4" t="s">
        <v>18138</v>
      </c>
      <c r="B2376" s="4" t="s">
        <v>18139</v>
      </c>
      <c r="C2376" s="4" t="s">
        <v>464</v>
      </c>
      <c r="D2376" s="4">
        <v>28</v>
      </c>
      <c r="E2376" s="4" t="s">
        <v>18140</v>
      </c>
      <c r="F2376" s="4">
        <v>0.525220632553101</v>
      </c>
      <c r="G2376" s="4" t="s">
        <v>18141</v>
      </c>
    </row>
    <row r="2377" spans="1:7">
      <c r="A2377" s="4" t="s">
        <v>21448</v>
      </c>
      <c r="B2377" s="4" t="s">
        <v>21449</v>
      </c>
      <c r="C2377" s="4" t="s">
        <v>464</v>
      </c>
      <c r="D2377" s="4">
        <v>28</v>
      </c>
      <c r="E2377" s="4" t="s">
        <v>21450</v>
      </c>
      <c r="F2377" s="4">
        <v>0.525220632553101</v>
      </c>
      <c r="G2377" s="4" t="s">
        <v>21451</v>
      </c>
    </row>
    <row r="2378" spans="1:7">
      <c r="A2378" s="4" t="s">
        <v>20006</v>
      </c>
      <c r="B2378" s="4" t="s">
        <v>20007</v>
      </c>
      <c r="C2378" s="4" t="s">
        <v>464</v>
      </c>
      <c r="D2378" s="4">
        <v>28</v>
      </c>
      <c r="E2378" s="4" t="s">
        <v>20008</v>
      </c>
      <c r="F2378" s="4">
        <v>0.525220632553101</v>
      </c>
      <c r="G2378" s="4" t="s">
        <v>20009</v>
      </c>
    </row>
    <row r="2379" spans="1:7">
      <c r="A2379" s="4" t="s">
        <v>20010</v>
      </c>
      <c r="B2379" s="4" t="s">
        <v>20011</v>
      </c>
      <c r="C2379" s="4" t="s">
        <v>464</v>
      </c>
      <c r="D2379" s="4">
        <v>27</v>
      </c>
      <c r="E2379" s="4" t="s">
        <v>20012</v>
      </c>
      <c r="F2379" s="4">
        <v>0.525220632553101</v>
      </c>
      <c r="G2379" s="4" t="s">
        <v>20013</v>
      </c>
    </row>
    <row r="2380" spans="1:7">
      <c r="A2380" s="4" t="s">
        <v>19628</v>
      </c>
      <c r="B2380" s="4" t="s">
        <v>19629</v>
      </c>
      <c r="C2380" s="4" t="s">
        <v>464</v>
      </c>
      <c r="D2380" s="4">
        <v>27</v>
      </c>
      <c r="E2380" s="4" t="s">
        <v>19630</v>
      </c>
      <c r="F2380" s="4">
        <v>0.525220632553101</v>
      </c>
      <c r="G2380" s="4" t="s">
        <v>19631</v>
      </c>
    </row>
    <row r="2381" spans="1:7">
      <c r="A2381" s="4" t="s">
        <v>21088</v>
      </c>
      <c r="B2381" s="4" t="s">
        <v>21089</v>
      </c>
      <c r="C2381" s="4" t="s">
        <v>464</v>
      </c>
      <c r="D2381" s="4">
        <v>27</v>
      </c>
      <c r="E2381" s="4" t="s">
        <v>21090</v>
      </c>
      <c r="F2381" s="4">
        <v>0.525220632553101</v>
      </c>
      <c r="G2381" s="4" t="s">
        <v>21091</v>
      </c>
    </row>
    <row r="2382" spans="1:7">
      <c r="A2382" s="4" t="s">
        <v>20014</v>
      </c>
      <c r="B2382" s="4" t="s">
        <v>20015</v>
      </c>
      <c r="C2382" s="4" t="s">
        <v>464</v>
      </c>
      <c r="D2382" s="4">
        <v>26</v>
      </c>
      <c r="E2382" s="4" t="s">
        <v>20016</v>
      </c>
      <c r="F2382" s="4">
        <v>0.525220632553101</v>
      </c>
      <c r="G2382" s="4" t="s">
        <v>20017</v>
      </c>
    </row>
    <row r="2383" spans="1:7">
      <c r="A2383" s="4" t="s">
        <v>21775</v>
      </c>
      <c r="B2383" s="4" t="s">
        <v>21776</v>
      </c>
      <c r="C2383" s="4" t="s">
        <v>464</v>
      </c>
      <c r="D2383" s="4">
        <v>26</v>
      </c>
      <c r="E2383" s="4" t="s">
        <v>21777</v>
      </c>
      <c r="F2383" s="4">
        <v>0.525220632553101</v>
      </c>
      <c r="G2383" s="4" t="s">
        <v>21778</v>
      </c>
    </row>
    <row r="2384" spans="1:7">
      <c r="A2384" s="4" t="s">
        <v>19712</v>
      </c>
      <c r="B2384" s="4" t="s">
        <v>19713</v>
      </c>
      <c r="C2384" s="4" t="s">
        <v>464</v>
      </c>
      <c r="D2384" s="4">
        <v>26</v>
      </c>
      <c r="E2384" s="4" t="s">
        <v>19714</v>
      </c>
      <c r="F2384" s="4">
        <v>0.525220632553101</v>
      </c>
      <c r="G2384" s="4" t="s">
        <v>19715</v>
      </c>
    </row>
    <row r="2385" spans="1:7">
      <c r="A2385" s="4" t="s">
        <v>20018</v>
      </c>
      <c r="B2385" s="4" t="s">
        <v>20019</v>
      </c>
      <c r="C2385" s="4" t="s">
        <v>464</v>
      </c>
      <c r="D2385" s="4">
        <v>24</v>
      </c>
      <c r="E2385" s="4" t="s">
        <v>20020</v>
      </c>
      <c r="F2385" s="4">
        <v>0.525220632553101</v>
      </c>
      <c r="G2385" s="4" t="s">
        <v>20021</v>
      </c>
    </row>
    <row r="2386" spans="1:7">
      <c r="A2386" s="4" t="s">
        <v>16842</v>
      </c>
      <c r="B2386" s="4" t="s">
        <v>16843</v>
      </c>
      <c r="C2386" s="4" t="s">
        <v>464</v>
      </c>
      <c r="D2386" s="4">
        <v>17</v>
      </c>
      <c r="E2386" s="4" t="s">
        <v>16844</v>
      </c>
      <c r="F2386" s="4">
        <v>0.525220632553101</v>
      </c>
      <c r="G2386" s="4" t="s">
        <v>16845</v>
      </c>
    </row>
    <row r="2387" spans="1:7">
      <c r="A2387" s="4" t="s">
        <v>16095</v>
      </c>
      <c r="B2387" s="4" t="s">
        <v>16096</v>
      </c>
      <c r="C2387" s="4" t="s">
        <v>464</v>
      </c>
      <c r="D2387" s="4">
        <v>45</v>
      </c>
      <c r="E2387" s="4" t="s">
        <v>16097</v>
      </c>
      <c r="F2387" s="4">
        <v>0.521080017089844</v>
      </c>
      <c r="G2387" s="4" t="s">
        <v>16098</v>
      </c>
    </row>
    <row r="2388" spans="1:7">
      <c r="A2388" s="4" t="s">
        <v>15147</v>
      </c>
      <c r="B2388" s="4" t="s">
        <v>15148</v>
      </c>
      <c r="C2388" s="4" t="s">
        <v>464</v>
      </c>
      <c r="D2388" s="4">
        <v>43</v>
      </c>
      <c r="E2388" s="4" t="s">
        <v>15149</v>
      </c>
      <c r="F2388" s="4">
        <v>0.521080017089844</v>
      </c>
      <c r="G2388" s="4" t="s">
        <v>15150</v>
      </c>
    </row>
    <row r="2389" spans="1:7">
      <c r="A2389" s="4" t="s">
        <v>12497</v>
      </c>
      <c r="B2389" s="4" t="s">
        <v>12498</v>
      </c>
      <c r="C2389" s="4" t="s">
        <v>464</v>
      </c>
      <c r="D2389" s="4">
        <v>43</v>
      </c>
      <c r="E2389" s="4" t="s">
        <v>12499</v>
      </c>
      <c r="F2389" s="4">
        <v>0.521080017089844</v>
      </c>
      <c r="G2389" s="4" t="s">
        <v>12500</v>
      </c>
    </row>
    <row r="2390" spans="1:7">
      <c r="A2390" s="4" t="s">
        <v>15447</v>
      </c>
      <c r="B2390" s="4" t="s">
        <v>15448</v>
      </c>
      <c r="C2390" s="4" t="s">
        <v>464</v>
      </c>
      <c r="D2390" s="4">
        <v>42</v>
      </c>
      <c r="E2390" s="4" t="s">
        <v>15449</v>
      </c>
      <c r="F2390" s="4">
        <v>0.521080017089844</v>
      </c>
      <c r="G2390" s="4" t="s">
        <v>15450</v>
      </c>
    </row>
    <row r="2391" spans="1:7">
      <c r="A2391" s="4" t="s">
        <v>15635</v>
      </c>
      <c r="B2391" s="4" t="s">
        <v>15636</v>
      </c>
      <c r="C2391" s="4" t="s">
        <v>464</v>
      </c>
      <c r="D2391" s="4">
        <v>41</v>
      </c>
      <c r="E2391" s="4" t="s">
        <v>15637</v>
      </c>
      <c r="F2391" s="4">
        <v>0.521080017089844</v>
      </c>
      <c r="G2391" s="4" t="s">
        <v>15638</v>
      </c>
    </row>
    <row r="2392" spans="1:7">
      <c r="A2392" s="4" t="s">
        <v>9032</v>
      </c>
      <c r="B2392" s="4" t="s">
        <v>9033</v>
      </c>
      <c r="C2392" s="4" t="s">
        <v>464</v>
      </c>
      <c r="D2392" s="4">
        <v>39</v>
      </c>
      <c r="E2392" s="4" t="s">
        <v>9034</v>
      </c>
      <c r="F2392" s="4">
        <v>0.521080017089844</v>
      </c>
      <c r="G2392" s="4" t="s">
        <v>9035</v>
      </c>
    </row>
    <row r="2393" spans="1:7">
      <c r="A2393" s="4" t="s">
        <v>14324</v>
      </c>
      <c r="B2393" s="4" t="s">
        <v>14325</v>
      </c>
      <c r="C2393" s="4" t="s">
        <v>464</v>
      </c>
      <c r="D2393" s="4">
        <v>41</v>
      </c>
      <c r="E2393" s="4" t="s">
        <v>14326</v>
      </c>
      <c r="F2393" s="4">
        <v>0.518263578414917</v>
      </c>
      <c r="G2393" s="4" t="s">
        <v>14327</v>
      </c>
    </row>
    <row r="2394" spans="1:7">
      <c r="A2394" s="4" t="s">
        <v>1323</v>
      </c>
      <c r="B2394" s="4" t="s">
        <v>1324</v>
      </c>
      <c r="C2394" s="4" t="s">
        <v>551</v>
      </c>
      <c r="D2394" s="4">
        <v>20</v>
      </c>
      <c r="E2394" s="4" t="s">
        <v>1325</v>
      </c>
      <c r="F2394" s="4">
        <v>0.518263578414917</v>
      </c>
      <c r="G2394" s="4" t="s">
        <v>1326</v>
      </c>
    </row>
    <row r="2395" spans="1:7">
      <c r="A2395" s="4" t="s">
        <v>1724</v>
      </c>
      <c r="B2395" s="4" t="s">
        <v>1725</v>
      </c>
      <c r="C2395" s="4" t="s">
        <v>464</v>
      </c>
      <c r="D2395" s="4">
        <v>46</v>
      </c>
      <c r="E2395" s="4" t="s">
        <v>1726</v>
      </c>
      <c r="F2395" s="4">
        <v>0.503953337669373</v>
      </c>
      <c r="G2395" s="4" t="s">
        <v>1727</v>
      </c>
    </row>
    <row r="2396" spans="1:7">
      <c r="A2396" s="4" t="s">
        <v>13889</v>
      </c>
      <c r="B2396" s="4" t="s">
        <v>13890</v>
      </c>
      <c r="C2396" s="4" t="s">
        <v>464</v>
      </c>
      <c r="D2396" s="4">
        <v>45</v>
      </c>
      <c r="E2396" s="4" t="s">
        <v>13891</v>
      </c>
      <c r="F2396" s="4">
        <v>0.503953337669373</v>
      </c>
      <c r="G2396" s="4" t="s">
        <v>13892</v>
      </c>
    </row>
    <row r="2397" spans="1:7">
      <c r="A2397" s="4" t="s">
        <v>13207</v>
      </c>
      <c r="B2397" s="4" t="s">
        <v>13208</v>
      </c>
      <c r="C2397" s="4" t="s">
        <v>464</v>
      </c>
      <c r="D2397" s="4">
        <v>45</v>
      </c>
      <c r="E2397" s="4" t="s">
        <v>13209</v>
      </c>
      <c r="F2397" s="4">
        <v>0.503953337669373</v>
      </c>
      <c r="G2397" s="4" t="s">
        <v>13210</v>
      </c>
    </row>
    <row r="2398" spans="1:7">
      <c r="A2398" s="4" t="s">
        <v>20701</v>
      </c>
      <c r="B2398" s="4" t="s">
        <v>20702</v>
      </c>
      <c r="C2398" s="4" t="s">
        <v>464</v>
      </c>
      <c r="D2398" s="4">
        <v>41</v>
      </c>
      <c r="E2398" s="4" t="s">
        <v>20703</v>
      </c>
      <c r="F2398" s="4">
        <v>0.503953337669373</v>
      </c>
      <c r="G2398" s="4" t="s">
        <v>20704</v>
      </c>
    </row>
    <row r="2399" spans="1:7">
      <c r="A2399" s="4" t="s">
        <v>6555</v>
      </c>
      <c r="B2399" s="4" t="s">
        <v>6556</v>
      </c>
      <c r="C2399" s="4" t="s">
        <v>464</v>
      </c>
      <c r="D2399" s="4">
        <v>45</v>
      </c>
      <c r="E2399" s="4" t="s">
        <v>6557</v>
      </c>
      <c r="F2399" s="4">
        <v>0.499356478452682</v>
      </c>
      <c r="G2399" s="4" t="s">
        <v>6558</v>
      </c>
    </row>
    <row r="2400" spans="1:7">
      <c r="A2400" s="4" t="s">
        <v>12090</v>
      </c>
      <c r="B2400" s="4" t="s">
        <v>12091</v>
      </c>
      <c r="C2400" s="4" t="s">
        <v>464</v>
      </c>
      <c r="D2400" s="4">
        <v>42</v>
      </c>
      <c r="E2400" s="4" t="s">
        <v>12092</v>
      </c>
      <c r="F2400" s="4">
        <v>0.499356478452682</v>
      </c>
      <c r="G2400" s="4" t="s">
        <v>12093</v>
      </c>
    </row>
    <row r="2401" spans="1:7">
      <c r="A2401" s="4" t="s">
        <v>29116</v>
      </c>
      <c r="B2401" s="4" t="s">
        <v>29117</v>
      </c>
      <c r="C2401" s="4" t="s">
        <v>464</v>
      </c>
      <c r="D2401" s="4">
        <v>42</v>
      </c>
      <c r="E2401" s="4" t="s">
        <v>29118</v>
      </c>
      <c r="F2401" s="4">
        <v>0.499356478452682</v>
      </c>
      <c r="G2401" s="4" t="s">
        <v>29119</v>
      </c>
    </row>
    <row r="2402" spans="1:7">
      <c r="A2402" s="4" t="s">
        <v>46924</v>
      </c>
      <c r="B2402" s="4" t="s">
        <v>46925</v>
      </c>
      <c r="C2402" s="4" t="s">
        <v>464</v>
      </c>
      <c r="D2402" s="4">
        <v>41</v>
      </c>
      <c r="E2402" s="4" t="s">
        <v>46926</v>
      </c>
      <c r="F2402" s="4">
        <v>0.499356478452682</v>
      </c>
      <c r="G2402" s="4" t="s">
        <v>46927</v>
      </c>
    </row>
    <row r="2403" spans="1:7">
      <c r="A2403" s="4" t="s">
        <v>25519</v>
      </c>
      <c r="B2403" s="4" t="s">
        <v>25520</v>
      </c>
      <c r="C2403" s="4" t="s">
        <v>464</v>
      </c>
      <c r="D2403" s="4">
        <v>40</v>
      </c>
      <c r="E2403" s="4" t="s">
        <v>25521</v>
      </c>
      <c r="F2403" s="4">
        <v>0.499356478452682</v>
      </c>
      <c r="G2403" s="4" t="s">
        <v>25522</v>
      </c>
    </row>
    <row r="2404" spans="1:7">
      <c r="A2404" s="4" t="s">
        <v>10710</v>
      </c>
      <c r="B2404" s="4" t="s">
        <v>10711</v>
      </c>
      <c r="C2404" s="4" t="s">
        <v>464</v>
      </c>
      <c r="D2404" s="4">
        <v>37</v>
      </c>
      <c r="E2404" s="4" t="s">
        <v>10712</v>
      </c>
      <c r="F2404" s="4">
        <v>0.499356478452682</v>
      </c>
      <c r="G2404" s="4" t="s">
        <v>10713</v>
      </c>
    </row>
    <row r="2405" spans="1:7">
      <c r="A2405" s="4" t="s">
        <v>21332</v>
      </c>
      <c r="B2405" s="4" t="s">
        <v>21333</v>
      </c>
      <c r="C2405" s="4" t="s">
        <v>464</v>
      </c>
      <c r="D2405" s="4">
        <v>45</v>
      </c>
      <c r="E2405" s="4" t="s">
        <v>21334</v>
      </c>
      <c r="F2405" s="4">
        <v>0.498567044734955</v>
      </c>
      <c r="G2405" s="4" t="s">
        <v>21335</v>
      </c>
    </row>
    <row r="2406" spans="1:7">
      <c r="A2406" s="4" t="s">
        <v>9052</v>
      </c>
      <c r="B2406" s="4" t="s">
        <v>9053</v>
      </c>
      <c r="C2406" s="4" t="s">
        <v>464</v>
      </c>
      <c r="D2406" s="4">
        <v>45</v>
      </c>
      <c r="E2406" s="4" t="s">
        <v>9054</v>
      </c>
      <c r="F2406" s="4">
        <v>0.498567044734955</v>
      </c>
      <c r="G2406" s="4" t="s">
        <v>9055</v>
      </c>
    </row>
    <row r="2407" spans="1:7">
      <c r="A2407" s="4" t="s">
        <v>395</v>
      </c>
      <c r="B2407" s="4" t="s">
        <v>34367</v>
      </c>
      <c r="C2407" s="4" t="s">
        <v>464</v>
      </c>
      <c r="D2407" s="4">
        <v>39</v>
      </c>
      <c r="E2407" s="4" t="s">
        <v>34368</v>
      </c>
      <c r="F2407" s="4">
        <v>0.498567044734955</v>
      </c>
      <c r="G2407" s="4" t="s">
        <v>34369</v>
      </c>
    </row>
    <row r="2408" spans="1:7">
      <c r="A2408" s="4" t="s">
        <v>14847</v>
      </c>
      <c r="B2408" s="4" t="s">
        <v>14848</v>
      </c>
      <c r="C2408" s="4" t="s">
        <v>464</v>
      </c>
      <c r="D2408" s="4">
        <v>35</v>
      </c>
      <c r="E2408" s="4" t="s">
        <v>14849</v>
      </c>
      <c r="F2408" s="4">
        <v>0.498567044734955</v>
      </c>
      <c r="G2408" s="4" t="s">
        <v>14850</v>
      </c>
    </row>
    <row r="2409" spans="1:7">
      <c r="A2409" s="4" t="s">
        <v>10206</v>
      </c>
      <c r="B2409" s="4" t="s">
        <v>10207</v>
      </c>
      <c r="C2409" s="4" t="s">
        <v>464</v>
      </c>
      <c r="D2409" s="4">
        <v>47</v>
      </c>
      <c r="E2409" s="4" t="s">
        <v>10208</v>
      </c>
      <c r="F2409" s="4">
        <v>0.491091191768646</v>
      </c>
      <c r="G2409" s="4" t="s">
        <v>10209</v>
      </c>
    </row>
    <row r="2410" spans="1:7">
      <c r="A2410" s="4" t="s">
        <v>35838</v>
      </c>
      <c r="B2410" s="4" t="s">
        <v>35839</v>
      </c>
      <c r="C2410" s="4" t="s">
        <v>464</v>
      </c>
      <c r="D2410" s="4">
        <v>42</v>
      </c>
      <c r="E2410" s="4" t="s">
        <v>35840</v>
      </c>
      <c r="F2410" s="4">
        <v>0.491091191768646</v>
      </c>
      <c r="G2410" s="4" t="s">
        <v>35841</v>
      </c>
    </row>
    <row r="2411" spans="1:7">
      <c r="A2411" s="4" t="s">
        <v>16766</v>
      </c>
      <c r="B2411" s="4" t="s">
        <v>16767</v>
      </c>
      <c r="C2411" s="4" t="s">
        <v>464</v>
      </c>
      <c r="D2411" s="4">
        <v>42</v>
      </c>
      <c r="E2411" s="4" t="s">
        <v>16768</v>
      </c>
      <c r="F2411" s="4">
        <v>0.491091191768646</v>
      </c>
      <c r="G2411" s="4" t="s">
        <v>16769</v>
      </c>
    </row>
    <row r="2412" spans="1:7">
      <c r="A2412" s="4" t="s">
        <v>34183</v>
      </c>
      <c r="B2412" s="4" t="s">
        <v>34184</v>
      </c>
      <c r="C2412" s="4" t="s">
        <v>464</v>
      </c>
      <c r="D2412" s="4">
        <v>41</v>
      </c>
      <c r="E2412" s="4" t="s">
        <v>34185</v>
      </c>
      <c r="F2412" s="4">
        <v>0.491091191768646</v>
      </c>
      <c r="G2412" s="4" t="s">
        <v>34186</v>
      </c>
    </row>
    <row r="2413" spans="1:7">
      <c r="A2413" s="4" t="s">
        <v>23156</v>
      </c>
      <c r="B2413" s="4" t="s">
        <v>23157</v>
      </c>
      <c r="C2413" s="4" t="s">
        <v>464</v>
      </c>
      <c r="D2413" s="4">
        <v>40</v>
      </c>
      <c r="E2413" s="4" t="s">
        <v>23158</v>
      </c>
      <c r="F2413" s="4">
        <v>0.491091191768646</v>
      </c>
      <c r="G2413" s="4" t="s">
        <v>23159</v>
      </c>
    </row>
    <row r="2414" spans="1:7">
      <c r="A2414" s="4" t="s">
        <v>29244</v>
      </c>
      <c r="B2414" s="4" t="s">
        <v>29245</v>
      </c>
      <c r="C2414" s="4" t="s">
        <v>464</v>
      </c>
      <c r="D2414" s="4">
        <v>40</v>
      </c>
      <c r="E2414" s="4" t="s">
        <v>29246</v>
      </c>
      <c r="F2414" s="4">
        <v>0.491091191768646</v>
      </c>
      <c r="G2414" s="4" t="s">
        <v>29247</v>
      </c>
    </row>
    <row r="2415" spans="1:7">
      <c r="A2415" s="4" t="s">
        <v>33286</v>
      </c>
      <c r="B2415" s="4" t="s">
        <v>33287</v>
      </c>
      <c r="C2415" s="4" t="s">
        <v>464</v>
      </c>
      <c r="D2415" s="4">
        <v>40</v>
      </c>
      <c r="E2415" s="4" t="s">
        <v>33288</v>
      </c>
      <c r="F2415" s="4">
        <v>0.491091191768646</v>
      </c>
      <c r="G2415" s="4" t="s">
        <v>33289</v>
      </c>
    </row>
    <row r="2416" spans="1:7">
      <c r="A2416" s="4" t="s">
        <v>30534</v>
      </c>
      <c r="B2416" s="4" t="s">
        <v>30535</v>
      </c>
      <c r="C2416" s="4" t="s">
        <v>464</v>
      </c>
      <c r="D2416" s="4">
        <v>40</v>
      </c>
      <c r="E2416" s="4" t="s">
        <v>30536</v>
      </c>
      <c r="F2416" s="4">
        <v>0.491091191768646</v>
      </c>
      <c r="G2416" s="4" t="s">
        <v>30537</v>
      </c>
    </row>
    <row r="2417" spans="1:7">
      <c r="A2417" s="4" t="s">
        <v>2944</v>
      </c>
      <c r="B2417" s="4" t="s">
        <v>2945</v>
      </c>
      <c r="C2417" s="4" t="s">
        <v>464</v>
      </c>
      <c r="D2417" s="4">
        <v>39</v>
      </c>
      <c r="E2417" s="4" t="s">
        <v>2946</v>
      </c>
      <c r="F2417" s="4">
        <v>0.491091191768646</v>
      </c>
      <c r="G2417" s="4" t="s">
        <v>2947</v>
      </c>
    </row>
    <row r="2418" spans="1:7">
      <c r="A2418" s="4" t="s">
        <v>20633</v>
      </c>
      <c r="B2418" s="4" t="s">
        <v>20634</v>
      </c>
      <c r="C2418" s="4" t="s">
        <v>464</v>
      </c>
      <c r="D2418" s="4">
        <v>37</v>
      </c>
      <c r="E2418" s="4" t="s">
        <v>20635</v>
      </c>
      <c r="F2418" s="4">
        <v>0.491091191768646</v>
      </c>
      <c r="G2418" s="4" t="s">
        <v>20636</v>
      </c>
    </row>
    <row r="2419" spans="1:7">
      <c r="A2419" s="4" t="s">
        <v>24364</v>
      </c>
      <c r="B2419" s="4" t="s">
        <v>24365</v>
      </c>
      <c r="C2419" s="4" t="s">
        <v>464</v>
      </c>
      <c r="D2419" s="4">
        <v>36</v>
      </c>
      <c r="E2419" s="4" t="s">
        <v>24366</v>
      </c>
      <c r="F2419" s="4">
        <v>0.491091191768646</v>
      </c>
      <c r="G2419" s="4" t="s">
        <v>24367</v>
      </c>
    </row>
    <row r="2420" spans="1:7">
      <c r="A2420" s="4" t="s">
        <v>33692</v>
      </c>
      <c r="B2420" s="4" t="s">
        <v>33693</v>
      </c>
      <c r="C2420" s="4" t="s">
        <v>464</v>
      </c>
      <c r="D2420" s="4">
        <v>36</v>
      </c>
      <c r="E2420" s="4" t="s">
        <v>33694</v>
      </c>
      <c r="F2420" s="4">
        <v>0.491091191768646</v>
      </c>
      <c r="G2420" s="4" t="s">
        <v>33695</v>
      </c>
    </row>
    <row r="2421" spans="1:7">
      <c r="A2421" s="4" t="s">
        <v>26857</v>
      </c>
      <c r="B2421" s="4" t="s">
        <v>26858</v>
      </c>
      <c r="C2421" s="4" t="s">
        <v>464</v>
      </c>
      <c r="D2421" s="4">
        <v>34</v>
      </c>
      <c r="E2421" s="4" t="s">
        <v>26859</v>
      </c>
      <c r="F2421" s="4">
        <v>0.491091191768646</v>
      </c>
      <c r="G2421" s="4" t="s">
        <v>26860</v>
      </c>
    </row>
    <row r="2422" spans="1:7">
      <c r="A2422" s="4" t="s">
        <v>31672</v>
      </c>
      <c r="B2422" s="4" t="s">
        <v>31673</v>
      </c>
      <c r="C2422" s="4" t="s">
        <v>464</v>
      </c>
      <c r="D2422" s="4">
        <v>34</v>
      </c>
      <c r="E2422" s="4" t="s">
        <v>31674</v>
      </c>
      <c r="F2422" s="4">
        <v>0.491091191768646</v>
      </c>
      <c r="G2422" s="4" t="s">
        <v>31675</v>
      </c>
    </row>
    <row r="2423" spans="1:7">
      <c r="A2423" s="4" t="s">
        <v>12114</v>
      </c>
      <c r="B2423" s="4" t="s">
        <v>12115</v>
      </c>
      <c r="C2423" s="4" t="s">
        <v>551</v>
      </c>
      <c r="D2423" s="4">
        <v>21</v>
      </c>
      <c r="E2423" s="4" t="s">
        <v>12116</v>
      </c>
      <c r="F2423" s="4">
        <v>0.491091191768646</v>
      </c>
      <c r="G2423" s="4" t="s">
        <v>12117</v>
      </c>
    </row>
    <row r="2424" spans="1:7">
      <c r="A2424" s="4" t="s">
        <v>55309</v>
      </c>
      <c r="B2424" s="4" t="s">
        <v>55310</v>
      </c>
      <c r="C2424" s="4" t="s">
        <v>551</v>
      </c>
      <c r="D2424" s="4">
        <v>16</v>
      </c>
      <c r="E2424" s="4" t="s">
        <v>55311</v>
      </c>
      <c r="F2424" s="4">
        <v>0.491091191768646</v>
      </c>
      <c r="G2424" s="4" t="s">
        <v>55312</v>
      </c>
    </row>
    <row r="2425" spans="1:7">
      <c r="A2425" s="4" t="s">
        <v>55313</v>
      </c>
      <c r="B2425" s="4" t="s">
        <v>55314</v>
      </c>
      <c r="C2425" s="4" t="s">
        <v>551</v>
      </c>
      <c r="D2425" s="4">
        <v>13</v>
      </c>
      <c r="E2425" s="4" t="s">
        <v>55315</v>
      </c>
      <c r="F2425" s="4">
        <v>0.491091191768646</v>
      </c>
      <c r="G2425" s="4" t="s">
        <v>55316</v>
      </c>
    </row>
    <row r="2426" spans="1:7">
      <c r="A2426" s="4" t="s">
        <v>382</v>
      </c>
      <c r="B2426" s="4" t="s">
        <v>186</v>
      </c>
      <c r="C2426" s="4" t="s">
        <v>464</v>
      </c>
      <c r="D2426" s="4">
        <v>49</v>
      </c>
      <c r="E2426" s="4" t="s">
        <v>3676</v>
      </c>
      <c r="F2426" s="4">
        <v>0.489182323217392</v>
      </c>
      <c r="G2426" s="4" t="s">
        <v>3677</v>
      </c>
    </row>
    <row r="2427" spans="1:7">
      <c r="A2427" s="4" t="s">
        <v>2378</v>
      </c>
      <c r="B2427" s="4" t="s">
        <v>2379</v>
      </c>
      <c r="C2427" s="4" t="s">
        <v>464</v>
      </c>
      <c r="D2427" s="4">
        <v>45</v>
      </c>
      <c r="E2427" s="4" t="s">
        <v>2380</v>
      </c>
      <c r="F2427" s="4">
        <v>0.489182323217392</v>
      </c>
      <c r="G2427" s="4" t="s">
        <v>2381</v>
      </c>
    </row>
    <row r="2428" spans="1:7">
      <c r="A2428" s="4" t="s">
        <v>9697</v>
      </c>
      <c r="B2428" s="4" t="s">
        <v>9698</v>
      </c>
      <c r="C2428" s="4" t="s">
        <v>464</v>
      </c>
      <c r="D2428" s="4">
        <v>45</v>
      </c>
      <c r="E2428" s="4" t="s">
        <v>9699</v>
      </c>
      <c r="F2428" s="4">
        <v>0.489182323217392</v>
      </c>
      <c r="G2428" s="4" t="s">
        <v>9700</v>
      </c>
    </row>
    <row r="2429" spans="1:7">
      <c r="A2429" s="4" t="s">
        <v>9533</v>
      </c>
      <c r="B2429" s="4" t="s">
        <v>9534</v>
      </c>
      <c r="C2429" s="4" t="s">
        <v>464</v>
      </c>
      <c r="D2429" s="4">
        <v>45</v>
      </c>
      <c r="E2429" s="4" t="s">
        <v>9535</v>
      </c>
      <c r="F2429" s="4">
        <v>0.489182323217392</v>
      </c>
      <c r="G2429" s="4" t="s">
        <v>9536</v>
      </c>
    </row>
    <row r="2430" spans="1:7">
      <c r="A2430" s="4" t="s">
        <v>18174</v>
      </c>
      <c r="B2430" s="4" t="s">
        <v>18175</v>
      </c>
      <c r="C2430" s="4" t="s">
        <v>464</v>
      </c>
      <c r="D2430" s="4">
        <v>45</v>
      </c>
      <c r="E2430" s="4" t="s">
        <v>18176</v>
      </c>
      <c r="F2430" s="4">
        <v>0.489182323217392</v>
      </c>
      <c r="G2430" s="4" t="s">
        <v>18177</v>
      </c>
    </row>
    <row r="2431" spans="1:7">
      <c r="A2431" s="4" t="s">
        <v>11032</v>
      </c>
      <c r="B2431" s="4" t="s">
        <v>11033</v>
      </c>
      <c r="C2431" s="4" t="s">
        <v>464</v>
      </c>
      <c r="D2431" s="4">
        <v>44</v>
      </c>
      <c r="E2431" s="4" t="s">
        <v>11034</v>
      </c>
      <c r="F2431" s="4">
        <v>0.489182323217392</v>
      </c>
      <c r="G2431" s="4" t="s">
        <v>11035</v>
      </c>
    </row>
    <row r="2432" spans="1:7">
      <c r="A2432" s="4" t="s">
        <v>10686</v>
      </c>
      <c r="B2432" s="4" t="s">
        <v>10687</v>
      </c>
      <c r="C2432" s="4" t="s">
        <v>464</v>
      </c>
      <c r="D2432" s="4">
        <v>44</v>
      </c>
      <c r="E2432" s="4" t="s">
        <v>10688</v>
      </c>
      <c r="F2432" s="4">
        <v>0.489182323217392</v>
      </c>
      <c r="G2432" s="4" t="s">
        <v>10689</v>
      </c>
    </row>
    <row r="2433" spans="1:7">
      <c r="A2433" s="4" t="s">
        <v>23684</v>
      </c>
      <c r="B2433" s="4" t="s">
        <v>23685</v>
      </c>
      <c r="C2433" s="4" t="s">
        <v>464</v>
      </c>
      <c r="D2433" s="4">
        <v>43</v>
      </c>
      <c r="E2433" s="4" t="s">
        <v>23686</v>
      </c>
      <c r="F2433" s="4">
        <v>0.489182323217392</v>
      </c>
      <c r="G2433" s="4" t="s">
        <v>23687</v>
      </c>
    </row>
    <row r="2434" spans="1:7">
      <c r="A2434" s="4" t="s">
        <v>31688</v>
      </c>
      <c r="B2434" s="4" t="s">
        <v>31689</v>
      </c>
      <c r="C2434" s="4" t="s">
        <v>464</v>
      </c>
      <c r="D2434" s="4">
        <v>43</v>
      </c>
      <c r="E2434" s="4" t="s">
        <v>31690</v>
      </c>
      <c r="F2434" s="4">
        <v>0.489182323217392</v>
      </c>
      <c r="G2434" s="4" t="s">
        <v>31691</v>
      </c>
    </row>
    <row r="2435" spans="1:7">
      <c r="A2435" s="4" t="s">
        <v>17535</v>
      </c>
      <c r="B2435" s="4" t="s">
        <v>17536</v>
      </c>
      <c r="C2435" s="4" t="s">
        <v>464</v>
      </c>
      <c r="D2435" s="4">
        <v>43</v>
      </c>
      <c r="E2435" s="4" t="s">
        <v>17537</v>
      </c>
      <c r="F2435" s="4">
        <v>0.489182323217392</v>
      </c>
      <c r="G2435" s="4" t="s">
        <v>17538</v>
      </c>
    </row>
    <row r="2436" spans="1:7">
      <c r="A2436" s="4" t="s">
        <v>7782</v>
      </c>
      <c r="B2436" s="4" t="s">
        <v>7783</v>
      </c>
      <c r="C2436" s="4" t="s">
        <v>464</v>
      </c>
      <c r="D2436" s="4">
        <v>42</v>
      </c>
      <c r="E2436" s="4" t="s">
        <v>7784</v>
      </c>
      <c r="F2436" s="4">
        <v>0.489182323217392</v>
      </c>
      <c r="G2436" s="4" t="s">
        <v>7785</v>
      </c>
    </row>
    <row r="2437" spans="1:7">
      <c r="A2437" s="4" t="s">
        <v>21076</v>
      </c>
      <c r="B2437" s="4" t="s">
        <v>21077</v>
      </c>
      <c r="C2437" s="4" t="s">
        <v>464</v>
      </c>
      <c r="D2437" s="4">
        <v>41</v>
      </c>
      <c r="E2437" s="4" t="s">
        <v>21078</v>
      </c>
      <c r="F2437" s="4">
        <v>0.489182323217392</v>
      </c>
      <c r="G2437" s="4" t="s">
        <v>21079</v>
      </c>
    </row>
    <row r="2438" spans="1:7">
      <c r="A2438" s="4" t="s">
        <v>5819</v>
      </c>
      <c r="B2438" s="4" t="s">
        <v>5820</v>
      </c>
      <c r="C2438" s="4" t="s">
        <v>464</v>
      </c>
      <c r="D2438" s="4">
        <v>41</v>
      </c>
      <c r="E2438" s="4" t="s">
        <v>5821</v>
      </c>
      <c r="F2438" s="4">
        <v>0.489182323217392</v>
      </c>
      <c r="G2438" s="4" t="s">
        <v>5822</v>
      </c>
    </row>
    <row r="2439" spans="1:7">
      <c r="A2439" s="4" t="s">
        <v>20234</v>
      </c>
      <c r="B2439" s="4" t="s">
        <v>20235</v>
      </c>
      <c r="C2439" s="4" t="s">
        <v>464</v>
      </c>
      <c r="D2439" s="4">
        <v>38</v>
      </c>
      <c r="E2439" s="4" t="s">
        <v>20236</v>
      </c>
      <c r="F2439" s="4">
        <v>0.489182323217392</v>
      </c>
      <c r="G2439" s="4" t="s">
        <v>20237</v>
      </c>
    </row>
    <row r="2440" spans="1:7">
      <c r="A2440" s="4" t="s">
        <v>14823</v>
      </c>
      <c r="B2440" s="4" t="s">
        <v>14824</v>
      </c>
      <c r="C2440" s="4" t="s">
        <v>464</v>
      </c>
      <c r="D2440" s="4">
        <v>37</v>
      </c>
      <c r="E2440" s="4" t="s">
        <v>14825</v>
      </c>
      <c r="F2440" s="4">
        <v>0.489182323217392</v>
      </c>
      <c r="G2440" s="4" t="s">
        <v>14826</v>
      </c>
    </row>
    <row r="2441" spans="1:7">
      <c r="A2441" s="4" t="s">
        <v>19408</v>
      </c>
      <c r="B2441" s="4" t="s">
        <v>19409</v>
      </c>
      <c r="C2441" s="4" t="s">
        <v>464</v>
      </c>
      <c r="D2441" s="4">
        <v>35</v>
      </c>
      <c r="E2441" s="4" t="s">
        <v>19410</v>
      </c>
      <c r="F2441" s="4">
        <v>0.489182323217392</v>
      </c>
      <c r="G2441" s="4" t="s">
        <v>19411</v>
      </c>
    </row>
    <row r="2442" spans="1:7">
      <c r="A2442" s="4" t="s">
        <v>50022</v>
      </c>
      <c r="B2442" s="4" t="s">
        <v>50023</v>
      </c>
      <c r="C2442" s="4" t="s">
        <v>1124</v>
      </c>
      <c r="D2442" s="4">
        <v>4</v>
      </c>
      <c r="E2442" s="4" t="s">
        <v>50024</v>
      </c>
      <c r="F2442" s="4">
        <v>0.489182323217392</v>
      </c>
      <c r="G2442" s="4" t="s">
        <v>50025</v>
      </c>
    </row>
    <row r="2443" spans="1:7">
      <c r="A2443" s="4" t="s">
        <v>7001</v>
      </c>
      <c r="B2443" s="4" t="s">
        <v>7002</v>
      </c>
      <c r="C2443" s="4" t="s">
        <v>464</v>
      </c>
      <c r="D2443" s="4">
        <v>41</v>
      </c>
      <c r="E2443" s="4" t="s">
        <v>7003</v>
      </c>
      <c r="F2443" s="4">
        <v>0.48153281211853</v>
      </c>
      <c r="G2443" s="4" t="s">
        <v>7004</v>
      </c>
    </row>
    <row r="2444" spans="1:7">
      <c r="A2444" s="4" t="s">
        <v>6523</v>
      </c>
      <c r="B2444" s="4" t="s">
        <v>6524</v>
      </c>
      <c r="C2444" s="4" t="s">
        <v>464</v>
      </c>
      <c r="D2444" s="4">
        <v>47</v>
      </c>
      <c r="E2444" s="4" t="s">
        <v>6525</v>
      </c>
      <c r="F2444" s="4">
        <v>0.477148354053497</v>
      </c>
      <c r="G2444" s="4" t="s">
        <v>6526</v>
      </c>
    </row>
    <row r="2445" spans="1:7">
      <c r="A2445" s="4" t="s">
        <v>821</v>
      </c>
      <c r="B2445" s="4" t="s">
        <v>822</v>
      </c>
      <c r="C2445" s="4" t="s">
        <v>464</v>
      </c>
      <c r="D2445" s="4">
        <v>40</v>
      </c>
      <c r="E2445" s="4" t="s">
        <v>823</v>
      </c>
      <c r="F2445" s="4">
        <v>0.477148354053497</v>
      </c>
      <c r="G2445" s="4" t="s">
        <v>824</v>
      </c>
    </row>
    <row r="2446" spans="1:7">
      <c r="A2446" s="4" t="s">
        <v>1175</v>
      </c>
      <c r="B2446" s="4" t="s">
        <v>1176</v>
      </c>
      <c r="C2446" s="4" t="s">
        <v>551</v>
      </c>
      <c r="D2446" s="4">
        <v>15</v>
      </c>
      <c r="E2446" s="4" t="s">
        <v>1177</v>
      </c>
      <c r="F2446" s="4">
        <v>0.477148354053497</v>
      </c>
      <c r="G2446" s="4" t="s">
        <v>1178</v>
      </c>
    </row>
    <row r="2447" spans="1:7">
      <c r="A2447" s="4" t="s">
        <v>16059</v>
      </c>
      <c r="B2447" s="4" t="s">
        <v>16060</v>
      </c>
      <c r="C2447" s="4" t="s">
        <v>464</v>
      </c>
      <c r="D2447" s="4">
        <v>48</v>
      </c>
      <c r="E2447" s="4" t="s">
        <v>16061</v>
      </c>
      <c r="F2447" s="4">
        <v>0.477062344551086</v>
      </c>
      <c r="G2447" s="4" t="s">
        <v>16062</v>
      </c>
    </row>
    <row r="2448" spans="1:7">
      <c r="A2448" s="4" t="s">
        <v>8221</v>
      </c>
      <c r="B2448" s="4" t="s">
        <v>8222</v>
      </c>
      <c r="C2448" s="4" t="s">
        <v>464</v>
      </c>
      <c r="D2448" s="4">
        <v>45</v>
      </c>
      <c r="E2448" s="4" t="s">
        <v>8223</v>
      </c>
      <c r="F2448" s="4">
        <v>0.477062344551086</v>
      </c>
      <c r="G2448" s="4" t="s">
        <v>8224</v>
      </c>
    </row>
    <row r="2449" spans="1:7">
      <c r="A2449" s="4" t="s">
        <v>4223</v>
      </c>
      <c r="B2449" s="4" t="s">
        <v>4224</v>
      </c>
      <c r="C2449" s="4" t="s">
        <v>464</v>
      </c>
      <c r="D2449" s="4">
        <v>45</v>
      </c>
      <c r="E2449" s="4" t="s">
        <v>4225</v>
      </c>
      <c r="F2449" s="4">
        <v>0.477062344551086</v>
      </c>
      <c r="G2449" s="4" t="s">
        <v>4226</v>
      </c>
    </row>
    <row r="2450" spans="1:7">
      <c r="A2450" s="4" t="s">
        <v>7918</v>
      </c>
      <c r="B2450" s="4" t="s">
        <v>7919</v>
      </c>
      <c r="C2450" s="4" t="s">
        <v>464</v>
      </c>
      <c r="D2450" s="4">
        <v>46</v>
      </c>
      <c r="E2450" s="4" t="s">
        <v>7920</v>
      </c>
      <c r="F2450" s="4">
        <v>0.457786619663239</v>
      </c>
      <c r="G2450" s="4" t="s">
        <v>7921</v>
      </c>
    </row>
    <row r="2451" spans="1:7">
      <c r="A2451" s="4" t="s">
        <v>30458</v>
      </c>
      <c r="B2451" s="4" t="s">
        <v>30459</v>
      </c>
      <c r="C2451" s="4" t="s">
        <v>464</v>
      </c>
      <c r="D2451" s="4">
        <v>41</v>
      </c>
      <c r="E2451" s="4" t="s">
        <v>30460</v>
      </c>
      <c r="F2451" s="4">
        <v>0.457786619663239</v>
      </c>
      <c r="G2451" s="4" t="s">
        <v>30461</v>
      </c>
    </row>
    <row r="2452" spans="1:7">
      <c r="A2452" s="4" t="s">
        <v>21755</v>
      </c>
      <c r="B2452" s="4" t="s">
        <v>21756</v>
      </c>
      <c r="C2452" s="4" t="s">
        <v>464</v>
      </c>
      <c r="D2452" s="4">
        <v>39</v>
      </c>
      <c r="E2452" s="4" t="s">
        <v>21757</v>
      </c>
      <c r="F2452" s="4">
        <v>0.457786619663239</v>
      </c>
      <c r="G2452" s="4" t="s">
        <v>21758</v>
      </c>
    </row>
    <row r="2453" spans="1:7">
      <c r="A2453" s="4" t="s">
        <v>55317</v>
      </c>
      <c r="B2453" s="4" t="s">
        <v>55318</v>
      </c>
      <c r="C2453" s="4" t="s">
        <v>4103</v>
      </c>
      <c r="D2453" s="4">
        <v>6</v>
      </c>
      <c r="E2453" s="4" t="s">
        <v>55319</v>
      </c>
      <c r="F2453" s="4">
        <v>0.457786619663239</v>
      </c>
      <c r="G2453" s="4" t="s">
        <v>55320</v>
      </c>
    </row>
    <row r="2454" spans="1:7">
      <c r="A2454" s="4" t="s">
        <v>8755</v>
      </c>
      <c r="B2454" s="4" t="s">
        <v>8756</v>
      </c>
      <c r="C2454" s="4" t="s">
        <v>464</v>
      </c>
      <c r="D2454" s="4">
        <v>43</v>
      </c>
      <c r="E2454" s="4" t="s">
        <v>8757</v>
      </c>
      <c r="F2454" s="4">
        <v>0.453795731067657</v>
      </c>
      <c r="G2454" s="4" t="s">
        <v>8758</v>
      </c>
    </row>
    <row r="2455" spans="1:7">
      <c r="A2455" s="4" t="s">
        <v>22812</v>
      </c>
      <c r="B2455" s="4" t="s">
        <v>22813</v>
      </c>
      <c r="C2455" s="4" t="s">
        <v>464</v>
      </c>
      <c r="D2455" s="4">
        <v>45</v>
      </c>
      <c r="E2455" s="4" t="s">
        <v>22814</v>
      </c>
      <c r="F2455" s="4">
        <v>0.453456878662109</v>
      </c>
      <c r="G2455" s="4" t="s">
        <v>22815</v>
      </c>
    </row>
    <row r="2456" spans="1:7">
      <c r="A2456" s="4" t="s">
        <v>291</v>
      </c>
      <c r="B2456" s="4" t="s">
        <v>10567</v>
      </c>
      <c r="C2456" s="4" t="s">
        <v>464</v>
      </c>
      <c r="D2456" s="4">
        <v>45</v>
      </c>
      <c r="E2456" s="4" t="s">
        <v>10568</v>
      </c>
      <c r="F2456" s="4">
        <v>0.453456878662109</v>
      </c>
      <c r="G2456" s="4" t="s">
        <v>10569</v>
      </c>
    </row>
    <row r="2457" spans="1:7">
      <c r="A2457" s="4" t="s">
        <v>9569</v>
      </c>
      <c r="B2457" s="4" t="s">
        <v>9570</v>
      </c>
      <c r="C2457" s="4" t="s">
        <v>464</v>
      </c>
      <c r="D2457" s="4">
        <v>42</v>
      </c>
      <c r="E2457" s="4" t="s">
        <v>9571</v>
      </c>
      <c r="F2457" s="4">
        <v>0.453456878662109</v>
      </c>
      <c r="G2457" s="4" t="s">
        <v>9572</v>
      </c>
    </row>
    <row r="2458" spans="1:7">
      <c r="A2458" s="4" t="s">
        <v>35642</v>
      </c>
      <c r="B2458" s="4" t="s">
        <v>35643</v>
      </c>
      <c r="C2458" s="4" t="s">
        <v>464</v>
      </c>
      <c r="D2458" s="4">
        <v>41</v>
      </c>
      <c r="E2458" s="4" t="s">
        <v>35644</v>
      </c>
      <c r="F2458" s="4">
        <v>0.453456878662109</v>
      </c>
      <c r="G2458" s="4" t="s">
        <v>35645</v>
      </c>
    </row>
    <row r="2459" spans="1:7">
      <c r="A2459" s="4" t="s">
        <v>14268</v>
      </c>
      <c r="B2459" s="4" t="s">
        <v>14269</v>
      </c>
      <c r="C2459" s="4" t="s">
        <v>464</v>
      </c>
      <c r="D2459" s="4">
        <v>37</v>
      </c>
      <c r="E2459" s="4" t="s">
        <v>14270</v>
      </c>
      <c r="F2459" s="4">
        <v>0.453456878662109</v>
      </c>
      <c r="G2459" s="4" t="s">
        <v>14271</v>
      </c>
    </row>
    <row r="2460" spans="1:7">
      <c r="A2460" s="4" t="s">
        <v>41142</v>
      </c>
      <c r="B2460" s="4" t="s">
        <v>41143</v>
      </c>
      <c r="C2460" s="4" t="s">
        <v>464</v>
      </c>
      <c r="D2460" s="4">
        <v>29</v>
      </c>
      <c r="E2460" s="4" t="s">
        <v>41144</v>
      </c>
      <c r="F2460" s="4">
        <v>0.453456878662109</v>
      </c>
      <c r="G2460" s="4" t="s">
        <v>41145</v>
      </c>
    </row>
    <row r="2461" spans="1:7">
      <c r="A2461" s="4" t="s">
        <v>33329</v>
      </c>
      <c r="B2461" s="4" t="s">
        <v>33330</v>
      </c>
      <c r="C2461" s="4" t="s">
        <v>464</v>
      </c>
      <c r="D2461" s="4">
        <v>28</v>
      </c>
      <c r="E2461" s="4" t="s">
        <v>33331</v>
      </c>
      <c r="F2461" s="4">
        <v>0.453456878662109</v>
      </c>
      <c r="G2461" s="4" t="s">
        <v>33332</v>
      </c>
    </row>
    <row r="2462" spans="1:7">
      <c r="A2462" s="4" t="s">
        <v>2912</v>
      </c>
      <c r="B2462" s="4" t="s">
        <v>2913</v>
      </c>
      <c r="C2462" s="4" t="s">
        <v>551</v>
      </c>
      <c r="D2462" s="4">
        <v>21</v>
      </c>
      <c r="E2462" s="4" t="s">
        <v>2914</v>
      </c>
      <c r="F2462" s="4">
        <v>0.453456878662109</v>
      </c>
      <c r="G2462" s="4" t="s">
        <v>2915</v>
      </c>
    </row>
    <row r="2463" spans="1:7">
      <c r="A2463" s="4" t="s">
        <v>55321</v>
      </c>
      <c r="B2463" s="4" t="s">
        <v>55322</v>
      </c>
      <c r="C2463" s="4" t="s">
        <v>3050</v>
      </c>
      <c r="D2463" s="4">
        <v>2</v>
      </c>
      <c r="E2463" s="4" t="s">
        <v>55323</v>
      </c>
      <c r="F2463" s="4">
        <v>0.453456878662109</v>
      </c>
      <c r="G2463" s="4" t="s">
        <v>55324</v>
      </c>
    </row>
    <row r="2464" spans="1:7">
      <c r="A2464" s="4" t="s">
        <v>23048</v>
      </c>
      <c r="B2464" s="4" t="s">
        <v>23049</v>
      </c>
      <c r="C2464" s="4" t="s">
        <v>464</v>
      </c>
      <c r="D2464" s="4">
        <v>49</v>
      </c>
      <c r="E2464" s="4" t="s">
        <v>23050</v>
      </c>
      <c r="F2464" s="4">
        <v>0.447612464427948</v>
      </c>
      <c r="G2464" s="4" t="s">
        <v>23051</v>
      </c>
    </row>
    <row r="2465" spans="1:7">
      <c r="A2465" s="4" t="s">
        <v>8372</v>
      </c>
      <c r="B2465" s="4" t="s">
        <v>8373</v>
      </c>
      <c r="C2465" s="4" t="s">
        <v>464</v>
      </c>
      <c r="D2465" s="4">
        <v>48</v>
      </c>
      <c r="E2465" s="4" t="s">
        <v>8374</v>
      </c>
      <c r="F2465" s="4">
        <v>0.447612464427948</v>
      </c>
      <c r="G2465" s="4" t="s">
        <v>8375</v>
      </c>
    </row>
    <row r="2466" spans="1:7">
      <c r="A2466" s="4" t="s">
        <v>4552</v>
      </c>
      <c r="B2466" s="4" t="s">
        <v>4553</v>
      </c>
      <c r="C2466" s="4" t="s">
        <v>464</v>
      </c>
      <c r="D2466" s="4">
        <v>47</v>
      </c>
      <c r="E2466" s="4" t="s">
        <v>4554</v>
      </c>
      <c r="F2466" s="4">
        <v>0.447612464427948</v>
      </c>
      <c r="G2466" s="4" t="s">
        <v>4555</v>
      </c>
    </row>
    <row r="2467" spans="1:7">
      <c r="A2467" s="4" t="s">
        <v>21432</v>
      </c>
      <c r="B2467" s="4" t="s">
        <v>21433</v>
      </c>
      <c r="C2467" s="4" t="s">
        <v>464</v>
      </c>
      <c r="D2467" s="4">
        <v>46</v>
      </c>
      <c r="E2467" s="4" t="s">
        <v>21434</v>
      </c>
      <c r="F2467" s="4">
        <v>0.447612464427948</v>
      </c>
      <c r="G2467" s="4" t="s">
        <v>21435</v>
      </c>
    </row>
    <row r="2468" spans="1:7">
      <c r="A2468" s="4" t="s">
        <v>1974</v>
      </c>
      <c r="B2468" s="4" t="s">
        <v>1975</v>
      </c>
      <c r="C2468" s="4" t="s">
        <v>464</v>
      </c>
      <c r="D2468" s="4">
        <v>45</v>
      </c>
      <c r="E2468" s="4" t="s">
        <v>1976</v>
      </c>
      <c r="F2468" s="4">
        <v>0.447612464427948</v>
      </c>
      <c r="G2468" s="4" t="s">
        <v>1977</v>
      </c>
    </row>
    <row r="2469" spans="1:7">
      <c r="A2469" s="4" t="s">
        <v>3697</v>
      </c>
      <c r="B2469" s="4" t="s">
        <v>3698</v>
      </c>
      <c r="C2469" s="4" t="s">
        <v>464</v>
      </c>
      <c r="D2469" s="4">
        <v>45</v>
      </c>
      <c r="E2469" s="4" t="s">
        <v>3699</v>
      </c>
      <c r="F2469" s="4">
        <v>0.447612464427948</v>
      </c>
      <c r="G2469" s="4" t="s">
        <v>3700</v>
      </c>
    </row>
    <row r="2470" spans="1:7">
      <c r="A2470" s="4" t="s">
        <v>17591</v>
      </c>
      <c r="B2470" s="4" t="s">
        <v>17592</v>
      </c>
      <c r="C2470" s="4" t="s">
        <v>464</v>
      </c>
      <c r="D2470" s="4">
        <v>44</v>
      </c>
      <c r="E2470" s="4" t="s">
        <v>17593</v>
      </c>
      <c r="F2470" s="4">
        <v>0.447612464427948</v>
      </c>
      <c r="G2470" s="4" t="s">
        <v>17594</v>
      </c>
    </row>
    <row r="2471" spans="1:7">
      <c r="A2471" s="4" t="s">
        <v>5748</v>
      </c>
      <c r="B2471" s="4" t="s">
        <v>5749</v>
      </c>
      <c r="C2471" s="4" t="s">
        <v>464</v>
      </c>
      <c r="D2471" s="4">
        <v>44</v>
      </c>
      <c r="E2471" s="4" t="s">
        <v>5750</v>
      </c>
      <c r="F2471" s="4">
        <v>0.447612464427948</v>
      </c>
      <c r="G2471" s="4" t="s">
        <v>5751</v>
      </c>
    </row>
    <row r="2472" spans="1:7">
      <c r="A2472" s="4" t="s">
        <v>24340</v>
      </c>
      <c r="B2472" s="4" t="s">
        <v>24341</v>
      </c>
      <c r="C2472" s="4" t="s">
        <v>464</v>
      </c>
      <c r="D2472" s="4">
        <v>42</v>
      </c>
      <c r="E2472" s="4" t="s">
        <v>24342</v>
      </c>
      <c r="F2472" s="4">
        <v>0.447612464427948</v>
      </c>
      <c r="G2472" s="4" t="s">
        <v>24343</v>
      </c>
    </row>
    <row r="2473" spans="1:7">
      <c r="A2473" s="4" t="s">
        <v>734</v>
      </c>
      <c r="B2473" s="4" t="s">
        <v>735</v>
      </c>
      <c r="C2473" s="4" t="s">
        <v>464</v>
      </c>
      <c r="D2473" s="4">
        <v>42</v>
      </c>
      <c r="E2473" s="4" t="s">
        <v>736</v>
      </c>
      <c r="F2473" s="4">
        <v>0.447612464427948</v>
      </c>
      <c r="G2473" s="4" t="s">
        <v>737</v>
      </c>
    </row>
    <row r="2474" spans="1:7">
      <c r="A2474" s="4" t="s">
        <v>10519</v>
      </c>
      <c r="B2474" s="4" t="s">
        <v>10520</v>
      </c>
      <c r="C2474" s="4" t="s">
        <v>464</v>
      </c>
      <c r="D2474" s="4">
        <v>41</v>
      </c>
      <c r="E2474" s="4" t="s">
        <v>10521</v>
      </c>
      <c r="F2474" s="4">
        <v>0.447612464427948</v>
      </c>
      <c r="G2474" s="4" t="s">
        <v>10522</v>
      </c>
    </row>
    <row r="2475" spans="1:7">
      <c r="A2475" s="4" t="s">
        <v>6631</v>
      </c>
      <c r="B2475" s="4" t="s">
        <v>6632</v>
      </c>
      <c r="C2475" s="4" t="s">
        <v>464</v>
      </c>
      <c r="D2475" s="4">
        <v>41</v>
      </c>
      <c r="E2475" s="4" t="s">
        <v>6633</v>
      </c>
      <c r="F2475" s="4">
        <v>0.447612464427948</v>
      </c>
      <c r="G2475" s="4" t="s">
        <v>6634</v>
      </c>
    </row>
    <row r="2476" spans="1:7">
      <c r="A2476" s="4" t="s">
        <v>8603</v>
      </c>
      <c r="B2476" s="4" t="s">
        <v>8604</v>
      </c>
      <c r="C2476" s="4" t="s">
        <v>464</v>
      </c>
      <c r="D2476" s="4">
        <v>40</v>
      </c>
      <c r="E2476" s="4" t="s">
        <v>8605</v>
      </c>
      <c r="F2476" s="4">
        <v>0.447612464427948</v>
      </c>
      <c r="G2476" s="4" t="s">
        <v>8606</v>
      </c>
    </row>
    <row r="2477" spans="1:7">
      <c r="A2477" s="4" t="s">
        <v>12712</v>
      </c>
      <c r="B2477" s="4" t="s">
        <v>12713</v>
      </c>
      <c r="C2477" s="4" t="s">
        <v>464</v>
      </c>
      <c r="D2477" s="4">
        <v>38</v>
      </c>
      <c r="E2477" s="4" t="s">
        <v>12714</v>
      </c>
      <c r="F2477" s="4">
        <v>0.447612464427948</v>
      </c>
      <c r="G2477" s="4" t="s">
        <v>12715</v>
      </c>
    </row>
    <row r="2478" spans="1:7">
      <c r="A2478" s="4" t="s">
        <v>46908</v>
      </c>
      <c r="B2478" s="4" t="s">
        <v>46909</v>
      </c>
      <c r="C2478" s="4" t="s">
        <v>464</v>
      </c>
      <c r="D2478" s="4">
        <v>36</v>
      </c>
      <c r="E2478" s="4" t="s">
        <v>46910</v>
      </c>
      <c r="F2478" s="4">
        <v>0.447612464427948</v>
      </c>
      <c r="G2478" s="4" t="s">
        <v>46911</v>
      </c>
    </row>
    <row r="2479" spans="1:7">
      <c r="A2479" s="4" t="s">
        <v>25012</v>
      </c>
      <c r="B2479" s="4" t="s">
        <v>25013</v>
      </c>
      <c r="C2479" s="4" t="s">
        <v>464</v>
      </c>
      <c r="D2479" s="4">
        <v>34</v>
      </c>
      <c r="E2479" s="4" t="s">
        <v>25014</v>
      </c>
      <c r="F2479" s="4">
        <v>0.447612464427948</v>
      </c>
      <c r="G2479" s="4" t="s">
        <v>25015</v>
      </c>
    </row>
    <row r="2480" spans="1:7">
      <c r="A2480" s="4" t="s">
        <v>1037</v>
      </c>
      <c r="B2480" s="4" t="s">
        <v>1038</v>
      </c>
      <c r="C2480" s="4" t="s">
        <v>464</v>
      </c>
      <c r="D2480" s="4">
        <v>34</v>
      </c>
      <c r="E2480" s="4" t="s">
        <v>1039</v>
      </c>
      <c r="F2480" s="4">
        <v>0.447612464427948</v>
      </c>
      <c r="G2480" s="4" t="s">
        <v>1040</v>
      </c>
    </row>
    <row r="2481" spans="1:7">
      <c r="A2481" s="4" t="s">
        <v>10372</v>
      </c>
      <c r="B2481" s="4" t="s">
        <v>10373</v>
      </c>
      <c r="C2481" s="4" t="s">
        <v>464</v>
      </c>
      <c r="D2481" s="4">
        <v>50</v>
      </c>
      <c r="E2481" s="4" t="s">
        <v>10374</v>
      </c>
      <c r="F2481" s="4">
        <v>0.445164680480957</v>
      </c>
      <c r="G2481" s="4" t="s">
        <v>10375</v>
      </c>
    </row>
    <row r="2482" spans="1:7">
      <c r="A2482" s="4" t="s">
        <v>1700</v>
      </c>
      <c r="B2482" s="4" t="s">
        <v>1701</v>
      </c>
      <c r="C2482" s="4" t="s">
        <v>464</v>
      </c>
      <c r="D2482" s="4">
        <v>46</v>
      </c>
      <c r="E2482" s="4" t="s">
        <v>1702</v>
      </c>
      <c r="F2482" s="4">
        <v>0.445164680480957</v>
      </c>
      <c r="G2482" s="4" t="s">
        <v>1703</v>
      </c>
    </row>
    <row r="2483" spans="1:7">
      <c r="A2483" s="4" t="s">
        <v>4592</v>
      </c>
      <c r="B2483" s="4" t="s">
        <v>4593</v>
      </c>
      <c r="C2483" s="4" t="s">
        <v>464</v>
      </c>
      <c r="D2483" s="4">
        <v>45</v>
      </c>
      <c r="E2483" s="4" t="s">
        <v>4594</v>
      </c>
      <c r="F2483" s="4">
        <v>0.445164680480957</v>
      </c>
      <c r="G2483" s="4" t="s">
        <v>4595</v>
      </c>
    </row>
    <row r="2484" spans="1:7">
      <c r="A2484" s="4" t="s">
        <v>6981</v>
      </c>
      <c r="B2484" s="4" t="s">
        <v>6982</v>
      </c>
      <c r="C2484" s="4" t="s">
        <v>464</v>
      </c>
      <c r="D2484" s="4">
        <v>44</v>
      </c>
      <c r="E2484" s="4" t="s">
        <v>6983</v>
      </c>
      <c r="F2484" s="4">
        <v>0.445164680480957</v>
      </c>
      <c r="G2484" s="4" t="s">
        <v>6984</v>
      </c>
    </row>
    <row r="2485" spans="1:7">
      <c r="A2485" s="4" t="s">
        <v>5423</v>
      </c>
      <c r="B2485" s="4" t="s">
        <v>5424</v>
      </c>
      <c r="C2485" s="4" t="s">
        <v>464</v>
      </c>
      <c r="D2485" s="4">
        <v>44</v>
      </c>
      <c r="E2485" s="4" t="s">
        <v>5425</v>
      </c>
      <c r="F2485" s="4">
        <v>0.445164680480957</v>
      </c>
      <c r="G2485" s="4" t="s">
        <v>5426</v>
      </c>
    </row>
    <row r="2486" spans="1:7">
      <c r="A2486" s="4" t="s">
        <v>9901</v>
      </c>
      <c r="B2486" s="4" t="s">
        <v>9902</v>
      </c>
      <c r="C2486" s="4" t="s">
        <v>464</v>
      </c>
      <c r="D2486" s="4">
        <v>44</v>
      </c>
      <c r="E2486" s="4" t="s">
        <v>9903</v>
      </c>
      <c r="F2486" s="4">
        <v>0.445164680480957</v>
      </c>
      <c r="G2486" s="4" t="s">
        <v>9904</v>
      </c>
    </row>
    <row r="2487" spans="1:7">
      <c r="A2487" s="4" t="s">
        <v>11732</v>
      </c>
      <c r="B2487" s="4" t="s">
        <v>11733</v>
      </c>
      <c r="C2487" s="4" t="s">
        <v>464</v>
      </c>
      <c r="D2487" s="4">
        <v>43</v>
      </c>
      <c r="E2487" s="4" t="s">
        <v>11734</v>
      </c>
      <c r="F2487" s="4">
        <v>0.445164680480957</v>
      </c>
      <c r="G2487" s="4" t="s">
        <v>11735</v>
      </c>
    </row>
    <row r="2488" spans="1:7">
      <c r="A2488" s="4" t="s">
        <v>2752</v>
      </c>
      <c r="B2488" s="4" t="s">
        <v>2753</v>
      </c>
      <c r="C2488" s="4" t="s">
        <v>464</v>
      </c>
      <c r="D2488" s="4">
        <v>42</v>
      </c>
      <c r="E2488" s="4" t="s">
        <v>2754</v>
      </c>
      <c r="F2488" s="4">
        <v>0.445164680480957</v>
      </c>
      <c r="G2488" s="4" t="s">
        <v>2755</v>
      </c>
    </row>
    <row r="2489" spans="1:7">
      <c r="A2489" s="4" t="s">
        <v>6619</v>
      </c>
      <c r="B2489" s="4" t="s">
        <v>6620</v>
      </c>
      <c r="C2489" s="4" t="s">
        <v>464</v>
      </c>
      <c r="D2489" s="4">
        <v>42</v>
      </c>
      <c r="E2489" s="4" t="s">
        <v>6621</v>
      </c>
      <c r="F2489" s="4">
        <v>0.445164680480957</v>
      </c>
      <c r="G2489" s="4" t="s">
        <v>6622</v>
      </c>
    </row>
    <row r="2490" spans="1:7">
      <c r="A2490" s="4" t="s">
        <v>2924</v>
      </c>
      <c r="B2490" s="4" t="s">
        <v>2925</v>
      </c>
      <c r="C2490" s="4" t="s">
        <v>464</v>
      </c>
      <c r="D2490" s="4">
        <v>42</v>
      </c>
      <c r="E2490" s="4" t="s">
        <v>2926</v>
      </c>
      <c r="F2490" s="4">
        <v>0.445164680480957</v>
      </c>
      <c r="G2490" s="4" t="s">
        <v>2927</v>
      </c>
    </row>
    <row r="2491" spans="1:7">
      <c r="A2491" s="4" t="s">
        <v>8691</v>
      </c>
      <c r="B2491" s="4" t="s">
        <v>8692</v>
      </c>
      <c r="C2491" s="4" t="s">
        <v>464</v>
      </c>
      <c r="D2491" s="4">
        <v>41</v>
      </c>
      <c r="E2491" s="4" t="s">
        <v>8693</v>
      </c>
      <c r="F2491" s="4">
        <v>0.445164680480957</v>
      </c>
      <c r="G2491" s="4" t="s">
        <v>8694</v>
      </c>
    </row>
    <row r="2492" spans="1:7">
      <c r="A2492" s="4" t="s">
        <v>1739</v>
      </c>
      <c r="B2492" s="4" t="s">
        <v>1740</v>
      </c>
      <c r="C2492" s="4" t="s">
        <v>464</v>
      </c>
      <c r="D2492" s="4">
        <v>41</v>
      </c>
      <c r="E2492" s="4" t="s">
        <v>1741</v>
      </c>
      <c r="F2492" s="4">
        <v>0.445164680480957</v>
      </c>
      <c r="G2492" s="4" t="s">
        <v>1742</v>
      </c>
    </row>
    <row r="2493" spans="1:7">
      <c r="A2493" s="4" t="s">
        <v>7390</v>
      </c>
      <c r="B2493" s="4" t="s">
        <v>7391</v>
      </c>
      <c r="C2493" s="4" t="s">
        <v>464</v>
      </c>
      <c r="D2493" s="4">
        <v>40</v>
      </c>
      <c r="E2493" s="4" t="s">
        <v>7392</v>
      </c>
      <c r="F2493" s="4">
        <v>0.445164680480957</v>
      </c>
      <c r="G2493" s="4" t="s">
        <v>7393</v>
      </c>
    </row>
    <row r="2494" spans="1:7">
      <c r="A2494" s="4" t="s">
        <v>8264</v>
      </c>
      <c r="B2494" s="4" t="s">
        <v>8265</v>
      </c>
      <c r="C2494" s="4" t="s">
        <v>464</v>
      </c>
      <c r="D2494" s="4">
        <v>38</v>
      </c>
      <c r="E2494" s="4" t="s">
        <v>8266</v>
      </c>
      <c r="F2494" s="4">
        <v>0.445164680480957</v>
      </c>
      <c r="G2494" s="4" t="s">
        <v>8267</v>
      </c>
    </row>
    <row r="2495" spans="1:7">
      <c r="A2495" s="4" t="s">
        <v>32196</v>
      </c>
      <c r="B2495" s="4" t="s">
        <v>32197</v>
      </c>
      <c r="C2495" s="4" t="s">
        <v>551</v>
      </c>
      <c r="D2495" s="4">
        <v>15</v>
      </c>
      <c r="E2495" s="4" t="s">
        <v>32198</v>
      </c>
      <c r="F2495" s="4">
        <v>0.445164680480957</v>
      </c>
      <c r="G2495" s="4" t="s">
        <v>32199</v>
      </c>
    </row>
    <row r="2496" spans="1:7">
      <c r="A2496" s="4" t="s">
        <v>18944</v>
      </c>
      <c r="B2496" s="4" t="s">
        <v>18945</v>
      </c>
      <c r="C2496" s="4" t="s">
        <v>464</v>
      </c>
      <c r="D2496" s="4">
        <v>42</v>
      </c>
      <c r="E2496" s="4" t="s">
        <v>18946</v>
      </c>
      <c r="F2496" s="4">
        <v>0.437758207321167</v>
      </c>
      <c r="G2496" s="4" t="s">
        <v>18947</v>
      </c>
    </row>
    <row r="2497" spans="1:7">
      <c r="A2497" s="4" t="s">
        <v>14752</v>
      </c>
      <c r="B2497" s="4" t="s">
        <v>14753</v>
      </c>
      <c r="C2497" s="4" t="s">
        <v>464</v>
      </c>
      <c r="D2497" s="4">
        <v>40</v>
      </c>
      <c r="E2497" s="4" t="s">
        <v>14754</v>
      </c>
      <c r="F2497" s="4">
        <v>0.437758207321167</v>
      </c>
      <c r="G2497" s="4" t="s">
        <v>14755</v>
      </c>
    </row>
    <row r="2498" spans="1:7">
      <c r="A2498" s="4" t="s">
        <v>597</v>
      </c>
      <c r="B2498" s="4" t="s">
        <v>598</v>
      </c>
      <c r="C2498" s="4" t="s">
        <v>464</v>
      </c>
      <c r="D2498" s="4">
        <v>48</v>
      </c>
      <c r="E2498" s="4" t="s">
        <v>599</v>
      </c>
      <c r="F2498" s="4">
        <v>0.43010425567627</v>
      </c>
      <c r="G2498" s="4" t="s">
        <v>600</v>
      </c>
    </row>
    <row r="2499" spans="1:7">
      <c r="A2499" s="4" t="s">
        <v>17491</v>
      </c>
      <c r="B2499" s="4" t="s">
        <v>17492</v>
      </c>
      <c r="C2499" s="4" t="s">
        <v>464</v>
      </c>
      <c r="D2499" s="4">
        <v>48</v>
      </c>
      <c r="E2499" s="4" t="s">
        <v>17493</v>
      </c>
      <c r="F2499" s="4">
        <v>0.428840845823288</v>
      </c>
      <c r="G2499" s="4" t="s">
        <v>17494</v>
      </c>
    </row>
    <row r="2500" spans="1:7">
      <c r="A2500" s="4" t="s">
        <v>5938</v>
      </c>
      <c r="B2500" s="4" t="s">
        <v>5939</v>
      </c>
      <c r="C2500" s="4" t="s">
        <v>464</v>
      </c>
      <c r="D2500" s="4">
        <v>47</v>
      </c>
      <c r="E2500" s="4" t="s">
        <v>5940</v>
      </c>
      <c r="F2500" s="4">
        <v>0.428840845823288</v>
      </c>
      <c r="G2500" s="4" t="s">
        <v>5941</v>
      </c>
    </row>
    <row r="2501" spans="1:7">
      <c r="A2501" s="4" t="s">
        <v>9276</v>
      </c>
      <c r="B2501" s="4" t="s">
        <v>9277</v>
      </c>
      <c r="C2501" s="4" t="s">
        <v>464</v>
      </c>
      <c r="D2501" s="4">
        <v>47</v>
      </c>
      <c r="E2501" s="4" t="s">
        <v>9278</v>
      </c>
      <c r="F2501" s="4">
        <v>0.428840845823288</v>
      </c>
      <c r="G2501" s="4" t="s">
        <v>9279</v>
      </c>
    </row>
    <row r="2502" spans="1:7">
      <c r="A2502" s="4" t="s">
        <v>6707</v>
      </c>
      <c r="B2502" s="4" t="s">
        <v>6708</v>
      </c>
      <c r="C2502" s="4" t="s">
        <v>464</v>
      </c>
      <c r="D2502" s="4">
        <v>46</v>
      </c>
      <c r="E2502" s="4" t="s">
        <v>6709</v>
      </c>
      <c r="F2502" s="4">
        <v>0.428840845823288</v>
      </c>
      <c r="G2502" s="4" t="s">
        <v>6710</v>
      </c>
    </row>
    <row r="2503" spans="1:7">
      <c r="A2503" s="4" t="s">
        <v>11970</v>
      </c>
      <c r="B2503" s="4" t="s">
        <v>11971</v>
      </c>
      <c r="C2503" s="4" t="s">
        <v>464</v>
      </c>
      <c r="D2503" s="4">
        <v>46</v>
      </c>
      <c r="E2503" s="4" t="s">
        <v>11972</v>
      </c>
      <c r="F2503" s="4">
        <v>0.428840845823288</v>
      </c>
      <c r="G2503" s="4" t="s">
        <v>11973</v>
      </c>
    </row>
    <row r="2504" spans="1:7">
      <c r="A2504" s="4" t="s">
        <v>426</v>
      </c>
      <c r="B2504" s="4" t="s">
        <v>27001</v>
      </c>
      <c r="C2504" s="4" t="s">
        <v>464</v>
      </c>
      <c r="D2504" s="4">
        <v>46</v>
      </c>
      <c r="E2504" s="4" t="s">
        <v>27002</v>
      </c>
      <c r="F2504" s="4">
        <v>0.428840845823288</v>
      </c>
      <c r="G2504" s="4" t="s">
        <v>27003</v>
      </c>
    </row>
    <row r="2505" spans="1:7">
      <c r="A2505" s="4" t="s">
        <v>11386</v>
      </c>
      <c r="B2505" s="4" t="s">
        <v>11387</v>
      </c>
      <c r="C2505" s="4" t="s">
        <v>464</v>
      </c>
      <c r="D2505" s="4">
        <v>45</v>
      </c>
      <c r="E2505" s="4" t="s">
        <v>11388</v>
      </c>
      <c r="F2505" s="4">
        <v>0.428840845823288</v>
      </c>
      <c r="G2505" s="4" t="s">
        <v>11389</v>
      </c>
    </row>
    <row r="2506" spans="1:7">
      <c r="A2506" s="4" t="s">
        <v>4097</v>
      </c>
      <c r="B2506" s="4" t="s">
        <v>4098</v>
      </c>
      <c r="C2506" s="4" t="s">
        <v>464</v>
      </c>
      <c r="D2506" s="4">
        <v>45</v>
      </c>
      <c r="E2506" s="4" t="s">
        <v>4099</v>
      </c>
      <c r="F2506" s="4">
        <v>0.428840845823288</v>
      </c>
      <c r="G2506" s="4" t="s">
        <v>4100</v>
      </c>
    </row>
    <row r="2507" spans="1:7">
      <c r="A2507" s="4" t="s">
        <v>9509</v>
      </c>
      <c r="B2507" s="4" t="s">
        <v>9510</v>
      </c>
      <c r="C2507" s="4" t="s">
        <v>464</v>
      </c>
      <c r="D2507" s="4">
        <v>45</v>
      </c>
      <c r="E2507" s="4" t="s">
        <v>9511</v>
      </c>
      <c r="F2507" s="4">
        <v>0.428840845823288</v>
      </c>
      <c r="G2507" s="4" t="s">
        <v>9512</v>
      </c>
    </row>
    <row r="2508" spans="1:7">
      <c r="A2508" s="4" t="s">
        <v>12297</v>
      </c>
      <c r="B2508" s="4" t="s">
        <v>12298</v>
      </c>
      <c r="C2508" s="4" t="s">
        <v>464</v>
      </c>
      <c r="D2508" s="4">
        <v>45</v>
      </c>
      <c r="E2508" s="4" t="s">
        <v>12299</v>
      </c>
      <c r="F2508" s="4">
        <v>0.428840845823288</v>
      </c>
      <c r="G2508" s="4" t="s">
        <v>12300</v>
      </c>
    </row>
    <row r="2509" spans="1:7">
      <c r="A2509" s="4" t="s">
        <v>11927</v>
      </c>
      <c r="B2509" s="4" t="s">
        <v>11928</v>
      </c>
      <c r="C2509" s="4" t="s">
        <v>464</v>
      </c>
      <c r="D2509" s="4">
        <v>45</v>
      </c>
      <c r="E2509" s="4" t="s">
        <v>11929</v>
      </c>
      <c r="F2509" s="4">
        <v>0.428840845823288</v>
      </c>
      <c r="G2509" s="4" t="s">
        <v>11930</v>
      </c>
    </row>
    <row r="2510" spans="1:7">
      <c r="A2510" s="4" t="s">
        <v>6433</v>
      </c>
      <c r="B2510" s="4" t="s">
        <v>6434</v>
      </c>
      <c r="C2510" s="4" t="s">
        <v>464</v>
      </c>
      <c r="D2510" s="4">
        <v>45</v>
      </c>
      <c r="E2510" s="4" t="s">
        <v>6435</v>
      </c>
      <c r="F2510" s="4">
        <v>0.428840845823288</v>
      </c>
      <c r="G2510" s="4" t="s">
        <v>6436</v>
      </c>
    </row>
    <row r="2511" spans="1:7">
      <c r="A2511" s="4" t="s">
        <v>4675</v>
      </c>
      <c r="B2511" s="4" t="s">
        <v>4676</v>
      </c>
      <c r="C2511" s="4" t="s">
        <v>464</v>
      </c>
      <c r="D2511" s="4">
        <v>45</v>
      </c>
      <c r="E2511" s="4" t="s">
        <v>4677</v>
      </c>
      <c r="F2511" s="4">
        <v>0.428840845823288</v>
      </c>
      <c r="G2511" s="4" t="s">
        <v>4678</v>
      </c>
    </row>
    <row r="2512" spans="1:7">
      <c r="A2512" s="4" t="s">
        <v>22312</v>
      </c>
      <c r="B2512" s="4" t="s">
        <v>22313</v>
      </c>
      <c r="C2512" s="4" t="s">
        <v>464</v>
      </c>
      <c r="D2512" s="4">
        <v>45</v>
      </c>
      <c r="E2512" s="4" t="s">
        <v>22314</v>
      </c>
      <c r="F2512" s="4">
        <v>0.428840845823288</v>
      </c>
      <c r="G2512" s="4" t="s">
        <v>22315</v>
      </c>
    </row>
    <row r="2513" spans="1:7">
      <c r="A2513" s="4" t="s">
        <v>9557</v>
      </c>
      <c r="B2513" s="4" t="s">
        <v>9558</v>
      </c>
      <c r="C2513" s="4" t="s">
        <v>464</v>
      </c>
      <c r="D2513" s="4">
        <v>44</v>
      </c>
      <c r="E2513" s="4" t="s">
        <v>9559</v>
      </c>
      <c r="F2513" s="4">
        <v>0.428840845823288</v>
      </c>
      <c r="G2513" s="4" t="s">
        <v>9560</v>
      </c>
    </row>
    <row r="2514" spans="1:7">
      <c r="A2514" s="4" t="s">
        <v>4931</v>
      </c>
      <c r="B2514" s="4" t="s">
        <v>4932</v>
      </c>
      <c r="C2514" s="4" t="s">
        <v>464</v>
      </c>
      <c r="D2514" s="4">
        <v>44</v>
      </c>
      <c r="E2514" s="4" t="s">
        <v>4933</v>
      </c>
      <c r="F2514" s="4">
        <v>0.428840845823288</v>
      </c>
      <c r="G2514" s="4" t="s">
        <v>4934</v>
      </c>
    </row>
    <row r="2515" spans="1:7">
      <c r="A2515" s="4" t="s">
        <v>2214</v>
      </c>
      <c r="B2515" s="4" t="s">
        <v>2215</v>
      </c>
      <c r="C2515" s="4" t="s">
        <v>464</v>
      </c>
      <c r="D2515" s="4">
        <v>44</v>
      </c>
      <c r="E2515" s="4" t="s">
        <v>2216</v>
      </c>
      <c r="F2515" s="4">
        <v>0.428840845823288</v>
      </c>
      <c r="G2515" s="4" t="s">
        <v>2217</v>
      </c>
    </row>
    <row r="2516" spans="1:7">
      <c r="A2516" s="4" t="s">
        <v>7025</v>
      </c>
      <c r="B2516" s="4" t="s">
        <v>7026</v>
      </c>
      <c r="C2516" s="4" t="s">
        <v>464</v>
      </c>
      <c r="D2516" s="4">
        <v>44</v>
      </c>
      <c r="E2516" s="4" t="s">
        <v>7027</v>
      </c>
      <c r="F2516" s="4">
        <v>0.428840845823288</v>
      </c>
      <c r="G2516" s="4" t="s">
        <v>7028</v>
      </c>
    </row>
    <row r="2517" spans="1:7">
      <c r="A2517" s="4" t="s">
        <v>16667</v>
      </c>
      <c r="B2517" s="4" t="s">
        <v>16668</v>
      </c>
      <c r="C2517" s="4" t="s">
        <v>464</v>
      </c>
      <c r="D2517" s="4">
        <v>44</v>
      </c>
      <c r="E2517" s="4" t="s">
        <v>16669</v>
      </c>
      <c r="F2517" s="4">
        <v>0.428840845823288</v>
      </c>
      <c r="G2517" s="4" t="s">
        <v>16670</v>
      </c>
    </row>
    <row r="2518" spans="1:7">
      <c r="A2518" s="4" t="s">
        <v>6467</v>
      </c>
      <c r="B2518" s="4" t="s">
        <v>6468</v>
      </c>
      <c r="C2518" s="4" t="s">
        <v>464</v>
      </c>
      <c r="D2518" s="4">
        <v>44</v>
      </c>
      <c r="E2518" s="4" t="s">
        <v>6469</v>
      </c>
      <c r="F2518" s="4">
        <v>0.428840845823288</v>
      </c>
      <c r="G2518" s="4" t="s">
        <v>6470</v>
      </c>
    </row>
    <row r="2519" spans="1:7">
      <c r="A2519" s="4" t="s">
        <v>5551</v>
      </c>
      <c r="B2519" s="4" t="s">
        <v>5552</v>
      </c>
      <c r="C2519" s="4" t="s">
        <v>464</v>
      </c>
      <c r="D2519" s="4">
        <v>44</v>
      </c>
      <c r="E2519" s="4" t="s">
        <v>5553</v>
      </c>
      <c r="F2519" s="4">
        <v>0.428840845823288</v>
      </c>
      <c r="G2519" s="4" t="s">
        <v>5554</v>
      </c>
    </row>
    <row r="2520" spans="1:7">
      <c r="A2520" s="4" t="s">
        <v>3077</v>
      </c>
      <c r="B2520" s="4" t="s">
        <v>3078</v>
      </c>
      <c r="C2520" s="4" t="s">
        <v>464</v>
      </c>
      <c r="D2520" s="4">
        <v>43</v>
      </c>
      <c r="E2520" s="4" t="s">
        <v>3079</v>
      </c>
      <c r="F2520" s="4">
        <v>0.428840845823288</v>
      </c>
      <c r="G2520" s="4" t="s">
        <v>3080</v>
      </c>
    </row>
    <row r="2521" spans="1:7">
      <c r="A2521" s="4" t="s">
        <v>19012</v>
      </c>
      <c r="B2521" s="4" t="s">
        <v>19013</v>
      </c>
      <c r="C2521" s="4" t="s">
        <v>464</v>
      </c>
      <c r="D2521" s="4">
        <v>43</v>
      </c>
      <c r="E2521" s="4" t="s">
        <v>19014</v>
      </c>
      <c r="F2521" s="4">
        <v>0.428840845823288</v>
      </c>
      <c r="G2521" s="4" t="s">
        <v>19015</v>
      </c>
    </row>
    <row r="2522" spans="1:7">
      <c r="A2522" s="4" t="s">
        <v>8531</v>
      </c>
      <c r="B2522" s="4" t="s">
        <v>8532</v>
      </c>
      <c r="C2522" s="4" t="s">
        <v>464</v>
      </c>
      <c r="D2522" s="4">
        <v>43</v>
      </c>
      <c r="E2522" s="4" t="s">
        <v>8533</v>
      </c>
      <c r="F2522" s="4">
        <v>0.428840845823288</v>
      </c>
      <c r="G2522" s="4" t="s">
        <v>8534</v>
      </c>
    </row>
    <row r="2523" spans="1:7">
      <c r="A2523" s="4" t="s">
        <v>7434</v>
      </c>
      <c r="B2523" s="4" t="s">
        <v>7435</v>
      </c>
      <c r="C2523" s="4" t="s">
        <v>464</v>
      </c>
      <c r="D2523" s="4">
        <v>42</v>
      </c>
      <c r="E2523" s="4" t="s">
        <v>7436</v>
      </c>
      <c r="F2523" s="4">
        <v>0.428840845823288</v>
      </c>
      <c r="G2523" s="4" t="s">
        <v>7437</v>
      </c>
    </row>
    <row r="2524" spans="1:7">
      <c r="A2524" s="4" t="s">
        <v>18725</v>
      </c>
      <c r="B2524" s="4" t="s">
        <v>18726</v>
      </c>
      <c r="C2524" s="4" t="s">
        <v>464</v>
      </c>
      <c r="D2524" s="4">
        <v>42</v>
      </c>
      <c r="E2524" s="4" t="s">
        <v>18727</v>
      </c>
      <c r="F2524" s="4">
        <v>0.428840845823288</v>
      </c>
      <c r="G2524" s="4" t="s">
        <v>18728</v>
      </c>
    </row>
    <row r="2525" spans="1:7">
      <c r="A2525" s="4" t="s">
        <v>15019</v>
      </c>
      <c r="B2525" s="4" t="s">
        <v>15020</v>
      </c>
      <c r="C2525" s="4" t="s">
        <v>464</v>
      </c>
      <c r="D2525" s="4">
        <v>42</v>
      </c>
      <c r="E2525" s="4" t="s">
        <v>15021</v>
      </c>
      <c r="F2525" s="4">
        <v>0.428840845823288</v>
      </c>
      <c r="G2525" s="4" t="s">
        <v>15022</v>
      </c>
    </row>
    <row r="2526" spans="1:7">
      <c r="A2526" s="4" t="s">
        <v>11167</v>
      </c>
      <c r="B2526" s="4" t="s">
        <v>11168</v>
      </c>
      <c r="C2526" s="4" t="s">
        <v>464</v>
      </c>
      <c r="D2526" s="4">
        <v>42</v>
      </c>
      <c r="E2526" s="4" t="s">
        <v>11169</v>
      </c>
      <c r="F2526" s="4">
        <v>0.428840845823288</v>
      </c>
      <c r="G2526" s="4" t="s">
        <v>11170</v>
      </c>
    </row>
    <row r="2527" spans="1:7">
      <c r="A2527" s="4" t="s">
        <v>17479</v>
      </c>
      <c r="B2527" s="4" t="s">
        <v>17480</v>
      </c>
      <c r="C2527" s="4" t="s">
        <v>464</v>
      </c>
      <c r="D2527" s="4">
        <v>42</v>
      </c>
      <c r="E2527" s="4" t="s">
        <v>17481</v>
      </c>
      <c r="F2527" s="4">
        <v>0.428840845823288</v>
      </c>
      <c r="G2527" s="4" t="s">
        <v>17482</v>
      </c>
    </row>
    <row r="2528" spans="1:7">
      <c r="A2528" s="4" t="s">
        <v>34730</v>
      </c>
      <c r="B2528" s="4" t="s">
        <v>34731</v>
      </c>
      <c r="C2528" s="4" t="s">
        <v>464</v>
      </c>
      <c r="D2528" s="4">
        <v>42</v>
      </c>
      <c r="E2528" s="4" t="s">
        <v>34732</v>
      </c>
      <c r="F2528" s="4">
        <v>0.428840845823288</v>
      </c>
      <c r="G2528" s="4" t="s">
        <v>34733</v>
      </c>
    </row>
    <row r="2529" spans="1:7">
      <c r="A2529" s="4" t="s">
        <v>13010</v>
      </c>
      <c r="B2529" s="4" t="s">
        <v>13011</v>
      </c>
      <c r="C2529" s="4" t="s">
        <v>464</v>
      </c>
      <c r="D2529" s="4">
        <v>42</v>
      </c>
      <c r="E2529" s="4" t="s">
        <v>13012</v>
      </c>
      <c r="F2529" s="4">
        <v>0.428840845823288</v>
      </c>
      <c r="G2529" s="4" t="s">
        <v>13013</v>
      </c>
    </row>
    <row r="2530" spans="1:7">
      <c r="A2530" s="4" t="s">
        <v>24200</v>
      </c>
      <c r="B2530" s="4" t="s">
        <v>24201</v>
      </c>
      <c r="C2530" s="4" t="s">
        <v>464</v>
      </c>
      <c r="D2530" s="4">
        <v>42</v>
      </c>
      <c r="E2530" s="4" t="s">
        <v>24202</v>
      </c>
      <c r="F2530" s="4">
        <v>0.428840845823288</v>
      </c>
      <c r="G2530" s="4" t="s">
        <v>24203</v>
      </c>
    </row>
    <row r="2531" spans="1:7">
      <c r="A2531" s="4" t="s">
        <v>10353</v>
      </c>
      <c r="B2531" s="4" t="s">
        <v>10354</v>
      </c>
      <c r="C2531" s="4" t="s">
        <v>464</v>
      </c>
      <c r="D2531" s="4">
        <v>42</v>
      </c>
      <c r="E2531" s="4" t="s">
        <v>10355</v>
      </c>
      <c r="F2531" s="4">
        <v>0.428840845823288</v>
      </c>
      <c r="G2531" s="4" t="s">
        <v>10356</v>
      </c>
    </row>
    <row r="2532" spans="1:7">
      <c r="A2532" s="4" t="s">
        <v>9673</v>
      </c>
      <c r="B2532" s="4" t="s">
        <v>9674</v>
      </c>
      <c r="C2532" s="4" t="s">
        <v>464</v>
      </c>
      <c r="D2532" s="4">
        <v>42</v>
      </c>
      <c r="E2532" s="4" t="s">
        <v>9675</v>
      </c>
      <c r="F2532" s="4">
        <v>0.428840845823288</v>
      </c>
      <c r="G2532" s="4" t="s">
        <v>9676</v>
      </c>
    </row>
    <row r="2533" spans="1:7">
      <c r="A2533" s="4" t="s">
        <v>20741</v>
      </c>
      <c r="B2533" s="4" t="s">
        <v>20742</v>
      </c>
      <c r="C2533" s="4" t="s">
        <v>464</v>
      </c>
      <c r="D2533" s="4">
        <v>42</v>
      </c>
      <c r="E2533" s="4" t="s">
        <v>20743</v>
      </c>
      <c r="F2533" s="4">
        <v>0.428840845823288</v>
      </c>
      <c r="G2533" s="4" t="s">
        <v>20744</v>
      </c>
    </row>
    <row r="2534" spans="1:7">
      <c r="A2534" s="4" t="s">
        <v>30466</v>
      </c>
      <c r="B2534" s="4" t="s">
        <v>30467</v>
      </c>
      <c r="C2534" s="4" t="s">
        <v>464</v>
      </c>
      <c r="D2534" s="4">
        <v>41</v>
      </c>
      <c r="E2534" s="4" t="s">
        <v>30468</v>
      </c>
      <c r="F2534" s="4">
        <v>0.428840845823288</v>
      </c>
      <c r="G2534" s="4" t="s">
        <v>30469</v>
      </c>
    </row>
    <row r="2535" spans="1:7">
      <c r="A2535" s="4" t="s">
        <v>12561</v>
      </c>
      <c r="B2535" s="4" t="s">
        <v>12562</v>
      </c>
      <c r="C2535" s="4" t="s">
        <v>464</v>
      </c>
      <c r="D2535" s="4">
        <v>41</v>
      </c>
      <c r="E2535" s="4" t="s">
        <v>12563</v>
      </c>
      <c r="F2535" s="4">
        <v>0.428840845823288</v>
      </c>
      <c r="G2535" s="4" t="s">
        <v>12564</v>
      </c>
    </row>
    <row r="2536" spans="1:7">
      <c r="A2536" s="4" t="s">
        <v>5764</v>
      </c>
      <c r="B2536" s="4" t="s">
        <v>5765</v>
      </c>
      <c r="C2536" s="4" t="s">
        <v>464</v>
      </c>
      <c r="D2536" s="4">
        <v>41</v>
      </c>
      <c r="E2536" s="4" t="s">
        <v>5766</v>
      </c>
      <c r="F2536" s="4">
        <v>0.428840845823288</v>
      </c>
      <c r="G2536" s="4" t="s">
        <v>5767</v>
      </c>
    </row>
    <row r="2537" spans="1:7">
      <c r="A2537" s="4" t="s">
        <v>21000</v>
      </c>
      <c r="B2537" s="4" t="s">
        <v>21001</v>
      </c>
      <c r="C2537" s="4" t="s">
        <v>464</v>
      </c>
      <c r="D2537" s="4">
        <v>41</v>
      </c>
      <c r="E2537" s="4" t="s">
        <v>21002</v>
      </c>
      <c r="F2537" s="4">
        <v>0.428840845823288</v>
      </c>
      <c r="G2537" s="4" t="s">
        <v>21003</v>
      </c>
    </row>
    <row r="2538" spans="1:7">
      <c r="A2538" s="4" t="s">
        <v>7930</v>
      </c>
      <c r="B2538" s="4" t="s">
        <v>7931</v>
      </c>
      <c r="C2538" s="4" t="s">
        <v>464</v>
      </c>
      <c r="D2538" s="4">
        <v>41</v>
      </c>
      <c r="E2538" s="4" t="s">
        <v>7932</v>
      </c>
      <c r="F2538" s="4">
        <v>0.428840845823288</v>
      </c>
      <c r="G2538" s="4" t="s">
        <v>7933</v>
      </c>
    </row>
    <row r="2539" spans="1:7">
      <c r="A2539" s="4" t="s">
        <v>10150</v>
      </c>
      <c r="B2539" s="4" t="s">
        <v>10151</v>
      </c>
      <c r="C2539" s="4" t="s">
        <v>464</v>
      </c>
      <c r="D2539" s="4">
        <v>41</v>
      </c>
      <c r="E2539" s="4" t="s">
        <v>10152</v>
      </c>
      <c r="F2539" s="4">
        <v>0.428840845823288</v>
      </c>
      <c r="G2539" s="4" t="s">
        <v>10153</v>
      </c>
    </row>
    <row r="2540" spans="1:7">
      <c r="A2540" s="4" t="s">
        <v>10341</v>
      </c>
      <c r="B2540" s="4" t="s">
        <v>10342</v>
      </c>
      <c r="C2540" s="4" t="s">
        <v>464</v>
      </c>
      <c r="D2540" s="4">
        <v>41</v>
      </c>
      <c r="E2540" s="4" t="s">
        <v>10343</v>
      </c>
      <c r="F2540" s="4">
        <v>0.428840845823288</v>
      </c>
      <c r="G2540" s="4" t="s">
        <v>10344</v>
      </c>
    </row>
    <row r="2541" spans="1:7">
      <c r="A2541" s="4" t="s">
        <v>9980</v>
      </c>
      <c r="B2541" s="4" t="s">
        <v>9981</v>
      </c>
      <c r="C2541" s="4" t="s">
        <v>464</v>
      </c>
      <c r="D2541" s="4">
        <v>41</v>
      </c>
      <c r="E2541" s="4" t="s">
        <v>9982</v>
      </c>
      <c r="F2541" s="4">
        <v>0.428840845823288</v>
      </c>
      <c r="G2541" s="4" t="s">
        <v>9983</v>
      </c>
    </row>
    <row r="2542" spans="1:7">
      <c r="A2542" s="4" t="s">
        <v>9232</v>
      </c>
      <c r="B2542" s="4" t="s">
        <v>9233</v>
      </c>
      <c r="C2542" s="4" t="s">
        <v>464</v>
      </c>
      <c r="D2542" s="4">
        <v>40</v>
      </c>
      <c r="E2542" s="4" t="s">
        <v>9234</v>
      </c>
      <c r="F2542" s="4">
        <v>0.428840845823288</v>
      </c>
      <c r="G2542" s="4" t="s">
        <v>9235</v>
      </c>
    </row>
    <row r="2543" spans="1:7">
      <c r="A2543" s="4" t="s">
        <v>12641</v>
      </c>
      <c r="B2543" s="4" t="s">
        <v>12642</v>
      </c>
      <c r="C2543" s="4" t="s">
        <v>464</v>
      </c>
      <c r="D2543" s="4">
        <v>40</v>
      </c>
      <c r="E2543" s="4" t="s">
        <v>12643</v>
      </c>
      <c r="F2543" s="4">
        <v>0.428840845823288</v>
      </c>
      <c r="G2543" s="4" t="s">
        <v>12644</v>
      </c>
    </row>
    <row r="2544" spans="1:7">
      <c r="A2544" s="4" t="s">
        <v>15031</v>
      </c>
      <c r="B2544" s="4" t="s">
        <v>15032</v>
      </c>
      <c r="C2544" s="4" t="s">
        <v>464</v>
      </c>
      <c r="D2544" s="4">
        <v>40</v>
      </c>
      <c r="E2544" s="4" t="s">
        <v>15033</v>
      </c>
      <c r="F2544" s="4">
        <v>0.428840845823288</v>
      </c>
      <c r="G2544" s="4" t="s">
        <v>15034</v>
      </c>
    </row>
    <row r="2545" spans="1:7">
      <c r="A2545" s="4" t="s">
        <v>15399</v>
      </c>
      <c r="B2545" s="4" t="s">
        <v>15400</v>
      </c>
      <c r="C2545" s="4" t="s">
        <v>464</v>
      </c>
      <c r="D2545" s="4">
        <v>40</v>
      </c>
      <c r="E2545" s="4" t="s">
        <v>15401</v>
      </c>
      <c r="F2545" s="4">
        <v>0.428840845823288</v>
      </c>
      <c r="G2545" s="4" t="s">
        <v>15402</v>
      </c>
    </row>
    <row r="2546" spans="1:7">
      <c r="A2546" s="4" t="s">
        <v>41314</v>
      </c>
      <c r="B2546" s="4" t="s">
        <v>41315</v>
      </c>
      <c r="C2546" s="4" t="s">
        <v>464</v>
      </c>
      <c r="D2546" s="4">
        <v>40</v>
      </c>
      <c r="E2546" s="4" t="s">
        <v>41316</v>
      </c>
      <c r="F2546" s="4">
        <v>0.428840845823288</v>
      </c>
      <c r="G2546" s="4" t="s">
        <v>41317</v>
      </c>
    </row>
    <row r="2547" spans="1:7">
      <c r="A2547" s="4" t="s">
        <v>2989</v>
      </c>
      <c r="B2547" s="4" t="s">
        <v>2990</v>
      </c>
      <c r="C2547" s="4" t="s">
        <v>464</v>
      </c>
      <c r="D2547" s="4">
        <v>40</v>
      </c>
      <c r="E2547" s="4" t="s">
        <v>2991</v>
      </c>
      <c r="F2547" s="4">
        <v>0.428840845823288</v>
      </c>
      <c r="G2547" s="4" t="s">
        <v>2992</v>
      </c>
    </row>
    <row r="2548" spans="1:7">
      <c r="A2548" s="4" t="s">
        <v>28876</v>
      </c>
      <c r="B2548" s="4" t="s">
        <v>28877</v>
      </c>
      <c r="C2548" s="4" t="s">
        <v>464</v>
      </c>
      <c r="D2548" s="4">
        <v>40</v>
      </c>
      <c r="E2548" s="4" t="s">
        <v>28878</v>
      </c>
      <c r="F2548" s="4">
        <v>0.428840845823288</v>
      </c>
      <c r="G2548" s="4" t="s">
        <v>28879</v>
      </c>
    </row>
    <row r="2549" spans="1:7">
      <c r="A2549" s="4" t="s">
        <v>14891</v>
      </c>
      <c r="B2549" s="4" t="s">
        <v>14892</v>
      </c>
      <c r="C2549" s="4" t="s">
        <v>464</v>
      </c>
      <c r="D2549" s="4">
        <v>40</v>
      </c>
      <c r="E2549" s="4" t="s">
        <v>14893</v>
      </c>
      <c r="F2549" s="4">
        <v>0.428840845823288</v>
      </c>
      <c r="G2549" s="4" t="s">
        <v>14894</v>
      </c>
    </row>
    <row r="2550" spans="1:7">
      <c r="A2550" s="4" t="s">
        <v>15103</v>
      </c>
      <c r="B2550" s="4" t="s">
        <v>15104</v>
      </c>
      <c r="C2550" s="4" t="s">
        <v>464</v>
      </c>
      <c r="D2550" s="4">
        <v>40</v>
      </c>
      <c r="E2550" s="4" t="s">
        <v>15105</v>
      </c>
      <c r="F2550" s="4">
        <v>0.428840845823288</v>
      </c>
      <c r="G2550" s="4" t="s">
        <v>15106</v>
      </c>
    </row>
    <row r="2551" spans="1:7">
      <c r="A2551" s="4" t="s">
        <v>16455</v>
      </c>
      <c r="B2551" s="4" t="s">
        <v>16456</v>
      </c>
      <c r="C2551" s="4" t="s">
        <v>464</v>
      </c>
      <c r="D2551" s="4">
        <v>40</v>
      </c>
      <c r="E2551" s="4" t="s">
        <v>16457</v>
      </c>
      <c r="F2551" s="4">
        <v>0.428840845823288</v>
      </c>
      <c r="G2551" s="4" t="s">
        <v>16458</v>
      </c>
    </row>
    <row r="2552" spans="1:7">
      <c r="A2552" s="4" t="s">
        <v>52172</v>
      </c>
      <c r="B2552" s="4" t="s">
        <v>52173</v>
      </c>
      <c r="C2552" s="4" t="s">
        <v>464</v>
      </c>
      <c r="D2552" s="4">
        <v>40</v>
      </c>
      <c r="E2552" s="4" t="s">
        <v>52174</v>
      </c>
      <c r="F2552" s="4">
        <v>0.428840845823288</v>
      </c>
      <c r="G2552" s="4" t="s">
        <v>52175</v>
      </c>
    </row>
    <row r="2553" spans="1:7">
      <c r="A2553" s="4" t="s">
        <v>55325</v>
      </c>
      <c r="B2553" s="4" t="s">
        <v>55326</v>
      </c>
      <c r="C2553" s="4" t="s">
        <v>464</v>
      </c>
      <c r="D2553" s="4">
        <v>39</v>
      </c>
      <c r="E2553" s="4" t="s">
        <v>55327</v>
      </c>
      <c r="F2553" s="4">
        <v>0.428840845823288</v>
      </c>
      <c r="G2553" s="4" t="s">
        <v>55328</v>
      </c>
    </row>
    <row r="2554" spans="1:7">
      <c r="A2554" s="4" t="s">
        <v>15667</v>
      </c>
      <c r="B2554" s="4" t="s">
        <v>15668</v>
      </c>
      <c r="C2554" s="4" t="s">
        <v>464</v>
      </c>
      <c r="D2554" s="4">
        <v>39</v>
      </c>
      <c r="E2554" s="4" t="s">
        <v>15669</v>
      </c>
      <c r="F2554" s="4">
        <v>0.428840845823288</v>
      </c>
      <c r="G2554" s="4" t="s">
        <v>15670</v>
      </c>
    </row>
    <row r="2555" spans="1:7">
      <c r="A2555" s="4" t="s">
        <v>8878</v>
      </c>
      <c r="B2555" s="4" t="s">
        <v>8879</v>
      </c>
      <c r="C2555" s="4" t="s">
        <v>464</v>
      </c>
      <c r="D2555" s="4">
        <v>39</v>
      </c>
      <c r="E2555" s="4" t="s">
        <v>8880</v>
      </c>
      <c r="F2555" s="4">
        <v>0.428840845823288</v>
      </c>
      <c r="G2555" s="4" t="s">
        <v>8881</v>
      </c>
    </row>
    <row r="2556" spans="1:7">
      <c r="A2556" s="4" t="s">
        <v>22213</v>
      </c>
      <c r="B2556" s="4" t="s">
        <v>22214</v>
      </c>
      <c r="C2556" s="4" t="s">
        <v>464</v>
      </c>
      <c r="D2556" s="4">
        <v>39</v>
      </c>
      <c r="E2556" s="4" t="s">
        <v>22215</v>
      </c>
      <c r="F2556" s="4">
        <v>0.428840845823288</v>
      </c>
      <c r="G2556" s="4" t="s">
        <v>22216</v>
      </c>
    </row>
    <row r="2557" spans="1:7">
      <c r="A2557" s="4" t="s">
        <v>19843</v>
      </c>
      <c r="B2557" s="4" t="s">
        <v>19844</v>
      </c>
      <c r="C2557" s="4" t="s">
        <v>464</v>
      </c>
      <c r="D2557" s="4">
        <v>39</v>
      </c>
      <c r="E2557" s="4" t="s">
        <v>19845</v>
      </c>
      <c r="F2557" s="4">
        <v>0.428840845823288</v>
      </c>
      <c r="G2557" s="4" t="s">
        <v>19846</v>
      </c>
    </row>
    <row r="2558" spans="1:7">
      <c r="A2558" s="4" t="s">
        <v>30470</v>
      </c>
      <c r="B2558" s="4" t="s">
        <v>30471</v>
      </c>
      <c r="C2558" s="4" t="s">
        <v>464</v>
      </c>
      <c r="D2558" s="4">
        <v>39</v>
      </c>
      <c r="E2558" s="4" t="s">
        <v>30472</v>
      </c>
      <c r="F2558" s="4">
        <v>0.428840845823288</v>
      </c>
      <c r="G2558" s="4" t="s">
        <v>30473</v>
      </c>
    </row>
    <row r="2559" spans="1:7">
      <c r="A2559" s="4" t="s">
        <v>32132</v>
      </c>
      <c r="B2559" s="4" t="s">
        <v>32133</v>
      </c>
      <c r="C2559" s="4" t="s">
        <v>464</v>
      </c>
      <c r="D2559" s="4">
        <v>39</v>
      </c>
      <c r="E2559" s="4" t="s">
        <v>32134</v>
      </c>
      <c r="F2559" s="4">
        <v>0.428840845823288</v>
      </c>
      <c r="G2559" s="4" t="s">
        <v>32135</v>
      </c>
    </row>
    <row r="2560" spans="1:7">
      <c r="A2560" s="4" t="s">
        <v>32212</v>
      </c>
      <c r="B2560" s="4" t="s">
        <v>32213</v>
      </c>
      <c r="C2560" s="4" t="s">
        <v>464</v>
      </c>
      <c r="D2560" s="4">
        <v>39</v>
      </c>
      <c r="E2560" s="4" t="s">
        <v>32214</v>
      </c>
      <c r="F2560" s="4">
        <v>0.428840845823288</v>
      </c>
      <c r="G2560" s="4" t="s">
        <v>32215</v>
      </c>
    </row>
    <row r="2561" spans="1:7">
      <c r="A2561" s="4" t="s">
        <v>8687</v>
      </c>
      <c r="B2561" s="4" t="s">
        <v>8688</v>
      </c>
      <c r="C2561" s="4" t="s">
        <v>464</v>
      </c>
      <c r="D2561" s="4">
        <v>39</v>
      </c>
      <c r="E2561" s="4" t="s">
        <v>8689</v>
      </c>
      <c r="F2561" s="4">
        <v>0.428840845823288</v>
      </c>
      <c r="G2561" s="4" t="s">
        <v>8690</v>
      </c>
    </row>
    <row r="2562" spans="1:7">
      <c r="A2562" s="4" t="s">
        <v>55329</v>
      </c>
      <c r="B2562" s="4" t="s">
        <v>55330</v>
      </c>
      <c r="C2562" s="4" t="s">
        <v>464</v>
      </c>
      <c r="D2562" s="4">
        <v>39</v>
      </c>
      <c r="E2562" s="4" t="s">
        <v>55331</v>
      </c>
      <c r="F2562" s="4">
        <v>0.428840845823288</v>
      </c>
      <c r="G2562" s="4" t="s">
        <v>55332</v>
      </c>
    </row>
    <row r="2563" spans="1:7">
      <c r="A2563" s="4" t="s">
        <v>20717</v>
      </c>
      <c r="B2563" s="4" t="s">
        <v>20718</v>
      </c>
      <c r="C2563" s="4" t="s">
        <v>464</v>
      </c>
      <c r="D2563" s="4">
        <v>39</v>
      </c>
      <c r="E2563" s="4" t="s">
        <v>20719</v>
      </c>
      <c r="F2563" s="4">
        <v>0.428840845823288</v>
      </c>
      <c r="G2563" s="4" t="s">
        <v>20720</v>
      </c>
    </row>
    <row r="2564" spans="1:7">
      <c r="A2564" s="4" t="s">
        <v>42946</v>
      </c>
      <c r="B2564" s="4" t="s">
        <v>42947</v>
      </c>
      <c r="C2564" s="4" t="s">
        <v>464</v>
      </c>
      <c r="D2564" s="4">
        <v>38</v>
      </c>
      <c r="E2564" s="4" t="s">
        <v>42948</v>
      </c>
      <c r="F2564" s="4">
        <v>0.428840845823288</v>
      </c>
      <c r="G2564" s="4" t="s">
        <v>42949</v>
      </c>
    </row>
    <row r="2565" spans="1:7">
      <c r="A2565" s="4" t="s">
        <v>18254</v>
      </c>
      <c r="B2565" s="4" t="s">
        <v>18255</v>
      </c>
      <c r="C2565" s="4" t="s">
        <v>464</v>
      </c>
      <c r="D2565" s="4">
        <v>38</v>
      </c>
      <c r="E2565" s="4" t="s">
        <v>18256</v>
      </c>
      <c r="F2565" s="4">
        <v>0.428840845823288</v>
      </c>
      <c r="G2565" s="4" t="s">
        <v>18257</v>
      </c>
    </row>
    <row r="2566" spans="1:7">
      <c r="A2566" s="4" t="s">
        <v>19104</v>
      </c>
      <c r="B2566" s="4" t="s">
        <v>19105</v>
      </c>
      <c r="C2566" s="4" t="s">
        <v>464</v>
      </c>
      <c r="D2566" s="4">
        <v>38</v>
      </c>
      <c r="E2566" s="4" t="s">
        <v>19106</v>
      </c>
      <c r="F2566" s="4">
        <v>0.428840845823288</v>
      </c>
      <c r="G2566" s="4" t="s">
        <v>19107</v>
      </c>
    </row>
    <row r="2567" spans="1:7">
      <c r="A2567" s="4" t="s">
        <v>18749</v>
      </c>
      <c r="B2567" s="4" t="s">
        <v>18750</v>
      </c>
      <c r="C2567" s="4" t="s">
        <v>464</v>
      </c>
      <c r="D2567" s="4">
        <v>38</v>
      </c>
      <c r="E2567" s="4" t="s">
        <v>18751</v>
      </c>
      <c r="F2567" s="4">
        <v>0.428840845823288</v>
      </c>
      <c r="G2567" s="4" t="s">
        <v>18752</v>
      </c>
    </row>
    <row r="2568" spans="1:7">
      <c r="A2568" s="4" t="s">
        <v>17431</v>
      </c>
      <c r="B2568" s="4" t="s">
        <v>17432</v>
      </c>
      <c r="C2568" s="4" t="s">
        <v>464</v>
      </c>
      <c r="D2568" s="4">
        <v>38</v>
      </c>
      <c r="E2568" s="4" t="s">
        <v>17433</v>
      </c>
      <c r="F2568" s="4">
        <v>0.428840845823288</v>
      </c>
      <c r="G2568" s="4" t="s">
        <v>17434</v>
      </c>
    </row>
    <row r="2569" spans="1:7">
      <c r="A2569" s="4" t="s">
        <v>31264</v>
      </c>
      <c r="B2569" s="4" t="s">
        <v>31265</v>
      </c>
      <c r="C2569" s="4" t="s">
        <v>464</v>
      </c>
      <c r="D2569" s="4">
        <v>38</v>
      </c>
      <c r="E2569" s="4" t="s">
        <v>31266</v>
      </c>
      <c r="F2569" s="4">
        <v>0.428840845823288</v>
      </c>
      <c r="G2569" s="4" t="s">
        <v>31267</v>
      </c>
    </row>
    <row r="2570" spans="1:7">
      <c r="A2570" s="4" t="s">
        <v>17085</v>
      </c>
      <c r="B2570" s="4" t="s">
        <v>17086</v>
      </c>
      <c r="C2570" s="4" t="s">
        <v>464</v>
      </c>
      <c r="D2570" s="4">
        <v>38</v>
      </c>
      <c r="E2570" s="4" t="s">
        <v>17087</v>
      </c>
      <c r="F2570" s="4">
        <v>0.428840845823288</v>
      </c>
      <c r="G2570" s="4" t="s">
        <v>17088</v>
      </c>
    </row>
    <row r="2571" spans="1:7">
      <c r="A2571" s="4" t="s">
        <v>22528</v>
      </c>
      <c r="B2571" s="4" t="s">
        <v>22529</v>
      </c>
      <c r="C2571" s="4" t="s">
        <v>464</v>
      </c>
      <c r="D2571" s="4">
        <v>38</v>
      </c>
      <c r="E2571" s="4" t="s">
        <v>22530</v>
      </c>
      <c r="F2571" s="4">
        <v>0.428840845823288</v>
      </c>
      <c r="G2571" s="4" t="s">
        <v>22531</v>
      </c>
    </row>
    <row r="2572" spans="1:7">
      <c r="A2572" s="4" t="s">
        <v>19460</v>
      </c>
      <c r="B2572" s="4" t="s">
        <v>19461</v>
      </c>
      <c r="C2572" s="4" t="s">
        <v>464</v>
      </c>
      <c r="D2572" s="4">
        <v>38</v>
      </c>
      <c r="E2572" s="4" t="s">
        <v>19462</v>
      </c>
      <c r="F2572" s="4">
        <v>0.428840845823288</v>
      </c>
      <c r="G2572" s="4" t="s">
        <v>19463</v>
      </c>
    </row>
    <row r="2573" spans="1:7">
      <c r="A2573" s="4" t="s">
        <v>7794</v>
      </c>
      <c r="B2573" s="4" t="s">
        <v>7795</v>
      </c>
      <c r="C2573" s="4" t="s">
        <v>464</v>
      </c>
      <c r="D2573" s="4">
        <v>38</v>
      </c>
      <c r="E2573" s="4" t="s">
        <v>7796</v>
      </c>
      <c r="F2573" s="4">
        <v>0.428840845823288</v>
      </c>
      <c r="G2573" s="4" t="s">
        <v>7797</v>
      </c>
    </row>
    <row r="2574" spans="1:7">
      <c r="A2574" s="4" t="s">
        <v>39175</v>
      </c>
      <c r="B2574" s="4" t="s">
        <v>39176</v>
      </c>
      <c r="C2574" s="4" t="s">
        <v>464</v>
      </c>
      <c r="D2574" s="4">
        <v>38</v>
      </c>
      <c r="E2574" s="4" t="s">
        <v>39177</v>
      </c>
      <c r="F2574" s="4">
        <v>0.428840845823288</v>
      </c>
      <c r="G2574" s="4" t="s">
        <v>39178</v>
      </c>
    </row>
    <row r="2575" spans="1:7">
      <c r="A2575" s="4" t="s">
        <v>18477</v>
      </c>
      <c r="B2575" s="4" t="s">
        <v>18478</v>
      </c>
      <c r="C2575" s="4" t="s">
        <v>464</v>
      </c>
      <c r="D2575" s="4">
        <v>38</v>
      </c>
      <c r="E2575" s="4" t="s">
        <v>18479</v>
      </c>
      <c r="F2575" s="4">
        <v>0.428840845823288</v>
      </c>
      <c r="G2575" s="4" t="s">
        <v>18480</v>
      </c>
    </row>
    <row r="2576" spans="1:7">
      <c r="A2576" s="4" t="s">
        <v>11954</v>
      </c>
      <c r="B2576" s="4" t="s">
        <v>11955</v>
      </c>
      <c r="C2576" s="4" t="s">
        <v>464</v>
      </c>
      <c r="D2576" s="4">
        <v>38</v>
      </c>
      <c r="E2576" s="4" t="s">
        <v>11956</v>
      </c>
      <c r="F2576" s="4">
        <v>0.428840845823288</v>
      </c>
      <c r="G2576" s="4" t="s">
        <v>11957</v>
      </c>
    </row>
    <row r="2577" spans="1:7">
      <c r="A2577" s="4" t="s">
        <v>23236</v>
      </c>
      <c r="B2577" s="4" t="s">
        <v>23237</v>
      </c>
      <c r="C2577" s="4" t="s">
        <v>464</v>
      </c>
      <c r="D2577" s="4">
        <v>38</v>
      </c>
      <c r="E2577" s="4" t="s">
        <v>23238</v>
      </c>
      <c r="F2577" s="4">
        <v>0.428840845823288</v>
      </c>
      <c r="G2577" s="4" t="s">
        <v>23239</v>
      </c>
    </row>
    <row r="2578" spans="1:7">
      <c r="A2578" s="4" t="s">
        <v>3976</v>
      </c>
      <c r="B2578" s="4" t="s">
        <v>3977</v>
      </c>
      <c r="C2578" s="4" t="s">
        <v>464</v>
      </c>
      <c r="D2578" s="4">
        <v>37</v>
      </c>
      <c r="E2578" s="4" t="s">
        <v>3978</v>
      </c>
      <c r="F2578" s="4">
        <v>0.428840845823288</v>
      </c>
      <c r="G2578" s="4" t="s">
        <v>3979</v>
      </c>
    </row>
    <row r="2579" spans="1:7">
      <c r="A2579" s="4" t="s">
        <v>19584</v>
      </c>
      <c r="B2579" s="4" t="s">
        <v>19585</v>
      </c>
      <c r="C2579" s="4" t="s">
        <v>464</v>
      </c>
      <c r="D2579" s="4">
        <v>37</v>
      </c>
      <c r="E2579" s="4" t="s">
        <v>19586</v>
      </c>
      <c r="F2579" s="4">
        <v>0.428840845823288</v>
      </c>
      <c r="G2579" s="4" t="s">
        <v>19587</v>
      </c>
    </row>
    <row r="2580" spans="1:7">
      <c r="A2580" s="4" t="s">
        <v>39059</v>
      </c>
      <c r="B2580" s="4" t="s">
        <v>39060</v>
      </c>
      <c r="C2580" s="4" t="s">
        <v>464</v>
      </c>
      <c r="D2580" s="4">
        <v>37</v>
      </c>
      <c r="E2580" s="4" t="s">
        <v>39061</v>
      </c>
      <c r="F2580" s="4">
        <v>0.428840845823288</v>
      </c>
      <c r="G2580" s="4" t="s">
        <v>39062</v>
      </c>
    </row>
    <row r="2581" spans="1:7">
      <c r="A2581" s="4" t="s">
        <v>24490</v>
      </c>
      <c r="B2581" s="4" t="s">
        <v>24491</v>
      </c>
      <c r="C2581" s="4" t="s">
        <v>464</v>
      </c>
      <c r="D2581" s="4">
        <v>37</v>
      </c>
      <c r="E2581" s="4" t="s">
        <v>24492</v>
      </c>
      <c r="F2581" s="4">
        <v>0.428840845823288</v>
      </c>
      <c r="G2581" s="4" t="s">
        <v>24493</v>
      </c>
    </row>
    <row r="2582" spans="1:7">
      <c r="A2582" s="4" t="s">
        <v>13746</v>
      </c>
      <c r="B2582" s="4" t="s">
        <v>13747</v>
      </c>
      <c r="C2582" s="4" t="s">
        <v>464</v>
      </c>
      <c r="D2582" s="4">
        <v>37</v>
      </c>
      <c r="E2582" s="4" t="s">
        <v>13748</v>
      </c>
      <c r="F2582" s="4">
        <v>0.428840845823288</v>
      </c>
      <c r="G2582" s="4" t="s">
        <v>13749</v>
      </c>
    </row>
    <row r="2583" spans="1:7">
      <c r="A2583" s="4" t="s">
        <v>21320</v>
      </c>
      <c r="B2583" s="4" t="s">
        <v>21321</v>
      </c>
      <c r="C2583" s="4" t="s">
        <v>464</v>
      </c>
      <c r="D2583" s="4">
        <v>37</v>
      </c>
      <c r="E2583" s="4" t="s">
        <v>21322</v>
      </c>
      <c r="F2583" s="4">
        <v>0.428840845823288</v>
      </c>
      <c r="G2583" s="4" t="s">
        <v>21323</v>
      </c>
    </row>
    <row r="2584" spans="1:7">
      <c r="A2584" s="4" t="s">
        <v>34534</v>
      </c>
      <c r="B2584" s="4" t="s">
        <v>34535</v>
      </c>
      <c r="C2584" s="4" t="s">
        <v>464</v>
      </c>
      <c r="D2584" s="4">
        <v>37</v>
      </c>
      <c r="E2584" s="4" t="s">
        <v>34536</v>
      </c>
      <c r="F2584" s="4">
        <v>0.428840845823288</v>
      </c>
      <c r="G2584" s="4" t="s">
        <v>34537</v>
      </c>
    </row>
    <row r="2585" spans="1:7">
      <c r="A2585" s="4" t="s">
        <v>18282</v>
      </c>
      <c r="B2585" s="4" t="s">
        <v>18283</v>
      </c>
      <c r="C2585" s="4" t="s">
        <v>464</v>
      </c>
      <c r="D2585" s="4">
        <v>36</v>
      </c>
      <c r="E2585" s="4" t="s">
        <v>18284</v>
      </c>
      <c r="F2585" s="4">
        <v>0.428840845823288</v>
      </c>
      <c r="G2585" s="4" t="s">
        <v>18285</v>
      </c>
    </row>
    <row r="2586" spans="1:7">
      <c r="A2586" s="4" t="s">
        <v>14548</v>
      </c>
      <c r="B2586" s="4" t="s">
        <v>14549</v>
      </c>
      <c r="C2586" s="4" t="s">
        <v>464</v>
      </c>
      <c r="D2586" s="4">
        <v>36</v>
      </c>
      <c r="E2586" s="4" t="s">
        <v>14550</v>
      </c>
      <c r="F2586" s="4">
        <v>0.428840845823288</v>
      </c>
      <c r="G2586" s="4" t="s">
        <v>14551</v>
      </c>
    </row>
    <row r="2587" spans="1:7">
      <c r="A2587" s="4" t="s">
        <v>50874</v>
      </c>
      <c r="B2587" s="4" t="s">
        <v>50875</v>
      </c>
      <c r="C2587" s="4" t="s">
        <v>464</v>
      </c>
      <c r="D2587" s="4">
        <v>36</v>
      </c>
      <c r="E2587" s="4" t="s">
        <v>50876</v>
      </c>
      <c r="F2587" s="4">
        <v>0.428840845823288</v>
      </c>
      <c r="G2587" s="4" t="s">
        <v>50877</v>
      </c>
    </row>
    <row r="2588" spans="1:7">
      <c r="A2588" s="4" t="s">
        <v>15611</v>
      </c>
      <c r="B2588" s="4" t="s">
        <v>15612</v>
      </c>
      <c r="C2588" s="4" t="s">
        <v>464</v>
      </c>
      <c r="D2588" s="4">
        <v>36</v>
      </c>
      <c r="E2588" s="4" t="s">
        <v>15613</v>
      </c>
      <c r="F2588" s="4">
        <v>0.428840845823288</v>
      </c>
      <c r="G2588" s="4" t="s">
        <v>15614</v>
      </c>
    </row>
    <row r="2589" spans="1:7">
      <c r="A2589" s="4" t="s">
        <v>30374</v>
      </c>
      <c r="B2589" s="4" t="s">
        <v>30375</v>
      </c>
      <c r="C2589" s="4" t="s">
        <v>464</v>
      </c>
      <c r="D2589" s="4">
        <v>35</v>
      </c>
      <c r="E2589" s="4" t="s">
        <v>30376</v>
      </c>
      <c r="F2589" s="4">
        <v>0.428840845823288</v>
      </c>
      <c r="G2589" s="4" t="s">
        <v>30377</v>
      </c>
    </row>
    <row r="2590" spans="1:7">
      <c r="A2590" s="4" t="s">
        <v>32563</v>
      </c>
      <c r="B2590" s="4" t="s">
        <v>32564</v>
      </c>
      <c r="C2590" s="4" t="s">
        <v>464</v>
      </c>
      <c r="D2590" s="4">
        <v>35</v>
      </c>
      <c r="E2590" s="4" t="s">
        <v>32565</v>
      </c>
      <c r="F2590" s="4">
        <v>0.428840845823288</v>
      </c>
      <c r="G2590" s="4" t="s">
        <v>32566</v>
      </c>
    </row>
    <row r="2591" spans="1:7">
      <c r="A2591" s="4" t="s">
        <v>26598</v>
      </c>
      <c r="B2591" s="4" t="s">
        <v>26599</v>
      </c>
      <c r="C2591" s="4" t="s">
        <v>464</v>
      </c>
      <c r="D2591" s="4">
        <v>34</v>
      </c>
      <c r="E2591" s="4" t="s">
        <v>26600</v>
      </c>
      <c r="F2591" s="4">
        <v>0.428840845823288</v>
      </c>
      <c r="G2591" s="4" t="s">
        <v>26601</v>
      </c>
    </row>
    <row r="2592" spans="1:7">
      <c r="A2592" s="4" t="s">
        <v>22066</v>
      </c>
      <c r="B2592" s="4" t="s">
        <v>22067</v>
      </c>
      <c r="C2592" s="4" t="s">
        <v>464</v>
      </c>
      <c r="D2592" s="4">
        <v>34</v>
      </c>
      <c r="E2592" s="4" t="s">
        <v>22068</v>
      </c>
      <c r="F2592" s="4">
        <v>0.428840845823288</v>
      </c>
      <c r="G2592" s="4" t="s">
        <v>22069</v>
      </c>
    </row>
    <row r="2593" spans="1:7">
      <c r="A2593" s="4" t="s">
        <v>24208</v>
      </c>
      <c r="B2593" s="4" t="s">
        <v>24209</v>
      </c>
      <c r="C2593" s="4" t="s">
        <v>464</v>
      </c>
      <c r="D2593" s="4">
        <v>34</v>
      </c>
      <c r="E2593" s="4" t="s">
        <v>24210</v>
      </c>
      <c r="F2593" s="4">
        <v>0.428840845823288</v>
      </c>
      <c r="G2593" s="4" t="s">
        <v>24211</v>
      </c>
    </row>
    <row r="2594" spans="1:7">
      <c r="A2594" s="4" t="s">
        <v>22149</v>
      </c>
      <c r="B2594" s="4" t="s">
        <v>22150</v>
      </c>
      <c r="C2594" s="4" t="s">
        <v>464</v>
      </c>
      <c r="D2594" s="4">
        <v>34</v>
      </c>
      <c r="E2594" s="4" t="s">
        <v>22151</v>
      </c>
      <c r="F2594" s="4">
        <v>0.428840845823288</v>
      </c>
      <c r="G2594" s="4" t="s">
        <v>22152</v>
      </c>
    </row>
    <row r="2595" spans="1:7">
      <c r="A2595" s="4" t="s">
        <v>35430</v>
      </c>
      <c r="B2595" s="4" t="s">
        <v>35431</v>
      </c>
      <c r="C2595" s="4" t="s">
        <v>464</v>
      </c>
      <c r="D2595" s="4">
        <v>33</v>
      </c>
      <c r="E2595" s="4" t="s">
        <v>35432</v>
      </c>
      <c r="F2595" s="4">
        <v>0.428840845823288</v>
      </c>
      <c r="G2595" s="4" t="s">
        <v>35433</v>
      </c>
    </row>
    <row r="2596" spans="1:7">
      <c r="A2596" s="4" t="s">
        <v>29519</v>
      </c>
      <c r="B2596" s="4" t="s">
        <v>29520</v>
      </c>
      <c r="C2596" s="4" t="s">
        <v>464</v>
      </c>
      <c r="D2596" s="4">
        <v>33</v>
      </c>
      <c r="E2596" s="4" t="s">
        <v>29521</v>
      </c>
      <c r="F2596" s="4">
        <v>0.428840845823288</v>
      </c>
      <c r="G2596" s="4" t="s">
        <v>29522</v>
      </c>
    </row>
    <row r="2597" spans="1:7">
      <c r="A2597" s="4" t="s">
        <v>36717</v>
      </c>
      <c r="B2597" s="4" t="s">
        <v>36718</v>
      </c>
      <c r="C2597" s="4" t="s">
        <v>464</v>
      </c>
      <c r="D2597" s="4">
        <v>33</v>
      </c>
      <c r="E2597" s="4" t="s">
        <v>36719</v>
      </c>
      <c r="F2597" s="4">
        <v>0.428840845823288</v>
      </c>
      <c r="G2597" s="4" t="s">
        <v>36720</v>
      </c>
    </row>
    <row r="2598" spans="1:7">
      <c r="A2598" s="4" t="s">
        <v>13446</v>
      </c>
      <c r="B2598" s="4" t="s">
        <v>13447</v>
      </c>
      <c r="C2598" s="4" t="s">
        <v>464</v>
      </c>
      <c r="D2598" s="4">
        <v>33</v>
      </c>
      <c r="E2598" s="4" t="s">
        <v>13448</v>
      </c>
      <c r="F2598" s="4">
        <v>0.428840845823288</v>
      </c>
      <c r="G2598" s="4" t="s">
        <v>13449</v>
      </c>
    </row>
    <row r="2599" spans="1:7">
      <c r="A2599" s="4" t="s">
        <v>55333</v>
      </c>
      <c r="B2599" s="4" t="s">
        <v>55334</v>
      </c>
      <c r="C2599" s="4" t="s">
        <v>464</v>
      </c>
      <c r="D2599" s="4">
        <v>33</v>
      </c>
      <c r="E2599" s="4" t="s">
        <v>55335</v>
      </c>
      <c r="F2599" s="4">
        <v>0.428840845823288</v>
      </c>
      <c r="G2599" s="4" t="s">
        <v>55336</v>
      </c>
    </row>
    <row r="2600" spans="1:7">
      <c r="A2600" s="4" t="s">
        <v>49978</v>
      </c>
      <c r="B2600" s="4" t="s">
        <v>49979</v>
      </c>
      <c r="C2600" s="4" t="s">
        <v>464</v>
      </c>
      <c r="D2600" s="4">
        <v>33</v>
      </c>
      <c r="E2600" s="4" t="s">
        <v>49980</v>
      </c>
      <c r="F2600" s="4">
        <v>0.428840845823288</v>
      </c>
      <c r="G2600" s="4" t="s">
        <v>49981</v>
      </c>
    </row>
    <row r="2601" spans="1:7">
      <c r="A2601" s="4" t="s">
        <v>55337</v>
      </c>
      <c r="B2601" s="4" t="s">
        <v>55338</v>
      </c>
      <c r="C2601" s="4" t="s">
        <v>464</v>
      </c>
      <c r="D2601" s="4">
        <v>33</v>
      </c>
      <c r="E2601" s="4" t="s">
        <v>55339</v>
      </c>
      <c r="F2601" s="4">
        <v>0.428840845823288</v>
      </c>
      <c r="G2601" s="4" t="s">
        <v>55340</v>
      </c>
    </row>
    <row r="2602" spans="1:7">
      <c r="A2602" s="4" t="s">
        <v>50246</v>
      </c>
      <c r="B2602" s="4" t="s">
        <v>50247</v>
      </c>
      <c r="C2602" s="4" t="s">
        <v>464</v>
      </c>
      <c r="D2602" s="4">
        <v>33</v>
      </c>
      <c r="E2602" s="4" t="s">
        <v>50248</v>
      </c>
      <c r="F2602" s="4">
        <v>0.428840845823288</v>
      </c>
      <c r="G2602" s="4" t="s">
        <v>50249</v>
      </c>
    </row>
    <row r="2603" spans="1:7">
      <c r="A2603" s="4" t="s">
        <v>55341</v>
      </c>
      <c r="B2603" s="4" t="s">
        <v>55342</v>
      </c>
      <c r="C2603" s="4" t="s">
        <v>464</v>
      </c>
      <c r="D2603" s="4">
        <v>32</v>
      </c>
      <c r="E2603" s="4" t="s">
        <v>55343</v>
      </c>
      <c r="F2603" s="4">
        <v>0.428840845823288</v>
      </c>
      <c r="G2603" s="4" t="s">
        <v>55344</v>
      </c>
    </row>
    <row r="2604" spans="1:7">
      <c r="A2604" s="4" t="s">
        <v>14192</v>
      </c>
      <c r="B2604" s="4" t="s">
        <v>14193</v>
      </c>
      <c r="C2604" s="4" t="s">
        <v>464</v>
      </c>
      <c r="D2604" s="4">
        <v>32</v>
      </c>
      <c r="E2604" s="4" t="s">
        <v>14194</v>
      </c>
      <c r="F2604" s="4">
        <v>0.428840845823288</v>
      </c>
      <c r="G2604" s="4" t="s">
        <v>14195</v>
      </c>
    </row>
    <row r="2605" spans="1:7">
      <c r="A2605" s="4" t="s">
        <v>21679</v>
      </c>
      <c r="B2605" s="4" t="s">
        <v>21680</v>
      </c>
      <c r="C2605" s="4" t="s">
        <v>464</v>
      </c>
      <c r="D2605" s="4">
        <v>32</v>
      </c>
      <c r="E2605" s="4" t="s">
        <v>21681</v>
      </c>
      <c r="F2605" s="4">
        <v>0.428840845823288</v>
      </c>
      <c r="G2605" s="4" t="s">
        <v>21682</v>
      </c>
    </row>
    <row r="2606" spans="1:7">
      <c r="A2606" s="4" t="s">
        <v>55345</v>
      </c>
      <c r="B2606" s="4" t="s">
        <v>55346</v>
      </c>
      <c r="C2606" s="4" t="s">
        <v>464</v>
      </c>
      <c r="D2606" s="4">
        <v>30</v>
      </c>
      <c r="E2606" s="4" t="s">
        <v>55347</v>
      </c>
      <c r="F2606" s="4">
        <v>0.428840845823288</v>
      </c>
      <c r="G2606" s="4" t="s">
        <v>55348</v>
      </c>
    </row>
    <row r="2607" spans="1:7">
      <c r="A2607" s="4" t="s">
        <v>55349</v>
      </c>
      <c r="B2607" s="4" t="s">
        <v>55350</v>
      </c>
      <c r="C2607" s="4" t="s">
        <v>464</v>
      </c>
      <c r="D2607" s="4">
        <v>29</v>
      </c>
      <c r="E2607" s="4" t="s">
        <v>55351</v>
      </c>
      <c r="F2607" s="4">
        <v>0.428840845823288</v>
      </c>
      <c r="G2607" s="4" t="s">
        <v>55352</v>
      </c>
    </row>
    <row r="2608" spans="1:7">
      <c r="A2608" s="4" t="s">
        <v>55353</v>
      </c>
      <c r="B2608" s="4" t="s">
        <v>55354</v>
      </c>
      <c r="C2608" s="4" t="s">
        <v>464</v>
      </c>
      <c r="D2608" s="4">
        <v>28</v>
      </c>
      <c r="E2608" s="4" t="s">
        <v>55355</v>
      </c>
      <c r="F2608" s="4">
        <v>0.428840845823288</v>
      </c>
      <c r="G2608" s="4" t="s">
        <v>55356</v>
      </c>
    </row>
    <row r="2609" spans="1:7">
      <c r="A2609" s="4" t="s">
        <v>55357</v>
      </c>
      <c r="B2609" s="4" t="s">
        <v>55358</v>
      </c>
      <c r="C2609" s="4" t="s">
        <v>464</v>
      </c>
      <c r="D2609" s="4">
        <v>27</v>
      </c>
      <c r="E2609" s="4" t="s">
        <v>55359</v>
      </c>
      <c r="F2609" s="4">
        <v>0.428840845823288</v>
      </c>
      <c r="G2609" s="4" t="s">
        <v>55360</v>
      </c>
    </row>
    <row r="2610" spans="1:7">
      <c r="A2610" s="4" t="s">
        <v>47332</v>
      </c>
      <c r="B2610" s="4" t="s">
        <v>47333</v>
      </c>
      <c r="C2610" s="4" t="s">
        <v>464</v>
      </c>
      <c r="D2610" s="4">
        <v>24</v>
      </c>
      <c r="E2610" s="4" t="s">
        <v>47334</v>
      </c>
      <c r="F2610" s="4">
        <v>0.428840845823288</v>
      </c>
      <c r="G2610" s="4" t="s">
        <v>47335</v>
      </c>
    </row>
    <row r="2611" spans="1:7">
      <c r="A2611" s="4" t="s">
        <v>13742</v>
      </c>
      <c r="B2611" s="4" t="s">
        <v>13743</v>
      </c>
      <c r="C2611" s="4" t="s">
        <v>551</v>
      </c>
      <c r="D2611" s="4">
        <v>22</v>
      </c>
      <c r="E2611" s="4" t="s">
        <v>13744</v>
      </c>
      <c r="F2611" s="4">
        <v>0.428840845823288</v>
      </c>
      <c r="G2611" s="4" t="s">
        <v>13745</v>
      </c>
    </row>
    <row r="2612" spans="1:7">
      <c r="A2612" s="4" t="s">
        <v>42518</v>
      </c>
      <c r="B2612" s="4" t="s">
        <v>42519</v>
      </c>
      <c r="C2612" s="4" t="s">
        <v>551</v>
      </c>
      <c r="D2612" s="4">
        <v>21</v>
      </c>
      <c r="E2612" s="4" t="s">
        <v>42520</v>
      </c>
      <c r="F2612" s="4">
        <v>0.428840845823288</v>
      </c>
      <c r="G2612" s="4" t="s">
        <v>42521</v>
      </c>
    </row>
    <row r="2613" spans="1:7">
      <c r="A2613" s="4" t="s">
        <v>24180</v>
      </c>
      <c r="B2613" s="4" t="s">
        <v>24181</v>
      </c>
      <c r="C2613" s="4" t="s">
        <v>551</v>
      </c>
      <c r="D2613" s="4">
        <v>18</v>
      </c>
      <c r="E2613" s="4" t="s">
        <v>24182</v>
      </c>
      <c r="F2613" s="4">
        <v>0.428840845823288</v>
      </c>
      <c r="G2613" s="4" t="s">
        <v>24183</v>
      </c>
    </row>
    <row r="2614" spans="1:7">
      <c r="A2614" s="4" t="s">
        <v>55361</v>
      </c>
      <c r="B2614" s="4" t="s">
        <v>55362</v>
      </c>
      <c r="C2614" s="4" t="s">
        <v>551</v>
      </c>
      <c r="D2614" s="4">
        <v>17</v>
      </c>
      <c r="E2614" s="4" t="s">
        <v>55363</v>
      </c>
      <c r="F2614" s="4">
        <v>0.428840845823288</v>
      </c>
      <c r="G2614" s="4" t="s">
        <v>55364</v>
      </c>
    </row>
    <row r="2615" spans="1:7">
      <c r="A2615" s="4" t="s">
        <v>23160</v>
      </c>
      <c r="B2615" s="4" t="s">
        <v>23161</v>
      </c>
      <c r="C2615" s="4" t="s">
        <v>1124</v>
      </c>
      <c r="D2615" s="4">
        <v>3</v>
      </c>
      <c r="E2615" s="4" t="s">
        <v>23162</v>
      </c>
      <c r="F2615" s="4">
        <v>0.428840845823288</v>
      </c>
      <c r="G2615" s="4" t="s">
        <v>23163</v>
      </c>
    </row>
    <row r="2616" spans="1:7">
      <c r="A2616" s="4" t="s">
        <v>12313</v>
      </c>
      <c r="B2616" s="4" t="s">
        <v>12314</v>
      </c>
      <c r="C2616" s="4" t="s">
        <v>464</v>
      </c>
      <c r="D2616" s="4">
        <v>46</v>
      </c>
      <c r="E2616" s="4" t="s">
        <v>12315</v>
      </c>
      <c r="F2616" s="4">
        <v>0.426565885543823</v>
      </c>
      <c r="G2616" s="4" t="s">
        <v>12316</v>
      </c>
    </row>
    <row r="2617" spans="1:7">
      <c r="A2617" s="4" t="s">
        <v>432</v>
      </c>
      <c r="B2617" s="4" t="s">
        <v>30937</v>
      </c>
      <c r="C2617" s="4" t="s">
        <v>464</v>
      </c>
      <c r="D2617" s="4">
        <v>45</v>
      </c>
      <c r="E2617" s="4" t="s">
        <v>30938</v>
      </c>
      <c r="F2617" s="4">
        <v>0.426565885543823</v>
      </c>
      <c r="G2617" s="4" t="s">
        <v>30939</v>
      </c>
    </row>
    <row r="2618" spans="1:7">
      <c r="A2618" s="4" t="s">
        <v>16487</v>
      </c>
      <c r="B2618" s="4" t="s">
        <v>16488</v>
      </c>
      <c r="C2618" s="4" t="s">
        <v>464</v>
      </c>
      <c r="D2618" s="4">
        <v>45</v>
      </c>
      <c r="E2618" s="4" t="s">
        <v>16489</v>
      </c>
      <c r="F2618" s="4">
        <v>0.426565885543823</v>
      </c>
      <c r="G2618" s="4" t="s">
        <v>16490</v>
      </c>
    </row>
    <row r="2619" spans="1:7">
      <c r="A2619" s="4" t="s">
        <v>22205</v>
      </c>
      <c r="B2619" s="4" t="s">
        <v>22206</v>
      </c>
      <c r="C2619" s="4" t="s">
        <v>464</v>
      </c>
      <c r="D2619" s="4">
        <v>39</v>
      </c>
      <c r="E2619" s="4" t="s">
        <v>22207</v>
      </c>
      <c r="F2619" s="4">
        <v>0.426565885543823</v>
      </c>
      <c r="G2619" s="4" t="s">
        <v>22208</v>
      </c>
    </row>
    <row r="2620" spans="1:7">
      <c r="A2620" s="4" t="s">
        <v>23992</v>
      </c>
      <c r="B2620" s="4" t="s">
        <v>23993</v>
      </c>
      <c r="C2620" s="4" t="s">
        <v>464</v>
      </c>
      <c r="D2620" s="4">
        <v>39</v>
      </c>
      <c r="E2620" s="4" t="s">
        <v>23994</v>
      </c>
      <c r="F2620" s="4">
        <v>0.426565885543823</v>
      </c>
      <c r="G2620" s="4" t="s">
        <v>23995</v>
      </c>
    </row>
    <row r="2621" spans="1:7">
      <c r="A2621" s="4" t="s">
        <v>16079</v>
      </c>
      <c r="B2621" s="4" t="s">
        <v>16080</v>
      </c>
      <c r="C2621" s="4" t="s">
        <v>464</v>
      </c>
      <c r="D2621" s="4">
        <v>38</v>
      </c>
      <c r="E2621" s="4" t="s">
        <v>16081</v>
      </c>
      <c r="F2621" s="4">
        <v>0.426565885543823</v>
      </c>
      <c r="G2621" s="4" t="s">
        <v>16082</v>
      </c>
    </row>
    <row r="2622" spans="1:7">
      <c r="A2622" s="4" t="s">
        <v>55365</v>
      </c>
      <c r="B2622" s="4" t="s">
        <v>55366</v>
      </c>
      <c r="C2622" s="4" t="s">
        <v>464</v>
      </c>
      <c r="D2622" s="4">
        <v>37</v>
      </c>
      <c r="E2622" s="4" t="s">
        <v>55367</v>
      </c>
      <c r="F2622" s="4">
        <v>0.426565885543823</v>
      </c>
      <c r="G2622" s="4" t="s">
        <v>55368</v>
      </c>
    </row>
    <row r="2623" spans="1:7">
      <c r="A2623" s="4" t="s">
        <v>55369</v>
      </c>
      <c r="B2623" s="4" t="s">
        <v>55370</v>
      </c>
      <c r="C2623" s="4" t="s">
        <v>464</v>
      </c>
      <c r="D2623" s="4">
        <v>34</v>
      </c>
      <c r="E2623" s="4" t="s">
        <v>55371</v>
      </c>
      <c r="F2623" s="4">
        <v>0.426565885543823</v>
      </c>
      <c r="G2623" s="4" t="s">
        <v>55372</v>
      </c>
    </row>
    <row r="2624" spans="1:7">
      <c r="A2624" s="4" t="s">
        <v>38715</v>
      </c>
      <c r="B2624" s="4" t="s">
        <v>38716</v>
      </c>
      <c r="C2624" s="4" t="s">
        <v>464</v>
      </c>
      <c r="D2624" s="4">
        <v>30</v>
      </c>
      <c r="E2624" s="4" t="s">
        <v>38717</v>
      </c>
      <c r="F2624" s="4">
        <v>0.426565885543823</v>
      </c>
      <c r="G2624" s="4" t="s">
        <v>38718</v>
      </c>
    </row>
    <row r="2625" spans="1:7">
      <c r="A2625" s="4" t="s">
        <v>1243</v>
      </c>
      <c r="B2625" s="4" t="s">
        <v>1244</v>
      </c>
      <c r="C2625" s="4" t="s">
        <v>464</v>
      </c>
      <c r="D2625" s="4">
        <v>47</v>
      </c>
      <c r="E2625" s="4" t="s">
        <v>1245</v>
      </c>
      <c r="F2625" s="4">
        <v>0.403594821691513</v>
      </c>
      <c r="G2625" s="4" t="s">
        <v>1246</v>
      </c>
    </row>
    <row r="2626" spans="1:7">
      <c r="A2626" s="4" t="s">
        <v>8739</v>
      </c>
      <c r="B2626" s="4" t="s">
        <v>8740</v>
      </c>
      <c r="C2626" s="4" t="s">
        <v>464</v>
      </c>
      <c r="D2626" s="4">
        <v>46</v>
      </c>
      <c r="E2626" s="4" t="s">
        <v>8741</v>
      </c>
      <c r="F2626" s="4">
        <v>0.403594821691513</v>
      </c>
      <c r="G2626" s="4" t="s">
        <v>8742</v>
      </c>
    </row>
    <row r="2627" spans="1:7">
      <c r="A2627" s="4" t="s">
        <v>8515</v>
      </c>
      <c r="B2627" s="4" t="s">
        <v>8516</v>
      </c>
      <c r="C2627" s="4" t="s">
        <v>464</v>
      </c>
      <c r="D2627" s="4">
        <v>46</v>
      </c>
      <c r="E2627" s="4" t="s">
        <v>8517</v>
      </c>
      <c r="F2627" s="4">
        <v>0.403594821691513</v>
      </c>
      <c r="G2627" s="4" t="s">
        <v>8518</v>
      </c>
    </row>
    <row r="2628" spans="1:7">
      <c r="A2628" s="4" t="s">
        <v>20402</v>
      </c>
      <c r="B2628" s="4" t="s">
        <v>20403</v>
      </c>
      <c r="C2628" s="4" t="s">
        <v>464</v>
      </c>
      <c r="D2628" s="4">
        <v>45</v>
      </c>
      <c r="E2628" s="4" t="s">
        <v>20404</v>
      </c>
      <c r="F2628" s="4">
        <v>0.403594821691513</v>
      </c>
      <c r="G2628" s="4" t="s">
        <v>20405</v>
      </c>
    </row>
    <row r="2629" spans="1:7">
      <c r="A2629" s="4" t="s">
        <v>5851</v>
      </c>
      <c r="B2629" s="4" t="s">
        <v>5852</v>
      </c>
      <c r="C2629" s="4" t="s">
        <v>464</v>
      </c>
      <c r="D2629" s="4">
        <v>45</v>
      </c>
      <c r="E2629" s="4" t="s">
        <v>5853</v>
      </c>
      <c r="F2629" s="4">
        <v>0.403594821691513</v>
      </c>
      <c r="G2629" s="4" t="s">
        <v>5854</v>
      </c>
    </row>
    <row r="2630" spans="1:7">
      <c r="A2630" s="4" t="s">
        <v>6727</v>
      </c>
      <c r="B2630" s="4" t="s">
        <v>6728</v>
      </c>
      <c r="C2630" s="4" t="s">
        <v>464</v>
      </c>
      <c r="D2630" s="4">
        <v>45</v>
      </c>
      <c r="E2630" s="4" t="s">
        <v>6729</v>
      </c>
      <c r="F2630" s="4">
        <v>0.403594821691513</v>
      </c>
      <c r="G2630" s="4" t="s">
        <v>6730</v>
      </c>
    </row>
    <row r="2631" spans="1:7">
      <c r="A2631" s="4" t="s">
        <v>8093</v>
      </c>
      <c r="B2631" s="4" t="s">
        <v>8094</v>
      </c>
      <c r="C2631" s="4" t="s">
        <v>464</v>
      </c>
      <c r="D2631" s="4">
        <v>44</v>
      </c>
      <c r="E2631" s="4" t="s">
        <v>8095</v>
      </c>
      <c r="F2631" s="4">
        <v>0.403594821691513</v>
      </c>
      <c r="G2631" s="4" t="s">
        <v>8096</v>
      </c>
    </row>
    <row r="2632" spans="1:7">
      <c r="A2632" s="4" t="s">
        <v>9128</v>
      </c>
      <c r="B2632" s="4" t="s">
        <v>9129</v>
      </c>
      <c r="C2632" s="4" t="s">
        <v>464</v>
      </c>
      <c r="D2632" s="4">
        <v>43</v>
      </c>
      <c r="E2632" s="4" t="s">
        <v>9130</v>
      </c>
      <c r="F2632" s="4">
        <v>0.403594821691513</v>
      </c>
      <c r="G2632" s="4" t="s">
        <v>9131</v>
      </c>
    </row>
    <row r="2633" spans="1:7">
      <c r="A2633" s="4" t="s">
        <v>12565</v>
      </c>
      <c r="B2633" s="4" t="s">
        <v>12566</v>
      </c>
      <c r="C2633" s="4" t="s">
        <v>464</v>
      </c>
      <c r="D2633" s="4">
        <v>43</v>
      </c>
      <c r="E2633" s="4" t="s">
        <v>12567</v>
      </c>
      <c r="F2633" s="4">
        <v>0.403594821691513</v>
      </c>
      <c r="G2633" s="4" t="s">
        <v>12568</v>
      </c>
    </row>
    <row r="2634" spans="1:7">
      <c r="A2634" s="4" t="s">
        <v>17108</v>
      </c>
      <c r="B2634" s="4" t="s">
        <v>17109</v>
      </c>
      <c r="C2634" s="4" t="s">
        <v>464</v>
      </c>
      <c r="D2634" s="4">
        <v>42</v>
      </c>
      <c r="E2634" s="4" t="s">
        <v>17110</v>
      </c>
      <c r="F2634" s="4">
        <v>0.403594821691513</v>
      </c>
      <c r="G2634" s="4" t="s">
        <v>17111</v>
      </c>
    </row>
    <row r="2635" spans="1:7">
      <c r="A2635" s="4" t="s">
        <v>22616</v>
      </c>
      <c r="B2635" s="4" t="s">
        <v>22617</v>
      </c>
      <c r="C2635" s="4" t="s">
        <v>464</v>
      </c>
      <c r="D2635" s="4">
        <v>42</v>
      </c>
      <c r="E2635" s="4" t="s">
        <v>22618</v>
      </c>
      <c r="F2635" s="4">
        <v>0.403594821691513</v>
      </c>
      <c r="G2635" s="4" t="s">
        <v>22619</v>
      </c>
    </row>
    <row r="2636" spans="1:7">
      <c r="A2636" s="4" t="s">
        <v>9825</v>
      </c>
      <c r="B2636" s="4" t="s">
        <v>9826</v>
      </c>
      <c r="C2636" s="4" t="s">
        <v>464</v>
      </c>
      <c r="D2636" s="4">
        <v>41</v>
      </c>
      <c r="E2636" s="4" t="s">
        <v>9827</v>
      </c>
      <c r="F2636" s="4">
        <v>0.403594821691513</v>
      </c>
      <c r="G2636" s="4" t="s">
        <v>9828</v>
      </c>
    </row>
    <row r="2637" spans="1:7">
      <c r="A2637" s="4" t="s">
        <v>793</v>
      </c>
      <c r="B2637" s="4" t="s">
        <v>794</v>
      </c>
      <c r="C2637" s="4" t="s">
        <v>464</v>
      </c>
      <c r="D2637" s="4">
        <v>40</v>
      </c>
      <c r="E2637" s="4" t="s">
        <v>795</v>
      </c>
      <c r="F2637" s="4">
        <v>0.403594821691513</v>
      </c>
      <c r="G2637" s="4" t="s">
        <v>796</v>
      </c>
    </row>
    <row r="2638" spans="1:7">
      <c r="A2638" s="4" t="s">
        <v>16906</v>
      </c>
      <c r="B2638" s="4" t="s">
        <v>16907</v>
      </c>
      <c r="C2638" s="4" t="s">
        <v>464</v>
      </c>
      <c r="D2638" s="4">
        <v>40</v>
      </c>
      <c r="E2638" s="4" t="s">
        <v>16908</v>
      </c>
      <c r="F2638" s="4">
        <v>0.403594821691513</v>
      </c>
      <c r="G2638" s="4" t="s">
        <v>16909</v>
      </c>
    </row>
    <row r="2639" spans="1:7">
      <c r="A2639" s="4" t="s">
        <v>1771</v>
      </c>
      <c r="B2639" s="4" t="s">
        <v>1772</v>
      </c>
      <c r="C2639" s="4" t="s">
        <v>464</v>
      </c>
      <c r="D2639" s="4">
        <v>39</v>
      </c>
      <c r="E2639" s="4" t="s">
        <v>1773</v>
      </c>
      <c r="F2639" s="4">
        <v>0.403594821691513</v>
      </c>
      <c r="G2639" s="4" t="s">
        <v>1774</v>
      </c>
    </row>
    <row r="2640" spans="1:7">
      <c r="A2640" s="4" t="s">
        <v>19808</v>
      </c>
      <c r="B2640" s="4" t="s">
        <v>19809</v>
      </c>
      <c r="C2640" s="4" t="s">
        <v>464</v>
      </c>
      <c r="D2640" s="4">
        <v>39</v>
      </c>
      <c r="E2640" s="4" t="s">
        <v>19810</v>
      </c>
      <c r="F2640" s="4">
        <v>0.403594821691513</v>
      </c>
      <c r="G2640" s="4" t="s">
        <v>19811</v>
      </c>
    </row>
    <row r="2641" spans="1:7">
      <c r="A2641" s="4" t="s">
        <v>841</v>
      </c>
      <c r="B2641" s="4" t="s">
        <v>842</v>
      </c>
      <c r="C2641" s="4" t="s">
        <v>464</v>
      </c>
      <c r="D2641" s="4">
        <v>39</v>
      </c>
      <c r="E2641" s="4" t="s">
        <v>843</v>
      </c>
      <c r="F2641" s="4">
        <v>0.403594821691513</v>
      </c>
      <c r="G2641" s="4" t="s">
        <v>844</v>
      </c>
    </row>
    <row r="2642" spans="1:7">
      <c r="A2642" s="4" t="s">
        <v>2093</v>
      </c>
      <c r="B2642" s="4" t="s">
        <v>2094</v>
      </c>
      <c r="C2642" s="4" t="s">
        <v>464</v>
      </c>
      <c r="D2642" s="4">
        <v>38</v>
      </c>
      <c r="E2642" s="4" t="s">
        <v>2095</v>
      </c>
      <c r="F2642" s="4">
        <v>0.403594821691513</v>
      </c>
      <c r="G2642" s="4" t="s">
        <v>2096</v>
      </c>
    </row>
    <row r="2643" spans="1:7">
      <c r="A2643" s="4" t="s">
        <v>27648</v>
      </c>
      <c r="B2643" s="4" t="s">
        <v>27649</v>
      </c>
      <c r="C2643" s="4" t="s">
        <v>464</v>
      </c>
      <c r="D2643" s="4">
        <v>37</v>
      </c>
      <c r="E2643" s="4" t="s">
        <v>27650</v>
      </c>
      <c r="F2643" s="4">
        <v>0.403594821691513</v>
      </c>
      <c r="G2643" s="4" t="s">
        <v>27651</v>
      </c>
    </row>
    <row r="2644" spans="1:7">
      <c r="A2644" s="4" t="s">
        <v>24678</v>
      </c>
      <c r="B2644" s="4" t="s">
        <v>24679</v>
      </c>
      <c r="C2644" s="4" t="s">
        <v>464</v>
      </c>
      <c r="D2644" s="4">
        <v>37</v>
      </c>
      <c r="E2644" s="4" t="s">
        <v>24680</v>
      </c>
      <c r="F2644" s="4">
        <v>0.403594821691513</v>
      </c>
      <c r="G2644" s="4" t="s">
        <v>24681</v>
      </c>
    </row>
    <row r="2645" spans="1:7">
      <c r="A2645" s="4" t="s">
        <v>55373</v>
      </c>
      <c r="B2645" s="4" t="s">
        <v>55374</v>
      </c>
      <c r="C2645" s="4" t="s">
        <v>464</v>
      </c>
      <c r="D2645" s="4">
        <v>36</v>
      </c>
      <c r="E2645" s="4" t="s">
        <v>55375</v>
      </c>
      <c r="F2645" s="4">
        <v>0.403594821691513</v>
      </c>
      <c r="G2645" s="4" t="s">
        <v>55376</v>
      </c>
    </row>
    <row r="2646" spans="1:7">
      <c r="A2646" s="4" t="s">
        <v>27764</v>
      </c>
      <c r="B2646" s="4" t="s">
        <v>27765</v>
      </c>
      <c r="C2646" s="4" t="s">
        <v>464</v>
      </c>
      <c r="D2646" s="4">
        <v>36</v>
      </c>
      <c r="E2646" s="4" t="s">
        <v>27766</v>
      </c>
      <c r="F2646" s="4">
        <v>0.403594821691513</v>
      </c>
      <c r="G2646" s="4" t="s">
        <v>27767</v>
      </c>
    </row>
    <row r="2647" spans="1:7">
      <c r="A2647" s="4" t="s">
        <v>25156</v>
      </c>
      <c r="B2647" s="4" t="s">
        <v>25157</v>
      </c>
      <c r="C2647" s="4" t="s">
        <v>464</v>
      </c>
      <c r="D2647" s="4">
        <v>35</v>
      </c>
      <c r="E2647" s="4" t="s">
        <v>25158</v>
      </c>
      <c r="F2647" s="4">
        <v>0.403594821691513</v>
      </c>
      <c r="G2647" s="4" t="s">
        <v>25159</v>
      </c>
    </row>
    <row r="2648" spans="1:7">
      <c r="A2648" s="4" t="s">
        <v>7077</v>
      </c>
      <c r="B2648" s="4" t="s">
        <v>7078</v>
      </c>
      <c r="C2648" s="4" t="s">
        <v>551</v>
      </c>
      <c r="D2648" s="4">
        <v>4</v>
      </c>
      <c r="E2648" s="4" t="s">
        <v>7079</v>
      </c>
      <c r="F2648" s="4">
        <v>0.403594821691513</v>
      </c>
      <c r="G2648" s="4" t="s">
        <v>7080</v>
      </c>
    </row>
    <row r="2649" spans="1:7">
      <c r="A2649" s="4" t="s">
        <v>9342</v>
      </c>
      <c r="B2649" s="4" t="s">
        <v>9343</v>
      </c>
      <c r="C2649" s="4" t="s">
        <v>464</v>
      </c>
      <c r="D2649" s="4">
        <v>39</v>
      </c>
      <c r="E2649" s="4" t="s">
        <v>9344</v>
      </c>
      <c r="F2649" s="4">
        <v>0.403213262557983</v>
      </c>
      <c r="G2649" s="4" t="s">
        <v>9345</v>
      </c>
    </row>
    <row r="2650" spans="1:7">
      <c r="A2650" s="4" t="s">
        <v>15323</v>
      </c>
      <c r="B2650" s="4" t="s">
        <v>15324</v>
      </c>
      <c r="C2650" s="4" t="s">
        <v>464</v>
      </c>
      <c r="D2650" s="4">
        <v>46</v>
      </c>
      <c r="E2650" s="4" t="s">
        <v>15325</v>
      </c>
      <c r="F2650" s="4">
        <v>0.394668221473694</v>
      </c>
      <c r="G2650" s="4" t="s">
        <v>15326</v>
      </c>
    </row>
    <row r="2651" spans="1:7">
      <c r="A2651" s="4" t="s">
        <v>1260</v>
      </c>
      <c r="B2651" s="4" t="s">
        <v>1261</v>
      </c>
      <c r="C2651" s="4" t="s">
        <v>464</v>
      </c>
      <c r="D2651" s="4">
        <v>46</v>
      </c>
      <c r="E2651" s="4" t="s">
        <v>1262</v>
      </c>
      <c r="F2651" s="4">
        <v>0.394668221473694</v>
      </c>
      <c r="G2651" s="4" t="s">
        <v>1263</v>
      </c>
    </row>
    <row r="2652" spans="1:7">
      <c r="A2652" s="4" t="s">
        <v>6221</v>
      </c>
      <c r="B2652" s="4" t="s">
        <v>6222</v>
      </c>
      <c r="C2652" s="4" t="s">
        <v>464</v>
      </c>
      <c r="D2652" s="4">
        <v>46</v>
      </c>
      <c r="E2652" s="4" t="s">
        <v>6223</v>
      </c>
      <c r="F2652" s="4">
        <v>0.394668221473694</v>
      </c>
      <c r="G2652" s="4" t="s">
        <v>6224</v>
      </c>
    </row>
    <row r="2653" spans="1:7">
      <c r="A2653" s="4" t="s">
        <v>46192</v>
      </c>
      <c r="B2653" s="4" t="s">
        <v>46193</v>
      </c>
      <c r="C2653" s="4" t="s">
        <v>464</v>
      </c>
      <c r="D2653" s="4">
        <v>45</v>
      </c>
      <c r="E2653" s="4" t="s">
        <v>46194</v>
      </c>
      <c r="F2653" s="4">
        <v>0.394668221473694</v>
      </c>
      <c r="G2653" s="4" t="s">
        <v>46195</v>
      </c>
    </row>
    <row r="2654" spans="1:7">
      <c r="A2654" s="4" t="s">
        <v>7041</v>
      </c>
      <c r="B2654" s="4" t="s">
        <v>7042</v>
      </c>
      <c r="C2654" s="4" t="s">
        <v>464</v>
      </c>
      <c r="D2654" s="4">
        <v>45</v>
      </c>
      <c r="E2654" s="4" t="s">
        <v>7043</v>
      </c>
      <c r="F2654" s="4">
        <v>0.394668221473694</v>
      </c>
      <c r="G2654" s="4" t="s">
        <v>7044</v>
      </c>
    </row>
    <row r="2655" spans="1:7">
      <c r="A2655" s="4" t="s">
        <v>27700</v>
      </c>
      <c r="B2655" s="4" t="s">
        <v>27701</v>
      </c>
      <c r="C2655" s="4" t="s">
        <v>464</v>
      </c>
      <c r="D2655" s="4">
        <v>44</v>
      </c>
      <c r="E2655" s="4" t="s">
        <v>27702</v>
      </c>
      <c r="F2655" s="4">
        <v>0.394668221473694</v>
      </c>
      <c r="G2655" s="4" t="s">
        <v>27703</v>
      </c>
    </row>
    <row r="2656" spans="1:7">
      <c r="A2656" s="4" t="s">
        <v>20865</v>
      </c>
      <c r="B2656" s="4" t="s">
        <v>20866</v>
      </c>
      <c r="C2656" s="4" t="s">
        <v>464</v>
      </c>
      <c r="D2656" s="4">
        <v>43</v>
      </c>
      <c r="E2656" s="4" t="s">
        <v>20867</v>
      </c>
      <c r="F2656" s="4">
        <v>0.394668221473694</v>
      </c>
      <c r="G2656" s="4" t="s">
        <v>20868</v>
      </c>
    </row>
    <row r="2657" spans="1:7">
      <c r="A2657" s="4" t="s">
        <v>34778</v>
      </c>
      <c r="B2657" s="4" t="s">
        <v>34779</v>
      </c>
      <c r="C2657" s="4" t="s">
        <v>464</v>
      </c>
      <c r="D2657" s="4">
        <v>43</v>
      </c>
      <c r="E2657" s="4" t="s">
        <v>34780</v>
      </c>
      <c r="F2657" s="4">
        <v>0.394668221473694</v>
      </c>
      <c r="G2657" s="4" t="s">
        <v>34781</v>
      </c>
    </row>
    <row r="2658" spans="1:7">
      <c r="A2658" s="4" t="s">
        <v>16989</v>
      </c>
      <c r="B2658" s="4" t="s">
        <v>16990</v>
      </c>
      <c r="C2658" s="4" t="s">
        <v>464</v>
      </c>
      <c r="D2658" s="4">
        <v>42</v>
      </c>
      <c r="E2658" s="4" t="s">
        <v>16991</v>
      </c>
      <c r="F2658" s="4">
        <v>0.394668221473694</v>
      </c>
      <c r="G2658" s="4" t="s">
        <v>16992</v>
      </c>
    </row>
    <row r="2659" spans="1:7">
      <c r="A2659" s="4" t="s">
        <v>38519</v>
      </c>
      <c r="B2659" s="4" t="s">
        <v>38520</v>
      </c>
      <c r="C2659" s="4" t="s">
        <v>464</v>
      </c>
      <c r="D2659" s="4">
        <v>40</v>
      </c>
      <c r="E2659" s="4" t="s">
        <v>38521</v>
      </c>
      <c r="F2659" s="4">
        <v>0.394668221473694</v>
      </c>
      <c r="G2659" s="4" t="s">
        <v>38522</v>
      </c>
    </row>
    <row r="2660" spans="1:7">
      <c r="A2660" s="4" t="s">
        <v>15063</v>
      </c>
      <c r="B2660" s="4" t="s">
        <v>15064</v>
      </c>
      <c r="C2660" s="4" t="s">
        <v>464</v>
      </c>
      <c r="D2660" s="4">
        <v>40</v>
      </c>
      <c r="E2660" s="4" t="s">
        <v>15065</v>
      </c>
      <c r="F2660" s="4">
        <v>0.394668221473694</v>
      </c>
      <c r="G2660" s="4" t="s">
        <v>15066</v>
      </c>
    </row>
    <row r="2661" spans="1:7">
      <c r="A2661" s="4" t="s">
        <v>26027</v>
      </c>
      <c r="B2661" s="4" t="s">
        <v>26028</v>
      </c>
      <c r="C2661" s="4" t="s">
        <v>464</v>
      </c>
      <c r="D2661" s="4">
        <v>40</v>
      </c>
      <c r="E2661" s="4" t="s">
        <v>26029</v>
      </c>
      <c r="F2661" s="4">
        <v>0.394668221473694</v>
      </c>
      <c r="G2661" s="4" t="s">
        <v>26030</v>
      </c>
    </row>
    <row r="2662" spans="1:7">
      <c r="A2662" s="4" t="s">
        <v>48839</v>
      </c>
      <c r="B2662" s="4" t="s">
        <v>48840</v>
      </c>
      <c r="C2662" s="4" t="s">
        <v>464</v>
      </c>
      <c r="D2662" s="4">
        <v>39</v>
      </c>
      <c r="E2662" s="4" t="s">
        <v>48841</v>
      </c>
      <c r="F2662" s="4">
        <v>0.394668221473694</v>
      </c>
      <c r="G2662" s="4" t="s">
        <v>48842</v>
      </c>
    </row>
    <row r="2663" spans="1:7">
      <c r="A2663" s="4" t="s">
        <v>36665</v>
      </c>
      <c r="B2663" s="4" t="s">
        <v>36666</v>
      </c>
      <c r="C2663" s="4" t="s">
        <v>464</v>
      </c>
      <c r="D2663" s="4">
        <v>38</v>
      </c>
      <c r="E2663" s="4" t="s">
        <v>36667</v>
      </c>
      <c r="F2663" s="4">
        <v>0.394668221473694</v>
      </c>
      <c r="G2663" s="4" t="s">
        <v>36668</v>
      </c>
    </row>
    <row r="2664" spans="1:7">
      <c r="A2664" s="4" t="s">
        <v>55377</v>
      </c>
      <c r="B2664" s="4" t="s">
        <v>55378</v>
      </c>
      <c r="C2664" s="4" t="s">
        <v>464</v>
      </c>
      <c r="D2664" s="4">
        <v>36</v>
      </c>
      <c r="E2664" s="4" t="s">
        <v>55379</v>
      </c>
      <c r="F2664" s="4">
        <v>0.394668221473694</v>
      </c>
      <c r="G2664" s="4" t="s">
        <v>55380</v>
      </c>
    </row>
    <row r="2665" spans="1:7">
      <c r="A2665" s="4" t="s">
        <v>39968</v>
      </c>
      <c r="B2665" s="4" t="s">
        <v>39969</v>
      </c>
      <c r="C2665" s="4" t="s">
        <v>464</v>
      </c>
      <c r="D2665" s="4">
        <v>36</v>
      </c>
      <c r="E2665" s="4" t="s">
        <v>39970</v>
      </c>
      <c r="F2665" s="4">
        <v>0.394668221473694</v>
      </c>
      <c r="G2665" s="4" t="s">
        <v>39971</v>
      </c>
    </row>
    <row r="2666" spans="1:7">
      <c r="A2666" s="4" t="s">
        <v>55381</v>
      </c>
      <c r="B2666" s="4" t="s">
        <v>55382</v>
      </c>
      <c r="C2666" s="4" t="s">
        <v>464</v>
      </c>
      <c r="D2666" s="4">
        <v>35</v>
      </c>
      <c r="E2666" s="4" t="s">
        <v>55383</v>
      </c>
      <c r="F2666" s="4">
        <v>0.394668221473694</v>
      </c>
      <c r="G2666" s="4" t="s">
        <v>55384</v>
      </c>
    </row>
    <row r="2667" spans="1:7">
      <c r="A2667" s="4" t="s">
        <v>38875</v>
      </c>
      <c r="B2667" s="4" t="s">
        <v>38876</v>
      </c>
      <c r="C2667" s="4" t="s">
        <v>464</v>
      </c>
      <c r="D2667" s="4">
        <v>33</v>
      </c>
      <c r="E2667" s="4" t="s">
        <v>38877</v>
      </c>
      <c r="F2667" s="4">
        <v>0.394668221473694</v>
      </c>
      <c r="G2667" s="4" t="s">
        <v>38878</v>
      </c>
    </row>
    <row r="2668" spans="1:7">
      <c r="A2668" s="4" t="s">
        <v>34323</v>
      </c>
      <c r="B2668" s="4" t="s">
        <v>34324</v>
      </c>
      <c r="C2668" s="4" t="s">
        <v>464</v>
      </c>
      <c r="D2668" s="4">
        <v>32</v>
      </c>
      <c r="E2668" s="4" t="s">
        <v>34325</v>
      </c>
      <c r="F2668" s="4">
        <v>0.394668221473694</v>
      </c>
      <c r="G2668" s="4" t="s">
        <v>34326</v>
      </c>
    </row>
    <row r="2669" spans="1:7">
      <c r="A2669" s="4" t="s">
        <v>9737</v>
      </c>
      <c r="B2669" s="4" t="s">
        <v>9738</v>
      </c>
      <c r="C2669" s="4" t="s">
        <v>551</v>
      </c>
      <c r="D2669" s="4">
        <v>21</v>
      </c>
      <c r="E2669" s="4" t="s">
        <v>9739</v>
      </c>
      <c r="F2669" s="4">
        <v>0.394668221473694</v>
      </c>
      <c r="G2669" s="4" t="s">
        <v>9740</v>
      </c>
    </row>
    <row r="2670" spans="1:7">
      <c r="A2670" s="4" t="s">
        <v>14440</v>
      </c>
      <c r="B2670" s="4" t="s">
        <v>14441</v>
      </c>
      <c r="C2670" s="4" t="s">
        <v>551</v>
      </c>
      <c r="D2670" s="4">
        <v>20</v>
      </c>
      <c r="E2670" s="4" t="s">
        <v>14442</v>
      </c>
      <c r="F2670" s="4">
        <v>0.394668221473694</v>
      </c>
      <c r="G2670" s="4" t="s">
        <v>14443</v>
      </c>
    </row>
    <row r="2671" spans="1:7">
      <c r="A2671" s="4" t="s">
        <v>28936</v>
      </c>
      <c r="B2671" s="4" t="s">
        <v>28937</v>
      </c>
      <c r="C2671" s="4" t="s">
        <v>4103</v>
      </c>
      <c r="D2671" s="4">
        <v>19</v>
      </c>
      <c r="E2671" s="4" t="s">
        <v>28938</v>
      </c>
      <c r="F2671" s="4">
        <v>0.394668221473694</v>
      </c>
      <c r="G2671" s="4" t="s">
        <v>28939</v>
      </c>
    </row>
    <row r="2672" spans="1:7">
      <c r="A2672" s="4" t="s">
        <v>23620</v>
      </c>
      <c r="B2672" s="4" t="s">
        <v>23621</v>
      </c>
      <c r="C2672" s="4" t="s">
        <v>464</v>
      </c>
      <c r="D2672" s="4">
        <v>48</v>
      </c>
      <c r="E2672" s="4" t="s">
        <v>23622</v>
      </c>
      <c r="F2672" s="4">
        <v>0.381174266338348</v>
      </c>
      <c r="G2672" s="4" t="s">
        <v>23623</v>
      </c>
    </row>
    <row r="2673" spans="1:7">
      <c r="A2673" s="4" t="s">
        <v>14296</v>
      </c>
      <c r="B2673" s="4" t="s">
        <v>14297</v>
      </c>
      <c r="C2673" s="4" t="s">
        <v>464</v>
      </c>
      <c r="D2673" s="4">
        <v>46</v>
      </c>
      <c r="E2673" s="4" t="s">
        <v>14298</v>
      </c>
      <c r="F2673" s="4">
        <v>0.381174266338348</v>
      </c>
      <c r="G2673" s="4" t="s">
        <v>14299</v>
      </c>
    </row>
    <row r="2674" spans="1:7">
      <c r="A2674" s="4" t="s">
        <v>8810</v>
      </c>
      <c r="B2674" s="4" t="s">
        <v>8811</v>
      </c>
      <c r="C2674" s="4" t="s">
        <v>464</v>
      </c>
      <c r="D2674" s="4">
        <v>42</v>
      </c>
      <c r="E2674" s="4" t="s">
        <v>8812</v>
      </c>
      <c r="F2674" s="4">
        <v>0.381174266338348</v>
      </c>
      <c r="G2674" s="4" t="s">
        <v>8813</v>
      </c>
    </row>
    <row r="2675" spans="1:7">
      <c r="A2675" s="4" t="s">
        <v>5368</v>
      </c>
      <c r="B2675" s="4" t="s">
        <v>5369</v>
      </c>
      <c r="C2675" s="4" t="s">
        <v>464</v>
      </c>
      <c r="D2675" s="4">
        <v>42</v>
      </c>
      <c r="E2675" s="4" t="s">
        <v>5370</v>
      </c>
      <c r="F2675" s="4">
        <v>0.381174266338348</v>
      </c>
      <c r="G2675" s="4" t="s">
        <v>5371</v>
      </c>
    </row>
    <row r="2676" spans="1:7">
      <c r="A2676" s="4" t="s">
        <v>13478</v>
      </c>
      <c r="B2676" s="4" t="s">
        <v>13479</v>
      </c>
      <c r="C2676" s="4" t="s">
        <v>464</v>
      </c>
      <c r="D2676" s="4">
        <v>41</v>
      </c>
      <c r="E2676" s="4" t="s">
        <v>13480</v>
      </c>
      <c r="F2676" s="4">
        <v>0.381174266338348</v>
      </c>
      <c r="G2676" s="4" t="s">
        <v>13481</v>
      </c>
    </row>
    <row r="2677" spans="1:7">
      <c r="A2677" s="4" t="s">
        <v>3896</v>
      </c>
      <c r="B2677" s="4" t="s">
        <v>3897</v>
      </c>
      <c r="C2677" s="4" t="s">
        <v>464</v>
      </c>
      <c r="D2677" s="4">
        <v>40</v>
      </c>
      <c r="E2677" s="4" t="s">
        <v>3898</v>
      </c>
      <c r="F2677" s="4">
        <v>0.381174266338348</v>
      </c>
      <c r="G2677" s="4" t="s">
        <v>3899</v>
      </c>
    </row>
    <row r="2678" spans="1:7">
      <c r="A2678" s="4" t="s">
        <v>16635</v>
      </c>
      <c r="B2678" s="4" t="s">
        <v>16636</v>
      </c>
      <c r="C2678" s="4" t="s">
        <v>464</v>
      </c>
      <c r="D2678" s="4">
        <v>40</v>
      </c>
      <c r="E2678" s="4" t="s">
        <v>16637</v>
      </c>
      <c r="F2678" s="4">
        <v>0.381174266338348</v>
      </c>
      <c r="G2678" s="4" t="s">
        <v>16638</v>
      </c>
    </row>
    <row r="2679" spans="1:7">
      <c r="A2679" s="4" t="s">
        <v>5073</v>
      </c>
      <c r="B2679" s="4" t="s">
        <v>5074</v>
      </c>
      <c r="C2679" s="4" t="s">
        <v>464</v>
      </c>
      <c r="D2679" s="4">
        <v>39</v>
      </c>
      <c r="E2679" s="4" t="s">
        <v>5075</v>
      </c>
      <c r="F2679" s="4">
        <v>0.381174266338348</v>
      </c>
      <c r="G2679" s="4" t="s">
        <v>5076</v>
      </c>
    </row>
    <row r="2680" spans="1:7">
      <c r="A2680" s="4" t="s">
        <v>4867</v>
      </c>
      <c r="B2680" s="4" t="s">
        <v>4868</v>
      </c>
      <c r="C2680" s="4" t="s">
        <v>464</v>
      </c>
      <c r="D2680" s="4">
        <v>38</v>
      </c>
      <c r="E2680" s="4" t="s">
        <v>4869</v>
      </c>
      <c r="F2680" s="4">
        <v>0.381174266338348</v>
      </c>
      <c r="G2680" s="4" t="s">
        <v>4870</v>
      </c>
    </row>
    <row r="2681" spans="1:7">
      <c r="A2681" s="4" t="s">
        <v>9769</v>
      </c>
      <c r="B2681" s="4" t="s">
        <v>9770</v>
      </c>
      <c r="C2681" s="4" t="s">
        <v>464</v>
      </c>
      <c r="D2681" s="4">
        <v>38</v>
      </c>
      <c r="E2681" s="4" t="s">
        <v>9771</v>
      </c>
      <c r="F2681" s="4">
        <v>0.381174266338348</v>
      </c>
      <c r="G2681" s="4" t="s">
        <v>9772</v>
      </c>
    </row>
    <row r="2682" spans="1:7">
      <c r="A2682" s="4" t="s">
        <v>9497</v>
      </c>
      <c r="B2682" s="4" t="s">
        <v>9498</v>
      </c>
      <c r="C2682" s="4" t="s">
        <v>464</v>
      </c>
      <c r="D2682" s="4">
        <v>37</v>
      </c>
      <c r="E2682" s="4" t="s">
        <v>9499</v>
      </c>
      <c r="F2682" s="4">
        <v>0.381174266338348</v>
      </c>
      <c r="G2682" s="4" t="s">
        <v>9500</v>
      </c>
    </row>
    <row r="2683" spans="1:7">
      <c r="A2683" s="4" t="s">
        <v>11267</v>
      </c>
      <c r="B2683" s="4" t="s">
        <v>11268</v>
      </c>
      <c r="C2683" s="4" t="s">
        <v>464</v>
      </c>
      <c r="D2683" s="4">
        <v>31</v>
      </c>
      <c r="E2683" s="4" t="s">
        <v>11269</v>
      </c>
      <c r="F2683" s="4">
        <v>0.381174266338348</v>
      </c>
      <c r="G2683" s="4" t="s">
        <v>11270</v>
      </c>
    </row>
    <row r="2684" spans="1:7">
      <c r="A2684" s="4" t="s">
        <v>4791</v>
      </c>
      <c r="B2684" s="4" t="s">
        <v>4792</v>
      </c>
      <c r="C2684" s="4" t="s">
        <v>464</v>
      </c>
      <c r="D2684" s="4">
        <v>50</v>
      </c>
      <c r="E2684" s="4" t="s">
        <v>4793</v>
      </c>
      <c r="F2684" s="4">
        <v>0.371315598487854</v>
      </c>
      <c r="G2684" s="4" t="s">
        <v>4794</v>
      </c>
    </row>
    <row r="2685" spans="1:7">
      <c r="A2685" s="4" t="s">
        <v>574</v>
      </c>
      <c r="B2685" s="4" t="s">
        <v>575</v>
      </c>
      <c r="C2685" s="4" t="s">
        <v>464</v>
      </c>
      <c r="D2685" s="4">
        <v>49</v>
      </c>
      <c r="E2685" s="4" t="s">
        <v>576</v>
      </c>
      <c r="F2685" s="4">
        <v>0.371315598487854</v>
      </c>
      <c r="G2685" s="4" t="s">
        <v>577</v>
      </c>
    </row>
    <row r="2686" spans="1:7">
      <c r="A2686" s="4" t="s">
        <v>372</v>
      </c>
      <c r="B2686" s="4" t="s">
        <v>9331</v>
      </c>
      <c r="C2686" s="4" t="s">
        <v>464</v>
      </c>
      <c r="D2686" s="4">
        <v>49</v>
      </c>
      <c r="E2686" s="4" t="s">
        <v>9332</v>
      </c>
      <c r="F2686" s="4">
        <v>0.371315598487854</v>
      </c>
      <c r="G2686" s="4" t="s">
        <v>9333</v>
      </c>
    </row>
    <row r="2687" spans="1:7">
      <c r="A2687" s="4" t="s">
        <v>314</v>
      </c>
      <c r="B2687" s="4" t="s">
        <v>590</v>
      </c>
      <c r="C2687" s="4" t="s">
        <v>464</v>
      </c>
      <c r="D2687" s="4">
        <v>49</v>
      </c>
      <c r="E2687" s="4" t="s">
        <v>591</v>
      </c>
      <c r="F2687" s="4">
        <v>0.371315598487854</v>
      </c>
      <c r="G2687" s="4" t="s">
        <v>592</v>
      </c>
    </row>
    <row r="2688" spans="1:7">
      <c r="A2688" s="4" t="s">
        <v>3852</v>
      </c>
      <c r="B2688" s="4" t="s">
        <v>3853</v>
      </c>
      <c r="C2688" s="4" t="s">
        <v>464</v>
      </c>
      <c r="D2688" s="4">
        <v>47</v>
      </c>
      <c r="E2688" s="4" t="s">
        <v>3854</v>
      </c>
      <c r="F2688" s="4">
        <v>0.371315598487854</v>
      </c>
      <c r="G2688" s="4" t="s">
        <v>3855</v>
      </c>
    </row>
    <row r="2689" spans="1:7">
      <c r="A2689" s="4" t="s">
        <v>9873</v>
      </c>
      <c r="B2689" s="4" t="s">
        <v>9874</v>
      </c>
      <c r="C2689" s="4" t="s">
        <v>464</v>
      </c>
      <c r="D2689" s="4">
        <v>46</v>
      </c>
      <c r="E2689" s="4" t="s">
        <v>9875</v>
      </c>
      <c r="F2689" s="4">
        <v>0.371315598487854</v>
      </c>
      <c r="G2689" s="4" t="s">
        <v>9876</v>
      </c>
    </row>
    <row r="2690" spans="1:7">
      <c r="A2690" s="4" t="s">
        <v>2350</v>
      </c>
      <c r="B2690" s="4" t="s">
        <v>2351</v>
      </c>
      <c r="C2690" s="4" t="s">
        <v>464</v>
      </c>
      <c r="D2690" s="4">
        <v>46</v>
      </c>
      <c r="E2690" s="4" t="s">
        <v>2352</v>
      </c>
      <c r="F2690" s="4">
        <v>0.371315598487854</v>
      </c>
      <c r="G2690" s="4" t="s">
        <v>2353</v>
      </c>
    </row>
    <row r="2691" spans="1:7">
      <c r="A2691" s="4" t="s">
        <v>2482</v>
      </c>
      <c r="B2691" s="4" t="s">
        <v>2483</v>
      </c>
      <c r="C2691" s="4" t="s">
        <v>464</v>
      </c>
      <c r="D2691" s="4">
        <v>45</v>
      </c>
      <c r="E2691" s="4" t="s">
        <v>2484</v>
      </c>
      <c r="F2691" s="4">
        <v>0.371315598487854</v>
      </c>
      <c r="G2691" s="4" t="s">
        <v>2485</v>
      </c>
    </row>
    <row r="2692" spans="1:7">
      <c r="A2692" s="4" t="s">
        <v>16547</v>
      </c>
      <c r="B2692" s="4" t="s">
        <v>16548</v>
      </c>
      <c r="C2692" s="4" t="s">
        <v>464</v>
      </c>
      <c r="D2692" s="4">
        <v>45</v>
      </c>
      <c r="E2692" s="4" t="s">
        <v>16549</v>
      </c>
      <c r="F2692" s="4">
        <v>0.371315598487854</v>
      </c>
      <c r="G2692" s="4" t="s">
        <v>16550</v>
      </c>
    </row>
    <row r="2693" spans="1:7">
      <c r="A2693" s="4" t="s">
        <v>6937</v>
      </c>
      <c r="B2693" s="4" t="s">
        <v>6938</v>
      </c>
      <c r="C2693" s="4" t="s">
        <v>464</v>
      </c>
      <c r="D2693" s="4">
        <v>45</v>
      </c>
      <c r="E2693" s="4" t="s">
        <v>6939</v>
      </c>
      <c r="F2693" s="4">
        <v>0.371315598487854</v>
      </c>
      <c r="G2693" s="4" t="s">
        <v>6940</v>
      </c>
    </row>
    <row r="2694" spans="1:7">
      <c r="A2694" s="4" t="s">
        <v>6973</v>
      </c>
      <c r="B2694" s="4" t="s">
        <v>6974</v>
      </c>
      <c r="C2694" s="4" t="s">
        <v>464</v>
      </c>
      <c r="D2694" s="4">
        <v>44</v>
      </c>
      <c r="E2694" s="4" t="s">
        <v>6975</v>
      </c>
      <c r="F2694" s="4">
        <v>0.371315598487854</v>
      </c>
      <c r="G2694" s="4" t="s">
        <v>6976</v>
      </c>
    </row>
    <row r="2695" spans="1:7">
      <c r="A2695" s="4" t="s">
        <v>16175</v>
      </c>
      <c r="B2695" s="4" t="s">
        <v>16176</v>
      </c>
      <c r="C2695" s="4" t="s">
        <v>464</v>
      </c>
      <c r="D2695" s="4">
        <v>44</v>
      </c>
      <c r="E2695" s="4" t="s">
        <v>16177</v>
      </c>
      <c r="F2695" s="4">
        <v>0.371315598487854</v>
      </c>
      <c r="G2695" s="4" t="s">
        <v>16178</v>
      </c>
    </row>
    <row r="2696" spans="1:7">
      <c r="A2696" s="4" t="s">
        <v>14312</v>
      </c>
      <c r="B2696" s="4" t="s">
        <v>14313</v>
      </c>
      <c r="C2696" s="4" t="s">
        <v>464</v>
      </c>
      <c r="D2696" s="4">
        <v>42</v>
      </c>
      <c r="E2696" s="4" t="s">
        <v>14314</v>
      </c>
      <c r="F2696" s="4">
        <v>0.371315598487854</v>
      </c>
      <c r="G2696" s="4" t="s">
        <v>14315</v>
      </c>
    </row>
    <row r="2697" spans="1:7">
      <c r="A2697" s="4" t="s">
        <v>11522</v>
      </c>
      <c r="B2697" s="4" t="s">
        <v>11523</v>
      </c>
      <c r="C2697" s="4" t="s">
        <v>464</v>
      </c>
      <c r="D2697" s="4">
        <v>42</v>
      </c>
      <c r="E2697" s="4" t="s">
        <v>11524</v>
      </c>
      <c r="F2697" s="4">
        <v>0.371315598487854</v>
      </c>
      <c r="G2697" s="4" t="s">
        <v>11525</v>
      </c>
    </row>
    <row r="2698" spans="1:7">
      <c r="A2698" s="4" t="s">
        <v>16187</v>
      </c>
      <c r="B2698" s="4" t="s">
        <v>16188</v>
      </c>
      <c r="C2698" s="4" t="s">
        <v>464</v>
      </c>
      <c r="D2698" s="4">
        <v>42</v>
      </c>
      <c r="E2698" s="4" t="s">
        <v>16189</v>
      </c>
      <c r="F2698" s="4">
        <v>0.371315598487854</v>
      </c>
      <c r="G2698" s="4" t="s">
        <v>16190</v>
      </c>
    </row>
    <row r="2699" spans="1:7">
      <c r="A2699" s="4" t="s">
        <v>21124</v>
      </c>
      <c r="B2699" s="4" t="s">
        <v>21125</v>
      </c>
      <c r="C2699" s="4" t="s">
        <v>464</v>
      </c>
      <c r="D2699" s="4">
        <v>41</v>
      </c>
      <c r="E2699" s="4" t="s">
        <v>21126</v>
      </c>
      <c r="F2699" s="4">
        <v>0.371315598487854</v>
      </c>
      <c r="G2699" s="4" t="s">
        <v>21127</v>
      </c>
    </row>
    <row r="2700" spans="1:7">
      <c r="A2700" s="4" t="s">
        <v>1171</v>
      </c>
      <c r="B2700" s="4" t="s">
        <v>1172</v>
      </c>
      <c r="C2700" s="4" t="s">
        <v>464</v>
      </c>
      <c r="D2700" s="4">
        <v>38</v>
      </c>
      <c r="E2700" s="4" t="s">
        <v>1173</v>
      </c>
      <c r="F2700" s="4">
        <v>0.371315598487854</v>
      </c>
      <c r="G2700" s="4" t="s">
        <v>1174</v>
      </c>
    </row>
    <row r="2701" spans="1:7">
      <c r="A2701" s="4" t="s">
        <v>8735</v>
      </c>
      <c r="B2701" s="4" t="s">
        <v>8736</v>
      </c>
      <c r="C2701" s="4" t="s">
        <v>464</v>
      </c>
      <c r="D2701" s="4">
        <v>34</v>
      </c>
      <c r="E2701" s="4" t="s">
        <v>8737</v>
      </c>
      <c r="F2701" s="4">
        <v>0.371315598487854</v>
      </c>
      <c r="G2701" s="4" t="s">
        <v>8738</v>
      </c>
    </row>
    <row r="2702" spans="1:7">
      <c r="A2702" s="4" t="s">
        <v>9208</v>
      </c>
      <c r="B2702" s="4" t="s">
        <v>9209</v>
      </c>
      <c r="C2702" s="4" t="s">
        <v>464</v>
      </c>
      <c r="D2702" s="4">
        <v>46</v>
      </c>
      <c r="E2702" s="4" t="s">
        <v>9210</v>
      </c>
      <c r="F2702" s="4">
        <v>0.357428073883057</v>
      </c>
      <c r="G2702" s="4" t="s">
        <v>9211</v>
      </c>
    </row>
    <row r="2703" spans="1:7">
      <c r="A2703" s="4" t="s">
        <v>20190</v>
      </c>
      <c r="B2703" s="4" t="s">
        <v>20191</v>
      </c>
      <c r="C2703" s="4" t="s">
        <v>464</v>
      </c>
      <c r="D2703" s="4">
        <v>42</v>
      </c>
      <c r="E2703" s="4" t="s">
        <v>20192</v>
      </c>
      <c r="F2703" s="4">
        <v>0.357428073883057</v>
      </c>
      <c r="G2703" s="4" t="s">
        <v>20193</v>
      </c>
    </row>
    <row r="2704" spans="1:7">
      <c r="A2704" s="4" t="s">
        <v>41914</v>
      </c>
      <c r="B2704" s="4" t="s">
        <v>41915</v>
      </c>
      <c r="C2704" s="4" t="s">
        <v>464</v>
      </c>
      <c r="D2704" s="4">
        <v>41</v>
      </c>
      <c r="E2704" s="4" t="s">
        <v>41916</v>
      </c>
      <c r="F2704" s="4">
        <v>0.357428073883057</v>
      </c>
      <c r="G2704" s="4" t="s">
        <v>41917</v>
      </c>
    </row>
    <row r="2705" spans="1:7">
      <c r="A2705" s="4" t="s">
        <v>29335</v>
      </c>
      <c r="B2705" s="4" t="s">
        <v>29336</v>
      </c>
      <c r="C2705" s="4" t="s">
        <v>464</v>
      </c>
      <c r="D2705" s="4">
        <v>40</v>
      </c>
      <c r="E2705" s="4" t="s">
        <v>29337</v>
      </c>
      <c r="F2705" s="4">
        <v>0.357428073883057</v>
      </c>
      <c r="G2705" s="4" t="s">
        <v>29338</v>
      </c>
    </row>
    <row r="2706" spans="1:7">
      <c r="A2706" s="4" t="s">
        <v>55385</v>
      </c>
      <c r="B2706" s="4" t="s">
        <v>55386</v>
      </c>
      <c r="C2706" s="4" t="s">
        <v>4103</v>
      </c>
      <c r="D2706" s="4">
        <v>6</v>
      </c>
      <c r="E2706" s="4" t="s">
        <v>55387</v>
      </c>
      <c r="F2706" s="4">
        <v>0.357428073883057</v>
      </c>
      <c r="G2706" s="4" t="s">
        <v>55388</v>
      </c>
    </row>
    <row r="2707" spans="1:7">
      <c r="A2707" s="4" t="s">
        <v>20106</v>
      </c>
      <c r="B2707" s="4" t="s">
        <v>20107</v>
      </c>
      <c r="C2707" s="4" t="s">
        <v>464</v>
      </c>
      <c r="D2707" s="4">
        <v>49</v>
      </c>
      <c r="E2707" s="4" t="s">
        <v>20108</v>
      </c>
      <c r="F2707" s="4">
        <v>0.35309836268425</v>
      </c>
      <c r="G2707" s="4" t="s">
        <v>20109</v>
      </c>
    </row>
    <row r="2708" spans="1:7">
      <c r="A2708" s="4" t="s">
        <v>26969</v>
      </c>
      <c r="B2708" s="4" t="s">
        <v>26970</v>
      </c>
      <c r="C2708" s="4" t="s">
        <v>464</v>
      </c>
      <c r="D2708" s="4">
        <v>45</v>
      </c>
      <c r="E2708" s="4" t="s">
        <v>26971</v>
      </c>
      <c r="F2708" s="4">
        <v>0.35309836268425</v>
      </c>
      <c r="G2708" s="4" t="s">
        <v>26972</v>
      </c>
    </row>
    <row r="2709" spans="1:7">
      <c r="A2709" s="4" t="s">
        <v>31820</v>
      </c>
      <c r="B2709" s="4" t="s">
        <v>31821</v>
      </c>
      <c r="C2709" s="4" t="s">
        <v>464</v>
      </c>
      <c r="D2709" s="4">
        <v>43</v>
      </c>
      <c r="E2709" s="4" t="s">
        <v>31822</v>
      </c>
      <c r="F2709" s="4">
        <v>0.35309836268425</v>
      </c>
      <c r="G2709" s="4" t="s">
        <v>31823</v>
      </c>
    </row>
    <row r="2710" spans="1:7">
      <c r="A2710" s="4" t="s">
        <v>14392</v>
      </c>
      <c r="B2710" s="4" t="s">
        <v>14393</v>
      </c>
      <c r="C2710" s="4" t="s">
        <v>464</v>
      </c>
      <c r="D2710" s="4">
        <v>42</v>
      </c>
      <c r="E2710" s="4" t="s">
        <v>14394</v>
      </c>
      <c r="F2710" s="4">
        <v>0.35309836268425</v>
      </c>
      <c r="G2710" s="4" t="s">
        <v>14395</v>
      </c>
    </row>
    <row r="2711" spans="1:7">
      <c r="A2711" s="4" t="s">
        <v>31680</v>
      </c>
      <c r="B2711" s="4" t="s">
        <v>31681</v>
      </c>
      <c r="C2711" s="4" t="s">
        <v>464</v>
      </c>
      <c r="D2711" s="4">
        <v>42</v>
      </c>
      <c r="E2711" s="4" t="s">
        <v>31682</v>
      </c>
      <c r="F2711" s="4">
        <v>0.35309836268425</v>
      </c>
      <c r="G2711" s="4" t="s">
        <v>31683</v>
      </c>
    </row>
    <row r="2712" spans="1:7">
      <c r="A2712" s="4" t="s">
        <v>28428</v>
      </c>
      <c r="B2712" s="4" t="s">
        <v>28429</v>
      </c>
      <c r="C2712" s="4" t="s">
        <v>464</v>
      </c>
      <c r="D2712" s="4">
        <v>42</v>
      </c>
      <c r="E2712" s="4" t="s">
        <v>28430</v>
      </c>
      <c r="F2712" s="4">
        <v>0.35309836268425</v>
      </c>
      <c r="G2712" s="4" t="s">
        <v>28431</v>
      </c>
    </row>
    <row r="2713" spans="1:7">
      <c r="A2713" s="4" t="s">
        <v>17033</v>
      </c>
      <c r="B2713" s="4" t="s">
        <v>17034</v>
      </c>
      <c r="C2713" s="4" t="s">
        <v>464</v>
      </c>
      <c r="D2713" s="4">
        <v>41</v>
      </c>
      <c r="E2713" s="4" t="s">
        <v>17035</v>
      </c>
      <c r="F2713" s="4">
        <v>0.35309836268425</v>
      </c>
      <c r="G2713" s="4" t="s">
        <v>17036</v>
      </c>
    </row>
    <row r="2714" spans="1:7">
      <c r="A2714" s="4" t="s">
        <v>31944</v>
      </c>
      <c r="B2714" s="4" t="s">
        <v>31945</v>
      </c>
      <c r="C2714" s="4" t="s">
        <v>464</v>
      </c>
      <c r="D2714" s="4">
        <v>40</v>
      </c>
      <c r="E2714" s="4" t="s">
        <v>31946</v>
      </c>
      <c r="F2714" s="4">
        <v>0.35309836268425</v>
      </c>
      <c r="G2714" s="4" t="s">
        <v>31947</v>
      </c>
    </row>
    <row r="2715" spans="1:7">
      <c r="A2715" s="4" t="s">
        <v>23884</v>
      </c>
      <c r="B2715" s="4" t="s">
        <v>23885</v>
      </c>
      <c r="C2715" s="4" t="s">
        <v>464</v>
      </c>
      <c r="D2715" s="4">
        <v>40</v>
      </c>
      <c r="E2715" s="4" t="s">
        <v>23886</v>
      </c>
      <c r="F2715" s="4">
        <v>0.35309836268425</v>
      </c>
      <c r="G2715" s="4" t="s">
        <v>23887</v>
      </c>
    </row>
    <row r="2716" spans="1:7">
      <c r="A2716" s="4" t="s">
        <v>833</v>
      </c>
      <c r="B2716" s="4" t="s">
        <v>834</v>
      </c>
      <c r="C2716" s="4" t="s">
        <v>464</v>
      </c>
      <c r="D2716" s="4">
        <v>39</v>
      </c>
      <c r="E2716" s="4" t="s">
        <v>835</v>
      </c>
      <c r="F2716" s="4">
        <v>0.35309836268425</v>
      </c>
      <c r="G2716" s="4" t="s">
        <v>836</v>
      </c>
    </row>
    <row r="2717" spans="1:7">
      <c r="A2717" s="4" t="s">
        <v>49155</v>
      </c>
      <c r="B2717" s="4" t="s">
        <v>49156</v>
      </c>
      <c r="C2717" s="4" t="s">
        <v>464</v>
      </c>
      <c r="D2717" s="4">
        <v>39</v>
      </c>
      <c r="E2717" s="4" t="s">
        <v>49157</v>
      </c>
      <c r="F2717" s="4">
        <v>0.35309836268425</v>
      </c>
      <c r="G2717" s="4" t="s">
        <v>49158</v>
      </c>
    </row>
    <row r="2718" spans="1:7">
      <c r="A2718" s="4" t="s">
        <v>877</v>
      </c>
      <c r="B2718" s="4" t="s">
        <v>878</v>
      </c>
      <c r="C2718" s="4" t="s">
        <v>464</v>
      </c>
      <c r="D2718" s="4">
        <v>38</v>
      </c>
      <c r="E2718" s="4" t="s">
        <v>879</v>
      </c>
      <c r="F2718" s="4">
        <v>0.35309836268425</v>
      </c>
      <c r="G2718" s="4" t="s">
        <v>880</v>
      </c>
    </row>
    <row r="2719" spans="1:7">
      <c r="A2719" s="4" t="s">
        <v>55389</v>
      </c>
      <c r="B2719" s="4" t="s">
        <v>55390</v>
      </c>
      <c r="C2719" s="4" t="s">
        <v>464</v>
      </c>
      <c r="D2719" s="4">
        <v>37</v>
      </c>
      <c r="E2719" s="4" t="s">
        <v>55391</v>
      </c>
      <c r="F2719" s="4">
        <v>0.35309836268425</v>
      </c>
      <c r="G2719" s="4" t="s">
        <v>55392</v>
      </c>
    </row>
    <row r="2720" spans="1:7">
      <c r="A2720" s="4" t="s">
        <v>20665</v>
      </c>
      <c r="B2720" s="4" t="s">
        <v>20666</v>
      </c>
      <c r="C2720" s="4" t="s">
        <v>464</v>
      </c>
      <c r="D2720" s="4">
        <v>36</v>
      </c>
      <c r="E2720" s="4" t="s">
        <v>20667</v>
      </c>
      <c r="F2720" s="4">
        <v>0.35309836268425</v>
      </c>
      <c r="G2720" s="4" t="s">
        <v>20668</v>
      </c>
    </row>
    <row r="2721" spans="1:7">
      <c r="A2721" s="4" t="s">
        <v>27612</v>
      </c>
      <c r="B2721" s="4" t="s">
        <v>27613</v>
      </c>
      <c r="C2721" s="4" t="s">
        <v>464</v>
      </c>
      <c r="D2721" s="4">
        <v>36</v>
      </c>
      <c r="E2721" s="4" t="s">
        <v>27614</v>
      </c>
      <c r="F2721" s="4">
        <v>0.35309836268425</v>
      </c>
      <c r="G2721" s="4" t="s">
        <v>27615</v>
      </c>
    </row>
    <row r="2722" spans="1:7">
      <c r="A2722" s="4" t="s">
        <v>19516</v>
      </c>
      <c r="B2722" s="4" t="s">
        <v>19517</v>
      </c>
      <c r="C2722" s="4" t="s">
        <v>464</v>
      </c>
      <c r="D2722" s="4">
        <v>36</v>
      </c>
      <c r="E2722" s="4" t="s">
        <v>19518</v>
      </c>
      <c r="F2722" s="4">
        <v>0.35309836268425</v>
      </c>
      <c r="G2722" s="4" t="s">
        <v>19519</v>
      </c>
    </row>
    <row r="2723" spans="1:7">
      <c r="A2723" s="4" t="s">
        <v>55393</v>
      </c>
      <c r="B2723" s="4" t="s">
        <v>55394</v>
      </c>
      <c r="C2723" s="4" t="s">
        <v>464</v>
      </c>
      <c r="D2723" s="4">
        <v>36</v>
      </c>
      <c r="E2723" s="4" t="s">
        <v>55395</v>
      </c>
      <c r="F2723" s="4">
        <v>0.35309836268425</v>
      </c>
      <c r="G2723" s="4" t="s">
        <v>55396</v>
      </c>
    </row>
    <row r="2724" spans="1:7">
      <c r="A2724" s="4" t="s">
        <v>51173</v>
      </c>
      <c r="B2724" s="4" t="s">
        <v>51174</v>
      </c>
      <c r="C2724" s="4" t="s">
        <v>464</v>
      </c>
      <c r="D2724" s="4">
        <v>33</v>
      </c>
      <c r="E2724" s="4" t="s">
        <v>51175</v>
      </c>
      <c r="F2724" s="4">
        <v>0.35309836268425</v>
      </c>
      <c r="G2724" s="4" t="s">
        <v>51176</v>
      </c>
    </row>
    <row r="2725" spans="1:7">
      <c r="A2725" s="4" t="s">
        <v>18924</v>
      </c>
      <c r="B2725" s="4" t="s">
        <v>18925</v>
      </c>
      <c r="C2725" s="4" t="s">
        <v>464</v>
      </c>
      <c r="D2725" s="4">
        <v>32</v>
      </c>
      <c r="E2725" s="4" t="s">
        <v>18926</v>
      </c>
      <c r="F2725" s="4">
        <v>0.35309836268425</v>
      </c>
      <c r="G2725" s="4" t="s">
        <v>18927</v>
      </c>
    </row>
    <row r="2726" spans="1:7">
      <c r="A2726" s="4" t="s">
        <v>13179</v>
      </c>
      <c r="B2726" s="4" t="s">
        <v>13180</v>
      </c>
      <c r="C2726" s="4" t="s">
        <v>551</v>
      </c>
      <c r="D2726" s="4">
        <v>22</v>
      </c>
      <c r="E2726" s="4" t="s">
        <v>13181</v>
      </c>
      <c r="F2726" s="4">
        <v>0.35309836268425</v>
      </c>
      <c r="G2726" s="4" t="s">
        <v>13182</v>
      </c>
    </row>
    <row r="2727" spans="1:7">
      <c r="A2727" s="4" t="s">
        <v>33504</v>
      </c>
      <c r="B2727" s="4" t="s">
        <v>33505</v>
      </c>
      <c r="C2727" s="4" t="s">
        <v>551</v>
      </c>
      <c r="D2727" s="4">
        <v>18</v>
      </c>
      <c r="E2727" s="4" t="s">
        <v>33506</v>
      </c>
      <c r="F2727" s="4">
        <v>0.35309836268425</v>
      </c>
      <c r="G2727" s="4" t="s">
        <v>33507</v>
      </c>
    </row>
    <row r="2728" spans="1:7">
      <c r="A2728" s="4" t="s">
        <v>55397</v>
      </c>
      <c r="B2728" s="4" t="s">
        <v>55398</v>
      </c>
      <c r="C2728" s="4" t="s">
        <v>551</v>
      </c>
      <c r="D2728" s="4">
        <v>10</v>
      </c>
      <c r="E2728" s="4" t="s">
        <v>55399</v>
      </c>
      <c r="F2728" s="4">
        <v>0.35309836268425</v>
      </c>
      <c r="G2728" s="4" t="s">
        <v>55400</v>
      </c>
    </row>
    <row r="2729" spans="1:7">
      <c r="A2729" s="4" t="s">
        <v>2370</v>
      </c>
      <c r="B2729" s="4" t="s">
        <v>2371</v>
      </c>
      <c r="C2729" s="4" t="s">
        <v>464</v>
      </c>
      <c r="D2729" s="4">
        <v>49</v>
      </c>
      <c r="E2729" s="4" t="s">
        <v>2372</v>
      </c>
      <c r="F2729" s="4">
        <v>0.347253918647766</v>
      </c>
      <c r="G2729" s="4" t="s">
        <v>2373</v>
      </c>
    </row>
    <row r="2730" spans="1:7">
      <c r="A2730" s="4" t="s">
        <v>2849</v>
      </c>
      <c r="B2730" s="4" t="s">
        <v>2850</v>
      </c>
      <c r="C2730" s="4" t="s">
        <v>464</v>
      </c>
      <c r="D2730" s="4">
        <v>49</v>
      </c>
      <c r="E2730" s="4" t="s">
        <v>2851</v>
      </c>
      <c r="F2730" s="4">
        <v>0.347253918647766</v>
      </c>
      <c r="G2730" s="4" t="s">
        <v>2852</v>
      </c>
    </row>
    <row r="2731" spans="1:7">
      <c r="A2731" s="4" t="s">
        <v>12505</v>
      </c>
      <c r="B2731" s="4" t="s">
        <v>12506</v>
      </c>
      <c r="C2731" s="4" t="s">
        <v>464</v>
      </c>
      <c r="D2731" s="4">
        <v>49</v>
      </c>
      <c r="E2731" s="4" t="s">
        <v>12507</v>
      </c>
      <c r="F2731" s="4">
        <v>0.347253918647766</v>
      </c>
      <c r="G2731" s="4" t="s">
        <v>12508</v>
      </c>
    </row>
    <row r="2732" spans="1:7">
      <c r="A2732" s="4" t="s">
        <v>13826</v>
      </c>
      <c r="B2732" s="4" t="s">
        <v>13827</v>
      </c>
      <c r="C2732" s="4" t="s">
        <v>464</v>
      </c>
      <c r="D2732" s="4">
        <v>48</v>
      </c>
      <c r="E2732" s="4" t="s">
        <v>13828</v>
      </c>
      <c r="F2732" s="4">
        <v>0.347253918647766</v>
      </c>
      <c r="G2732" s="4" t="s">
        <v>13829</v>
      </c>
    </row>
    <row r="2733" spans="1:7">
      <c r="A2733" s="4" t="s">
        <v>7350</v>
      </c>
      <c r="B2733" s="4" t="s">
        <v>7351</v>
      </c>
      <c r="C2733" s="4" t="s">
        <v>464</v>
      </c>
      <c r="D2733" s="4">
        <v>47</v>
      </c>
      <c r="E2733" s="4" t="s">
        <v>7352</v>
      </c>
      <c r="F2733" s="4">
        <v>0.347253918647766</v>
      </c>
      <c r="G2733" s="4" t="s">
        <v>7353</v>
      </c>
    </row>
    <row r="2734" spans="1:7">
      <c r="A2734" s="4" t="s">
        <v>12357</v>
      </c>
      <c r="B2734" s="4" t="s">
        <v>12358</v>
      </c>
      <c r="C2734" s="4" t="s">
        <v>464</v>
      </c>
      <c r="D2734" s="4">
        <v>47</v>
      </c>
      <c r="E2734" s="4" t="s">
        <v>12359</v>
      </c>
      <c r="F2734" s="4">
        <v>0.347253918647766</v>
      </c>
      <c r="G2734" s="4" t="s">
        <v>12360</v>
      </c>
    </row>
    <row r="2735" spans="1:7">
      <c r="A2735" s="4" t="s">
        <v>11442</v>
      </c>
      <c r="B2735" s="4" t="s">
        <v>11443</v>
      </c>
      <c r="C2735" s="4" t="s">
        <v>464</v>
      </c>
      <c r="D2735" s="4">
        <v>47</v>
      </c>
      <c r="E2735" s="4" t="s">
        <v>11444</v>
      </c>
      <c r="F2735" s="4">
        <v>0.347253918647766</v>
      </c>
      <c r="G2735" s="4" t="s">
        <v>11445</v>
      </c>
    </row>
    <row r="2736" spans="1:7">
      <c r="A2736" s="4" t="s">
        <v>15095</v>
      </c>
      <c r="B2736" s="4" t="s">
        <v>15096</v>
      </c>
      <c r="C2736" s="4" t="s">
        <v>464</v>
      </c>
      <c r="D2736" s="4">
        <v>46</v>
      </c>
      <c r="E2736" s="4" t="s">
        <v>15097</v>
      </c>
      <c r="F2736" s="4">
        <v>0.347253918647766</v>
      </c>
      <c r="G2736" s="4" t="s">
        <v>15098</v>
      </c>
    </row>
    <row r="2737" spans="1:7">
      <c r="A2737" s="4" t="s">
        <v>8503</v>
      </c>
      <c r="B2737" s="4" t="s">
        <v>8504</v>
      </c>
      <c r="C2737" s="4" t="s">
        <v>464</v>
      </c>
      <c r="D2737" s="4">
        <v>46</v>
      </c>
      <c r="E2737" s="4" t="s">
        <v>8505</v>
      </c>
      <c r="F2737" s="4">
        <v>0.347253918647766</v>
      </c>
      <c r="G2737" s="4" t="s">
        <v>8506</v>
      </c>
    </row>
    <row r="2738" spans="1:7">
      <c r="A2738" s="4" t="s">
        <v>18042</v>
      </c>
      <c r="B2738" s="4" t="s">
        <v>18043</v>
      </c>
      <c r="C2738" s="4" t="s">
        <v>464</v>
      </c>
      <c r="D2738" s="4">
        <v>46</v>
      </c>
      <c r="E2738" s="4" t="s">
        <v>18044</v>
      </c>
      <c r="F2738" s="4">
        <v>0.347253918647766</v>
      </c>
      <c r="G2738" s="4" t="s">
        <v>18045</v>
      </c>
    </row>
    <row r="2739" spans="1:7">
      <c r="A2739" s="4" t="s">
        <v>10345</v>
      </c>
      <c r="B2739" s="4" t="s">
        <v>10346</v>
      </c>
      <c r="C2739" s="4" t="s">
        <v>464</v>
      </c>
      <c r="D2739" s="4">
        <v>46</v>
      </c>
      <c r="E2739" s="4" t="s">
        <v>10347</v>
      </c>
      <c r="F2739" s="4">
        <v>0.347253918647766</v>
      </c>
      <c r="G2739" s="4" t="s">
        <v>10348</v>
      </c>
    </row>
    <row r="2740" spans="1:7">
      <c r="A2740" s="4" t="s">
        <v>16179</v>
      </c>
      <c r="B2740" s="4" t="s">
        <v>16180</v>
      </c>
      <c r="C2740" s="4" t="s">
        <v>464</v>
      </c>
      <c r="D2740" s="4">
        <v>46</v>
      </c>
      <c r="E2740" s="4" t="s">
        <v>16181</v>
      </c>
      <c r="F2740" s="4">
        <v>0.347253918647766</v>
      </c>
      <c r="G2740" s="4" t="s">
        <v>16182</v>
      </c>
    </row>
    <row r="2741" spans="1:7">
      <c r="A2741" s="4" t="s">
        <v>5792</v>
      </c>
      <c r="B2741" s="4" t="s">
        <v>5793</v>
      </c>
      <c r="C2741" s="4" t="s">
        <v>464</v>
      </c>
      <c r="D2741" s="4">
        <v>46</v>
      </c>
      <c r="E2741" s="4" t="s">
        <v>5794</v>
      </c>
      <c r="F2741" s="4">
        <v>0.347253918647766</v>
      </c>
      <c r="G2741" s="4" t="s">
        <v>5795</v>
      </c>
    </row>
    <row r="2742" spans="1:7">
      <c r="A2742" s="4" t="s">
        <v>5682</v>
      </c>
      <c r="B2742" s="4" t="s">
        <v>5683</v>
      </c>
      <c r="C2742" s="4" t="s">
        <v>464</v>
      </c>
      <c r="D2742" s="4">
        <v>46</v>
      </c>
      <c r="E2742" s="4" t="s">
        <v>5684</v>
      </c>
      <c r="F2742" s="4">
        <v>0.347253918647766</v>
      </c>
      <c r="G2742" s="4" t="s">
        <v>5685</v>
      </c>
    </row>
    <row r="2743" spans="1:7">
      <c r="A2743" s="4" t="s">
        <v>4254</v>
      </c>
      <c r="B2743" s="4" t="s">
        <v>4255</v>
      </c>
      <c r="C2743" s="4" t="s">
        <v>464</v>
      </c>
      <c r="D2743" s="4">
        <v>45</v>
      </c>
      <c r="E2743" s="4" t="s">
        <v>4256</v>
      </c>
      <c r="F2743" s="4">
        <v>0.347253918647766</v>
      </c>
      <c r="G2743" s="4" t="s">
        <v>4257</v>
      </c>
    </row>
    <row r="2744" spans="1:7">
      <c r="A2744" s="4" t="s">
        <v>21324</v>
      </c>
      <c r="B2744" s="4" t="s">
        <v>21325</v>
      </c>
      <c r="C2744" s="4" t="s">
        <v>464</v>
      </c>
      <c r="D2744" s="4">
        <v>45</v>
      </c>
      <c r="E2744" s="4" t="s">
        <v>21326</v>
      </c>
      <c r="F2744" s="4">
        <v>0.347253918647766</v>
      </c>
      <c r="G2744" s="4" t="s">
        <v>21327</v>
      </c>
    </row>
    <row r="2745" spans="1:7">
      <c r="A2745" s="4" t="s">
        <v>12309</v>
      </c>
      <c r="B2745" s="4" t="s">
        <v>12310</v>
      </c>
      <c r="C2745" s="4" t="s">
        <v>464</v>
      </c>
      <c r="D2745" s="4">
        <v>45</v>
      </c>
      <c r="E2745" s="4" t="s">
        <v>12311</v>
      </c>
      <c r="F2745" s="4">
        <v>0.347253918647766</v>
      </c>
      <c r="G2745" s="4" t="s">
        <v>12312</v>
      </c>
    </row>
    <row r="2746" spans="1:7">
      <c r="A2746" s="4" t="s">
        <v>21356</v>
      </c>
      <c r="B2746" s="4" t="s">
        <v>21357</v>
      </c>
      <c r="C2746" s="4" t="s">
        <v>464</v>
      </c>
      <c r="D2746" s="4">
        <v>45</v>
      </c>
      <c r="E2746" s="4" t="s">
        <v>21358</v>
      </c>
      <c r="F2746" s="4">
        <v>0.347253918647766</v>
      </c>
      <c r="G2746" s="4" t="s">
        <v>21359</v>
      </c>
    </row>
    <row r="2747" spans="1:7">
      <c r="A2747" s="4" t="s">
        <v>25607</v>
      </c>
      <c r="B2747" s="4" t="s">
        <v>25608</v>
      </c>
      <c r="C2747" s="4" t="s">
        <v>464</v>
      </c>
      <c r="D2747" s="4">
        <v>45</v>
      </c>
      <c r="E2747" s="4" t="s">
        <v>25609</v>
      </c>
      <c r="F2747" s="4">
        <v>0.347253918647766</v>
      </c>
      <c r="G2747" s="4" t="s">
        <v>25610</v>
      </c>
    </row>
    <row r="2748" spans="1:7">
      <c r="A2748" s="4" t="s">
        <v>18329</v>
      </c>
      <c r="B2748" s="4" t="s">
        <v>18330</v>
      </c>
      <c r="C2748" s="4" t="s">
        <v>464</v>
      </c>
      <c r="D2748" s="4">
        <v>44</v>
      </c>
      <c r="E2748" s="4" t="s">
        <v>18331</v>
      </c>
      <c r="F2748" s="4">
        <v>0.347253918647766</v>
      </c>
      <c r="G2748" s="4" t="s">
        <v>18332</v>
      </c>
    </row>
    <row r="2749" spans="1:7">
      <c r="A2749" s="4" t="s">
        <v>19196</v>
      </c>
      <c r="B2749" s="4" t="s">
        <v>19197</v>
      </c>
      <c r="C2749" s="4" t="s">
        <v>464</v>
      </c>
      <c r="D2749" s="4">
        <v>44</v>
      </c>
      <c r="E2749" s="4" t="s">
        <v>19198</v>
      </c>
      <c r="F2749" s="4">
        <v>0.347253918647766</v>
      </c>
      <c r="G2749" s="4" t="s">
        <v>19199</v>
      </c>
    </row>
    <row r="2750" spans="1:7">
      <c r="A2750" s="4" t="s">
        <v>17307</v>
      </c>
      <c r="B2750" s="4" t="s">
        <v>17308</v>
      </c>
      <c r="C2750" s="4" t="s">
        <v>464</v>
      </c>
      <c r="D2750" s="4">
        <v>44</v>
      </c>
      <c r="E2750" s="4" t="s">
        <v>17309</v>
      </c>
      <c r="F2750" s="4">
        <v>0.347253918647766</v>
      </c>
      <c r="G2750" s="4" t="s">
        <v>17310</v>
      </c>
    </row>
    <row r="2751" spans="1:7">
      <c r="A2751" s="4" t="s">
        <v>12078</v>
      </c>
      <c r="B2751" s="4" t="s">
        <v>12079</v>
      </c>
      <c r="C2751" s="4" t="s">
        <v>464</v>
      </c>
      <c r="D2751" s="4">
        <v>44</v>
      </c>
      <c r="E2751" s="4" t="s">
        <v>12080</v>
      </c>
      <c r="F2751" s="4">
        <v>0.347253918647766</v>
      </c>
      <c r="G2751" s="4" t="s">
        <v>12081</v>
      </c>
    </row>
    <row r="2752" spans="1:7">
      <c r="A2752" s="4" t="s">
        <v>4420</v>
      </c>
      <c r="B2752" s="4" t="s">
        <v>4421</v>
      </c>
      <c r="C2752" s="4" t="s">
        <v>464</v>
      </c>
      <c r="D2752" s="4">
        <v>44</v>
      </c>
      <c r="E2752" s="4" t="s">
        <v>4422</v>
      </c>
      <c r="F2752" s="4">
        <v>0.347253918647766</v>
      </c>
      <c r="G2752" s="4" t="s">
        <v>4423</v>
      </c>
    </row>
    <row r="2753" spans="1:7">
      <c r="A2753" s="4" t="s">
        <v>10182</v>
      </c>
      <c r="B2753" s="4" t="s">
        <v>10183</v>
      </c>
      <c r="C2753" s="4" t="s">
        <v>464</v>
      </c>
      <c r="D2753" s="4">
        <v>44</v>
      </c>
      <c r="E2753" s="4" t="s">
        <v>10184</v>
      </c>
      <c r="F2753" s="4">
        <v>0.347253918647766</v>
      </c>
      <c r="G2753" s="4" t="s">
        <v>10185</v>
      </c>
    </row>
    <row r="2754" spans="1:7">
      <c r="A2754" s="4" t="s">
        <v>18501</v>
      </c>
      <c r="B2754" s="4" t="s">
        <v>18502</v>
      </c>
      <c r="C2754" s="4" t="s">
        <v>464</v>
      </c>
      <c r="D2754" s="4">
        <v>44</v>
      </c>
      <c r="E2754" s="4" t="s">
        <v>18503</v>
      </c>
      <c r="F2754" s="4">
        <v>0.347253918647766</v>
      </c>
      <c r="G2754" s="4" t="s">
        <v>18504</v>
      </c>
    </row>
    <row r="2755" spans="1:7">
      <c r="A2755" s="4" t="s">
        <v>7750</v>
      </c>
      <c r="B2755" s="4" t="s">
        <v>7751</v>
      </c>
      <c r="C2755" s="4" t="s">
        <v>464</v>
      </c>
      <c r="D2755" s="4">
        <v>44</v>
      </c>
      <c r="E2755" s="4" t="s">
        <v>7752</v>
      </c>
      <c r="F2755" s="4">
        <v>0.347253918647766</v>
      </c>
      <c r="G2755" s="4" t="s">
        <v>7753</v>
      </c>
    </row>
    <row r="2756" spans="1:7">
      <c r="A2756" s="4" t="s">
        <v>27268</v>
      </c>
      <c r="B2756" s="4" t="s">
        <v>27269</v>
      </c>
      <c r="C2756" s="4" t="s">
        <v>464</v>
      </c>
      <c r="D2756" s="4">
        <v>44</v>
      </c>
      <c r="E2756" s="4" t="s">
        <v>27270</v>
      </c>
      <c r="F2756" s="4">
        <v>0.347253918647766</v>
      </c>
      <c r="G2756" s="4" t="s">
        <v>27271</v>
      </c>
    </row>
    <row r="2757" spans="1:7">
      <c r="A2757" s="4" t="s">
        <v>17152</v>
      </c>
      <c r="B2757" s="4" t="s">
        <v>17153</v>
      </c>
      <c r="C2757" s="4" t="s">
        <v>464</v>
      </c>
      <c r="D2757" s="4">
        <v>44</v>
      </c>
      <c r="E2757" s="4" t="s">
        <v>17154</v>
      </c>
      <c r="F2757" s="4">
        <v>0.347253918647766</v>
      </c>
      <c r="G2757" s="4" t="s">
        <v>17155</v>
      </c>
    </row>
    <row r="2758" spans="1:7">
      <c r="A2758" s="4" t="s">
        <v>21144</v>
      </c>
      <c r="B2758" s="4" t="s">
        <v>21145</v>
      </c>
      <c r="C2758" s="4" t="s">
        <v>464</v>
      </c>
      <c r="D2758" s="4">
        <v>44</v>
      </c>
      <c r="E2758" s="4" t="s">
        <v>21146</v>
      </c>
      <c r="F2758" s="4">
        <v>0.347253918647766</v>
      </c>
      <c r="G2758" s="4" t="s">
        <v>21147</v>
      </c>
    </row>
    <row r="2759" spans="1:7">
      <c r="A2759" s="4" t="s">
        <v>9040</v>
      </c>
      <c r="B2759" s="4" t="s">
        <v>9041</v>
      </c>
      <c r="C2759" s="4" t="s">
        <v>464</v>
      </c>
      <c r="D2759" s="4">
        <v>44</v>
      </c>
      <c r="E2759" s="4" t="s">
        <v>9042</v>
      </c>
      <c r="F2759" s="4">
        <v>0.347253918647766</v>
      </c>
      <c r="G2759" s="4" t="s">
        <v>9043</v>
      </c>
    </row>
    <row r="2760" spans="1:7">
      <c r="A2760" s="4" t="s">
        <v>5270</v>
      </c>
      <c r="B2760" s="4" t="s">
        <v>5271</v>
      </c>
      <c r="C2760" s="4" t="s">
        <v>464</v>
      </c>
      <c r="D2760" s="4">
        <v>43</v>
      </c>
      <c r="E2760" s="4" t="s">
        <v>5272</v>
      </c>
      <c r="F2760" s="4">
        <v>0.347253918647766</v>
      </c>
      <c r="G2760" s="4" t="s">
        <v>5273</v>
      </c>
    </row>
    <row r="2761" spans="1:7">
      <c r="A2761" s="4" t="s">
        <v>7270</v>
      </c>
      <c r="B2761" s="4" t="s">
        <v>7271</v>
      </c>
      <c r="C2761" s="4" t="s">
        <v>464</v>
      </c>
      <c r="D2761" s="4">
        <v>43</v>
      </c>
      <c r="E2761" s="4" t="s">
        <v>7272</v>
      </c>
      <c r="F2761" s="4">
        <v>0.347253918647766</v>
      </c>
      <c r="G2761" s="4" t="s">
        <v>7273</v>
      </c>
    </row>
    <row r="2762" spans="1:7">
      <c r="A2762" s="4" t="s">
        <v>21032</v>
      </c>
      <c r="B2762" s="4" t="s">
        <v>21033</v>
      </c>
      <c r="C2762" s="4" t="s">
        <v>464</v>
      </c>
      <c r="D2762" s="4">
        <v>43</v>
      </c>
      <c r="E2762" s="4" t="s">
        <v>21034</v>
      </c>
      <c r="F2762" s="4">
        <v>0.347253918647766</v>
      </c>
      <c r="G2762" s="4" t="s">
        <v>21035</v>
      </c>
    </row>
    <row r="2763" spans="1:7">
      <c r="A2763" s="4" t="s">
        <v>12696</v>
      </c>
      <c r="B2763" s="4" t="s">
        <v>12697</v>
      </c>
      <c r="C2763" s="4" t="s">
        <v>464</v>
      </c>
      <c r="D2763" s="4">
        <v>43</v>
      </c>
      <c r="E2763" s="4" t="s">
        <v>12698</v>
      </c>
      <c r="F2763" s="4">
        <v>0.347253918647766</v>
      </c>
      <c r="G2763" s="4" t="s">
        <v>12699</v>
      </c>
    </row>
    <row r="2764" spans="1:7">
      <c r="A2764" s="4" t="s">
        <v>3876</v>
      </c>
      <c r="B2764" s="4" t="s">
        <v>3877</v>
      </c>
      <c r="C2764" s="4" t="s">
        <v>464</v>
      </c>
      <c r="D2764" s="4">
        <v>43</v>
      </c>
      <c r="E2764" s="4" t="s">
        <v>3878</v>
      </c>
      <c r="F2764" s="4">
        <v>0.347253918647766</v>
      </c>
      <c r="G2764" s="4" t="s">
        <v>3879</v>
      </c>
    </row>
    <row r="2765" spans="1:7">
      <c r="A2765" s="4" t="s">
        <v>14280</v>
      </c>
      <c r="B2765" s="4" t="s">
        <v>14281</v>
      </c>
      <c r="C2765" s="4" t="s">
        <v>464</v>
      </c>
      <c r="D2765" s="4">
        <v>43</v>
      </c>
      <c r="E2765" s="4" t="s">
        <v>14282</v>
      </c>
      <c r="F2765" s="4">
        <v>0.347253918647766</v>
      </c>
      <c r="G2765" s="4" t="s">
        <v>14283</v>
      </c>
    </row>
    <row r="2766" spans="1:7">
      <c r="A2766" s="4" t="s">
        <v>29738</v>
      </c>
      <c r="B2766" s="4" t="s">
        <v>29739</v>
      </c>
      <c r="C2766" s="4" t="s">
        <v>464</v>
      </c>
      <c r="D2766" s="4">
        <v>43</v>
      </c>
      <c r="E2766" s="4" t="s">
        <v>29740</v>
      </c>
      <c r="F2766" s="4">
        <v>0.347253918647766</v>
      </c>
      <c r="G2766" s="4" t="s">
        <v>29741</v>
      </c>
    </row>
    <row r="2767" spans="1:7">
      <c r="A2767" s="4" t="s">
        <v>15163</v>
      </c>
      <c r="B2767" s="4" t="s">
        <v>15164</v>
      </c>
      <c r="C2767" s="4" t="s">
        <v>464</v>
      </c>
      <c r="D2767" s="4">
        <v>42</v>
      </c>
      <c r="E2767" s="4" t="s">
        <v>15165</v>
      </c>
      <c r="F2767" s="4">
        <v>0.347253918647766</v>
      </c>
      <c r="G2767" s="4" t="s">
        <v>15166</v>
      </c>
    </row>
    <row r="2768" spans="1:7">
      <c r="A2768" s="4" t="s">
        <v>28040</v>
      </c>
      <c r="B2768" s="4" t="s">
        <v>28041</v>
      </c>
      <c r="C2768" s="4" t="s">
        <v>464</v>
      </c>
      <c r="D2768" s="4">
        <v>42</v>
      </c>
      <c r="E2768" s="4" t="s">
        <v>28042</v>
      </c>
      <c r="F2768" s="4">
        <v>0.347253918647766</v>
      </c>
      <c r="G2768" s="4" t="s">
        <v>28043</v>
      </c>
    </row>
    <row r="2769" spans="1:7">
      <c r="A2769" s="4" t="s">
        <v>14128</v>
      </c>
      <c r="B2769" s="4" t="s">
        <v>14129</v>
      </c>
      <c r="C2769" s="4" t="s">
        <v>464</v>
      </c>
      <c r="D2769" s="4">
        <v>42</v>
      </c>
      <c r="E2769" s="4" t="s">
        <v>14130</v>
      </c>
      <c r="F2769" s="4">
        <v>0.347253918647766</v>
      </c>
      <c r="G2769" s="4" t="s">
        <v>14131</v>
      </c>
    </row>
    <row r="2770" spans="1:7">
      <c r="A2770" s="4" t="s">
        <v>16691</v>
      </c>
      <c r="B2770" s="4" t="s">
        <v>16692</v>
      </c>
      <c r="C2770" s="4" t="s">
        <v>464</v>
      </c>
      <c r="D2770" s="4">
        <v>42</v>
      </c>
      <c r="E2770" s="4" t="s">
        <v>16693</v>
      </c>
      <c r="F2770" s="4">
        <v>0.347253918647766</v>
      </c>
      <c r="G2770" s="4" t="s">
        <v>16694</v>
      </c>
    </row>
    <row r="2771" spans="1:7">
      <c r="A2771" s="4" t="s">
        <v>6229</v>
      </c>
      <c r="B2771" s="4" t="s">
        <v>6230</v>
      </c>
      <c r="C2771" s="4" t="s">
        <v>464</v>
      </c>
      <c r="D2771" s="4">
        <v>42</v>
      </c>
      <c r="E2771" s="4" t="s">
        <v>6231</v>
      </c>
      <c r="F2771" s="4">
        <v>0.347253918647766</v>
      </c>
      <c r="G2771" s="4" t="s">
        <v>6232</v>
      </c>
    </row>
    <row r="2772" spans="1:7">
      <c r="A2772" s="4" t="s">
        <v>28092</v>
      </c>
      <c r="B2772" s="4" t="s">
        <v>28093</v>
      </c>
      <c r="C2772" s="4" t="s">
        <v>464</v>
      </c>
      <c r="D2772" s="4">
        <v>42</v>
      </c>
      <c r="E2772" s="4" t="s">
        <v>28094</v>
      </c>
      <c r="F2772" s="4">
        <v>0.347253918647766</v>
      </c>
      <c r="G2772" s="4" t="s">
        <v>28095</v>
      </c>
    </row>
    <row r="2773" spans="1:7">
      <c r="A2773" s="4" t="s">
        <v>10404</v>
      </c>
      <c r="B2773" s="4" t="s">
        <v>10405</v>
      </c>
      <c r="C2773" s="4" t="s">
        <v>464</v>
      </c>
      <c r="D2773" s="4">
        <v>42</v>
      </c>
      <c r="E2773" s="4" t="s">
        <v>10406</v>
      </c>
      <c r="F2773" s="4">
        <v>0.347253918647766</v>
      </c>
      <c r="G2773" s="4" t="s">
        <v>10407</v>
      </c>
    </row>
    <row r="2774" spans="1:7">
      <c r="A2774" s="4" t="s">
        <v>19180</v>
      </c>
      <c r="B2774" s="4" t="s">
        <v>19181</v>
      </c>
      <c r="C2774" s="4" t="s">
        <v>464</v>
      </c>
      <c r="D2774" s="4">
        <v>42</v>
      </c>
      <c r="E2774" s="4" t="s">
        <v>19182</v>
      </c>
      <c r="F2774" s="4">
        <v>0.347253918647766</v>
      </c>
      <c r="G2774" s="4" t="s">
        <v>19183</v>
      </c>
    </row>
    <row r="2775" spans="1:7">
      <c r="A2775" s="4" t="s">
        <v>19464</v>
      </c>
      <c r="B2775" s="4" t="s">
        <v>19465</v>
      </c>
      <c r="C2775" s="4" t="s">
        <v>464</v>
      </c>
      <c r="D2775" s="4">
        <v>42</v>
      </c>
      <c r="E2775" s="4" t="s">
        <v>19466</v>
      </c>
      <c r="F2775" s="4">
        <v>0.347253918647766</v>
      </c>
      <c r="G2775" s="4" t="s">
        <v>19467</v>
      </c>
    </row>
    <row r="2776" spans="1:7">
      <c r="A2776" s="4" t="s">
        <v>18038</v>
      </c>
      <c r="B2776" s="4" t="s">
        <v>18039</v>
      </c>
      <c r="C2776" s="4" t="s">
        <v>464</v>
      </c>
      <c r="D2776" s="4">
        <v>42</v>
      </c>
      <c r="E2776" s="4" t="s">
        <v>18040</v>
      </c>
      <c r="F2776" s="4">
        <v>0.347253918647766</v>
      </c>
      <c r="G2776" s="4" t="s">
        <v>18041</v>
      </c>
    </row>
    <row r="2777" spans="1:7">
      <c r="A2777" s="4" t="s">
        <v>15643</v>
      </c>
      <c r="B2777" s="4" t="s">
        <v>15644</v>
      </c>
      <c r="C2777" s="4" t="s">
        <v>464</v>
      </c>
      <c r="D2777" s="4">
        <v>42</v>
      </c>
      <c r="E2777" s="4" t="s">
        <v>15645</v>
      </c>
      <c r="F2777" s="4">
        <v>0.347253918647766</v>
      </c>
      <c r="G2777" s="4" t="s">
        <v>15646</v>
      </c>
    </row>
    <row r="2778" spans="1:7">
      <c r="A2778" s="4" t="s">
        <v>8882</v>
      </c>
      <c r="B2778" s="4" t="s">
        <v>8883</v>
      </c>
      <c r="C2778" s="4" t="s">
        <v>464</v>
      </c>
      <c r="D2778" s="4">
        <v>41</v>
      </c>
      <c r="E2778" s="4" t="s">
        <v>8884</v>
      </c>
      <c r="F2778" s="4">
        <v>0.347253918647766</v>
      </c>
      <c r="G2778" s="4" t="s">
        <v>8885</v>
      </c>
    </row>
    <row r="2779" spans="1:7">
      <c r="A2779" s="4" t="s">
        <v>26997</v>
      </c>
      <c r="B2779" s="4" t="s">
        <v>26998</v>
      </c>
      <c r="C2779" s="4" t="s">
        <v>464</v>
      </c>
      <c r="D2779" s="4">
        <v>41</v>
      </c>
      <c r="E2779" s="4" t="s">
        <v>26999</v>
      </c>
      <c r="F2779" s="4">
        <v>0.347253918647766</v>
      </c>
      <c r="G2779" s="4" t="s">
        <v>27000</v>
      </c>
    </row>
    <row r="2780" spans="1:7">
      <c r="A2780" s="4" t="s">
        <v>23356</v>
      </c>
      <c r="B2780" s="4" t="s">
        <v>23357</v>
      </c>
      <c r="C2780" s="4" t="s">
        <v>464</v>
      </c>
      <c r="D2780" s="4">
        <v>41</v>
      </c>
      <c r="E2780" s="4" t="s">
        <v>23358</v>
      </c>
      <c r="F2780" s="4">
        <v>0.347253918647766</v>
      </c>
      <c r="G2780" s="4" t="s">
        <v>23359</v>
      </c>
    </row>
    <row r="2781" spans="1:7">
      <c r="A2781" s="4" t="s">
        <v>10138</v>
      </c>
      <c r="B2781" s="4" t="s">
        <v>10139</v>
      </c>
      <c r="C2781" s="4" t="s">
        <v>464</v>
      </c>
      <c r="D2781" s="4">
        <v>41</v>
      </c>
      <c r="E2781" s="4" t="s">
        <v>10140</v>
      </c>
      <c r="F2781" s="4">
        <v>0.347253918647766</v>
      </c>
      <c r="G2781" s="4" t="s">
        <v>10141</v>
      </c>
    </row>
    <row r="2782" spans="1:7">
      <c r="A2782" s="4" t="s">
        <v>18126</v>
      </c>
      <c r="B2782" s="4" t="s">
        <v>18127</v>
      </c>
      <c r="C2782" s="4" t="s">
        <v>464</v>
      </c>
      <c r="D2782" s="4">
        <v>41</v>
      </c>
      <c r="E2782" s="4" t="s">
        <v>18128</v>
      </c>
      <c r="F2782" s="4">
        <v>0.347253918647766</v>
      </c>
      <c r="G2782" s="4" t="s">
        <v>18129</v>
      </c>
    </row>
    <row r="2783" spans="1:7">
      <c r="A2783" s="4" t="s">
        <v>27368</v>
      </c>
      <c r="B2783" s="4" t="s">
        <v>27369</v>
      </c>
      <c r="C2783" s="4" t="s">
        <v>464</v>
      </c>
      <c r="D2783" s="4">
        <v>41</v>
      </c>
      <c r="E2783" s="4" t="s">
        <v>27370</v>
      </c>
      <c r="F2783" s="4">
        <v>0.347253918647766</v>
      </c>
      <c r="G2783" s="4" t="s">
        <v>27371</v>
      </c>
    </row>
    <row r="2784" spans="1:7">
      <c r="A2784" s="4" t="s">
        <v>31628</v>
      </c>
      <c r="B2784" s="4" t="s">
        <v>31629</v>
      </c>
      <c r="C2784" s="4" t="s">
        <v>464</v>
      </c>
      <c r="D2784" s="4">
        <v>41</v>
      </c>
      <c r="E2784" s="4" t="s">
        <v>31630</v>
      </c>
      <c r="F2784" s="4">
        <v>0.347253918647766</v>
      </c>
      <c r="G2784" s="4" t="s">
        <v>31631</v>
      </c>
    </row>
    <row r="2785" spans="1:7">
      <c r="A2785" s="4" t="s">
        <v>7762</v>
      </c>
      <c r="B2785" s="4" t="s">
        <v>7763</v>
      </c>
      <c r="C2785" s="4" t="s">
        <v>464</v>
      </c>
      <c r="D2785" s="4">
        <v>41</v>
      </c>
      <c r="E2785" s="4" t="s">
        <v>7764</v>
      </c>
      <c r="F2785" s="4">
        <v>0.347253918647766</v>
      </c>
      <c r="G2785" s="4" t="s">
        <v>7765</v>
      </c>
    </row>
    <row r="2786" spans="1:7">
      <c r="A2786" s="4" t="s">
        <v>52860</v>
      </c>
      <c r="B2786" s="4" t="s">
        <v>52861</v>
      </c>
      <c r="C2786" s="4" t="s">
        <v>464</v>
      </c>
      <c r="D2786" s="4">
        <v>41</v>
      </c>
      <c r="E2786" s="4" t="s">
        <v>52862</v>
      </c>
      <c r="F2786" s="4">
        <v>0.347253918647766</v>
      </c>
      <c r="G2786" s="4" t="s">
        <v>52863</v>
      </c>
    </row>
    <row r="2787" spans="1:7">
      <c r="A2787" s="4" t="s">
        <v>31716</v>
      </c>
      <c r="B2787" s="4" t="s">
        <v>31717</v>
      </c>
      <c r="C2787" s="4" t="s">
        <v>464</v>
      </c>
      <c r="D2787" s="4">
        <v>41</v>
      </c>
      <c r="E2787" s="4" t="s">
        <v>31718</v>
      </c>
      <c r="F2787" s="4">
        <v>0.347253918647766</v>
      </c>
      <c r="G2787" s="4" t="s">
        <v>31719</v>
      </c>
    </row>
    <row r="2788" spans="1:7">
      <c r="A2788" s="4" t="s">
        <v>22780</v>
      </c>
      <c r="B2788" s="4" t="s">
        <v>22781</v>
      </c>
      <c r="C2788" s="4" t="s">
        <v>464</v>
      </c>
      <c r="D2788" s="4">
        <v>41</v>
      </c>
      <c r="E2788" s="4" t="s">
        <v>22782</v>
      </c>
      <c r="F2788" s="4">
        <v>0.347253918647766</v>
      </c>
      <c r="G2788" s="4" t="s">
        <v>22783</v>
      </c>
    </row>
    <row r="2789" spans="1:7">
      <c r="A2789" s="4" t="s">
        <v>12653</v>
      </c>
      <c r="B2789" s="4" t="s">
        <v>12654</v>
      </c>
      <c r="C2789" s="4" t="s">
        <v>464</v>
      </c>
      <c r="D2789" s="4">
        <v>41</v>
      </c>
      <c r="E2789" s="4" t="s">
        <v>12655</v>
      </c>
      <c r="F2789" s="4">
        <v>0.347253918647766</v>
      </c>
      <c r="G2789" s="4" t="s">
        <v>12656</v>
      </c>
    </row>
    <row r="2790" spans="1:7">
      <c r="A2790" s="4" t="s">
        <v>3705</v>
      </c>
      <c r="B2790" s="4" t="s">
        <v>3706</v>
      </c>
      <c r="C2790" s="4" t="s">
        <v>464</v>
      </c>
      <c r="D2790" s="4">
        <v>41</v>
      </c>
      <c r="E2790" s="4" t="s">
        <v>3707</v>
      </c>
      <c r="F2790" s="4">
        <v>0.347253918647766</v>
      </c>
      <c r="G2790" s="4" t="s">
        <v>3708</v>
      </c>
    </row>
    <row r="2791" spans="1:7">
      <c r="A2791" s="4" t="s">
        <v>16039</v>
      </c>
      <c r="B2791" s="4" t="s">
        <v>16040</v>
      </c>
      <c r="C2791" s="4" t="s">
        <v>464</v>
      </c>
      <c r="D2791" s="4">
        <v>41</v>
      </c>
      <c r="E2791" s="4" t="s">
        <v>16041</v>
      </c>
      <c r="F2791" s="4">
        <v>0.347253918647766</v>
      </c>
      <c r="G2791" s="4" t="s">
        <v>16042</v>
      </c>
    </row>
    <row r="2792" spans="1:7">
      <c r="A2792" s="4" t="s">
        <v>25355</v>
      </c>
      <c r="B2792" s="4" t="s">
        <v>25356</v>
      </c>
      <c r="C2792" s="4" t="s">
        <v>464</v>
      </c>
      <c r="D2792" s="4">
        <v>41</v>
      </c>
      <c r="E2792" s="4" t="s">
        <v>25357</v>
      </c>
      <c r="F2792" s="4">
        <v>0.347253918647766</v>
      </c>
      <c r="G2792" s="4" t="s">
        <v>25358</v>
      </c>
    </row>
    <row r="2793" spans="1:7">
      <c r="A2793" s="4" t="s">
        <v>37108</v>
      </c>
      <c r="B2793" s="4" t="s">
        <v>37109</v>
      </c>
      <c r="C2793" s="4" t="s">
        <v>464</v>
      </c>
      <c r="D2793" s="4">
        <v>41</v>
      </c>
      <c r="E2793" s="4" t="s">
        <v>37110</v>
      </c>
      <c r="F2793" s="4">
        <v>0.347253918647766</v>
      </c>
      <c r="G2793" s="4" t="s">
        <v>37111</v>
      </c>
    </row>
    <row r="2794" spans="1:7">
      <c r="A2794" s="4" t="s">
        <v>24817</v>
      </c>
      <c r="B2794" s="4" t="s">
        <v>24818</v>
      </c>
      <c r="C2794" s="4" t="s">
        <v>464</v>
      </c>
      <c r="D2794" s="4">
        <v>41</v>
      </c>
      <c r="E2794" s="4" t="s">
        <v>24819</v>
      </c>
      <c r="F2794" s="4">
        <v>0.347253918647766</v>
      </c>
      <c r="G2794" s="4" t="s">
        <v>24820</v>
      </c>
    </row>
    <row r="2795" spans="1:7">
      <c r="A2795" s="4" t="s">
        <v>32036</v>
      </c>
      <c r="B2795" s="4" t="s">
        <v>32037</v>
      </c>
      <c r="C2795" s="4" t="s">
        <v>464</v>
      </c>
      <c r="D2795" s="4">
        <v>40</v>
      </c>
      <c r="E2795" s="4" t="s">
        <v>32038</v>
      </c>
      <c r="F2795" s="4">
        <v>0.347253918647766</v>
      </c>
      <c r="G2795" s="4" t="s">
        <v>32039</v>
      </c>
    </row>
    <row r="2796" spans="1:7">
      <c r="A2796" s="4" t="s">
        <v>33660</v>
      </c>
      <c r="B2796" s="4" t="s">
        <v>33661</v>
      </c>
      <c r="C2796" s="4" t="s">
        <v>464</v>
      </c>
      <c r="D2796" s="4">
        <v>40</v>
      </c>
      <c r="E2796" s="4" t="s">
        <v>33662</v>
      </c>
      <c r="F2796" s="4">
        <v>0.347253918647766</v>
      </c>
      <c r="G2796" s="4" t="s">
        <v>33663</v>
      </c>
    </row>
    <row r="2797" spans="1:7">
      <c r="A2797" s="4" t="s">
        <v>13054</v>
      </c>
      <c r="B2797" s="4" t="s">
        <v>13055</v>
      </c>
      <c r="C2797" s="4" t="s">
        <v>464</v>
      </c>
      <c r="D2797" s="4">
        <v>40</v>
      </c>
      <c r="E2797" s="4" t="s">
        <v>13056</v>
      </c>
      <c r="F2797" s="4">
        <v>0.347253918647766</v>
      </c>
      <c r="G2797" s="4" t="s">
        <v>13057</v>
      </c>
    </row>
    <row r="2798" spans="1:7">
      <c r="A2798" s="4" t="s">
        <v>14444</v>
      </c>
      <c r="B2798" s="4" t="s">
        <v>14445</v>
      </c>
      <c r="C2798" s="4" t="s">
        <v>464</v>
      </c>
      <c r="D2798" s="4">
        <v>40</v>
      </c>
      <c r="E2798" s="4" t="s">
        <v>14446</v>
      </c>
      <c r="F2798" s="4">
        <v>0.347253918647766</v>
      </c>
      <c r="G2798" s="4" t="s">
        <v>14447</v>
      </c>
    </row>
    <row r="2799" spans="1:7">
      <c r="A2799" s="4" t="s">
        <v>17998</v>
      </c>
      <c r="B2799" s="4" t="s">
        <v>17999</v>
      </c>
      <c r="C2799" s="4" t="s">
        <v>464</v>
      </c>
      <c r="D2799" s="4">
        <v>40</v>
      </c>
      <c r="E2799" s="4" t="s">
        <v>18000</v>
      </c>
      <c r="F2799" s="4">
        <v>0.347253918647766</v>
      </c>
      <c r="G2799" s="4" t="s">
        <v>18001</v>
      </c>
    </row>
    <row r="2800" spans="1:7">
      <c r="A2800" s="4" t="s">
        <v>21579</v>
      </c>
      <c r="B2800" s="4" t="s">
        <v>21580</v>
      </c>
      <c r="C2800" s="4" t="s">
        <v>464</v>
      </c>
      <c r="D2800" s="4">
        <v>40</v>
      </c>
      <c r="E2800" s="4" t="s">
        <v>21581</v>
      </c>
      <c r="F2800" s="4">
        <v>0.347253918647766</v>
      </c>
      <c r="G2800" s="4" t="s">
        <v>21582</v>
      </c>
    </row>
    <row r="2801" spans="1:7">
      <c r="A2801" s="4" t="s">
        <v>34115</v>
      </c>
      <c r="B2801" s="4" t="s">
        <v>34116</v>
      </c>
      <c r="C2801" s="4" t="s">
        <v>464</v>
      </c>
      <c r="D2801" s="4">
        <v>40</v>
      </c>
      <c r="E2801" s="4" t="s">
        <v>34117</v>
      </c>
      <c r="F2801" s="4">
        <v>0.347253918647766</v>
      </c>
      <c r="G2801" s="4" t="s">
        <v>34118</v>
      </c>
    </row>
    <row r="2802" spans="1:7">
      <c r="A2802" s="4" t="s">
        <v>18557</v>
      </c>
      <c r="B2802" s="4" t="s">
        <v>18558</v>
      </c>
      <c r="C2802" s="4" t="s">
        <v>464</v>
      </c>
      <c r="D2802" s="4">
        <v>40</v>
      </c>
      <c r="E2802" s="4" t="s">
        <v>18559</v>
      </c>
      <c r="F2802" s="4">
        <v>0.347253918647766</v>
      </c>
      <c r="G2802" s="4" t="s">
        <v>18560</v>
      </c>
    </row>
    <row r="2803" spans="1:7">
      <c r="A2803" s="4" t="s">
        <v>20521</v>
      </c>
      <c r="B2803" s="4" t="s">
        <v>20522</v>
      </c>
      <c r="C2803" s="4" t="s">
        <v>464</v>
      </c>
      <c r="D2803" s="4">
        <v>40</v>
      </c>
      <c r="E2803" s="4" t="s">
        <v>20523</v>
      </c>
      <c r="F2803" s="4">
        <v>0.347253918647766</v>
      </c>
      <c r="G2803" s="4" t="s">
        <v>20524</v>
      </c>
    </row>
    <row r="2804" spans="1:7">
      <c r="A2804" s="4" t="s">
        <v>38444</v>
      </c>
      <c r="B2804" s="4" t="s">
        <v>38445</v>
      </c>
      <c r="C2804" s="4" t="s">
        <v>464</v>
      </c>
      <c r="D2804" s="4">
        <v>40</v>
      </c>
      <c r="E2804" s="4" t="s">
        <v>38446</v>
      </c>
      <c r="F2804" s="4">
        <v>0.347253918647766</v>
      </c>
      <c r="G2804" s="4" t="s">
        <v>38447</v>
      </c>
    </row>
    <row r="2805" spans="1:7">
      <c r="A2805" s="4" t="s">
        <v>21484</v>
      </c>
      <c r="B2805" s="4" t="s">
        <v>21485</v>
      </c>
      <c r="C2805" s="4" t="s">
        <v>464</v>
      </c>
      <c r="D2805" s="4">
        <v>40</v>
      </c>
      <c r="E2805" s="4" t="s">
        <v>21486</v>
      </c>
      <c r="F2805" s="4">
        <v>0.347253918647766</v>
      </c>
      <c r="G2805" s="4" t="s">
        <v>21487</v>
      </c>
    </row>
    <row r="2806" spans="1:7">
      <c r="A2806" s="4" t="s">
        <v>3616</v>
      </c>
      <c r="B2806" s="4" t="s">
        <v>3617</v>
      </c>
      <c r="C2806" s="4" t="s">
        <v>464</v>
      </c>
      <c r="D2806" s="4">
        <v>40</v>
      </c>
      <c r="E2806" s="4" t="s">
        <v>3618</v>
      </c>
      <c r="F2806" s="4">
        <v>0.347253918647766</v>
      </c>
      <c r="G2806" s="4" t="s">
        <v>3619</v>
      </c>
    </row>
    <row r="2807" spans="1:7">
      <c r="A2807" s="4" t="s">
        <v>28188</v>
      </c>
      <c r="B2807" s="4" t="s">
        <v>28189</v>
      </c>
      <c r="C2807" s="4" t="s">
        <v>464</v>
      </c>
      <c r="D2807" s="4">
        <v>40</v>
      </c>
      <c r="E2807" s="4" t="s">
        <v>28190</v>
      </c>
      <c r="F2807" s="4">
        <v>0.347253918647766</v>
      </c>
      <c r="G2807" s="4" t="s">
        <v>28191</v>
      </c>
    </row>
    <row r="2808" spans="1:7">
      <c r="A2808" s="4" t="s">
        <v>25799</v>
      </c>
      <c r="B2808" s="4" t="s">
        <v>25800</v>
      </c>
      <c r="C2808" s="4" t="s">
        <v>464</v>
      </c>
      <c r="D2808" s="4">
        <v>40</v>
      </c>
      <c r="E2808" s="4" t="s">
        <v>25801</v>
      </c>
      <c r="F2808" s="4">
        <v>0.347253918647766</v>
      </c>
      <c r="G2808" s="4" t="s">
        <v>25802</v>
      </c>
    </row>
    <row r="2809" spans="1:7">
      <c r="A2809" s="4" t="s">
        <v>25315</v>
      </c>
      <c r="B2809" s="4" t="s">
        <v>25316</v>
      </c>
      <c r="C2809" s="4" t="s">
        <v>464</v>
      </c>
      <c r="D2809" s="4">
        <v>40</v>
      </c>
      <c r="E2809" s="4" t="s">
        <v>25317</v>
      </c>
      <c r="F2809" s="4">
        <v>0.347253918647766</v>
      </c>
      <c r="G2809" s="4" t="s">
        <v>25318</v>
      </c>
    </row>
    <row r="2810" spans="1:7">
      <c r="A2810" s="4" t="s">
        <v>36725</v>
      </c>
      <c r="B2810" s="4" t="s">
        <v>36726</v>
      </c>
      <c r="C2810" s="4" t="s">
        <v>464</v>
      </c>
      <c r="D2810" s="4">
        <v>39</v>
      </c>
      <c r="E2810" s="4" t="s">
        <v>36727</v>
      </c>
      <c r="F2810" s="4">
        <v>0.347253918647766</v>
      </c>
      <c r="G2810" s="4" t="s">
        <v>36728</v>
      </c>
    </row>
    <row r="2811" spans="1:7">
      <c r="A2811" s="4" t="s">
        <v>19396</v>
      </c>
      <c r="B2811" s="4" t="s">
        <v>19397</v>
      </c>
      <c r="C2811" s="4" t="s">
        <v>464</v>
      </c>
      <c r="D2811" s="4">
        <v>39</v>
      </c>
      <c r="E2811" s="4" t="s">
        <v>19398</v>
      </c>
      <c r="F2811" s="4">
        <v>0.347253918647766</v>
      </c>
      <c r="G2811" s="4" t="s">
        <v>19399</v>
      </c>
    </row>
    <row r="2812" spans="1:7">
      <c r="A2812" s="4" t="s">
        <v>24897</v>
      </c>
      <c r="B2812" s="4" t="s">
        <v>24898</v>
      </c>
      <c r="C2812" s="4" t="s">
        <v>464</v>
      </c>
      <c r="D2812" s="4">
        <v>38</v>
      </c>
      <c r="E2812" s="4" t="s">
        <v>24899</v>
      </c>
      <c r="F2812" s="4">
        <v>0.347253918647766</v>
      </c>
      <c r="G2812" s="4" t="s">
        <v>24900</v>
      </c>
    </row>
    <row r="2813" spans="1:7">
      <c r="A2813" s="4" t="s">
        <v>22492</v>
      </c>
      <c r="B2813" s="4" t="s">
        <v>22493</v>
      </c>
      <c r="C2813" s="4" t="s">
        <v>464</v>
      </c>
      <c r="D2813" s="4">
        <v>38</v>
      </c>
      <c r="E2813" s="4" t="s">
        <v>22494</v>
      </c>
      <c r="F2813" s="4">
        <v>0.347253918647766</v>
      </c>
      <c r="G2813" s="4" t="s">
        <v>22495</v>
      </c>
    </row>
    <row r="2814" spans="1:7">
      <c r="A2814" s="4" t="s">
        <v>6867</v>
      </c>
      <c r="B2814" s="4" t="s">
        <v>6868</v>
      </c>
      <c r="C2814" s="4" t="s">
        <v>464</v>
      </c>
      <c r="D2814" s="4">
        <v>38</v>
      </c>
      <c r="E2814" s="4" t="s">
        <v>6869</v>
      </c>
      <c r="F2814" s="4">
        <v>0.347253918647766</v>
      </c>
      <c r="G2814" s="4" t="s">
        <v>6870</v>
      </c>
    </row>
    <row r="2815" spans="1:7">
      <c r="A2815" s="4" t="s">
        <v>41370</v>
      </c>
      <c r="B2815" s="4" t="s">
        <v>41371</v>
      </c>
      <c r="C2815" s="4" t="s">
        <v>464</v>
      </c>
      <c r="D2815" s="4">
        <v>38</v>
      </c>
      <c r="E2815" s="4" t="s">
        <v>41372</v>
      </c>
      <c r="F2815" s="4">
        <v>0.347253918647766</v>
      </c>
      <c r="G2815" s="4" t="s">
        <v>41373</v>
      </c>
    </row>
    <row r="2816" spans="1:7">
      <c r="A2816" s="4" t="s">
        <v>18733</v>
      </c>
      <c r="B2816" s="4" t="s">
        <v>18734</v>
      </c>
      <c r="C2816" s="4" t="s">
        <v>464</v>
      </c>
      <c r="D2816" s="4">
        <v>38</v>
      </c>
      <c r="E2816" s="4" t="s">
        <v>18735</v>
      </c>
      <c r="F2816" s="4">
        <v>0.347253918647766</v>
      </c>
      <c r="G2816" s="4" t="s">
        <v>18736</v>
      </c>
    </row>
    <row r="2817" spans="1:7">
      <c r="A2817" s="4" t="s">
        <v>10845</v>
      </c>
      <c r="B2817" s="4" t="s">
        <v>10846</v>
      </c>
      <c r="C2817" s="4" t="s">
        <v>464</v>
      </c>
      <c r="D2817" s="4">
        <v>38</v>
      </c>
      <c r="E2817" s="4" t="s">
        <v>10847</v>
      </c>
      <c r="F2817" s="4">
        <v>0.347253918647766</v>
      </c>
      <c r="G2817" s="4" t="s">
        <v>10848</v>
      </c>
    </row>
    <row r="2818" spans="1:7">
      <c r="A2818" s="4" t="s">
        <v>55401</v>
      </c>
      <c r="B2818" s="4" t="s">
        <v>55402</v>
      </c>
      <c r="C2818" s="4" t="s">
        <v>464</v>
      </c>
      <c r="D2818" s="4">
        <v>38</v>
      </c>
      <c r="E2818" s="4" t="s">
        <v>55403</v>
      </c>
      <c r="F2818" s="4">
        <v>0.347253918647766</v>
      </c>
      <c r="G2818" s="4" t="s">
        <v>55404</v>
      </c>
    </row>
    <row r="2819" spans="1:7">
      <c r="A2819" s="4" t="s">
        <v>25971</v>
      </c>
      <c r="B2819" s="4" t="s">
        <v>25972</v>
      </c>
      <c r="C2819" s="4" t="s">
        <v>464</v>
      </c>
      <c r="D2819" s="4">
        <v>38</v>
      </c>
      <c r="E2819" s="4" t="s">
        <v>25973</v>
      </c>
      <c r="F2819" s="4">
        <v>0.347253918647766</v>
      </c>
      <c r="G2819" s="4" t="s">
        <v>25974</v>
      </c>
    </row>
    <row r="2820" spans="1:7">
      <c r="A2820" s="4" t="s">
        <v>55405</v>
      </c>
      <c r="B2820" s="4" t="s">
        <v>55406</v>
      </c>
      <c r="C2820" s="4" t="s">
        <v>464</v>
      </c>
      <c r="D2820" s="4">
        <v>38</v>
      </c>
      <c r="E2820" s="4" t="s">
        <v>55407</v>
      </c>
      <c r="F2820" s="4">
        <v>0.347253918647766</v>
      </c>
      <c r="G2820" s="4" t="s">
        <v>55408</v>
      </c>
    </row>
    <row r="2821" spans="1:7">
      <c r="A2821" s="4" t="s">
        <v>36813</v>
      </c>
      <c r="B2821" s="4" t="s">
        <v>36814</v>
      </c>
      <c r="C2821" s="4" t="s">
        <v>464</v>
      </c>
      <c r="D2821" s="4">
        <v>38</v>
      </c>
      <c r="E2821" s="4" t="s">
        <v>36815</v>
      </c>
      <c r="F2821" s="4">
        <v>0.347253918647766</v>
      </c>
      <c r="G2821" s="4" t="s">
        <v>36816</v>
      </c>
    </row>
    <row r="2822" spans="1:7">
      <c r="A2822" s="4" t="s">
        <v>32539</v>
      </c>
      <c r="B2822" s="4" t="s">
        <v>32540</v>
      </c>
      <c r="C2822" s="4" t="s">
        <v>464</v>
      </c>
      <c r="D2822" s="4">
        <v>38</v>
      </c>
      <c r="E2822" s="4" t="s">
        <v>32541</v>
      </c>
      <c r="F2822" s="4">
        <v>0.347253918647766</v>
      </c>
      <c r="G2822" s="4" t="s">
        <v>32542</v>
      </c>
    </row>
    <row r="2823" spans="1:7">
      <c r="A2823" s="4" t="s">
        <v>16914</v>
      </c>
      <c r="B2823" s="4" t="s">
        <v>16915</v>
      </c>
      <c r="C2823" s="4" t="s">
        <v>464</v>
      </c>
      <c r="D2823" s="4">
        <v>38</v>
      </c>
      <c r="E2823" s="4" t="s">
        <v>16916</v>
      </c>
      <c r="F2823" s="4">
        <v>0.347253918647766</v>
      </c>
      <c r="G2823" s="4" t="s">
        <v>16917</v>
      </c>
    </row>
    <row r="2824" spans="1:7">
      <c r="A2824" s="4" t="s">
        <v>21811</v>
      </c>
      <c r="B2824" s="4" t="s">
        <v>21812</v>
      </c>
      <c r="C2824" s="4" t="s">
        <v>464</v>
      </c>
      <c r="D2824" s="4">
        <v>38</v>
      </c>
      <c r="E2824" s="4" t="s">
        <v>21813</v>
      </c>
      <c r="F2824" s="4">
        <v>0.347253918647766</v>
      </c>
      <c r="G2824" s="4" t="s">
        <v>21814</v>
      </c>
    </row>
    <row r="2825" spans="1:7">
      <c r="A2825" s="4" t="s">
        <v>28148</v>
      </c>
      <c r="B2825" s="4" t="s">
        <v>28149</v>
      </c>
      <c r="C2825" s="4" t="s">
        <v>464</v>
      </c>
      <c r="D2825" s="4">
        <v>38</v>
      </c>
      <c r="E2825" s="4" t="s">
        <v>28150</v>
      </c>
      <c r="F2825" s="4">
        <v>0.347253918647766</v>
      </c>
      <c r="G2825" s="4" t="s">
        <v>28151</v>
      </c>
    </row>
    <row r="2826" spans="1:7">
      <c r="A2826" s="4" t="s">
        <v>22904</v>
      </c>
      <c r="B2826" s="4" t="s">
        <v>22905</v>
      </c>
      <c r="C2826" s="4" t="s">
        <v>464</v>
      </c>
      <c r="D2826" s="4">
        <v>37</v>
      </c>
      <c r="E2826" s="4" t="s">
        <v>22906</v>
      </c>
      <c r="F2826" s="4">
        <v>0.347253918647766</v>
      </c>
      <c r="G2826" s="4" t="s">
        <v>22907</v>
      </c>
    </row>
    <row r="2827" spans="1:7">
      <c r="A2827" s="4" t="s">
        <v>9777</v>
      </c>
      <c r="B2827" s="4" t="s">
        <v>9778</v>
      </c>
      <c r="C2827" s="4" t="s">
        <v>464</v>
      </c>
      <c r="D2827" s="4">
        <v>37</v>
      </c>
      <c r="E2827" s="4" t="s">
        <v>9779</v>
      </c>
      <c r="F2827" s="4">
        <v>0.347253918647766</v>
      </c>
      <c r="G2827" s="4" t="s">
        <v>9780</v>
      </c>
    </row>
    <row r="2828" spans="1:7">
      <c r="A2828" s="4" t="s">
        <v>4735</v>
      </c>
      <c r="B2828" s="4" t="s">
        <v>4736</v>
      </c>
      <c r="C2828" s="4" t="s">
        <v>464</v>
      </c>
      <c r="D2828" s="4">
        <v>37</v>
      </c>
      <c r="E2828" s="4" t="s">
        <v>4737</v>
      </c>
      <c r="F2828" s="4">
        <v>0.347253918647766</v>
      </c>
      <c r="G2828" s="4" t="s">
        <v>4738</v>
      </c>
    </row>
    <row r="2829" spans="1:7">
      <c r="A2829" s="4" t="s">
        <v>55409</v>
      </c>
      <c r="B2829" s="4" t="s">
        <v>55410</v>
      </c>
      <c r="C2829" s="4" t="s">
        <v>464</v>
      </c>
      <c r="D2829" s="4">
        <v>37</v>
      </c>
      <c r="E2829" s="4" t="s">
        <v>55411</v>
      </c>
      <c r="F2829" s="4">
        <v>0.347253918647766</v>
      </c>
      <c r="G2829" s="4" t="s">
        <v>55412</v>
      </c>
    </row>
    <row r="2830" spans="1:7">
      <c r="A2830" s="4" t="s">
        <v>22580</v>
      </c>
      <c r="B2830" s="4" t="s">
        <v>22581</v>
      </c>
      <c r="C2830" s="4" t="s">
        <v>464</v>
      </c>
      <c r="D2830" s="4">
        <v>37</v>
      </c>
      <c r="E2830" s="4" t="s">
        <v>22582</v>
      </c>
      <c r="F2830" s="4">
        <v>0.347253918647766</v>
      </c>
      <c r="G2830" s="4" t="s">
        <v>22583</v>
      </c>
    </row>
    <row r="2831" spans="1:7">
      <c r="A2831" s="4" t="s">
        <v>33728</v>
      </c>
      <c r="B2831" s="4" t="s">
        <v>33729</v>
      </c>
      <c r="C2831" s="4" t="s">
        <v>464</v>
      </c>
      <c r="D2831" s="4">
        <v>37</v>
      </c>
      <c r="E2831" s="4" t="s">
        <v>33730</v>
      </c>
      <c r="F2831" s="4">
        <v>0.347253918647766</v>
      </c>
      <c r="G2831" s="4" t="s">
        <v>33731</v>
      </c>
    </row>
    <row r="2832" spans="1:7">
      <c r="A2832" s="4" t="s">
        <v>49247</v>
      </c>
      <c r="B2832" s="4" t="s">
        <v>49248</v>
      </c>
      <c r="C2832" s="4" t="s">
        <v>464</v>
      </c>
      <c r="D2832" s="4">
        <v>37</v>
      </c>
      <c r="E2832" s="4" t="s">
        <v>49249</v>
      </c>
      <c r="F2832" s="4">
        <v>0.347253918647766</v>
      </c>
      <c r="G2832" s="4" t="s">
        <v>49250</v>
      </c>
    </row>
    <row r="2833" spans="1:7">
      <c r="A2833" s="4" t="s">
        <v>44749</v>
      </c>
      <c r="B2833" s="4" t="s">
        <v>44750</v>
      </c>
      <c r="C2833" s="4" t="s">
        <v>464</v>
      </c>
      <c r="D2833" s="4">
        <v>37</v>
      </c>
      <c r="E2833" s="4" t="s">
        <v>44751</v>
      </c>
      <c r="F2833" s="4">
        <v>0.347253918647766</v>
      </c>
      <c r="G2833" s="4" t="s">
        <v>44752</v>
      </c>
    </row>
    <row r="2834" spans="1:7">
      <c r="A2834" s="4" t="s">
        <v>40648</v>
      </c>
      <c r="B2834" s="4" t="s">
        <v>40649</v>
      </c>
      <c r="C2834" s="4" t="s">
        <v>464</v>
      </c>
      <c r="D2834" s="4">
        <v>37</v>
      </c>
      <c r="E2834" s="4" t="s">
        <v>40650</v>
      </c>
      <c r="F2834" s="4">
        <v>0.347253918647766</v>
      </c>
      <c r="G2834" s="4" t="s">
        <v>40651</v>
      </c>
    </row>
    <row r="2835" spans="1:7">
      <c r="A2835" s="4" t="s">
        <v>22876</v>
      </c>
      <c r="B2835" s="4" t="s">
        <v>22877</v>
      </c>
      <c r="C2835" s="4" t="s">
        <v>464</v>
      </c>
      <c r="D2835" s="4">
        <v>37</v>
      </c>
      <c r="E2835" s="4" t="s">
        <v>22878</v>
      </c>
      <c r="F2835" s="4">
        <v>0.347253918647766</v>
      </c>
      <c r="G2835" s="4" t="s">
        <v>22879</v>
      </c>
    </row>
    <row r="2836" spans="1:7">
      <c r="A2836" s="4" t="s">
        <v>22536</v>
      </c>
      <c r="B2836" s="4" t="s">
        <v>22537</v>
      </c>
      <c r="C2836" s="4" t="s">
        <v>464</v>
      </c>
      <c r="D2836" s="4">
        <v>37</v>
      </c>
      <c r="E2836" s="4" t="s">
        <v>22538</v>
      </c>
      <c r="F2836" s="4">
        <v>0.347253918647766</v>
      </c>
      <c r="G2836" s="4" t="s">
        <v>22539</v>
      </c>
    </row>
    <row r="2837" spans="1:7">
      <c r="A2837" s="4" t="s">
        <v>32420</v>
      </c>
      <c r="B2837" s="4" t="s">
        <v>32421</v>
      </c>
      <c r="C2837" s="4" t="s">
        <v>464</v>
      </c>
      <c r="D2837" s="4">
        <v>36</v>
      </c>
      <c r="E2837" s="4" t="s">
        <v>32422</v>
      </c>
      <c r="F2837" s="4">
        <v>0.347253918647766</v>
      </c>
      <c r="G2837" s="4" t="s">
        <v>32423</v>
      </c>
    </row>
    <row r="2838" spans="1:7">
      <c r="A2838" s="4" t="s">
        <v>19998</v>
      </c>
      <c r="B2838" s="4" t="s">
        <v>19999</v>
      </c>
      <c r="C2838" s="4" t="s">
        <v>464</v>
      </c>
      <c r="D2838" s="4">
        <v>36</v>
      </c>
      <c r="E2838" s="4" t="s">
        <v>20000</v>
      </c>
      <c r="F2838" s="4">
        <v>0.347253918647766</v>
      </c>
      <c r="G2838" s="4" t="s">
        <v>20001</v>
      </c>
    </row>
    <row r="2839" spans="1:7">
      <c r="A2839" s="4" t="s">
        <v>20002</v>
      </c>
      <c r="B2839" s="4" t="s">
        <v>20003</v>
      </c>
      <c r="C2839" s="4" t="s">
        <v>464</v>
      </c>
      <c r="D2839" s="4">
        <v>36</v>
      </c>
      <c r="E2839" s="4" t="s">
        <v>20004</v>
      </c>
      <c r="F2839" s="4">
        <v>0.347253918647766</v>
      </c>
      <c r="G2839" s="4" t="s">
        <v>20005</v>
      </c>
    </row>
    <row r="2840" spans="1:7">
      <c r="A2840" s="4" t="s">
        <v>22436</v>
      </c>
      <c r="B2840" s="4" t="s">
        <v>22437</v>
      </c>
      <c r="C2840" s="4" t="s">
        <v>464</v>
      </c>
      <c r="D2840" s="4">
        <v>36</v>
      </c>
      <c r="E2840" s="4" t="s">
        <v>22438</v>
      </c>
      <c r="F2840" s="4">
        <v>0.347253918647766</v>
      </c>
      <c r="G2840" s="4" t="s">
        <v>22439</v>
      </c>
    </row>
    <row r="2841" spans="1:7">
      <c r="A2841" s="4" t="s">
        <v>45440</v>
      </c>
      <c r="B2841" s="4" t="s">
        <v>45441</v>
      </c>
      <c r="C2841" s="4" t="s">
        <v>464</v>
      </c>
      <c r="D2841" s="4">
        <v>36</v>
      </c>
      <c r="E2841" s="4" t="s">
        <v>45442</v>
      </c>
      <c r="F2841" s="4">
        <v>0.347253918647766</v>
      </c>
      <c r="G2841" s="4" t="s">
        <v>45443</v>
      </c>
    </row>
    <row r="2842" spans="1:7">
      <c r="A2842" s="4" t="s">
        <v>55413</v>
      </c>
      <c r="B2842" s="4" t="s">
        <v>55414</v>
      </c>
      <c r="C2842" s="4" t="s">
        <v>464</v>
      </c>
      <c r="D2842" s="4">
        <v>36</v>
      </c>
      <c r="E2842" s="4" t="s">
        <v>55415</v>
      </c>
      <c r="F2842" s="4">
        <v>0.347253918647766</v>
      </c>
      <c r="G2842" s="4" t="s">
        <v>55416</v>
      </c>
    </row>
    <row r="2843" spans="1:7">
      <c r="A2843" s="4" t="s">
        <v>6437</v>
      </c>
      <c r="B2843" s="4" t="s">
        <v>6438</v>
      </c>
      <c r="C2843" s="4" t="s">
        <v>464</v>
      </c>
      <c r="D2843" s="4">
        <v>36</v>
      </c>
      <c r="E2843" s="4" t="s">
        <v>6439</v>
      </c>
      <c r="F2843" s="4">
        <v>0.347253918647766</v>
      </c>
      <c r="G2843" s="4" t="s">
        <v>6440</v>
      </c>
    </row>
    <row r="2844" spans="1:7">
      <c r="A2844" s="4" t="s">
        <v>30610</v>
      </c>
      <c r="B2844" s="4" t="s">
        <v>30611</v>
      </c>
      <c r="C2844" s="4" t="s">
        <v>464</v>
      </c>
      <c r="D2844" s="4">
        <v>36</v>
      </c>
      <c r="E2844" s="4" t="s">
        <v>30612</v>
      </c>
      <c r="F2844" s="4">
        <v>0.347253918647766</v>
      </c>
      <c r="G2844" s="4" t="s">
        <v>30613</v>
      </c>
    </row>
    <row r="2845" spans="1:7">
      <c r="A2845" s="4" t="s">
        <v>34930</v>
      </c>
      <c r="B2845" s="4" t="s">
        <v>34931</v>
      </c>
      <c r="C2845" s="4" t="s">
        <v>464</v>
      </c>
      <c r="D2845" s="4">
        <v>36</v>
      </c>
      <c r="E2845" s="4" t="s">
        <v>34932</v>
      </c>
      <c r="F2845" s="4">
        <v>0.347253918647766</v>
      </c>
      <c r="G2845" s="4" t="s">
        <v>34933</v>
      </c>
    </row>
    <row r="2846" spans="1:7">
      <c r="A2846" s="4" t="s">
        <v>44613</v>
      </c>
      <c r="B2846" s="4" t="s">
        <v>44614</v>
      </c>
      <c r="C2846" s="4" t="s">
        <v>464</v>
      </c>
      <c r="D2846" s="4">
        <v>35</v>
      </c>
      <c r="E2846" s="4" t="s">
        <v>44615</v>
      </c>
      <c r="F2846" s="4">
        <v>0.347253918647766</v>
      </c>
      <c r="G2846" s="4" t="s">
        <v>44616</v>
      </c>
    </row>
    <row r="2847" spans="1:7">
      <c r="A2847" s="4" t="s">
        <v>24388</v>
      </c>
      <c r="B2847" s="4" t="s">
        <v>24389</v>
      </c>
      <c r="C2847" s="4" t="s">
        <v>464</v>
      </c>
      <c r="D2847" s="4">
        <v>35</v>
      </c>
      <c r="E2847" s="4" t="s">
        <v>24390</v>
      </c>
      <c r="F2847" s="4">
        <v>0.347253918647766</v>
      </c>
      <c r="G2847" s="4" t="s">
        <v>24391</v>
      </c>
    </row>
    <row r="2848" spans="1:7">
      <c r="A2848" s="4" t="s">
        <v>47572</v>
      </c>
      <c r="B2848" s="4" t="s">
        <v>47573</v>
      </c>
      <c r="C2848" s="4" t="s">
        <v>464</v>
      </c>
      <c r="D2848" s="4">
        <v>35</v>
      </c>
      <c r="E2848" s="4" t="s">
        <v>47574</v>
      </c>
      <c r="F2848" s="4">
        <v>0.347253918647766</v>
      </c>
      <c r="G2848" s="4" t="s">
        <v>47575</v>
      </c>
    </row>
    <row r="2849" spans="1:7">
      <c r="A2849" s="4" t="s">
        <v>55417</v>
      </c>
      <c r="B2849" s="4" t="s">
        <v>55418</v>
      </c>
      <c r="C2849" s="4" t="s">
        <v>464</v>
      </c>
      <c r="D2849" s="4">
        <v>35</v>
      </c>
      <c r="E2849" s="4" t="s">
        <v>55419</v>
      </c>
      <c r="F2849" s="4">
        <v>0.347253918647766</v>
      </c>
      <c r="G2849" s="4" t="s">
        <v>55420</v>
      </c>
    </row>
    <row r="2850" spans="1:7">
      <c r="A2850" s="4" t="s">
        <v>12242</v>
      </c>
      <c r="B2850" s="4" t="s">
        <v>12243</v>
      </c>
      <c r="C2850" s="4" t="s">
        <v>464</v>
      </c>
      <c r="D2850" s="4">
        <v>35</v>
      </c>
      <c r="E2850" s="4" t="s">
        <v>12244</v>
      </c>
      <c r="F2850" s="4">
        <v>0.347253918647766</v>
      </c>
      <c r="G2850" s="4" t="s">
        <v>12245</v>
      </c>
    </row>
    <row r="2851" spans="1:7">
      <c r="A2851" s="4" t="s">
        <v>4203</v>
      </c>
      <c r="B2851" s="4" t="s">
        <v>4204</v>
      </c>
      <c r="C2851" s="4" t="s">
        <v>464</v>
      </c>
      <c r="D2851" s="4">
        <v>35</v>
      </c>
      <c r="E2851" s="4" t="s">
        <v>4205</v>
      </c>
      <c r="F2851" s="4">
        <v>0.347253918647766</v>
      </c>
      <c r="G2851" s="4" t="s">
        <v>4206</v>
      </c>
    </row>
    <row r="2852" spans="1:7">
      <c r="A2852" s="4" t="s">
        <v>31772</v>
      </c>
      <c r="B2852" s="4" t="s">
        <v>31773</v>
      </c>
      <c r="C2852" s="4" t="s">
        <v>464</v>
      </c>
      <c r="D2852" s="4">
        <v>35</v>
      </c>
      <c r="E2852" s="4" t="s">
        <v>31774</v>
      </c>
      <c r="F2852" s="4">
        <v>0.347253918647766</v>
      </c>
      <c r="G2852" s="4" t="s">
        <v>31775</v>
      </c>
    </row>
    <row r="2853" spans="1:7">
      <c r="A2853" s="4" t="s">
        <v>12906</v>
      </c>
      <c r="B2853" s="4" t="s">
        <v>12907</v>
      </c>
      <c r="C2853" s="4" t="s">
        <v>464</v>
      </c>
      <c r="D2853" s="4">
        <v>34</v>
      </c>
      <c r="E2853" s="4" t="s">
        <v>12908</v>
      </c>
      <c r="F2853" s="4">
        <v>0.347253918647766</v>
      </c>
      <c r="G2853" s="4" t="s">
        <v>12909</v>
      </c>
    </row>
    <row r="2854" spans="1:7">
      <c r="A2854" s="4" t="s">
        <v>55421</v>
      </c>
      <c r="B2854" s="4" t="s">
        <v>55422</v>
      </c>
      <c r="C2854" s="4" t="s">
        <v>464</v>
      </c>
      <c r="D2854" s="4">
        <v>34</v>
      </c>
      <c r="E2854" s="4" t="s">
        <v>55423</v>
      </c>
      <c r="F2854" s="4">
        <v>0.347253918647766</v>
      </c>
      <c r="G2854" s="4" t="s">
        <v>55424</v>
      </c>
    </row>
    <row r="2855" spans="1:7">
      <c r="A2855" s="4" t="s">
        <v>6583</v>
      </c>
      <c r="B2855" s="4" t="s">
        <v>6584</v>
      </c>
      <c r="C2855" s="4" t="s">
        <v>464</v>
      </c>
      <c r="D2855" s="4">
        <v>34</v>
      </c>
      <c r="E2855" s="4" t="s">
        <v>6585</v>
      </c>
      <c r="F2855" s="4">
        <v>0.347253918647766</v>
      </c>
      <c r="G2855" s="4" t="s">
        <v>6586</v>
      </c>
    </row>
    <row r="2856" spans="1:7">
      <c r="A2856" s="4" t="s">
        <v>23656</v>
      </c>
      <c r="B2856" s="4" t="s">
        <v>23657</v>
      </c>
      <c r="C2856" s="4" t="s">
        <v>464</v>
      </c>
      <c r="D2856" s="4">
        <v>34</v>
      </c>
      <c r="E2856" s="4" t="s">
        <v>23658</v>
      </c>
      <c r="F2856" s="4">
        <v>0.347253918647766</v>
      </c>
      <c r="G2856" s="4" t="s">
        <v>23659</v>
      </c>
    </row>
    <row r="2857" spans="1:7">
      <c r="A2857" s="4" t="s">
        <v>29770</v>
      </c>
      <c r="B2857" s="4" t="s">
        <v>29771</v>
      </c>
      <c r="C2857" s="4" t="s">
        <v>464</v>
      </c>
      <c r="D2857" s="4">
        <v>34</v>
      </c>
      <c r="E2857" s="4" t="s">
        <v>29772</v>
      </c>
      <c r="F2857" s="4">
        <v>0.347253918647766</v>
      </c>
      <c r="G2857" s="4" t="s">
        <v>29773</v>
      </c>
    </row>
    <row r="2858" spans="1:7">
      <c r="A2858" s="4" t="s">
        <v>20174</v>
      </c>
      <c r="B2858" s="4" t="s">
        <v>20175</v>
      </c>
      <c r="C2858" s="4" t="s">
        <v>464</v>
      </c>
      <c r="D2858" s="4">
        <v>34</v>
      </c>
      <c r="E2858" s="4" t="s">
        <v>20176</v>
      </c>
      <c r="F2858" s="4">
        <v>0.347253918647766</v>
      </c>
      <c r="G2858" s="4" t="s">
        <v>20177</v>
      </c>
    </row>
    <row r="2859" spans="1:7">
      <c r="A2859" s="4" t="s">
        <v>16295</v>
      </c>
      <c r="B2859" s="4" t="s">
        <v>16296</v>
      </c>
      <c r="C2859" s="4" t="s">
        <v>464</v>
      </c>
      <c r="D2859" s="4">
        <v>34</v>
      </c>
      <c r="E2859" s="4" t="s">
        <v>16297</v>
      </c>
      <c r="F2859" s="4">
        <v>0.347253918647766</v>
      </c>
      <c r="G2859" s="4" t="s">
        <v>16298</v>
      </c>
    </row>
    <row r="2860" spans="1:7">
      <c r="A2860" s="4" t="s">
        <v>48068</v>
      </c>
      <c r="B2860" s="4" t="s">
        <v>48069</v>
      </c>
      <c r="C2860" s="4" t="s">
        <v>464</v>
      </c>
      <c r="D2860" s="4">
        <v>34</v>
      </c>
      <c r="E2860" s="4" t="s">
        <v>48070</v>
      </c>
      <c r="F2860" s="4">
        <v>0.347253918647766</v>
      </c>
      <c r="G2860" s="4" t="s">
        <v>48071</v>
      </c>
    </row>
    <row r="2861" spans="1:7">
      <c r="A2861" s="4" t="s">
        <v>55425</v>
      </c>
      <c r="B2861" s="4" t="s">
        <v>55426</v>
      </c>
      <c r="C2861" s="4" t="s">
        <v>464</v>
      </c>
      <c r="D2861" s="4">
        <v>34</v>
      </c>
      <c r="E2861" s="4" t="s">
        <v>55427</v>
      </c>
      <c r="F2861" s="4">
        <v>0.347253918647766</v>
      </c>
      <c r="G2861" s="4" t="s">
        <v>55428</v>
      </c>
    </row>
    <row r="2862" spans="1:7">
      <c r="A2862" s="4" t="s">
        <v>24574</v>
      </c>
      <c r="B2862" s="4" t="s">
        <v>24575</v>
      </c>
      <c r="C2862" s="4" t="s">
        <v>464</v>
      </c>
      <c r="D2862" s="4">
        <v>34</v>
      </c>
      <c r="E2862" s="4" t="s">
        <v>24576</v>
      </c>
      <c r="F2862" s="4">
        <v>0.347253918647766</v>
      </c>
      <c r="G2862" s="4" t="s">
        <v>24577</v>
      </c>
    </row>
    <row r="2863" spans="1:7">
      <c r="A2863" s="4" t="s">
        <v>23504</v>
      </c>
      <c r="B2863" s="4" t="s">
        <v>23505</v>
      </c>
      <c r="C2863" s="4" t="s">
        <v>464</v>
      </c>
      <c r="D2863" s="4">
        <v>34</v>
      </c>
      <c r="E2863" s="4" t="s">
        <v>23506</v>
      </c>
      <c r="F2863" s="4">
        <v>0.347253918647766</v>
      </c>
      <c r="G2863" s="4" t="s">
        <v>23507</v>
      </c>
    </row>
    <row r="2864" spans="1:7">
      <c r="A2864" s="4" t="s">
        <v>23808</v>
      </c>
      <c r="B2864" s="4" t="s">
        <v>23809</v>
      </c>
      <c r="C2864" s="4" t="s">
        <v>464</v>
      </c>
      <c r="D2864" s="4">
        <v>34</v>
      </c>
      <c r="E2864" s="4" t="s">
        <v>23810</v>
      </c>
      <c r="F2864" s="4">
        <v>0.347253918647766</v>
      </c>
      <c r="G2864" s="4" t="s">
        <v>23811</v>
      </c>
    </row>
    <row r="2865" spans="1:7">
      <c r="A2865" s="4" t="s">
        <v>48072</v>
      </c>
      <c r="B2865" s="4" t="s">
        <v>48073</v>
      </c>
      <c r="C2865" s="4" t="s">
        <v>464</v>
      </c>
      <c r="D2865" s="4">
        <v>33</v>
      </c>
      <c r="E2865" s="4" t="s">
        <v>48074</v>
      </c>
      <c r="F2865" s="4">
        <v>0.347253918647766</v>
      </c>
      <c r="G2865" s="4" t="s">
        <v>48075</v>
      </c>
    </row>
    <row r="2866" spans="1:7">
      <c r="A2866" s="4" t="s">
        <v>8623</v>
      </c>
      <c r="B2866" s="4" t="s">
        <v>8624</v>
      </c>
      <c r="C2866" s="4" t="s">
        <v>464</v>
      </c>
      <c r="D2866" s="4">
        <v>33</v>
      </c>
      <c r="E2866" s="4" t="s">
        <v>8625</v>
      </c>
      <c r="F2866" s="4">
        <v>0.347253918647766</v>
      </c>
      <c r="G2866" s="4" t="s">
        <v>8626</v>
      </c>
    </row>
    <row r="2867" spans="1:7">
      <c r="A2867" s="4" t="s">
        <v>47952</v>
      </c>
      <c r="B2867" s="4" t="s">
        <v>47953</v>
      </c>
      <c r="C2867" s="4" t="s">
        <v>464</v>
      </c>
      <c r="D2867" s="4">
        <v>31</v>
      </c>
      <c r="E2867" s="4" t="s">
        <v>47954</v>
      </c>
      <c r="F2867" s="4">
        <v>0.347253918647766</v>
      </c>
      <c r="G2867" s="4" t="s">
        <v>47955</v>
      </c>
    </row>
    <row r="2868" spans="1:7">
      <c r="A2868" s="4" t="s">
        <v>43894</v>
      </c>
      <c r="B2868" s="4" t="s">
        <v>43895</v>
      </c>
      <c r="C2868" s="4" t="s">
        <v>464</v>
      </c>
      <c r="D2868" s="4">
        <v>30</v>
      </c>
      <c r="E2868" s="4" t="s">
        <v>43896</v>
      </c>
      <c r="F2868" s="4">
        <v>0.347253918647766</v>
      </c>
      <c r="G2868" s="4" t="s">
        <v>43897</v>
      </c>
    </row>
    <row r="2869" spans="1:7">
      <c r="A2869" s="4" t="s">
        <v>55429</v>
      </c>
      <c r="B2869" s="4" t="s">
        <v>55430</v>
      </c>
      <c r="C2869" s="4" t="s">
        <v>464</v>
      </c>
      <c r="D2869" s="4">
        <v>30</v>
      </c>
      <c r="E2869" s="4" t="s">
        <v>55431</v>
      </c>
      <c r="F2869" s="4">
        <v>0.347253918647766</v>
      </c>
      <c r="G2869" s="4" t="s">
        <v>55432</v>
      </c>
    </row>
    <row r="2870" spans="1:7">
      <c r="A2870" s="4" t="s">
        <v>22772</v>
      </c>
      <c r="B2870" s="4" t="s">
        <v>22773</v>
      </c>
      <c r="C2870" s="4" t="s">
        <v>464</v>
      </c>
      <c r="D2870" s="4">
        <v>28</v>
      </c>
      <c r="E2870" s="4" t="s">
        <v>22774</v>
      </c>
      <c r="F2870" s="4">
        <v>0.347253918647766</v>
      </c>
      <c r="G2870" s="4" t="s">
        <v>22775</v>
      </c>
    </row>
    <row r="2871" spans="1:7">
      <c r="A2871" s="4" t="s">
        <v>17093</v>
      </c>
      <c r="B2871" s="4" t="s">
        <v>17094</v>
      </c>
      <c r="C2871" s="4" t="s">
        <v>464</v>
      </c>
      <c r="D2871" s="4">
        <v>26</v>
      </c>
      <c r="E2871" s="4" t="s">
        <v>17095</v>
      </c>
      <c r="F2871" s="4">
        <v>0.347253918647766</v>
      </c>
      <c r="G2871" s="4" t="s">
        <v>17096</v>
      </c>
    </row>
    <row r="2872" spans="1:7">
      <c r="A2872" s="4" t="s">
        <v>53523</v>
      </c>
      <c r="B2872" s="4" t="s">
        <v>53524</v>
      </c>
      <c r="C2872" s="4" t="s">
        <v>551</v>
      </c>
      <c r="D2872" s="4">
        <v>17</v>
      </c>
      <c r="E2872" s="4" t="s">
        <v>53525</v>
      </c>
      <c r="F2872" s="4">
        <v>0.347253918647766</v>
      </c>
      <c r="G2872" s="4" t="s">
        <v>53526</v>
      </c>
    </row>
    <row r="2873" spans="1:7">
      <c r="A2873" s="4" t="s">
        <v>43382</v>
      </c>
      <c r="B2873" s="4" t="s">
        <v>43383</v>
      </c>
      <c r="C2873" s="4" t="s">
        <v>551</v>
      </c>
      <c r="D2873" s="4">
        <v>17</v>
      </c>
      <c r="E2873" s="4" t="s">
        <v>43384</v>
      </c>
      <c r="F2873" s="4">
        <v>0.347253918647766</v>
      </c>
      <c r="G2873" s="4" t="s">
        <v>43385</v>
      </c>
    </row>
    <row r="2874" spans="1:7">
      <c r="A2874" s="4" t="s">
        <v>48679</v>
      </c>
      <c r="B2874" s="4" t="s">
        <v>48680</v>
      </c>
      <c r="C2874" s="4" t="s">
        <v>551</v>
      </c>
      <c r="D2874" s="4">
        <v>13</v>
      </c>
      <c r="E2874" s="4" t="s">
        <v>48681</v>
      </c>
      <c r="F2874" s="4">
        <v>0.347253918647766</v>
      </c>
      <c r="G2874" s="4" t="s">
        <v>48682</v>
      </c>
    </row>
    <row r="2875" spans="1:7">
      <c r="A2875" s="4" t="s">
        <v>55433</v>
      </c>
      <c r="B2875" s="4" t="s">
        <v>55434</v>
      </c>
      <c r="C2875" s="4" t="s">
        <v>4103</v>
      </c>
      <c r="D2875" s="4">
        <v>4</v>
      </c>
      <c r="E2875" s="4" t="s">
        <v>55435</v>
      </c>
      <c r="F2875" s="4">
        <v>0.347253918647766</v>
      </c>
      <c r="G2875" s="4" t="s">
        <v>55436</v>
      </c>
    </row>
    <row r="2876" spans="1:7">
      <c r="A2876" s="4" t="s">
        <v>32184</v>
      </c>
      <c r="B2876" s="4" t="s">
        <v>32185</v>
      </c>
      <c r="C2876" s="4" t="s">
        <v>1124</v>
      </c>
      <c r="D2876" s="4">
        <v>2</v>
      </c>
      <c r="E2876" s="4" t="s">
        <v>32186</v>
      </c>
      <c r="F2876" s="4">
        <v>0.347253918647766</v>
      </c>
      <c r="G2876" s="4" t="s">
        <v>32187</v>
      </c>
    </row>
    <row r="2877" spans="1:7">
      <c r="A2877" s="4" t="s">
        <v>23340</v>
      </c>
      <c r="B2877" s="4" t="s">
        <v>23341</v>
      </c>
      <c r="C2877" s="4" t="s">
        <v>1124</v>
      </c>
      <c r="D2877" s="4">
        <v>2</v>
      </c>
      <c r="E2877" s="4" t="s">
        <v>23342</v>
      </c>
      <c r="F2877" s="4">
        <v>0.347253918647766</v>
      </c>
      <c r="G2877" s="4" t="s">
        <v>23343</v>
      </c>
    </row>
    <row r="2878" spans="1:7">
      <c r="A2878" s="4" t="s">
        <v>37716</v>
      </c>
      <c r="B2878" s="4" t="s">
        <v>37717</v>
      </c>
      <c r="C2878" s="4" t="s">
        <v>3050</v>
      </c>
      <c r="D2878" s="4">
        <v>2</v>
      </c>
      <c r="E2878" s="4" t="s">
        <v>37718</v>
      </c>
      <c r="F2878" s="4">
        <v>0.347253918647766</v>
      </c>
      <c r="G2878" s="4" t="s">
        <v>37719</v>
      </c>
    </row>
    <row r="2879" spans="1:7">
      <c r="A2879" s="4" t="s">
        <v>16511</v>
      </c>
      <c r="B2879" s="4" t="s">
        <v>16512</v>
      </c>
      <c r="C2879" s="4" t="s">
        <v>464</v>
      </c>
      <c r="D2879" s="4">
        <v>52</v>
      </c>
      <c r="E2879" s="4" t="s">
        <v>16513</v>
      </c>
      <c r="F2879" s="4">
        <v>0.32974573969841</v>
      </c>
      <c r="G2879" s="4" t="s">
        <v>16514</v>
      </c>
    </row>
    <row r="2880" spans="1:7">
      <c r="A2880" s="4" t="s">
        <v>19388</v>
      </c>
      <c r="B2880" s="4" t="s">
        <v>19389</v>
      </c>
      <c r="C2880" s="4" t="s">
        <v>464</v>
      </c>
      <c r="D2880" s="4">
        <v>48</v>
      </c>
      <c r="E2880" s="4" t="s">
        <v>19390</v>
      </c>
      <c r="F2880" s="4">
        <v>0.32974573969841</v>
      </c>
      <c r="G2880" s="4" t="s">
        <v>19391</v>
      </c>
    </row>
    <row r="2881" spans="1:7">
      <c r="A2881" s="4" t="s">
        <v>30414</v>
      </c>
      <c r="B2881" s="4" t="s">
        <v>30415</v>
      </c>
      <c r="C2881" s="4" t="s">
        <v>464</v>
      </c>
      <c r="D2881" s="4">
        <v>47</v>
      </c>
      <c r="E2881" s="4" t="s">
        <v>30416</v>
      </c>
      <c r="F2881" s="4">
        <v>0.32974573969841</v>
      </c>
      <c r="G2881" s="4" t="s">
        <v>30417</v>
      </c>
    </row>
    <row r="2882" spans="1:7">
      <c r="A2882" s="4" t="s">
        <v>14432</v>
      </c>
      <c r="B2882" s="4" t="s">
        <v>14433</v>
      </c>
      <c r="C2882" s="4" t="s">
        <v>464</v>
      </c>
      <c r="D2882" s="4">
        <v>47</v>
      </c>
      <c r="E2882" s="4" t="s">
        <v>14434</v>
      </c>
      <c r="F2882" s="4">
        <v>0.32974573969841</v>
      </c>
      <c r="G2882" s="4" t="s">
        <v>14435</v>
      </c>
    </row>
    <row r="2883" spans="1:7">
      <c r="A2883" s="4" t="s">
        <v>19344</v>
      </c>
      <c r="B2883" s="4" t="s">
        <v>19345</v>
      </c>
      <c r="C2883" s="4" t="s">
        <v>464</v>
      </c>
      <c r="D2883" s="4">
        <v>46</v>
      </c>
      <c r="E2883" s="4" t="s">
        <v>19346</v>
      </c>
      <c r="F2883" s="4">
        <v>0.32974573969841</v>
      </c>
      <c r="G2883" s="4" t="s">
        <v>19347</v>
      </c>
    </row>
    <row r="2884" spans="1:7">
      <c r="A2884" s="4" t="s">
        <v>624</v>
      </c>
      <c r="B2884" s="4" t="s">
        <v>625</v>
      </c>
      <c r="C2884" s="4" t="s">
        <v>464</v>
      </c>
      <c r="D2884" s="4">
        <v>46</v>
      </c>
      <c r="E2884" s="4" t="s">
        <v>626</v>
      </c>
      <c r="F2884" s="4">
        <v>0.32974573969841</v>
      </c>
      <c r="G2884" s="4" t="s">
        <v>627</v>
      </c>
    </row>
    <row r="2885" spans="1:7">
      <c r="A2885" s="4" t="s">
        <v>15567</v>
      </c>
      <c r="B2885" s="4" t="s">
        <v>15568</v>
      </c>
      <c r="C2885" s="4" t="s">
        <v>464</v>
      </c>
      <c r="D2885" s="4">
        <v>46</v>
      </c>
      <c r="E2885" s="4" t="s">
        <v>15569</v>
      </c>
      <c r="F2885" s="4">
        <v>0.32974573969841</v>
      </c>
      <c r="G2885" s="4" t="s">
        <v>15570</v>
      </c>
    </row>
    <row r="2886" spans="1:7">
      <c r="A2886" s="4" t="s">
        <v>7129</v>
      </c>
      <c r="B2886" s="4" t="s">
        <v>7130</v>
      </c>
      <c r="C2886" s="4" t="s">
        <v>464</v>
      </c>
      <c r="D2886" s="4">
        <v>46</v>
      </c>
      <c r="E2886" s="4" t="s">
        <v>7131</v>
      </c>
      <c r="F2886" s="4">
        <v>0.32974573969841</v>
      </c>
      <c r="G2886" s="4" t="s">
        <v>7132</v>
      </c>
    </row>
    <row r="2887" spans="1:7">
      <c r="A2887" s="4" t="s">
        <v>18585</v>
      </c>
      <c r="B2887" s="4" t="s">
        <v>18586</v>
      </c>
      <c r="C2887" s="4" t="s">
        <v>464</v>
      </c>
      <c r="D2887" s="4">
        <v>45</v>
      </c>
      <c r="E2887" s="4" t="s">
        <v>18587</v>
      </c>
      <c r="F2887" s="4">
        <v>0.32974573969841</v>
      </c>
      <c r="G2887" s="4" t="s">
        <v>18588</v>
      </c>
    </row>
    <row r="2888" spans="1:7">
      <c r="A2888" s="4" t="s">
        <v>666</v>
      </c>
      <c r="B2888" s="4" t="s">
        <v>667</v>
      </c>
      <c r="C2888" s="4" t="s">
        <v>464</v>
      </c>
      <c r="D2888" s="4">
        <v>45</v>
      </c>
      <c r="E2888" s="4" t="s">
        <v>668</v>
      </c>
      <c r="F2888" s="4">
        <v>0.32974573969841</v>
      </c>
      <c r="G2888" s="4" t="s">
        <v>669</v>
      </c>
    </row>
    <row r="2889" spans="1:7">
      <c r="A2889" s="4" t="s">
        <v>3108</v>
      </c>
      <c r="B2889" s="4" t="s">
        <v>3109</v>
      </c>
      <c r="C2889" s="4" t="s">
        <v>464</v>
      </c>
      <c r="D2889" s="4">
        <v>45</v>
      </c>
      <c r="E2889" s="4" t="s">
        <v>3110</v>
      </c>
      <c r="F2889" s="4">
        <v>0.32974573969841</v>
      </c>
      <c r="G2889" s="4" t="s">
        <v>3111</v>
      </c>
    </row>
    <row r="2890" spans="1:7">
      <c r="A2890" s="4" t="s">
        <v>19152</v>
      </c>
      <c r="B2890" s="4" t="s">
        <v>19153</v>
      </c>
      <c r="C2890" s="4" t="s">
        <v>464</v>
      </c>
      <c r="D2890" s="4">
        <v>44</v>
      </c>
      <c r="E2890" s="4" t="s">
        <v>19154</v>
      </c>
      <c r="F2890" s="4">
        <v>0.32974573969841</v>
      </c>
      <c r="G2890" s="4" t="s">
        <v>19155</v>
      </c>
    </row>
    <row r="2891" spans="1:7">
      <c r="A2891" s="4" t="s">
        <v>13582</v>
      </c>
      <c r="B2891" s="4" t="s">
        <v>13583</v>
      </c>
      <c r="C2891" s="4" t="s">
        <v>464</v>
      </c>
      <c r="D2891" s="4">
        <v>44</v>
      </c>
      <c r="E2891" s="4" t="s">
        <v>13584</v>
      </c>
      <c r="F2891" s="4">
        <v>0.32974573969841</v>
      </c>
      <c r="G2891" s="4" t="s">
        <v>13585</v>
      </c>
    </row>
    <row r="2892" spans="1:7">
      <c r="A2892" s="4" t="s">
        <v>21799</v>
      </c>
      <c r="B2892" s="4" t="s">
        <v>21800</v>
      </c>
      <c r="C2892" s="4" t="s">
        <v>464</v>
      </c>
      <c r="D2892" s="4">
        <v>44</v>
      </c>
      <c r="E2892" s="4" t="s">
        <v>21801</v>
      </c>
      <c r="F2892" s="4">
        <v>0.32974573969841</v>
      </c>
      <c r="G2892" s="4" t="s">
        <v>21802</v>
      </c>
    </row>
    <row r="2893" spans="1:7">
      <c r="A2893" s="4" t="s">
        <v>16307</v>
      </c>
      <c r="B2893" s="4" t="s">
        <v>16308</v>
      </c>
      <c r="C2893" s="4" t="s">
        <v>464</v>
      </c>
      <c r="D2893" s="4">
        <v>44</v>
      </c>
      <c r="E2893" s="4" t="s">
        <v>16309</v>
      </c>
      <c r="F2893" s="4">
        <v>0.32974573969841</v>
      </c>
      <c r="G2893" s="4" t="s">
        <v>16310</v>
      </c>
    </row>
    <row r="2894" spans="1:7">
      <c r="A2894" s="4" t="s">
        <v>5140</v>
      </c>
      <c r="B2894" s="4" t="s">
        <v>5141</v>
      </c>
      <c r="C2894" s="4" t="s">
        <v>464</v>
      </c>
      <c r="D2894" s="4">
        <v>44</v>
      </c>
      <c r="E2894" s="4" t="s">
        <v>5142</v>
      </c>
      <c r="F2894" s="4">
        <v>0.32974573969841</v>
      </c>
      <c r="G2894" s="4" t="s">
        <v>5143</v>
      </c>
    </row>
    <row r="2895" spans="1:7">
      <c r="A2895" s="4" t="s">
        <v>2097</v>
      </c>
      <c r="B2895" s="4" t="s">
        <v>2098</v>
      </c>
      <c r="C2895" s="4" t="s">
        <v>464</v>
      </c>
      <c r="D2895" s="4">
        <v>43</v>
      </c>
      <c r="E2895" s="4" t="s">
        <v>2099</v>
      </c>
      <c r="F2895" s="4">
        <v>0.32974573969841</v>
      </c>
      <c r="G2895" s="4" t="s">
        <v>2100</v>
      </c>
    </row>
    <row r="2896" spans="1:7">
      <c r="A2896" s="4" t="s">
        <v>722</v>
      </c>
      <c r="B2896" s="4" t="s">
        <v>723</v>
      </c>
      <c r="C2896" s="4" t="s">
        <v>464</v>
      </c>
      <c r="D2896" s="4">
        <v>43</v>
      </c>
      <c r="E2896" s="4" t="s">
        <v>724</v>
      </c>
      <c r="F2896" s="4">
        <v>0.32974573969841</v>
      </c>
      <c r="G2896" s="4" t="s">
        <v>725</v>
      </c>
    </row>
    <row r="2897" spans="1:7">
      <c r="A2897" s="4" t="s">
        <v>12365</v>
      </c>
      <c r="B2897" s="4" t="s">
        <v>12366</v>
      </c>
      <c r="C2897" s="4" t="s">
        <v>464</v>
      </c>
      <c r="D2897" s="4">
        <v>42</v>
      </c>
      <c r="E2897" s="4" t="s">
        <v>12367</v>
      </c>
      <c r="F2897" s="4">
        <v>0.32974573969841</v>
      </c>
      <c r="G2897" s="4" t="s">
        <v>12368</v>
      </c>
    </row>
    <row r="2898" spans="1:7">
      <c r="A2898" s="4" t="s">
        <v>16223</v>
      </c>
      <c r="B2898" s="4" t="s">
        <v>16224</v>
      </c>
      <c r="C2898" s="4" t="s">
        <v>464</v>
      </c>
      <c r="D2898" s="4">
        <v>42</v>
      </c>
      <c r="E2898" s="4" t="s">
        <v>16225</v>
      </c>
      <c r="F2898" s="4">
        <v>0.32974573969841</v>
      </c>
      <c r="G2898" s="4" t="s">
        <v>16226</v>
      </c>
    </row>
    <row r="2899" spans="1:7">
      <c r="A2899" s="4" t="s">
        <v>15807</v>
      </c>
      <c r="B2899" s="4" t="s">
        <v>15808</v>
      </c>
      <c r="C2899" s="4" t="s">
        <v>464</v>
      </c>
      <c r="D2899" s="4">
        <v>42</v>
      </c>
      <c r="E2899" s="4" t="s">
        <v>15809</v>
      </c>
      <c r="F2899" s="4">
        <v>0.32974573969841</v>
      </c>
      <c r="G2899" s="4" t="s">
        <v>15810</v>
      </c>
    </row>
    <row r="2900" spans="1:7">
      <c r="A2900" s="4" t="s">
        <v>738</v>
      </c>
      <c r="B2900" s="4" t="s">
        <v>739</v>
      </c>
      <c r="C2900" s="4" t="s">
        <v>464</v>
      </c>
      <c r="D2900" s="4">
        <v>42</v>
      </c>
      <c r="E2900" s="4" t="s">
        <v>740</v>
      </c>
      <c r="F2900" s="4">
        <v>0.32974573969841</v>
      </c>
      <c r="G2900" s="4" t="s">
        <v>741</v>
      </c>
    </row>
    <row r="2901" spans="1:7">
      <c r="A2901" s="4" t="s">
        <v>14496</v>
      </c>
      <c r="B2901" s="4" t="s">
        <v>14497</v>
      </c>
      <c r="C2901" s="4" t="s">
        <v>464</v>
      </c>
      <c r="D2901" s="4">
        <v>42</v>
      </c>
      <c r="E2901" s="4" t="s">
        <v>14498</v>
      </c>
      <c r="F2901" s="4">
        <v>0.32974573969841</v>
      </c>
      <c r="G2901" s="4" t="s">
        <v>14499</v>
      </c>
    </row>
    <row r="2902" spans="1:7">
      <c r="A2902" s="4" t="s">
        <v>27664</v>
      </c>
      <c r="B2902" s="4" t="s">
        <v>27665</v>
      </c>
      <c r="C2902" s="4" t="s">
        <v>464</v>
      </c>
      <c r="D2902" s="4">
        <v>42</v>
      </c>
      <c r="E2902" s="4" t="s">
        <v>27666</v>
      </c>
      <c r="F2902" s="4">
        <v>0.32974573969841</v>
      </c>
      <c r="G2902" s="4" t="s">
        <v>27667</v>
      </c>
    </row>
    <row r="2903" spans="1:7">
      <c r="A2903" s="4" t="s">
        <v>773</v>
      </c>
      <c r="B2903" s="4" t="s">
        <v>774</v>
      </c>
      <c r="C2903" s="4" t="s">
        <v>464</v>
      </c>
      <c r="D2903" s="4">
        <v>41</v>
      </c>
      <c r="E2903" s="4" t="s">
        <v>775</v>
      </c>
      <c r="F2903" s="4">
        <v>0.32974573969841</v>
      </c>
      <c r="G2903" s="4" t="s">
        <v>776</v>
      </c>
    </row>
    <row r="2904" spans="1:7">
      <c r="A2904" s="4" t="s">
        <v>777</v>
      </c>
      <c r="B2904" s="4" t="s">
        <v>778</v>
      </c>
      <c r="C2904" s="4" t="s">
        <v>464</v>
      </c>
      <c r="D2904" s="4">
        <v>41</v>
      </c>
      <c r="E2904" s="4" t="s">
        <v>779</v>
      </c>
      <c r="F2904" s="4">
        <v>0.32974573969841</v>
      </c>
      <c r="G2904" s="4" t="s">
        <v>780</v>
      </c>
    </row>
    <row r="2905" spans="1:7">
      <c r="A2905" s="4" t="s">
        <v>23288</v>
      </c>
      <c r="B2905" s="4" t="s">
        <v>23289</v>
      </c>
      <c r="C2905" s="4" t="s">
        <v>464</v>
      </c>
      <c r="D2905" s="4">
        <v>41</v>
      </c>
      <c r="E2905" s="4" t="s">
        <v>23290</v>
      </c>
      <c r="F2905" s="4">
        <v>0.32974573969841</v>
      </c>
      <c r="G2905" s="4" t="s">
        <v>23291</v>
      </c>
    </row>
    <row r="2906" spans="1:7">
      <c r="A2906" s="4" t="s">
        <v>11530</v>
      </c>
      <c r="B2906" s="4" t="s">
        <v>11531</v>
      </c>
      <c r="C2906" s="4" t="s">
        <v>464</v>
      </c>
      <c r="D2906" s="4">
        <v>40</v>
      </c>
      <c r="E2906" s="4" t="s">
        <v>11532</v>
      </c>
      <c r="F2906" s="4">
        <v>0.32974573969841</v>
      </c>
      <c r="G2906" s="4" t="s">
        <v>11533</v>
      </c>
    </row>
    <row r="2907" spans="1:7">
      <c r="A2907" s="4" t="s">
        <v>31796</v>
      </c>
      <c r="B2907" s="4" t="s">
        <v>31797</v>
      </c>
      <c r="C2907" s="4" t="s">
        <v>464</v>
      </c>
      <c r="D2907" s="4">
        <v>40</v>
      </c>
      <c r="E2907" s="4" t="s">
        <v>31798</v>
      </c>
      <c r="F2907" s="4">
        <v>0.32974573969841</v>
      </c>
      <c r="G2907" s="4" t="s">
        <v>31799</v>
      </c>
    </row>
    <row r="2908" spans="1:7">
      <c r="A2908" s="4" t="s">
        <v>829</v>
      </c>
      <c r="B2908" s="4" t="s">
        <v>830</v>
      </c>
      <c r="C2908" s="4" t="s">
        <v>464</v>
      </c>
      <c r="D2908" s="4">
        <v>40</v>
      </c>
      <c r="E2908" s="4" t="s">
        <v>831</v>
      </c>
      <c r="F2908" s="4">
        <v>0.32974573969841</v>
      </c>
      <c r="G2908" s="4" t="s">
        <v>832</v>
      </c>
    </row>
    <row r="2909" spans="1:7">
      <c r="A2909" s="4" t="s">
        <v>22177</v>
      </c>
      <c r="B2909" s="4" t="s">
        <v>22178</v>
      </c>
      <c r="C2909" s="4" t="s">
        <v>464</v>
      </c>
      <c r="D2909" s="4">
        <v>39</v>
      </c>
      <c r="E2909" s="4" t="s">
        <v>22179</v>
      </c>
      <c r="F2909" s="4">
        <v>0.32974573969841</v>
      </c>
      <c r="G2909" s="4" t="s">
        <v>22180</v>
      </c>
    </row>
    <row r="2910" spans="1:7">
      <c r="A2910" s="4" t="s">
        <v>849</v>
      </c>
      <c r="B2910" s="4" t="s">
        <v>850</v>
      </c>
      <c r="C2910" s="4" t="s">
        <v>464</v>
      </c>
      <c r="D2910" s="4">
        <v>39</v>
      </c>
      <c r="E2910" s="4" t="s">
        <v>851</v>
      </c>
      <c r="F2910" s="4">
        <v>0.32974573969841</v>
      </c>
      <c r="G2910" s="4" t="s">
        <v>852</v>
      </c>
    </row>
    <row r="2911" spans="1:7">
      <c r="A2911" s="4" t="s">
        <v>4743</v>
      </c>
      <c r="B2911" s="4" t="s">
        <v>4744</v>
      </c>
      <c r="C2911" s="4" t="s">
        <v>464</v>
      </c>
      <c r="D2911" s="4">
        <v>37</v>
      </c>
      <c r="E2911" s="4" t="s">
        <v>4745</v>
      </c>
      <c r="F2911" s="4">
        <v>0.32974573969841</v>
      </c>
      <c r="G2911" s="4" t="s">
        <v>4746</v>
      </c>
    </row>
    <row r="2912" spans="1:7">
      <c r="A2912" s="4" t="s">
        <v>27596</v>
      </c>
      <c r="B2912" s="4" t="s">
        <v>27597</v>
      </c>
      <c r="C2912" s="4" t="s">
        <v>551</v>
      </c>
      <c r="D2912" s="4">
        <v>26</v>
      </c>
      <c r="E2912" s="4" t="s">
        <v>27598</v>
      </c>
      <c r="F2912" s="4">
        <v>0.32974573969841</v>
      </c>
      <c r="G2912" s="4" t="s">
        <v>27599</v>
      </c>
    </row>
    <row r="2913" spans="1:7">
      <c r="A2913" s="4" t="s">
        <v>1441</v>
      </c>
      <c r="B2913" s="4" t="s">
        <v>1442</v>
      </c>
      <c r="C2913" s="4" t="s">
        <v>464</v>
      </c>
      <c r="D2913" s="4">
        <v>46</v>
      </c>
      <c r="E2913" s="4" t="s">
        <v>1443</v>
      </c>
      <c r="F2913" s="4">
        <v>0.32440248131752</v>
      </c>
      <c r="G2913" s="4" t="s">
        <v>1444</v>
      </c>
    </row>
    <row r="2914" spans="1:7">
      <c r="A2914" s="4" t="s">
        <v>3988</v>
      </c>
      <c r="B2914" s="4" t="s">
        <v>3989</v>
      </c>
      <c r="C2914" s="4" t="s">
        <v>464</v>
      </c>
      <c r="D2914" s="4">
        <v>44</v>
      </c>
      <c r="E2914" s="4" t="s">
        <v>3990</v>
      </c>
      <c r="F2914" s="4">
        <v>0.32440248131752</v>
      </c>
      <c r="G2914" s="4" t="s">
        <v>3991</v>
      </c>
    </row>
    <row r="2915" spans="1:7">
      <c r="A2915" s="4" t="s">
        <v>16969</v>
      </c>
      <c r="B2915" s="4" t="s">
        <v>16970</v>
      </c>
      <c r="C2915" s="4" t="s">
        <v>464</v>
      </c>
      <c r="D2915" s="4">
        <v>44</v>
      </c>
      <c r="E2915" s="4" t="s">
        <v>16971</v>
      </c>
      <c r="F2915" s="4">
        <v>0.32440248131752</v>
      </c>
      <c r="G2915" s="4" t="s">
        <v>16972</v>
      </c>
    </row>
    <row r="2916" spans="1:7">
      <c r="A2916" s="4" t="s">
        <v>1543</v>
      </c>
      <c r="B2916" s="4" t="s">
        <v>1544</v>
      </c>
      <c r="C2916" s="4" t="s">
        <v>464</v>
      </c>
      <c r="D2916" s="4">
        <v>50</v>
      </c>
      <c r="E2916" s="4" t="s">
        <v>1545</v>
      </c>
      <c r="F2916" s="4">
        <v>0.303236275911331</v>
      </c>
      <c r="G2916" s="4" t="s">
        <v>1546</v>
      </c>
    </row>
    <row r="2917" spans="1:7">
      <c r="A2917" s="4" t="s">
        <v>325</v>
      </c>
      <c r="B2917" s="4" t="s">
        <v>6887</v>
      </c>
      <c r="C2917" s="4" t="s">
        <v>464</v>
      </c>
      <c r="D2917" s="4">
        <v>50</v>
      </c>
      <c r="E2917" s="4" t="s">
        <v>6888</v>
      </c>
      <c r="F2917" s="4">
        <v>0.303236275911331</v>
      </c>
      <c r="G2917" s="4" t="s">
        <v>6889</v>
      </c>
    </row>
    <row r="2918" spans="1:7">
      <c r="A2918" s="4" t="s">
        <v>12214</v>
      </c>
      <c r="B2918" s="4" t="s">
        <v>12215</v>
      </c>
      <c r="C2918" s="4" t="s">
        <v>464</v>
      </c>
      <c r="D2918" s="4">
        <v>48</v>
      </c>
      <c r="E2918" s="4" t="s">
        <v>12216</v>
      </c>
      <c r="F2918" s="4">
        <v>0.303236275911331</v>
      </c>
      <c r="G2918" s="4" t="s">
        <v>12217</v>
      </c>
    </row>
    <row r="2919" spans="1:7">
      <c r="A2919" s="4" t="s">
        <v>5380</v>
      </c>
      <c r="B2919" s="4" t="s">
        <v>5381</v>
      </c>
      <c r="C2919" s="4" t="s">
        <v>464</v>
      </c>
      <c r="D2919" s="4">
        <v>48</v>
      </c>
      <c r="E2919" s="4" t="s">
        <v>5382</v>
      </c>
      <c r="F2919" s="4">
        <v>0.303236275911331</v>
      </c>
      <c r="G2919" s="4" t="s">
        <v>5383</v>
      </c>
    </row>
    <row r="2920" spans="1:7">
      <c r="A2920" s="4" t="s">
        <v>10801</v>
      </c>
      <c r="B2920" s="4" t="s">
        <v>10802</v>
      </c>
      <c r="C2920" s="4" t="s">
        <v>464</v>
      </c>
      <c r="D2920" s="4">
        <v>48</v>
      </c>
      <c r="E2920" s="4" t="s">
        <v>10803</v>
      </c>
      <c r="F2920" s="4">
        <v>0.303236275911331</v>
      </c>
      <c r="G2920" s="4" t="s">
        <v>10804</v>
      </c>
    </row>
    <row r="2921" spans="1:7">
      <c r="A2921" s="4" t="s">
        <v>9024</v>
      </c>
      <c r="B2921" s="4" t="s">
        <v>9025</v>
      </c>
      <c r="C2921" s="4" t="s">
        <v>464</v>
      </c>
      <c r="D2921" s="4">
        <v>48</v>
      </c>
      <c r="E2921" s="4" t="s">
        <v>9026</v>
      </c>
      <c r="F2921" s="4">
        <v>0.303236275911331</v>
      </c>
      <c r="G2921" s="4" t="s">
        <v>9027</v>
      </c>
    </row>
    <row r="2922" spans="1:7">
      <c r="A2922" s="4" t="s">
        <v>5404</v>
      </c>
      <c r="B2922" s="4" t="s">
        <v>5405</v>
      </c>
      <c r="C2922" s="4" t="s">
        <v>464</v>
      </c>
      <c r="D2922" s="4">
        <v>48</v>
      </c>
      <c r="E2922" s="4" t="s">
        <v>5406</v>
      </c>
      <c r="F2922" s="4">
        <v>0.303236275911331</v>
      </c>
      <c r="G2922" s="4" t="s">
        <v>5407</v>
      </c>
    </row>
    <row r="2923" spans="1:7">
      <c r="A2923" s="4" t="s">
        <v>10095</v>
      </c>
      <c r="B2923" s="4" t="s">
        <v>10096</v>
      </c>
      <c r="C2923" s="4" t="s">
        <v>464</v>
      </c>
      <c r="D2923" s="4">
        <v>47</v>
      </c>
      <c r="E2923" s="4" t="s">
        <v>10097</v>
      </c>
      <c r="F2923" s="4">
        <v>0.303236275911331</v>
      </c>
      <c r="G2923" s="4" t="s">
        <v>10098</v>
      </c>
    </row>
    <row r="2924" spans="1:7">
      <c r="A2924" s="4" t="s">
        <v>5503</v>
      </c>
      <c r="B2924" s="4" t="s">
        <v>5504</v>
      </c>
      <c r="C2924" s="4" t="s">
        <v>464</v>
      </c>
      <c r="D2924" s="4">
        <v>47</v>
      </c>
      <c r="E2924" s="4" t="s">
        <v>5505</v>
      </c>
      <c r="F2924" s="4">
        <v>0.303236275911331</v>
      </c>
      <c r="G2924" s="4" t="s">
        <v>5506</v>
      </c>
    </row>
    <row r="2925" spans="1:7">
      <c r="A2925" s="4" t="s">
        <v>6755</v>
      </c>
      <c r="B2925" s="4" t="s">
        <v>6756</v>
      </c>
      <c r="C2925" s="4" t="s">
        <v>464</v>
      </c>
      <c r="D2925" s="4">
        <v>47</v>
      </c>
      <c r="E2925" s="4" t="s">
        <v>6757</v>
      </c>
      <c r="F2925" s="4">
        <v>0.303236275911331</v>
      </c>
      <c r="G2925" s="4" t="s">
        <v>6758</v>
      </c>
    </row>
    <row r="2926" spans="1:7">
      <c r="A2926" s="4" t="s">
        <v>19128</v>
      </c>
      <c r="B2926" s="4" t="s">
        <v>19129</v>
      </c>
      <c r="C2926" s="4" t="s">
        <v>464</v>
      </c>
      <c r="D2926" s="4">
        <v>47</v>
      </c>
      <c r="E2926" s="4" t="s">
        <v>19130</v>
      </c>
      <c r="F2926" s="4">
        <v>0.303236275911331</v>
      </c>
      <c r="G2926" s="4" t="s">
        <v>19131</v>
      </c>
    </row>
    <row r="2927" spans="1:7">
      <c r="A2927" s="4" t="s">
        <v>6217</v>
      </c>
      <c r="B2927" s="4" t="s">
        <v>6218</v>
      </c>
      <c r="C2927" s="4" t="s">
        <v>464</v>
      </c>
      <c r="D2927" s="4">
        <v>47</v>
      </c>
      <c r="E2927" s="4" t="s">
        <v>6219</v>
      </c>
      <c r="F2927" s="4">
        <v>0.303236275911331</v>
      </c>
      <c r="G2927" s="4" t="s">
        <v>6220</v>
      </c>
    </row>
    <row r="2928" spans="1:7">
      <c r="A2928" s="4" t="s">
        <v>4651</v>
      </c>
      <c r="B2928" s="4" t="s">
        <v>4652</v>
      </c>
      <c r="C2928" s="4" t="s">
        <v>464</v>
      </c>
      <c r="D2928" s="4">
        <v>47</v>
      </c>
      <c r="E2928" s="4" t="s">
        <v>4653</v>
      </c>
      <c r="F2928" s="4">
        <v>0.303236275911331</v>
      </c>
      <c r="G2928" s="4" t="s">
        <v>4654</v>
      </c>
    </row>
    <row r="2929" spans="1:7">
      <c r="A2929" s="4" t="s">
        <v>3992</v>
      </c>
      <c r="B2929" s="4" t="s">
        <v>3993</v>
      </c>
      <c r="C2929" s="4" t="s">
        <v>464</v>
      </c>
      <c r="D2929" s="4">
        <v>47</v>
      </c>
      <c r="E2929" s="4" t="s">
        <v>3994</v>
      </c>
      <c r="F2929" s="4">
        <v>0.303236275911331</v>
      </c>
      <c r="G2929" s="4" t="s">
        <v>3995</v>
      </c>
    </row>
    <row r="2930" spans="1:7">
      <c r="A2930" s="4" t="s">
        <v>2438</v>
      </c>
      <c r="B2930" s="4" t="s">
        <v>2439</v>
      </c>
      <c r="C2930" s="4" t="s">
        <v>464</v>
      </c>
      <c r="D2930" s="4">
        <v>47</v>
      </c>
      <c r="E2930" s="4" t="s">
        <v>2440</v>
      </c>
      <c r="F2930" s="4">
        <v>0.303236275911331</v>
      </c>
      <c r="G2930" s="4" t="s">
        <v>2441</v>
      </c>
    </row>
    <row r="2931" spans="1:7">
      <c r="A2931" s="4" t="s">
        <v>15247</v>
      </c>
      <c r="B2931" s="4" t="s">
        <v>15248</v>
      </c>
      <c r="C2931" s="4" t="s">
        <v>464</v>
      </c>
      <c r="D2931" s="4">
        <v>46</v>
      </c>
      <c r="E2931" s="4" t="s">
        <v>15249</v>
      </c>
      <c r="F2931" s="4">
        <v>0.303236275911331</v>
      </c>
      <c r="G2931" s="4" t="s">
        <v>15250</v>
      </c>
    </row>
    <row r="2932" spans="1:7">
      <c r="A2932" s="4" t="s">
        <v>3648</v>
      </c>
      <c r="B2932" s="4" t="s">
        <v>3649</v>
      </c>
      <c r="C2932" s="4" t="s">
        <v>464</v>
      </c>
      <c r="D2932" s="4">
        <v>46</v>
      </c>
      <c r="E2932" s="4" t="s">
        <v>3650</v>
      </c>
      <c r="F2932" s="4">
        <v>0.303236275911331</v>
      </c>
      <c r="G2932" s="4" t="s">
        <v>3651</v>
      </c>
    </row>
    <row r="2933" spans="1:7">
      <c r="A2933" s="4" t="s">
        <v>7926</v>
      </c>
      <c r="B2933" s="4" t="s">
        <v>7927</v>
      </c>
      <c r="C2933" s="4" t="s">
        <v>464</v>
      </c>
      <c r="D2933" s="4">
        <v>46</v>
      </c>
      <c r="E2933" s="4" t="s">
        <v>7928</v>
      </c>
      <c r="F2933" s="4">
        <v>0.303236275911331</v>
      </c>
      <c r="G2933" s="4" t="s">
        <v>7929</v>
      </c>
    </row>
    <row r="2934" spans="1:7">
      <c r="A2934" s="4" t="s">
        <v>8089</v>
      </c>
      <c r="B2934" s="4" t="s">
        <v>8090</v>
      </c>
      <c r="C2934" s="4" t="s">
        <v>464</v>
      </c>
      <c r="D2934" s="4">
        <v>46</v>
      </c>
      <c r="E2934" s="4" t="s">
        <v>8091</v>
      </c>
      <c r="F2934" s="4">
        <v>0.303236275911331</v>
      </c>
      <c r="G2934" s="4" t="s">
        <v>8092</v>
      </c>
    </row>
    <row r="2935" spans="1:7">
      <c r="A2935" s="4" t="s">
        <v>12926</v>
      </c>
      <c r="B2935" s="4" t="s">
        <v>12927</v>
      </c>
      <c r="C2935" s="4" t="s">
        <v>464</v>
      </c>
      <c r="D2935" s="4">
        <v>46</v>
      </c>
      <c r="E2935" s="4" t="s">
        <v>12928</v>
      </c>
      <c r="F2935" s="4">
        <v>0.303236275911331</v>
      </c>
      <c r="G2935" s="4" t="s">
        <v>12929</v>
      </c>
    </row>
    <row r="2936" spans="1:7">
      <c r="A2936" s="4" t="s">
        <v>4919</v>
      </c>
      <c r="B2936" s="4" t="s">
        <v>4920</v>
      </c>
      <c r="C2936" s="4" t="s">
        <v>464</v>
      </c>
      <c r="D2936" s="4">
        <v>46</v>
      </c>
      <c r="E2936" s="4" t="s">
        <v>4921</v>
      </c>
      <c r="F2936" s="4">
        <v>0.303236275911331</v>
      </c>
      <c r="G2936" s="4" t="s">
        <v>4922</v>
      </c>
    </row>
    <row r="2937" spans="1:7">
      <c r="A2937" s="4" t="s">
        <v>5455</v>
      </c>
      <c r="B2937" s="4" t="s">
        <v>5456</v>
      </c>
      <c r="C2937" s="4" t="s">
        <v>464</v>
      </c>
      <c r="D2937" s="4">
        <v>46</v>
      </c>
      <c r="E2937" s="4" t="s">
        <v>5457</v>
      </c>
      <c r="F2937" s="4">
        <v>0.303236275911331</v>
      </c>
      <c r="G2937" s="4" t="s">
        <v>5458</v>
      </c>
    </row>
    <row r="2938" spans="1:7">
      <c r="A2938" s="4" t="s">
        <v>8109</v>
      </c>
      <c r="B2938" s="4" t="s">
        <v>8110</v>
      </c>
      <c r="C2938" s="4" t="s">
        <v>464</v>
      </c>
      <c r="D2938" s="4">
        <v>46</v>
      </c>
      <c r="E2938" s="4" t="s">
        <v>8111</v>
      </c>
      <c r="F2938" s="4">
        <v>0.303236275911331</v>
      </c>
      <c r="G2938" s="4" t="s">
        <v>8112</v>
      </c>
    </row>
    <row r="2939" spans="1:7">
      <c r="A2939" s="4" t="s">
        <v>7278</v>
      </c>
      <c r="B2939" s="4" t="s">
        <v>7279</v>
      </c>
      <c r="C2939" s="4" t="s">
        <v>464</v>
      </c>
      <c r="D2939" s="4">
        <v>46</v>
      </c>
      <c r="E2939" s="4" t="s">
        <v>7280</v>
      </c>
      <c r="F2939" s="4">
        <v>0.303236275911331</v>
      </c>
      <c r="G2939" s="4" t="s">
        <v>7281</v>
      </c>
    </row>
    <row r="2940" spans="1:7">
      <c r="A2940" s="4" t="s">
        <v>11844</v>
      </c>
      <c r="B2940" s="4" t="s">
        <v>11845</v>
      </c>
      <c r="C2940" s="4" t="s">
        <v>464</v>
      </c>
      <c r="D2940" s="4">
        <v>46</v>
      </c>
      <c r="E2940" s="4" t="s">
        <v>11846</v>
      </c>
      <c r="F2940" s="4">
        <v>0.303236275911331</v>
      </c>
      <c r="G2940" s="4" t="s">
        <v>11847</v>
      </c>
    </row>
    <row r="2941" spans="1:7">
      <c r="A2941" s="4" t="s">
        <v>22964</v>
      </c>
      <c r="B2941" s="4" t="s">
        <v>22965</v>
      </c>
      <c r="C2941" s="4" t="s">
        <v>464</v>
      </c>
      <c r="D2941" s="4">
        <v>46</v>
      </c>
      <c r="E2941" s="4" t="s">
        <v>22966</v>
      </c>
      <c r="F2941" s="4">
        <v>0.303236275911331</v>
      </c>
      <c r="G2941" s="4" t="s">
        <v>22967</v>
      </c>
    </row>
    <row r="2942" spans="1:7">
      <c r="A2942" s="4" t="s">
        <v>12826</v>
      </c>
      <c r="B2942" s="4" t="s">
        <v>12827</v>
      </c>
      <c r="C2942" s="4" t="s">
        <v>464</v>
      </c>
      <c r="D2942" s="4">
        <v>46</v>
      </c>
      <c r="E2942" s="4" t="s">
        <v>12828</v>
      </c>
      <c r="F2942" s="4">
        <v>0.303236275911331</v>
      </c>
      <c r="G2942" s="4" t="s">
        <v>12829</v>
      </c>
    </row>
    <row r="2943" spans="1:7">
      <c r="A2943" s="4" t="s">
        <v>21866</v>
      </c>
      <c r="B2943" s="4" t="s">
        <v>21867</v>
      </c>
      <c r="C2943" s="4" t="s">
        <v>464</v>
      </c>
      <c r="D2943" s="4">
        <v>45</v>
      </c>
      <c r="E2943" s="4" t="s">
        <v>21868</v>
      </c>
      <c r="F2943" s="4">
        <v>0.303236275911331</v>
      </c>
      <c r="G2943" s="4" t="s">
        <v>21869</v>
      </c>
    </row>
    <row r="2944" spans="1:7">
      <c r="A2944" s="4" t="s">
        <v>8567</v>
      </c>
      <c r="B2944" s="4" t="s">
        <v>8568</v>
      </c>
      <c r="C2944" s="4" t="s">
        <v>464</v>
      </c>
      <c r="D2944" s="4">
        <v>45</v>
      </c>
      <c r="E2944" s="4" t="s">
        <v>8569</v>
      </c>
      <c r="F2944" s="4">
        <v>0.303236275911331</v>
      </c>
      <c r="G2944" s="4" t="s">
        <v>8570</v>
      </c>
    </row>
    <row r="2945" spans="1:7">
      <c r="A2945" s="4" t="s">
        <v>34762</v>
      </c>
      <c r="B2945" s="4" t="s">
        <v>34763</v>
      </c>
      <c r="C2945" s="4" t="s">
        <v>464</v>
      </c>
      <c r="D2945" s="4">
        <v>45</v>
      </c>
      <c r="E2945" s="4" t="s">
        <v>34764</v>
      </c>
      <c r="F2945" s="4">
        <v>0.303236275911331</v>
      </c>
      <c r="G2945" s="4" t="s">
        <v>34765</v>
      </c>
    </row>
    <row r="2946" spans="1:7">
      <c r="A2946" s="4" t="s">
        <v>8447</v>
      </c>
      <c r="B2946" s="4" t="s">
        <v>8448</v>
      </c>
      <c r="C2946" s="4" t="s">
        <v>464</v>
      </c>
      <c r="D2946" s="4">
        <v>45</v>
      </c>
      <c r="E2946" s="4" t="s">
        <v>8449</v>
      </c>
      <c r="F2946" s="4">
        <v>0.303236275911331</v>
      </c>
      <c r="G2946" s="4" t="s">
        <v>8450</v>
      </c>
    </row>
    <row r="2947" spans="1:7">
      <c r="A2947" s="4" t="s">
        <v>10063</v>
      </c>
      <c r="B2947" s="4" t="s">
        <v>10064</v>
      </c>
      <c r="C2947" s="4" t="s">
        <v>464</v>
      </c>
      <c r="D2947" s="4">
        <v>45</v>
      </c>
      <c r="E2947" s="4" t="s">
        <v>10065</v>
      </c>
      <c r="F2947" s="4">
        <v>0.303236275911331</v>
      </c>
      <c r="G2947" s="4" t="s">
        <v>10066</v>
      </c>
    </row>
    <row r="2948" spans="1:7">
      <c r="A2948" s="4" t="s">
        <v>33054</v>
      </c>
      <c r="B2948" s="4" t="s">
        <v>33055</v>
      </c>
      <c r="C2948" s="4" t="s">
        <v>464</v>
      </c>
      <c r="D2948" s="4">
        <v>45</v>
      </c>
      <c r="E2948" s="4" t="s">
        <v>33056</v>
      </c>
      <c r="F2948" s="4">
        <v>0.303236275911331</v>
      </c>
      <c r="G2948" s="4" t="s">
        <v>33057</v>
      </c>
    </row>
    <row r="2949" spans="1:7">
      <c r="A2949" s="4" t="s">
        <v>18856</v>
      </c>
      <c r="B2949" s="4" t="s">
        <v>18857</v>
      </c>
      <c r="C2949" s="4" t="s">
        <v>464</v>
      </c>
      <c r="D2949" s="4">
        <v>45</v>
      </c>
      <c r="E2949" s="4" t="s">
        <v>18858</v>
      </c>
      <c r="F2949" s="4">
        <v>0.303236275911331</v>
      </c>
      <c r="G2949" s="4" t="s">
        <v>18859</v>
      </c>
    </row>
    <row r="2950" spans="1:7">
      <c r="A2950" s="4" t="s">
        <v>17375</v>
      </c>
      <c r="B2950" s="4" t="s">
        <v>17376</v>
      </c>
      <c r="C2950" s="4" t="s">
        <v>464</v>
      </c>
      <c r="D2950" s="4">
        <v>45</v>
      </c>
      <c r="E2950" s="4" t="s">
        <v>17377</v>
      </c>
      <c r="F2950" s="4">
        <v>0.303236275911331</v>
      </c>
      <c r="G2950" s="4" t="s">
        <v>17378</v>
      </c>
    </row>
    <row r="2951" spans="1:7">
      <c r="A2951" s="4" t="s">
        <v>1618</v>
      </c>
      <c r="B2951" s="4" t="s">
        <v>1619</v>
      </c>
      <c r="C2951" s="4" t="s">
        <v>464</v>
      </c>
      <c r="D2951" s="4">
        <v>45</v>
      </c>
      <c r="E2951" s="4" t="s">
        <v>1620</v>
      </c>
      <c r="F2951" s="4">
        <v>0.303236275911331</v>
      </c>
      <c r="G2951" s="4" t="s">
        <v>1621</v>
      </c>
    </row>
    <row r="2952" spans="1:7">
      <c r="A2952" s="4" t="s">
        <v>12970</v>
      </c>
      <c r="B2952" s="4" t="s">
        <v>12971</v>
      </c>
      <c r="C2952" s="4" t="s">
        <v>464</v>
      </c>
      <c r="D2952" s="4">
        <v>45</v>
      </c>
      <c r="E2952" s="4" t="s">
        <v>12972</v>
      </c>
      <c r="F2952" s="4">
        <v>0.303236275911331</v>
      </c>
      <c r="G2952" s="4" t="s">
        <v>12973</v>
      </c>
    </row>
    <row r="2953" spans="1:7">
      <c r="A2953" s="4" t="s">
        <v>11462</v>
      </c>
      <c r="B2953" s="4" t="s">
        <v>11463</v>
      </c>
      <c r="C2953" s="4" t="s">
        <v>464</v>
      </c>
      <c r="D2953" s="4">
        <v>45</v>
      </c>
      <c r="E2953" s="4" t="s">
        <v>11464</v>
      </c>
      <c r="F2953" s="4">
        <v>0.303236275911331</v>
      </c>
      <c r="G2953" s="4" t="s">
        <v>11465</v>
      </c>
    </row>
    <row r="2954" spans="1:7">
      <c r="A2954" s="4" t="s">
        <v>9240</v>
      </c>
      <c r="B2954" s="4" t="s">
        <v>9241</v>
      </c>
      <c r="C2954" s="4" t="s">
        <v>464</v>
      </c>
      <c r="D2954" s="4">
        <v>45</v>
      </c>
      <c r="E2954" s="4" t="s">
        <v>9242</v>
      </c>
      <c r="F2954" s="4">
        <v>0.303236275911331</v>
      </c>
      <c r="G2954" s="4" t="s">
        <v>9243</v>
      </c>
    </row>
    <row r="2955" spans="1:7">
      <c r="A2955" s="4" t="s">
        <v>443</v>
      </c>
      <c r="B2955" s="4" t="s">
        <v>26495</v>
      </c>
      <c r="C2955" s="4" t="s">
        <v>464</v>
      </c>
      <c r="D2955" s="4">
        <v>45</v>
      </c>
      <c r="E2955" s="4" t="s">
        <v>26496</v>
      </c>
      <c r="F2955" s="4">
        <v>0.303236275911331</v>
      </c>
      <c r="G2955" s="4" t="s">
        <v>26497</v>
      </c>
    </row>
    <row r="2956" spans="1:7">
      <c r="A2956" s="4" t="s">
        <v>16778</v>
      </c>
      <c r="B2956" s="4" t="s">
        <v>16779</v>
      </c>
      <c r="C2956" s="4" t="s">
        <v>464</v>
      </c>
      <c r="D2956" s="4">
        <v>45</v>
      </c>
      <c r="E2956" s="4" t="s">
        <v>16780</v>
      </c>
      <c r="F2956" s="4">
        <v>0.303236275911331</v>
      </c>
      <c r="G2956" s="4" t="s">
        <v>16781</v>
      </c>
    </row>
    <row r="2957" spans="1:7">
      <c r="A2957" s="4" t="s">
        <v>420</v>
      </c>
      <c r="B2957" s="4" t="s">
        <v>5191</v>
      </c>
      <c r="C2957" s="4" t="s">
        <v>464</v>
      </c>
      <c r="D2957" s="4">
        <v>45</v>
      </c>
      <c r="E2957" s="4" t="s">
        <v>5192</v>
      </c>
      <c r="F2957" s="4">
        <v>0.303236275911331</v>
      </c>
      <c r="G2957" s="4" t="s">
        <v>5193</v>
      </c>
    </row>
    <row r="2958" spans="1:7">
      <c r="A2958" s="4" t="s">
        <v>3936</v>
      </c>
      <c r="B2958" s="4" t="s">
        <v>3937</v>
      </c>
      <c r="C2958" s="4" t="s">
        <v>464</v>
      </c>
      <c r="D2958" s="4">
        <v>45</v>
      </c>
      <c r="E2958" s="4" t="s">
        <v>3938</v>
      </c>
      <c r="F2958" s="4">
        <v>0.303236275911331</v>
      </c>
      <c r="G2958" s="4" t="s">
        <v>3939</v>
      </c>
    </row>
    <row r="2959" spans="1:7">
      <c r="A2959" s="4" t="s">
        <v>18417</v>
      </c>
      <c r="B2959" s="4" t="s">
        <v>18418</v>
      </c>
      <c r="C2959" s="4" t="s">
        <v>464</v>
      </c>
      <c r="D2959" s="4">
        <v>45</v>
      </c>
      <c r="E2959" s="4" t="s">
        <v>18419</v>
      </c>
      <c r="F2959" s="4">
        <v>0.303236275911331</v>
      </c>
      <c r="G2959" s="4" t="s">
        <v>18420</v>
      </c>
    </row>
    <row r="2960" spans="1:7">
      <c r="A2960" s="4" t="s">
        <v>22540</v>
      </c>
      <c r="B2960" s="4" t="s">
        <v>22541</v>
      </c>
      <c r="C2960" s="4" t="s">
        <v>464</v>
      </c>
      <c r="D2960" s="4">
        <v>45</v>
      </c>
      <c r="E2960" s="4" t="s">
        <v>22542</v>
      </c>
      <c r="F2960" s="4">
        <v>0.303236275911331</v>
      </c>
      <c r="G2960" s="4" t="s">
        <v>22543</v>
      </c>
    </row>
    <row r="2961" spans="1:7">
      <c r="A2961" s="4" t="s">
        <v>7462</v>
      </c>
      <c r="B2961" s="4" t="s">
        <v>7463</v>
      </c>
      <c r="C2961" s="4" t="s">
        <v>464</v>
      </c>
      <c r="D2961" s="4">
        <v>45</v>
      </c>
      <c r="E2961" s="4" t="s">
        <v>7464</v>
      </c>
      <c r="F2961" s="4">
        <v>0.303236275911331</v>
      </c>
      <c r="G2961" s="4" t="s">
        <v>7465</v>
      </c>
    </row>
    <row r="2962" spans="1:7">
      <c r="A2962" s="4" t="s">
        <v>49846</v>
      </c>
      <c r="B2962" s="4" t="s">
        <v>49847</v>
      </c>
      <c r="C2962" s="4" t="s">
        <v>464</v>
      </c>
      <c r="D2962" s="4">
        <v>45</v>
      </c>
      <c r="E2962" s="4" t="s">
        <v>49848</v>
      </c>
      <c r="F2962" s="4">
        <v>0.303236275911331</v>
      </c>
      <c r="G2962" s="4" t="s">
        <v>49849</v>
      </c>
    </row>
    <row r="2963" spans="1:7">
      <c r="A2963" s="4" t="s">
        <v>25547</v>
      </c>
      <c r="B2963" s="4" t="s">
        <v>25548</v>
      </c>
      <c r="C2963" s="4" t="s">
        <v>464</v>
      </c>
      <c r="D2963" s="4">
        <v>45</v>
      </c>
      <c r="E2963" s="4" t="s">
        <v>25549</v>
      </c>
      <c r="F2963" s="4">
        <v>0.303236275911331</v>
      </c>
      <c r="G2963" s="4" t="s">
        <v>25550</v>
      </c>
    </row>
    <row r="2964" spans="1:7">
      <c r="A2964" s="4" t="s">
        <v>10793</v>
      </c>
      <c r="B2964" s="4" t="s">
        <v>10794</v>
      </c>
      <c r="C2964" s="4" t="s">
        <v>464</v>
      </c>
      <c r="D2964" s="4">
        <v>44</v>
      </c>
      <c r="E2964" s="4" t="s">
        <v>10795</v>
      </c>
      <c r="F2964" s="4">
        <v>0.303236275911331</v>
      </c>
      <c r="G2964" s="4" t="s">
        <v>10796</v>
      </c>
    </row>
    <row r="2965" spans="1:7">
      <c r="A2965" s="4" t="s">
        <v>16015</v>
      </c>
      <c r="B2965" s="4" t="s">
        <v>16016</v>
      </c>
      <c r="C2965" s="4" t="s">
        <v>464</v>
      </c>
      <c r="D2965" s="4">
        <v>44</v>
      </c>
      <c r="E2965" s="4" t="s">
        <v>16017</v>
      </c>
      <c r="F2965" s="4">
        <v>0.303236275911331</v>
      </c>
      <c r="G2965" s="4" t="s">
        <v>16018</v>
      </c>
    </row>
    <row r="2966" spans="1:7">
      <c r="A2966" s="4" t="s">
        <v>15671</v>
      </c>
      <c r="B2966" s="4" t="s">
        <v>15672</v>
      </c>
      <c r="C2966" s="4" t="s">
        <v>464</v>
      </c>
      <c r="D2966" s="4">
        <v>44</v>
      </c>
      <c r="E2966" s="4" t="s">
        <v>15673</v>
      </c>
      <c r="F2966" s="4">
        <v>0.303236275911331</v>
      </c>
      <c r="G2966" s="4" t="s">
        <v>15674</v>
      </c>
    </row>
    <row r="2967" spans="1:7">
      <c r="A2967" s="4" t="s">
        <v>11024</v>
      </c>
      <c r="B2967" s="4" t="s">
        <v>11025</v>
      </c>
      <c r="C2967" s="4" t="s">
        <v>464</v>
      </c>
      <c r="D2967" s="4">
        <v>44</v>
      </c>
      <c r="E2967" s="4" t="s">
        <v>11026</v>
      </c>
      <c r="F2967" s="4">
        <v>0.303236275911331</v>
      </c>
      <c r="G2967" s="4" t="s">
        <v>11027</v>
      </c>
    </row>
    <row r="2968" spans="1:7">
      <c r="A2968" s="4" t="s">
        <v>19911</v>
      </c>
      <c r="B2968" s="4" t="s">
        <v>19912</v>
      </c>
      <c r="C2968" s="4" t="s">
        <v>464</v>
      </c>
      <c r="D2968" s="4">
        <v>44</v>
      </c>
      <c r="E2968" s="4" t="s">
        <v>19913</v>
      </c>
      <c r="F2968" s="4">
        <v>0.303236275911331</v>
      </c>
      <c r="G2968" s="4" t="s">
        <v>19914</v>
      </c>
    </row>
    <row r="2969" spans="1:7">
      <c r="A2969" s="4" t="s">
        <v>10833</v>
      </c>
      <c r="B2969" s="4" t="s">
        <v>10834</v>
      </c>
      <c r="C2969" s="4" t="s">
        <v>464</v>
      </c>
      <c r="D2969" s="4">
        <v>44</v>
      </c>
      <c r="E2969" s="4" t="s">
        <v>10835</v>
      </c>
      <c r="F2969" s="4">
        <v>0.303236275911331</v>
      </c>
      <c r="G2969" s="4" t="s">
        <v>10836</v>
      </c>
    </row>
    <row r="2970" spans="1:7">
      <c r="A2970" s="4" t="s">
        <v>3498</v>
      </c>
      <c r="B2970" s="4" t="s">
        <v>3499</v>
      </c>
      <c r="C2970" s="4" t="s">
        <v>464</v>
      </c>
      <c r="D2970" s="4">
        <v>44</v>
      </c>
      <c r="E2970" s="4" t="s">
        <v>3500</v>
      </c>
      <c r="F2970" s="4">
        <v>0.303236275911331</v>
      </c>
      <c r="G2970" s="4" t="s">
        <v>3501</v>
      </c>
    </row>
    <row r="2971" spans="1:7">
      <c r="A2971" s="4" t="s">
        <v>24642</v>
      </c>
      <c r="B2971" s="4" t="s">
        <v>24643</v>
      </c>
      <c r="C2971" s="4" t="s">
        <v>464</v>
      </c>
      <c r="D2971" s="4">
        <v>44</v>
      </c>
      <c r="E2971" s="4" t="s">
        <v>24644</v>
      </c>
      <c r="F2971" s="4">
        <v>0.303236275911331</v>
      </c>
      <c r="G2971" s="4" t="s">
        <v>24645</v>
      </c>
    </row>
    <row r="2972" spans="1:7">
      <c r="A2972" s="4" t="s">
        <v>22117</v>
      </c>
      <c r="B2972" s="4" t="s">
        <v>22118</v>
      </c>
      <c r="C2972" s="4" t="s">
        <v>464</v>
      </c>
      <c r="D2972" s="4">
        <v>44</v>
      </c>
      <c r="E2972" s="4" t="s">
        <v>22119</v>
      </c>
      <c r="F2972" s="4">
        <v>0.303236275911331</v>
      </c>
      <c r="G2972" s="4" t="s">
        <v>22120</v>
      </c>
    </row>
    <row r="2973" spans="1:7">
      <c r="A2973" s="4" t="s">
        <v>8639</v>
      </c>
      <c r="B2973" s="4" t="s">
        <v>8640</v>
      </c>
      <c r="C2973" s="4" t="s">
        <v>464</v>
      </c>
      <c r="D2973" s="4">
        <v>44</v>
      </c>
      <c r="E2973" s="4" t="s">
        <v>8641</v>
      </c>
      <c r="F2973" s="4">
        <v>0.303236275911331</v>
      </c>
      <c r="G2973" s="4" t="s">
        <v>8642</v>
      </c>
    </row>
    <row r="2974" spans="1:7">
      <c r="A2974" s="4" t="s">
        <v>30825</v>
      </c>
      <c r="B2974" s="4" t="s">
        <v>30826</v>
      </c>
      <c r="C2974" s="4" t="s">
        <v>464</v>
      </c>
      <c r="D2974" s="4">
        <v>44</v>
      </c>
      <c r="E2974" s="4" t="s">
        <v>30827</v>
      </c>
      <c r="F2974" s="4">
        <v>0.303236275911331</v>
      </c>
      <c r="G2974" s="4" t="s">
        <v>30828</v>
      </c>
    </row>
    <row r="2975" spans="1:7">
      <c r="A2975" s="4" t="s">
        <v>5128</v>
      </c>
      <c r="B2975" s="4" t="s">
        <v>5129</v>
      </c>
      <c r="C2975" s="4" t="s">
        <v>464</v>
      </c>
      <c r="D2975" s="4">
        <v>44</v>
      </c>
      <c r="E2975" s="4" t="s">
        <v>5130</v>
      </c>
      <c r="F2975" s="4">
        <v>0.303236275911331</v>
      </c>
      <c r="G2975" s="4" t="s">
        <v>5131</v>
      </c>
    </row>
    <row r="2976" spans="1:7">
      <c r="A2976" s="4" t="s">
        <v>12798</v>
      </c>
      <c r="B2976" s="4" t="s">
        <v>12799</v>
      </c>
      <c r="C2976" s="4" t="s">
        <v>464</v>
      </c>
      <c r="D2976" s="4">
        <v>44</v>
      </c>
      <c r="E2976" s="4" t="s">
        <v>12800</v>
      </c>
      <c r="F2976" s="4">
        <v>0.303236275911331</v>
      </c>
      <c r="G2976" s="4" t="s">
        <v>12801</v>
      </c>
    </row>
    <row r="2977" spans="1:7">
      <c r="A2977" s="4" t="s">
        <v>15791</v>
      </c>
      <c r="B2977" s="4" t="s">
        <v>15792</v>
      </c>
      <c r="C2977" s="4" t="s">
        <v>464</v>
      </c>
      <c r="D2977" s="4">
        <v>44</v>
      </c>
      <c r="E2977" s="4" t="s">
        <v>15793</v>
      </c>
      <c r="F2977" s="4">
        <v>0.303236275911331</v>
      </c>
      <c r="G2977" s="4" t="s">
        <v>15794</v>
      </c>
    </row>
    <row r="2978" spans="1:7">
      <c r="A2978" s="4" t="s">
        <v>10749</v>
      </c>
      <c r="B2978" s="4" t="s">
        <v>10750</v>
      </c>
      <c r="C2978" s="4" t="s">
        <v>464</v>
      </c>
      <c r="D2978" s="4">
        <v>44</v>
      </c>
      <c r="E2978" s="4" t="s">
        <v>10751</v>
      </c>
      <c r="F2978" s="4">
        <v>0.303236275911331</v>
      </c>
      <c r="G2978" s="4" t="s">
        <v>10752</v>
      </c>
    </row>
    <row r="2979" spans="1:7">
      <c r="A2979" s="4" t="s">
        <v>19308</v>
      </c>
      <c r="B2979" s="4" t="s">
        <v>19309</v>
      </c>
      <c r="C2979" s="4" t="s">
        <v>464</v>
      </c>
      <c r="D2979" s="4">
        <v>44</v>
      </c>
      <c r="E2979" s="4" t="s">
        <v>19310</v>
      </c>
      <c r="F2979" s="4">
        <v>0.303236275911331</v>
      </c>
      <c r="G2979" s="4" t="s">
        <v>19311</v>
      </c>
    </row>
    <row r="2980" spans="1:7">
      <c r="A2980" s="4" t="s">
        <v>2928</v>
      </c>
      <c r="B2980" s="4" t="s">
        <v>2929</v>
      </c>
      <c r="C2980" s="4" t="s">
        <v>464</v>
      </c>
      <c r="D2980" s="4">
        <v>44</v>
      </c>
      <c r="E2980" s="4" t="s">
        <v>2930</v>
      </c>
      <c r="F2980" s="4">
        <v>0.303236275911331</v>
      </c>
      <c r="G2980" s="4" t="s">
        <v>2931</v>
      </c>
    </row>
    <row r="2981" spans="1:7">
      <c r="A2981" s="4" t="s">
        <v>6827</v>
      </c>
      <c r="B2981" s="4" t="s">
        <v>6828</v>
      </c>
      <c r="C2981" s="4" t="s">
        <v>464</v>
      </c>
      <c r="D2981" s="4">
        <v>44</v>
      </c>
      <c r="E2981" s="4" t="s">
        <v>6829</v>
      </c>
      <c r="F2981" s="4">
        <v>0.303236275911331</v>
      </c>
      <c r="G2981" s="4" t="s">
        <v>6830</v>
      </c>
    </row>
    <row r="2982" spans="1:7">
      <c r="A2982" s="4" t="s">
        <v>46784</v>
      </c>
      <c r="B2982" s="4" t="s">
        <v>46785</v>
      </c>
      <c r="C2982" s="4" t="s">
        <v>464</v>
      </c>
      <c r="D2982" s="4">
        <v>44</v>
      </c>
      <c r="E2982" s="4" t="s">
        <v>46786</v>
      </c>
      <c r="F2982" s="4">
        <v>0.303236275911331</v>
      </c>
      <c r="G2982" s="4" t="s">
        <v>46787</v>
      </c>
    </row>
    <row r="2983" spans="1:7">
      <c r="A2983" s="4" t="s">
        <v>3717</v>
      </c>
      <c r="B2983" s="4" t="s">
        <v>3718</v>
      </c>
      <c r="C2983" s="4" t="s">
        <v>464</v>
      </c>
      <c r="D2983" s="4">
        <v>44</v>
      </c>
      <c r="E2983" s="4" t="s">
        <v>3719</v>
      </c>
      <c r="F2983" s="4">
        <v>0.303236275911331</v>
      </c>
      <c r="G2983" s="4" t="s">
        <v>3720</v>
      </c>
    </row>
    <row r="2984" spans="1:7">
      <c r="A2984" s="4" t="s">
        <v>6189</v>
      </c>
      <c r="B2984" s="4" t="s">
        <v>6190</v>
      </c>
      <c r="C2984" s="4" t="s">
        <v>464</v>
      </c>
      <c r="D2984" s="4">
        <v>44</v>
      </c>
      <c r="E2984" s="4" t="s">
        <v>6191</v>
      </c>
      <c r="F2984" s="4">
        <v>0.303236275911331</v>
      </c>
      <c r="G2984" s="4" t="s">
        <v>6192</v>
      </c>
    </row>
    <row r="2985" spans="1:7">
      <c r="A2985" s="4" t="s">
        <v>9280</v>
      </c>
      <c r="B2985" s="4" t="s">
        <v>9281</v>
      </c>
      <c r="C2985" s="4" t="s">
        <v>464</v>
      </c>
      <c r="D2985" s="4">
        <v>44</v>
      </c>
      <c r="E2985" s="4" t="s">
        <v>9282</v>
      </c>
      <c r="F2985" s="4">
        <v>0.303236275911331</v>
      </c>
      <c r="G2985" s="4" t="s">
        <v>9283</v>
      </c>
    </row>
    <row r="2986" spans="1:7">
      <c r="A2986" s="4" t="s">
        <v>13318</v>
      </c>
      <c r="B2986" s="4" t="s">
        <v>13319</v>
      </c>
      <c r="C2986" s="4" t="s">
        <v>464</v>
      </c>
      <c r="D2986" s="4">
        <v>44</v>
      </c>
      <c r="E2986" s="4" t="s">
        <v>13320</v>
      </c>
      <c r="F2986" s="4">
        <v>0.303236275911331</v>
      </c>
      <c r="G2986" s="4" t="s">
        <v>13321</v>
      </c>
    </row>
    <row r="2987" spans="1:7">
      <c r="A2987" s="4" t="s">
        <v>17327</v>
      </c>
      <c r="B2987" s="4" t="s">
        <v>17328</v>
      </c>
      <c r="C2987" s="4" t="s">
        <v>464</v>
      </c>
      <c r="D2987" s="4">
        <v>44</v>
      </c>
      <c r="E2987" s="4" t="s">
        <v>17329</v>
      </c>
      <c r="F2987" s="4">
        <v>0.303236275911331</v>
      </c>
      <c r="G2987" s="4" t="s">
        <v>17330</v>
      </c>
    </row>
    <row r="2988" spans="1:7">
      <c r="A2988" s="4" t="s">
        <v>20334</v>
      </c>
      <c r="B2988" s="4" t="s">
        <v>20335</v>
      </c>
      <c r="C2988" s="4" t="s">
        <v>464</v>
      </c>
      <c r="D2988" s="4">
        <v>43</v>
      </c>
      <c r="E2988" s="4" t="s">
        <v>20336</v>
      </c>
      <c r="F2988" s="4">
        <v>0.303236275911331</v>
      </c>
      <c r="G2988" s="4" t="s">
        <v>20337</v>
      </c>
    </row>
    <row r="2989" spans="1:7">
      <c r="A2989" s="4" t="s">
        <v>5120</v>
      </c>
      <c r="B2989" s="4" t="s">
        <v>5121</v>
      </c>
      <c r="C2989" s="4" t="s">
        <v>464</v>
      </c>
      <c r="D2989" s="4">
        <v>43</v>
      </c>
      <c r="E2989" s="4" t="s">
        <v>5122</v>
      </c>
      <c r="F2989" s="4">
        <v>0.303236275911331</v>
      </c>
      <c r="G2989" s="4" t="s">
        <v>5123</v>
      </c>
    </row>
    <row r="2990" spans="1:7">
      <c r="A2990" s="4" t="s">
        <v>15499</v>
      </c>
      <c r="B2990" s="4" t="s">
        <v>15500</v>
      </c>
      <c r="C2990" s="4" t="s">
        <v>464</v>
      </c>
      <c r="D2990" s="4">
        <v>43</v>
      </c>
      <c r="E2990" s="4" t="s">
        <v>15501</v>
      </c>
      <c r="F2990" s="4">
        <v>0.303236275911331</v>
      </c>
      <c r="G2990" s="4" t="s">
        <v>15502</v>
      </c>
    </row>
    <row r="2991" spans="1:7">
      <c r="A2991" s="4" t="s">
        <v>13810</v>
      </c>
      <c r="B2991" s="4" t="s">
        <v>13811</v>
      </c>
      <c r="C2991" s="4" t="s">
        <v>464</v>
      </c>
      <c r="D2991" s="4">
        <v>43</v>
      </c>
      <c r="E2991" s="4" t="s">
        <v>13812</v>
      </c>
      <c r="F2991" s="4">
        <v>0.303236275911331</v>
      </c>
      <c r="G2991" s="4" t="s">
        <v>13813</v>
      </c>
    </row>
    <row r="2992" spans="1:7">
      <c r="A2992" s="4" t="s">
        <v>11645</v>
      </c>
      <c r="B2992" s="4" t="s">
        <v>11646</v>
      </c>
      <c r="C2992" s="4" t="s">
        <v>464</v>
      </c>
      <c r="D2992" s="4">
        <v>43</v>
      </c>
      <c r="E2992" s="4" t="s">
        <v>11647</v>
      </c>
      <c r="F2992" s="4">
        <v>0.303236275911331</v>
      </c>
      <c r="G2992" s="4" t="s">
        <v>11648</v>
      </c>
    </row>
    <row r="2993" spans="1:7">
      <c r="A2993" s="4" t="s">
        <v>41070</v>
      </c>
      <c r="B2993" s="4" t="s">
        <v>41071</v>
      </c>
      <c r="C2993" s="4" t="s">
        <v>464</v>
      </c>
      <c r="D2993" s="4">
        <v>43</v>
      </c>
      <c r="E2993" s="4" t="s">
        <v>41072</v>
      </c>
      <c r="F2993" s="4">
        <v>0.303236275911331</v>
      </c>
      <c r="G2993" s="4" t="s">
        <v>41073</v>
      </c>
    </row>
    <row r="2994" spans="1:7">
      <c r="A2994" s="4" t="s">
        <v>8854</v>
      </c>
      <c r="B2994" s="4" t="s">
        <v>8855</v>
      </c>
      <c r="C2994" s="4" t="s">
        <v>464</v>
      </c>
      <c r="D2994" s="4">
        <v>43</v>
      </c>
      <c r="E2994" s="4" t="s">
        <v>8856</v>
      </c>
      <c r="F2994" s="4">
        <v>0.303236275911331</v>
      </c>
      <c r="G2994" s="4" t="s">
        <v>8857</v>
      </c>
    </row>
    <row r="2995" spans="1:7">
      <c r="A2995" s="4" t="s">
        <v>14684</v>
      </c>
      <c r="B2995" s="4" t="s">
        <v>14685</v>
      </c>
      <c r="C2995" s="4" t="s">
        <v>464</v>
      </c>
      <c r="D2995" s="4">
        <v>43</v>
      </c>
      <c r="E2995" s="4" t="s">
        <v>14686</v>
      </c>
      <c r="F2995" s="4">
        <v>0.303236275911331</v>
      </c>
      <c r="G2995" s="4" t="s">
        <v>14687</v>
      </c>
    </row>
    <row r="2996" spans="1:7">
      <c r="A2996" s="4" t="s">
        <v>5934</v>
      </c>
      <c r="B2996" s="4" t="s">
        <v>5935</v>
      </c>
      <c r="C2996" s="4" t="s">
        <v>464</v>
      </c>
      <c r="D2996" s="4">
        <v>43</v>
      </c>
      <c r="E2996" s="4" t="s">
        <v>5936</v>
      </c>
      <c r="F2996" s="4">
        <v>0.303236275911331</v>
      </c>
      <c r="G2996" s="4" t="s">
        <v>5937</v>
      </c>
    </row>
    <row r="2997" spans="1:7">
      <c r="A2997" s="4" t="s">
        <v>14332</v>
      </c>
      <c r="B2997" s="4" t="s">
        <v>14333</v>
      </c>
      <c r="C2997" s="4" t="s">
        <v>464</v>
      </c>
      <c r="D2997" s="4">
        <v>43</v>
      </c>
      <c r="E2997" s="4" t="s">
        <v>14334</v>
      </c>
      <c r="F2997" s="4">
        <v>0.303236275911331</v>
      </c>
      <c r="G2997" s="4" t="s">
        <v>14335</v>
      </c>
    </row>
    <row r="2998" spans="1:7">
      <c r="A2998" s="4" t="s">
        <v>25223</v>
      </c>
      <c r="B2998" s="4" t="s">
        <v>25224</v>
      </c>
      <c r="C2998" s="4" t="s">
        <v>464</v>
      </c>
      <c r="D2998" s="4">
        <v>43</v>
      </c>
      <c r="E2998" s="4" t="s">
        <v>25225</v>
      </c>
      <c r="F2998" s="4">
        <v>0.303236275911331</v>
      </c>
      <c r="G2998" s="4" t="s">
        <v>25226</v>
      </c>
    </row>
    <row r="2999" spans="1:7">
      <c r="A2999" s="4" t="s">
        <v>11362</v>
      </c>
      <c r="B2999" s="4" t="s">
        <v>11363</v>
      </c>
      <c r="C2999" s="4" t="s">
        <v>464</v>
      </c>
      <c r="D2999" s="4">
        <v>43</v>
      </c>
      <c r="E2999" s="4" t="s">
        <v>11364</v>
      </c>
      <c r="F2999" s="4">
        <v>0.303236275911331</v>
      </c>
      <c r="G2999" s="4" t="s">
        <v>11365</v>
      </c>
    </row>
    <row r="3000" spans="1:7">
      <c r="A3000" s="4" t="s">
        <v>30366</v>
      </c>
      <c r="B3000" s="4" t="s">
        <v>30367</v>
      </c>
      <c r="C3000" s="4" t="s">
        <v>464</v>
      </c>
      <c r="D3000" s="4">
        <v>43</v>
      </c>
      <c r="E3000" s="4" t="s">
        <v>30368</v>
      </c>
      <c r="F3000" s="4">
        <v>0.303236275911331</v>
      </c>
      <c r="G3000" s="4" t="s">
        <v>30369</v>
      </c>
    </row>
    <row r="3001" spans="1:7">
      <c r="A3001" s="4" t="s">
        <v>13925</v>
      </c>
      <c r="B3001" s="4" t="s">
        <v>13926</v>
      </c>
      <c r="C3001" s="4" t="s">
        <v>464</v>
      </c>
      <c r="D3001" s="4">
        <v>43</v>
      </c>
      <c r="E3001" s="4" t="s">
        <v>13927</v>
      </c>
      <c r="F3001" s="4">
        <v>0.303236275911331</v>
      </c>
      <c r="G3001" s="4" t="s">
        <v>13928</v>
      </c>
    </row>
    <row r="3002" spans="1:7">
      <c r="A3002" s="4" t="s">
        <v>18717</v>
      </c>
      <c r="B3002" s="4" t="s">
        <v>18718</v>
      </c>
      <c r="C3002" s="4" t="s">
        <v>464</v>
      </c>
      <c r="D3002" s="4">
        <v>43</v>
      </c>
      <c r="E3002" s="4" t="s">
        <v>18719</v>
      </c>
      <c r="F3002" s="4">
        <v>0.303236275911331</v>
      </c>
      <c r="G3002" s="4" t="s">
        <v>18720</v>
      </c>
    </row>
    <row r="3003" spans="1:7">
      <c r="A3003" s="4" t="s">
        <v>12074</v>
      </c>
      <c r="B3003" s="4" t="s">
        <v>12075</v>
      </c>
      <c r="C3003" s="4" t="s">
        <v>464</v>
      </c>
      <c r="D3003" s="4">
        <v>43</v>
      </c>
      <c r="E3003" s="4" t="s">
        <v>12076</v>
      </c>
      <c r="F3003" s="4">
        <v>0.303236275911331</v>
      </c>
      <c r="G3003" s="4" t="s">
        <v>12077</v>
      </c>
    </row>
    <row r="3004" spans="1:7">
      <c r="A3004" s="4" t="s">
        <v>9319</v>
      </c>
      <c r="B3004" s="4" t="s">
        <v>9320</v>
      </c>
      <c r="C3004" s="4" t="s">
        <v>464</v>
      </c>
      <c r="D3004" s="4">
        <v>43</v>
      </c>
      <c r="E3004" s="4" t="s">
        <v>9321</v>
      </c>
      <c r="F3004" s="4">
        <v>0.303236275911331</v>
      </c>
      <c r="G3004" s="4" t="s">
        <v>9322</v>
      </c>
    </row>
    <row r="3005" spans="1:7">
      <c r="A3005" s="4" t="s">
        <v>23244</v>
      </c>
      <c r="B3005" s="4" t="s">
        <v>23245</v>
      </c>
      <c r="C3005" s="4" t="s">
        <v>464</v>
      </c>
      <c r="D3005" s="4">
        <v>42</v>
      </c>
      <c r="E3005" s="4" t="s">
        <v>23246</v>
      </c>
      <c r="F3005" s="4">
        <v>0.303236275911331</v>
      </c>
      <c r="G3005" s="4" t="s">
        <v>23247</v>
      </c>
    </row>
    <row r="3006" spans="1:7">
      <c r="A3006" s="4" t="s">
        <v>11159</v>
      </c>
      <c r="B3006" s="4" t="s">
        <v>11160</v>
      </c>
      <c r="C3006" s="4" t="s">
        <v>464</v>
      </c>
      <c r="D3006" s="4">
        <v>42</v>
      </c>
      <c r="E3006" s="4" t="s">
        <v>11161</v>
      </c>
      <c r="F3006" s="4">
        <v>0.303236275911331</v>
      </c>
      <c r="G3006" s="4" t="s">
        <v>11162</v>
      </c>
    </row>
    <row r="3007" spans="1:7">
      <c r="A3007" s="4" t="s">
        <v>10857</v>
      </c>
      <c r="B3007" s="4" t="s">
        <v>10858</v>
      </c>
      <c r="C3007" s="4" t="s">
        <v>464</v>
      </c>
      <c r="D3007" s="4">
        <v>42</v>
      </c>
      <c r="E3007" s="4" t="s">
        <v>10859</v>
      </c>
      <c r="F3007" s="4">
        <v>0.303236275911331</v>
      </c>
      <c r="G3007" s="4" t="s">
        <v>10860</v>
      </c>
    </row>
    <row r="3008" spans="1:7">
      <c r="A3008" s="4" t="s">
        <v>7246</v>
      </c>
      <c r="B3008" s="4" t="s">
        <v>7247</v>
      </c>
      <c r="C3008" s="4" t="s">
        <v>464</v>
      </c>
      <c r="D3008" s="4">
        <v>42</v>
      </c>
      <c r="E3008" s="4" t="s">
        <v>7248</v>
      </c>
      <c r="F3008" s="4">
        <v>0.303236275911331</v>
      </c>
      <c r="G3008" s="4" t="s">
        <v>7249</v>
      </c>
    </row>
    <row r="3009" spans="1:7">
      <c r="A3009" s="4" t="s">
        <v>17599</v>
      </c>
      <c r="B3009" s="4" t="s">
        <v>17600</v>
      </c>
      <c r="C3009" s="4" t="s">
        <v>464</v>
      </c>
      <c r="D3009" s="4">
        <v>42</v>
      </c>
      <c r="E3009" s="4" t="s">
        <v>17601</v>
      </c>
      <c r="F3009" s="4">
        <v>0.303236275911331</v>
      </c>
      <c r="G3009" s="4" t="s">
        <v>17602</v>
      </c>
    </row>
    <row r="3010" spans="1:7">
      <c r="A3010" s="4" t="s">
        <v>26383</v>
      </c>
      <c r="B3010" s="4" t="s">
        <v>26384</v>
      </c>
      <c r="C3010" s="4" t="s">
        <v>464</v>
      </c>
      <c r="D3010" s="4">
        <v>42</v>
      </c>
      <c r="E3010" s="4" t="s">
        <v>26385</v>
      </c>
      <c r="F3010" s="4">
        <v>0.303236275911331</v>
      </c>
      <c r="G3010" s="4" t="s">
        <v>26386</v>
      </c>
    </row>
    <row r="3011" spans="1:7">
      <c r="A3011" s="4" t="s">
        <v>39394</v>
      </c>
      <c r="B3011" s="4" t="s">
        <v>39395</v>
      </c>
      <c r="C3011" s="4" t="s">
        <v>464</v>
      </c>
      <c r="D3011" s="4">
        <v>42</v>
      </c>
      <c r="E3011" s="4" t="s">
        <v>39396</v>
      </c>
      <c r="F3011" s="4">
        <v>0.303236275911331</v>
      </c>
      <c r="G3011" s="4" t="s">
        <v>39397</v>
      </c>
    </row>
    <row r="3012" spans="1:7">
      <c r="A3012" s="4" t="s">
        <v>13901</v>
      </c>
      <c r="B3012" s="4" t="s">
        <v>13902</v>
      </c>
      <c r="C3012" s="4" t="s">
        <v>464</v>
      </c>
      <c r="D3012" s="4">
        <v>42</v>
      </c>
      <c r="E3012" s="4" t="s">
        <v>13903</v>
      </c>
      <c r="F3012" s="4">
        <v>0.303236275911331</v>
      </c>
      <c r="G3012" s="4" t="s">
        <v>13904</v>
      </c>
    </row>
    <row r="3013" spans="1:7">
      <c r="A3013" s="4" t="s">
        <v>14740</v>
      </c>
      <c r="B3013" s="4" t="s">
        <v>14741</v>
      </c>
      <c r="C3013" s="4" t="s">
        <v>464</v>
      </c>
      <c r="D3013" s="4">
        <v>42</v>
      </c>
      <c r="E3013" s="4" t="s">
        <v>14742</v>
      </c>
      <c r="F3013" s="4">
        <v>0.303236275911331</v>
      </c>
      <c r="G3013" s="4" t="s">
        <v>14743</v>
      </c>
    </row>
    <row r="3014" spans="1:7">
      <c r="A3014" s="4" t="s">
        <v>11884</v>
      </c>
      <c r="B3014" s="4" t="s">
        <v>11885</v>
      </c>
      <c r="C3014" s="4" t="s">
        <v>464</v>
      </c>
      <c r="D3014" s="4">
        <v>42</v>
      </c>
      <c r="E3014" s="4" t="s">
        <v>11886</v>
      </c>
      <c r="F3014" s="4">
        <v>0.303236275911331</v>
      </c>
      <c r="G3014" s="4" t="s">
        <v>11887</v>
      </c>
    </row>
    <row r="3015" spans="1:7">
      <c r="A3015" s="4" t="s">
        <v>10674</v>
      </c>
      <c r="B3015" s="4" t="s">
        <v>10675</v>
      </c>
      <c r="C3015" s="4" t="s">
        <v>464</v>
      </c>
      <c r="D3015" s="4">
        <v>42</v>
      </c>
      <c r="E3015" s="4" t="s">
        <v>10676</v>
      </c>
      <c r="F3015" s="4">
        <v>0.303236275911331</v>
      </c>
      <c r="G3015" s="4" t="s">
        <v>10677</v>
      </c>
    </row>
    <row r="3016" spans="1:7">
      <c r="A3016" s="4" t="s">
        <v>15359</v>
      </c>
      <c r="B3016" s="4" t="s">
        <v>15360</v>
      </c>
      <c r="C3016" s="4" t="s">
        <v>464</v>
      </c>
      <c r="D3016" s="4">
        <v>42</v>
      </c>
      <c r="E3016" s="4" t="s">
        <v>15361</v>
      </c>
      <c r="F3016" s="4">
        <v>0.303236275911331</v>
      </c>
      <c r="G3016" s="4" t="s">
        <v>15362</v>
      </c>
    </row>
    <row r="3017" spans="1:7">
      <c r="A3017" s="4" t="s">
        <v>17615</v>
      </c>
      <c r="B3017" s="4" t="s">
        <v>17616</v>
      </c>
      <c r="C3017" s="4" t="s">
        <v>464</v>
      </c>
      <c r="D3017" s="4">
        <v>42</v>
      </c>
      <c r="E3017" s="4" t="s">
        <v>17617</v>
      </c>
      <c r="F3017" s="4">
        <v>0.303236275911331</v>
      </c>
      <c r="G3017" s="4" t="s">
        <v>17618</v>
      </c>
    </row>
    <row r="3018" spans="1:7">
      <c r="A3018" s="4" t="s">
        <v>17347</v>
      </c>
      <c r="B3018" s="4" t="s">
        <v>17348</v>
      </c>
      <c r="C3018" s="4" t="s">
        <v>464</v>
      </c>
      <c r="D3018" s="4">
        <v>42</v>
      </c>
      <c r="E3018" s="4" t="s">
        <v>17349</v>
      </c>
      <c r="F3018" s="4">
        <v>0.303236275911331</v>
      </c>
      <c r="G3018" s="4" t="s">
        <v>17350</v>
      </c>
    </row>
    <row r="3019" spans="1:7">
      <c r="A3019" s="4" t="s">
        <v>20350</v>
      </c>
      <c r="B3019" s="4" t="s">
        <v>20351</v>
      </c>
      <c r="C3019" s="4" t="s">
        <v>464</v>
      </c>
      <c r="D3019" s="4">
        <v>42</v>
      </c>
      <c r="E3019" s="4" t="s">
        <v>20352</v>
      </c>
      <c r="F3019" s="4">
        <v>0.303236275911331</v>
      </c>
      <c r="G3019" s="4" t="s">
        <v>20353</v>
      </c>
    </row>
    <row r="3020" spans="1:7">
      <c r="A3020" s="4" t="s">
        <v>7778</v>
      </c>
      <c r="B3020" s="4" t="s">
        <v>7779</v>
      </c>
      <c r="C3020" s="4" t="s">
        <v>464</v>
      </c>
      <c r="D3020" s="4">
        <v>42</v>
      </c>
      <c r="E3020" s="4" t="s">
        <v>7780</v>
      </c>
      <c r="F3020" s="4">
        <v>0.303236275911331</v>
      </c>
      <c r="G3020" s="4" t="s">
        <v>7781</v>
      </c>
    </row>
    <row r="3021" spans="1:7">
      <c r="A3021" s="4" t="s">
        <v>32044</v>
      </c>
      <c r="B3021" s="4" t="s">
        <v>32045</v>
      </c>
      <c r="C3021" s="4" t="s">
        <v>464</v>
      </c>
      <c r="D3021" s="4">
        <v>42</v>
      </c>
      <c r="E3021" s="4" t="s">
        <v>32046</v>
      </c>
      <c r="F3021" s="4">
        <v>0.303236275911331</v>
      </c>
      <c r="G3021" s="4" t="s">
        <v>32047</v>
      </c>
    </row>
    <row r="3022" spans="1:7">
      <c r="A3022" s="4" t="s">
        <v>15823</v>
      </c>
      <c r="B3022" s="4" t="s">
        <v>15824</v>
      </c>
      <c r="C3022" s="4" t="s">
        <v>464</v>
      </c>
      <c r="D3022" s="4">
        <v>42</v>
      </c>
      <c r="E3022" s="4" t="s">
        <v>15825</v>
      </c>
      <c r="F3022" s="4">
        <v>0.303236275911331</v>
      </c>
      <c r="G3022" s="4" t="s">
        <v>15826</v>
      </c>
    </row>
    <row r="3023" spans="1:7">
      <c r="A3023" s="4" t="s">
        <v>10190</v>
      </c>
      <c r="B3023" s="4" t="s">
        <v>10191</v>
      </c>
      <c r="C3023" s="4" t="s">
        <v>464</v>
      </c>
      <c r="D3023" s="4">
        <v>42</v>
      </c>
      <c r="E3023" s="4" t="s">
        <v>10192</v>
      </c>
      <c r="F3023" s="4">
        <v>0.303236275911331</v>
      </c>
      <c r="G3023" s="4" t="s">
        <v>10193</v>
      </c>
    </row>
    <row r="3024" spans="1:7">
      <c r="A3024" s="4" t="s">
        <v>1763</v>
      </c>
      <c r="B3024" s="4" t="s">
        <v>1764</v>
      </c>
      <c r="C3024" s="4" t="s">
        <v>464</v>
      </c>
      <c r="D3024" s="4">
        <v>42</v>
      </c>
      <c r="E3024" s="4" t="s">
        <v>1765</v>
      </c>
      <c r="F3024" s="4">
        <v>0.303236275911331</v>
      </c>
      <c r="G3024" s="4" t="s">
        <v>1766</v>
      </c>
    </row>
    <row r="3025" spans="1:7">
      <c r="A3025" s="4" t="s">
        <v>7838</v>
      </c>
      <c r="B3025" s="4" t="s">
        <v>7839</v>
      </c>
      <c r="C3025" s="4" t="s">
        <v>464</v>
      </c>
      <c r="D3025" s="4">
        <v>42</v>
      </c>
      <c r="E3025" s="4" t="s">
        <v>7840</v>
      </c>
      <c r="F3025" s="4">
        <v>0.303236275911331</v>
      </c>
      <c r="G3025" s="4" t="s">
        <v>7841</v>
      </c>
    </row>
    <row r="3026" spans="1:7">
      <c r="A3026" s="4" t="s">
        <v>7159</v>
      </c>
      <c r="B3026" s="4" t="s">
        <v>7160</v>
      </c>
      <c r="C3026" s="4" t="s">
        <v>464</v>
      </c>
      <c r="D3026" s="4">
        <v>42</v>
      </c>
      <c r="E3026" s="4" t="s">
        <v>7161</v>
      </c>
      <c r="F3026" s="4">
        <v>0.303236275911331</v>
      </c>
      <c r="G3026" s="4" t="s">
        <v>7162</v>
      </c>
    </row>
    <row r="3027" spans="1:7">
      <c r="A3027" s="4" t="s">
        <v>8547</v>
      </c>
      <c r="B3027" s="4" t="s">
        <v>8548</v>
      </c>
      <c r="C3027" s="4" t="s">
        <v>464</v>
      </c>
      <c r="D3027" s="4">
        <v>42</v>
      </c>
      <c r="E3027" s="4" t="s">
        <v>8549</v>
      </c>
      <c r="F3027" s="4">
        <v>0.303236275911331</v>
      </c>
      <c r="G3027" s="4" t="s">
        <v>8550</v>
      </c>
    </row>
    <row r="3028" spans="1:7">
      <c r="A3028" s="4" t="s">
        <v>3761</v>
      </c>
      <c r="B3028" s="4" t="s">
        <v>3762</v>
      </c>
      <c r="C3028" s="4" t="s">
        <v>464</v>
      </c>
      <c r="D3028" s="4">
        <v>42</v>
      </c>
      <c r="E3028" s="4" t="s">
        <v>3763</v>
      </c>
      <c r="F3028" s="4">
        <v>0.303236275911331</v>
      </c>
      <c r="G3028" s="4" t="s">
        <v>3764</v>
      </c>
    </row>
    <row r="3029" spans="1:7">
      <c r="A3029" s="4" t="s">
        <v>4412</v>
      </c>
      <c r="B3029" s="4" t="s">
        <v>4413</v>
      </c>
      <c r="C3029" s="4" t="s">
        <v>464</v>
      </c>
      <c r="D3029" s="4">
        <v>42</v>
      </c>
      <c r="E3029" s="4" t="s">
        <v>4414</v>
      </c>
      <c r="F3029" s="4">
        <v>0.303236275911331</v>
      </c>
      <c r="G3029" s="4" t="s">
        <v>4415</v>
      </c>
    </row>
    <row r="3030" spans="1:7">
      <c r="A3030" s="4" t="s">
        <v>39578</v>
      </c>
      <c r="B3030" s="4" t="s">
        <v>39579</v>
      </c>
      <c r="C3030" s="4" t="s">
        <v>464</v>
      </c>
      <c r="D3030" s="4">
        <v>42</v>
      </c>
      <c r="E3030" s="4" t="s">
        <v>39580</v>
      </c>
      <c r="F3030" s="4">
        <v>0.303236275911331</v>
      </c>
      <c r="G3030" s="4" t="s">
        <v>39581</v>
      </c>
    </row>
    <row r="3031" spans="1:7">
      <c r="A3031" s="4" t="s">
        <v>9693</v>
      </c>
      <c r="B3031" s="4" t="s">
        <v>9694</v>
      </c>
      <c r="C3031" s="4" t="s">
        <v>464</v>
      </c>
      <c r="D3031" s="4">
        <v>42</v>
      </c>
      <c r="E3031" s="4" t="s">
        <v>9695</v>
      </c>
      <c r="F3031" s="4">
        <v>0.303236275911331</v>
      </c>
      <c r="G3031" s="4" t="s">
        <v>9696</v>
      </c>
    </row>
    <row r="3032" spans="1:7">
      <c r="A3032" s="4" t="s">
        <v>12637</v>
      </c>
      <c r="B3032" s="4" t="s">
        <v>12638</v>
      </c>
      <c r="C3032" s="4" t="s">
        <v>464</v>
      </c>
      <c r="D3032" s="4">
        <v>42</v>
      </c>
      <c r="E3032" s="4" t="s">
        <v>12639</v>
      </c>
      <c r="F3032" s="4">
        <v>0.303236275911331</v>
      </c>
      <c r="G3032" s="4" t="s">
        <v>12640</v>
      </c>
    </row>
    <row r="3033" spans="1:7">
      <c r="A3033" s="4" t="s">
        <v>12246</v>
      </c>
      <c r="B3033" s="4" t="s">
        <v>12247</v>
      </c>
      <c r="C3033" s="4" t="s">
        <v>464</v>
      </c>
      <c r="D3033" s="4">
        <v>42</v>
      </c>
      <c r="E3033" s="4" t="s">
        <v>12248</v>
      </c>
      <c r="F3033" s="4">
        <v>0.303236275911331</v>
      </c>
      <c r="G3033" s="4" t="s">
        <v>12249</v>
      </c>
    </row>
    <row r="3034" spans="1:7">
      <c r="A3034" s="4" t="s">
        <v>22042</v>
      </c>
      <c r="B3034" s="4" t="s">
        <v>22043</v>
      </c>
      <c r="C3034" s="4" t="s">
        <v>464</v>
      </c>
      <c r="D3034" s="4">
        <v>42</v>
      </c>
      <c r="E3034" s="4" t="s">
        <v>22044</v>
      </c>
      <c r="F3034" s="4">
        <v>0.303236275911331</v>
      </c>
      <c r="G3034" s="4" t="s">
        <v>22045</v>
      </c>
    </row>
    <row r="3035" spans="1:7">
      <c r="A3035" s="4" t="s">
        <v>4050</v>
      </c>
      <c r="B3035" s="4" t="s">
        <v>4051</v>
      </c>
      <c r="C3035" s="4" t="s">
        <v>464</v>
      </c>
      <c r="D3035" s="4">
        <v>41</v>
      </c>
      <c r="E3035" s="4" t="s">
        <v>4052</v>
      </c>
      <c r="F3035" s="4">
        <v>0.303236275911331</v>
      </c>
      <c r="G3035" s="4" t="s">
        <v>4053</v>
      </c>
    </row>
    <row r="3036" spans="1:7">
      <c r="A3036" s="4" t="s">
        <v>21508</v>
      </c>
      <c r="B3036" s="4" t="s">
        <v>21509</v>
      </c>
      <c r="C3036" s="4" t="s">
        <v>464</v>
      </c>
      <c r="D3036" s="4">
        <v>41</v>
      </c>
      <c r="E3036" s="4" t="s">
        <v>21510</v>
      </c>
      <c r="F3036" s="4">
        <v>0.303236275911331</v>
      </c>
      <c r="G3036" s="4" t="s">
        <v>21511</v>
      </c>
    </row>
    <row r="3037" spans="1:7">
      <c r="A3037" s="4" t="s">
        <v>14516</v>
      </c>
      <c r="B3037" s="4" t="s">
        <v>14517</v>
      </c>
      <c r="C3037" s="4" t="s">
        <v>464</v>
      </c>
      <c r="D3037" s="4">
        <v>41</v>
      </c>
      <c r="E3037" s="4" t="s">
        <v>14518</v>
      </c>
      <c r="F3037" s="4">
        <v>0.303236275911331</v>
      </c>
      <c r="G3037" s="4" t="s">
        <v>14519</v>
      </c>
    </row>
    <row r="3038" spans="1:7">
      <c r="A3038" s="4" t="s">
        <v>25623</v>
      </c>
      <c r="B3038" s="4" t="s">
        <v>25624</v>
      </c>
      <c r="C3038" s="4" t="s">
        <v>464</v>
      </c>
      <c r="D3038" s="4">
        <v>41</v>
      </c>
      <c r="E3038" s="4" t="s">
        <v>25625</v>
      </c>
      <c r="F3038" s="4">
        <v>0.303236275911331</v>
      </c>
      <c r="G3038" s="4" t="s">
        <v>25626</v>
      </c>
    </row>
    <row r="3039" spans="1:7">
      <c r="A3039" s="4" t="s">
        <v>14604</v>
      </c>
      <c r="B3039" s="4" t="s">
        <v>14605</v>
      </c>
      <c r="C3039" s="4" t="s">
        <v>464</v>
      </c>
      <c r="D3039" s="4">
        <v>41</v>
      </c>
      <c r="E3039" s="4" t="s">
        <v>14606</v>
      </c>
      <c r="F3039" s="4">
        <v>0.303236275911331</v>
      </c>
      <c r="G3039" s="4" t="s">
        <v>14607</v>
      </c>
    </row>
    <row r="3040" spans="1:7">
      <c r="A3040" s="4" t="s">
        <v>14384</v>
      </c>
      <c r="B3040" s="4" t="s">
        <v>14385</v>
      </c>
      <c r="C3040" s="4" t="s">
        <v>464</v>
      </c>
      <c r="D3040" s="4">
        <v>41</v>
      </c>
      <c r="E3040" s="4" t="s">
        <v>14386</v>
      </c>
      <c r="F3040" s="4">
        <v>0.303236275911331</v>
      </c>
      <c r="G3040" s="4" t="s">
        <v>14387</v>
      </c>
    </row>
    <row r="3041" spans="1:7">
      <c r="A3041" s="4" t="s">
        <v>32268</v>
      </c>
      <c r="B3041" s="4" t="s">
        <v>32269</v>
      </c>
      <c r="C3041" s="4" t="s">
        <v>464</v>
      </c>
      <c r="D3041" s="4">
        <v>41</v>
      </c>
      <c r="E3041" s="4" t="s">
        <v>32270</v>
      </c>
      <c r="F3041" s="4">
        <v>0.303236275911331</v>
      </c>
      <c r="G3041" s="4" t="s">
        <v>32271</v>
      </c>
    </row>
    <row r="3042" spans="1:7">
      <c r="A3042" s="4" t="s">
        <v>36041</v>
      </c>
      <c r="B3042" s="4" t="s">
        <v>36042</v>
      </c>
      <c r="C3042" s="4" t="s">
        <v>464</v>
      </c>
      <c r="D3042" s="4">
        <v>41</v>
      </c>
      <c r="E3042" s="4" t="s">
        <v>36043</v>
      </c>
      <c r="F3042" s="4">
        <v>0.303236275911331</v>
      </c>
      <c r="G3042" s="4" t="s">
        <v>36044</v>
      </c>
    </row>
    <row r="3043" spans="1:7">
      <c r="A3043" s="4" t="s">
        <v>8933</v>
      </c>
      <c r="B3043" s="4" t="s">
        <v>8934</v>
      </c>
      <c r="C3043" s="4" t="s">
        <v>464</v>
      </c>
      <c r="D3043" s="4">
        <v>41</v>
      </c>
      <c r="E3043" s="4" t="s">
        <v>8935</v>
      </c>
      <c r="F3043" s="4">
        <v>0.303236275911331</v>
      </c>
      <c r="G3043" s="4" t="s">
        <v>8936</v>
      </c>
    </row>
    <row r="3044" spans="1:7">
      <c r="A3044" s="4" t="s">
        <v>17196</v>
      </c>
      <c r="B3044" s="4" t="s">
        <v>17197</v>
      </c>
      <c r="C3044" s="4" t="s">
        <v>464</v>
      </c>
      <c r="D3044" s="4">
        <v>41</v>
      </c>
      <c r="E3044" s="4" t="s">
        <v>17198</v>
      </c>
      <c r="F3044" s="4">
        <v>0.303236275911331</v>
      </c>
      <c r="G3044" s="4" t="s">
        <v>17199</v>
      </c>
    </row>
    <row r="3045" spans="1:7">
      <c r="A3045" s="4" t="s">
        <v>2916</v>
      </c>
      <c r="B3045" s="4" t="s">
        <v>2917</v>
      </c>
      <c r="C3045" s="4" t="s">
        <v>464</v>
      </c>
      <c r="D3045" s="4">
        <v>41</v>
      </c>
      <c r="E3045" s="4" t="s">
        <v>2918</v>
      </c>
      <c r="F3045" s="4">
        <v>0.303236275911331</v>
      </c>
      <c r="G3045" s="4" t="s">
        <v>2919</v>
      </c>
    </row>
    <row r="3046" spans="1:7">
      <c r="A3046" s="4" t="s">
        <v>10734</v>
      </c>
      <c r="B3046" s="4" t="s">
        <v>10735</v>
      </c>
      <c r="C3046" s="4" t="s">
        <v>464</v>
      </c>
      <c r="D3046" s="4">
        <v>41</v>
      </c>
      <c r="E3046" s="4" t="s">
        <v>10736</v>
      </c>
      <c r="F3046" s="4">
        <v>0.303236275911331</v>
      </c>
      <c r="G3046" s="4" t="s">
        <v>10737</v>
      </c>
    </row>
    <row r="3047" spans="1:7">
      <c r="A3047" s="4" t="s">
        <v>23536</v>
      </c>
      <c r="B3047" s="4" t="s">
        <v>23537</v>
      </c>
      <c r="C3047" s="4" t="s">
        <v>464</v>
      </c>
      <c r="D3047" s="4">
        <v>41</v>
      </c>
      <c r="E3047" s="4" t="s">
        <v>23538</v>
      </c>
      <c r="F3047" s="4">
        <v>0.303236275911331</v>
      </c>
      <c r="G3047" s="4" t="s">
        <v>23539</v>
      </c>
    </row>
    <row r="3048" spans="1:7">
      <c r="A3048" s="4" t="s">
        <v>9124</v>
      </c>
      <c r="B3048" s="4" t="s">
        <v>9125</v>
      </c>
      <c r="C3048" s="4" t="s">
        <v>464</v>
      </c>
      <c r="D3048" s="4">
        <v>41</v>
      </c>
      <c r="E3048" s="4" t="s">
        <v>9126</v>
      </c>
      <c r="F3048" s="4">
        <v>0.303236275911331</v>
      </c>
      <c r="G3048" s="4" t="s">
        <v>9127</v>
      </c>
    </row>
    <row r="3049" spans="1:7">
      <c r="A3049" s="4" t="s">
        <v>30952</v>
      </c>
      <c r="B3049" s="4" t="s">
        <v>30953</v>
      </c>
      <c r="C3049" s="4" t="s">
        <v>464</v>
      </c>
      <c r="D3049" s="4">
        <v>41</v>
      </c>
      <c r="E3049" s="4" t="s">
        <v>30954</v>
      </c>
      <c r="F3049" s="4">
        <v>0.303236275911331</v>
      </c>
      <c r="G3049" s="4" t="s">
        <v>30955</v>
      </c>
    </row>
    <row r="3050" spans="1:7">
      <c r="A3050" s="4" t="s">
        <v>9809</v>
      </c>
      <c r="B3050" s="4" t="s">
        <v>9810</v>
      </c>
      <c r="C3050" s="4" t="s">
        <v>464</v>
      </c>
      <c r="D3050" s="4">
        <v>41</v>
      </c>
      <c r="E3050" s="4" t="s">
        <v>9811</v>
      </c>
      <c r="F3050" s="4">
        <v>0.303236275911331</v>
      </c>
      <c r="G3050" s="4" t="s">
        <v>9812</v>
      </c>
    </row>
    <row r="3051" spans="1:7">
      <c r="A3051" s="4" t="s">
        <v>19756</v>
      </c>
      <c r="B3051" s="4" t="s">
        <v>19757</v>
      </c>
      <c r="C3051" s="4" t="s">
        <v>464</v>
      </c>
      <c r="D3051" s="4">
        <v>41</v>
      </c>
      <c r="E3051" s="4" t="s">
        <v>19758</v>
      </c>
      <c r="F3051" s="4">
        <v>0.303236275911331</v>
      </c>
      <c r="G3051" s="4" t="s">
        <v>19759</v>
      </c>
    </row>
    <row r="3052" spans="1:7">
      <c r="A3052" s="4" t="s">
        <v>11820</v>
      </c>
      <c r="B3052" s="4" t="s">
        <v>11821</v>
      </c>
      <c r="C3052" s="4" t="s">
        <v>464</v>
      </c>
      <c r="D3052" s="4">
        <v>41</v>
      </c>
      <c r="E3052" s="4" t="s">
        <v>11822</v>
      </c>
      <c r="F3052" s="4">
        <v>0.303236275911331</v>
      </c>
      <c r="G3052" s="4" t="s">
        <v>11823</v>
      </c>
    </row>
    <row r="3053" spans="1:7">
      <c r="A3053" s="4" t="s">
        <v>15143</v>
      </c>
      <c r="B3053" s="4" t="s">
        <v>15144</v>
      </c>
      <c r="C3053" s="4" t="s">
        <v>464</v>
      </c>
      <c r="D3053" s="4">
        <v>41</v>
      </c>
      <c r="E3053" s="4" t="s">
        <v>15145</v>
      </c>
      <c r="F3053" s="4">
        <v>0.303236275911331</v>
      </c>
      <c r="G3053" s="4" t="s">
        <v>15146</v>
      </c>
    </row>
    <row r="3054" spans="1:7">
      <c r="A3054" s="4" t="s">
        <v>12755</v>
      </c>
      <c r="B3054" s="4" t="s">
        <v>12756</v>
      </c>
      <c r="C3054" s="4" t="s">
        <v>464</v>
      </c>
      <c r="D3054" s="4">
        <v>41</v>
      </c>
      <c r="E3054" s="4" t="s">
        <v>12757</v>
      </c>
      <c r="F3054" s="4">
        <v>0.303236275911331</v>
      </c>
      <c r="G3054" s="4" t="s">
        <v>12758</v>
      </c>
    </row>
    <row r="3055" spans="1:7">
      <c r="A3055" s="4" t="s">
        <v>6273</v>
      </c>
      <c r="B3055" s="4" t="s">
        <v>6274</v>
      </c>
      <c r="C3055" s="4" t="s">
        <v>464</v>
      </c>
      <c r="D3055" s="4">
        <v>41</v>
      </c>
      <c r="E3055" s="4" t="s">
        <v>6275</v>
      </c>
      <c r="F3055" s="4">
        <v>0.303236275911331</v>
      </c>
      <c r="G3055" s="4" t="s">
        <v>6276</v>
      </c>
    </row>
    <row r="3056" spans="1:7">
      <c r="A3056" s="4" t="s">
        <v>27552</v>
      </c>
      <c r="B3056" s="4" t="s">
        <v>27553</v>
      </c>
      <c r="C3056" s="4" t="s">
        <v>464</v>
      </c>
      <c r="D3056" s="4">
        <v>41</v>
      </c>
      <c r="E3056" s="4" t="s">
        <v>27554</v>
      </c>
      <c r="F3056" s="4">
        <v>0.303236275911331</v>
      </c>
      <c r="G3056" s="4" t="s">
        <v>27555</v>
      </c>
    </row>
    <row r="3057" spans="1:7">
      <c r="A3057" s="4" t="s">
        <v>20222</v>
      </c>
      <c r="B3057" s="4" t="s">
        <v>20223</v>
      </c>
      <c r="C3057" s="4" t="s">
        <v>464</v>
      </c>
      <c r="D3057" s="4">
        <v>41</v>
      </c>
      <c r="E3057" s="4" t="s">
        <v>20224</v>
      </c>
      <c r="F3057" s="4">
        <v>0.303236275911331</v>
      </c>
      <c r="G3057" s="4" t="s">
        <v>20225</v>
      </c>
    </row>
    <row r="3058" spans="1:7">
      <c r="A3058" s="4" t="s">
        <v>8300</v>
      </c>
      <c r="B3058" s="4" t="s">
        <v>8301</v>
      </c>
      <c r="C3058" s="4" t="s">
        <v>464</v>
      </c>
      <c r="D3058" s="4">
        <v>41</v>
      </c>
      <c r="E3058" s="4" t="s">
        <v>8302</v>
      </c>
      <c r="F3058" s="4">
        <v>0.303236275911331</v>
      </c>
      <c r="G3058" s="4" t="s">
        <v>8303</v>
      </c>
    </row>
    <row r="3059" spans="1:7">
      <c r="A3059" s="4" t="s">
        <v>49491</v>
      </c>
      <c r="B3059" s="4" t="s">
        <v>49492</v>
      </c>
      <c r="C3059" s="4" t="s">
        <v>464</v>
      </c>
      <c r="D3059" s="4">
        <v>41</v>
      </c>
      <c r="E3059" s="4" t="s">
        <v>49493</v>
      </c>
      <c r="F3059" s="4">
        <v>0.303236275911331</v>
      </c>
      <c r="G3059" s="4" t="s">
        <v>49494</v>
      </c>
    </row>
    <row r="3060" spans="1:7">
      <c r="A3060" s="4" t="s">
        <v>18493</v>
      </c>
      <c r="B3060" s="4" t="s">
        <v>18494</v>
      </c>
      <c r="C3060" s="4" t="s">
        <v>464</v>
      </c>
      <c r="D3060" s="4">
        <v>41</v>
      </c>
      <c r="E3060" s="4" t="s">
        <v>18495</v>
      </c>
      <c r="F3060" s="4">
        <v>0.303236275911331</v>
      </c>
      <c r="G3060" s="4" t="s">
        <v>18496</v>
      </c>
    </row>
    <row r="3061" spans="1:7">
      <c r="A3061" s="4" t="s">
        <v>15831</v>
      </c>
      <c r="B3061" s="4" t="s">
        <v>15832</v>
      </c>
      <c r="C3061" s="4" t="s">
        <v>464</v>
      </c>
      <c r="D3061" s="4">
        <v>41</v>
      </c>
      <c r="E3061" s="4" t="s">
        <v>15833</v>
      </c>
      <c r="F3061" s="4">
        <v>0.303236275911331</v>
      </c>
      <c r="G3061" s="4" t="s">
        <v>15834</v>
      </c>
    </row>
    <row r="3062" spans="1:7">
      <c r="A3062" s="4" t="s">
        <v>40004</v>
      </c>
      <c r="B3062" s="4" t="s">
        <v>40005</v>
      </c>
      <c r="C3062" s="4" t="s">
        <v>464</v>
      </c>
      <c r="D3062" s="4">
        <v>41</v>
      </c>
      <c r="E3062" s="4" t="s">
        <v>40006</v>
      </c>
      <c r="F3062" s="4">
        <v>0.303236275911331</v>
      </c>
      <c r="G3062" s="4" t="s">
        <v>40007</v>
      </c>
    </row>
    <row r="3063" spans="1:7">
      <c r="A3063" s="4" t="s">
        <v>43666</v>
      </c>
      <c r="B3063" s="4" t="s">
        <v>43667</v>
      </c>
      <c r="C3063" s="4" t="s">
        <v>464</v>
      </c>
      <c r="D3063" s="4">
        <v>41</v>
      </c>
      <c r="E3063" s="4" t="s">
        <v>43668</v>
      </c>
      <c r="F3063" s="4">
        <v>0.303236275911331</v>
      </c>
      <c r="G3063" s="4" t="s">
        <v>43669</v>
      </c>
    </row>
    <row r="3064" spans="1:7">
      <c r="A3064" s="4" t="s">
        <v>7370</v>
      </c>
      <c r="B3064" s="4" t="s">
        <v>7371</v>
      </c>
      <c r="C3064" s="4" t="s">
        <v>464</v>
      </c>
      <c r="D3064" s="4">
        <v>41</v>
      </c>
      <c r="E3064" s="4" t="s">
        <v>7372</v>
      </c>
      <c r="F3064" s="4">
        <v>0.303236275911331</v>
      </c>
      <c r="G3064" s="4" t="s">
        <v>7373</v>
      </c>
    </row>
    <row r="3065" spans="1:7">
      <c r="A3065" s="4" t="s">
        <v>18485</v>
      </c>
      <c r="B3065" s="4" t="s">
        <v>18486</v>
      </c>
      <c r="C3065" s="4" t="s">
        <v>464</v>
      </c>
      <c r="D3065" s="4">
        <v>41</v>
      </c>
      <c r="E3065" s="4" t="s">
        <v>18487</v>
      </c>
      <c r="F3065" s="4">
        <v>0.303236275911331</v>
      </c>
      <c r="G3065" s="4" t="s">
        <v>18488</v>
      </c>
    </row>
    <row r="3066" spans="1:7">
      <c r="A3066" s="4" t="s">
        <v>44972</v>
      </c>
      <c r="B3066" s="4" t="s">
        <v>44973</v>
      </c>
      <c r="C3066" s="4" t="s">
        <v>464</v>
      </c>
      <c r="D3066" s="4">
        <v>41</v>
      </c>
      <c r="E3066" s="4" t="s">
        <v>44974</v>
      </c>
      <c r="F3066" s="4">
        <v>0.303236275911331</v>
      </c>
      <c r="G3066" s="4" t="s">
        <v>44975</v>
      </c>
    </row>
    <row r="3067" spans="1:7">
      <c r="A3067" s="4" t="s">
        <v>30944</v>
      </c>
      <c r="B3067" s="4" t="s">
        <v>30945</v>
      </c>
      <c r="C3067" s="4" t="s">
        <v>464</v>
      </c>
      <c r="D3067" s="4">
        <v>41</v>
      </c>
      <c r="E3067" s="4" t="s">
        <v>30946</v>
      </c>
      <c r="F3067" s="4">
        <v>0.303236275911331</v>
      </c>
      <c r="G3067" s="4" t="s">
        <v>30947</v>
      </c>
    </row>
    <row r="3068" spans="1:7">
      <c r="A3068" s="4" t="s">
        <v>19994</v>
      </c>
      <c r="B3068" s="4" t="s">
        <v>19995</v>
      </c>
      <c r="C3068" s="4" t="s">
        <v>464</v>
      </c>
      <c r="D3068" s="4">
        <v>41</v>
      </c>
      <c r="E3068" s="4" t="s">
        <v>19996</v>
      </c>
      <c r="F3068" s="4">
        <v>0.303236275911331</v>
      </c>
      <c r="G3068" s="4" t="s">
        <v>19997</v>
      </c>
    </row>
    <row r="3069" spans="1:7">
      <c r="A3069" s="4" t="s">
        <v>22129</v>
      </c>
      <c r="B3069" s="4" t="s">
        <v>22130</v>
      </c>
      <c r="C3069" s="4" t="s">
        <v>464</v>
      </c>
      <c r="D3069" s="4">
        <v>41</v>
      </c>
      <c r="E3069" s="4" t="s">
        <v>22131</v>
      </c>
      <c r="F3069" s="4">
        <v>0.303236275911331</v>
      </c>
      <c r="G3069" s="4" t="s">
        <v>22132</v>
      </c>
    </row>
    <row r="3070" spans="1:7">
      <c r="A3070" s="4" t="s">
        <v>7906</v>
      </c>
      <c r="B3070" s="4" t="s">
        <v>7907</v>
      </c>
      <c r="C3070" s="4" t="s">
        <v>464</v>
      </c>
      <c r="D3070" s="4">
        <v>40</v>
      </c>
      <c r="E3070" s="4" t="s">
        <v>7908</v>
      </c>
      <c r="F3070" s="4">
        <v>0.303236275911331</v>
      </c>
      <c r="G3070" s="4" t="s">
        <v>7909</v>
      </c>
    </row>
    <row r="3071" spans="1:7">
      <c r="A3071" s="4" t="s">
        <v>24032</v>
      </c>
      <c r="B3071" s="4" t="s">
        <v>24033</v>
      </c>
      <c r="C3071" s="4" t="s">
        <v>464</v>
      </c>
      <c r="D3071" s="4">
        <v>40</v>
      </c>
      <c r="E3071" s="4" t="s">
        <v>24034</v>
      </c>
      <c r="F3071" s="4">
        <v>0.303236275911331</v>
      </c>
      <c r="G3071" s="4" t="s">
        <v>24035</v>
      </c>
    </row>
    <row r="3072" spans="1:7">
      <c r="A3072" s="4" t="s">
        <v>16427</v>
      </c>
      <c r="B3072" s="4" t="s">
        <v>16428</v>
      </c>
      <c r="C3072" s="4" t="s">
        <v>464</v>
      </c>
      <c r="D3072" s="4">
        <v>40</v>
      </c>
      <c r="E3072" s="4" t="s">
        <v>16429</v>
      </c>
      <c r="F3072" s="4">
        <v>0.303236275911331</v>
      </c>
      <c r="G3072" s="4" t="s">
        <v>16430</v>
      </c>
    </row>
    <row r="3073" spans="1:7">
      <c r="A3073" s="4" t="s">
        <v>48971</v>
      </c>
      <c r="B3073" s="4" t="s">
        <v>48972</v>
      </c>
      <c r="C3073" s="4" t="s">
        <v>464</v>
      </c>
      <c r="D3073" s="4">
        <v>40</v>
      </c>
      <c r="E3073" s="4" t="s">
        <v>48973</v>
      </c>
      <c r="F3073" s="4">
        <v>0.303236275911331</v>
      </c>
      <c r="G3073" s="4" t="s">
        <v>48974</v>
      </c>
    </row>
    <row r="3074" spans="1:7">
      <c r="A3074" s="4" t="s">
        <v>10479</v>
      </c>
      <c r="B3074" s="4" t="s">
        <v>10480</v>
      </c>
      <c r="C3074" s="4" t="s">
        <v>464</v>
      </c>
      <c r="D3074" s="4">
        <v>40</v>
      </c>
      <c r="E3074" s="4" t="s">
        <v>10481</v>
      </c>
      <c r="F3074" s="4">
        <v>0.303236275911331</v>
      </c>
      <c r="G3074" s="4" t="s">
        <v>10482</v>
      </c>
    </row>
    <row r="3075" spans="1:7">
      <c r="A3075" s="4" t="s">
        <v>37400</v>
      </c>
      <c r="B3075" s="4" t="s">
        <v>37401</v>
      </c>
      <c r="C3075" s="4" t="s">
        <v>464</v>
      </c>
      <c r="D3075" s="4">
        <v>40</v>
      </c>
      <c r="E3075" s="4" t="s">
        <v>37402</v>
      </c>
      <c r="F3075" s="4">
        <v>0.303236275911331</v>
      </c>
      <c r="G3075" s="4" t="s">
        <v>37403</v>
      </c>
    </row>
    <row r="3076" spans="1:7">
      <c r="A3076" s="4" t="s">
        <v>17702</v>
      </c>
      <c r="B3076" s="4" t="s">
        <v>17703</v>
      </c>
      <c r="C3076" s="4" t="s">
        <v>464</v>
      </c>
      <c r="D3076" s="4">
        <v>40</v>
      </c>
      <c r="E3076" s="4" t="s">
        <v>17704</v>
      </c>
      <c r="F3076" s="4">
        <v>0.303236275911331</v>
      </c>
      <c r="G3076" s="4" t="s">
        <v>17705</v>
      </c>
    </row>
    <row r="3077" spans="1:7">
      <c r="A3077" s="4" t="s">
        <v>35834</v>
      </c>
      <c r="B3077" s="4" t="s">
        <v>35835</v>
      </c>
      <c r="C3077" s="4" t="s">
        <v>464</v>
      </c>
      <c r="D3077" s="4">
        <v>40</v>
      </c>
      <c r="E3077" s="4" t="s">
        <v>35836</v>
      </c>
      <c r="F3077" s="4">
        <v>0.303236275911331</v>
      </c>
      <c r="G3077" s="4" t="s">
        <v>35837</v>
      </c>
    </row>
    <row r="3078" spans="1:7">
      <c r="A3078" s="4" t="s">
        <v>20525</v>
      </c>
      <c r="B3078" s="4" t="s">
        <v>20526</v>
      </c>
      <c r="C3078" s="4" t="s">
        <v>464</v>
      </c>
      <c r="D3078" s="4">
        <v>40</v>
      </c>
      <c r="E3078" s="4" t="s">
        <v>20527</v>
      </c>
      <c r="F3078" s="4">
        <v>0.303236275911331</v>
      </c>
      <c r="G3078" s="4" t="s">
        <v>20528</v>
      </c>
    </row>
    <row r="3079" spans="1:7">
      <c r="A3079" s="4" t="s">
        <v>25783</v>
      </c>
      <c r="B3079" s="4" t="s">
        <v>25784</v>
      </c>
      <c r="C3079" s="4" t="s">
        <v>464</v>
      </c>
      <c r="D3079" s="4">
        <v>40</v>
      </c>
      <c r="E3079" s="4" t="s">
        <v>25785</v>
      </c>
      <c r="F3079" s="4">
        <v>0.303236275911331</v>
      </c>
      <c r="G3079" s="4" t="s">
        <v>25786</v>
      </c>
    </row>
    <row r="3080" spans="1:7">
      <c r="A3080" s="4" t="s">
        <v>22269</v>
      </c>
      <c r="B3080" s="4" t="s">
        <v>22270</v>
      </c>
      <c r="C3080" s="4" t="s">
        <v>464</v>
      </c>
      <c r="D3080" s="4">
        <v>40</v>
      </c>
      <c r="E3080" s="4" t="s">
        <v>22271</v>
      </c>
      <c r="F3080" s="4">
        <v>0.303236275911331</v>
      </c>
      <c r="G3080" s="4" t="s">
        <v>22272</v>
      </c>
    </row>
    <row r="3081" spans="1:7">
      <c r="A3081" s="4" t="s">
        <v>10110</v>
      </c>
      <c r="B3081" s="4" t="s">
        <v>10111</v>
      </c>
      <c r="C3081" s="4" t="s">
        <v>464</v>
      </c>
      <c r="D3081" s="4">
        <v>40</v>
      </c>
      <c r="E3081" s="4" t="s">
        <v>10112</v>
      </c>
      <c r="F3081" s="4">
        <v>0.303236275911331</v>
      </c>
      <c r="G3081" s="4" t="s">
        <v>10113</v>
      </c>
    </row>
    <row r="3082" spans="1:7">
      <c r="A3082" s="4" t="s">
        <v>15547</v>
      </c>
      <c r="B3082" s="4" t="s">
        <v>15548</v>
      </c>
      <c r="C3082" s="4" t="s">
        <v>464</v>
      </c>
      <c r="D3082" s="4">
        <v>40</v>
      </c>
      <c r="E3082" s="4" t="s">
        <v>15549</v>
      </c>
      <c r="F3082" s="4">
        <v>0.303236275911331</v>
      </c>
      <c r="G3082" s="4" t="s">
        <v>15550</v>
      </c>
    </row>
    <row r="3083" spans="1:7">
      <c r="A3083" s="4" t="s">
        <v>20378</v>
      </c>
      <c r="B3083" s="4" t="s">
        <v>20379</v>
      </c>
      <c r="C3083" s="4" t="s">
        <v>464</v>
      </c>
      <c r="D3083" s="4">
        <v>40</v>
      </c>
      <c r="E3083" s="4" t="s">
        <v>20380</v>
      </c>
      <c r="F3083" s="4">
        <v>0.303236275911331</v>
      </c>
      <c r="G3083" s="4" t="s">
        <v>20381</v>
      </c>
    </row>
    <row r="3084" spans="1:7">
      <c r="A3084" s="4" t="s">
        <v>55437</v>
      </c>
      <c r="B3084" s="4" t="s">
        <v>55438</v>
      </c>
      <c r="C3084" s="4" t="s">
        <v>464</v>
      </c>
      <c r="D3084" s="4">
        <v>40</v>
      </c>
      <c r="E3084" s="4" t="s">
        <v>55439</v>
      </c>
      <c r="F3084" s="4">
        <v>0.303236275911331</v>
      </c>
      <c r="G3084" s="4" t="s">
        <v>55440</v>
      </c>
    </row>
    <row r="3085" spans="1:7">
      <c r="A3085" s="4" t="s">
        <v>24694</v>
      </c>
      <c r="B3085" s="4" t="s">
        <v>24695</v>
      </c>
      <c r="C3085" s="4" t="s">
        <v>464</v>
      </c>
      <c r="D3085" s="4">
        <v>40</v>
      </c>
      <c r="E3085" s="4" t="s">
        <v>24696</v>
      </c>
      <c r="F3085" s="4">
        <v>0.303236275911331</v>
      </c>
      <c r="G3085" s="4" t="s">
        <v>24697</v>
      </c>
    </row>
    <row r="3086" spans="1:7">
      <c r="A3086" s="4" t="s">
        <v>44605</v>
      </c>
      <c r="B3086" s="4" t="s">
        <v>44606</v>
      </c>
      <c r="C3086" s="4" t="s">
        <v>464</v>
      </c>
      <c r="D3086" s="4">
        <v>40</v>
      </c>
      <c r="E3086" s="4" t="s">
        <v>44607</v>
      </c>
      <c r="F3086" s="4">
        <v>0.303236275911331</v>
      </c>
      <c r="G3086" s="4" t="s">
        <v>44608</v>
      </c>
    </row>
    <row r="3087" spans="1:7">
      <c r="A3087" s="4" t="s">
        <v>21260</v>
      </c>
      <c r="B3087" s="4" t="s">
        <v>21261</v>
      </c>
      <c r="C3087" s="4" t="s">
        <v>464</v>
      </c>
      <c r="D3087" s="4">
        <v>40</v>
      </c>
      <c r="E3087" s="4" t="s">
        <v>21262</v>
      </c>
      <c r="F3087" s="4">
        <v>0.303236275911331</v>
      </c>
      <c r="G3087" s="4" t="s">
        <v>21263</v>
      </c>
    </row>
    <row r="3088" spans="1:7">
      <c r="A3088" s="4" t="s">
        <v>26315</v>
      </c>
      <c r="B3088" s="4" t="s">
        <v>26316</v>
      </c>
      <c r="C3088" s="4" t="s">
        <v>464</v>
      </c>
      <c r="D3088" s="4">
        <v>40</v>
      </c>
      <c r="E3088" s="4" t="s">
        <v>26317</v>
      </c>
      <c r="F3088" s="4">
        <v>0.303236275911331</v>
      </c>
      <c r="G3088" s="4" t="s">
        <v>26318</v>
      </c>
    </row>
    <row r="3089" spans="1:7">
      <c r="A3089" s="4" t="s">
        <v>19400</v>
      </c>
      <c r="B3089" s="4" t="s">
        <v>19401</v>
      </c>
      <c r="C3089" s="4" t="s">
        <v>464</v>
      </c>
      <c r="D3089" s="4">
        <v>40</v>
      </c>
      <c r="E3089" s="4" t="s">
        <v>19402</v>
      </c>
      <c r="F3089" s="4">
        <v>0.303236275911331</v>
      </c>
      <c r="G3089" s="4" t="s">
        <v>19403</v>
      </c>
    </row>
    <row r="3090" spans="1:7">
      <c r="A3090" s="4" t="s">
        <v>21008</v>
      </c>
      <c r="B3090" s="4" t="s">
        <v>21009</v>
      </c>
      <c r="C3090" s="4" t="s">
        <v>464</v>
      </c>
      <c r="D3090" s="4">
        <v>40</v>
      </c>
      <c r="E3090" s="4" t="s">
        <v>21010</v>
      </c>
      <c r="F3090" s="4">
        <v>0.303236275911331</v>
      </c>
      <c r="G3090" s="4" t="s">
        <v>21011</v>
      </c>
    </row>
    <row r="3091" spans="1:7">
      <c r="A3091" s="4" t="s">
        <v>18082</v>
      </c>
      <c r="B3091" s="4" t="s">
        <v>18083</v>
      </c>
      <c r="C3091" s="4" t="s">
        <v>464</v>
      </c>
      <c r="D3091" s="4">
        <v>40</v>
      </c>
      <c r="E3091" s="4" t="s">
        <v>18084</v>
      </c>
      <c r="F3091" s="4">
        <v>0.303236275911331</v>
      </c>
      <c r="G3091" s="4" t="s">
        <v>18085</v>
      </c>
    </row>
    <row r="3092" spans="1:7">
      <c r="A3092" s="4" t="s">
        <v>55441</v>
      </c>
      <c r="B3092" s="4" t="s">
        <v>55442</v>
      </c>
      <c r="C3092" s="4" t="s">
        <v>464</v>
      </c>
      <c r="D3092" s="4">
        <v>40</v>
      </c>
      <c r="E3092" s="4" t="s">
        <v>55443</v>
      </c>
      <c r="F3092" s="4">
        <v>0.303236275911331</v>
      </c>
      <c r="G3092" s="4" t="s">
        <v>55444</v>
      </c>
    </row>
    <row r="3093" spans="1:7">
      <c r="A3093" s="4" t="s">
        <v>30218</v>
      </c>
      <c r="B3093" s="4" t="s">
        <v>30219</v>
      </c>
      <c r="C3093" s="4" t="s">
        <v>464</v>
      </c>
      <c r="D3093" s="4">
        <v>40</v>
      </c>
      <c r="E3093" s="4" t="s">
        <v>30220</v>
      </c>
      <c r="F3093" s="4">
        <v>0.303236275911331</v>
      </c>
      <c r="G3093" s="4" t="s">
        <v>30221</v>
      </c>
    </row>
    <row r="3094" spans="1:7">
      <c r="A3094" s="4" t="s">
        <v>32938</v>
      </c>
      <c r="B3094" s="4" t="s">
        <v>32939</v>
      </c>
      <c r="C3094" s="4" t="s">
        <v>464</v>
      </c>
      <c r="D3094" s="4">
        <v>40</v>
      </c>
      <c r="E3094" s="4" t="s">
        <v>32940</v>
      </c>
      <c r="F3094" s="4">
        <v>0.303236275911331</v>
      </c>
      <c r="G3094" s="4" t="s">
        <v>32941</v>
      </c>
    </row>
    <row r="3095" spans="1:7">
      <c r="A3095" s="4" t="s">
        <v>19596</v>
      </c>
      <c r="B3095" s="4" t="s">
        <v>19597</v>
      </c>
      <c r="C3095" s="4" t="s">
        <v>464</v>
      </c>
      <c r="D3095" s="4">
        <v>40</v>
      </c>
      <c r="E3095" s="4" t="s">
        <v>19598</v>
      </c>
      <c r="F3095" s="4">
        <v>0.303236275911331</v>
      </c>
      <c r="G3095" s="4" t="s">
        <v>19599</v>
      </c>
    </row>
    <row r="3096" spans="1:7">
      <c r="A3096" s="4" t="s">
        <v>27692</v>
      </c>
      <c r="B3096" s="4" t="s">
        <v>27693</v>
      </c>
      <c r="C3096" s="4" t="s">
        <v>464</v>
      </c>
      <c r="D3096" s="4">
        <v>40</v>
      </c>
      <c r="E3096" s="4" t="s">
        <v>27694</v>
      </c>
      <c r="F3096" s="4">
        <v>0.303236275911331</v>
      </c>
      <c r="G3096" s="4" t="s">
        <v>27695</v>
      </c>
    </row>
    <row r="3097" spans="1:7">
      <c r="A3097" s="4" t="s">
        <v>22229</v>
      </c>
      <c r="B3097" s="4" t="s">
        <v>22230</v>
      </c>
      <c r="C3097" s="4" t="s">
        <v>464</v>
      </c>
      <c r="D3097" s="4">
        <v>40</v>
      </c>
      <c r="E3097" s="4" t="s">
        <v>22231</v>
      </c>
      <c r="F3097" s="4">
        <v>0.303236275911331</v>
      </c>
      <c r="G3097" s="4" t="s">
        <v>22232</v>
      </c>
    </row>
    <row r="3098" spans="1:7">
      <c r="A3098" s="4" t="s">
        <v>11788</v>
      </c>
      <c r="B3098" s="4" t="s">
        <v>11789</v>
      </c>
      <c r="C3098" s="4" t="s">
        <v>464</v>
      </c>
      <c r="D3098" s="4">
        <v>40</v>
      </c>
      <c r="E3098" s="4" t="s">
        <v>11790</v>
      </c>
      <c r="F3098" s="4">
        <v>0.303236275911331</v>
      </c>
      <c r="G3098" s="4" t="s">
        <v>11791</v>
      </c>
    </row>
    <row r="3099" spans="1:7">
      <c r="A3099" s="4" t="s">
        <v>29690</v>
      </c>
      <c r="B3099" s="4" t="s">
        <v>29691</v>
      </c>
      <c r="C3099" s="4" t="s">
        <v>464</v>
      </c>
      <c r="D3099" s="4">
        <v>40</v>
      </c>
      <c r="E3099" s="4" t="s">
        <v>29692</v>
      </c>
      <c r="F3099" s="4">
        <v>0.303236275911331</v>
      </c>
      <c r="G3099" s="4" t="s">
        <v>29693</v>
      </c>
    </row>
    <row r="3100" spans="1:7">
      <c r="A3100" s="4" t="s">
        <v>28232</v>
      </c>
      <c r="B3100" s="4" t="s">
        <v>28233</v>
      </c>
      <c r="C3100" s="4" t="s">
        <v>464</v>
      </c>
      <c r="D3100" s="4">
        <v>40</v>
      </c>
      <c r="E3100" s="4" t="s">
        <v>28234</v>
      </c>
      <c r="F3100" s="4">
        <v>0.303236275911331</v>
      </c>
      <c r="G3100" s="4" t="s">
        <v>28235</v>
      </c>
    </row>
    <row r="3101" spans="1:7">
      <c r="A3101" s="4" t="s">
        <v>30881</v>
      </c>
      <c r="B3101" s="4" t="s">
        <v>30882</v>
      </c>
      <c r="C3101" s="4" t="s">
        <v>464</v>
      </c>
      <c r="D3101" s="4">
        <v>40</v>
      </c>
      <c r="E3101" s="4" t="s">
        <v>30883</v>
      </c>
      <c r="F3101" s="4">
        <v>0.303236275911331</v>
      </c>
      <c r="G3101" s="4" t="s">
        <v>30884</v>
      </c>
    </row>
    <row r="3102" spans="1:7">
      <c r="A3102" s="4" t="s">
        <v>47136</v>
      </c>
      <c r="B3102" s="4" t="s">
        <v>47137</v>
      </c>
      <c r="C3102" s="4" t="s">
        <v>464</v>
      </c>
      <c r="D3102" s="4">
        <v>40</v>
      </c>
      <c r="E3102" s="4" t="s">
        <v>47138</v>
      </c>
      <c r="F3102" s="4">
        <v>0.303236275911331</v>
      </c>
      <c r="G3102" s="4" t="s">
        <v>47139</v>
      </c>
    </row>
    <row r="3103" spans="1:7">
      <c r="A3103" s="4" t="s">
        <v>17954</v>
      </c>
      <c r="B3103" s="4" t="s">
        <v>17955</v>
      </c>
      <c r="C3103" s="4" t="s">
        <v>464</v>
      </c>
      <c r="D3103" s="4">
        <v>40</v>
      </c>
      <c r="E3103" s="4" t="s">
        <v>17956</v>
      </c>
      <c r="F3103" s="4">
        <v>0.303236275911331</v>
      </c>
      <c r="G3103" s="4" t="s">
        <v>17957</v>
      </c>
    </row>
    <row r="3104" spans="1:7">
      <c r="A3104" s="4" t="s">
        <v>27372</v>
      </c>
      <c r="B3104" s="4" t="s">
        <v>27373</v>
      </c>
      <c r="C3104" s="4" t="s">
        <v>464</v>
      </c>
      <c r="D3104" s="4">
        <v>40</v>
      </c>
      <c r="E3104" s="4" t="s">
        <v>27374</v>
      </c>
      <c r="F3104" s="4">
        <v>0.303236275911331</v>
      </c>
      <c r="G3104" s="4" t="s">
        <v>27375</v>
      </c>
    </row>
    <row r="3105" spans="1:7">
      <c r="A3105" s="4" t="s">
        <v>16619</v>
      </c>
      <c r="B3105" s="4" t="s">
        <v>16620</v>
      </c>
      <c r="C3105" s="4" t="s">
        <v>464</v>
      </c>
      <c r="D3105" s="4">
        <v>40</v>
      </c>
      <c r="E3105" s="4" t="s">
        <v>16621</v>
      </c>
      <c r="F3105" s="4">
        <v>0.303236275911331</v>
      </c>
      <c r="G3105" s="4" t="s">
        <v>16622</v>
      </c>
    </row>
    <row r="3106" spans="1:7">
      <c r="A3106" s="4" t="s">
        <v>11629</v>
      </c>
      <c r="B3106" s="4" t="s">
        <v>11630</v>
      </c>
      <c r="C3106" s="4" t="s">
        <v>464</v>
      </c>
      <c r="D3106" s="4">
        <v>40</v>
      </c>
      <c r="E3106" s="4" t="s">
        <v>11631</v>
      </c>
      <c r="F3106" s="4">
        <v>0.303236275911331</v>
      </c>
      <c r="G3106" s="4" t="s">
        <v>11632</v>
      </c>
    </row>
    <row r="3107" spans="1:7">
      <c r="A3107" s="4" t="s">
        <v>55445</v>
      </c>
      <c r="B3107" s="4" t="s">
        <v>55446</v>
      </c>
      <c r="C3107" s="4" t="s">
        <v>464</v>
      </c>
      <c r="D3107" s="4">
        <v>40</v>
      </c>
      <c r="E3107" s="4" t="s">
        <v>55447</v>
      </c>
      <c r="F3107" s="4">
        <v>0.303236275911331</v>
      </c>
      <c r="G3107" s="4" t="s">
        <v>55448</v>
      </c>
    </row>
    <row r="3108" spans="1:7">
      <c r="A3108" s="4" t="s">
        <v>37212</v>
      </c>
      <c r="B3108" s="4" t="s">
        <v>37213</v>
      </c>
      <c r="C3108" s="4" t="s">
        <v>464</v>
      </c>
      <c r="D3108" s="4">
        <v>40</v>
      </c>
      <c r="E3108" s="4" t="s">
        <v>37214</v>
      </c>
      <c r="F3108" s="4">
        <v>0.303236275911331</v>
      </c>
      <c r="G3108" s="4" t="s">
        <v>37215</v>
      </c>
    </row>
    <row r="3109" spans="1:7">
      <c r="A3109" s="4" t="s">
        <v>7726</v>
      </c>
      <c r="B3109" s="4" t="s">
        <v>7727</v>
      </c>
      <c r="C3109" s="4" t="s">
        <v>464</v>
      </c>
      <c r="D3109" s="4">
        <v>40</v>
      </c>
      <c r="E3109" s="4" t="s">
        <v>7728</v>
      </c>
      <c r="F3109" s="4">
        <v>0.303236275911331</v>
      </c>
      <c r="G3109" s="4" t="s">
        <v>7729</v>
      </c>
    </row>
    <row r="3110" spans="1:7">
      <c r="A3110" s="4" t="s">
        <v>6471</v>
      </c>
      <c r="B3110" s="4" t="s">
        <v>6472</v>
      </c>
      <c r="C3110" s="4" t="s">
        <v>464</v>
      </c>
      <c r="D3110" s="4">
        <v>40</v>
      </c>
      <c r="E3110" s="4" t="s">
        <v>6473</v>
      </c>
      <c r="F3110" s="4">
        <v>0.303236275911331</v>
      </c>
      <c r="G3110" s="4" t="s">
        <v>6474</v>
      </c>
    </row>
    <row r="3111" spans="1:7">
      <c r="A3111" s="4" t="s">
        <v>12094</v>
      </c>
      <c r="B3111" s="4" t="s">
        <v>12095</v>
      </c>
      <c r="C3111" s="4" t="s">
        <v>464</v>
      </c>
      <c r="D3111" s="4">
        <v>40</v>
      </c>
      <c r="E3111" s="4" t="s">
        <v>12096</v>
      </c>
      <c r="F3111" s="4">
        <v>0.303236275911331</v>
      </c>
      <c r="G3111" s="4" t="s">
        <v>12097</v>
      </c>
    </row>
    <row r="3112" spans="1:7">
      <c r="A3112" s="4" t="s">
        <v>14148</v>
      </c>
      <c r="B3112" s="4" t="s">
        <v>14149</v>
      </c>
      <c r="C3112" s="4" t="s">
        <v>464</v>
      </c>
      <c r="D3112" s="4">
        <v>40</v>
      </c>
      <c r="E3112" s="4" t="s">
        <v>14150</v>
      </c>
      <c r="F3112" s="4">
        <v>0.303236275911331</v>
      </c>
      <c r="G3112" s="4" t="s">
        <v>14151</v>
      </c>
    </row>
    <row r="3113" spans="1:7">
      <c r="A3113" s="4" t="s">
        <v>21990</v>
      </c>
      <c r="B3113" s="4" t="s">
        <v>21991</v>
      </c>
      <c r="C3113" s="4" t="s">
        <v>464</v>
      </c>
      <c r="D3113" s="4">
        <v>40</v>
      </c>
      <c r="E3113" s="4" t="s">
        <v>21992</v>
      </c>
      <c r="F3113" s="4">
        <v>0.303236275911331</v>
      </c>
      <c r="G3113" s="4" t="s">
        <v>21993</v>
      </c>
    </row>
    <row r="3114" spans="1:7">
      <c r="A3114" s="4" t="s">
        <v>34131</v>
      </c>
      <c r="B3114" s="4" t="s">
        <v>34132</v>
      </c>
      <c r="C3114" s="4" t="s">
        <v>464</v>
      </c>
      <c r="D3114" s="4">
        <v>39</v>
      </c>
      <c r="E3114" s="4" t="s">
        <v>34133</v>
      </c>
      <c r="F3114" s="4">
        <v>0.303236275911331</v>
      </c>
      <c r="G3114" s="4" t="s">
        <v>34134</v>
      </c>
    </row>
    <row r="3115" spans="1:7">
      <c r="A3115" s="4" t="s">
        <v>55449</v>
      </c>
      <c r="B3115" s="4" t="s">
        <v>55450</v>
      </c>
      <c r="C3115" s="4" t="s">
        <v>464</v>
      </c>
      <c r="D3115" s="4">
        <v>39</v>
      </c>
      <c r="E3115" s="4" t="s">
        <v>55451</v>
      </c>
      <c r="F3115" s="4">
        <v>0.303236275911331</v>
      </c>
      <c r="G3115" s="4" t="s">
        <v>55452</v>
      </c>
    </row>
    <row r="3116" spans="1:7">
      <c r="A3116" s="4" t="s">
        <v>31360</v>
      </c>
      <c r="B3116" s="4" t="s">
        <v>31361</v>
      </c>
      <c r="C3116" s="4" t="s">
        <v>464</v>
      </c>
      <c r="D3116" s="4">
        <v>39</v>
      </c>
      <c r="E3116" s="4" t="s">
        <v>31362</v>
      </c>
      <c r="F3116" s="4">
        <v>0.303236275911331</v>
      </c>
      <c r="G3116" s="4" t="s">
        <v>31363</v>
      </c>
    </row>
    <row r="3117" spans="1:7">
      <c r="A3117" s="4" t="s">
        <v>18792</v>
      </c>
      <c r="B3117" s="4" t="s">
        <v>18793</v>
      </c>
      <c r="C3117" s="4" t="s">
        <v>464</v>
      </c>
      <c r="D3117" s="4">
        <v>39</v>
      </c>
      <c r="E3117" s="4" t="s">
        <v>18794</v>
      </c>
      <c r="F3117" s="4">
        <v>0.303236275911331</v>
      </c>
      <c r="G3117" s="4" t="s">
        <v>18795</v>
      </c>
    </row>
    <row r="3118" spans="1:7">
      <c r="A3118" s="4" t="s">
        <v>16531</v>
      </c>
      <c r="B3118" s="4" t="s">
        <v>16532</v>
      </c>
      <c r="C3118" s="4" t="s">
        <v>464</v>
      </c>
      <c r="D3118" s="4">
        <v>39</v>
      </c>
      <c r="E3118" s="4" t="s">
        <v>16533</v>
      </c>
      <c r="F3118" s="4">
        <v>0.303236275911331</v>
      </c>
      <c r="G3118" s="4" t="s">
        <v>16534</v>
      </c>
    </row>
    <row r="3119" spans="1:7">
      <c r="A3119" s="4" t="s">
        <v>11402</v>
      </c>
      <c r="B3119" s="4" t="s">
        <v>11403</v>
      </c>
      <c r="C3119" s="4" t="s">
        <v>464</v>
      </c>
      <c r="D3119" s="4">
        <v>39</v>
      </c>
      <c r="E3119" s="4" t="s">
        <v>11404</v>
      </c>
      <c r="F3119" s="4">
        <v>0.303236275911331</v>
      </c>
      <c r="G3119" s="4" t="s">
        <v>11405</v>
      </c>
    </row>
    <row r="3120" spans="1:7">
      <c r="A3120" s="4" t="s">
        <v>28772</v>
      </c>
      <c r="B3120" s="4" t="s">
        <v>28773</v>
      </c>
      <c r="C3120" s="4" t="s">
        <v>464</v>
      </c>
      <c r="D3120" s="4">
        <v>39</v>
      </c>
      <c r="E3120" s="4" t="s">
        <v>28774</v>
      </c>
      <c r="F3120" s="4">
        <v>0.303236275911331</v>
      </c>
      <c r="G3120" s="4" t="s">
        <v>28775</v>
      </c>
    </row>
    <row r="3121" spans="1:7">
      <c r="A3121" s="4" t="s">
        <v>21004</v>
      </c>
      <c r="B3121" s="4" t="s">
        <v>21005</v>
      </c>
      <c r="C3121" s="4" t="s">
        <v>464</v>
      </c>
      <c r="D3121" s="4">
        <v>39</v>
      </c>
      <c r="E3121" s="4" t="s">
        <v>21006</v>
      </c>
      <c r="F3121" s="4">
        <v>0.303236275911331</v>
      </c>
      <c r="G3121" s="4" t="s">
        <v>21007</v>
      </c>
    </row>
    <row r="3122" spans="1:7">
      <c r="A3122" s="4" t="s">
        <v>23344</v>
      </c>
      <c r="B3122" s="4" t="s">
        <v>23345</v>
      </c>
      <c r="C3122" s="4" t="s">
        <v>464</v>
      </c>
      <c r="D3122" s="4">
        <v>39</v>
      </c>
      <c r="E3122" s="4" t="s">
        <v>23346</v>
      </c>
      <c r="F3122" s="4">
        <v>0.303236275911331</v>
      </c>
      <c r="G3122" s="4" t="s">
        <v>23347</v>
      </c>
    </row>
    <row r="3123" spans="1:7">
      <c r="A3123" s="4" t="s">
        <v>21424</v>
      </c>
      <c r="B3123" s="4" t="s">
        <v>21425</v>
      </c>
      <c r="C3123" s="4" t="s">
        <v>464</v>
      </c>
      <c r="D3123" s="4">
        <v>39</v>
      </c>
      <c r="E3123" s="4" t="s">
        <v>21426</v>
      </c>
      <c r="F3123" s="4">
        <v>0.303236275911331</v>
      </c>
      <c r="G3123" s="4" t="s">
        <v>21427</v>
      </c>
    </row>
    <row r="3124" spans="1:7">
      <c r="A3124" s="4" t="s">
        <v>49926</v>
      </c>
      <c r="B3124" s="4" t="s">
        <v>49927</v>
      </c>
      <c r="C3124" s="4" t="s">
        <v>464</v>
      </c>
      <c r="D3124" s="4">
        <v>39</v>
      </c>
      <c r="E3124" s="4" t="s">
        <v>49928</v>
      </c>
      <c r="F3124" s="4">
        <v>0.303236275911331</v>
      </c>
      <c r="G3124" s="4" t="s">
        <v>49929</v>
      </c>
    </row>
    <row r="3125" spans="1:7">
      <c r="A3125" s="4" t="s">
        <v>16451</v>
      </c>
      <c r="B3125" s="4" t="s">
        <v>16452</v>
      </c>
      <c r="C3125" s="4" t="s">
        <v>464</v>
      </c>
      <c r="D3125" s="4">
        <v>39</v>
      </c>
      <c r="E3125" s="4" t="s">
        <v>16453</v>
      </c>
      <c r="F3125" s="4">
        <v>0.303236275911331</v>
      </c>
      <c r="G3125" s="4" t="s">
        <v>16454</v>
      </c>
    </row>
    <row r="3126" spans="1:7">
      <c r="A3126" s="4" t="s">
        <v>31500</v>
      </c>
      <c r="B3126" s="4" t="s">
        <v>31501</v>
      </c>
      <c r="C3126" s="4" t="s">
        <v>464</v>
      </c>
      <c r="D3126" s="4">
        <v>39</v>
      </c>
      <c r="E3126" s="4" t="s">
        <v>31502</v>
      </c>
      <c r="F3126" s="4">
        <v>0.303236275911331</v>
      </c>
      <c r="G3126" s="4" t="s">
        <v>31503</v>
      </c>
    </row>
    <row r="3127" spans="1:7">
      <c r="A3127" s="4" t="s">
        <v>26673</v>
      </c>
      <c r="B3127" s="4" t="s">
        <v>26674</v>
      </c>
      <c r="C3127" s="4" t="s">
        <v>464</v>
      </c>
      <c r="D3127" s="4">
        <v>39</v>
      </c>
      <c r="E3127" s="4" t="s">
        <v>26675</v>
      </c>
      <c r="F3127" s="4">
        <v>0.303236275911331</v>
      </c>
      <c r="G3127" s="4" t="s">
        <v>26676</v>
      </c>
    </row>
    <row r="3128" spans="1:7">
      <c r="A3128" s="4" t="s">
        <v>10789</v>
      </c>
      <c r="B3128" s="4" t="s">
        <v>10790</v>
      </c>
      <c r="C3128" s="4" t="s">
        <v>464</v>
      </c>
      <c r="D3128" s="4">
        <v>39</v>
      </c>
      <c r="E3128" s="4" t="s">
        <v>10791</v>
      </c>
      <c r="F3128" s="4">
        <v>0.303236275911331</v>
      </c>
      <c r="G3128" s="4" t="s">
        <v>10792</v>
      </c>
    </row>
    <row r="3129" spans="1:7">
      <c r="A3129" s="4" t="s">
        <v>25891</v>
      </c>
      <c r="B3129" s="4" t="s">
        <v>25892</v>
      </c>
      <c r="C3129" s="4" t="s">
        <v>464</v>
      </c>
      <c r="D3129" s="4">
        <v>39</v>
      </c>
      <c r="E3129" s="4" t="s">
        <v>25893</v>
      </c>
      <c r="F3129" s="4">
        <v>0.303236275911331</v>
      </c>
      <c r="G3129" s="4" t="s">
        <v>25894</v>
      </c>
    </row>
    <row r="3130" spans="1:7">
      <c r="A3130" s="4" t="s">
        <v>27892</v>
      </c>
      <c r="B3130" s="4" t="s">
        <v>27893</v>
      </c>
      <c r="C3130" s="4" t="s">
        <v>464</v>
      </c>
      <c r="D3130" s="4">
        <v>39</v>
      </c>
      <c r="E3130" s="4" t="s">
        <v>27894</v>
      </c>
      <c r="F3130" s="4">
        <v>0.303236275911331</v>
      </c>
      <c r="G3130" s="4" t="s">
        <v>27895</v>
      </c>
    </row>
    <row r="3131" spans="1:7">
      <c r="A3131" s="4" t="s">
        <v>13238</v>
      </c>
      <c r="B3131" s="4" t="s">
        <v>13239</v>
      </c>
      <c r="C3131" s="4" t="s">
        <v>464</v>
      </c>
      <c r="D3131" s="4">
        <v>39</v>
      </c>
      <c r="E3131" s="4" t="s">
        <v>13240</v>
      </c>
      <c r="F3131" s="4">
        <v>0.303236275911331</v>
      </c>
      <c r="G3131" s="4" t="s">
        <v>13241</v>
      </c>
    </row>
    <row r="3132" spans="1:7">
      <c r="A3132" s="4" t="s">
        <v>38056</v>
      </c>
      <c r="B3132" s="4" t="s">
        <v>38057</v>
      </c>
      <c r="C3132" s="4" t="s">
        <v>464</v>
      </c>
      <c r="D3132" s="4">
        <v>39</v>
      </c>
      <c r="E3132" s="4" t="s">
        <v>38058</v>
      </c>
      <c r="F3132" s="4">
        <v>0.303236275911331</v>
      </c>
      <c r="G3132" s="4" t="s">
        <v>38059</v>
      </c>
    </row>
    <row r="3133" spans="1:7">
      <c r="A3133" s="4" t="s">
        <v>19887</v>
      </c>
      <c r="B3133" s="4" t="s">
        <v>19888</v>
      </c>
      <c r="C3133" s="4" t="s">
        <v>464</v>
      </c>
      <c r="D3133" s="4">
        <v>39</v>
      </c>
      <c r="E3133" s="4" t="s">
        <v>19889</v>
      </c>
      <c r="F3133" s="4">
        <v>0.303236275911331</v>
      </c>
      <c r="G3133" s="4" t="s">
        <v>19890</v>
      </c>
    </row>
    <row r="3134" spans="1:7">
      <c r="A3134" s="4" t="s">
        <v>13286</v>
      </c>
      <c r="B3134" s="4" t="s">
        <v>13287</v>
      </c>
      <c r="C3134" s="4" t="s">
        <v>464</v>
      </c>
      <c r="D3134" s="4">
        <v>39</v>
      </c>
      <c r="E3134" s="4" t="s">
        <v>13288</v>
      </c>
      <c r="F3134" s="4">
        <v>0.303236275911331</v>
      </c>
      <c r="G3134" s="4" t="s">
        <v>13289</v>
      </c>
    </row>
    <row r="3135" spans="1:7">
      <c r="A3135" s="4" t="s">
        <v>33840</v>
      </c>
      <c r="B3135" s="4" t="s">
        <v>33841</v>
      </c>
      <c r="C3135" s="4" t="s">
        <v>464</v>
      </c>
      <c r="D3135" s="4">
        <v>39</v>
      </c>
      <c r="E3135" s="4" t="s">
        <v>33842</v>
      </c>
      <c r="F3135" s="4">
        <v>0.303236275911331</v>
      </c>
      <c r="G3135" s="4" t="s">
        <v>33843</v>
      </c>
    </row>
    <row r="3136" spans="1:7">
      <c r="A3136" s="4" t="s">
        <v>26011</v>
      </c>
      <c r="B3136" s="4" t="s">
        <v>26012</v>
      </c>
      <c r="C3136" s="4" t="s">
        <v>464</v>
      </c>
      <c r="D3136" s="4">
        <v>39</v>
      </c>
      <c r="E3136" s="4" t="s">
        <v>26013</v>
      </c>
      <c r="F3136" s="4">
        <v>0.303236275911331</v>
      </c>
      <c r="G3136" s="4" t="s">
        <v>26014</v>
      </c>
    </row>
    <row r="3137" spans="1:7">
      <c r="A3137" s="4" t="s">
        <v>35106</v>
      </c>
      <c r="B3137" s="4" t="s">
        <v>35107</v>
      </c>
      <c r="C3137" s="4" t="s">
        <v>464</v>
      </c>
      <c r="D3137" s="4">
        <v>39</v>
      </c>
      <c r="E3137" s="4" t="s">
        <v>35108</v>
      </c>
      <c r="F3137" s="4">
        <v>0.303236275911331</v>
      </c>
      <c r="G3137" s="4" t="s">
        <v>35109</v>
      </c>
    </row>
    <row r="3138" spans="1:7">
      <c r="A3138" s="4" t="s">
        <v>29822</v>
      </c>
      <c r="B3138" s="4" t="s">
        <v>29823</v>
      </c>
      <c r="C3138" s="4" t="s">
        <v>464</v>
      </c>
      <c r="D3138" s="4">
        <v>39</v>
      </c>
      <c r="E3138" s="4" t="s">
        <v>29824</v>
      </c>
      <c r="F3138" s="4">
        <v>0.303236275911331</v>
      </c>
      <c r="G3138" s="4" t="s">
        <v>29825</v>
      </c>
    </row>
    <row r="3139" spans="1:7">
      <c r="A3139" s="4" t="s">
        <v>38060</v>
      </c>
      <c r="B3139" s="4" t="s">
        <v>38061</v>
      </c>
      <c r="C3139" s="4" t="s">
        <v>464</v>
      </c>
      <c r="D3139" s="4">
        <v>39</v>
      </c>
      <c r="E3139" s="4" t="s">
        <v>38062</v>
      </c>
      <c r="F3139" s="4">
        <v>0.303236275911331</v>
      </c>
      <c r="G3139" s="4" t="s">
        <v>38063</v>
      </c>
    </row>
    <row r="3140" spans="1:7">
      <c r="A3140" s="4" t="s">
        <v>36201</v>
      </c>
      <c r="B3140" s="4" t="s">
        <v>36202</v>
      </c>
      <c r="C3140" s="4" t="s">
        <v>464</v>
      </c>
      <c r="D3140" s="4">
        <v>39</v>
      </c>
      <c r="E3140" s="4" t="s">
        <v>36203</v>
      </c>
      <c r="F3140" s="4">
        <v>0.303236275911331</v>
      </c>
      <c r="G3140" s="4" t="s">
        <v>36204</v>
      </c>
    </row>
    <row r="3141" spans="1:7">
      <c r="A3141" s="4" t="s">
        <v>26131</v>
      </c>
      <c r="B3141" s="4" t="s">
        <v>26132</v>
      </c>
      <c r="C3141" s="4" t="s">
        <v>464</v>
      </c>
      <c r="D3141" s="4">
        <v>39</v>
      </c>
      <c r="E3141" s="4" t="s">
        <v>26133</v>
      </c>
      <c r="F3141" s="4">
        <v>0.303236275911331</v>
      </c>
      <c r="G3141" s="4" t="s">
        <v>26134</v>
      </c>
    </row>
    <row r="3142" spans="1:7">
      <c r="A3142" s="4" t="s">
        <v>30773</v>
      </c>
      <c r="B3142" s="4" t="s">
        <v>30774</v>
      </c>
      <c r="C3142" s="4" t="s">
        <v>464</v>
      </c>
      <c r="D3142" s="4">
        <v>39</v>
      </c>
      <c r="E3142" s="4" t="s">
        <v>30775</v>
      </c>
      <c r="F3142" s="4">
        <v>0.303236275911331</v>
      </c>
      <c r="G3142" s="4" t="s">
        <v>30776</v>
      </c>
    </row>
    <row r="3143" spans="1:7">
      <c r="A3143" s="4" t="s">
        <v>32200</v>
      </c>
      <c r="B3143" s="4" t="s">
        <v>32201</v>
      </c>
      <c r="C3143" s="4" t="s">
        <v>464</v>
      </c>
      <c r="D3143" s="4">
        <v>39</v>
      </c>
      <c r="E3143" s="4" t="s">
        <v>32202</v>
      </c>
      <c r="F3143" s="4">
        <v>0.303236275911331</v>
      </c>
      <c r="G3143" s="4" t="s">
        <v>32203</v>
      </c>
    </row>
    <row r="3144" spans="1:7">
      <c r="A3144" s="4" t="s">
        <v>15199</v>
      </c>
      <c r="B3144" s="4" t="s">
        <v>15200</v>
      </c>
      <c r="C3144" s="4" t="s">
        <v>464</v>
      </c>
      <c r="D3144" s="4">
        <v>39</v>
      </c>
      <c r="E3144" s="4" t="s">
        <v>15201</v>
      </c>
      <c r="F3144" s="4">
        <v>0.303236275911331</v>
      </c>
      <c r="G3144" s="4" t="s">
        <v>15202</v>
      </c>
    </row>
    <row r="3145" spans="1:7">
      <c r="A3145" s="4" t="s">
        <v>21555</v>
      </c>
      <c r="B3145" s="4" t="s">
        <v>21556</v>
      </c>
      <c r="C3145" s="4" t="s">
        <v>464</v>
      </c>
      <c r="D3145" s="4">
        <v>39</v>
      </c>
      <c r="E3145" s="4" t="s">
        <v>21557</v>
      </c>
      <c r="F3145" s="4">
        <v>0.303236275911331</v>
      </c>
      <c r="G3145" s="4" t="s">
        <v>21558</v>
      </c>
    </row>
    <row r="3146" spans="1:7">
      <c r="A3146" s="4" t="s">
        <v>23556</v>
      </c>
      <c r="B3146" s="4" t="s">
        <v>23557</v>
      </c>
      <c r="C3146" s="4" t="s">
        <v>464</v>
      </c>
      <c r="D3146" s="4">
        <v>38</v>
      </c>
      <c r="E3146" s="4" t="s">
        <v>23558</v>
      </c>
      <c r="F3146" s="4">
        <v>0.303236275911331</v>
      </c>
      <c r="G3146" s="4" t="s">
        <v>23559</v>
      </c>
    </row>
    <row r="3147" spans="1:7">
      <c r="A3147" s="4" t="s">
        <v>24280</v>
      </c>
      <c r="B3147" s="4" t="s">
        <v>24281</v>
      </c>
      <c r="C3147" s="4" t="s">
        <v>464</v>
      </c>
      <c r="D3147" s="4">
        <v>38</v>
      </c>
      <c r="E3147" s="4" t="s">
        <v>24282</v>
      </c>
      <c r="F3147" s="4">
        <v>0.303236275911331</v>
      </c>
      <c r="G3147" s="4" t="s">
        <v>24283</v>
      </c>
    </row>
    <row r="3148" spans="1:7">
      <c r="A3148" s="4" t="s">
        <v>32236</v>
      </c>
      <c r="B3148" s="4" t="s">
        <v>32237</v>
      </c>
      <c r="C3148" s="4" t="s">
        <v>464</v>
      </c>
      <c r="D3148" s="4">
        <v>38</v>
      </c>
      <c r="E3148" s="4" t="s">
        <v>32238</v>
      </c>
      <c r="F3148" s="4">
        <v>0.303236275911331</v>
      </c>
      <c r="G3148" s="4" t="s">
        <v>32239</v>
      </c>
    </row>
    <row r="3149" spans="1:7">
      <c r="A3149" s="4" t="s">
        <v>24276</v>
      </c>
      <c r="B3149" s="4" t="s">
        <v>24277</v>
      </c>
      <c r="C3149" s="4" t="s">
        <v>464</v>
      </c>
      <c r="D3149" s="4">
        <v>38</v>
      </c>
      <c r="E3149" s="4" t="s">
        <v>24278</v>
      </c>
      <c r="F3149" s="4">
        <v>0.303236275911331</v>
      </c>
      <c r="G3149" s="4" t="s">
        <v>24279</v>
      </c>
    </row>
    <row r="3150" spans="1:7">
      <c r="A3150" s="4" t="s">
        <v>5658</v>
      </c>
      <c r="B3150" s="4" t="s">
        <v>5659</v>
      </c>
      <c r="C3150" s="4" t="s">
        <v>464</v>
      </c>
      <c r="D3150" s="4">
        <v>38</v>
      </c>
      <c r="E3150" s="4" t="s">
        <v>5660</v>
      </c>
      <c r="F3150" s="4">
        <v>0.303236275911331</v>
      </c>
      <c r="G3150" s="4" t="s">
        <v>5661</v>
      </c>
    </row>
    <row r="3151" spans="1:7">
      <c r="A3151" s="4" t="s">
        <v>31568</v>
      </c>
      <c r="B3151" s="4" t="s">
        <v>31569</v>
      </c>
      <c r="C3151" s="4" t="s">
        <v>464</v>
      </c>
      <c r="D3151" s="4">
        <v>38</v>
      </c>
      <c r="E3151" s="4" t="s">
        <v>31570</v>
      </c>
      <c r="F3151" s="4">
        <v>0.303236275911331</v>
      </c>
      <c r="G3151" s="4" t="s">
        <v>31571</v>
      </c>
    </row>
    <row r="3152" spans="1:7">
      <c r="A3152" s="4" t="s">
        <v>37404</v>
      </c>
      <c r="B3152" s="4" t="s">
        <v>37405</v>
      </c>
      <c r="C3152" s="4" t="s">
        <v>464</v>
      </c>
      <c r="D3152" s="4">
        <v>38</v>
      </c>
      <c r="E3152" s="4" t="s">
        <v>37406</v>
      </c>
      <c r="F3152" s="4">
        <v>0.303236275911331</v>
      </c>
      <c r="G3152" s="4" t="s">
        <v>37407</v>
      </c>
    </row>
    <row r="3153" spans="1:7">
      <c r="A3153" s="4" t="s">
        <v>35206</v>
      </c>
      <c r="B3153" s="4" t="s">
        <v>35207</v>
      </c>
      <c r="C3153" s="4" t="s">
        <v>464</v>
      </c>
      <c r="D3153" s="4">
        <v>38</v>
      </c>
      <c r="E3153" s="4" t="s">
        <v>35208</v>
      </c>
      <c r="F3153" s="4">
        <v>0.303236275911331</v>
      </c>
      <c r="G3153" s="4" t="s">
        <v>35209</v>
      </c>
    </row>
    <row r="3154" spans="1:7">
      <c r="A3154" s="4" t="s">
        <v>55453</v>
      </c>
      <c r="B3154" s="4" t="s">
        <v>55454</v>
      </c>
      <c r="C3154" s="4" t="s">
        <v>464</v>
      </c>
      <c r="D3154" s="4">
        <v>38</v>
      </c>
      <c r="E3154" s="4" t="s">
        <v>55455</v>
      </c>
      <c r="F3154" s="4">
        <v>0.303236275911331</v>
      </c>
      <c r="G3154" s="4" t="s">
        <v>55456</v>
      </c>
    </row>
    <row r="3155" spans="1:7">
      <c r="A3155" s="4" t="s">
        <v>46788</v>
      </c>
      <c r="B3155" s="4" t="s">
        <v>46789</v>
      </c>
      <c r="C3155" s="4" t="s">
        <v>464</v>
      </c>
      <c r="D3155" s="4">
        <v>38</v>
      </c>
      <c r="E3155" s="4" t="s">
        <v>46790</v>
      </c>
      <c r="F3155" s="4">
        <v>0.303236275911331</v>
      </c>
      <c r="G3155" s="4" t="s">
        <v>46791</v>
      </c>
    </row>
    <row r="3156" spans="1:7">
      <c r="A3156" s="4" t="s">
        <v>2568</v>
      </c>
      <c r="B3156" s="4" t="s">
        <v>2569</v>
      </c>
      <c r="C3156" s="4" t="s">
        <v>464</v>
      </c>
      <c r="D3156" s="4">
        <v>38</v>
      </c>
      <c r="E3156" s="4" t="s">
        <v>2570</v>
      </c>
      <c r="F3156" s="4">
        <v>0.303236275911331</v>
      </c>
      <c r="G3156" s="4" t="s">
        <v>2571</v>
      </c>
    </row>
    <row r="3157" spans="1:7">
      <c r="A3157" s="4" t="s">
        <v>55457</v>
      </c>
      <c r="B3157" s="4" t="s">
        <v>55458</v>
      </c>
      <c r="C3157" s="4" t="s">
        <v>464</v>
      </c>
      <c r="D3157" s="4">
        <v>38</v>
      </c>
      <c r="E3157" s="4" t="s">
        <v>55459</v>
      </c>
      <c r="F3157" s="4">
        <v>0.303236275911331</v>
      </c>
      <c r="G3157" s="4" t="s">
        <v>55460</v>
      </c>
    </row>
    <row r="3158" spans="1:7">
      <c r="A3158" s="4" t="s">
        <v>12162</v>
      </c>
      <c r="B3158" s="4" t="s">
        <v>12163</v>
      </c>
      <c r="C3158" s="4" t="s">
        <v>464</v>
      </c>
      <c r="D3158" s="4">
        <v>38</v>
      </c>
      <c r="E3158" s="4" t="s">
        <v>12164</v>
      </c>
      <c r="F3158" s="4">
        <v>0.303236275911331</v>
      </c>
      <c r="G3158" s="4" t="s">
        <v>12165</v>
      </c>
    </row>
    <row r="3159" spans="1:7">
      <c r="A3159" s="4" t="s">
        <v>24849</v>
      </c>
      <c r="B3159" s="4" t="s">
        <v>24850</v>
      </c>
      <c r="C3159" s="4" t="s">
        <v>464</v>
      </c>
      <c r="D3159" s="4">
        <v>38</v>
      </c>
      <c r="E3159" s="4" t="s">
        <v>24851</v>
      </c>
      <c r="F3159" s="4">
        <v>0.303236275911331</v>
      </c>
      <c r="G3159" s="4" t="s">
        <v>24852</v>
      </c>
    </row>
    <row r="3160" spans="1:7">
      <c r="A3160" s="4" t="s">
        <v>33892</v>
      </c>
      <c r="B3160" s="4" t="s">
        <v>33893</v>
      </c>
      <c r="C3160" s="4" t="s">
        <v>464</v>
      </c>
      <c r="D3160" s="4">
        <v>38</v>
      </c>
      <c r="E3160" s="4" t="s">
        <v>33894</v>
      </c>
      <c r="F3160" s="4">
        <v>0.303236275911331</v>
      </c>
      <c r="G3160" s="4" t="s">
        <v>33895</v>
      </c>
    </row>
    <row r="3161" spans="1:7">
      <c r="A3161" s="4" t="s">
        <v>26455</v>
      </c>
      <c r="B3161" s="4" t="s">
        <v>26456</v>
      </c>
      <c r="C3161" s="4" t="s">
        <v>464</v>
      </c>
      <c r="D3161" s="4">
        <v>38</v>
      </c>
      <c r="E3161" s="4" t="s">
        <v>26457</v>
      </c>
      <c r="F3161" s="4">
        <v>0.303236275911331</v>
      </c>
      <c r="G3161" s="4" t="s">
        <v>26458</v>
      </c>
    </row>
    <row r="3162" spans="1:7">
      <c r="A3162" s="4" t="s">
        <v>10531</v>
      </c>
      <c r="B3162" s="4" t="s">
        <v>10532</v>
      </c>
      <c r="C3162" s="4" t="s">
        <v>464</v>
      </c>
      <c r="D3162" s="4">
        <v>38</v>
      </c>
      <c r="E3162" s="4" t="s">
        <v>10533</v>
      </c>
      <c r="F3162" s="4">
        <v>0.303236275911331</v>
      </c>
      <c r="G3162" s="4" t="s">
        <v>10534</v>
      </c>
    </row>
    <row r="3163" spans="1:7">
      <c r="A3163" s="4" t="s">
        <v>20793</v>
      </c>
      <c r="B3163" s="4" t="s">
        <v>20794</v>
      </c>
      <c r="C3163" s="4" t="s">
        <v>464</v>
      </c>
      <c r="D3163" s="4">
        <v>38</v>
      </c>
      <c r="E3163" s="4" t="s">
        <v>20795</v>
      </c>
      <c r="F3163" s="4">
        <v>0.303236275911331</v>
      </c>
      <c r="G3163" s="4" t="s">
        <v>20796</v>
      </c>
    </row>
    <row r="3164" spans="1:7">
      <c r="A3164" s="4" t="s">
        <v>42358</v>
      </c>
      <c r="B3164" s="4" t="s">
        <v>42359</v>
      </c>
      <c r="C3164" s="4" t="s">
        <v>464</v>
      </c>
      <c r="D3164" s="4">
        <v>38</v>
      </c>
      <c r="E3164" s="4" t="s">
        <v>42360</v>
      </c>
      <c r="F3164" s="4">
        <v>0.303236275911331</v>
      </c>
      <c r="G3164" s="4" t="s">
        <v>42361</v>
      </c>
    </row>
    <row r="3165" spans="1:7">
      <c r="A3165" s="4" t="s">
        <v>27360</v>
      </c>
      <c r="B3165" s="4" t="s">
        <v>27361</v>
      </c>
      <c r="C3165" s="4" t="s">
        <v>464</v>
      </c>
      <c r="D3165" s="4">
        <v>38</v>
      </c>
      <c r="E3165" s="4" t="s">
        <v>27362</v>
      </c>
      <c r="F3165" s="4">
        <v>0.303236275911331</v>
      </c>
      <c r="G3165" s="4" t="s">
        <v>27363</v>
      </c>
    </row>
    <row r="3166" spans="1:7">
      <c r="A3166" s="4" t="s">
        <v>22576</v>
      </c>
      <c r="B3166" s="4" t="s">
        <v>22577</v>
      </c>
      <c r="C3166" s="4" t="s">
        <v>464</v>
      </c>
      <c r="D3166" s="4">
        <v>38</v>
      </c>
      <c r="E3166" s="4" t="s">
        <v>22578</v>
      </c>
      <c r="F3166" s="4">
        <v>0.303236275911331</v>
      </c>
      <c r="G3166" s="4" t="s">
        <v>22579</v>
      </c>
    </row>
    <row r="3167" spans="1:7">
      <c r="A3167" s="4" t="s">
        <v>37032</v>
      </c>
      <c r="B3167" s="4" t="s">
        <v>37033</v>
      </c>
      <c r="C3167" s="4" t="s">
        <v>464</v>
      </c>
      <c r="D3167" s="4">
        <v>38</v>
      </c>
      <c r="E3167" s="4" t="s">
        <v>37034</v>
      </c>
      <c r="F3167" s="4">
        <v>0.303236275911331</v>
      </c>
      <c r="G3167" s="4" t="s">
        <v>37035</v>
      </c>
    </row>
    <row r="3168" spans="1:7">
      <c r="A3168" s="4" t="s">
        <v>10539</v>
      </c>
      <c r="B3168" s="4" t="s">
        <v>10540</v>
      </c>
      <c r="C3168" s="4" t="s">
        <v>464</v>
      </c>
      <c r="D3168" s="4">
        <v>38</v>
      </c>
      <c r="E3168" s="4" t="s">
        <v>10541</v>
      </c>
      <c r="F3168" s="4">
        <v>0.303236275911331</v>
      </c>
      <c r="G3168" s="4" t="s">
        <v>10542</v>
      </c>
    </row>
    <row r="3169" spans="1:7">
      <c r="A3169" s="4" t="s">
        <v>25879</v>
      </c>
      <c r="B3169" s="4" t="s">
        <v>25880</v>
      </c>
      <c r="C3169" s="4" t="s">
        <v>464</v>
      </c>
      <c r="D3169" s="4">
        <v>38</v>
      </c>
      <c r="E3169" s="4" t="s">
        <v>25881</v>
      </c>
      <c r="F3169" s="4">
        <v>0.303236275911331</v>
      </c>
      <c r="G3169" s="4" t="s">
        <v>25882</v>
      </c>
    </row>
    <row r="3170" spans="1:7">
      <c r="A3170" s="4" t="s">
        <v>9717</v>
      </c>
      <c r="B3170" s="4" t="s">
        <v>9718</v>
      </c>
      <c r="C3170" s="4" t="s">
        <v>464</v>
      </c>
      <c r="D3170" s="4">
        <v>38</v>
      </c>
      <c r="E3170" s="4" t="s">
        <v>9719</v>
      </c>
      <c r="F3170" s="4">
        <v>0.303236275911331</v>
      </c>
      <c r="G3170" s="4" t="s">
        <v>9720</v>
      </c>
    </row>
    <row r="3171" spans="1:7">
      <c r="A3171" s="4" t="s">
        <v>24638</v>
      </c>
      <c r="B3171" s="4" t="s">
        <v>24639</v>
      </c>
      <c r="C3171" s="4" t="s">
        <v>464</v>
      </c>
      <c r="D3171" s="4">
        <v>38</v>
      </c>
      <c r="E3171" s="4" t="s">
        <v>24640</v>
      </c>
      <c r="F3171" s="4">
        <v>0.303236275911331</v>
      </c>
      <c r="G3171" s="4" t="s">
        <v>24641</v>
      </c>
    </row>
    <row r="3172" spans="1:7">
      <c r="A3172" s="4" t="s">
        <v>4584</v>
      </c>
      <c r="B3172" s="4" t="s">
        <v>4585</v>
      </c>
      <c r="C3172" s="4" t="s">
        <v>464</v>
      </c>
      <c r="D3172" s="4">
        <v>38</v>
      </c>
      <c r="E3172" s="4" t="s">
        <v>4586</v>
      </c>
      <c r="F3172" s="4">
        <v>0.303236275911331</v>
      </c>
      <c r="G3172" s="4" t="s">
        <v>4587</v>
      </c>
    </row>
    <row r="3173" spans="1:7">
      <c r="A3173" s="4" t="s">
        <v>32862</v>
      </c>
      <c r="B3173" s="4" t="s">
        <v>32863</v>
      </c>
      <c r="C3173" s="4" t="s">
        <v>464</v>
      </c>
      <c r="D3173" s="4">
        <v>38</v>
      </c>
      <c r="E3173" s="4" t="s">
        <v>32864</v>
      </c>
      <c r="F3173" s="4">
        <v>0.303236275911331</v>
      </c>
      <c r="G3173" s="4" t="s">
        <v>32865</v>
      </c>
    </row>
    <row r="3174" spans="1:7">
      <c r="A3174" s="4" t="s">
        <v>50450</v>
      </c>
      <c r="B3174" s="4" t="s">
        <v>50451</v>
      </c>
      <c r="C3174" s="4" t="s">
        <v>464</v>
      </c>
      <c r="D3174" s="4">
        <v>38</v>
      </c>
      <c r="E3174" s="4" t="s">
        <v>50452</v>
      </c>
      <c r="F3174" s="4">
        <v>0.303236275911331</v>
      </c>
      <c r="G3174" s="4" t="s">
        <v>50453</v>
      </c>
    </row>
    <row r="3175" spans="1:7">
      <c r="A3175" s="4" t="s">
        <v>33034</v>
      </c>
      <c r="B3175" s="4" t="s">
        <v>33035</v>
      </c>
      <c r="C3175" s="4" t="s">
        <v>464</v>
      </c>
      <c r="D3175" s="4">
        <v>38</v>
      </c>
      <c r="E3175" s="4" t="s">
        <v>33036</v>
      </c>
      <c r="F3175" s="4">
        <v>0.303236275911331</v>
      </c>
      <c r="G3175" s="4" t="s">
        <v>33037</v>
      </c>
    </row>
    <row r="3176" spans="1:7">
      <c r="A3176" s="4" t="s">
        <v>42246</v>
      </c>
      <c r="B3176" s="4" t="s">
        <v>42247</v>
      </c>
      <c r="C3176" s="4" t="s">
        <v>464</v>
      </c>
      <c r="D3176" s="4">
        <v>38</v>
      </c>
      <c r="E3176" s="4" t="s">
        <v>42248</v>
      </c>
      <c r="F3176" s="4">
        <v>0.303236275911331</v>
      </c>
      <c r="G3176" s="4" t="s">
        <v>42249</v>
      </c>
    </row>
    <row r="3177" spans="1:7">
      <c r="A3177" s="4" t="s">
        <v>36457</v>
      </c>
      <c r="B3177" s="4" t="s">
        <v>36458</v>
      </c>
      <c r="C3177" s="4" t="s">
        <v>464</v>
      </c>
      <c r="D3177" s="4">
        <v>38</v>
      </c>
      <c r="E3177" s="4" t="s">
        <v>36459</v>
      </c>
      <c r="F3177" s="4">
        <v>0.303236275911331</v>
      </c>
      <c r="G3177" s="4" t="s">
        <v>36460</v>
      </c>
    </row>
    <row r="3178" spans="1:7">
      <c r="A3178" s="4" t="s">
        <v>2045</v>
      </c>
      <c r="B3178" s="4" t="s">
        <v>2046</v>
      </c>
      <c r="C3178" s="4" t="s">
        <v>464</v>
      </c>
      <c r="D3178" s="4">
        <v>38</v>
      </c>
      <c r="E3178" s="4" t="s">
        <v>2047</v>
      </c>
      <c r="F3178" s="4">
        <v>0.303236275911331</v>
      </c>
      <c r="G3178" s="4" t="s">
        <v>2048</v>
      </c>
    </row>
    <row r="3179" spans="1:7">
      <c r="A3179" s="4" t="s">
        <v>46236</v>
      </c>
      <c r="B3179" s="4" t="s">
        <v>46237</v>
      </c>
      <c r="C3179" s="4" t="s">
        <v>464</v>
      </c>
      <c r="D3179" s="4">
        <v>38</v>
      </c>
      <c r="E3179" s="4" t="s">
        <v>46238</v>
      </c>
      <c r="F3179" s="4">
        <v>0.303236275911331</v>
      </c>
      <c r="G3179" s="4" t="s">
        <v>46239</v>
      </c>
    </row>
    <row r="3180" spans="1:7">
      <c r="A3180" s="4" t="s">
        <v>23592</v>
      </c>
      <c r="B3180" s="4" t="s">
        <v>23593</v>
      </c>
      <c r="C3180" s="4" t="s">
        <v>464</v>
      </c>
      <c r="D3180" s="4">
        <v>38</v>
      </c>
      <c r="E3180" s="4" t="s">
        <v>23594</v>
      </c>
      <c r="F3180" s="4">
        <v>0.303236275911331</v>
      </c>
      <c r="G3180" s="4" t="s">
        <v>23595</v>
      </c>
    </row>
    <row r="3181" spans="1:7">
      <c r="A3181" s="4" t="s">
        <v>40168</v>
      </c>
      <c r="B3181" s="4" t="s">
        <v>40169</v>
      </c>
      <c r="C3181" s="4" t="s">
        <v>464</v>
      </c>
      <c r="D3181" s="4">
        <v>38</v>
      </c>
      <c r="E3181" s="4" t="s">
        <v>40170</v>
      </c>
      <c r="F3181" s="4">
        <v>0.303236275911331</v>
      </c>
      <c r="G3181" s="4" t="s">
        <v>40171</v>
      </c>
    </row>
    <row r="3182" spans="1:7">
      <c r="A3182" s="4" t="s">
        <v>8217</v>
      </c>
      <c r="B3182" s="4" t="s">
        <v>8218</v>
      </c>
      <c r="C3182" s="4" t="s">
        <v>464</v>
      </c>
      <c r="D3182" s="4">
        <v>38</v>
      </c>
      <c r="E3182" s="4" t="s">
        <v>8219</v>
      </c>
      <c r="F3182" s="4">
        <v>0.303236275911331</v>
      </c>
      <c r="G3182" s="4" t="s">
        <v>8220</v>
      </c>
    </row>
    <row r="3183" spans="1:7">
      <c r="A3183" s="4" t="s">
        <v>23896</v>
      </c>
      <c r="B3183" s="4" t="s">
        <v>23897</v>
      </c>
      <c r="C3183" s="4" t="s">
        <v>464</v>
      </c>
      <c r="D3183" s="4">
        <v>38</v>
      </c>
      <c r="E3183" s="4" t="s">
        <v>23898</v>
      </c>
      <c r="F3183" s="4">
        <v>0.303236275911331</v>
      </c>
      <c r="G3183" s="4" t="s">
        <v>23899</v>
      </c>
    </row>
    <row r="3184" spans="1:7">
      <c r="A3184" s="4" t="s">
        <v>38256</v>
      </c>
      <c r="B3184" s="4" t="s">
        <v>38257</v>
      </c>
      <c r="C3184" s="4" t="s">
        <v>464</v>
      </c>
      <c r="D3184" s="4">
        <v>38</v>
      </c>
      <c r="E3184" s="4" t="s">
        <v>38258</v>
      </c>
      <c r="F3184" s="4">
        <v>0.303236275911331</v>
      </c>
      <c r="G3184" s="4" t="s">
        <v>38259</v>
      </c>
    </row>
    <row r="3185" spans="1:7">
      <c r="A3185" s="4" t="s">
        <v>55461</v>
      </c>
      <c r="B3185" s="4" t="s">
        <v>55462</v>
      </c>
      <c r="C3185" s="4" t="s">
        <v>464</v>
      </c>
      <c r="D3185" s="4">
        <v>38</v>
      </c>
      <c r="E3185" s="4" t="s">
        <v>55463</v>
      </c>
      <c r="F3185" s="4">
        <v>0.303236275911331</v>
      </c>
      <c r="G3185" s="4" t="s">
        <v>55464</v>
      </c>
    </row>
    <row r="3186" spans="1:7">
      <c r="A3186" s="4" t="s">
        <v>55465</v>
      </c>
      <c r="B3186" s="4" t="s">
        <v>55466</v>
      </c>
      <c r="C3186" s="4" t="s">
        <v>464</v>
      </c>
      <c r="D3186" s="4">
        <v>37</v>
      </c>
      <c r="E3186" s="4" t="s">
        <v>55467</v>
      </c>
      <c r="F3186" s="4">
        <v>0.303236275911331</v>
      </c>
      <c r="G3186" s="4" t="s">
        <v>55468</v>
      </c>
    </row>
    <row r="3187" spans="1:7">
      <c r="A3187" s="4" t="s">
        <v>46512</v>
      </c>
      <c r="B3187" s="4" t="s">
        <v>46513</v>
      </c>
      <c r="C3187" s="4" t="s">
        <v>464</v>
      </c>
      <c r="D3187" s="4">
        <v>37</v>
      </c>
      <c r="E3187" s="4" t="s">
        <v>46514</v>
      </c>
      <c r="F3187" s="4">
        <v>0.303236275911331</v>
      </c>
      <c r="G3187" s="4" t="s">
        <v>46515</v>
      </c>
    </row>
    <row r="3188" spans="1:7">
      <c r="A3188" s="4" t="s">
        <v>24578</v>
      </c>
      <c r="B3188" s="4" t="s">
        <v>24579</v>
      </c>
      <c r="C3188" s="4" t="s">
        <v>464</v>
      </c>
      <c r="D3188" s="4">
        <v>37</v>
      </c>
      <c r="E3188" s="4" t="s">
        <v>24580</v>
      </c>
      <c r="F3188" s="4">
        <v>0.303236275911331</v>
      </c>
      <c r="G3188" s="4" t="s">
        <v>24581</v>
      </c>
    </row>
    <row r="3189" spans="1:7">
      <c r="A3189" s="4" t="s">
        <v>55469</v>
      </c>
      <c r="B3189" s="4" t="s">
        <v>55470</v>
      </c>
      <c r="C3189" s="4" t="s">
        <v>464</v>
      </c>
      <c r="D3189" s="4">
        <v>37</v>
      </c>
      <c r="E3189" s="4" t="s">
        <v>55471</v>
      </c>
      <c r="F3189" s="4">
        <v>0.303236275911331</v>
      </c>
      <c r="G3189" s="4" t="s">
        <v>55472</v>
      </c>
    </row>
    <row r="3190" spans="1:7">
      <c r="A3190" s="4" t="s">
        <v>25827</v>
      </c>
      <c r="B3190" s="4" t="s">
        <v>25828</v>
      </c>
      <c r="C3190" s="4" t="s">
        <v>464</v>
      </c>
      <c r="D3190" s="4">
        <v>37</v>
      </c>
      <c r="E3190" s="4" t="s">
        <v>25829</v>
      </c>
      <c r="F3190" s="4">
        <v>0.303236275911331</v>
      </c>
      <c r="G3190" s="4" t="s">
        <v>25830</v>
      </c>
    </row>
    <row r="3191" spans="1:7">
      <c r="A3191" s="4" t="s">
        <v>38100</v>
      </c>
      <c r="B3191" s="4" t="s">
        <v>38101</v>
      </c>
      <c r="C3191" s="4" t="s">
        <v>464</v>
      </c>
      <c r="D3191" s="4">
        <v>37</v>
      </c>
      <c r="E3191" s="4" t="s">
        <v>38102</v>
      </c>
      <c r="F3191" s="4">
        <v>0.303236275911331</v>
      </c>
      <c r="G3191" s="4" t="s">
        <v>38103</v>
      </c>
    </row>
    <row r="3192" spans="1:7">
      <c r="A3192" s="4" t="s">
        <v>41038</v>
      </c>
      <c r="B3192" s="4" t="s">
        <v>41039</v>
      </c>
      <c r="C3192" s="4" t="s">
        <v>464</v>
      </c>
      <c r="D3192" s="4">
        <v>37</v>
      </c>
      <c r="E3192" s="4" t="s">
        <v>41040</v>
      </c>
      <c r="F3192" s="4">
        <v>0.303236275911331</v>
      </c>
      <c r="G3192" s="4" t="s">
        <v>41041</v>
      </c>
    </row>
    <row r="3193" spans="1:7">
      <c r="A3193" s="4" t="s">
        <v>28856</v>
      </c>
      <c r="B3193" s="4" t="s">
        <v>28857</v>
      </c>
      <c r="C3193" s="4" t="s">
        <v>464</v>
      </c>
      <c r="D3193" s="4">
        <v>37</v>
      </c>
      <c r="E3193" s="4" t="s">
        <v>28858</v>
      </c>
      <c r="F3193" s="4">
        <v>0.303236275911331</v>
      </c>
      <c r="G3193" s="4" t="s">
        <v>28859</v>
      </c>
    </row>
    <row r="3194" spans="1:7">
      <c r="A3194" s="4" t="s">
        <v>11450</v>
      </c>
      <c r="B3194" s="4" t="s">
        <v>11451</v>
      </c>
      <c r="C3194" s="4" t="s">
        <v>464</v>
      </c>
      <c r="D3194" s="4">
        <v>37</v>
      </c>
      <c r="E3194" s="4" t="s">
        <v>11452</v>
      </c>
      <c r="F3194" s="4">
        <v>0.303236275911331</v>
      </c>
      <c r="G3194" s="4" t="s">
        <v>11453</v>
      </c>
    </row>
    <row r="3195" spans="1:7">
      <c r="A3195" s="4" t="s">
        <v>37128</v>
      </c>
      <c r="B3195" s="4" t="s">
        <v>37129</v>
      </c>
      <c r="C3195" s="4" t="s">
        <v>464</v>
      </c>
      <c r="D3195" s="4">
        <v>37</v>
      </c>
      <c r="E3195" s="4" t="s">
        <v>37130</v>
      </c>
      <c r="F3195" s="4">
        <v>0.303236275911331</v>
      </c>
      <c r="G3195" s="4" t="s">
        <v>37131</v>
      </c>
    </row>
    <row r="3196" spans="1:7">
      <c r="A3196" s="4" t="s">
        <v>16981</v>
      </c>
      <c r="B3196" s="4" t="s">
        <v>16982</v>
      </c>
      <c r="C3196" s="4" t="s">
        <v>464</v>
      </c>
      <c r="D3196" s="4">
        <v>37</v>
      </c>
      <c r="E3196" s="4" t="s">
        <v>16983</v>
      </c>
      <c r="F3196" s="4">
        <v>0.303236275911331</v>
      </c>
      <c r="G3196" s="4" t="s">
        <v>16984</v>
      </c>
    </row>
    <row r="3197" spans="1:7">
      <c r="A3197" s="4" t="s">
        <v>41822</v>
      </c>
      <c r="B3197" s="4" t="s">
        <v>41823</v>
      </c>
      <c r="C3197" s="4" t="s">
        <v>464</v>
      </c>
      <c r="D3197" s="4">
        <v>37</v>
      </c>
      <c r="E3197" s="4" t="s">
        <v>41824</v>
      </c>
      <c r="F3197" s="4">
        <v>0.303236275911331</v>
      </c>
      <c r="G3197" s="4" t="s">
        <v>41825</v>
      </c>
    </row>
    <row r="3198" spans="1:7">
      <c r="A3198" s="4" t="s">
        <v>17782</v>
      </c>
      <c r="B3198" s="4" t="s">
        <v>17783</v>
      </c>
      <c r="C3198" s="4" t="s">
        <v>464</v>
      </c>
      <c r="D3198" s="4">
        <v>37</v>
      </c>
      <c r="E3198" s="4" t="s">
        <v>17784</v>
      </c>
      <c r="F3198" s="4">
        <v>0.303236275911331</v>
      </c>
      <c r="G3198" s="4" t="s">
        <v>17785</v>
      </c>
    </row>
    <row r="3199" spans="1:7">
      <c r="A3199" s="4" t="s">
        <v>19276</v>
      </c>
      <c r="B3199" s="4" t="s">
        <v>19277</v>
      </c>
      <c r="C3199" s="4" t="s">
        <v>464</v>
      </c>
      <c r="D3199" s="4">
        <v>37</v>
      </c>
      <c r="E3199" s="4" t="s">
        <v>19278</v>
      </c>
      <c r="F3199" s="4">
        <v>0.303236275911331</v>
      </c>
      <c r="G3199" s="4" t="s">
        <v>19279</v>
      </c>
    </row>
    <row r="3200" spans="1:7">
      <c r="A3200" s="4" t="s">
        <v>8799</v>
      </c>
      <c r="B3200" s="4" t="s">
        <v>8799</v>
      </c>
      <c r="C3200" s="4" t="s">
        <v>464</v>
      </c>
      <c r="D3200" s="4">
        <v>37</v>
      </c>
      <c r="E3200" s="4" t="s">
        <v>8800</v>
      </c>
      <c r="F3200" s="4">
        <v>0.303236275911331</v>
      </c>
      <c r="G3200" s="4" t="s">
        <v>8801</v>
      </c>
    </row>
    <row r="3201" spans="1:7">
      <c r="A3201" s="4" t="s">
        <v>30010</v>
      </c>
      <c r="B3201" s="4" t="s">
        <v>30011</v>
      </c>
      <c r="C3201" s="4" t="s">
        <v>464</v>
      </c>
      <c r="D3201" s="4">
        <v>37</v>
      </c>
      <c r="E3201" s="4" t="s">
        <v>30012</v>
      </c>
      <c r="F3201" s="4">
        <v>0.303236275911331</v>
      </c>
      <c r="G3201" s="4" t="s">
        <v>30013</v>
      </c>
    </row>
    <row r="3202" spans="1:7">
      <c r="A3202" s="4" t="s">
        <v>30402</v>
      </c>
      <c r="B3202" s="4" t="s">
        <v>30403</v>
      </c>
      <c r="C3202" s="4" t="s">
        <v>464</v>
      </c>
      <c r="D3202" s="4">
        <v>37</v>
      </c>
      <c r="E3202" s="4" t="s">
        <v>30404</v>
      </c>
      <c r="F3202" s="4">
        <v>0.303236275911331</v>
      </c>
      <c r="G3202" s="4" t="s">
        <v>30405</v>
      </c>
    </row>
    <row r="3203" spans="1:7">
      <c r="A3203" s="4" t="s">
        <v>27376</v>
      </c>
      <c r="B3203" s="4" t="s">
        <v>27377</v>
      </c>
      <c r="C3203" s="4" t="s">
        <v>464</v>
      </c>
      <c r="D3203" s="4">
        <v>37</v>
      </c>
      <c r="E3203" s="4" t="s">
        <v>27378</v>
      </c>
      <c r="F3203" s="4">
        <v>0.303236275911331</v>
      </c>
      <c r="G3203" s="4" t="s">
        <v>27379</v>
      </c>
    </row>
    <row r="3204" spans="1:7">
      <c r="A3204" s="4" t="s">
        <v>55473</v>
      </c>
      <c r="B3204" s="4" t="s">
        <v>55474</v>
      </c>
      <c r="C3204" s="4" t="s">
        <v>464</v>
      </c>
      <c r="D3204" s="4">
        <v>37</v>
      </c>
      <c r="E3204" s="4" t="s">
        <v>55475</v>
      </c>
      <c r="F3204" s="4">
        <v>0.303236275911331</v>
      </c>
      <c r="G3204" s="4" t="s">
        <v>55476</v>
      </c>
    </row>
    <row r="3205" spans="1:7">
      <c r="A3205" s="4" t="s">
        <v>16087</v>
      </c>
      <c r="B3205" s="4" t="s">
        <v>16088</v>
      </c>
      <c r="C3205" s="4" t="s">
        <v>464</v>
      </c>
      <c r="D3205" s="4">
        <v>37</v>
      </c>
      <c r="E3205" s="4" t="s">
        <v>16089</v>
      </c>
      <c r="F3205" s="4">
        <v>0.303236275911331</v>
      </c>
      <c r="G3205" s="4" t="s">
        <v>16090</v>
      </c>
    </row>
    <row r="3206" spans="1:7">
      <c r="A3206" s="4" t="s">
        <v>25439</v>
      </c>
      <c r="B3206" s="4" t="s">
        <v>25440</v>
      </c>
      <c r="C3206" s="4" t="s">
        <v>464</v>
      </c>
      <c r="D3206" s="4">
        <v>37</v>
      </c>
      <c r="E3206" s="4" t="s">
        <v>25441</v>
      </c>
      <c r="F3206" s="4">
        <v>0.303236275911331</v>
      </c>
      <c r="G3206" s="4" t="s">
        <v>25442</v>
      </c>
    </row>
    <row r="3207" spans="1:7">
      <c r="A3207" s="4" t="s">
        <v>38503</v>
      </c>
      <c r="B3207" s="4" t="s">
        <v>38504</v>
      </c>
      <c r="C3207" s="4" t="s">
        <v>464</v>
      </c>
      <c r="D3207" s="4">
        <v>37</v>
      </c>
      <c r="E3207" s="4" t="s">
        <v>38505</v>
      </c>
      <c r="F3207" s="4">
        <v>0.303236275911331</v>
      </c>
      <c r="G3207" s="4" t="s">
        <v>38506</v>
      </c>
    </row>
    <row r="3208" spans="1:7">
      <c r="A3208" s="4" t="s">
        <v>25287</v>
      </c>
      <c r="B3208" s="4" t="s">
        <v>25288</v>
      </c>
      <c r="C3208" s="4" t="s">
        <v>464</v>
      </c>
      <c r="D3208" s="4">
        <v>37</v>
      </c>
      <c r="E3208" s="4" t="s">
        <v>25289</v>
      </c>
      <c r="F3208" s="4">
        <v>0.303236275911331</v>
      </c>
      <c r="G3208" s="4" t="s">
        <v>25290</v>
      </c>
    </row>
    <row r="3209" spans="1:7">
      <c r="A3209" s="4" t="s">
        <v>14907</v>
      </c>
      <c r="B3209" s="4" t="s">
        <v>14908</v>
      </c>
      <c r="C3209" s="4" t="s">
        <v>464</v>
      </c>
      <c r="D3209" s="4">
        <v>37</v>
      </c>
      <c r="E3209" s="4" t="s">
        <v>14909</v>
      </c>
      <c r="F3209" s="4">
        <v>0.303236275911331</v>
      </c>
      <c r="G3209" s="4" t="s">
        <v>14910</v>
      </c>
    </row>
    <row r="3210" spans="1:7">
      <c r="A3210" s="4" t="s">
        <v>31144</v>
      </c>
      <c r="B3210" s="4" t="s">
        <v>31145</v>
      </c>
      <c r="C3210" s="4" t="s">
        <v>464</v>
      </c>
      <c r="D3210" s="4">
        <v>37</v>
      </c>
      <c r="E3210" s="4" t="s">
        <v>31146</v>
      </c>
      <c r="F3210" s="4">
        <v>0.303236275911331</v>
      </c>
      <c r="G3210" s="4" t="s">
        <v>31147</v>
      </c>
    </row>
    <row r="3211" spans="1:7">
      <c r="A3211" s="4" t="s">
        <v>10198</v>
      </c>
      <c r="B3211" s="4" t="s">
        <v>10199</v>
      </c>
      <c r="C3211" s="4" t="s">
        <v>464</v>
      </c>
      <c r="D3211" s="4">
        <v>37</v>
      </c>
      <c r="E3211" s="4" t="s">
        <v>10200</v>
      </c>
      <c r="F3211" s="4">
        <v>0.303236275911331</v>
      </c>
      <c r="G3211" s="4" t="s">
        <v>10201</v>
      </c>
    </row>
    <row r="3212" spans="1:7">
      <c r="A3212" s="4" t="s">
        <v>34019</v>
      </c>
      <c r="B3212" s="4" t="s">
        <v>34020</v>
      </c>
      <c r="C3212" s="4" t="s">
        <v>464</v>
      </c>
      <c r="D3212" s="4">
        <v>37</v>
      </c>
      <c r="E3212" s="4" t="s">
        <v>34021</v>
      </c>
      <c r="F3212" s="4">
        <v>0.303236275911331</v>
      </c>
      <c r="G3212" s="4" t="s">
        <v>34022</v>
      </c>
    </row>
    <row r="3213" spans="1:7">
      <c r="A3213" s="4" t="s">
        <v>12473</v>
      </c>
      <c r="B3213" s="4" t="s">
        <v>12474</v>
      </c>
      <c r="C3213" s="4" t="s">
        <v>464</v>
      </c>
      <c r="D3213" s="4">
        <v>37</v>
      </c>
      <c r="E3213" s="4" t="s">
        <v>12475</v>
      </c>
      <c r="F3213" s="4">
        <v>0.303236275911331</v>
      </c>
      <c r="G3213" s="4" t="s">
        <v>12476</v>
      </c>
    </row>
    <row r="3214" spans="1:7">
      <c r="A3214" s="4" t="s">
        <v>23996</v>
      </c>
      <c r="B3214" s="4" t="s">
        <v>23997</v>
      </c>
      <c r="C3214" s="4" t="s">
        <v>464</v>
      </c>
      <c r="D3214" s="4">
        <v>37</v>
      </c>
      <c r="E3214" s="4" t="s">
        <v>23998</v>
      </c>
      <c r="F3214" s="4">
        <v>0.303236275911331</v>
      </c>
      <c r="G3214" s="4" t="s">
        <v>23999</v>
      </c>
    </row>
    <row r="3215" spans="1:7">
      <c r="A3215" s="4" t="s">
        <v>49335</v>
      </c>
      <c r="B3215" s="4" t="s">
        <v>49336</v>
      </c>
      <c r="C3215" s="4" t="s">
        <v>464</v>
      </c>
      <c r="D3215" s="4">
        <v>37</v>
      </c>
      <c r="E3215" s="4" t="s">
        <v>49337</v>
      </c>
      <c r="F3215" s="4">
        <v>0.303236275911331</v>
      </c>
      <c r="G3215" s="4" t="s">
        <v>49338</v>
      </c>
    </row>
    <row r="3216" spans="1:7">
      <c r="A3216" s="4" t="s">
        <v>36605</v>
      </c>
      <c r="B3216" s="4" t="s">
        <v>36606</v>
      </c>
      <c r="C3216" s="4" t="s">
        <v>464</v>
      </c>
      <c r="D3216" s="4">
        <v>37</v>
      </c>
      <c r="E3216" s="4" t="s">
        <v>36607</v>
      </c>
      <c r="F3216" s="4">
        <v>0.303236275911331</v>
      </c>
      <c r="G3216" s="4" t="s">
        <v>36608</v>
      </c>
    </row>
    <row r="3217" spans="1:7">
      <c r="A3217" s="4" t="s">
        <v>55477</v>
      </c>
      <c r="B3217" s="4" t="s">
        <v>55478</v>
      </c>
      <c r="C3217" s="4" t="s">
        <v>464</v>
      </c>
      <c r="D3217" s="4">
        <v>37</v>
      </c>
      <c r="E3217" s="4" t="s">
        <v>55479</v>
      </c>
      <c r="F3217" s="4">
        <v>0.303236275911331</v>
      </c>
      <c r="G3217" s="4" t="s">
        <v>55480</v>
      </c>
    </row>
    <row r="3218" spans="1:7">
      <c r="A3218" s="4" t="s">
        <v>39558</v>
      </c>
      <c r="B3218" s="4" t="s">
        <v>39559</v>
      </c>
      <c r="C3218" s="4" t="s">
        <v>464</v>
      </c>
      <c r="D3218" s="4">
        <v>37</v>
      </c>
      <c r="E3218" s="4" t="s">
        <v>39560</v>
      </c>
      <c r="F3218" s="4">
        <v>0.303236275911331</v>
      </c>
      <c r="G3218" s="4" t="s">
        <v>39561</v>
      </c>
    </row>
    <row r="3219" spans="1:7">
      <c r="A3219" s="4" t="s">
        <v>33532</v>
      </c>
      <c r="B3219" s="4" t="s">
        <v>33533</v>
      </c>
      <c r="C3219" s="4" t="s">
        <v>464</v>
      </c>
      <c r="D3219" s="4">
        <v>37</v>
      </c>
      <c r="E3219" s="4" t="s">
        <v>33534</v>
      </c>
      <c r="F3219" s="4">
        <v>0.303236275911331</v>
      </c>
      <c r="G3219" s="4" t="s">
        <v>33535</v>
      </c>
    </row>
    <row r="3220" spans="1:7">
      <c r="A3220" s="4" t="s">
        <v>34954</v>
      </c>
      <c r="B3220" s="4" t="s">
        <v>34955</v>
      </c>
      <c r="C3220" s="4" t="s">
        <v>464</v>
      </c>
      <c r="D3220" s="4">
        <v>37</v>
      </c>
      <c r="E3220" s="4" t="s">
        <v>34956</v>
      </c>
      <c r="F3220" s="4">
        <v>0.303236275911331</v>
      </c>
      <c r="G3220" s="4" t="s">
        <v>34957</v>
      </c>
    </row>
    <row r="3221" spans="1:7">
      <c r="A3221" s="4" t="s">
        <v>18984</v>
      </c>
      <c r="B3221" s="4" t="s">
        <v>18985</v>
      </c>
      <c r="C3221" s="4" t="s">
        <v>464</v>
      </c>
      <c r="D3221" s="4">
        <v>37</v>
      </c>
      <c r="E3221" s="4" t="s">
        <v>18986</v>
      </c>
      <c r="F3221" s="4">
        <v>0.303236275911331</v>
      </c>
      <c r="G3221" s="4" t="s">
        <v>18987</v>
      </c>
    </row>
    <row r="3222" spans="1:7">
      <c r="A3222" s="4" t="s">
        <v>24841</v>
      </c>
      <c r="B3222" s="4" t="s">
        <v>24842</v>
      </c>
      <c r="C3222" s="4" t="s">
        <v>464</v>
      </c>
      <c r="D3222" s="4">
        <v>37</v>
      </c>
      <c r="E3222" s="4" t="s">
        <v>24843</v>
      </c>
      <c r="F3222" s="4">
        <v>0.303236275911331</v>
      </c>
      <c r="G3222" s="4" t="s">
        <v>24844</v>
      </c>
    </row>
    <row r="3223" spans="1:7">
      <c r="A3223" s="4" t="s">
        <v>24320</v>
      </c>
      <c r="B3223" s="4" t="s">
        <v>24321</v>
      </c>
      <c r="C3223" s="4" t="s">
        <v>464</v>
      </c>
      <c r="D3223" s="4">
        <v>37</v>
      </c>
      <c r="E3223" s="4" t="s">
        <v>24322</v>
      </c>
      <c r="F3223" s="4">
        <v>0.303236275911331</v>
      </c>
      <c r="G3223" s="4" t="s">
        <v>24323</v>
      </c>
    </row>
    <row r="3224" spans="1:7">
      <c r="A3224" s="4" t="s">
        <v>17267</v>
      </c>
      <c r="B3224" s="4" t="s">
        <v>17268</v>
      </c>
      <c r="C3224" s="4" t="s">
        <v>464</v>
      </c>
      <c r="D3224" s="4">
        <v>37</v>
      </c>
      <c r="E3224" s="4" t="s">
        <v>17269</v>
      </c>
      <c r="F3224" s="4">
        <v>0.303236275911331</v>
      </c>
      <c r="G3224" s="4" t="s">
        <v>17270</v>
      </c>
    </row>
    <row r="3225" spans="1:7">
      <c r="A3225" s="4" t="s">
        <v>41742</v>
      </c>
      <c r="B3225" s="4" t="s">
        <v>41743</v>
      </c>
      <c r="C3225" s="4" t="s">
        <v>464</v>
      </c>
      <c r="D3225" s="4">
        <v>37</v>
      </c>
      <c r="E3225" s="4" t="s">
        <v>41744</v>
      </c>
      <c r="F3225" s="4">
        <v>0.303236275911331</v>
      </c>
      <c r="G3225" s="4" t="s">
        <v>41745</v>
      </c>
    </row>
    <row r="3226" spans="1:7">
      <c r="A3226" s="4" t="s">
        <v>36018</v>
      </c>
      <c r="B3226" s="4" t="s">
        <v>36019</v>
      </c>
      <c r="C3226" s="4" t="s">
        <v>464</v>
      </c>
      <c r="D3226" s="4">
        <v>37</v>
      </c>
      <c r="E3226" s="4" t="s">
        <v>36020</v>
      </c>
      <c r="F3226" s="4">
        <v>0.303236275911331</v>
      </c>
      <c r="G3226" s="4" t="s">
        <v>36021</v>
      </c>
    </row>
    <row r="3227" spans="1:7">
      <c r="A3227" s="4" t="s">
        <v>15203</v>
      </c>
      <c r="B3227" s="4" t="s">
        <v>15204</v>
      </c>
      <c r="C3227" s="4" t="s">
        <v>464</v>
      </c>
      <c r="D3227" s="4">
        <v>36</v>
      </c>
      <c r="E3227" s="4" t="s">
        <v>15205</v>
      </c>
      <c r="F3227" s="4">
        <v>0.303236275911331</v>
      </c>
      <c r="G3227" s="4" t="s">
        <v>15206</v>
      </c>
    </row>
    <row r="3228" spans="1:7">
      <c r="A3228" s="4" t="s">
        <v>6902</v>
      </c>
      <c r="B3228" s="4" t="s">
        <v>6903</v>
      </c>
      <c r="C3228" s="4" t="s">
        <v>464</v>
      </c>
      <c r="D3228" s="4">
        <v>36</v>
      </c>
      <c r="E3228" s="4" t="s">
        <v>6904</v>
      </c>
      <c r="F3228" s="4">
        <v>0.303236275911331</v>
      </c>
      <c r="G3228" s="4" t="s">
        <v>6905</v>
      </c>
    </row>
    <row r="3229" spans="1:7">
      <c r="A3229" s="4" t="s">
        <v>44933</v>
      </c>
      <c r="B3229" s="4" t="s">
        <v>44934</v>
      </c>
      <c r="C3229" s="4" t="s">
        <v>464</v>
      </c>
      <c r="D3229" s="4">
        <v>36</v>
      </c>
      <c r="E3229" s="4" t="s">
        <v>44935</v>
      </c>
      <c r="F3229" s="4">
        <v>0.303236275911331</v>
      </c>
      <c r="G3229" s="4" t="s">
        <v>44936</v>
      </c>
    </row>
    <row r="3230" spans="1:7">
      <c r="A3230" s="4" t="s">
        <v>24546</v>
      </c>
      <c r="B3230" s="4" t="s">
        <v>24547</v>
      </c>
      <c r="C3230" s="4" t="s">
        <v>464</v>
      </c>
      <c r="D3230" s="4">
        <v>36</v>
      </c>
      <c r="E3230" s="4" t="s">
        <v>24548</v>
      </c>
      <c r="F3230" s="4">
        <v>0.303236275911331</v>
      </c>
      <c r="G3230" s="4" t="s">
        <v>24549</v>
      </c>
    </row>
    <row r="3231" spans="1:7">
      <c r="A3231" s="4" t="s">
        <v>35522</v>
      </c>
      <c r="B3231" s="4" t="s">
        <v>35523</v>
      </c>
      <c r="C3231" s="4" t="s">
        <v>464</v>
      </c>
      <c r="D3231" s="4">
        <v>36</v>
      </c>
      <c r="E3231" s="4" t="s">
        <v>35524</v>
      </c>
      <c r="F3231" s="4">
        <v>0.303236275911331</v>
      </c>
      <c r="G3231" s="4" t="s">
        <v>35525</v>
      </c>
    </row>
    <row r="3232" spans="1:7">
      <c r="A3232" s="4" t="s">
        <v>28044</v>
      </c>
      <c r="B3232" s="4" t="s">
        <v>28045</v>
      </c>
      <c r="C3232" s="4" t="s">
        <v>464</v>
      </c>
      <c r="D3232" s="4">
        <v>36</v>
      </c>
      <c r="E3232" s="4" t="s">
        <v>28046</v>
      </c>
      <c r="F3232" s="4">
        <v>0.303236275911331</v>
      </c>
      <c r="G3232" s="4" t="s">
        <v>28047</v>
      </c>
    </row>
    <row r="3233" spans="1:7">
      <c r="A3233" s="4" t="s">
        <v>33381</v>
      </c>
      <c r="B3233" s="4" t="s">
        <v>33382</v>
      </c>
      <c r="C3233" s="4" t="s">
        <v>464</v>
      </c>
      <c r="D3233" s="4">
        <v>36</v>
      </c>
      <c r="E3233" s="4" t="s">
        <v>33383</v>
      </c>
      <c r="F3233" s="4">
        <v>0.303236275911331</v>
      </c>
      <c r="G3233" s="4" t="s">
        <v>33384</v>
      </c>
    </row>
    <row r="3234" spans="1:7">
      <c r="A3234" s="4" t="s">
        <v>47544</v>
      </c>
      <c r="B3234" s="4" t="s">
        <v>47545</v>
      </c>
      <c r="C3234" s="4" t="s">
        <v>464</v>
      </c>
      <c r="D3234" s="4">
        <v>36</v>
      </c>
      <c r="E3234" s="4" t="s">
        <v>47546</v>
      </c>
      <c r="F3234" s="4">
        <v>0.303236275911331</v>
      </c>
      <c r="G3234" s="4" t="s">
        <v>47547</v>
      </c>
    </row>
    <row r="3235" spans="1:7">
      <c r="A3235" s="4" t="s">
        <v>38156</v>
      </c>
      <c r="B3235" s="4" t="s">
        <v>38157</v>
      </c>
      <c r="C3235" s="4" t="s">
        <v>464</v>
      </c>
      <c r="D3235" s="4">
        <v>36</v>
      </c>
      <c r="E3235" s="4" t="s">
        <v>38158</v>
      </c>
      <c r="F3235" s="4">
        <v>0.303236275911331</v>
      </c>
      <c r="G3235" s="4" t="s">
        <v>38159</v>
      </c>
    </row>
    <row r="3236" spans="1:7">
      <c r="A3236" s="4" t="s">
        <v>41838</v>
      </c>
      <c r="B3236" s="4" t="s">
        <v>41839</v>
      </c>
      <c r="C3236" s="4" t="s">
        <v>464</v>
      </c>
      <c r="D3236" s="4">
        <v>36</v>
      </c>
      <c r="E3236" s="4" t="s">
        <v>41840</v>
      </c>
      <c r="F3236" s="4">
        <v>0.303236275911331</v>
      </c>
      <c r="G3236" s="4" t="s">
        <v>41841</v>
      </c>
    </row>
    <row r="3237" spans="1:7">
      <c r="A3237" s="4" t="s">
        <v>35914</v>
      </c>
      <c r="B3237" s="4" t="s">
        <v>35915</v>
      </c>
      <c r="C3237" s="4" t="s">
        <v>464</v>
      </c>
      <c r="D3237" s="4">
        <v>36</v>
      </c>
      <c r="E3237" s="4" t="s">
        <v>35916</v>
      </c>
      <c r="F3237" s="4">
        <v>0.303236275911331</v>
      </c>
      <c r="G3237" s="4" t="s">
        <v>35917</v>
      </c>
    </row>
    <row r="3238" spans="1:7">
      <c r="A3238" s="4" t="s">
        <v>42182</v>
      </c>
      <c r="B3238" s="4" t="s">
        <v>42183</v>
      </c>
      <c r="C3238" s="4" t="s">
        <v>464</v>
      </c>
      <c r="D3238" s="4">
        <v>36</v>
      </c>
      <c r="E3238" s="4" t="s">
        <v>42184</v>
      </c>
      <c r="F3238" s="4">
        <v>0.303236275911331</v>
      </c>
      <c r="G3238" s="4" t="s">
        <v>42185</v>
      </c>
    </row>
    <row r="3239" spans="1:7">
      <c r="A3239" s="4" t="s">
        <v>55481</v>
      </c>
      <c r="B3239" s="4" t="s">
        <v>55482</v>
      </c>
      <c r="C3239" s="4" t="s">
        <v>464</v>
      </c>
      <c r="D3239" s="4">
        <v>36</v>
      </c>
      <c r="E3239" s="4" t="s">
        <v>55483</v>
      </c>
      <c r="F3239" s="4">
        <v>0.303236275911331</v>
      </c>
      <c r="G3239" s="4" t="s">
        <v>55484</v>
      </c>
    </row>
    <row r="3240" spans="1:7">
      <c r="A3240" s="4" t="s">
        <v>28060</v>
      </c>
      <c r="B3240" s="4" t="s">
        <v>28061</v>
      </c>
      <c r="C3240" s="4" t="s">
        <v>464</v>
      </c>
      <c r="D3240" s="4">
        <v>36</v>
      </c>
      <c r="E3240" s="4" t="s">
        <v>28062</v>
      </c>
      <c r="F3240" s="4">
        <v>0.303236275911331</v>
      </c>
      <c r="G3240" s="4" t="s">
        <v>28063</v>
      </c>
    </row>
    <row r="3241" spans="1:7">
      <c r="A3241" s="4" t="s">
        <v>25835</v>
      </c>
      <c r="B3241" s="4" t="s">
        <v>25836</v>
      </c>
      <c r="C3241" s="4" t="s">
        <v>464</v>
      </c>
      <c r="D3241" s="4">
        <v>36</v>
      </c>
      <c r="E3241" s="4" t="s">
        <v>25837</v>
      </c>
      <c r="F3241" s="4">
        <v>0.303236275911331</v>
      </c>
      <c r="G3241" s="4" t="s">
        <v>25838</v>
      </c>
    </row>
    <row r="3242" spans="1:7">
      <c r="A3242" s="4" t="s">
        <v>55485</v>
      </c>
      <c r="B3242" s="4" t="s">
        <v>55486</v>
      </c>
      <c r="C3242" s="4" t="s">
        <v>464</v>
      </c>
      <c r="D3242" s="4">
        <v>36</v>
      </c>
      <c r="E3242" s="4" t="s">
        <v>55487</v>
      </c>
      <c r="F3242" s="4">
        <v>0.303236275911331</v>
      </c>
      <c r="G3242" s="4" t="s">
        <v>55488</v>
      </c>
    </row>
    <row r="3243" spans="1:7">
      <c r="A3243" s="4" t="s">
        <v>48236</v>
      </c>
      <c r="B3243" s="4" t="s">
        <v>48237</v>
      </c>
      <c r="C3243" s="4" t="s">
        <v>464</v>
      </c>
      <c r="D3243" s="4">
        <v>36</v>
      </c>
      <c r="E3243" s="4" t="s">
        <v>48238</v>
      </c>
      <c r="F3243" s="4">
        <v>0.303236275911331</v>
      </c>
      <c r="G3243" s="4" t="s">
        <v>48239</v>
      </c>
    </row>
    <row r="3244" spans="1:7">
      <c r="A3244" s="4" t="s">
        <v>28088</v>
      </c>
      <c r="B3244" s="4" t="s">
        <v>28089</v>
      </c>
      <c r="C3244" s="4" t="s">
        <v>464</v>
      </c>
      <c r="D3244" s="4">
        <v>36</v>
      </c>
      <c r="E3244" s="4" t="s">
        <v>28090</v>
      </c>
      <c r="F3244" s="4">
        <v>0.303236275911331</v>
      </c>
      <c r="G3244" s="4" t="s">
        <v>28091</v>
      </c>
    </row>
    <row r="3245" spans="1:7">
      <c r="A3245" s="4" t="s">
        <v>34123</v>
      </c>
      <c r="B3245" s="4" t="s">
        <v>34124</v>
      </c>
      <c r="C3245" s="4" t="s">
        <v>464</v>
      </c>
      <c r="D3245" s="4">
        <v>36</v>
      </c>
      <c r="E3245" s="4" t="s">
        <v>34125</v>
      </c>
      <c r="F3245" s="4">
        <v>0.303236275911331</v>
      </c>
      <c r="G3245" s="4" t="s">
        <v>34126</v>
      </c>
    </row>
    <row r="3246" spans="1:7">
      <c r="A3246" s="4" t="s">
        <v>35902</v>
      </c>
      <c r="B3246" s="4" t="s">
        <v>35903</v>
      </c>
      <c r="C3246" s="4" t="s">
        <v>464</v>
      </c>
      <c r="D3246" s="4">
        <v>36</v>
      </c>
      <c r="E3246" s="4" t="s">
        <v>35904</v>
      </c>
      <c r="F3246" s="4">
        <v>0.303236275911331</v>
      </c>
      <c r="G3246" s="4" t="s">
        <v>35905</v>
      </c>
    </row>
    <row r="3247" spans="1:7">
      <c r="A3247" s="4" t="s">
        <v>29726</v>
      </c>
      <c r="B3247" s="4" t="s">
        <v>29727</v>
      </c>
      <c r="C3247" s="4" t="s">
        <v>464</v>
      </c>
      <c r="D3247" s="4">
        <v>36</v>
      </c>
      <c r="E3247" s="4" t="s">
        <v>29728</v>
      </c>
      <c r="F3247" s="4">
        <v>0.303236275911331</v>
      </c>
      <c r="G3247" s="4" t="s">
        <v>29729</v>
      </c>
    </row>
    <row r="3248" spans="1:7">
      <c r="A3248" s="4" t="s">
        <v>27324</v>
      </c>
      <c r="B3248" s="4" t="s">
        <v>27325</v>
      </c>
      <c r="C3248" s="4" t="s">
        <v>464</v>
      </c>
      <c r="D3248" s="4">
        <v>36</v>
      </c>
      <c r="E3248" s="4" t="s">
        <v>27326</v>
      </c>
      <c r="F3248" s="4">
        <v>0.303236275911331</v>
      </c>
      <c r="G3248" s="4" t="s">
        <v>27327</v>
      </c>
    </row>
    <row r="3249" spans="1:7">
      <c r="A3249" s="4" t="s">
        <v>24774</v>
      </c>
      <c r="B3249" s="4" t="s">
        <v>24775</v>
      </c>
      <c r="C3249" s="4" t="s">
        <v>464</v>
      </c>
      <c r="D3249" s="4">
        <v>36</v>
      </c>
      <c r="E3249" s="4" t="s">
        <v>24776</v>
      </c>
      <c r="F3249" s="4">
        <v>0.303236275911331</v>
      </c>
      <c r="G3249" s="4" t="s">
        <v>24777</v>
      </c>
    </row>
    <row r="3250" spans="1:7">
      <c r="A3250" s="4" t="s">
        <v>55489</v>
      </c>
      <c r="B3250" s="4" t="s">
        <v>55490</v>
      </c>
      <c r="C3250" s="4" t="s">
        <v>464</v>
      </c>
      <c r="D3250" s="4">
        <v>36</v>
      </c>
      <c r="E3250" s="4" t="s">
        <v>55491</v>
      </c>
      <c r="F3250" s="4">
        <v>0.303236275911331</v>
      </c>
      <c r="G3250" s="4" t="s">
        <v>55492</v>
      </c>
    </row>
    <row r="3251" spans="1:7">
      <c r="A3251" s="4" t="s">
        <v>33325</v>
      </c>
      <c r="B3251" s="4" t="s">
        <v>33326</v>
      </c>
      <c r="C3251" s="4" t="s">
        <v>464</v>
      </c>
      <c r="D3251" s="4">
        <v>36</v>
      </c>
      <c r="E3251" s="4" t="s">
        <v>33327</v>
      </c>
      <c r="F3251" s="4">
        <v>0.303236275911331</v>
      </c>
      <c r="G3251" s="4" t="s">
        <v>33328</v>
      </c>
    </row>
    <row r="3252" spans="1:7">
      <c r="A3252" s="4" t="s">
        <v>43102</v>
      </c>
      <c r="B3252" s="4" t="s">
        <v>43103</v>
      </c>
      <c r="C3252" s="4" t="s">
        <v>464</v>
      </c>
      <c r="D3252" s="4">
        <v>36</v>
      </c>
      <c r="E3252" s="4" t="s">
        <v>43104</v>
      </c>
      <c r="F3252" s="4">
        <v>0.303236275911331</v>
      </c>
      <c r="G3252" s="4" t="s">
        <v>43105</v>
      </c>
    </row>
    <row r="3253" spans="1:7">
      <c r="A3253" s="4" t="s">
        <v>3156</v>
      </c>
      <c r="B3253" s="4" t="s">
        <v>3157</v>
      </c>
      <c r="C3253" s="4" t="s">
        <v>464</v>
      </c>
      <c r="D3253" s="4">
        <v>36</v>
      </c>
      <c r="E3253" s="4" t="s">
        <v>3158</v>
      </c>
      <c r="F3253" s="4">
        <v>0.303236275911331</v>
      </c>
      <c r="G3253" s="4" t="s">
        <v>3159</v>
      </c>
    </row>
    <row r="3254" spans="1:7">
      <c r="A3254" s="4" t="s">
        <v>45360</v>
      </c>
      <c r="B3254" s="4" t="s">
        <v>45361</v>
      </c>
      <c r="C3254" s="4" t="s">
        <v>464</v>
      </c>
      <c r="D3254" s="4">
        <v>36</v>
      </c>
      <c r="E3254" s="4" t="s">
        <v>45362</v>
      </c>
      <c r="F3254" s="4">
        <v>0.303236275911331</v>
      </c>
      <c r="G3254" s="4" t="s">
        <v>45363</v>
      </c>
    </row>
    <row r="3255" spans="1:7">
      <c r="A3255" s="4" t="s">
        <v>27032</v>
      </c>
      <c r="B3255" s="4" t="s">
        <v>27033</v>
      </c>
      <c r="C3255" s="4" t="s">
        <v>464</v>
      </c>
      <c r="D3255" s="4">
        <v>36</v>
      </c>
      <c r="E3255" s="4" t="s">
        <v>27034</v>
      </c>
      <c r="F3255" s="4">
        <v>0.303236275911331</v>
      </c>
      <c r="G3255" s="4" t="s">
        <v>27035</v>
      </c>
    </row>
    <row r="3256" spans="1:7">
      <c r="A3256" s="4" t="s">
        <v>33174</v>
      </c>
      <c r="B3256" s="4" t="s">
        <v>33175</v>
      </c>
      <c r="C3256" s="4" t="s">
        <v>464</v>
      </c>
      <c r="D3256" s="4">
        <v>36</v>
      </c>
      <c r="E3256" s="4" t="s">
        <v>33176</v>
      </c>
      <c r="F3256" s="4">
        <v>0.303236275911331</v>
      </c>
      <c r="G3256" s="4" t="s">
        <v>33177</v>
      </c>
    </row>
    <row r="3257" spans="1:7">
      <c r="A3257" s="4" t="s">
        <v>55493</v>
      </c>
      <c r="B3257" s="4" t="s">
        <v>55494</v>
      </c>
      <c r="C3257" s="4" t="s">
        <v>464</v>
      </c>
      <c r="D3257" s="4">
        <v>36</v>
      </c>
      <c r="E3257" s="4" t="s">
        <v>55495</v>
      </c>
      <c r="F3257" s="4">
        <v>0.303236275911331</v>
      </c>
      <c r="G3257" s="4" t="s">
        <v>55496</v>
      </c>
    </row>
    <row r="3258" spans="1:7">
      <c r="A3258" s="4" t="s">
        <v>11040</v>
      </c>
      <c r="B3258" s="4" t="s">
        <v>11041</v>
      </c>
      <c r="C3258" s="4" t="s">
        <v>464</v>
      </c>
      <c r="D3258" s="4">
        <v>36</v>
      </c>
      <c r="E3258" s="4" t="s">
        <v>11042</v>
      </c>
      <c r="F3258" s="4">
        <v>0.303236275911331</v>
      </c>
      <c r="G3258" s="4" t="s">
        <v>11043</v>
      </c>
    </row>
    <row r="3259" spans="1:7">
      <c r="A3259" s="4" t="s">
        <v>4054</v>
      </c>
      <c r="B3259" s="4" t="s">
        <v>4055</v>
      </c>
      <c r="C3259" s="4" t="s">
        <v>464</v>
      </c>
      <c r="D3259" s="4">
        <v>36</v>
      </c>
      <c r="E3259" s="4" t="s">
        <v>4056</v>
      </c>
      <c r="F3259" s="4">
        <v>0.303236275911331</v>
      </c>
      <c r="G3259" s="4" t="s">
        <v>4057</v>
      </c>
    </row>
    <row r="3260" spans="1:7">
      <c r="A3260" s="4" t="s">
        <v>53031</v>
      </c>
      <c r="B3260" s="4" t="s">
        <v>53032</v>
      </c>
      <c r="C3260" s="4" t="s">
        <v>464</v>
      </c>
      <c r="D3260" s="4">
        <v>35</v>
      </c>
      <c r="E3260" s="4" t="s">
        <v>53033</v>
      </c>
      <c r="F3260" s="4">
        <v>0.303236275911331</v>
      </c>
      <c r="G3260" s="4" t="s">
        <v>53034</v>
      </c>
    </row>
    <row r="3261" spans="1:7">
      <c r="A3261" s="4" t="s">
        <v>31976</v>
      </c>
      <c r="B3261" s="4" t="s">
        <v>31977</v>
      </c>
      <c r="C3261" s="4" t="s">
        <v>464</v>
      </c>
      <c r="D3261" s="4">
        <v>35</v>
      </c>
      <c r="E3261" s="4" t="s">
        <v>31978</v>
      </c>
      <c r="F3261" s="4">
        <v>0.303236275911331</v>
      </c>
      <c r="G3261" s="4" t="s">
        <v>31979</v>
      </c>
    </row>
    <row r="3262" spans="1:7">
      <c r="A3262" s="4" t="s">
        <v>47828</v>
      </c>
      <c r="B3262" s="4" t="s">
        <v>47829</v>
      </c>
      <c r="C3262" s="4" t="s">
        <v>464</v>
      </c>
      <c r="D3262" s="4">
        <v>35</v>
      </c>
      <c r="E3262" s="4" t="s">
        <v>47830</v>
      </c>
      <c r="F3262" s="4">
        <v>0.303236275911331</v>
      </c>
      <c r="G3262" s="4" t="s">
        <v>47831</v>
      </c>
    </row>
    <row r="3263" spans="1:7">
      <c r="A3263" s="4" t="s">
        <v>55497</v>
      </c>
      <c r="B3263" s="4" t="s">
        <v>55498</v>
      </c>
      <c r="C3263" s="4" t="s">
        <v>464</v>
      </c>
      <c r="D3263" s="4">
        <v>35</v>
      </c>
      <c r="E3263" s="4" t="s">
        <v>55499</v>
      </c>
      <c r="F3263" s="4">
        <v>0.303236275911331</v>
      </c>
      <c r="G3263" s="4" t="s">
        <v>55500</v>
      </c>
    </row>
    <row r="3264" spans="1:7">
      <c r="A3264" s="4" t="s">
        <v>10262</v>
      </c>
      <c r="B3264" s="4" t="s">
        <v>10263</v>
      </c>
      <c r="C3264" s="4" t="s">
        <v>464</v>
      </c>
      <c r="D3264" s="4">
        <v>35</v>
      </c>
      <c r="E3264" s="4" t="s">
        <v>10264</v>
      </c>
      <c r="F3264" s="4">
        <v>0.303236275911331</v>
      </c>
      <c r="G3264" s="4" t="s">
        <v>10265</v>
      </c>
    </row>
    <row r="3265" spans="1:7">
      <c r="A3265" s="4" t="s">
        <v>34155</v>
      </c>
      <c r="B3265" s="4" t="s">
        <v>34156</v>
      </c>
      <c r="C3265" s="4" t="s">
        <v>464</v>
      </c>
      <c r="D3265" s="4">
        <v>35</v>
      </c>
      <c r="E3265" s="4" t="s">
        <v>34157</v>
      </c>
      <c r="F3265" s="4">
        <v>0.303236275911331</v>
      </c>
      <c r="G3265" s="4" t="s">
        <v>34158</v>
      </c>
    </row>
    <row r="3266" spans="1:7">
      <c r="A3266" s="4" t="s">
        <v>17878</v>
      </c>
      <c r="B3266" s="4" t="s">
        <v>17879</v>
      </c>
      <c r="C3266" s="4" t="s">
        <v>464</v>
      </c>
      <c r="D3266" s="4">
        <v>35</v>
      </c>
      <c r="E3266" s="4" t="s">
        <v>17880</v>
      </c>
      <c r="F3266" s="4">
        <v>0.303236275911331</v>
      </c>
      <c r="G3266" s="4" t="s">
        <v>17881</v>
      </c>
    </row>
    <row r="3267" spans="1:7">
      <c r="A3267" s="4" t="s">
        <v>42082</v>
      </c>
      <c r="B3267" s="4" t="s">
        <v>42083</v>
      </c>
      <c r="C3267" s="4" t="s">
        <v>464</v>
      </c>
      <c r="D3267" s="4">
        <v>35</v>
      </c>
      <c r="E3267" s="4" t="s">
        <v>42084</v>
      </c>
      <c r="F3267" s="4">
        <v>0.303236275911331</v>
      </c>
      <c r="G3267" s="4" t="s">
        <v>42085</v>
      </c>
    </row>
    <row r="3268" spans="1:7">
      <c r="A3268" s="4" t="s">
        <v>43638</v>
      </c>
      <c r="B3268" s="4" t="s">
        <v>43639</v>
      </c>
      <c r="C3268" s="4" t="s">
        <v>464</v>
      </c>
      <c r="D3268" s="4">
        <v>34</v>
      </c>
      <c r="E3268" s="4" t="s">
        <v>43640</v>
      </c>
      <c r="F3268" s="4">
        <v>0.303236275911331</v>
      </c>
      <c r="G3268" s="4" t="s">
        <v>43641</v>
      </c>
    </row>
    <row r="3269" spans="1:7">
      <c r="A3269" s="4" t="s">
        <v>37876</v>
      </c>
      <c r="B3269" s="4" t="s">
        <v>37877</v>
      </c>
      <c r="C3269" s="4" t="s">
        <v>464</v>
      </c>
      <c r="D3269" s="4">
        <v>34</v>
      </c>
      <c r="E3269" s="4" t="s">
        <v>37878</v>
      </c>
      <c r="F3269" s="4">
        <v>0.303236275911331</v>
      </c>
      <c r="G3269" s="4" t="s">
        <v>37879</v>
      </c>
    </row>
    <row r="3270" spans="1:7">
      <c r="A3270" s="4" t="s">
        <v>55501</v>
      </c>
      <c r="B3270" s="4" t="s">
        <v>55502</v>
      </c>
      <c r="C3270" s="4" t="s">
        <v>464</v>
      </c>
      <c r="D3270" s="4">
        <v>34</v>
      </c>
      <c r="E3270" s="4" t="s">
        <v>55503</v>
      </c>
      <c r="F3270" s="4">
        <v>0.303236275911331</v>
      </c>
      <c r="G3270" s="4" t="s">
        <v>55504</v>
      </c>
    </row>
    <row r="3271" spans="1:7">
      <c r="A3271" s="4" t="s">
        <v>21252</v>
      </c>
      <c r="B3271" s="4" t="s">
        <v>21253</v>
      </c>
      <c r="C3271" s="4" t="s">
        <v>464</v>
      </c>
      <c r="D3271" s="4">
        <v>34</v>
      </c>
      <c r="E3271" s="4" t="s">
        <v>21254</v>
      </c>
      <c r="F3271" s="4">
        <v>0.303236275911331</v>
      </c>
      <c r="G3271" s="4" t="s">
        <v>21255</v>
      </c>
    </row>
    <row r="3272" spans="1:7">
      <c r="A3272" s="4" t="s">
        <v>52112</v>
      </c>
      <c r="B3272" s="4" t="s">
        <v>52113</v>
      </c>
      <c r="C3272" s="4" t="s">
        <v>464</v>
      </c>
      <c r="D3272" s="4">
        <v>34</v>
      </c>
      <c r="E3272" s="4" t="s">
        <v>52114</v>
      </c>
      <c r="F3272" s="4">
        <v>0.303236275911331</v>
      </c>
      <c r="G3272" s="4" t="s">
        <v>52115</v>
      </c>
    </row>
    <row r="3273" spans="1:7">
      <c r="A3273" s="4" t="s">
        <v>36257</v>
      </c>
      <c r="B3273" s="4" t="s">
        <v>36258</v>
      </c>
      <c r="C3273" s="4" t="s">
        <v>464</v>
      </c>
      <c r="D3273" s="4">
        <v>34</v>
      </c>
      <c r="E3273" s="4" t="s">
        <v>36259</v>
      </c>
      <c r="F3273" s="4">
        <v>0.303236275911331</v>
      </c>
      <c r="G3273" s="4" t="s">
        <v>36260</v>
      </c>
    </row>
    <row r="3274" spans="1:7">
      <c r="A3274" s="4" t="s">
        <v>47380</v>
      </c>
      <c r="B3274" s="4" t="s">
        <v>47381</v>
      </c>
      <c r="C3274" s="4" t="s">
        <v>464</v>
      </c>
      <c r="D3274" s="4">
        <v>34</v>
      </c>
      <c r="E3274" s="4" t="s">
        <v>47382</v>
      </c>
      <c r="F3274" s="4">
        <v>0.303236275911331</v>
      </c>
      <c r="G3274" s="4" t="s">
        <v>47383</v>
      </c>
    </row>
    <row r="3275" spans="1:7">
      <c r="A3275" s="4" t="s">
        <v>9350</v>
      </c>
      <c r="B3275" s="4" t="s">
        <v>9351</v>
      </c>
      <c r="C3275" s="4" t="s">
        <v>464</v>
      </c>
      <c r="D3275" s="4">
        <v>34</v>
      </c>
      <c r="E3275" s="4" t="s">
        <v>9352</v>
      </c>
      <c r="F3275" s="4">
        <v>0.303236275911331</v>
      </c>
      <c r="G3275" s="4" t="s">
        <v>9353</v>
      </c>
    </row>
    <row r="3276" spans="1:7">
      <c r="A3276" s="4" t="s">
        <v>55505</v>
      </c>
      <c r="B3276" s="4" t="s">
        <v>55506</v>
      </c>
      <c r="C3276" s="4" t="s">
        <v>464</v>
      </c>
      <c r="D3276" s="4">
        <v>34</v>
      </c>
      <c r="E3276" s="4" t="s">
        <v>55507</v>
      </c>
      <c r="F3276" s="4">
        <v>0.303236275911331</v>
      </c>
      <c r="G3276" s="4" t="s">
        <v>55508</v>
      </c>
    </row>
    <row r="3277" spans="1:7">
      <c r="A3277" s="4" t="s">
        <v>35158</v>
      </c>
      <c r="B3277" s="4" t="s">
        <v>35159</v>
      </c>
      <c r="C3277" s="4" t="s">
        <v>464</v>
      </c>
      <c r="D3277" s="4">
        <v>34</v>
      </c>
      <c r="E3277" s="4" t="s">
        <v>35160</v>
      </c>
      <c r="F3277" s="4">
        <v>0.303236275911331</v>
      </c>
      <c r="G3277" s="4" t="s">
        <v>35161</v>
      </c>
    </row>
    <row r="3278" spans="1:7">
      <c r="A3278" s="4" t="s">
        <v>55509</v>
      </c>
      <c r="B3278" s="4" t="s">
        <v>55510</v>
      </c>
      <c r="C3278" s="4" t="s">
        <v>464</v>
      </c>
      <c r="D3278" s="4">
        <v>34</v>
      </c>
      <c r="E3278" s="4" t="s">
        <v>55511</v>
      </c>
      <c r="F3278" s="4">
        <v>0.303236275911331</v>
      </c>
      <c r="G3278" s="4" t="s">
        <v>55512</v>
      </c>
    </row>
    <row r="3279" spans="1:7">
      <c r="A3279" s="4" t="s">
        <v>55513</v>
      </c>
      <c r="B3279" s="4" t="s">
        <v>55514</v>
      </c>
      <c r="C3279" s="4" t="s">
        <v>464</v>
      </c>
      <c r="D3279" s="4">
        <v>34</v>
      </c>
      <c r="E3279" s="4" t="s">
        <v>55515</v>
      </c>
      <c r="F3279" s="4">
        <v>0.303236275911331</v>
      </c>
      <c r="G3279" s="4" t="s">
        <v>55516</v>
      </c>
    </row>
    <row r="3280" spans="1:7">
      <c r="A3280" s="4" t="s">
        <v>40428</v>
      </c>
      <c r="B3280" s="4" t="s">
        <v>40429</v>
      </c>
      <c r="C3280" s="4" t="s">
        <v>464</v>
      </c>
      <c r="D3280" s="4">
        <v>34</v>
      </c>
      <c r="E3280" s="4" t="s">
        <v>40430</v>
      </c>
      <c r="F3280" s="4">
        <v>0.303236275911331</v>
      </c>
      <c r="G3280" s="4" t="s">
        <v>40431</v>
      </c>
    </row>
    <row r="3281" spans="1:7">
      <c r="A3281" s="4" t="s">
        <v>36737</v>
      </c>
      <c r="B3281" s="4" t="s">
        <v>36738</v>
      </c>
      <c r="C3281" s="4" t="s">
        <v>464</v>
      </c>
      <c r="D3281" s="4">
        <v>34</v>
      </c>
      <c r="E3281" s="4" t="s">
        <v>36739</v>
      </c>
      <c r="F3281" s="4">
        <v>0.303236275911331</v>
      </c>
      <c r="G3281" s="4" t="s">
        <v>36740</v>
      </c>
    </row>
    <row r="3282" spans="1:7">
      <c r="A3282" s="4" t="s">
        <v>32990</v>
      </c>
      <c r="B3282" s="4" t="s">
        <v>32991</v>
      </c>
      <c r="C3282" s="4" t="s">
        <v>464</v>
      </c>
      <c r="D3282" s="4">
        <v>34</v>
      </c>
      <c r="E3282" s="4" t="s">
        <v>32992</v>
      </c>
      <c r="F3282" s="4">
        <v>0.303236275911331</v>
      </c>
      <c r="G3282" s="4" t="s">
        <v>32993</v>
      </c>
    </row>
    <row r="3283" spans="1:7">
      <c r="A3283" s="4" t="s">
        <v>5523</v>
      </c>
      <c r="B3283" s="4" t="s">
        <v>5524</v>
      </c>
      <c r="C3283" s="4" t="s">
        <v>464</v>
      </c>
      <c r="D3283" s="4">
        <v>34</v>
      </c>
      <c r="E3283" s="4" t="s">
        <v>5525</v>
      </c>
      <c r="F3283" s="4">
        <v>0.303236275911331</v>
      </c>
      <c r="G3283" s="4" t="s">
        <v>5526</v>
      </c>
    </row>
    <row r="3284" spans="1:7">
      <c r="A3284" s="4" t="s">
        <v>39713</v>
      </c>
      <c r="B3284" s="4" t="s">
        <v>39714</v>
      </c>
      <c r="C3284" s="4" t="s">
        <v>464</v>
      </c>
      <c r="D3284" s="4">
        <v>34</v>
      </c>
      <c r="E3284" s="4" t="s">
        <v>39715</v>
      </c>
      <c r="F3284" s="4">
        <v>0.303236275911331</v>
      </c>
      <c r="G3284" s="4" t="s">
        <v>39716</v>
      </c>
    </row>
    <row r="3285" spans="1:7">
      <c r="A3285" s="4" t="s">
        <v>36473</v>
      </c>
      <c r="B3285" s="4" t="s">
        <v>36474</v>
      </c>
      <c r="C3285" s="4" t="s">
        <v>464</v>
      </c>
      <c r="D3285" s="4">
        <v>34</v>
      </c>
      <c r="E3285" s="4" t="s">
        <v>36475</v>
      </c>
      <c r="F3285" s="4">
        <v>0.303236275911331</v>
      </c>
      <c r="G3285" s="4" t="s">
        <v>36476</v>
      </c>
    </row>
    <row r="3286" spans="1:7">
      <c r="A3286" s="4" t="s">
        <v>42854</v>
      </c>
      <c r="B3286" s="4" t="s">
        <v>42855</v>
      </c>
      <c r="C3286" s="4" t="s">
        <v>464</v>
      </c>
      <c r="D3286" s="4">
        <v>34</v>
      </c>
      <c r="E3286" s="4" t="s">
        <v>42856</v>
      </c>
      <c r="F3286" s="4">
        <v>0.303236275911331</v>
      </c>
      <c r="G3286" s="4" t="s">
        <v>42857</v>
      </c>
    </row>
    <row r="3287" spans="1:7">
      <c r="A3287" s="4" t="s">
        <v>27968</v>
      </c>
      <c r="B3287" s="4" t="s">
        <v>27969</v>
      </c>
      <c r="C3287" s="4" t="s">
        <v>464</v>
      </c>
      <c r="D3287" s="4">
        <v>34</v>
      </c>
      <c r="E3287" s="4" t="s">
        <v>27970</v>
      </c>
      <c r="F3287" s="4">
        <v>0.303236275911331</v>
      </c>
      <c r="G3287" s="4" t="s">
        <v>27971</v>
      </c>
    </row>
    <row r="3288" spans="1:7">
      <c r="A3288" s="4" t="s">
        <v>34538</v>
      </c>
      <c r="B3288" s="4" t="s">
        <v>34539</v>
      </c>
      <c r="C3288" s="4" t="s">
        <v>464</v>
      </c>
      <c r="D3288" s="4">
        <v>34</v>
      </c>
      <c r="E3288" s="4" t="s">
        <v>34540</v>
      </c>
      <c r="F3288" s="4">
        <v>0.303236275911331</v>
      </c>
      <c r="G3288" s="4" t="s">
        <v>34541</v>
      </c>
    </row>
    <row r="3289" spans="1:7">
      <c r="A3289" s="4" t="s">
        <v>55517</v>
      </c>
      <c r="B3289" s="4" t="s">
        <v>55518</v>
      </c>
      <c r="C3289" s="4" t="s">
        <v>464</v>
      </c>
      <c r="D3289" s="4">
        <v>34</v>
      </c>
      <c r="E3289" s="4" t="s">
        <v>55519</v>
      </c>
      <c r="F3289" s="4">
        <v>0.303236275911331</v>
      </c>
      <c r="G3289" s="4" t="s">
        <v>55520</v>
      </c>
    </row>
    <row r="3290" spans="1:7">
      <c r="A3290" s="4" t="s">
        <v>3247</v>
      </c>
      <c r="B3290" s="4" t="s">
        <v>3248</v>
      </c>
      <c r="C3290" s="4" t="s">
        <v>464</v>
      </c>
      <c r="D3290" s="4">
        <v>33</v>
      </c>
      <c r="E3290" s="4" t="s">
        <v>3249</v>
      </c>
      <c r="F3290" s="4">
        <v>0.303236275911331</v>
      </c>
      <c r="G3290" s="4" t="s">
        <v>3250</v>
      </c>
    </row>
    <row r="3291" spans="1:7">
      <c r="A3291" s="4" t="s">
        <v>34267</v>
      </c>
      <c r="B3291" s="4" t="s">
        <v>34268</v>
      </c>
      <c r="C3291" s="4" t="s">
        <v>464</v>
      </c>
      <c r="D3291" s="4">
        <v>33</v>
      </c>
      <c r="E3291" s="4" t="s">
        <v>34269</v>
      </c>
      <c r="F3291" s="4">
        <v>0.303236275911331</v>
      </c>
      <c r="G3291" s="4" t="s">
        <v>34270</v>
      </c>
    </row>
    <row r="3292" spans="1:7">
      <c r="A3292" s="4" t="s">
        <v>40954</v>
      </c>
      <c r="B3292" s="4" t="s">
        <v>40955</v>
      </c>
      <c r="C3292" s="4" t="s">
        <v>464</v>
      </c>
      <c r="D3292" s="4">
        <v>33</v>
      </c>
      <c r="E3292" s="4" t="s">
        <v>40956</v>
      </c>
      <c r="F3292" s="4">
        <v>0.303236275911331</v>
      </c>
      <c r="G3292" s="4" t="s">
        <v>40957</v>
      </c>
    </row>
    <row r="3293" spans="1:7">
      <c r="A3293" s="4" t="s">
        <v>55521</v>
      </c>
      <c r="B3293" s="4" t="s">
        <v>55522</v>
      </c>
      <c r="C3293" s="4" t="s">
        <v>464</v>
      </c>
      <c r="D3293" s="4">
        <v>33</v>
      </c>
      <c r="E3293" s="4" t="s">
        <v>55523</v>
      </c>
      <c r="F3293" s="4">
        <v>0.303236275911331</v>
      </c>
      <c r="G3293" s="4" t="s">
        <v>55524</v>
      </c>
    </row>
    <row r="3294" spans="1:7">
      <c r="A3294" s="4" t="s">
        <v>31520</v>
      </c>
      <c r="B3294" s="4" t="s">
        <v>31521</v>
      </c>
      <c r="C3294" s="4" t="s">
        <v>464</v>
      </c>
      <c r="D3294" s="4">
        <v>33</v>
      </c>
      <c r="E3294" s="4" t="s">
        <v>31522</v>
      </c>
      <c r="F3294" s="4">
        <v>0.303236275911331</v>
      </c>
      <c r="G3294" s="4" t="s">
        <v>31523</v>
      </c>
    </row>
    <row r="3295" spans="1:7">
      <c r="A3295" s="4" t="s">
        <v>22137</v>
      </c>
      <c r="B3295" s="4" t="s">
        <v>22138</v>
      </c>
      <c r="C3295" s="4" t="s">
        <v>464</v>
      </c>
      <c r="D3295" s="4">
        <v>33</v>
      </c>
      <c r="E3295" s="4" t="s">
        <v>22139</v>
      </c>
      <c r="F3295" s="4">
        <v>0.303236275911331</v>
      </c>
      <c r="G3295" s="4" t="s">
        <v>22140</v>
      </c>
    </row>
    <row r="3296" spans="1:7">
      <c r="A3296" s="4" t="s">
        <v>23720</v>
      </c>
      <c r="B3296" s="4" t="s">
        <v>23721</v>
      </c>
      <c r="C3296" s="4" t="s">
        <v>464</v>
      </c>
      <c r="D3296" s="4">
        <v>33</v>
      </c>
      <c r="E3296" s="4" t="s">
        <v>23722</v>
      </c>
      <c r="F3296" s="4">
        <v>0.303236275911331</v>
      </c>
      <c r="G3296" s="4" t="s">
        <v>23723</v>
      </c>
    </row>
    <row r="3297" spans="1:7">
      <c r="A3297" s="4" t="s">
        <v>39666</v>
      </c>
      <c r="B3297" s="4" t="s">
        <v>39667</v>
      </c>
      <c r="C3297" s="4" t="s">
        <v>464</v>
      </c>
      <c r="D3297" s="4">
        <v>33</v>
      </c>
      <c r="E3297" s="4" t="s">
        <v>39668</v>
      </c>
      <c r="F3297" s="4">
        <v>0.303236275911331</v>
      </c>
      <c r="G3297" s="4" t="s">
        <v>39669</v>
      </c>
    </row>
    <row r="3298" spans="1:7">
      <c r="A3298" s="4" t="s">
        <v>55525</v>
      </c>
      <c r="B3298" s="4" t="s">
        <v>55526</v>
      </c>
      <c r="C3298" s="4" t="s">
        <v>464</v>
      </c>
      <c r="D3298" s="4">
        <v>33</v>
      </c>
      <c r="E3298" s="4" t="s">
        <v>55527</v>
      </c>
      <c r="F3298" s="4">
        <v>0.303236275911331</v>
      </c>
      <c r="G3298" s="4" t="s">
        <v>55528</v>
      </c>
    </row>
    <row r="3299" spans="1:7">
      <c r="A3299" s="4" t="s">
        <v>45368</v>
      </c>
      <c r="B3299" s="4" t="s">
        <v>45369</v>
      </c>
      <c r="C3299" s="4" t="s">
        <v>464</v>
      </c>
      <c r="D3299" s="4">
        <v>33</v>
      </c>
      <c r="E3299" s="4" t="s">
        <v>45370</v>
      </c>
      <c r="F3299" s="4">
        <v>0.303236275911331</v>
      </c>
      <c r="G3299" s="4" t="s">
        <v>45371</v>
      </c>
    </row>
    <row r="3300" spans="1:7">
      <c r="A3300" s="4" t="s">
        <v>25319</v>
      </c>
      <c r="B3300" s="4" t="s">
        <v>25320</v>
      </c>
      <c r="C3300" s="4" t="s">
        <v>464</v>
      </c>
      <c r="D3300" s="4">
        <v>33</v>
      </c>
      <c r="E3300" s="4" t="s">
        <v>25321</v>
      </c>
      <c r="F3300" s="4">
        <v>0.303236275911331</v>
      </c>
      <c r="G3300" s="4" t="s">
        <v>25322</v>
      </c>
    </row>
    <row r="3301" spans="1:7">
      <c r="A3301" s="4" t="s">
        <v>13390</v>
      </c>
      <c r="B3301" s="4" t="s">
        <v>13391</v>
      </c>
      <c r="C3301" s="4" t="s">
        <v>464</v>
      </c>
      <c r="D3301" s="4">
        <v>33</v>
      </c>
      <c r="E3301" s="4" t="s">
        <v>13392</v>
      </c>
      <c r="F3301" s="4">
        <v>0.303236275911331</v>
      </c>
      <c r="G3301" s="4" t="s">
        <v>13393</v>
      </c>
    </row>
    <row r="3302" spans="1:7">
      <c r="A3302" s="4" t="s">
        <v>32016</v>
      </c>
      <c r="B3302" s="4" t="s">
        <v>32017</v>
      </c>
      <c r="C3302" s="4" t="s">
        <v>464</v>
      </c>
      <c r="D3302" s="4">
        <v>33</v>
      </c>
      <c r="E3302" s="4" t="s">
        <v>32018</v>
      </c>
      <c r="F3302" s="4">
        <v>0.303236275911331</v>
      </c>
      <c r="G3302" s="4" t="s">
        <v>32019</v>
      </c>
    </row>
    <row r="3303" spans="1:7">
      <c r="A3303" s="4" t="s">
        <v>31728</v>
      </c>
      <c r="B3303" s="4" t="s">
        <v>31729</v>
      </c>
      <c r="C3303" s="4" t="s">
        <v>464</v>
      </c>
      <c r="D3303" s="4">
        <v>33</v>
      </c>
      <c r="E3303" s="4" t="s">
        <v>31730</v>
      </c>
      <c r="F3303" s="4">
        <v>0.303236275911331</v>
      </c>
      <c r="G3303" s="4" t="s">
        <v>31731</v>
      </c>
    </row>
    <row r="3304" spans="1:7">
      <c r="A3304" s="4" t="s">
        <v>49331</v>
      </c>
      <c r="B3304" s="4" t="s">
        <v>49332</v>
      </c>
      <c r="C3304" s="4" t="s">
        <v>464</v>
      </c>
      <c r="D3304" s="4">
        <v>33</v>
      </c>
      <c r="E3304" s="4" t="s">
        <v>49333</v>
      </c>
      <c r="F3304" s="4">
        <v>0.303236275911331</v>
      </c>
      <c r="G3304" s="4" t="s">
        <v>49334</v>
      </c>
    </row>
    <row r="3305" spans="1:7">
      <c r="A3305" s="4" t="s">
        <v>41458</v>
      </c>
      <c r="B3305" s="4" t="s">
        <v>41459</v>
      </c>
      <c r="C3305" s="4" t="s">
        <v>464</v>
      </c>
      <c r="D3305" s="4">
        <v>33</v>
      </c>
      <c r="E3305" s="4" t="s">
        <v>41460</v>
      </c>
      <c r="F3305" s="4">
        <v>0.303236275911331</v>
      </c>
      <c r="G3305" s="4" t="s">
        <v>41461</v>
      </c>
    </row>
    <row r="3306" spans="1:7">
      <c r="A3306" s="4" t="s">
        <v>44022</v>
      </c>
      <c r="B3306" s="4" t="s">
        <v>44023</v>
      </c>
      <c r="C3306" s="4" t="s">
        <v>464</v>
      </c>
      <c r="D3306" s="4">
        <v>33</v>
      </c>
      <c r="E3306" s="4" t="s">
        <v>44024</v>
      </c>
      <c r="F3306" s="4">
        <v>0.303236275911331</v>
      </c>
      <c r="G3306" s="4" t="s">
        <v>44025</v>
      </c>
    </row>
    <row r="3307" spans="1:7">
      <c r="A3307" s="4" t="s">
        <v>40850</v>
      </c>
      <c r="B3307" s="4" t="s">
        <v>40851</v>
      </c>
      <c r="C3307" s="4" t="s">
        <v>464</v>
      </c>
      <c r="D3307" s="4">
        <v>33</v>
      </c>
      <c r="E3307" s="4" t="s">
        <v>40852</v>
      </c>
      <c r="F3307" s="4">
        <v>0.303236275911331</v>
      </c>
      <c r="G3307" s="4" t="s">
        <v>40853</v>
      </c>
    </row>
    <row r="3308" spans="1:7">
      <c r="A3308" s="4" t="s">
        <v>29311</v>
      </c>
      <c r="B3308" s="4" t="s">
        <v>29312</v>
      </c>
      <c r="C3308" s="4" t="s">
        <v>464</v>
      </c>
      <c r="D3308" s="4">
        <v>33</v>
      </c>
      <c r="E3308" s="4" t="s">
        <v>29313</v>
      </c>
      <c r="F3308" s="4">
        <v>0.303236275911331</v>
      </c>
      <c r="G3308" s="4" t="s">
        <v>29314</v>
      </c>
    </row>
    <row r="3309" spans="1:7">
      <c r="A3309" s="4" t="s">
        <v>55529</v>
      </c>
      <c r="B3309" s="4" t="s">
        <v>55530</v>
      </c>
      <c r="C3309" s="4" t="s">
        <v>464</v>
      </c>
      <c r="D3309" s="4">
        <v>32</v>
      </c>
      <c r="E3309" s="4" t="s">
        <v>55531</v>
      </c>
      <c r="F3309" s="4">
        <v>0.303236275911331</v>
      </c>
      <c r="G3309" s="4" t="s">
        <v>55532</v>
      </c>
    </row>
    <row r="3310" spans="1:7">
      <c r="A3310" s="4" t="s">
        <v>55533</v>
      </c>
      <c r="B3310" s="4" t="s">
        <v>55534</v>
      </c>
      <c r="C3310" s="4" t="s">
        <v>464</v>
      </c>
      <c r="D3310" s="4">
        <v>32</v>
      </c>
      <c r="E3310" s="4" t="s">
        <v>55535</v>
      </c>
      <c r="F3310" s="4">
        <v>0.303236275911331</v>
      </c>
      <c r="G3310" s="4" t="s">
        <v>55536</v>
      </c>
    </row>
    <row r="3311" spans="1:7">
      <c r="A3311" s="4" t="s">
        <v>55537</v>
      </c>
      <c r="B3311" s="4" t="s">
        <v>55538</v>
      </c>
      <c r="C3311" s="4" t="s">
        <v>464</v>
      </c>
      <c r="D3311" s="4">
        <v>32</v>
      </c>
      <c r="E3311" s="4" t="s">
        <v>55539</v>
      </c>
      <c r="F3311" s="4">
        <v>0.303236275911331</v>
      </c>
      <c r="G3311" s="4" t="s">
        <v>55540</v>
      </c>
    </row>
    <row r="3312" spans="1:7">
      <c r="A3312" s="4" t="s">
        <v>44633</v>
      </c>
      <c r="B3312" s="4" t="s">
        <v>44634</v>
      </c>
      <c r="C3312" s="4" t="s">
        <v>464</v>
      </c>
      <c r="D3312" s="4">
        <v>32</v>
      </c>
      <c r="E3312" s="4" t="s">
        <v>44635</v>
      </c>
      <c r="F3312" s="4">
        <v>0.303236275911331</v>
      </c>
      <c r="G3312" s="4" t="s">
        <v>44636</v>
      </c>
    </row>
    <row r="3313" spans="1:7">
      <c r="A3313" s="4" t="s">
        <v>32719</v>
      </c>
      <c r="B3313" s="4" t="s">
        <v>32720</v>
      </c>
      <c r="C3313" s="4" t="s">
        <v>464</v>
      </c>
      <c r="D3313" s="4">
        <v>32</v>
      </c>
      <c r="E3313" s="4" t="s">
        <v>32721</v>
      </c>
      <c r="F3313" s="4">
        <v>0.303236275911331</v>
      </c>
      <c r="G3313" s="4" t="s">
        <v>32722</v>
      </c>
    </row>
    <row r="3314" spans="1:7">
      <c r="A3314" s="4" t="s">
        <v>30146</v>
      </c>
      <c r="B3314" s="4" t="s">
        <v>30147</v>
      </c>
      <c r="C3314" s="4" t="s">
        <v>464</v>
      </c>
      <c r="D3314" s="4">
        <v>32</v>
      </c>
      <c r="E3314" s="4" t="s">
        <v>30148</v>
      </c>
      <c r="F3314" s="4">
        <v>0.303236275911331</v>
      </c>
      <c r="G3314" s="4" t="s">
        <v>30149</v>
      </c>
    </row>
    <row r="3315" spans="1:7">
      <c r="A3315" s="4" t="s">
        <v>55541</v>
      </c>
      <c r="B3315" s="4" t="s">
        <v>55542</v>
      </c>
      <c r="C3315" s="4" t="s">
        <v>464</v>
      </c>
      <c r="D3315" s="4">
        <v>32</v>
      </c>
      <c r="E3315" s="4" t="s">
        <v>55543</v>
      </c>
      <c r="F3315" s="4">
        <v>0.303236275911331</v>
      </c>
      <c r="G3315" s="4" t="s">
        <v>55544</v>
      </c>
    </row>
    <row r="3316" spans="1:7">
      <c r="A3316" s="4" t="s">
        <v>28100</v>
      </c>
      <c r="B3316" s="4" t="s">
        <v>28101</v>
      </c>
      <c r="C3316" s="4" t="s">
        <v>464</v>
      </c>
      <c r="D3316" s="4">
        <v>32</v>
      </c>
      <c r="E3316" s="4" t="s">
        <v>28102</v>
      </c>
      <c r="F3316" s="4">
        <v>0.303236275911331</v>
      </c>
      <c r="G3316" s="4" t="s">
        <v>28103</v>
      </c>
    </row>
    <row r="3317" spans="1:7">
      <c r="A3317" s="4" t="s">
        <v>34231</v>
      </c>
      <c r="B3317" s="4" t="s">
        <v>34232</v>
      </c>
      <c r="C3317" s="4" t="s">
        <v>464</v>
      </c>
      <c r="D3317" s="4">
        <v>32</v>
      </c>
      <c r="E3317" s="4" t="s">
        <v>34233</v>
      </c>
      <c r="F3317" s="4">
        <v>0.303236275911331</v>
      </c>
      <c r="G3317" s="4" t="s">
        <v>34234</v>
      </c>
    </row>
    <row r="3318" spans="1:7">
      <c r="A3318" s="4" t="s">
        <v>35118</v>
      </c>
      <c r="B3318" s="4" t="s">
        <v>35119</v>
      </c>
      <c r="C3318" s="4" t="s">
        <v>464</v>
      </c>
      <c r="D3318" s="4">
        <v>32</v>
      </c>
      <c r="E3318" s="4" t="s">
        <v>35120</v>
      </c>
      <c r="F3318" s="4">
        <v>0.303236275911331</v>
      </c>
      <c r="G3318" s="4" t="s">
        <v>35121</v>
      </c>
    </row>
    <row r="3319" spans="1:7">
      <c r="A3319" s="4" t="s">
        <v>42194</v>
      </c>
      <c r="B3319" s="4" t="s">
        <v>42195</v>
      </c>
      <c r="C3319" s="4" t="s">
        <v>464</v>
      </c>
      <c r="D3319" s="4">
        <v>32</v>
      </c>
      <c r="E3319" s="4" t="s">
        <v>42196</v>
      </c>
      <c r="F3319" s="4">
        <v>0.303236275911331</v>
      </c>
      <c r="G3319" s="4" t="s">
        <v>42197</v>
      </c>
    </row>
    <row r="3320" spans="1:7">
      <c r="A3320" s="4" t="s">
        <v>40958</v>
      </c>
      <c r="B3320" s="4" t="s">
        <v>40959</v>
      </c>
      <c r="C3320" s="4" t="s">
        <v>464</v>
      </c>
      <c r="D3320" s="4">
        <v>32</v>
      </c>
      <c r="E3320" s="4" t="s">
        <v>40960</v>
      </c>
      <c r="F3320" s="4">
        <v>0.303236275911331</v>
      </c>
      <c r="G3320" s="4" t="s">
        <v>40961</v>
      </c>
    </row>
    <row r="3321" spans="1:7">
      <c r="A3321" s="4" t="s">
        <v>55545</v>
      </c>
      <c r="B3321" s="4" t="s">
        <v>55546</v>
      </c>
      <c r="C3321" s="4" t="s">
        <v>464</v>
      </c>
      <c r="D3321" s="4">
        <v>31</v>
      </c>
      <c r="E3321" s="4" t="s">
        <v>55547</v>
      </c>
      <c r="F3321" s="4">
        <v>0.303236275911331</v>
      </c>
      <c r="G3321" s="4" t="s">
        <v>55548</v>
      </c>
    </row>
    <row r="3322" spans="1:7">
      <c r="A3322" s="4" t="s">
        <v>44617</v>
      </c>
      <c r="B3322" s="4" t="s">
        <v>44618</v>
      </c>
      <c r="C3322" s="4" t="s">
        <v>464</v>
      </c>
      <c r="D3322" s="4">
        <v>31</v>
      </c>
      <c r="E3322" s="4" t="s">
        <v>44619</v>
      </c>
      <c r="F3322" s="4">
        <v>0.303236275911331</v>
      </c>
      <c r="G3322" s="4" t="s">
        <v>44620</v>
      </c>
    </row>
    <row r="3323" spans="1:7">
      <c r="A3323" s="4" t="s">
        <v>55549</v>
      </c>
      <c r="B3323" s="4" t="s">
        <v>55550</v>
      </c>
      <c r="C3323" s="4" t="s">
        <v>464</v>
      </c>
      <c r="D3323" s="4">
        <v>31</v>
      </c>
      <c r="E3323" s="4" t="s">
        <v>55551</v>
      </c>
      <c r="F3323" s="4">
        <v>0.303236275911331</v>
      </c>
      <c r="G3323" s="4" t="s">
        <v>55552</v>
      </c>
    </row>
    <row r="3324" spans="1:7">
      <c r="A3324" s="4" t="s">
        <v>55553</v>
      </c>
      <c r="B3324" s="4" t="s">
        <v>55554</v>
      </c>
      <c r="C3324" s="4" t="s">
        <v>464</v>
      </c>
      <c r="D3324" s="4">
        <v>31</v>
      </c>
      <c r="E3324" s="4" t="s">
        <v>55555</v>
      </c>
      <c r="F3324" s="4">
        <v>0.303236275911331</v>
      </c>
      <c r="G3324" s="4" t="s">
        <v>55556</v>
      </c>
    </row>
    <row r="3325" spans="1:7">
      <c r="A3325" s="4" t="s">
        <v>24614</v>
      </c>
      <c r="B3325" s="4" t="s">
        <v>24615</v>
      </c>
      <c r="C3325" s="4" t="s">
        <v>464</v>
      </c>
      <c r="D3325" s="4">
        <v>31</v>
      </c>
      <c r="E3325" s="4" t="s">
        <v>24616</v>
      </c>
      <c r="F3325" s="4">
        <v>0.303236275911331</v>
      </c>
      <c r="G3325" s="4" t="s">
        <v>24617</v>
      </c>
    </row>
    <row r="3326" spans="1:7">
      <c r="A3326" s="4" t="s">
        <v>55557</v>
      </c>
      <c r="B3326" s="4" t="s">
        <v>55558</v>
      </c>
      <c r="C3326" s="4" t="s">
        <v>464</v>
      </c>
      <c r="D3326" s="4">
        <v>31</v>
      </c>
      <c r="E3326" s="4" t="s">
        <v>55559</v>
      </c>
      <c r="F3326" s="4">
        <v>0.303236275911331</v>
      </c>
      <c r="G3326" s="4" t="s">
        <v>55560</v>
      </c>
    </row>
    <row r="3327" spans="1:7">
      <c r="A3327" s="4" t="s">
        <v>46948</v>
      </c>
      <c r="B3327" s="4" t="s">
        <v>46949</v>
      </c>
      <c r="C3327" s="4" t="s">
        <v>464</v>
      </c>
      <c r="D3327" s="4">
        <v>31</v>
      </c>
      <c r="E3327" s="4" t="s">
        <v>46950</v>
      </c>
      <c r="F3327" s="4">
        <v>0.303236275911331</v>
      </c>
      <c r="G3327" s="4" t="s">
        <v>46951</v>
      </c>
    </row>
    <row r="3328" spans="1:7">
      <c r="A3328" s="4" t="s">
        <v>55561</v>
      </c>
      <c r="B3328" s="4" t="s">
        <v>55562</v>
      </c>
      <c r="C3328" s="4" t="s">
        <v>464</v>
      </c>
      <c r="D3328" s="4">
        <v>30</v>
      </c>
      <c r="E3328" s="4" t="s">
        <v>55563</v>
      </c>
      <c r="F3328" s="4">
        <v>0.303236275911331</v>
      </c>
      <c r="G3328" s="4" t="s">
        <v>55564</v>
      </c>
    </row>
    <row r="3329" spans="1:7">
      <c r="A3329" s="4" t="s">
        <v>36010</v>
      </c>
      <c r="B3329" s="4" t="s">
        <v>36011</v>
      </c>
      <c r="C3329" s="4" t="s">
        <v>464</v>
      </c>
      <c r="D3329" s="4">
        <v>30</v>
      </c>
      <c r="E3329" s="4" t="s">
        <v>36012</v>
      </c>
      <c r="F3329" s="4">
        <v>0.303236275911331</v>
      </c>
      <c r="G3329" s="4" t="s">
        <v>36013</v>
      </c>
    </row>
    <row r="3330" spans="1:7">
      <c r="A3330" s="4" t="s">
        <v>20541</v>
      </c>
      <c r="B3330" s="4" t="s">
        <v>20542</v>
      </c>
      <c r="C3330" s="4" t="s">
        <v>464</v>
      </c>
      <c r="D3330" s="4">
        <v>30</v>
      </c>
      <c r="E3330" s="4" t="s">
        <v>20543</v>
      </c>
      <c r="F3330" s="4">
        <v>0.303236275911331</v>
      </c>
      <c r="G3330" s="4" t="s">
        <v>20544</v>
      </c>
    </row>
    <row r="3331" spans="1:7">
      <c r="A3331" s="4" t="s">
        <v>22320</v>
      </c>
      <c r="B3331" s="4" t="s">
        <v>22321</v>
      </c>
      <c r="C3331" s="4" t="s">
        <v>464</v>
      </c>
      <c r="D3331" s="4">
        <v>30</v>
      </c>
      <c r="E3331" s="4" t="s">
        <v>22322</v>
      </c>
      <c r="F3331" s="4">
        <v>0.303236275911331</v>
      </c>
      <c r="G3331" s="4" t="s">
        <v>22323</v>
      </c>
    </row>
    <row r="3332" spans="1:7">
      <c r="A3332" s="4" t="s">
        <v>23796</v>
      </c>
      <c r="B3332" s="4" t="s">
        <v>23797</v>
      </c>
      <c r="C3332" s="4" t="s">
        <v>464</v>
      </c>
      <c r="D3332" s="4">
        <v>29</v>
      </c>
      <c r="E3332" s="4" t="s">
        <v>23798</v>
      </c>
      <c r="F3332" s="4">
        <v>0.303236275911331</v>
      </c>
      <c r="G3332" s="4" t="s">
        <v>23799</v>
      </c>
    </row>
    <row r="3333" spans="1:7">
      <c r="A3333" s="4" t="s">
        <v>15927</v>
      </c>
      <c r="B3333" s="4" t="s">
        <v>15928</v>
      </c>
      <c r="C3333" s="4" t="s">
        <v>464</v>
      </c>
      <c r="D3333" s="4">
        <v>29</v>
      </c>
      <c r="E3333" s="4" t="s">
        <v>15929</v>
      </c>
      <c r="F3333" s="4">
        <v>0.303236275911331</v>
      </c>
      <c r="G3333" s="4" t="s">
        <v>15930</v>
      </c>
    </row>
    <row r="3334" spans="1:7">
      <c r="A3334" s="4" t="s">
        <v>36517</v>
      </c>
      <c r="B3334" s="4" t="s">
        <v>36518</v>
      </c>
      <c r="C3334" s="4" t="s">
        <v>464</v>
      </c>
      <c r="D3334" s="4">
        <v>29</v>
      </c>
      <c r="E3334" s="4" t="s">
        <v>36519</v>
      </c>
      <c r="F3334" s="4">
        <v>0.303236275911331</v>
      </c>
      <c r="G3334" s="4" t="s">
        <v>36520</v>
      </c>
    </row>
    <row r="3335" spans="1:7">
      <c r="A3335" s="4" t="s">
        <v>36521</v>
      </c>
      <c r="B3335" s="4" t="s">
        <v>36522</v>
      </c>
      <c r="C3335" s="4" t="s">
        <v>464</v>
      </c>
      <c r="D3335" s="4">
        <v>29</v>
      </c>
      <c r="E3335" s="4" t="s">
        <v>36523</v>
      </c>
      <c r="F3335" s="4">
        <v>0.303236275911331</v>
      </c>
      <c r="G3335" s="4" t="s">
        <v>36524</v>
      </c>
    </row>
    <row r="3336" spans="1:7">
      <c r="A3336" s="4" t="s">
        <v>39841</v>
      </c>
      <c r="B3336" s="4" t="s">
        <v>39842</v>
      </c>
      <c r="C3336" s="4" t="s">
        <v>464</v>
      </c>
      <c r="D3336" s="4">
        <v>29</v>
      </c>
      <c r="E3336" s="4" t="s">
        <v>39843</v>
      </c>
      <c r="F3336" s="4">
        <v>0.303236275911331</v>
      </c>
      <c r="G3336" s="4" t="s">
        <v>39844</v>
      </c>
    </row>
    <row r="3337" spans="1:7">
      <c r="A3337" s="4" t="s">
        <v>43374</v>
      </c>
      <c r="B3337" s="4" t="s">
        <v>43375</v>
      </c>
      <c r="C3337" s="4" t="s">
        <v>464</v>
      </c>
      <c r="D3337" s="4">
        <v>29</v>
      </c>
      <c r="E3337" s="4" t="s">
        <v>43376</v>
      </c>
      <c r="F3337" s="4">
        <v>0.303236275911331</v>
      </c>
      <c r="G3337" s="4" t="s">
        <v>43377</v>
      </c>
    </row>
    <row r="3338" spans="1:7">
      <c r="A3338" s="4" t="s">
        <v>41762</v>
      </c>
      <c r="B3338" s="4" t="s">
        <v>41763</v>
      </c>
      <c r="C3338" s="4" t="s">
        <v>464</v>
      </c>
      <c r="D3338" s="4">
        <v>29</v>
      </c>
      <c r="E3338" s="4" t="s">
        <v>41764</v>
      </c>
      <c r="F3338" s="4">
        <v>0.303236275911331</v>
      </c>
      <c r="G3338" s="4" t="s">
        <v>41765</v>
      </c>
    </row>
    <row r="3339" spans="1:7">
      <c r="A3339" s="4" t="s">
        <v>40480</v>
      </c>
      <c r="B3339" s="4" t="s">
        <v>40481</v>
      </c>
      <c r="C3339" s="4" t="s">
        <v>464</v>
      </c>
      <c r="D3339" s="4">
        <v>29</v>
      </c>
      <c r="E3339" s="4" t="s">
        <v>40482</v>
      </c>
      <c r="F3339" s="4">
        <v>0.303236275911331</v>
      </c>
      <c r="G3339" s="4" t="s">
        <v>40483</v>
      </c>
    </row>
    <row r="3340" spans="1:7">
      <c r="A3340" s="4" t="s">
        <v>33452</v>
      </c>
      <c r="B3340" s="4" t="s">
        <v>33453</v>
      </c>
      <c r="C3340" s="4" t="s">
        <v>464</v>
      </c>
      <c r="D3340" s="4">
        <v>29</v>
      </c>
      <c r="E3340" s="4" t="s">
        <v>33454</v>
      </c>
      <c r="F3340" s="4">
        <v>0.303236275911331</v>
      </c>
      <c r="G3340" s="4" t="s">
        <v>33455</v>
      </c>
    </row>
    <row r="3341" spans="1:7">
      <c r="A3341" s="4" t="s">
        <v>41454</v>
      </c>
      <c r="B3341" s="4" t="s">
        <v>41455</v>
      </c>
      <c r="C3341" s="4" t="s">
        <v>464</v>
      </c>
      <c r="D3341" s="4">
        <v>29</v>
      </c>
      <c r="E3341" s="4" t="s">
        <v>41456</v>
      </c>
      <c r="F3341" s="4">
        <v>0.303236275911331</v>
      </c>
      <c r="G3341" s="4" t="s">
        <v>41457</v>
      </c>
    </row>
    <row r="3342" spans="1:7">
      <c r="A3342" s="4" t="s">
        <v>43378</v>
      </c>
      <c r="B3342" s="4" t="s">
        <v>43379</v>
      </c>
      <c r="C3342" s="4" t="s">
        <v>464</v>
      </c>
      <c r="D3342" s="4">
        <v>29</v>
      </c>
      <c r="E3342" s="4" t="s">
        <v>43380</v>
      </c>
      <c r="F3342" s="4">
        <v>0.303236275911331</v>
      </c>
      <c r="G3342" s="4" t="s">
        <v>43381</v>
      </c>
    </row>
    <row r="3343" spans="1:7">
      <c r="A3343" s="4" t="s">
        <v>25467</v>
      </c>
      <c r="B3343" s="4" t="s">
        <v>25468</v>
      </c>
      <c r="C3343" s="4" t="s">
        <v>464</v>
      </c>
      <c r="D3343" s="4">
        <v>28</v>
      </c>
      <c r="E3343" s="4" t="s">
        <v>25469</v>
      </c>
      <c r="F3343" s="4">
        <v>0.303236275911331</v>
      </c>
      <c r="G3343" s="4" t="s">
        <v>25470</v>
      </c>
    </row>
    <row r="3344" spans="1:7">
      <c r="A3344" s="4" t="s">
        <v>44294</v>
      </c>
      <c r="B3344" s="4" t="s">
        <v>44295</v>
      </c>
      <c r="C3344" s="4" t="s">
        <v>464</v>
      </c>
      <c r="D3344" s="4">
        <v>28</v>
      </c>
      <c r="E3344" s="4" t="s">
        <v>44296</v>
      </c>
      <c r="F3344" s="4">
        <v>0.303236275911331</v>
      </c>
      <c r="G3344" s="4" t="s">
        <v>44297</v>
      </c>
    </row>
    <row r="3345" spans="1:7">
      <c r="A3345" s="4" t="s">
        <v>55565</v>
      </c>
      <c r="B3345" s="4" t="s">
        <v>55566</v>
      </c>
      <c r="C3345" s="4" t="s">
        <v>464</v>
      </c>
      <c r="D3345" s="4">
        <v>28</v>
      </c>
      <c r="E3345" s="4" t="s">
        <v>55567</v>
      </c>
      <c r="F3345" s="4">
        <v>0.303236275911331</v>
      </c>
      <c r="G3345" s="4" t="s">
        <v>55568</v>
      </c>
    </row>
    <row r="3346" spans="1:7">
      <c r="A3346" s="4" t="s">
        <v>55569</v>
      </c>
      <c r="B3346" s="4" t="s">
        <v>55570</v>
      </c>
      <c r="C3346" s="4" t="s">
        <v>464</v>
      </c>
      <c r="D3346" s="4">
        <v>28</v>
      </c>
      <c r="E3346" s="4" t="s">
        <v>55571</v>
      </c>
      <c r="F3346" s="4">
        <v>0.303236275911331</v>
      </c>
      <c r="G3346" s="4" t="s">
        <v>55572</v>
      </c>
    </row>
    <row r="3347" spans="1:7">
      <c r="A3347" s="4" t="s">
        <v>24012</v>
      </c>
      <c r="B3347" s="4" t="s">
        <v>24013</v>
      </c>
      <c r="C3347" s="4" t="s">
        <v>464</v>
      </c>
      <c r="D3347" s="4">
        <v>28</v>
      </c>
      <c r="E3347" s="4" t="s">
        <v>24014</v>
      </c>
      <c r="F3347" s="4">
        <v>0.303236275911331</v>
      </c>
      <c r="G3347" s="4" t="s">
        <v>24015</v>
      </c>
    </row>
    <row r="3348" spans="1:7">
      <c r="A3348" s="4" t="s">
        <v>30913</v>
      </c>
      <c r="B3348" s="4" t="s">
        <v>30914</v>
      </c>
      <c r="C3348" s="4" t="s">
        <v>464</v>
      </c>
      <c r="D3348" s="4">
        <v>28</v>
      </c>
      <c r="E3348" s="4" t="s">
        <v>30915</v>
      </c>
      <c r="F3348" s="4">
        <v>0.303236275911331</v>
      </c>
      <c r="G3348" s="4" t="s">
        <v>30916</v>
      </c>
    </row>
    <row r="3349" spans="1:7">
      <c r="A3349" s="4" t="s">
        <v>23916</v>
      </c>
      <c r="B3349" s="4" t="s">
        <v>23917</v>
      </c>
      <c r="C3349" s="4" t="s">
        <v>464</v>
      </c>
      <c r="D3349" s="4">
        <v>28</v>
      </c>
      <c r="E3349" s="4" t="s">
        <v>23918</v>
      </c>
      <c r="F3349" s="4">
        <v>0.303236275911331</v>
      </c>
      <c r="G3349" s="4" t="s">
        <v>23919</v>
      </c>
    </row>
    <row r="3350" spans="1:7">
      <c r="A3350" s="4" t="s">
        <v>19954</v>
      </c>
      <c r="B3350" s="4" t="s">
        <v>19955</v>
      </c>
      <c r="C3350" s="4" t="s">
        <v>464</v>
      </c>
      <c r="D3350" s="4">
        <v>27</v>
      </c>
      <c r="E3350" s="4" t="s">
        <v>19956</v>
      </c>
      <c r="F3350" s="4">
        <v>0.303236275911331</v>
      </c>
      <c r="G3350" s="4" t="s">
        <v>19957</v>
      </c>
    </row>
    <row r="3351" spans="1:7">
      <c r="A3351" s="4" t="s">
        <v>37944</v>
      </c>
      <c r="B3351" s="4" t="s">
        <v>37945</v>
      </c>
      <c r="C3351" s="4" t="s">
        <v>464</v>
      </c>
      <c r="D3351" s="4">
        <v>27</v>
      </c>
      <c r="E3351" s="4" t="s">
        <v>37946</v>
      </c>
      <c r="F3351" s="4">
        <v>0.303236275911331</v>
      </c>
      <c r="G3351" s="4" t="s">
        <v>37947</v>
      </c>
    </row>
    <row r="3352" spans="1:7">
      <c r="A3352" s="4" t="s">
        <v>55573</v>
      </c>
      <c r="B3352" s="4" t="s">
        <v>55574</v>
      </c>
      <c r="C3352" s="4" t="s">
        <v>464</v>
      </c>
      <c r="D3352" s="4">
        <v>26</v>
      </c>
      <c r="E3352" s="4" t="s">
        <v>55575</v>
      </c>
      <c r="F3352" s="4">
        <v>0.303236275911331</v>
      </c>
      <c r="G3352" s="4" t="s">
        <v>55576</v>
      </c>
    </row>
    <row r="3353" spans="1:7">
      <c r="A3353" s="4" t="s">
        <v>26007</v>
      </c>
      <c r="B3353" s="4" t="s">
        <v>26008</v>
      </c>
      <c r="C3353" s="4" t="s">
        <v>464</v>
      </c>
      <c r="D3353" s="4">
        <v>26</v>
      </c>
      <c r="E3353" s="4" t="s">
        <v>26009</v>
      </c>
      <c r="F3353" s="4">
        <v>0.303236275911331</v>
      </c>
      <c r="G3353" s="4" t="s">
        <v>26010</v>
      </c>
    </row>
    <row r="3354" spans="1:7">
      <c r="A3354" s="4" t="s">
        <v>39952</v>
      </c>
      <c r="B3354" s="4" t="s">
        <v>39953</v>
      </c>
      <c r="C3354" s="4" t="s">
        <v>464</v>
      </c>
      <c r="D3354" s="4">
        <v>26</v>
      </c>
      <c r="E3354" s="4" t="s">
        <v>39954</v>
      </c>
      <c r="F3354" s="4">
        <v>0.303236275911331</v>
      </c>
      <c r="G3354" s="4" t="s">
        <v>39955</v>
      </c>
    </row>
    <row r="3355" spans="1:7">
      <c r="A3355" s="4" t="s">
        <v>40500</v>
      </c>
      <c r="B3355" s="4" t="s">
        <v>40501</v>
      </c>
      <c r="C3355" s="4" t="s">
        <v>464</v>
      </c>
      <c r="D3355" s="4">
        <v>26</v>
      </c>
      <c r="E3355" s="4" t="s">
        <v>40502</v>
      </c>
      <c r="F3355" s="4">
        <v>0.303236275911331</v>
      </c>
      <c r="G3355" s="4" t="s">
        <v>40503</v>
      </c>
    </row>
    <row r="3356" spans="1:7">
      <c r="A3356" s="4" t="s">
        <v>46312</v>
      </c>
      <c r="B3356" s="4" t="s">
        <v>46313</v>
      </c>
      <c r="C3356" s="4" t="s">
        <v>464</v>
      </c>
      <c r="D3356" s="4">
        <v>25</v>
      </c>
      <c r="E3356" s="4" t="s">
        <v>46314</v>
      </c>
      <c r="F3356" s="4">
        <v>0.303236275911331</v>
      </c>
      <c r="G3356" s="4" t="s">
        <v>46315</v>
      </c>
    </row>
    <row r="3357" spans="1:7">
      <c r="A3357" s="4" t="s">
        <v>22704</v>
      </c>
      <c r="B3357" s="4" t="s">
        <v>22705</v>
      </c>
      <c r="C3357" s="4" t="s">
        <v>551</v>
      </c>
      <c r="D3357" s="4">
        <v>25</v>
      </c>
      <c r="E3357" s="4" t="s">
        <v>22706</v>
      </c>
      <c r="F3357" s="4">
        <v>0.303236275911331</v>
      </c>
      <c r="G3357" s="4" t="s">
        <v>22707</v>
      </c>
    </row>
    <row r="3358" spans="1:7">
      <c r="A3358" s="4" t="s">
        <v>3400</v>
      </c>
      <c r="B3358" s="4" t="s">
        <v>3401</v>
      </c>
      <c r="C3358" s="4" t="s">
        <v>551</v>
      </c>
      <c r="D3358" s="4">
        <v>25</v>
      </c>
      <c r="E3358" s="4" t="s">
        <v>3402</v>
      </c>
      <c r="F3358" s="4">
        <v>0.303236275911331</v>
      </c>
      <c r="G3358" s="4" t="s">
        <v>3403</v>
      </c>
    </row>
    <row r="3359" spans="1:7">
      <c r="A3359" s="4" t="s">
        <v>6941</v>
      </c>
      <c r="B3359" s="4" t="s">
        <v>6942</v>
      </c>
      <c r="C3359" s="4" t="s">
        <v>551</v>
      </c>
      <c r="D3359" s="4">
        <v>24</v>
      </c>
      <c r="E3359" s="4" t="s">
        <v>6943</v>
      </c>
      <c r="F3359" s="4">
        <v>0.303236275911331</v>
      </c>
      <c r="G3359" s="4" t="s">
        <v>6944</v>
      </c>
    </row>
    <row r="3360" spans="1:7">
      <c r="A3360" s="4" t="s">
        <v>13160</v>
      </c>
      <c r="B3360" s="4" t="s">
        <v>13161</v>
      </c>
      <c r="C3360" s="4" t="s">
        <v>551</v>
      </c>
      <c r="D3360" s="4">
        <v>24</v>
      </c>
      <c r="E3360" s="4" t="s">
        <v>13162</v>
      </c>
      <c r="F3360" s="4">
        <v>0.303236275911331</v>
      </c>
      <c r="G3360" s="4" t="s">
        <v>13163</v>
      </c>
    </row>
    <row r="3361" spans="1:7">
      <c r="A3361" s="4" t="s">
        <v>40208</v>
      </c>
      <c r="B3361" s="4" t="s">
        <v>40209</v>
      </c>
      <c r="C3361" s="4" t="s">
        <v>464</v>
      </c>
      <c r="D3361" s="4">
        <v>24</v>
      </c>
      <c r="E3361" s="4" t="s">
        <v>40210</v>
      </c>
      <c r="F3361" s="4">
        <v>0.303236275911331</v>
      </c>
      <c r="G3361" s="4" t="s">
        <v>40211</v>
      </c>
    </row>
    <row r="3362" spans="1:7">
      <c r="A3362" s="4" t="s">
        <v>42902</v>
      </c>
      <c r="B3362" s="4" t="s">
        <v>42903</v>
      </c>
      <c r="C3362" s="4" t="s">
        <v>464</v>
      </c>
      <c r="D3362" s="4">
        <v>24</v>
      </c>
      <c r="E3362" s="4" t="s">
        <v>42904</v>
      </c>
      <c r="F3362" s="4">
        <v>0.303236275911331</v>
      </c>
      <c r="G3362" s="4" t="s">
        <v>42905</v>
      </c>
    </row>
    <row r="3363" spans="1:7">
      <c r="A3363" s="4" t="s">
        <v>25207</v>
      </c>
      <c r="B3363" s="4" t="s">
        <v>25208</v>
      </c>
      <c r="C3363" s="4" t="s">
        <v>551</v>
      </c>
      <c r="D3363" s="4">
        <v>23</v>
      </c>
      <c r="E3363" s="4" t="s">
        <v>25209</v>
      </c>
      <c r="F3363" s="4">
        <v>0.303236275911331</v>
      </c>
      <c r="G3363" s="4" t="s">
        <v>25210</v>
      </c>
    </row>
    <row r="3364" spans="1:7">
      <c r="A3364" s="4" t="s">
        <v>14827</v>
      </c>
      <c r="B3364" s="4" t="s">
        <v>14828</v>
      </c>
      <c r="C3364" s="4" t="s">
        <v>551</v>
      </c>
      <c r="D3364" s="4">
        <v>23</v>
      </c>
      <c r="E3364" s="4" t="s">
        <v>14829</v>
      </c>
      <c r="F3364" s="4">
        <v>0.303236275911331</v>
      </c>
      <c r="G3364" s="4" t="s">
        <v>14830</v>
      </c>
    </row>
    <row r="3365" spans="1:7">
      <c r="A3365" s="4" t="s">
        <v>21120</v>
      </c>
      <c r="B3365" s="4" t="s">
        <v>21121</v>
      </c>
      <c r="C3365" s="4" t="s">
        <v>551</v>
      </c>
      <c r="D3365" s="4">
        <v>22</v>
      </c>
      <c r="E3365" s="4" t="s">
        <v>21122</v>
      </c>
      <c r="F3365" s="4">
        <v>0.303236275911331</v>
      </c>
      <c r="G3365" s="4" t="s">
        <v>21123</v>
      </c>
    </row>
    <row r="3366" spans="1:7">
      <c r="A3366" s="4" t="s">
        <v>19620</v>
      </c>
      <c r="B3366" s="4" t="s">
        <v>19621</v>
      </c>
      <c r="C3366" s="4" t="s">
        <v>551</v>
      </c>
      <c r="D3366" s="4">
        <v>22</v>
      </c>
      <c r="E3366" s="4" t="s">
        <v>19622</v>
      </c>
      <c r="F3366" s="4">
        <v>0.303236275911331</v>
      </c>
      <c r="G3366" s="4" t="s">
        <v>19623</v>
      </c>
    </row>
    <row r="3367" spans="1:7">
      <c r="A3367" s="4" t="s">
        <v>55577</v>
      </c>
      <c r="B3367" s="4" t="s">
        <v>55578</v>
      </c>
      <c r="C3367" s="4" t="s">
        <v>464</v>
      </c>
      <c r="D3367" s="4">
        <v>21</v>
      </c>
      <c r="E3367" s="4" t="s">
        <v>55579</v>
      </c>
      <c r="F3367" s="4">
        <v>0.303236275911331</v>
      </c>
      <c r="G3367" s="4" t="s">
        <v>55580</v>
      </c>
    </row>
    <row r="3368" spans="1:7">
      <c r="A3368" s="4" t="s">
        <v>55581</v>
      </c>
      <c r="B3368" s="4" t="s">
        <v>55582</v>
      </c>
      <c r="C3368" s="4" t="s">
        <v>464</v>
      </c>
      <c r="D3368" s="4">
        <v>21</v>
      </c>
      <c r="E3368" s="4" t="s">
        <v>55583</v>
      </c>
      <c r="F3368" s="4">
        <v>0.303236275911331</v>
      </c>
      <c r="G3368" s="4" t="s">
        <v>55584</v>
      </c>
    </row>
    <row r="3369" spans="1:7">
      <c r="A3369" s="4" t="s">
        <v>18836</v>
      </c>
      <c r="B3369" s="4" t="s">
        <v>18837</v>
      </c>
      <c r="C3369" s="4" t="s">
        <v>551</v>
      </c>
      <c r="D3369" s="4">
        <v>21</v>
      </c>
      <c r="E3369" s="4" t="s">
        <v>18838</v>
      </c>
      <c r="F3369" s="4">
        <v>0.303236275911331</v>
      </c>
      <c r="G3369" s="4" t="s">
        <v>18839</v>
      </c>
    </row>
    <row r="3370" spans="1:7">
      <c r="A3370" s="4" t="s">
        <v>17156</v>
      </c>
      <c r="B3370" s="4" t="s">
        <v>17157</v>
      </c>
      <c r="C3370" s="4" t="s">
        <v>551</v>
      </c>
      <c r="D3370" s="4">
        <v>20</v>
      </c>
      <c r="E3370" s="4" t="s">
        <v>17158</v>
      </c>
      <c r="F3370" s="4">
        <v>0.303236275911331</v>
      </c>
      <c r="G3370" s="4" t="s">
        <v>17159</v>
      </c>
    </row>
    <row r="3371" spans="1:7">
      <c r="A3371" s="4" t="s">
        <v>55585</v>
      </c>
      <c r="B3371" s="4" t="s">
        <v>55586</v>
      </c>
      <c r="C3371" s="4" t="s">
        <v>551</v>
      </c>
      <c r="D3371" s="4">
        <v>20</v>
      </c>
      <c r="E3371" s="4" t="s">
        <v>55587</v>
      </c>
      <c r="F3371" s="4">
        <v>0.303236275911331</v>
      </c>
      <c r="G3371" s="4" t="s">
        <v>55588</v>
      </c>
    </row>
    <row r="3372" spans="1:7">
      <c r="A3372" s="4" t="s">
        <v>55589</v>
      </c>
      <c r="B3372" s="4" t="s">
        <v>55590</v>
      </c>
      <c r="C3372" s="4" t="s">
        <v>464</v>
      </c>
      <c r="D3372" s="4">
        <v>20</v>
      </c>
      <c r="E3372" s="4" t="s">
        <v>55591</v>
      </c>
      <c r="F3372" s="4">
        <v>0.303236275911331</v>
      </c>
      <c r="G3372" s="4" t="s">
        <v>55592</v>
      </c>
    </row>
    <row r="3373" spans="1:7">
      <c r="A3373" s="4" t="s">
        <v>37780</v>
      </c>
      <c r="B3373" s="4" t="s">
        <v>37781</v>
      </c>
      <c r="C3373" s="4" t="s">
        <v>464</v>
      </c>
      <c r="D3373" s="4">
        <v>19</v>
      </c>
      <c r="E3373" s="4" t="s">
        <v>37782</v>
      </c>
      <c r="F3373" s="4">
        <v>0.303236275911331</v>
      </c>
      <c r="G3373" s="4" t="s">
        <v>37783</v>
      </c>
    </row>
    <row r="3374" spans="1:7">
      <c r="A3374" s="4" t="s">
        <v>28884</v>
      </c>
      <c r="B3374" s="4" t="s">
        <v>28885</v>
      </c>
      <c r="C3374" s="4" t="s">
        <v>464</v>
      </c>
      <c r="D3374" s="4">
        <v>19</v>
      </c>
      <c r="E3374" s="4" t="s">
        <v>28886</v>
      </c>
      <c r="F3374" s="4">
        <v>0.303236275911331</v>
      </c>
      <c r="G3374" s="4" t="s">
        <v>28887</v>
      </c>
    </row>
    <row r="3375" spans="1:7">
      <c r="A3375" s="4" t="s">
        <v>19600</v>
      </c>
      <c r="B3375" s="4" t="s">
        <v>19601</v>
      </c>
      <c r="C3375" s="4" t="s">
        <v>551</v>
      </c>
      <c r="D3375" s="4">
        <v>18</v>
      </c>
      <c r="E3375" s="4" t="s">
        <v>19602</v>
      </c>
      <c r="F3375" s="4">
        <v>0.303236275911331</v>
      </c>
      <c r="G3375" s="4" t="s">
        <v>19603</v>
      </c>
    </row>
    <row r="3376" spans="1:7">
      <c r="A3376" s="4" t="s">
        <v>55593</v>
      </c>
      <c r="B3376" s="4" t="s">
        <v>55594</v>
      </c>
      <c r="C3376" s="4" t="s">
        <v>551</v>
      </c>
      <c r="D3376" s="4">
        <v>18</v>
      </c>
      <c r="E3376" s="4" t="s">
        <v>55595</v>
      </c>
      <c r="F3376" s="4">
        <v>0.303236275911331</v>
      </c>
      <c r="G3376" s="4" t="s">
        <v>55596</v>
      </c>
    </row>
    <row r="3377" spans="1:7">
      <c r="A3377" s="4" t="s">
        <v>26901</v>
      </c>
      <c r="B3377" s="4" t="s">
        <v>26902</v>
      </c>
      <c r="C3377" s="4" t="s">
        <v>551</v>
      </c>
      <c r="D3377" s="4">
        <v>18</v>
      </c>
      <c r="E3377" s="4" t="s">
        <v>26903</v>
      </c>
      <c r="F3377" s="4">
        <v>0.303236275911331</v>
      </c>
      <c r="G3377" s="4" t="s">
        <v>26904</v>
      </c>
    </row>
    <row r="3378" spans="1:7">
      <c r="A3378" s="4" t="s">
        <v>55597</v>
      </c>
      <c r="B3378" s="4" t="s">
        <v>55598</v>
      </c>
      <c r="C3378" s="4" t="s">
        <v>551</v>
      </c>
      <c r="D3378" s="4">
        <v>18</v>
      </c>
      <c r="E3378" s="4" t="s">
        <v>55599</v>
      </c>
      <c r="F3378" s="4">
        <v>0.303236275911331</v>
      </c>
      <c r="G3378" s="4" t="s">
        <v>55600</v>
      </c>
    </row>
    <row r="3379" spans="1:7">
      <c r="A3379" s="4" t="s">
        <v>55601</v>
      </c>
      <c r="B3379" s="4" t="s">
        <v>55602</v>
      </c>
      <c r="C3379" s="4" t="s">
        <v>551</v>
      </c>
      <c r="D3379" s="4">
        <v>18</v>
      </c>
      <c r="E3379" s="4" t="s">
        <v>55603</v>
      </c>
      <c r="F3379" s="4">
        <v>0.303236275911331</v>
      </c>
      <c r="G3379" s="4" t="s">
        <v>55604</v>
      </c>
    </row>
    <row r="3380" spans="1:7">
      <c r="A3380" s="4" t="s">
        <v>55605</v>
      </c>
      <c r="B3380" s="4" t="s">
        <v>55606</v>
      </c>
      <c r="C3380" s="4" t="s">
        <v>4103</v>
      </c>
      <c r="D3380" s="4">
        <v>18</v>
      </c>
      <c r="E3380" s="4" t="s">
        <v>55607</v>
      </c>
      <c r="F3380" s="4">
        <v>0.303236275911331</v>
      </c>
      <c r="G3380" s="4" t="s">
        <v>55608</v>
      </c>
    </row>
    <row r="3381" spans="1:7">
      <c r="A3381" s="4" t="s">
        <v>25983</v>
      </c>
      <c r="B3381" s="4" t="s">
        <v>25984</v>
      </c>
      <c r="C3381" s="4" t="s">
        <v>551</v>
      </c>
      <c r="D3381" s="4">
        <v>18</v>
      </c>
      <c r="E3381" s="4" t="s">
        <v>25985</v>
      </c>
      <c r="F3381" s="4">
        <v>0.303236275911331</v>
      </c>
      <c r="G3381" s="4" t="s">
        <v>25986</v>
      </c>
    </row>
    <row r="3382" spans="1:7">
      <c r="A3382" s="4" t="s">
        <v>55609</v>
      </c>
      <c r="B3382" s="4" t="s">
        <v>55610</v>
      </c>
      <c r="C3382" s="4" t="s">
        <v>551</v>
      </c>
      <c r="D3382" s="4">
        <v>17</v>
      </c>
      <c r="E3382" s="4" t="s">
        <v>55611</v>
      </c>
      <c r="F3382" s="4">
        <v>0.303236275911331</v>
      </c>
      <c r="G3382" s="4" t="s">
        <v>55612</v>
      </c>
    </row>
    <row r="3383" spans="1:7">
      <c r="A3383" s="4" t="s">
        <v>55613</v>
      </c>
      <c r="B3383" s="4" t="s">
        <v>55614</v>
      </c>
      <c r="C3383" s="4" t="s">
        <v>551</v>
      </c>
      <c r="D3383" s="4">
        <v>17</v>
      </c>
      <c r="E3383" s="4" t="s">
        <v>55615</v>
      </c>
      <c r="F3383" s="4">
        <v>0.303236275911331</v>
      </c>
      <c r="G3383" s="4" t="s">
        <v>55616</v>
      </c>
    </row>
    <row r="3384" spans="1:7">
      <c r="A3384" s="4" t="s">
        <v>30725</v>
      </c>
      <c r="B3384" s="4" t="s">
        <v>30726</v>
      </c>
      <c r="C3384" s="4" t="s">
        <v>551</v>
      </c>
      <c r="D3384" s="4">
        <v>17</v>
      </c>
      <c r="E3384" s="4" t="s">
        <v>30727</v>
      </c>
      <c r="F3384" s="4">
        <v>0.303236275911331</v>
      </c>
      <c r="G3384" s="4" t="s">
        <v>30728</v>
      </c>
    </row>
    <row r="3385" spans="1:7">
      <c r="A3385" s="4" t="s">
        <v>33844</v>
      </c>
      <c r="B3385" s="4" t="s">
        <v>33845</v>
      </c>
      <c r="C3385" s="4" t="s">
        <v>551</v>
      </c>
      <c r="D3385" s="4">
        <v>17</v>
      </c>
      <c r="E3385" s="4" t="s">
        <v>33846</v>
      </c>
      <c r="F3385" s="4">
        <v>0.303236275911331</v>
      </c>
      <c r="G3385" s="4" t="s">
        <v>33847</v>
      </c>
    </row>
    <row r="3386" spans="1:7">
      <c r="A3386" s="4" t="s">
        <v>33178</v>
      </c>
      <c r="B3386" s="4" t="s">
        <v>33179</v>
      </c>
      <c r="C3386" s="4" t="s">
        <v>551</v>
      </c>
      <c r="D3386" s="4">
        <v>17</v>
      </c>
      <c r="E3386" s="4" t="s">
        <v>33180</v>
      </c>
      <c r="F3386" s="4">
        <v>0.303236275911331</v>
      </c>
      <c r="G3386" s="4" t="s">
        <v>33181</v>
      </c>
    </row>
    <row r="3387" spans="1:7">
      <c r="A3387" s="4" t="s">
        <v>33182</v>
      </c>
      <c r="B3387" s="4" t="s">
        <v>33183</v>
      </c>
      <c r="C3387" s="4" t="s">
        <v>551</v>
      </c>
      <c r="D3387" s="4">
        <v>17</v>
      </c>
      <c r="E3387" s="4" t="s">
        <v>33184</v>
      </c>
      <c r="F3387" s="4">
        <v>0.303236275911331</v>
      </c>
      <c r="G3387" s="4" t="s">
        <v>33185</v>
      </c>
    </row>
    <row r="3388" spans="1:7">
      <c r="A3388" s="4" t="s">
        <v>29272</v>
      </c>
      <c r="B3388" s="4" t="s">
        <v>29273</v>
      </c>
      <c r="C3388" s="4" t="s">
        <v>551</v>
      </c>
      <c r="D3388" s="4">
        <v>17</v>
      </c>
      <c r="E3388" s="4" t="s">
        <v>29274</v>
      </c>
      <c r="F3388" s="4">
        <v>0.303236275911331</v>
      </c>
      <c r="G3388" s="4" t="s">
        <v>29275</v>
      </c>
    </row>
    <row r="3389" spans="1:7">
      <c r="A3389" s="4" t="s">
        <v>37208</v>
      </c>
      <c r="B3389" s="4" t="s">
        <v>37209</v>
      </c>
      <c r="C3389" s="4" t="s">
        <v>551</v>
      </c>
      <c r="D3389" s="4">
        <v>17</v>
      </c>
      <c r="E3389" s="4" t="s">
        <v>37210</v>
      </c>
      <c r="F3389" s="4">
        <v>0.303236275911331</v>
      </c>
      <c r="G3389" s="4" t="s">
        <v>37211</v>
      </c>
    </row>
    <row r="3390" spans="1:7">
      <c r="A3390" s="4" t="s">
        <v>21408</v>
      </c>
      <c r="B3390" s="4" t="s">
        <v>21409</v>
      </c>
      <c r="C3390" s="4" t="s">
        <v>551</v>
      </c>
      <c r="D3390" s="4">
        <v>17</v>
      </c>
      <c r="E3390" s="4" t="s">
        <v>21410</v>
      </c>
      <c r="F3390" s="4">
        <v>0.303236275911331</v>
      </c>
      <c r="G3390" s="4" t="s">
        <v>21411</v>
      </c>
    </row>
    <row r="3391" spans="1:7">
      <c r="A3391" s="4" t="s">
        <v>55617</v>
      </c>
      <c r="B3391" s="4" t="s">
        <v>55618</v>
      </c>
      <c r="C3391" s="4" t="s">
        <v>551</v>
      </c>
      <c r="D3391" s="4">
        <v>16</v>
      </c>
      <c r="E3391" s="4" t="s">
        <v>55619</v>
      </c>
      <c r="F3391" s="4">
        <v>0.303236275911331</v>
      </c>
      <c r="G3391" s="4" t="s">
        <v>55620</v>
      </c>
    </row>
    <row r="3392" spans="1:7">
      <c r="A3392" s="4" t="s">
        <v>55621</v>
      </c>
      <c r="B3392" s="4" t="s">
        <v>55622</v>
      </c>
      <c r="C3392" s="4" t="s">
        <v>551</v>
      </c>
      <c r="D3392" s="4">
        <v>16</v>
      </c>
      <c r="E3392" s="4" t="s">
        <v>55623</v>
      </c>
      <c r="F3392" s="4">
        <v>0.303236275911331</v>
      </c>
      <c r="G3392" s="4" t="s">
        <v>55624</v>
      </c>
    </row>
    <row r="3393" spans="1:7">
      <c r="A3393" s="4" t="s">
        <v>13410</v>
      </c>
      <c r="B3393" s="4" t="s">
        <v>13411</v>
      </c>
      <c r="C3393" s="4" t="s">
        <v>551</v>
      </c>
      <c r="D3393" s="4">
        <v>16</v>
      </c>
      <c r="E3393" s="4" t="s">
        <v>13412</v>
      </c>
      <c r="F3393" s="4">
        <v>0.303236275911331</v>
      </c>
      <c r="G3393" s="4" t="s">
        <v>13413</v>
      </c>
    </row>
    <row r="3394" spans="1:7">
      <c r="A3394" s="4" t="s">
        <v>26753</v>
      </c>
      <c r="B3394" s="4" t="s">
        <v>26754</v>
      </c>
      <c r="C3394" s="4" t="s">
        <v>551</v>
      </c>
      <c r="D3394" s="4">
        <v>16</v>
      </c>
      <c r="E3394" s="4" t="s">
        <v>26755</v>
      </c>
      <c r="F3394" s="4">
        <v>0.303236275911331</v>
      </c>
      <c r="G3394" s="4" t="s">
        <v>26756</v>
      </c>
    </row>
    <row r="3395" spans="1:7">
      <c r="A3395" s="4" t="s">
        <v>27084</v>
      </c>
      <c r="B3395" s="4" t="s">
        <v>27085</v>
      </c>
      <c r="C3395" s="4" t="s">
        <v>551</v>
      </c>
      <c r="D3395" s="4">
        <v>16</v>
      </c>
      <c r="E3395" s="4" t="s">
        <v>27086</v>
      </c>
      <c r="F3395" s="4">
        <v>0.303236275911331</v>
      </c>
      <c r="G3395" s="4" t="s">
        <v>27087</v>
      </c>
    </row>
    <row r="3396" spans="1:7">
      <c r="A3396" s="4" t="s">
        <v>55625</v>
      </c>
      <c r="B3396" s="4" t="s">
        <v>55626</v>
      </c>
      <c r="C3396" s="4" t="s">
        <v>4103</v>
      </c>
      <c r="D3396" s="4">
        <v>16</v>
      </c>
      <c r="E3396" s="4" t="s">
        <v>55627</v>
      </c>
      <c r="F3396" s="4">
        <v>0.303236275911331</v>
      </c>
      <c r="G3396" s="4" t="s">
        <v>55628</v>
      </c>
    </row>
    <row r="3397" spans="1:7">
      <c r="A3397" s="4" t="s">
        <v>55629</v>
      </c>
      <c r="B3397" s="4" t="s">
        <v>55630</v>
      </c>
      <c r="C3397" s="4" t="s">
        <v>551</v>
      </c>
      <c r="D3397" s="4">
        <v>16</v>
      </c>
      <c r="E3397" s="4" t="s">
        <v>55631</v>
      </c>
      <c r="F3397" s="4">
        <v>0.303236275911331</v>
      </c>
      <c r="G3397" s="4" t="s">
        <v>55632</v>
      </c>
    </row>
    <row r="3398" spans="1:7">
      <c r="A3398" s="4" t="s">
        <v>25871</v>
      </c>
      <c r="B3398" s="4" t="s">
        <v>25872</v>
      </c>
      <c r="C3398" s="4" t="s">
        <v>551</v>
      </c>
      <c r="D3398" s="4">
        <v>16</v>
      </c>
      <c r="E3398" s="4" t="s">
        <v>25873</v>
      </c>
      <c r="F3398" s="4">
        <v>0.303236275911331</v>
      </c>
      <c r="G3398" s="4" t="s">
        <v>25874</v>
      </c>
    </row>
    <row r="3399" spans="1:7">
      <c r="A3399" s="4" t="s">
        <v>55633</v>
      </c>
      <c r="B3399" s="4" t="s">
        <v>55634</v>
      </c>
      <c r="C3399" s="4" t="s">
        <v>551</v>
      </c>
      <c r="D3399" s="4">
        <v>16</v>
      </c>
      <c r="E3399" s="4" t="s">
        <v>55635</v>
      </c>
      <c r="F3399" s="4">
        <v>0.303236275911331</v>
      </c>
      <c r="G3399" s="4" t="s">
        <v>55636</v>
      </c>
    </row>
    <row r="3400" spans="1:7">
      <c r="A3400" s="4" t="s">
        <v>55637</v>
      </c>
      <c r="B3400" s="4" t="s">
        <v>55638</v>
      </c>
      <c r="C3400" s="4" t="s">
        <v>551</v>
      </c>
      <c r="D3400" s="4">
        <v>15</v>
      </c>
      <c r="E3400" s="4" t="s">
        <v>55639</v>
      </c>
      <c r="F3400" s="4">
        <v>0.303236275911331</v>
      </c>
      <c r="G3400" s="4" t="s">
        <v>55640</v>
      </c>
    </row>
    <row r="3401" spans="1:7">
      <c r="A3401" s="4" t="s">
        <v>55641</v>
      </c>
      <c r="B3401" s="4" t="s">
        <v>55642</v>
      </c>
      <c r="C3401" s="4" t="s">
        <v>551</v>
      </c>
      <c r="D3401" s="4">
        <v>15</v>
      </c>
      <c r="E3401" s="4" t="s">
        <v>55643</v>
      </c>
      <c r="F3401" s="4">
        <v>0.303236275911331</v>
      </c>
      <c r="G3401" s="4" t="s">
        <v>55644</v>
      </c>
    </row>
    <row r="3402" spans="1:7">
      <c r="A3402" s="4" t="s">
        <v>39670</v>
      </c>
      <c r="B3402" s="4" t="s">
        <v>39671</v>
      </c>
      <c r="C3402" s="4" t="s">
        <v>551</v>
      </c>
      <c r="D3402" s="4">
        <v>15</v>
      </c>
      <c r="E3402" s="4" t="s">
        <v>39672</v>
      </c>
      <c r="F3402" s="4">
        <v>0.303236275911331</v>
      </c>
      <c r="G3402" s="4" t="s">
        <v>39673</v>
      </c>
    </row>
    <row r="3403" spans="1:7">
      <c r="A3403" s="4" t="s">
        <v>44557</v>
      </c>
      <c r="B3403" s="4" t="s">
        <v>44558</v>
      </c>
      <c r="C3403" s="4" t="s">
        <v>551</v>
      </c>
      <c r="D3403" s="4">
        <v>15</v>
      </c>
      <c r="E3403" s="4" t="s">
        <v>44559</v>
      </c>
      <c r="F3403" s="4">
        <v>0.303236275911331</v>
      </c>
      <c r="G3403" s="4" t="s">
        <v>44560</v>
      </c>
    </row>
    <row r="3404" spans="1:7">
      <c r="A3404" s="4" t="s">
        <v>25907</v>
      </c>
      <c r="B3404" s="4" t="s">
        <v>25908</v>
      </c>
      <c r="C3404" s="4" t="s">
        <v>551</v>
      </c>
      <c r="D3404" s="4">
        <v>15</v>
      </c>
      <c r="E3404" s="4" t="s">
        <v>25909</v>
      </c>
      <c r="F3404" s="4">
        <v>0.303236275911331</v>
      </c>
      <c r="G3404" s="4" t="s">
        <v>25910</v>
      </c>
    </row>
    <row r="3405" spans="1:7">
      <c r="A3405" s="4" t="s">
        <v>55645</v>
      </c>
      <c r="B3405" s="4" t="s">
        <v>55646</v>
      </c>
      <c r="C3405" s="4" t="s">
        <v>551</v>
      </c>
      <c r="D3405" s="4">
        <v>15</v>
      </c>
      <c r="E3405" s="4" t="s">
        <v>55647</v>
      </c>
      <c r="F3405" s="4">
        <v>0.303236275911331</v>
      </c>
      <c r="G3405" s="4" t="s">
        <v>55648</v>
      </c>
    </row>
    <row r="3406" spans="1:7">
      <c r="A3406" s="4" t="s">
        <v>28852</v>
      </c>
      <c r="B3406" s="4" t="s">
        <v>28853</v>
      </c>
      <c r="C3406" s="4" t="s">
        <v>551</v>
      </c>
      <c r="D3406" s="4">
        <v>14</v>
      </c>
      <c r="E3406" s="4" t="s">
        <v>28854</v>
      </c>
      <c r="F3406" s="4">
        <v>0.303236275911331</v>
      </c>
      <c r="G3406" s="4" t="s">
        <v>28855</v>
      </c>
    </row>
    <row r="3407" spans="1:7">
      <c r="A3407" s="4" t="s">
        <v>24144</v>
      </c>
      <c r="B3407" s="4" t="s">
        <v>24145</v>
      </c>
      <c r="C3407" s="4" t="s">
        <v>551</v>
      </c>
      <c r="D3407" s="4">
        <v>14</v>
      </c>
      <c r="E3407" s="4" t="s">
        <v>24146</v>
      </c>
      <c r="F3407" s="4">
        <v>0.303236275911331</v>
      </c>
      <c r="G3407" s="4" t="s">
        <v>24147</v>
      </c>
    </row>
    <row r="3408" spans="1:7">
      <c r="A3408" s="4" t="s">
        <v>29614</v>
      </c>
      <c r="B3408" s="4" t="s">
        <v>29615</v>
      </c>
      <c r="C3408" s="4" t="s">
        <v>551</v>
      </c>
      <c r="D3408" s="4">
        <v>14</v>
      </c>
      <c r="E3408" s="4" t="s">
        <v>29616</v>
      </c>
      <c r="F3408" s="4">
        <v>0.303236275911331</v>
      </c>
      <c r="G3408" s="4" t="s">
        <v>29617</v>
      </c>
    </row>
    <row r="3409" spans="1:7">
      <c r="A3409" s="4" t="s">
        <v>55649</v>
      </c>
      <c r="B3409" s="4" t="s">
        <v>55650</v>
      </c>
      <c r="C3409" s="4" t="s">
        <v>551</v>
      </c>
      <c r="D3409" s="4">
        <v>14</v>
      </c>
      <c r="E3409" s="4" t="s">
        <v>55651</v>
      </c>
      <c r="F3409" s="4">
        <v>0.303236275911331</v>
      </c>
      <c r="G3409" s="4" t="s">
        <v>55652</v>
      </c>
    </row>
    <row r="3410" spans="1:7">
      <c r="A3410" s="4" t="s">
        <v>55653</v>
      </c>
      <c r="B3410" s="4" t="s">
        <v>55654</v>
      </c>
      <c r="C3410" s="4" t="s">
        <v>551</v>
      </c>
      <c r="D3410" s="4">
        <v>14</v>
      </c>
      <c r="E3410" s="4" t="s">
        <v>55655</v>
      </c>
      <c r="F3410" s="4">
        <v>0.303236275911331</v>
      </c>
      <c r="G3410" s="4" t="s">
        <v>55656</v>
      </c>
    </row>
    <row r="3411" spans="1:7">
      <c r="A3411" s="4" t="s">
        <v>55657</v>
      </c>
      <c r="B3411" s="4" t="s">
        <v>55658</v>
      </c>
      <c r="C3411" s="4" t="s">
        <v>551</v>
      </c>
      <c r="D3411" s="4">
        <v>14</v>
      </c>
      <c r="E3411" s="4" t="s">
        <v>55659</v>
      </c>
      <c r="F3411" s="4">
        <v>0.303236275911331</v>
      </c>
      <c r="G3411" s="4" t="s">
        <v>55660</v>
      </c>
    </row>
    <row r="3412" spans="1:7">
      <c r="A3412" s="4" t="s">
        <v>55661</v>
      </c>
      <c r="B3412" s="4" t="s">
        <v>55662</v>
      </c>
      <c r="C3412" s="4" t="s">
        <v>551</v>
      </c>
      <c r="D3412" s="4">
        <v>14</v>
      </c>
      <c r="E3412" s="4" t="s">
        <v>55663</v>
      </c>
      <c r="F3412" s="4">
        <v>0.303236275911331</v>
      </c>
      <c r="G3412" s="4" t="s">
        <v>55664</v>
      </c>
    </row>
    <row r="3413" spans="1:7">
      <c r="A3413" s="4" t="s">
        <v>55665</v>
      </c>
      <c r="B3413" s="4" t="s">
        <v>55666</v>
      </c>
      <c r="C3413" s="4" t="s">
        <v>551</v>
      </c>
      <c r="D3413" s="4">
        <v>14</v>
      </c>
      <c r="E3413" s="4" t="s">
        <v>55667</v>
      </c>
      <c r="F3413" s="4">
        <v>0.303236275911331</v>
      </c>
      <c r="G3413" s="4" t="s">
        <v>55668</v>
      </c>
    </row>
    <row r="3414" spans="1:7">
      <c r="A3414" s="4" t="s">
        <v>16802</v>
      </c>
      <c r="B3414" s="4" t="s">
        <v>16803</v>
      </c>
      <c r="C3414" s="4" t="s">
        <v>551</v>
      </c>
      <c r="D3414" s="4">
        <v>13</v>
      </c>
      <c r="E3414" s="4" t="s">
        <v>16804</v>
      </c>
      <c r="F3414" s="4">
        <v>0.303236275911331</v>
      </c>
      <c r="G3414" s="4" t="s">
        <v>16805</v>
      </c>
    </row>
    <row r="3415" spans="1:7">
      <c r="A3415" s="4" t="s">
        <v>25599</v>
      </c>
      <c r="B3415" s="4" t="s">
        <v>25600</v>
      </c>
      <c r="C3415" s="4" t="s">
        <v>551</v>
      </c>
      <c r="D3415" s="4">
        <v>13</v>
      </c>
      <c r="E3415" s="4" t="s">
        <v>25601</v>
      </c>
      <c r="F3415" s="4">
        <v>0.303236275911331</v>
      </c>
      <c r="G3415" s="4" t="s">
        <v>25602</v>
      </c>
    </row>
    <row r="3416" spans="1:7">
      <c r="A3416" s="4" t="s">
        <v>55669</v>
      </c>
      <c r="B3416" s="4" t="s">
        <v>55670</v>
      </c>
      <c r="C3416" s="4" t="s">
        <v>551</v>
      </c>
      <c r="D3416" s="4">
        <v>13</v>
      </c>
      <c r="E3416" s="4" t="s">
        <v>55671</v>
      </c>
      <c r="F3416" s="4">
        <v>0.303236275911331</v>
      </c>
      <c r="G3416" s="4" t="s">
        <v>55672</v>
      </c>
    </row>
    <row r="3417" spans="1:7">
      <c r="A3417" s="4" t="s">
        <v>55673</v>
      </c>
      <c r="B3417" s="4" t="s">
        <v>55674</v>
      </c>
      <c r="C3417" s="4" t="s">
        <v>551</v>
      </c>
      <c r="D3417" s="4">
        <v>13</v>
      </c>
      <c r="E3417" s="4" t="s">
        <v>55675</v>
      </c>
      <c r="F3417" s="4">
        <v>0.303236275911331</v>
      </c>
      <c r="G3417" s="4" t="s">
        <v>55676</v>
      </c>
    </row>
    <row r="3418" spans="1:7">
      <c r="A3418" s="4" t="s">
        <v>55677</v>
      </c>
      <c r="B3418" s="4" t="s">
        <v>55678</v>
      </c>
      <c r="C3418" s="4" t="s">
        <v>551</v>
      </c>
      <c r="D3418" s="4">
        <v>13</v>
      </c>
      <c r="E3418" s="4" t="s">
        <v>55679</v>
      </c>
      <c r="F3418" s="4">
        <v>0.303236275911331</v>
      </c>
      <c r="G3418" s="4" t="s">
        <v>55680</v>
      </c>
    </row>
    <row r="3419" spans="1:7">
      <c r="A3419" s="4" t="s">
        <v>55681</v>
      </c>
      <c r="B3419" s="4" t="s">
        <v>55682</v>
      </c>
      <c r="C3419" s="4" t="s">
        <v>551</v>
      </c>
      <c r="D3419" s="4">
        <v>13</v>
      </c>
      <c r="E3419" s="4" t="s">
        <v>55683</v>
      </c>
      <c r="F3419" s="4">
        <v>0.303236275911331</v>
      </c>
      <c r="G3419" s="4" t="s">
        <v>55684</v>
      </c>
    </row>
    <row r="3420" spans="1:7">
      <c r="A3420" s="4" t="s">
        <v>55685</v>
      </c>
      <c r="B3420" s="4" t="s">
        <v>55686</v>
      </c>
      <c r="C3420" s="4" t="s">
        <v>551</v>
      </c>
      <c r="D3420" s="4">
        <v>13</v>
      </c>
      <c r="E3420" s="4" t="s">
        <v>55687</v>
      </c>
      <c r="F3420" s="4">
        <v>0.303236275911331</v>
      </c>
      <c r="G3420" s="4" t="s">
        <v>55688</v>
      </c>
    </row>
    <row r="3421" spans="1:7">
      <c r="A3421" s="4" t="s">
        <v>55689</v>
      </c>
      <c r="B3421" s="4" t="s">
        <v>55690</v>
      </c>
      <c r="C3421" s="4" t="s">
        <v>551</v>
      </c>
      <c r="D3421" s="4">
        <v>13</v>
      </c>
      <c r="E3421" s="4" t="s">
        <v>55691</v>
      </c>
      <c r="F3421" s="4">
        <v>0.303236275911331</v>
      </c>
      <c r="G3421" s="4" t="s">
        <v>55692</v>
      </c>
    </row>
    <row r="3422" spans="1:7">
      <c r="A3422" s="4" t="s">
        <v>55693</v>
      </c>
      <c r="B3422" s="4" t="s">
        <v>55694</v>
      </c>
      <c r="C3422" s="4" t="s">
        <v>551</v>
      </c>
      <c r="D3422" s="4">
        <v>13</v>
      </c>
      <c r="E3422" s="4" t="s">
        <v>55695</v>
      </c>
      <c r="F3422" s="4">
        <v>0.303236275911331</v>
      </c>
      <c r="G3422" s="4" t="s">
        <v>55696</v>
      </c>
    </row>
    <row r="3423" spans="1:7">
      <c r="A3423" s="4" t="s">
        <v>55697</v>
      </c>
      <c r="B3423" s="4" t="s">
        <v>55698</v>
      </c>
      <c r="C3423" s="4" t="s">
        <v>551</v>
      </c>
      <c r="D3423" s="4">
        <v>13</v>
      </c>
      <c r="E3423" s="4" t="s">
        <v>55699</v>
      </c>
      <c r="F3423" s="4">
        <v>0.303236275911331</v>
      </c>
      <c r="G3423" s="4" t="s">
        <v>55700</v>
      </c>
    </row>
    <row r="3424" spans="1:7">
      <c r="A3424" s="4" t="s">
        <v>55701</v>
      </c>
      <c r="B3424" s="4" t="s">
        <v>55702</v>
      </c>
      <c r="C3424" s="4" t="s">
        <v>551</v>
      </c>
      <c r="D3424" s="4">
        <v>13</v>
      </c>
      <c r="E3424" s="4" t="s">
        <v>55703</v>
      </c>
      <c r="F3424" s="4">
        <v>0.303236275911331</v>
      </c>
      <c r="G3424" s="4" t="s">
        <v>55704</v>
      </c>
    </row>
    <row r="3425" spans="1:7">
      <c r="A3425" s="4" t="s">
        <v>55705</v>
      </c>
      <c r="B3425" s="4" t="s">
        <v>55706</v>
      </c>
      <c r="C3425" s="4" t="s">
        <v>551</v>
      </c>
      <c r="D3425" s="4">
        <v>13</v>
      </c>
      <c r="E3425" s="4" t="s">
        <v>55707</v>
      </c>
      <c r="F3425" s="4">
        <v>0.303236275911331</v>
      </c>
      <c r="G3425" s="4" t="s">
        <v>55708</v>
      </c>
    </row>
    <row r="3426" spans="1:7">
      <c r="A3426" s="4" t="s">
        <v>55709</v>
      </c>
      <c r="B3426" s="4" t="s">
        <v>55710</v>
      </c>
      <c r="C3426" s="4" t="s">
        <v>551</v>
      </c>
      <c r="D3426" s="4">
        <v>13</v>
      </c>
      <c r="E3426" s="4" t="s">
        <v>55711</v>
      </c>
      <c r="F3426" s="4">
        <v>0.303236275911331</v>
      </c>
      <c r="G3426" s="4" t="s">
        <v>55712</v>
      </c>
    </row>
    <row r="3427" spans="1:7">
      <c r="A3427" s="4" t="s">
        <v>55713</v>
      </c>
      <c r="B3427" s="4" t="s">
        <v>55714</v>
      </c>
      <c r="C3427" s="4" t="s">
        <v>551</v>
      </c>
      <c r="D3427" s="4">
        <v>13</v>
      </c>
      <c r="E3427" s="4" t="s">
        <v>55715</v>
      </c>
      <c r="F3427" s="4">
        <v>0.303236275911331</v>
      </c>
      <c r="G3427" s="4" t="s">
        <v>55716</v>
      </c>
    </row>
    <row r="3428" spans="1:7">
      <c r="A3428" s="4" t="s">
        <v>55717</v>
      </c>
      <c r="B3428" s="4" t="s">
        <v>55718</v>
      </c>
      <c r="C3428" s="4" t="s">
        <v>551</v>
      </c>
      <c r="D3428" s="4">
        <v>13</v>
      </c>
      <c r="E3428" s="4" t="s">
        <v>55719</v>
      </c>
      <c r="F3428" s="4">
        <v>0.303236275911331</v>
      </c>
      <c r="G3428" s="4" t="s">
        <v>55720</v>
      </c>
    </row>
    <row r="3429" spans="1:7">
      <c r="A3429" s="4" t="s">
        <v>55721</v>
      </c>
      <c r="B3429" s="4" t="s">
        <v>55722</v>
      </c>
      <c r="C3429" s="4" t="s">
        <v>551</v>
      </c>
      <c r="D3429" s="4">
        <v>13</v>
      </c>
      <c r="E3429" s="4" t="s">
        <v>55723</v>
      </c>
      <c r="F3429" s="4">
        <v>0.303236275911331</v>
      </c>
      <c r="G3429" s="4" t="s">
        <v>55724</v>
      </c>
    </row>
    <row r="3430" spans="1:7">
      <c r="A3430" s="4" t="s">
        <v>55725</v>
      </c>
      <c r="B3430" s="4" t="s">
        <v>55726</v>
      </c>
      <c r="C3430" s="4" t="s">
        <v>551</v>
      </c>
      <c r="D3430" s="4">
        <v>13</v>
      </c>
      <c r="E3430" s="4" t="s">
        <v>55727</v>
      </c>
      <c r="F3430" s="4">
        <v>0.303236275911331</v>
      </c>
      <c r="G3430" s="4" t="s">
        <v>55728</v>
      </c>
    </row>
    <row r="3431" spans="1:7">
      <c r="A3431" s="4" t="s">
        <v>55729</v>
      </c>
      <c r="B3431" s="4" t="s">
        <v>55730</v>
      </c>
      <c r="C3431" s="4" t="s">
        <v>551</v>
      </c>
      <c r="D3431" s="4">
        <v>13</v>
      </c>
      <c r="E3431" s="4" t="s">
        <v>55731</v>
      </c>
      <c r="F3431" s="4">
        <v>0.303236275911331</v>
      </c>
      <c r="G3431" s="4" t="s">
        <v>55732</v>
      </c>
    </row>
    <row r="3432" spans="1:7">
      <c r="A3432" s="4" t="s">
        <v>55733</v>
      </c>
      <c r="B3432" s="4" t="s">
        <v>55734</v>
      </c>
      <c r="C3432" s="4" t="s">
        <v>551</v>
      </c>
      <c r="D3432" s="4">
        <v>13</v>
      </c>
      <c r="E3432" s="4" t="s">
        <v>55735</v>
      </c>
      <c r="F3432" s="4">
        <v>0.303236275911331</v>
      </c>
      <c r="G3432" s="4" t="s">
        <v>55736</v>
      </c>
    </row>
    <row r="3433" spans="1:7">
      <c r="A3433" s="4" t="s">
        <v>55737</v>
      </c>
      <c r="B3433" s="4" t="s">
        <v>55738</v>
      </c>
      <c r="C3433" s="4" t="s">
        <v>551</v>
      </c>
      <c r="D3433" s="4">
        <v>13</v>
      </c>
      <c r="E3433" s="4" t="s">
        <v>55739</v>
      </c>
      <c r="F3433" s="4">
        <v>0.303236275911331</v>
      </c>
      <c r="G3433" s="4" t="s">
        <v>55740</v>
      </c>
    </row>
    <row r="3434" spans="1:7">
      <c r="A3434" s="4" t="s">
        <v>55741</v>
      </c>
      <c r="B3434" s="4" t="s">
        <v>55742</v>
      </c>
      <c r="C3434" s="4" t="s">
        <v>551</v>
      </c>
      <c r="D3434" s="4">
        <v>13</v>
      </c>
      <c r="E3434" s="4" t="s">
        <v>55743</v>
      </c>
      <c r="F3434" s="4">
        <v>0.303236275911331</v>
      </c>
      <c r="G3434" s="4" t="s">
        <v>55744</v>
      </c>
    </row>
    <row r="3435" spans="1:7">
      <c r="A3435" s="4" t="s">
        <v>55745</v>
      </c>
      <c r="B3435" s="4" t="s">
        <v>55746</v>
      </c>
      <c r="C3435" s="4" t="s">
        <v>551</v>
      </c>
      <c r="D3435" s="4">
        <v>13</v>
      </c>
      <c r="E3435" s="4" t="s">
        <v>55747</v>
      </c>
      <c r="F3435" s="4">
        <v>0.303236275911331</v>
      </c>
      <c r="G3435" s="4" t="s">
        <v>55748</v>
      </c>
    </row>
    <row r="3436" spans="1:7">
      <c r="A3436" s="4" t="s">
        <v>55749</v>
      </c>
      <c r="B3436" s="4" t="s">
        <v>55750</v>
      </c>
      <c r="C3436" s="4" t="s">
        <v>551</v>
      </c>
      <c r="D3436" s="4">
        <v>13</v>
      </c>
      <c r="E3436" s="4" t="s">
        <v>55751</v>
      </c>
      <c r="F3436" s="4">
        <v>0.303236275911331</v>
      </c>
      <c r="G3436" s="4" t="s">
        <v>55752</v>
      </c>
    </row>
    <row r="3437" spans="1:7">
      <c r="A3437" s="4" t="s">
        <v>55753</v>
      </c>
      <c r="B3437" s="4" t="s">
        <v>55754</v>
      </c>
      <c r="C3437" s="4" t="s">
        <v>551</v>
      </c>
      <c r="D3437" s="4">
        <v>13</v>
      </c>
      <c r="E3437" s="4" t="s">
        <v>55755</v>
      </c>
      <c r="F3437" s="4">
        <v>0.303236275911331</v>
      </c>
      <c r="G3437" s="4" t="s">
        <v>55756</v>
      </c>
    </row>
    <row r="3438" spans="1:7">
      <c r="A3438" s="4" t="s">
        <v>55757</v>
      </c>
      <c r="B3438" s="4" t="s">
        <v>55758</v>
      </c>
      <c r="C3438" s="4" t="s">
        <v>551</v>
      </c>
      <c r="D3438" s="4">
        <v>13</v>
      </c>
      <c r="E3438" s="4" t="s">
        <v>55759</v>
      </c>
      <c r="F3438" s="4">
        <v>0.303236275911331</v>
      </c>
      <c r="G3438" s="4" t="s">
        <v>55760</v>
      </c>
    </row>
    <row r="3439" spans="1:7">
      <c r="A3439" s="4" t="s">
        <v>55761</v>
      </c>
      <c r="B3439" s="4" t="s">
        <v>55762</v>
      </c>
      <c r="C3439" s="4" t="s">
        <v>551</v>
      </c>
      <c r="D3439" s="4">
        <v>13</v>
      </c>
      <c r="E3439" s="4" t="s">
        <v>55763</v>
      </c>
      <c r="F3439" s="4">
        <v>0.303236275911331</v>
      </c>
      <c r="G3439" s="4" t="s">
        <v>55764</v>
      </c>
    </row>
    <row r="3440" spans="1:7">
      <c r="A3440" s="4" t="s">
        <v>55765</v>
      </c>
      <c r="B3440" s="4" t="s">
        <v>55766</v>
      </c>
      <c r="C3440" s="4" t="s">
        <v>551</v>
      </c>
      <c r="D3440" s="4">
        <v>13</v>
      </c>
      <c r="E3440" s="4" t="s">
        <v>55767</v>
      </c>
      <c r="F3440" s="4">
        <v>0.303236275911331</v>
      </c>
      <c r="G3440" s="4" t="s">
        <v>55768</v>
      </c>
    </row>
    <row r="3441" spans="1:7">
      <c r="A3441" s="4" t="s">
        <v>55769</v>
      </c>
      <c r="B3441" s="4" t="s">
        <v>55770</v>
      </c>
      <c r="C3441" s="4" t="s">
        <v>551</v>
      </c>
      <c r="D3441" s="4">
        <v>13</v>
      </c>
      <c r="E3441" s="4" t="s">
        <v>55771</v>
      </c>
      <c r="F3441" s="4">
        <v>0.303236275911331</v>
      </c>
      <c r="G3441" s="4" t="s">
        <v>55772</v>
      </c>
    </row>
    <row r="3442" spans="1:7">
      <c r="A3442" s="4" t="s">
        <v>55773</v>
      </c>
      <c r="B3442" s="4" t="s">
        <v>55774</v>
      </c>
      <c r="C3442" s="4" t="s">
        <v>551</v>
      </c>
      <c r="D3442" s="4">
        <v>13</v>
      </c>
      <c r="E3442" s="4" t="s">
        <v>55775</v>
      </c>
      <c r="F3442" s="4">
        <v>0.303236275911331</v>
      </c>
      <c r="G3442" s="4" t="s">
        <v>55776</v>
      </c>
    </row>
    <row r="3443" spans="1:7">
      <c r="A3443" s="4" t="s">
        <v>55777</v>
      </c>
      <c r="B3443" s="4" t="s">
        <v>55778</v>
      </c>
      <c r="C3443" s="4" t="s">
        <v>551</v>
      </c>
      <c r="D3443" s="4">
        <v>13</v>
      </c>
      <c r="E3443" s="4" t="s">
        <v>55779</v>
      </c>
      <c r="F3443" s="4">
        <v>0.303236275911331</v>
      </c>
      <c r="G3443" s="4" t="s">
        <v>55780</v>
      </c>
    </row>
    <row r="3444" spans="1:7">
      <c r="A3444" s="4" t="s">
        <v>55781</v>
      </c>
      <c r="B3444" s="4" t="s">
        <v>55782</v>
      </c>
      <c r="C3444" s="4" t="s">
        <v>551</v>
      </c>
      <c r="D3444" s="4">
        <v>13</v>
      </c>
      <c r="E3444" s="4" t="s">
        <v>55783</v>
      </c>
      <c r="F3444" s="4">
        <v>0.303236275911331</v>
      </c>
      <c r="G3444" s="4" t="s">
        <v>55784</v>
      </c>
    </row>
    <row r="3445" spans="1:7">
      <c r="A3445" s="4" t="s">
        <v>55785</v>
      </c>
      <c r="B3445" s="4" t="s">
        <v>55786</v>
      </c>
      <c r="C3445" s="4" t="s">
        <v>551</v>
      </c>
      <c r="D3445" s="4">
        <v>13</v>
      </c>
      <c r="E3445" s="4" t="s">
        <v>55787</v>
      </c>
      <c r="F3445" s="4">
        <v>0.303236275911331</v>
      </c>
      <c r="G3445" s="4" t="s">
        <v>55788</v>
      </c>
    </row>
    <row r="3446" spans="1:7">
      <c r="A3446" s="4" t="s">
        <v>55789</v>
      </c>
      <c r="B3446" s="4" t="s">
        <v>55790</v>
      </c>
      <c r="C3446" s="4" t="s">
        <v>551</v>
      </c>
      <c r="D3446" s="4">
        <v>13</v>
      </c>
      <c r="E3446" s="4" t="s">
        <v>55791</v>
      </c>
      <c r="F3446" s="4">
        <v>0.303236275911331</v>
      </c>
      <c r="G3446" s="4" t="s">
        <v>55792</v>
      </c>
    </row>
    <row r="3447" spans="1:7">
      <c r="A3447" s="4" t="s">
        <v>55793</v>
      </c>
      <c r="B3447" s="4" t="s">
        <v>55794</v>
      </c>
      <c r="C3447" s="4" t="s">
        <v>551</v>
      </c>
      <c r="D3447" s="4">
        <v>13</v>
      </c>
      <c r="E3447" s="4" t="s">
        <v>55795</v>
      </c>
      <c r="F3447" s="4">
        <v>0.303236275911331</v>
      </c>
      <c r="G3447" s="4" t="s">
        <v>55796</v>
      </c>
    </row>
    <row r="3448" spans="1:7">
      <c r="A3448" s="4" t="s">
        <v>55797</v>
      </c>
      <c r="B3448" s="4" t="s">
        <v>55798</v>
      </c>
      <c r="C3448" s="4" t="s">
        <v>551</v>
      </c>
      <c r="D3448" s="4">
        <v>13</v>
      </c>
      <c r="E3448" s="4" t="s">
        <v>55799</v>
      </c>
      <c r="F3448" s="4">
        <v>0.303236275911331</v>
      </c>
      <c r="G3448" s="4" t="s">
        <v>55800</v>
      </c>
    </row>
    <row r="3449" spans="1:7">
      <c r="A3449" s="4" t="s">
        <v>55801</v>
      </c>
      <c r="B3449" s="4" t="s">
        <v>55802</v>
      </c>
      <c r="C3449" s="4" t="s">
        <v>551</v>
      </c>
      <c r="D3449" s="4">
        <v>13</v>
      </c>
      <c r="E3449" s="4" t="s">
        <v>55803</v>
      </c>
      <c r="F3449" s="4">
        <v>0.303236275911331</v>
      </c>
      <c r="G3449" s="4" t="s">
        <v>55804</v>
      </c>
    </row>
    <row r="3450" spans="1:7">
      <c r="A3450" s="4" t="s">
        <v>55805</v>
      </c>
      <c r="B3450" s="4" t="s">
        <v>55806</v>
      </c>
      <c r="C3450" s="4" t="s">
        <v>551</v>
      </c>
      <c r="D3450" s="4">
        <v>13</v>
      </c>
      <c r="E3450" s="4" t="s">
        <v>55807</v>
      </c>
      <c r="F3450" s="4">
        <v>0.303236275911331</v>
      </c>
      <c r="G3450" s="4" t="s">
        <v>55808</v>
      </c>
    </row>
    <row r="3451" spans="1:7">
      <c r="A3451" s="4" t="s">
        <v>55809</v>
      </c>
      <c r="B3451" s="4" t="s">
        <v>55810</v>
      </c>
      <c r="C3451" s="4" t="s">
        <v>551</v>
      </c>
      <c r="D3451" s="4">
        <v>13</v>
      </c>
      <c r="E3451" s="4" t="s">
        <v>55811</v>
      </c>
      <c r="F3451" s="4">
        <v>0.303236275911331</v>
      </c>
      <c r="G3451" s="4" t="s">
        <v>55812</v>
      </c>
    </row>
    <row r="3452" spans="1:7">
      <c r="A3452" s="4" t="s">
        <v>55813</v>
      </c>
      <c r="B3452" s="4" t="s">
        <v>55814</v>
      </c>
      <c r="C3452" s="4" t="s">
        <v>551</v>
      </c>
      <c r="D3452" s="4">
        <v>13</v>
      </c>
      <c r="E3452" s="4" t="s">
        <v>55815</v>
      </c>
      <c r="F3452" s="4">
        <v>0.303236275911331</v>
      </c>
      <c r="G3452" s="4" t="s">
        <v>55816</v>
      </c>
    </row>
    <row r="3453" spans="1:7">
      <c r="A3453" s="4" t="s">
        <v>55817</v>
      </c>
      <c r="B3453" s="4" t="s">
        <v>55818</v>
      </c>
      <c r="C3453" s="4" t="s">
        <v>551</v>
      </c>
      <c r="D3453" s="4">
        <v>13</v>
      </c>
      <c r="E3453" s="4" t="s">
        <v>55819</v>
      </c>
      <c r="F3453" s="4">
        <v>0.303236275911331</v>
      </c>
      <c r="G3453" s="4" t="s">
        <v>55820</v>
      </c>
    </row>
    <row r="3454" spans="1:7">
      <c r="A3454" s="4" t="s">
        <v>55821</v>
      </c>
      <c r="B3454" s="4" t="s">
        <v>55822</v>
      </c>
      <c r="C3454" s="4" t="s">
        <v>551</v>
      </c>
      <c r="D3454" s="4">
        <v>13</v>
      </c>
      <c r="E3454" s="4" t="s">
        <v>55823</v>
      </c>
      <c r="F3454" s="4">
        <v>0.303236275911331</v>
      </c>
      <c r="G3454" s="4" t="s">
        <v>55824</v>
      </c>
    </row>
    <row r="3455" spans="1:7">
      <c r="A3455" s="4" t="s">
        <v>55825</v>
      </c>
      <c r="B3455" s="4" t="s">
        <v>55826</v>
      </c>
      <c r="C3455" s="4" t="s">
        <v>551</v>
      </c>
      <c r="D3455" s="4">
        <v>13</v>
      </c>
      <c r="E3455" s="4" t="s">
        <v>55827</v>
      </c>
      <c r="F3455" s="4">
        <v>0.303236275911331</v>
      </c>
      <c r="G3455" s="4" t="s">
        <v>55828</v>
      </c>
    </row>
    <row r="3456" spans="1:7">
      <c r="A3456" s="4" t="s">
        <v>43386</v>
      </c>
      <c r="B3456" s="4" t="s">
        <v>43387</v>
      </c>
      <c r="C3456" s="4" t="s">
        <v>551</v>
      </c>
      <c r="D3456" s="4">
        <v>13</v>
      </c>
      <c r="E3456" s="4" t="s">
        <v>43388</v>
      </c>
      <c r="F3456" s="4">
        <v>0.303236275911331</v>
      </c>
      <c r="G3456" s="4" t="s">
        <v>43389</v>
      </c>
    </row>
    <row r="3457" spans="1:7">
      <c r="A3457" s="4" t="s">
        <v>55829</v>
      </c>
      <c r="B3457" s="4" t="s">
        <v>55830</v>
      </c>
      <c r="C3457" s="4" t="s">
        <v>4103</v>
      </c>
      <c r="D3457" s="4">
        <v>12</v>
      </c>
      <c r="E3457" s="4" t="s">
        <v>55831</v>
      </c>
      <c r="F3457" s="4">
        <v>0.303236275911331</v>
      </c>
      <c r="G3457" s="4" t="s">
        <v>55832</v>
      </c>
    </row>
    <row r="3458" spans="1:7">
      <c r="A3458" s="4" t="s">
        <v>37600</v>
      </c>
      <c r="B3458" s="4" t="s">
        <v>37601</v>
      </c>
      <c r="C3458" s="4" t="s">
        <v>4103</v>
      </c>
      <c r="D3458" s="4">
        <v>12</v>
      </c>
      <c r="E3458" s="4" t="s">
        <v>37602</v>
      </c>
      <c r="F3458" s="4">
        <v>0.303236275911331</v>
      </c>
      <c r="G3458" s="4" t="s">
        <v>37603</v>
      </c>
    </row>
    <row r="3459" spans="1:7">
      <c r="A3459" s="4" t="s">
        <v>45372</v>
      </c>
      <c r="B3459" s="4" t="s">
        <v>45373</v>
      </c>
      <c r="C3459" s="4" t="s">
        <v>551</v>
      </c>
      <c r="D3459" s="4">
        <v>12</v>
      </c>
      <c r="E3459" s="4" t="s">
        <v>45374</v>
      </c>
      <c r="F3459" s="4">
        <v>0.303236275911331</v>
      </c>
      <c r="G3459" s="4" t="s">
        <v>45375</v>
      </c>
    </row>
    <row r="3460" spans="1:7">
      <c r="A3460" s="4" t="s">
        <v>55833</v>
      </c>
      <c r="B3460" s="4" t="s">
        <v>55834</v>
      </c>
      <c r="C3460" s="4" t="s">
        <v>551</v>
      </c>
      <c r="D3460" s="4">
        <v>11</v>
      </c>
      <c r="E3460" s="4" t="s">
        <v>55835</v>
      </c>
      <c r="F3460" s="4">
        <v>0.303236275911331</v>
      </c>
      <c r="G3460" s="4" t="s">
        <v>55836</v>
      </c>
    </row>
    <row r="3461" spans="1:7">
      <c r="A3461" s="4" t="s">
        <v>55837</v>
      </c>
      <c r="B3461" s="4" t="s">
        <v>55838</v>
      </c>
      <c r="C3461" s="4" t="s">
        <v>551</v>
      </c>
      <c r="D3461" s="4">
        <v>11</v>
      </c>
      <c r="E3461" s="4" t="s">
        <v>55839</v>
      </c>
      <c r="F3461" s="4">
        <v>0.303236275911331</v>
      </c>
      <c r="G3461" s="4" t="s">
        <v>55840</v>
      </c>
    </row>
    <row r="3462" spans="1:7">
      <c r="A3462" s="4" t="s">
        <v>22700</v>
      </c>
      <c r="B3462" s="4" t="s">
        <v>22701</v>
      </c>
      <c r="C3462" s="4" t="s">
        <v>551</v>
      </c>
      <c r="D3462" s="4">
        <v>10</v>
      </c>
      <c r="E3462" s="4" t="s">
        <v>22702</v>
      </c>
      <c r="F3462" s="4">
        <v>0.303236275911331</v>
      </c>
      <c r="G3462" s="4" t="s">
        <v>22703</v>
      </c>
    </row>
    <row r="3463" spans="1:7">
      <c r="A3463" s="4" t="s">
        <v>45204</v>
      </c>
      <c r="B3463" s="4" t="s">
        <v>45205</v>
      </c>
      <c r="C3463" s="4" t="s">
        <v>4103</v>
      </c>
      <c r="D3463" s="4">
        <v>10</v>
      </c>
      <c r="E3463" s="4" t="s">
        <v>45206</v>
      </c>
      <c r="F3463" s="4">
        <v>0.303236275911331</v>
      </c>
      <c r="G3463" s="4" t="s">
        <v>45207</v>
      </c>
    </row>
    <row r="3464" spans="1:7">
      <c r="A3464" s="4" t="s">
        <v>37604</v>
      </c>
      <c r="B3464" s="4" t="s">
        <v>37605</v>
      </c>
      <c r="C3464" s="4" t="s">
        <v>4103</v>
      </c>
      <c r="D3464" s="4">
        <v>9</v>
      </c>
      <c r="E3464" s="4" t="s">
        <v>37606</v>
      </c>
      <c r="F3464" s="4">
        <v>0.303236275911331</v>
      </c>
      <c r="G3464" s="4" t="s">
        <v>37607</v>
      </c>
    </row>
    <row r="3465" spans="1:7">
      <c r="A3465" s="4" t="s">
        <v>33792</v>
      </c>
      <c r="B3465" s="4" t="s">
        <v>33793</v>
      </c>
      <c r="C3465" s="4" t="s">
        <v>4103</v>
      </c>
      <c r="D3465" s="4">
        <v>8</v>
      </c>
      <c r="E3465" s="4" t="s">
        <v>33794</v>
      </c>
      <c r="F3465" s="4">
        <v>0.303236275911331</v>
      </c>
      <c r="G3465" s="4" t="s">
        <v>33795</v>
      </c>
    </row>
    <row r="3466" spans="1:7">
      <c r="A3466" s="4" t="s">
        <v>55841</v>
      </c>
      <c r="B3466" s="4" t="s">
        <v>55842</v>
      </c>
      <c r="C3466" s="4" t="s">
        <v>551</v>
      </c>
      <c r="D3466" s="4">
        <v>8</v>
      </c>
      <c r="E3466" s="4" t="s">
        <v>55843</v>
      </c>
      <c r="F3466" s="4">
        <v>0.303236275911331</v>
      </c>
      <c r="G3466" s="4" t="s">
        <v>55844</v>
      </c>
    </row>
    <row r="3467" spans="1:7">
      <c r="A3467" s="4" t="s">
        <v>55845</v>
      </c>
      <c r="B3467" s="4" t="s">
        <v>55846</v>
      </c>
      <c r="C3467" s="4" t="s">
        <v>4103</v>
      </c>
      <c r="D3467" s="4">
        <v>8</v>
      </c>
      <c r="E3467" s="4" t="s">
        <v>55847</v>
      </c>
      <c r="F3467" s="4">
        <v>0.303236275911331</v>
      </c>
      <c r="G3467" s="4" t="s">
        <v>55848</v>
      </c>
    </row>
    <row r="3468" spans="1:7">
      <c r="A3468" s="4" t="s">
        <v>55849</v>
      </c>
      <c r="B3468" s="4" t="s">
        <v>55850</v>
      </c>
      <c r="C3468" s="4" t="s">
        <v>4103</v>
      </c>
      <c r="D3468" s="4">
        <v>8</v>
      </c>
      <c r="E3468" s="4" t="s">
        <v>55851</v>
      </c>
      <c r="F3468" s="4">
        <v>0.303236275911331</v>
      </c>
      <c r="G3468" s="4" t="s">
        <v>55852</v>
      </c>
    </row>
    <row r="3469" spans="1:7">
      <c r="A3469" s="4" t="s">
        <v>38903</v>
      </c>
      <c r="B3469" s="4" t="s">
        <v>38904</v>
      </c>
      <c r="C3469" s="4" t="s">
        <v>4103</v>
      </c>
      <c r="D3469" s="4">
        <v>7</v>
      </c>
      <c r="E3469" s="4" t="s">
        <v>38905</v>
      </c>
      <c r="F3469" s="4">
        <v>0.303236275911331</v>
      </c>
      <c r="G3469" s="4" t="s">
        <v>38906</v>
      </c>
    </row>
    <row r="3470" spans="1:7">
      <c r="A3470" s="4" t="s">
        <v>55853</v>
      </c>
      <c r="B3470" s="4" t="s">
        <v>55854</v>
      </c>
      <c r="C3470" s="4" t="s">
        <v>4103</v>
      </c>
      <c r="D3470" s="4">
        <v>6</v>
      </c>
      <c r="E3470" s="4" t="s">
        <v>55855</v>
      </c>
      <c r="F3470" s="4">
        <v>0.303236275911331</v>
      </c>
      <c r="G3470" s="4" t="s">
        <v>55856</v>
      </c>
    </row>
    <row r="3471" spans="1:7">
      <c r="A3471" s="4" t="s">
        <v>27712</v>
      </c>
      <c r="B3471" s="4" t="s">
        <v>27713</v>
      </c>
      <c r="C3471" s="4" t="s">
        <v>551</v>
      </c>
      <c r="D3471" s="4">
        <v>6</v>
      </c>
      <c r="E3471" s="4" t="s">
        <v>27714</v>
      </c>
      <c r="F3471" s="4">
        <v>0.303236275911331</v>
      </c>
      <c r="G3471" s="4" t="s">
        <v>27715</v>
      </c>
    </row>
    <row r="3472" spans="1:7">
      <c r="A3472" s="4" t="s">
        <v>55857</v>
      </c>
      <c r="B3472" s="4" t="s">
        <v>55858</v>
      </c>
      <c r="C3472" s="4" t="s">
        <v>36062</v>
      </c>
      <c r="D3472" s="4">
        <v>5</v>
      </c>
      <c r="E3472" s="4" t="s">
        <v>55859</v>
      </c>
      <c r="F3472" s="4">
        <v>0.303236275911331</v>
      </c>
      <c r="G3472" s="4" t="s">
        <v>55860</v>
      </c>
    </row>
    <row r="3473" spans="1:7">
      <c r="A3473" s="4" t="s">
        <v>55861</v>
      </c>
      <c r="B3473" s="4" t="s">
        <v>55862</v>
      </c>
      <c r="C3473" s="4" t="s">
        <v>1124</v>
      </c>
      <c r="D3473" s="4">
        <v>5</v>
      </c>
      <c r="E3473" s="4" t="s">
        <v>55863</v>
      </c>
      <c r="F3473" s="4">
        <v>0.303236275911331</v>
      </c>
      <c r="G3473" s="4" t="s">
        <v>55864</v>
      </c>
    </row>
    <row r="3474" spans="1:7">
      <c r="A3474" s="4" t="s">
        <v>6389</v>
      </c>
      <c r="B3474" s="4" t="s">
        <v>6390</v>
      </c>
      <c r="C3474" s="4" t="s">
        <v>1124</v>
      </c>
      <c r="D3474" s="4">
        <v>2</v>
      </c>
      <c r="E3474" s="4" t="s">
        <v>6391</v>
      </c>
      <c r="F3474" s="4">
        <v>0.303236275911331</v>
      </c>
      <c r="G3474" s="4" t="s">
        <v>6392</v>
      </c>
    </row>
    <row r="3475" spans="1:7">
      <c r="A3475" s="4" t="s">
        <v>55865</v>
      </c>
      <c r="B3475" s="4" t="s">
        <v>55866</v>
      </c>
      <c r="C3475" s="4" t="s">
        <v>3050</v>
      </c>
      <c r="D3475" s="4">
        <v>2</v>
      </c>
      <c r="E3475" s="4" t="s">
        <v>55867</v>
      </c>
      <c r="F3475" s="4">
        <v>0.303236275911331</v>
      </c>
      <c r="G3475" s="4" t="s">
        <v>55868</v>
      </c>
    </row>
    <row r="3476" spans="1:7">
      <c r="A3476" s="4" t="s">
        <v>55869</v>
      </c>
      <c r="B3476" s="4" t="s">
        <v>55870</v>
      </c>
      <c r="C3476" s="4" t="s">
        <v>1124</v>
      </c>
      <c r="D3476" s="4">
        <v>2</v>
      </c>
      <c r="E3476" s="4" t="s">
        <v>55871</v>
      </c>
      <c r="F3476" s="4">
        <v>0.303236275911331</v>
      </c>
      <c r="G3476" s="4" t="s">
        <v>55872</v>
      </c>
    </row>
    <row r="3477" spans="1:7">
      <c r="A3477" s="4" t="s">
        <v>55873</v>
      </c>
      <c r="B3477" s="4" t="s">
        <v>55874</v>
      </c>
      <c r="C3477" s="4" t="s">
        <v>3050</v>
      </c>
      <c r="D3477" s="4">
        <v>2</v>
      </c>
      <c r="E3477" s="4" t="s">
        <v>55875</v>
      </c>
      <c r="F3477" s="4">
        <v>0.303236275911331</v>
      </c>
      <c r="G3477" s="4" t="s">
        <v>55876</v>
      </c>
    </row>
    <row r="3478" spans="1:7">
      <c r="A3478" s="4" t="s">
        <v>55877</v>
      </c>
      <c r="B3478" s="4" t="s">
        <v>55878</v>
      </c>
      <c r="C3478" s="4" t="s">
        <v>3050</v>
      </c>
      <c r="D3478" s="4">
        <v>2</v>
      </c>
      <c r="E3478" s="4" t="s">
        <v>55879</v>
      </c>
      <c r="F3478" s="4">
        <v>0.303236275911331</v>
      </c>
      <c r="G3478" s="4" t="s">
        <v>55880</v>
      </c>
    </row>
    <row r="3479" spans="1:7">
      <c r="A3479" s="4" t="s">
        <v>32651</v>
      </c>
      <c r="B3479" s="4" t="s">
        <v>32652</v>
      </c>
      <c r="C3479" s="4" t="s">
        <v>3050</v>
      </c>
      <c r="D3479" s="4">
        <v>2</v>
      </c>
      <c r="E3479" s="4" t="s">
        <v>32653</v>
      </c>
      <c r="F3479" s="4">
        <v>0.303236275911331</v>
      </c>
      <c r="G3479" s="4" t="s">
        <v>32654</v>
      </c>
    </row>
    <row r="3480" spans="1:7">
      <c r="A3480" s="4" t="s">
        <v>32655</v>
      </c>
      <c r="B3480" s="4" t="s">
        <v>32656</v>
      </c>
      <c r="C3480" s="4" t="s">
        <v>3050</v>
      </c>
      <c r="D3480" s="4">
        <v>2</v>
      </c>
      <c r="E3480" s="4" t="s">
        <v>32657</v>
      </c>
      <c r="F3480" s="4">
        <v>0.303236275911331</v>
      </c>
      <c r="G3480" s="4" t="s">
        <v>32658</v>
      </c>
    </row>
    <row r="3481" spans="1:7">
      <c r="A3481" s="4" t="s">
        <v>32659</v>
      </c>
      <c r="B3481" s="4" t="s">
        <v>32660</v>
      </c>
      <c r="C3481" s="4" t="s">
        <v>3050</v>
      </c>
      <c r="D3481" s="4">
        <v>2</v>
      </c>
      <c r="E3481" s="4" t="s">
        <v>32661</v>
      </c>
      <c r="F3481" s="4">
        <v>0.303236275911331</v>
      </c>
      <c r="G3481" s="4" t="s">
        <v>32662</v>
      </c>
    </row>
    <row r="3482" spans="1:7">
      <c r="A3482" s="4" t="s">
        <v>5847</v>
      </c>
      <c r="B3482" s="4" t="s">
        <v>5848</v>
      </c>
      <c r="C3482" s="4" t="s">
        <v>464</v>
      </c>
      <c r="D3482" s="4">
        <v>44</v>
      </c>
      <c r="E3482" s="4" t="s">
        <v>5849</v>
      </c>
      <c r="F3482" s="4">
        <v>0.301075607538223</v>
      </c>
      <c r="G3482" s="4" t="s">
        <v>5850</v>
      </c>
    </row>
    <row r="3483" spans="1:7">
      <c r="A3483" s="4" t="s">
        <v>13211</v>
      </c>
      <c r="B3483" s="4" t="s">
        <v>13212</v>
      </c>
      <c r="C3483" s="4" t="s">
        <v>464</v>
      </c>
      <c r="D3483" s="4">
        <v>46</v>
      </c>
      <c r="E3483" s="4" t="s">
        <v>13213</v>
      </c>
      <c r="F3483" s="4">
        <v>0.283856809139252</v>
      </c>
      <c r="G3483" s="4" t="s">
        <v>13214</v>
      </c>
    </row>
    <row r="3484" spans="1:7">
      <c r="A3484" s="4" t="s">
        <v>19528</v>
      </c>
      <c r="B3484" s="4" t="s">
        <v>19529</v>
      </c>
      <c r="C3484" s="4" t="s">
        <v>464</v>
      </c>
      <c r="D3484" s="4">
        <v>42</v>
      </c>
      <c r="E3484" s="4" t="s">
        <v>19530</v>
      </c>
      <c r="F3484" s="4">
        <v>0.265523731708527</v>
      </c>
      <c r="G3484" s="4" t="s">
        <v>19531</v>
      </c>
    </row>
    <row r="3485" spans="1:7">
      <c r="A3485" s="4" t="s">
        <v>15395</v>
      </c>
      <c r="B3485" s="4" t="s">
        <v>15396</v>
      </c>
      <c r="C3485" s="4" t="s">
        <v>464</v>
      </c>
      <c r="D3485" s="4">
        <v>47</v>
      </c>
      <c r="E3485" s="4" t="s">
        <v>15397</v>
      </c>
      <c r="F3485" s="4">
        <v>0.252739816904068</v>
      </c>
      <c r="G3485" s="4" t="s">
        <v>15398</v>
      </c>
    </row>
    <row r="3486" spans="1:7">
      <c r="A3486" s="4" t="s">
        <v>19544</v>
      </c>
      <c r="B3486" s="4" t="s">
        <v>19545</v>
      </c>
      <c r="C3486" s="4" t="s">
        <v>464</v>
      </c>
      <c r="D3486" s="4">
        <v>47</v>
      </c>
      <c r="E3486" s="4" t="s">
        <v>19546</v>
      </c>
      <c r="F3486" s="4">
        <v>0.252739816904068</v>
      </c>
      <c r="G3486" s="4" t="s">
        <v>19547</v>
      </c>
    </row>
    <row r="3487" spans="1:7">
      <c r="A3487" s="4" t="s">
        <v>8030</v>
      </c>
      <c r="B3487" s="4" t="s">
        <v>8031</v>
      </c>
      <c r="C3487" s="4" t="s">
        <v>464</v>
      </c>
      <c r="D3487" s="4">
        <v>47</v>
      </c>
      <c r="E3487" s="4" t="s">
        <v>8032</v>
      </c>
      <c r="F3487" s="4">
        <v>0.252739816904068</v>
      </c>
      <c r="G3487" s="4" t="s">
        <v>8033</v>
      </c>
    </row>
    <row r="3488" spans="1:7">
      <c r="A3488" s="4" t="s">
        <v>11287</v>
      </c>
      <c r="B3488" s="4" t="s">
        <v>11288</v>
      </c>
      <c r="C3488" s="4" t="s">
        <v>464</v>
      </c>
      <c r="D3488" s="4">
        <v>46</v>
      </c>
      <c r="E3488" s="4" t="s">
        <v>11289</v>
      </c>
      <c r="F3488" s="4">
        <v>0.252739816904068</v>
      </c>
      <c r="G3488" s="4" t="s">
        <v>11290</v>
      </c>
    </row>
    <row r="3489" spans="1:7">
      <c r="A3489" s="4" t="s">
        <v>427</v>
      </c>
      <c r="B3489" s="4" t="s">
        <v>55881</v>
      </c>
      <c r="C3489" s="4" t="s">
        <v>464</v>
      </c>
      <c r="D3489" s="4">
        <v>46</v>
      </c>
      <c r="E3489" s="4" t="s">
        <v>55882</v>
      </c>
      <c r="F3489" s="4">
        <v>0.252739816904068</v>
      </c>
      <c r="G3489" s="4" t="s">
        <v>55883</v>
      </c>
    </row>
    <row r="3490" spans="1:7">
      <c r="A3490" s="4" t="s">
        <v>19672</v>
      </c>
      <c r="B3490" s="4" t="s">
        <v>19673</v>
      </c>
      <c r="C3490" s="4" t="s">
        <v>464</v>
      </c>
      <c r="D3490" s="4">
        <v>46</v>
      </c>
      <c r="E3490" s="4" t="s">
        <v>19674</v>
      </c>
      <c r="F3490" s="4">
        <v>0.252739816904068</v>
      </c>
      <c r="G3490" s="4" t="s">
        <v>19675</v>
      </c>
    </row>
    <row r="3491" spans="1:7">
      <c r="A3491" s="4" t="s">
        <v>9152</v>
      </c>
      <c r="B3491" s="4" t="s">
        <v>9153</v>
      </c>
      <c r="C3491" s="4" t="s">
        <v>464</v>
      </c>
      <c r="D3491" s="4">
        <v>45</v>
      </c>
      <c r="E3491" s="4" t="s">
        <v>9154</v>
      </c>
      <c r="F3491" s="4">
        <v>0.252739816904068</v>
      </c>
      <c r="G3491" s="4" t="s">
        <v>9155</v>
      </c>
    </row>
    <row r="3492" spans="1:7">
      <c r="A3492" s="4" t="s">
        <v>12966</v>
      </c>
      <c r="B3492" s="4" t="s">
        <v>12967</v>
      </c>
      <c r="C3492" s="4" t="s">
        <v>464</v>
      </c>
      <c r="D3492" s="4">
        <v>44</v>
      </c>
      <c r="E3492" s="4" t="s">
        <v>12968</v>
      </c>
      <c r="F3492" s="4">
        <v>0.252739816904068</v>
      </c>
      <c r="G3492" s="4" t="s">
        <v>12969</v>
      </c>
    </row>
    <row r="3493" spans="1:7">
      <c r="A3493" s="4" t="s">
        <v>301</v>
      </c>
      <c r="B3493" s="4" t="s">
        <v>55884</v>
      </c>
      <c r="C3493" s="4" t="s">
        <v>464</v>
      </c>
      <c r="D3493" s="4">
        <v>44</v>
      </c>
      <c r="E3493" s="4" t="s">
        <v>55885</v>
      </c>
      <c r="F3493" s="4">
        <v>0.252739816904068</v>
      </c>
      <c r="G3493" s="4" t="s">
        <v>55886</v>
      </c>
    </row>
    <row r="3494" spans="1:7">
      <c r="A3494" s="4" t="s">
        <v>10091</v>
      </c>
      <c r="B3494" s="4" t="s">
        <v>10092</v>
      </c>
      <c r="C3494" s="4" t="s">
        <v>464</v>
      </c>
      <c r="D3494" s="4">
        <v>43</v>
      </c>
      <c r="E3494" s="4" t="s">
        <v>10093</v>
      </c>
      <c r="F3494" s="4">
        <v>0.252739816904068</v>
      </c>
      <c r="G3494" s="4" t="s">
        <v>10094</v>
      </c>
    </row>
    <row r="3495" spans="1:7">
      <c r="A3495" s="4" t="s">
        <v>6687</v>
      </c>
      <c r="B3495" s="4" t="s">
        <v>6688</v>
      </c>
      <c r="C3495" s="4" t="s">
        <v>464</v>
      </c>
      <c r="D3495" s="4">
        <v>42</v>
      </c>
      <c r="E3495" s="4" t="s">
        <v>6689</v>
      </c>
      <c r="F3495" s="4">
        <v>0.252739816904068</v>
      </c>
      <c r="G3495" s="4" t="s">
        <v>6690</v>
      </c>
    </row>
    <row r="3496" spans="1:7">
      <c r="A3496" s="4" t="s">
        <v>21496</v>
      </c>
      <c r="B3496" s="4" t="s">
        <v>21497</v>
      </c>
      <c r="C3496" s="4" t="s">
        <v>464</v>
      </c>
      <c r="D3496" s="4">
        <v>42</v>
      </c>
      <c r="E3496" s="4" t="s">
        <v>21498</v>
      </c>
      <c r="F3496" s="4">
        <v>0.252739816904068</v>
      </c>
      <c r="G3496" s="4" t="s">
        <v>21499</v>
      </c>
    </row>
    <row r="3497" spans="1:7">
      <c r="A3497" s="4" t="s">
        <v>23644</v>
      </c>
      <c r="B3497" s="4" t="s">
        <v>23645</v>
      </c>
      <c r="C3497" s="4" t="s">
        <v>464</v>
      </c>
      <c r="D3497" s="4">
        <v>41</v>
      </c>
      <c r="E3497" s="4" t="s">
        <v>23646</v>
      </c>
      <c r="F3497" s="4">
        <v>0.252739816904068</v>
      </c>
      <c r="G3497" s="4" t="s">
        <v>23647</v>
      </c>
    </row>
    <row r="3498" spans="1:7">
      <c r="A3498" s="4" t="s">
        <v>37912</v>
      </c>
      <c r="B3498" s="4" t="s">
        <v>37913</v>
      </c>
      <c r="C3498" s="4" t="s">
        <v>464</v>
      </c>
      <c r="D3498" s="4">
        <v>41</v>
      </c>
      <c r="E3498" s="4" t="s">
        <v>37914</v>
      </c>
      <c r="F3498" s="4">
        <v>0.252739816904068</v>
      </c>
      <c r="G3498" s="4" t="s">
        <v>37915</v>
      </c>
    </row>
    <row r="3499" spans="1:7">
      <c r="A3499" s="4" t="s">
        <v>15891</v>
      </c>
      <c r="B3499" s="4" t="s">
        <v>15892</v>
      </c>
      <c r="C3499" s="4" t="s">
        <v>464</v>
      </c>
      <c r="D3499" s="4">
        <v>40</v>
      </c>
      <c r="E3499" s="4" t="s">
        <v>15893</v>
      </c>
      <c r="F3499" s="4">
        <v>0.252739816904068</v>
      </c>
      <c r="G3499" s="4" t="s">
        <v>15894</v>
      </c>
    </row>
    <row r="3500" spans="1:7">
      <c r="A3500" s="4" t="s">
        <v>31624</v>
      </c>
      <c r="B3500" s="4" t="s">
        <v>31625</v>
      </c>
      <c r="C3500" s="4" t="s">
        <v>464</v>
      </c>
      <c r="D3500" s="4">
        <v>40</v>
      </c>
      <c r="E3500" s="4" t="s">
        <v>31626</v>
      </c>
      <c r="F3500" s="4">
        <v>0.252739816904068</v>
      </c>
      <c r="G3500" s="4" t="s">
        <v>31627</v>
      </c>
    </row>
    <row r="3501" spans="1:7">
      <c r="A3501" s="4" t="s">
        <v>19660</v>
      </c>
      <c r="B3501" s="4" t="s">
        <v>19661</v>
      </c>
      <c r="C3501" s="4" t="s">
        <v>464</v>
      </c>
      <c r="D3501" s="4">
        <v>40</v>
      </c>
      <c r="E3501" s="4" t="s">
        <v>19662</v>
      </c>
      <c r="F3501" s="4">
        <v>0.252739816904068</v>
      </c>
      <c r="G3501" s="4" t="s">
        <v>19663</v>
      </c>
    </row>
    <row r="3502" spans="1:7">
      <c r="A3502" s="4" t="s">
        <v>21715</v>
      </c>
      <c r="B3502" s="4" t="s">
        <v>21716</v>
      </c>
      <c r="C3502" s="4" t="s">
        <v>464</v>
      </c>
      <c r="D3502" s="4">
        <v>40</v>
      </c>
      <c r="E3502" s="4" t="s">
        <v>21717</v>
      </c>
      <c r="F3502" s="4">
        <v>0.252739816904068</v>
      </c>
      <c r="G3502" s="4" t="s">
        <v>21718</v>
      </c>
    </row>
    <row r="3503" spans="1:7">
      <c r="A3503" s="4" t="s">
        <v>55887</v>
      </c>
      <c r="B3503" s="4" t="s">
        <v>55888</v>
      </c>
      <c r="C3503" s="4" t="s">
        <v>464</v>
      </c>
      <c r="D3503" s="4">
        <v>40</v>
      </c>
      <c r="E3503" s="4" t="s">
        <v>55889</v>
      </c>
      <c r="F3503" s="4">
        <v>0.252739816904068</v>
      </c>
      <c r="G3503" s="4" t="s">
        <v>55890</v>
      </c>
    </row>
    <row r="3504" spans="1:7">
      <c r="A3504" s="4" t="s">
        <v>23736</v>
      </c>
      <c r="B3504" s="4" t="s">
        <v>23737</v>
      </c>
      <c r="C3504" s="4" t="s">
        <v>464</v>
      </c>
      <c r="D3504" s="4">
        <v>38</v>
      </c>
      <c r="E3504" s="4" t="s">
        <v>23738</v>
      </c>
      <c r="F3504" s="4">
        <v>0.252739816904068</v>
      </c>
      <c r="G3504" s="4" t="s">
        <v>23739</v>
      </c>
    </row>
    <row r="3505" spans="1:7">
      <c r="A3505" s="4" t="s">
        <v>32830</v>
      </c>
      <c r="B3505" s="4" t="s">
        <v>32831</v>
      </c>
      <c r="C3505" s="4" t="s">
        <v>464</v>
      </c>
      <c r="D3505" s="4">
        <v>38</v>
      </c>
      <c r="E3505" s="4" t="s">
        <v>32832</v>
      </c>
      <c r="F3505" s="4">
        <v>0.252739816904068</v>
      </c>
      <c r="G3505" s="4" t="s">
        <v>32833</v>
      </c>
    </row>
    <row r="3506" spans="1:7">
      <c r="A3506" s="4" t="s">
        <v>31980</v>
      </c>
      <c r="B3506" s="4" t="s">
        <v>31981</v>
      </c>
      <c r="C3506" s="4" t="s">
        <v>464</v>
      </c>
      <c r="D3506" s="4">
        <v>38</v>
      </c>
      <c r="E3506" s="4" t="s">
        <v>31982</v>
      </c>
      <c r="F3506" s="4">
        <v>0.252739816904068</v>
      </c>
      <c r="G3506" s="4" t="s">
        <v>31983</v>
      </c>
    </row>
    <row r="3507" spans="1:7">
      <c r="A3507" s="4" t="s">
        <v>17065</v>
      </c>
      <c r="B3507" s="4" t="s">
        <v>17066</v>
      </c>
      <c r="C3507" s="4" t="s">
        <v>464</v>
      </c>
      <c r="D3507" s="4">
        <v>38</v>
      </c>
      <c r="E3507" s="4" t="s">
        <v>17067</v>
      </c>
      <c r="F3507" s="4">
        <v>0.252739816904068</v>
      </c>
      <c r="G3507" s="4" t="s">
        <v>17068</v>
      </c>
    </row>
    <row r="3508" spans="1:7">
      <c r="A3508" s="4" t="s">
        <v>35238</v>
      </c>
      <c r="B3508" s="4" t="s">
        <v>35239</v>
      </c>
      <c r="C3508" s="4" t="s">
        <v>464</v>
      </c>
      <c r="D3508" s="4">
        <v>37</v>
      </c>
      <c r="E3508" s="4" t="s">
        <v>35240</v>
      </c>
      <c r="F3508" s="4">
        <v>0.252739816904068</v>
      </c>
      <c r="G3508" s="4" t="s">
        <v>35241</v>
      </c>
    </row>
    <row r="3509" spans="1:7">
      <c r="A3509" s="4" t="s">
        <v>42342</v>
      </c>
      <c r="B3509" s="4" t="s">
        <v>42343</v>
      </c>
      <c r="C3509" s="4" t="s">
        <v>464</v>
      </c>
      <c r="D3509" s="4">
        <v>37</v>
      </c>
      <c r="E3509" s="4" t="s">
        <v>42344</v>
      </c>
      <c r="F3509" s="4">
        <v>0.252739816904068</v>
      </c>
      <c r="G3509" s="4" t="s">
        <v>42345</v>
      </c>
    </row>
    <row r="3510" spans="1:7">
      <c r="A3510" s="4" t="s">
        <v>25875</v>
      </c>
      <c r="B3510" s="4" t="s">
        <v>25876</v>
      </c>
      <c r="C3510" s="4" t="s">
        <v>464</v>
      </c>
      <c r="D3510" s="4">
        <v>34</v>
      </c>
      <c r="E3510" s="4" t="s">
        <v>25877</v>
      </c>
      <c r="F3510" s="4">
        <v>0.252739816904068</v>
      </c>
      <c r="G3510" s="4" t="s">
        <v>25878</v>
      </c>
    </row>
    <row r="3511" spans="1:7">
      <c r="A3511" s="4" t="s">
        <v>39191</v>
      </c>
      <c r="B3511" s="4" t="s">
        <v>39192</v>
      </c>
      <c r="C3511" s="4" t="s">
        <v>464</v>
      </c>
      <c r="D3511" s="4">
        <v>34</v>
      </c>
      <c r="E3511" s="4" t="s">
        <v>39193</v>
      </c>
      <c r="F3511" s="4">
        <v>0.252739816904068</v>
      </c>
      <c r="G3511" s="4" t="s">
        <v>39194</v>
      </c>
    </row>
    <row r="3512" spans="1:7">
      <c r="A3512" s="4" t="s">
        <v>55891</v>
      </c>
      <c r="B3512" s="4" t="s">
        <v>55892</v>
      </c>
      <c r="C3512" s="4" t="s">
        <v>464</v>
      </c>
      <c r="D3512" s="4">
        <v>32</v>
      </c>
      <c r="E3512" s="4" t="s">
        <v>55893</v>
      </c>
      <c r="F3512" s="4">
        <v>0.252739816904068</v>
      </c>
      <c r="G3512" s="4" t="s">
        <v>55894</v>
      </c>
    </row>
    <row r="3513" spans="1:7">
      <c r="A3513" s="4" t="s">
        <v>17244</v>
      </c>
      <c r="B3513" s="4" t="s">
        <v>17245</v>
      </c>
      <c r="C3513" s="4" t="s">
        <v>464</v>
      </c>
      <c r="D3513" s="4">
        <v>29</v>
      </c>
      <c r="E3513" s="4" t="s">
        <v>17246</v>
      </c>
      <c r="F3513" s="4">
        <v>0.252739816904068</v>
      </c>
      <c r="G3513" s="4" t="s">
        <v>17247</v>
      </c>
    </row>
    <row r="3514" spans="1:7">
      <c r="A3514" s="4" t="s">
        <v>5756</v>
      </c>
      <c r="B3514" s="4" t="s">
        <v>5757</v>
      </c>
      <c r="C3514" s="4" t="s">
        <v>551</v>
      </c>
      <c r="D3514" s="4">
        <v>24</v>
      </c>
      <c r="E3514" s="4" t="s">
        <v>5758</v>
      </c>
      <c r="F3514" s="4">
        <v>0.252739816904068</v>
      </c>
      <c r="G3514" s="4" t="s">
        <v>5759</v>
      </c>
    </row>
    <row r="3515" spans="1:7">
      <c r="A3515" s="4" t="s">
        <v>11067</v>
      </c>
      <c r="B3515" s="4" t="s">
        <v>11068</v>
      </c>
      <c r="C3515" s="4" t="s">
        <v>551</v>
      </c>
      <c r="D3515" s="4">
        <v>21</v>
      </c>
      <c r="E3515" s="4" t="s">
        <v>11069</v>
      </c>
      <c r="F3515" s="4">
        <v>0.252739816904068</v>
      </c>
      <c r="G3515" s="4" t="s">
        <v>11070</v>
      </c>
    </row>
    <row r="3516" spans="1:7">
      <c r="A3516" s="4" t="s">
        <v>45316</v>
      </c>
      <c r="B3516" s="4" t="s">
        <v>45317</v>
      </c>
      <c r="C3516" s="4" t="s">
        <v>551</v>
      </c>
      <c r="D3516" s="4">
        <v>7</v>
      </c>
      <c r="E3516" s="4" t="s">
        <v>45318</v>
      </c>
      <c r="F3516" s="4">
        <v>0.252739816904068</v>
      </c>
      <c r="G3516" s="4" t="s">
        <v>45319</v>
      </c>
    </row>
    <row r="3517" spans="1:7">
      <c r="A3517" s="4" t="s">
        <v>11458</v>
      </c>
      <c r="B3517" s="4" t="s">
        <v>11459</v>
      </c>
      <c r="C3517" s="4" t="s">
        <v>464</v>
      </c>
      <c r="D3517" s="4">
        <v>45</v>
      </c>
      <c r="E3517" s="4" t="s">
        <v>11460</v>
      </c>
      <c r="F3517" s="4">
        <v>0.245827212929726</v>
      </c>
      <c r="G3517" s="4" t="s">
        <v>11461</v>
      </c>
    </row>
    <row r="3518" spans="1:7">
      <c r="A3518" s="4" t="s">
        <v>21400</v>
      </c>
      <c r="B3518" s="4" t="s">
        <v>21401</v>
      </c>
      <c r="C3518" s="4" t="s">
        <v>464</v>
      </c>
      <c r="D3518" s="4">
        <v>40</v>
      </c>
      <c r="E3518" s="4" t="s">
        <v>21402</v>
      </c>
      <c r="F3518" s="4">
        <v>0.245827212929726</v>
      </c>
      <c r="G3518" s="4" t="s">
        <v>21403</v>
      </c>
    </row>
    <row r="3519" spans="1:7">
      <c r="A3519" s="4" t="s">
        <v>19060</v>
      </c>
      <c r="B3519" s="4" t="s">
        <v>19061</v>
      </c>
      <c r="C3519" s="4" t="s">
        <v>464</v>
      </c>
      <c r="D3519" s="4">
        <v>38</v>
      </c>
      <c r="E3519" s="4" t="s">
        <v>19062</v>
      </c>
      <c r="F3519" s="4">
        <v>0.245827212929726</v>
      </c>
      <c r="G3519" s="4" t="s">
        <v>19063</v>
      </c>
    </row>
    <row r="3520" spans="1:7">
      <c r="A3520" s="4" t="s">
        <v>55895</v>
      </c>
      <c r="B3520" s="4" t="s">
        <v>55896</v>
      </c>
      <c r="C3520" s="4" t="s">
        <v>464</v>
      </c>
      <c r="D3520" s="4">
        <v>33</v>
      </c>
      <c r="E3520" s="4" t="s">
        <v>55897</v>
      </c>
      <c r="F3520" s="4">
        <v>0.245827212929726</v>
      </c>
      <c r="G3520" s="4" t="s">
        <v>55898</v>
      </c>
    </row>
    <row r="3521" spans="1:7">
      <c r="A3521" s="4" t="s">
        <v>10984</v>
      </c>
      <c r="B3521" s="4" t="s">
        <v>10985</v>
      </c>
      <c r="C3521" s="4" t="s">
        <v>464</v>
      </c>
      <c r="D3521" s="4">
        <v>50</v>
      </c>
      <c r="E3521" s="4" t="s">
        <v>10986</v>
      </c>
      <c r="F3521" s="4">
        <v>0.229387193918228</v>
      </c>
      <c r="G3521" s="4" t="s">
        <v>10987</v>
      </c>
    </row>
    <row r="3522" spans="1:7">
      <c r="A3522" s="4" t="s">
        <v>21316</v>
      </c>
      <c r="B3522" s="4" t="s">
        <v>21317</v>
      </c>
      <c r="C3522" s="4" t="s">
        <v>464</v>
      </c>
      <c r="D3522" s="4">
        <v>50</v>
      </c>
      <c r="E3522" s="4" t="s">
        <v>21318</v>
      </c>
      <c r="F3522" s="4">
        <v>0.229387193918228</v>
      </c>
      <c r="G3522" s="4" t="s">
        <v>21319</v>
      </c>
    </row>
    <row r="3523" spans="1:7">
      <c r="A3523" s="4" t="s">
        <v>4512</v>
      </c>
      <c r="B3523" s="4" t="s">
        <v>4513</v>
      </c>
      <c r="C3523" s="4" t="s">
        <v>464</v>
      </c>
      <c r="D3523" s="4">
        <v>49</v>
      </c>
      <c r="E3523" s="4" t="s">
        <v>4514</v>
      </c>
      <c r="F3523" s="4">
        <v>0.229387193918228</v>
      </c>
      <c r="G3523" s="4" t="s">
        <v>4515</v>
      </c>
    </row>
    <row r="3524" spans="1:7">
      <c r="A3524" s="4" t="s">
        <v>288</v>
      </c>
      <c r="B3524" s="4" t="s">
        <v>25192</v>
      </c>
      <c r="C3524" s="4" t="s">
        <v>464</v>
      </c>
      <c r="D3524" s="4">
        <v>49</v>
      </c>
      <c r="E3524" s="4" t="s">
        <v>25193</v>
      </c>
      <c r="F3524" s="4">
        <v>0.229387193918228</v>
      </c>
      <c r="G3524" s="4" t="s">
        <v>25194</v>
      </c>
    </row>
    <row r="3525" spans="1:7">
      <c r="A3525" s="4" t="s">
        <v>17822</v>
      </c>
      <c r="B3525" s="4" t="s">
        <v>17823</v>
      </c>
      <c r="C3525" s="4" t="s">
        <v>464</v>
      </c>
      <c r="D3525" s="4">
        <v>49</v>
      </c>
      <c r="E3525" s="4" t="s">
        <v>17824</v>
      </c>
      <c r="F3525" s="4">
        <v>0.229387193918228</v>
      </c>
      <c r="G3525" s="4" t="s">
        <v>17825</v>
      </c>
    </row>
    <row r="3526" spans="1:7">
      <c r="A3526" s="4" t="s">
        <v>20493</v>
      </c>
      <c r="B3526" s="4" t="s">
        <v>20494</v>
      </c>
      <c r="C3526" s="4" t="s">
        <v>464</v>
      </c>
      <c r="D3526" s="4">
        <v>49</v>
      </c>
      <c r="E3526" s="4" t="s">
        <v>20495</v>
      </c>
      <c r="F3526" s="4">
        <v>0.229387193918228</v>
      </c>
      <c r="G3526" s="4" t="s">
        <v>20496</v>
      </c>
    </row>
    <row r="3527" spans="1:7">
      <c r="A3527" s="4" t="s">
        <v>23440</v>
      </c>
      <c r="B3527" s="4" t="s">
        <v>23441</v>
      </c>
      <c r="C3527" s="4" t="s">
        <v>464</v>
      </c>
      <c r="D3527" s="4">
        <v>49</v>
      </c>
      <c r="E3527" s="4" t="s">
        <v>23442</v>
      </c>
      <c r="F3527" s="4">
        <v>0.229387193918228</v>
      </c>
      <c r="G3527" s="4" t="s">
        <v>23443</v>
      </c>
    </row>
    <row r="3528" spans="1:7">
      <c r="A3528" s="4" t="s">
        <v>28324</v>
      </c>
      <c r="B3528" s="4" t="s">
        <v>28325</v>
      </c>
      <c r="C3528" s="4" t="s">
        <v>464</v>
      </c>
      <c r="D3528" s="4">
        <v>48</v>
      </c>
      <c r="E3528" s="4" t="s">
        <v>28326</v>
      </c>
      <c r="F3528" s="4">
        <v>0.229387193918228</v>
      </c>
      <c r="G3528" s="4" t="s">
        <v>28327</v>
      </c>
    </row>
    <row r="3529" spans="1:7">
      <c r="A3529" s="4" t="s">
        <v>29004</v>
      </c>
      <c r="B3529" s="4" t="s">
        <v>29005</v>
      </c>
      <c r="C3529" s="4" t="s">
        <v>464</v>
      </c>
      <c r="D3529" s="4">
        <v>48</v>
      </c>
      <c r="E3529" s="4" t="s">
        <v>29006</v>
      </c>
      <c r="F3529" s="4">
        <v>0.229387193918228</v>
      </c>
      <c r="G3529" s="4" t="s">
        <v>29007</v>
      </c>
    </row>
    <row r="3530" spans="1:7">
      <c r="A3530" s="4" t="s">
        <v>14744</v>
      </c>
      <c r="B3530" s="4" t="s">
        <v>14745</v>
      </c>
      <c r="C3530" s="4" t="s">
        <v>464</v>
      </c>
      <c r="D3530" s="4">
        <v>48</v>
      </c>
      <c r="E3530" s="4" t="s">
        <v>14746</v>
      </c>
      <c r="F3530" s="4">
        <v>0.229387193918228</v>
      </c>
      <c r="G3530" s="4" t="s">
        <v>14747</v>
      </c>
    </row>
    <row r="3531" spans="1:7">
      <c r="A3531" s="4" t="s">
        <v>15119</v>
      </c>
      <c r="B3531" s="4" t="s">
        <v>15120</v>
      </c>
      <c r="C3531" s="4" t="s">
        <v>464</v>
      </c>
      <c r="D3531" s="4">
        <v>48</v>
      </c>
      <c r="E3531" s="4" t="s">
        <v>15121</v>
      </c>
      <c r="F3531" s="4">
        <v>0.229387193918228</v>
      </c>
      <c r="G3531" s="4" t="s">
        <v>15122</v>
      </c>
    </row>
    <row r="3532" spans="1:7">
      <c r="A3532" s="4" t="s">
        <v>36277</v>
      </c>
      <c r="B3532" s="4" t="s">
        <v>36278</v>
      </c>
      <c r="C3532" s="4" t="s">
        <v>464</v>
      </c>
      <c r="D3532" s="4">
        <v>48</v>
      </c>
      <c r="E3532" s="4" t="s">
        <v>36279</v>
      </c>
      <c r="F3532" s="4">
        <v>0.229387193918228</v>
      </c>
      <c r="G3532" s="4" t="s">
        <v>36280</v>
      </c>
    </row>
    <row r="3533" spans="1:7">
      <c r="A3533" s="4" t="s">
        <v>38579</v>
      </c>
      <c r="B3533" s="4" t="s">
        <v>38580</v>
      </c>
      <c r="C3533" s="4" t="s">
        <v>464</v>
      </c>
      <c r="D3533" s="4">
        <v>48</v>
      </c>
      <c r="E3533" s="4" t="s">
        <v>38581</v>
      </c>
      <c r="F3533" s="4">
        <v>0.229387193918228</v>
      </c>
      <c r="G3533" s="4" t="s">
        <v>38582</v>
      </c>
    </row>
    <row r="3534" spans="1:7">
      <c r="A3534" s="4" t="s">
        <v>23076</v>
      </c>
      <c r="B3534" s="4" t="s">
        <v>23077</v>
      </c>
      <c r="C3534" s="4" t="s">
        <v>464</v>
      </c>
      <c r="D3534" s="4">
        <v>48</v>
      </c>
      <c r="E3534" s="4" t="s">
        <v>23078</v>
      </c>
      <c r="F3534" s="4">
        <v>0.229387193918228</v>
      </c>
      <c r="G3534" s="4" t="s">
        <v>23079</v>
      </c>
    </row>
    <row r="3535" spans="1:7">
      <c r="A3535" s="4" t="s">
        <v>21970</v>
      </c>
      <c r="B3535" s="4" t="s">
        <v>21971</v>
      </c>
      <c r="C3535" s="4" t="s">
        <v>464</v>
      </c>
      <c r="D3535" s="4">
        <v>48</v>
      </c>
      <c r="E3535" s="4" t="s">
        <v>21972</v>
      </c>
      <c r="F3535" s="4">
        <v>0.229387193918228</v>
      </c>
      <c r="G3535" s="4" t="s">
        <v>21973</v>
      </c>
    </row>
    <row r="3536" spans="1:7">
      <c r="A3536" s="4" t="s">
        <v>20969</v>
      </c>
      <c r="B3536" s="4" t="s">
        <v>20970</v>
      </c>
      <c r="C3536" s="4" t="s">
        <v>464</v>
      </c>
      <c r="D3536" s="4">
        <v>48</v>
      </c>
      <c r="E3536" s="4" t="s">
        <v>20971</v>
      </c>
      <c r="F3536" s="4">
        <v>0.229387193918228</v>
      </c>
      <c r="G3536" s="4" t="s">
        <v>20972</v>
      </c>
    </row>
    <row r="3537" spans="1:7">
      <c r="A3537" s="4" t="s">
        <v>4967</v>
      </c>
      <c r="B3537" s="4" t="s">
        <v>4968</v>
      </c>
      <c r="C3537" s="4" t="s">
        <v>464</v>
      </c>
      <c r="D3537" s="4">
        <v>48</v>
      </c>
      <c r="E3537" s="4" t="s">
        <v>4969</v>
      </c>
      <c r="F3537" s="4">
        <v>0.229387193918228</v>
      </c>
      <c r="G3537" s="4" t="s">
        <v>4970</v>
      </c>
    </row>
    <row r="3538" spans="1:7">
      <c r="A3538" s="4" t="s">
        <v>7318</v>
      </c>
      <c r="B3538" s="4" t="s">
        <v>7319</v>
      </c>
      <c r="C3538" s="4" t="s">
        <v>464</v>
      </c>
      <c r="D3538" s="4">
        <v>48</v>
      </c>
      <c r="E3538" s="4" t="s">
        <v>7320</v>
      </c>
      <c r="F3538" s="4">
        <v>0.229387193918228</v>
      </c>
      <c r="G3538" s="4" t="s">
        <v>7321</v>
      </c>
    </row>
    <row r="3539" spans="1:7">
      <c r="A3539" s="4" t="s">
        <v>21862</v>
      </c>
      <c r="B3539" s="4" t="s">
        <v>21863</v>
      </c>
      <c r="C3539" s="4" t="s">
        <v>464</v>
      </c>
      <c r="D3539" s="4">
        <v>48</v>
      </c>
      <c r="E3539" s="4" t="s">
        <v>21864</v>
      </c>
      <c r="F3539" s="4">
        <v>0.229387193918228</v>
      </c>
      <c r="G3539" s="4" t="s">
        <v>21865</v>
      </c>
    </row>
    <row r="3540" spans="1:7">
      <c r="A3540" s="4" t="s">
        <v>37728</v>
      </c>
      <c r="B3540" s="4" t="s">
        <v>37729</v>
      </c>
      <c r="C3540" s="4" t="s">
        <v>464</v>
      </c>
      <c r="D3540" s="4">
        <v>48</v>
      </c>
      <c r="E3540" s="4" t="s">
        <v>37730</v>
      </c>
      <c r="F3540" s="4">
        <v>0.229387193918228</v>
      </c>
      <c r="G3540" s="4" t="s">
        <v>37731</v>
      </c>
    </row>
    <row r="3541" spans="1:7">
      <c r="A3541" s="4" t="s">
        <v>38164</v>
      </c>
      <c r="B3541" s="4" t="s">
        <v>38165</v>
      </c>
      <c r="C3541" s="4" t="s">
        <v>464</v>
      </c>
      <c r="D3541" s="4">
        <v>47</v>
      </c>
      <c r="E3541" s="4" t="s">
        <v>38166</v>
      </c>
      <c r="F3541" s="4">
        <v>0.229387193918228</v>
      </c>
      <c r="G3541" s="4" t="s">
        <v>38167</v>
      </c>
    </row>
    <row r="3542" spans="1:7">
      <c r="A3542" s="4" t="s">
        <v>17994</v>
      </c>
      <c r="B3542" s="4" t="s">
        <v>17995</v>
      </c>
      <c r="C3542" s="4" t="s">
        <v>464</v>
      </c>
      <c r="D3542" s="4">
        <v>47</v>
      </c>
      <c r="E3542" s="4" t="s">
        <v>17996</v>
      </c>
      <c r="F3542" s="4">
        <v>0.229387193918228</v>
      </c>
      <c r="G3542" s="4" t="s">
        <v>17997</v>
      </c>
    </row>
    <row r="3543" spans="1:7">
      <c r="A3543" s="4" t="s">
        <v>2710</v>
      </c>
      <c r="B3543" s="4" t="s">
        <v>2711</v>
      </c>
      <c r="C3543" s="4" t="s">
        <v>464</v>
      </c>
      <c r="D3543" s="4">
        <v>47</v>
      </c>
      <c r="E3543" s="4" t="s">
        <v>2712</v>
      </c>
      <c r="F3543" s="4">
        <v>0.229387193918228</v>
      </c>
      <c r="G3543" s="4" t="s">
        <v>2713</v>
      </c>
    </row>
    <row r="3544" spans="1:7">
      <c r="A3544" s="4" t="s">
        <v>30992</v>
      </c>
      <c r="B3544" s="4" t="s">
        <v>30993</v>
      </c>
      <c r="C3544" s="4" t="s">
        <v>464</v>
      </c>
      <c r="D3544" s="4">
        <v>47</v>
      </c>
      <c r="E3544" s="4" t="s">
        <v>30994</v>
      </c>
      <c r="F3544" s="4">
        <v>0.229387193918228</v>
      </c>
      <c r="G3544" s="4" t="s">
        <v>30995</v>
      </c>
    </row>
    <row r="3545" spans="1:7">
      <c r="A3545" s="4" t="s">
        <v>16910</v>
      </c>
      <c r="B3545" s="4" t="s">
        <v>16911</v>
      </c>
      <c r="C3545" s="4" t="s">
        <v>464</v>
      </c>
      <c r="D3545" s="4">
        <v>47</v>
      </c>
      <c r="E3545" s="4" t="s">
        <v>16912</v>
      </c>
      <c r="F3545" s="4">
        <v>0.229387193918228</v>
      </c>
      <c r="G3545" s="4" t="s">
        <v>16913</v>
      </c>
    </row>
    <row r="3546" spans="1:7">
      <c r="A3546" s="4" t="s">
        <v>11784</v>
      </c>
      <c r="B3546" s="4" t="s">
        <v>11785</v>
      </c>
      <c r="C3546" s="4" t="s">
        <v>464</v>
      </c>
      <c r="D3546" s="4">
        <v>47</v>
      </c>
      <c r="E3546" s="4" t="s">
        <v>11786</v>
      </c>
      <c r="F3546" s="4">
        <v>0.229387193918228</v>
      </c>
      <c r="G3546" s="4" t="s">
        <v>11787</v>
      </c>
    </row>
    <row r="3547" spans="1:7">
      <c r="A3547" s="4" t="s">
        <v>11275</v>
      </c>
      <c r="B3547" s="4" t="s">
        <v>11276</v>
      </c>
      <c r="C3547" s="4" t="s">
        <v>464</v>
      </c>
      <c r="D3547" s="4">
        <v>47</v>
      </c>
      <c r="E3547" s="4" t="s">
        <v>11277</v>
      </c>
      <c r="F3547" s="4">
        <v>0.229387193918228</v>
      </c>
      <c r="G3547" s="4" t="s">
        <v>11278</v>
      </c>
    </row>
    <row r="3548" spans="1:7">
      <c r="A3548" s="4" t="s">
        <v>21647</v>
      </c>
      <c r="B3548" s="4" t="s">
        <v>21648</v>
      </c>
      <c r="C3548" s="4" t="s">
        <v>464</v>
      </c>
      <c r="D3548" s="4">
        <v>47</v>
      </c>
      <c r="E3548" s="4" t="s">
        <v>21649</v>
      </c>
      <c r="F3548" s="4">
        <v>0.229387193918228</v>
      </c>
      <c r="G3548" s="4" t="s">
        <v>21650</v>
      </c>
    </row>
    <row r="3549" spans="1:7">
      <c r="A3549" s="4" t="s">
        <v>9013</v>
      </c>
      <c r="B3549" s="4" t="s">
        <v>9014</v>
      </c>
      <c r="C3549" s="4" t="s">
        <v>464</v>
      </c>
      <c r="D3549" s="4">
        <v>47</v>
      </c>
      <c r="E3549" s="4" t="s">
        <v>9015</v>
      </c>
      <c r="F3549" s="4">
        <v>0.229387193918228</v>
      </c>
      <c r="G3549" s="4" t="s">
        <v>9016</v>
      </c>
    </row>
    <row r="3550" spans="1:7">
      <c r="A3550" s="4" t="s">
        <v>16559</v>
      </c>
      <c r="B3550" s="4" t="s">
        <v>16560</v>
      </c>
      <c r="C3550" s="4" t="s">
        <v>464</v>
      </c>
      <c r="D3550" s="4">
        <v>47</v>
      </c>
      <c r="E3550" s="4" t="s">
        <v>16561</v>
      </c>
      <c r="F3550" s="4">
        <v>0.229387193918228</v>
      </c>
      <c r="G3550" s="4" t="s">
        <v>16562</v>
      </c>
    </row>
    <row r="3551" spans="1:7">
      <c r="A3551" s="4" t="s">
        <v>11119</v>
      </c>
      <c r="B3551" s="4" t="s">
        <v>11120</v>
      </c>
      <c r="C3551" s="4" t="s">
        <v>464</v>
      </c>
      <c r="D3551" s="4">
        <v>47</v>
      </c>
      <c r="E3551" s="4" t="s">
        <v>11121</v>
      </c>
      <c r="F3551" s="4">
        <v>0.229387193918228</v>
      </c>
      <c r="G3551" s="4" t="s">
        <v>11122</v>
      </c>
    </row>
    <row r="3552" spans="1:7">
      <c r="A3552" s="4" t="s">
        <v>28112</v>
      </c>
      <c r="B3552" s="4" t="s">
        <v>28113</v>
      </c>
      <c r="C3552" s="4" t="s">
        <v>464</v>
      </c>
      <c r="D3552" s="4">
        <v>47</v>
      </c>
      <c r="E3552" s="4" t="s">
        <v>28114</v>
      </c>
      <c r="F3552" s="4">
        <v>0.229387193918228</v>
      </c>
      <c r="G3552" s="4" t="s">
        <v>28115</v>
      </c>
    </row>
    <row r="3553" spans="1:7">
      <c r="A3553" s="4" t="s">
        <v>4975</v>
      </c>
      <c r="B3553" s="4" t="s">
        <v>4976</v>
      </c>
      <c r="C3553" s="4" t="s">
        <v>464</v>
      </c>
      <c r="D3553" s="4">
        <v>46</v>
      </c>
      <c r="E3553" s="4" t="s">
        <v>4977</v>
      </c>
      <c r="F3553" s="4">
        <v>0.229387193918228</v>
      </c>
      <c r="G3553" s="4" t="s">
        <v>4978</v>
      </c>
    </row>
    <row r="3554" spans="1:7">
      <c r="A3554" s="4" t="s">
        <v>16063</v>
      </c>
      <c r="B3554" s="4" t="s">
        <v>16064</v>
      </c>
      <c r="C3554" s="4" t="s">
        <v>464</v>
      </c>
      <c r="D3554" s="4">
        <v>46</v>
      </c>
      <c r="E3554" s="4" t="s">
        <v>16065</v>
      </c>
      <c r="F3554" s="4">
        <v>0.229387193918228</v>
      </c>
      <c r="G3554" s="4" t="s">
        <v>16066</v>
      </c>
    </row>
    <row r="3555" spans="1:7">
      <c r="A3555" s="4" t="s">
        <v>22225</v>
      </c>
      <c r="B3555" s="4" t="s">
        <v>22226</v>
      </c>
      <c r="C3555" s="4" t="s">
        <v>464</v>
      </c>
      <c r="D3555" s="4">
        <v>46</v>
      </c>
      <c r="E3555" s="4" t="s">
        <v>22227</v>
      </c>
      <c r="F3555" s="4">
        <v>0.229387193918228</v>
      </c>
      <c r="G3555" s="4" t="s">
        <v>22228</v>
      </c>
    </row>
    <row r="3556" spans="1:7">
      <c r="A3556" s="4" t="s">
        <v>4150</v>
      </c>
      <c r="B3556" s="4" t="s">
        <v>4151</v>
      </c>
      <c r="C3556" s="4" t="s">
        <v>464</v>
      </c>
      <c r="D3556" s="4">
        <v>46</v>
      </c>
      <c r="E3556" s="4" t="s">
        <v>4152</v>
      </c>
      <c r="F3556" s="4">
        <v>0.229387193918228</v>
      </c>
      <c r="G3556" s="4" t="s">
        <v>4153</v>
      </c>
    </row>
    <row r="3557" spans="1:7">
      <c r="A3557" s="4" t="s">
        <v>2556</v>
      </c>
      <c r="B3557" s="4" t="s">
        <v>2557</v>
      </c>
      <c r="C3557" s="4" t="s">
        <v>464</v>
      </c>
      <c r="D3557" s="4">
        <v>46</v>
      </c>
      <c r="E3557" s="4" t="s">
        <v>2558</v>
      </c>
      <c r="F3557" s="4">
        <v>0.229387193918228</v>
      </c>
      <c r="G3557" s="4" t="s">
        <v>2559</v>
      </c>
    </row>
    <row r="3558" spans="1:7">
      <c r="A3558" s="4" t="s">
        <v>26303</v>
      </c>
      <c r="B3558" s="4" t="s">
        <v>26304</v>
      </c>
      <c r="C3558" s="4" t="s">
        <v>464</v>
      </c>
      <c r="D3558" s="4">
        <v>46</v>
      </c>
      <c r="E3558" s="4" t="s">
        <v>26305</v>
      </c>
      <c r="F3558" s="4">
        <v>0.229387193918228</v>
      </c>
      <c r="G3558" s="4" t="s">
        <v>26306</v>
      </c>
    </row>
    <row r="3559" spans="1:7">
      <c r="A3559" s="4" t="s">
        <v>287</v>
      </c>
      <c r="B3559" s="4" t="s">
        <v>17687</v>
      </c>
      <c r="C3559" s="4" t="s">
        <v>464</v>
      </c>
      <c r="D3559" s="4">
        <v>46</v>
      </c>
      <c r="E3559" s="4" t="s">
        <v>17688</v>
      </c>
      <c r="F3559" s="4">
        <v>0.229387193918228</v>
      </c>
      <c r="G3559" s="4" t="s">
        <v>17689</v>
      </c>
    </row>
    <row r="3560" spans="1:7">
      <c r="A3560" s="4" t="s">
        <v>9621</v>
      </c>
      <c r="B3560" s="4" t="s">
        <v>9622</v>
      </c>
      <c r="C3560" s="4" t="s">
        <v>464</v>
      </c>
      <c r="D3560" s="4">
        <v>46</v>
      </c>
      <c r="E3560" s="4" t="s">
        <v>9623</v>
      </c>
      <c r="F3560" s="4">
        <v>0.229387193918228</v>
      </c>
      <c r="G3560" s="4" t="s">
        <v>9624</v>
      </c>
    </row>
    <row r="3561" spans="1:7">
      <c r="A3561" s="4" t="s">
        <v>17387</v>
      </c>
      <c r="B3561" s="4" t="s">
        <v>17388</v>
      </c>
      <c r="C3561" s="4" t="s">
        <v>464</v>
      </c>
      <c r="D3561" s="4">
        <v>46</v>
      </c>
      <c r="E3561" s="4" t="s">
        <v>17389</v>
      </c>
      <c r="F3561" s="4">
        <v>0.229387193918228</v>
      </c>
      <c r="G3561" s="4" t="s">
        <v>17390</v>
      </c>
    </row>
    <row r="3562" spans="1:7">
      <c r="A3562" s="4" t="s">
        <v>26909</v>
      </c>
      <c r="B3562" s="4" t="s">
        <v>26910</v>
      </c>
      <c r="C3562" s="4" t="s">
        <v>464</v>
      </c>
      <c r="D3562" s="4">
        <v>46</v>
      </c>
      <c r="E3562" s="4" t="s">
        <v>26911</v>
      </c>
      <c r="F3562" s="4">
        <v>0.229387193918228</v>
      </c>
      <c r="G3562" s="4" t="s">
        <v>26912</v>
      </c>
    </row>
    <row r="3563" spans="1:7">
      <c r="A3563" s="4" t="s">
        <v>20146</v>
      </c>
      <c r="B3563" s="4" t="s">
        <v>20147</v>
      </c>
      <c r="C3563" s="4" t="s">
        <v>464</v>
      </c>
      <c r="D3563" s="4">
        <v>46</v>
      </c>
      <c r="E3563" s="4" t="s">
        <v>20148</v>
      </c>
      <c r="F3563" s="4">
        <v>0.229387193918228</v>
      </c>
      <c r="G3563" s="4" t="s">
        <v>20149</v>
      </c>
    </row>
    <row r="3564" spans="1:7">
      <c r="A3564" s="4" t="s">
        <v>5958</v>
      </c>
      <c r="B3564" s="4" t="s">
        <v>5959</v>
      </c>
      <c r="C3564" s="4" t="s">
        <v>464</v>
      </c>
      <c r="D3564" s="4">
        <v>46</v>
      </c>
      <c r="E3564" s="4" t="s">
        <v>5960</v>
      </c>
      <c r="F3564" s="4">
        <v>0.229387193918228</v>
      </c>
      <c r="G3564" s="4" t="s">
        <v>5961</v>
      </c>
    </row>
    <row r="3565" spans="1:7">
      <c r="A3565" s="4" t="s">
        <v>20749</v>
      </c>
      <c r="B3565" s="4" t="s">
        <v>20750</v>
      </c>
      <c r="C3565" s="4" t="s">
        <v>464</v>
      </c>
      <c r="D3565" s="4">
        <v>46</v>
      </c>
      <c r="E3565" s="4" t="s">
        <v>20751</v>
      </c>
      <c r="F3565" s="4">
        <v>0.229387193918228</v>
      </c>
      <c r="G3565" s="4" t="s">
        <v>20752</v>
      </c>
    </row>
    <row r="3566" spans="1:7">
      <c r="A3566" s="4" t="s">
        <v>35646</v>
      </c>
      <c r="B3566" s="4" t="s">
        <v>35647</v>
      </c>
      <c r="C3566" s="4" t="s">
        <v>464</v>
      </c>
      <c r="D3566" s="4">
        <v>46</v>
      </c>
      <c r="E3566" s="4" t="s">
        <v>35648</v>
      </c>
      <c r="F3566" s="4">
        <v>0.229387193918228</v>
      </c>
      <c r="G3566" s="4" t="s">
        <v>35649</v>
      </c>
    </row>
    <row r="3567" spans="1:7">
      <c r="A3567" s="4" t="s">
        <v>4620</v>
      </c>
      <c r="B3567" s="4" t="s">
        <v>4621</v>
      </c>
      <c r="C3567" s="4" t="s">
        <v>464</v>
      </c>
      <c r="D3567" s="4">
        <v>46</v>
      </c>
      <c r="E3567" s="4" t="s">
        <v>4622</v>
      </c>
      <c r="F3567" s="4">
        <v>0.229387193918228</v>
      </c>
      <c r="G3567" s="4" t="s">
        <v>4623</v>
      </c>
    </row>
    <row r="3568" spans="1:7">
      <c r="A3568" s="4" t="s">
        <v>11756</v>
      </c>
      <c r="B3568" s="4" t="s">
        <v>11757</v>
      </c>
      <c r="C3568" s="4" t="s">
        <v>464</v>
      </c>
      <c r="D3568" s="4">
        <v>46</v>
      </c>
      <c r="E3568" s="4" t="s">
        <v>11758</v>
      </c>
      <c r="F3568" s="4">
        <v>0.229387193918228</v>
      </c>
      <c r="G3568" s="4" t="s">
        <v>11759</v>
      </c>
    </row>
    <row r="3569" spans="1:7">
      <c r="A3569" s="4" t="s">
        <v>10246</v>
      </c>
      <c r="B3569" s="4" t="s">
        <v>10247</v>
      </c>
      <c r="C3569" s="4" t="s">
        <v>464</v>
      </c>
      <c r="D3569" s="4">
        <v>46</v>
      </c>
      <c r="E3569" s="4" t="s">
        <v>10248</v>
      </c>
      <c r="F3569" s="4">
        <v>0.229387193918228</v>
      </c>
      <c r="G3569" s="4" t="s">
        <v>10249</v>
      </c>
    </row>
    <row r="3570" spans="1:7">
      <c r="A3570" s="4" t="s">
        <v>24558</v>
      </c>
      <c r="B3570" s="4" t="s">
        <v>24559</v>
      </c>
      <c r="C3570" s="4" t="s">
        <v>464</v>
      </c>
      <c r="D3570" s="4">
        <v>46</v>
      </c>
      <c r="E3570" s="4" t="s">
        <v>24560</v>
      </c>
      <c r="F3570" s="4">
        <v>0.229387193918228</v>
      </c>
      <c r="G3570" s="4" t="s">
        <v>24561</v>
      </c>
    </row>
    <row r="3571" spans="1:7">
      <c r="A3571" s="4" t="s">
        <v>6325</v>
      </c>
      <c r="B3571" s="4" t="s">
        <v>6326</v>
      </c>
      <c r="C3571" s="4" t="s">
        <v>464</v>
      </c>
      <c r="D3571" s="4">
        <v>46</v>
      </c>
      <c r="E3571" s="4" t="s">
        <v>6327</v>
      </c>
      <c r="F3571" s="4">
        <v>0.229387193918228</v>
      </c>
      <c r="G3571" s="4" t="s">
        <v>6328</v>
      </c>
    </row>
    <row r="3572" spans="1:7">
      <c r="A3572" s="4" t="s">
        <v>17583</v>
      </c>
      <c r="B3572" s="4" t="s">
        <v>17584</v>
      </c>
      <c r="C3572" s="4" t="s">
        <v>464</v>
      </c>
      <c r="D3572" s="4">
        <v>46</v>
      </c>
      <c r="E3572" s="4" t="s">
        <v>17585</v>
      </c>
      <c r="F3572" s="4">
        <v>0.229387193918228</v>
      </c>
      <c r="G3572" s="4" t="s">
        <v>17586</v>
      </c>
    </row>
    <row r="3573" spans="1:7">
      <c r="A3573" s="4" t="s">
        <v>12724</v>
      </c>
      <c r="B3573" s="4" t="s">
        <v>12725</v>
      </c>
      <c r="C3573" s="4" t="s">
        <v>464</v>
      </c>
      <c r="D3573" s="4">
        <v>46</v>
      </c>
      <c r="E3573" s="4" t="s">
        <v>12726</v>
      </c>
      <c r="F3573" s="4">
        <v>0.229387193918228</v>
      </c>
      <c r="G3573" s="4" t="s">
        <v>12727</v>
      </c>
    </row>
    <row r="3574" spans="1:7">
      <c r="A3574" s="4" t="s">
        <v>12062</v>
      </c>
      <c r="B3574" s="4" t="s">
        <v>12063</v>
      </c>
      <c r="C3574" s="4" t="s">
        <v>464</v>
      </c>
      <c r="D3574" s="4">
        <v>46</v>
      </c>
      <c r="E3574" s="4" t="s">
        <v>12064</v>
      </c>
      <c r="F3574" s="4">
        <v>0.229387193918228</v>
      </c>
      <c r="G3574" s="4" t="s">
        <v>12065</v>
      </c>
    </row>
    <row r="3575" spans="1:7">
      <c r="A3575" s="4" t="s">
        <v>26475</v>
      </c>
      <c r="B3575" s="4" t="s">
        <v>26476</v>
      </c>
      <c r="C3575" s="4" t="s">
        <v>464</v>
      </c>
      <c r="D3575" s="4">
        <v>46</v>
      </c>
      <c r="E3575" s="4" t="s">
        <v>26477</v>
      </c>
      <c r="F3575" s="4">
        <v>0.229387193918228</v>
      </c>
      <c r="G3575" s="4" t="s">
        <v>26478</v>
      </c>
    </row>
    <row r="3576" spans="1:7">
      <c r="A3576" s="4" t="s">
        <v>6237</v>
      </c>
      <c r="B3576" s="4" t="s">
        <v>6238</v>
      </c>
      <c r="C3576" s="4" t="s">
        <v>464</v>
      </c>
      <c r="D3576" s="4">
        <v>46</v>
      </c>
      <c r="E3576" s="4" t="s">
        <v>6239</v>
      </c>
      <c r="F3576" s="4">
        <v>0.229387193918228</v>
      </c>
      <c r="G3576" s="4" t="s">
        <v>6240</v>
      </c>
    </row>
    <row r="3577" spans="1:7">
      <c r="A3577" s="4" t="s">
        <v>7583</v>
      </c>
      <c r="B3577" s="4" t="s">
        <v>7584</v>
      </c>
      <c r="C3577" s="4" t="s">
        <v>464</v>
      </c>
      <c r="D3577" s="4">
        <v>46</v>
      </c>
      <c r="E3577" s="4" t="s">
        <v>7585</v>
      </c>
      <c r="F3577" s="4">
        <v>0.229387193918228</v>
      </c>
      <c r="G3577" s="4" t="s">
        <v>7586</v>
      </c>
    </row>
    <row r="3578" spans="1:7">
      <c r="A3578" s="4" t="s">
        <v>3140</v>
      </c>
      <c r="B3578" s="4" t="s">
        <v>3141</v>
      </c>
      <c r="C3578" s="4" t="s">
        <v>464</v>
      </c>
      <c r="D3578" s="4">
        <v>45</v>
      </c>
      <c r="E3578" s="4" t="s">
        <v>3142</v>
      </c>
      <c r="F3578" s="4">
        <v>0.229387193918228</v>
      </c>
      <c r="G3578" s="4" t="s">
        <v>3143</v>
      </c>
    </row>
    <row r="3579" spans="1:7">
      <c r="A3579" s="4" t="s">
        <v>18713</v>
      </c>
      <c r="B3579" s="4" t="s">
        <v>18714</v>
      </c>
      <c r="C3579" s="4" t="s">
        <v>464</v>
      </c>
      <c r="D3579" s="4">
        <v>45</v>
      </c>
      <c r="E3579" s="4" t="s">
        <v>18715</v>
      </c>
      <c r="F3579" s="4">
        <v>0.229387193918228</v>
      </c>
      <c r="G3579" s="4" t="s">
        <v>18716</v>
      </c>
    </row>
    <row r="3580" spans="1:7">
      <c r="A3580" s="4" t="s">
        <v>11962</v>
      </c>
      <c r="B3580" s="4" t="s">
        <v>11963</v>
      </c>
      <c r="C3580" s="4" t="s">
        <v>464</v>
      </c>
      <c r="D3580" s="4">
        <v>45</v>
      </c>
      <c r="E3580" s="4" t="s">
        <v>11964</v>
      </c>
      <c r="F3580" s="4">
        <v>0.229387193918228</v>
      </c>
      <c r="G3580" s="4" t="s">
        <v>11965</v>
      </c>
    </row>
    <row r="3581" spans="1:7">
      <c r="A3581" s="4" t="s">
        <v>16091</v>
      </c>
      <c r="B3581" s="4" t="s">
        <v>16092</v>
      </c>
      <c r="C3581" s="4" t="s">
        <v>464</v>
      </c>
      <c r="D3581" s="4">
        <v>45</v>
      </c>
      <c r="E3581" s="4" t="s">
        <v>16093</v>
      </c>
      <c r="F3581" s="4">
        <v>0.229387193918228</v>
      </c>
      <c r="G3581" s="4" t="s">
        <v>16094</v>
      </c>
    </row>
    <row r="3582" spans="1:7">
      <c r="A3582" s="4" t="s">
        <v>12122</v>
      </c>
      <c r="B3582" s="4" t="s">
        <v>12123</v>
      </c>
      <c r="C3582" s="4" t="s">
        <v>464</v>
      </c>
      <c r="D3582" s="4">
        <v>45</v>
      </c>
      <c r="E3582" s="4" t="s">
        <v>12124</v>
      </c>
      <c r="F3582" s="4">
        <v>0.229387193918228</v>
      </c>
      <c r="G3582" s="4" t="s">
        <v>12125</v>
      </c>
    </row>
    <row r="3583" spans="1:7">
      <c r="A3583" s="4" t="s">
        <v>10318</v>
      </c>
      <c r="B3583" s="4" t="s">
        <v>10319</v>
      </c>
      <c r="C3583" s="4" t="s">
        <v>464</v>
      </c>
      <c r="D3583" s="4">
        <v>45</v>
      </c>
      <c r="E3583" s="4" t="s">
        <v>10320</v>
      </c>
      <c r="F3583" s="4">
        <v>0.229387193918228</v>
      </c>
      <c r="G3583" s="4" t="s">
        <v>10321</v>
      </c>
    </row>
    <row r="3584" spans="1:7">
      <c r="A3584" s="4" t="s">
        <v>15783</v>
      </c>
      <c r="B3584" s="4" t="s">
        <v>15784</v>
      </c>
      <c r="C3584" s="4" t="s">
        <v>464</v>
      </c>
      <c r="D3584" s="4">
        <v>45</v>
      </c>
      <c r="E3584" s="4" t="s">
        <v>15785</v>
      </c>
      <c r="F3584" s="4">
        <v>0.229387193918228</v>
      </c>
      <c r="G3584" s="4" t="s">
        <v>15786</v>
      </c>
    </row>
    <row r="3585" spans="1:7">
      <c r="A3585" s="4" t="s">
        <v>23724</v>
      </c>
      <c r="B3585" s="4" t="s">
        <v>23725</v>
      </c>
      <c r="C3585" s="4" t="s">
        <v>464</v>
      </c>
      <c r="D3585" s="4">
        <v>45</v>
      </c>
      <c r="E3585" s="4" t="s">
        <v>23726</v>
      </c>
      <c r="F3585" s="4">
        <v>0.229387193918228</v>
      </c>
      <c r="G3585" s="4" t="s">
        <v>23727</v>
      </c>
    </row>
    <row r="3586" spans="1:7">
      <c r="A3586" s="4" t="s">
        <v>2529</v>
      </c>
      <c r="B3586" s="4" t="s">
        <v>2530</v>
      </c>
      <c r="C3586" s="4" t="s">
        <v>464</v>
      </c>
      <c r="D3586" s="4">
        <v>45</v>
      </c>
      <c r="E3586" s="4" t="s">
        <v>2531</v>
      </c>
      <c r="F3586" s="4">
        <v>0.229387193918228</v>
      </c>
      <c r="G3586" s="4" t="s">
        <v>2532</v>
      </c>
    </row>
    <row r="3587" spans="1:7">
      <c r="A3587" s="4" t="s">
        <v>1775</v>
      </c>
      <c r="B3587" s="4" t="s">
        <v>1776</v>
      </c>
      <c r="C3587" s="4" t="s">
        <v>464</v>
      </c>
      <c r="D3587" s="4">
        <v>45</v>
      </c>
      <c r="E3587" s="4" t="s">
        <v>1777</v>
      </c>
      <c r="F3587" s="4">
        <v>0.229387193918228</v>
      </c>
      <c r="G3587" s="4" t="s">
        <v>1778</v>
      </c>
    </row>
    <row r="3588" spans="1:7">
      <c r="A3588" s="4" t="s">
        <v>6639</v>
      </c>
      <c r="B3588" s="4" t="s">
        <v>6640</v>
      </c>
      <c r="C3588" s="4" t="s">
        <v>464</v>
      </c>
      <c r="D3588" s="4">
        <v>45</v>
      </c>
      <c r="E3588" s="4" t="s">
        <v>6641</v>
      </c>
      <c r="F3588" s="4">
        <v>0.229387193918228</v>
      </c>
      <c r="G3588" s="4" t="s">
        <v>6642</v>
      </c>
    </row>
    <row r="3589" spans="1:7">
      <c r="A3589" s="4" t="s">
        <v>39418</v>
      </c>
      <c r="B3589" s="4" t="s">
        <v>39419</v>
      </c>
      <c r="C3589" s="4" t="s">
        <v>464</v>
      </c>
      <c r="D3589" s="4">
        <v>45</v>
      </c>
      <c r="E3589" s="4" t="s">
        <v>39420</v>
      </c>
      <c r="F3589" s="4">
        <v>0.229387193918228</v>
      </c>
      <c r="G3589" s="4" t="s">
        <v>39421</v>
      </c>
    </row>
    <row r="3590" spans="1:7">
      <c r="A3590" s="4" t="s">
        <v>13022</v>
      </c>
      <c r="B3590" s="4" t="s">
        <v>13023</v>
      </c>
      <c r="C3590" s="4" t="s">
        <v>464</v>
      </c>
      <c r="D3590" s="4">
        <v>45</v>
      </c>
      <c r="E3590" s="4" t="s">
        <v>13024</v>
      </c>
      <c r="F3590" s="4">
        <v>0.229387193918228</v>
      </c>
      <c r="G3590" s="4" t="s">
        <v>13025</v>
      </c>
    </row>
    <row r="3591" spans="1:7">
      <c r="A3591" s="4" t="s">
        <v>41970</v>
      </c>
      <c r="B3591" s="4" t="s">
        <v>41971</v>
      </c>
      <c r="C3591" s="4" t="s">
        <v>464</v>
      </c>
      <c r="D3591" s="4">
        <v>45</v>
      </c>
      <c r="E3591" s="4" t="s">
        <v>41972</v>
      </c>
      <c r="F3591" s="4">
        <v>0.229387193918228</v>
      </c>
      <c r="G3591" s="4" t="s">
        <v>41973</v>
      </c>
    </row>
    <row r="3592" spans="1:7">
      <c r="A3592" s="4" t="s">
        <v>11931</v>
      </c>
      <c r="B3592" s="4" t="s">
        <v>11932</v>
      </c>
      <c r="C3592" s="4" t="s">
        <v>464</v>
      </c>
      <c r="D3592" s="4">
        <v>45</v>
      </c>
      <c r="E3592" s="4" t="s">
        <v>11933</v>
      </c>
      <c r="F3592" s="4">
        <v>0.229387193918228</v>
      </c>
      <c r="G3592" s="4" t="s">
        <v>11934</v>
      </c>
    </row>
    <row r="3593" spans="1:7">
      <c r="A3593" s="4" t="s">
        <v>8388</v>
      </c>
      <c r="B3593" s="4" t="s">
        <v>8389</v>
      </c>
      <c r="C3593" s="4" t="s">
        <v>464</v>
      </c>
      <c r="D3593" s="4">
        <v>45</v>
      </c>
      <c r="E3593" s="4" t="s">
        <v>8390</v>
      </c>
      <c r="F3593" s="4">
        <v>0.229387193918228</v>
      </c>
      <c r="G3593" s="4" t="s">
        <v>8391</v>
      </c>
    </row>
    <row r="3594" spans="1:7">
      <c r="A3594" s="4" t="s">
        <v>3725</v>
      </c>
      <c r="B3594" s="4" t="s">
        <v>3726</v>
      </c>
      <c r="C3594" s="4" t="s">
        <v>464</v>
      </c>
      <c r="D3594" s="4">
        <v>45</v>
      </c>
      <c r="E3594" s="4" t="s">
        <v>3727</v>
      </c>
      <c r="F3594" s="4">
        <v>0.229387193918228</v>
      </c>
      <c r="G3594" s="4" t="s">
        <v>3728</v>
      </c>
    </row>
    <row r="3595" spans="1:7">
      <c r="A3595" s="4" t="s">
        <v>26243</v>
      </c>
      <c r="B3595" s="4" t="s">
        <v>26244</v>
      </c>
      <c r="C3595" s="4" t="s">
        <v>464</v>
      </c>
      <c r="D3595" s="4">
        <v>45</v>
      </c>
      <c r="E3595" s="4" t="s">
        <v>26245</v>
      </c>
      <c r="F3595" s="4">
        <v>0.229387193918228</v>
      </c>
      <c r="G3595" s="4" t="s">
        <v>26246</v>
      </c>
    </row>
    <row r="3596" spans="1:7">
      <c r="A3596" s="4" t="s">
        <v>30190</v>
      </c>
      <c r="B3596" s="4" t="s">
        <v>30191</v>
      </c>
      <c r="C3596" s="4" t="s">
        <v>464</v>
      </c>
      <c r="D3596" s="4">
        <v>45</v>
      </c>
      <c r="E3596" s="4" t="s">
        <v>30192</v>
      </c>
      <c r="F3596" s="4">
        <v>0.229387193918228</v>
      </c>
      <c r="G3596" s="4" t="s">
        <v>30193</v>
      </c>
    </row>
    <row r="3597" spans="1:7">
      <c r="A3597" s="4" t="s">
        <v>13258</v>
      </c>
      <c r="B3597" s="4" t="s">
        <v>13259</v>
      </c>
      <c r="C3597" s="4" t="s">
        <v>464</v>
      </c>
      <c r="D3597" s="4">
        <v>45</v>
      </c>
      <c r="E3597" s="4" t="s">
        <v>13260</v>
      </c>
      <c r="F3597" s="4">
        <v>0.229387193918228</v>
      </c>
      <c r="G3597" s="4" t="s">
        <v>13261</v>
      </c>
    </row>
    <row r="3598" spans="1:7">
      <c r="A3598" s="4" t="s">
        <v>10821</v>
      </c>
      <c r="B3598" s="4" t="s">
        <v>10822</v>
      </c>
      <c r="C3598" s="4" t="s">
        <v>464</v>
      </c>
      <c r="D3598" s="4">
        <v>45</v>
      </c>
      <c r="E3598" s="4" t="s">
        <v>10823</v>
      </c>
      <c r="F3598" s="4">
        <v>0.229387193918228</v>
      </c>
      <c r="G3598" s="4" t="s">
        <v>10824</v>
      </c>
    </row>
    <row r="3599" spans="1:7">
      <c r="A3599" s="4" t="s">
        <v>12018</v>
      </c>
      <c r="B3599" s="4" t="s">
        <v>12019</v>
      </c>
      <c r="C3599" s="4" t="s">
        <v>464</v>
      </c>
      <c r="D3599" s="4">
        <v>45</v>
      </c>
      <c r="E3599" s="4" t="s">
        <v>12020</v>
      </c>
      <c r="F3599" s="4">
        <v>0.229387193918228</v>
      </c>
      <c r="G3599" s="4" t="s">
        <v>12021</v>
      </c>
    </row>
    <row r="3600" spans="1:7">
      <c r="A3600" s="4" t="s">
        <v>2394</v>
      </c>
      <c r="B3600" s="4" t="s">
        <v>2395</v>
      </c>
      <c r="C3600" s="4" t="s">
        <v>464</v>
      </c>
      <c r="D3600" s="4">
        <v>45</v>
      </c>
      <c r="E3600" s="4" t="s">
        <v>2396</v>
      </c>
      <c r="F3600" s="4">
        <v>0.229387193918228</v>
      </c>
      <c r="G3600" s="4" t="s">
        <v>2397</v>
      </c>
    </row>
    <row r="3601" spans="1:7">
      <c r="A3601" s="4" t="s">
        <v>24156</v>
      </c>
      <c r="B3601" s="4" t="s">
        <v>24157</v>
      </c>
      <c r="C3601" s="4" t="s">
        <v>464</v>
      </c>
      <c r="D3601" s="4">
        <v>45</v>
      </c>
      <c r="E3601" s="4" t="s">
        <v>24158</v>
      </c>
      <c r="F3601" s="4">
        <v>0.229387193918228</v>
      </c>
      <c r="G3601" s="4" t="s">
        <v>24159</v>
      </c>
    </row>
    <row r="3602" spans="1:7">
      <c r="A3602" s="4" t="s">
        <v>384</v>
      </c>
      <c r="B3602" s="4" t="s">
        <v>4999</v>
      </c>
      <c r="C3602" s="4" t="s">
        <v>464</v>
      </c>
      <c r="D3602" s="4">
        <v>45</v>
      </c>
      <c r="E3602" s="4" t="s">
        <v>5000</v>
      </c>
      <c r="F3602" s="4">
        <v>0.229387193918228</v>
      </c>
      <c r="G3602" s="4" t="s">
        <v>5001</v>
      </c>
    </row>
    <row r="3603" spans="1:7">
      <c r="A3603" s="4" t="s">
        <v>10606</v>
      </c>
      <c r="B3603" s="4" t="s">
        <v>10607</v>
      </c>
      <c r="C3603" s="4" t="s">
        <v>464</v>
      </c>
      <c r="D3603" s="4">
        <v>45</v>
      </c>
      <c r="E3603" s="4" t="s">
        <v>10608</v>
      </c>
      <c r="F3603" s="4">
        <v>0.229387193918228</v>
      </c>
      <c r="G3603" s="4" t="s">
        <v>10609</v>
      </c>
    </row>
    <row r="3604" spans="1:7">
      <c r="A3604" s="4" t="s">
        <v>24857</v>
      </c>
      <c r="B3604" s="4" t="s">
        <v>24858</v>
      </c>
      <c r="C3604" s="4" t="s">
        <v>464</v>
      </c>
      <c r="D3604" s="4">
        <v>45</v>
      </c>
      <c r="E3604" s="4" t="s">
        <v>24859</v>
      </c>
      <c r="F3604" s="4">
        <v>0.229387193918228</v>
      </c>
      <c r="G3604" s="4" t="s">
        <v>24860</v>
      </c>
    </row>
    <row r="3605" spans="1:7">
      <c r="A3605" s="4" t="s">
        <v>41058</v>
      </c>
      <c r="B3605" s="4" t="s">
        <v>41059</v>
      </c>
      <c r="C3605" s="4" t="s">
        <v>464</v>
      </c>
      <c r="D3605" s="4">
        <v>45</v>
      </c>
      <c r="E3605" s="4" t="s">
        <v>41060</v>
      </c>
      <c r="F3605" s="4">
        <v>0.229387193918228</v>
      </c>
      <c r="G3605" s="4" t="s">
        <v>41061</v>
      </c>
    </row>
    <row r="3606" spans="1:7">
      <c r="A3606" s="4" t="s">
        <v>11597</v>
      </c>
      <c r="B3606" s="4" t="s">
        <v>11598</v>
      </c>
      <c r="C3606" s="4" t="s">
        <v>464</v>
      </c>
      <c r="D3606" s="4">
        <v>45</v>
      </c>
      <c r="E3606" s="4" t="s">
        <v>11599</v>
      </c>
      <c r="F3606" s="4">
        <v>0.229387193918228</v>
      </c>
      <c r="G3606" s="4" t="s">
        <v>11600</v>
      </c>
    </row>
    <row r="3607" spans="1:7">
      <c r="A3607" s="4" t="s">
        <v>31372</v>
      </c>
      <c r="B3607" s="4" t="s">
        <v>31373</v>
      </c>
      <c r="C3607" s="4" t="s">
        <v>464</v>
      </c>
      <c r="D3607" s="4">
        <v>45</v>
      </c>
      <c r="E3607" s="4" t="s">
        <v>31374</v>
      </c>
      <c r="F3607" s="4">
        <v>0.229387193918228</v>
      </c>
      <c r="G3607" s="4" t="s">
        <v>31375</v>
      </c>
    </row>
    <row r="3608" spans="1:7">
      <c r="A3608" s="4" t="s">
        <v>12054</v>
      </c>
      <c r="B3608" s="4" t="s">
        <v>12055</v>
      </c>
      <c r="C3608" s="4" t="s">
        <v>464</v>
      </c>
      <c r="D3608" s="4">
        <v>45</v>
      </c>
      <c r="E3608" s="4" t="s">
        <v>12056</v>
      </c>
      <c r="F3608" s="4">
        <v>0.229387193918228</v>
      </c>
      <c r="G3608" s="4" t="s">
        <v>12057</v>
      </c>
    </row>
    <row r="3609" spans="1:7">
      <c r="A3609" s="4" t="s">
        <v>12317</v>
      </c>
      <c r="B3609" s="4" t="s">
        <v>12318</v>
      </c>
      <c r="C3609" s="4" t="s">
        <v>464</v>
      </c>
      <c r="D3609" s="4">
        <v>45</v>
      </c>
      <c r="E3609" s="4" t="s">
        <v>12319</v>
      </c>
      <c r="F3609" s="4">
        <v>0.229387193918228</v>
      </c>
      <c r="G3609" s="4" t="s">
        <v>12320</v>
      </c>
    </row>
    <row r="3610" spans="1:7">
      <c r="A3610" s="4" t="s">
        <v>6126</v>
      </c>
      <c r="B3610" s="4" t="s">
        <v>6127</v>
      </c>
      <c r="C3610" s="4" t="s">
        <v>464</v>
      </c>
      <c r="D3610" s="4">
        <v>45</v>
      </c>
      <c r="E3610" s="4" t="s">
        <v>6128</v>
      </c>
      <c r="F3610" s="4">
        <v>0.229387193918228</v>
      </c>
      <c r="G3610" s="4" t="s">
        <v>6129</v>
      </c>
    </row>
    <row r="3611" spans="1:7">
      <c r="A3611" s="4" t="s">
        <v>15647</v>
      </c>
      <c r="B3611" s="4" t="s">
        <v>15648</v>
      </c>
      <c r="C3611" s="4" t="s">
        <v>464</v>
      </c>
      <c r="D3611" s="4">
        <v>45</v>
      </c>
      <c r="E3611" s="4" t="s">
        <v>15649</v>
      </c>
      <c r="F3611" s="4">
        <v>0.229387193918228</v>
      </c>
      <c r="G3611" s="4" t="s">
        <v>15650</v>
      </c>
    </row>
    <row r="3612" spans="1:7">
      <c r="A3612" s="4" t="s">
        <v>13941</v>
      </c>
      <c r="B3612" s="4" t="s">
        <v>13942</v>
      </c>
      <c r="C3612" s="4" t="s">
        <v>464</v>
      </c>
      <c r="D3612" s="4">
        <v>45</v>
      </c>
      <c r="E3612" s="4" t="s">
        <v>13943</v>
      </c>
      <c r="F3612" s="4">
        <v>0.229387193918228</v>
      </c>
      <c r="G3612" s="4" t="s">
        <v>13944</v>
      </c>
    </row>
    <row r="3613" spans="1:7">
      <c r="A3613" s="4" t="s">
        <v>11978</v>
      </c>
      <c r="B3613" s="4" t="s">
        <v>11979</v>
      </c>
      <c r="C3613" s="4" t="s">
        <v>464</v>
      </c>
      <c r="D3613" s="4">
        <v>45</v>
      </c>
      <c r="E3613" s="4" t="s">
        <v>11980</v>
      </c>
      <c r="F3613" s="4">
        <v>0.229387193918228</v>
      </c>
      <c r="G3613" s="4" t="s">
        <v>11981</v>
      </c>
    </row>
    <row r="3614" spans="1:7">
      <c r="A3614" s="4" t="s">
        <v>8559</v>
      </c>
      <c r="B3614" s="4" t="s">
        <v>8560</v>
      </c>
      <c r="C3614" s="4" t="s">
        <v>464</v>
      </c>
      <c r="D3614" s="4">
        <v>45</v>
      </c>
      <c r="E3614" s="4" t="s">
        <v>8561</v>
      </c>
      <c r="F3614" s="4">
        <v>0.229387193918228</v>
      </c>
      <c r="G3614" s="4" t="s">
        <v>8562</v>
      </c>
    </row>
    <row r="3615" spans="1:7">
      <c r="A3615" s="4" t="s">
        <v>16127</v>
      </c>
      <c r="B3615" s="4" t="s">
        <v>16128</v>
      </c>
      <c r="C3615" s="4" t="s">
        <v>464</v>
      </c>
      <c r="D3615" s="4">
        <v>45</v>
      </c>
      <c r="E3615" s="4" t="s">
        <v>16129</v>
      </c>
      <c r="F3615" s="4">
        <v>0.229387193918228</v>
      </c>
      <c r="G3615" s="4" t="s">
        <v>16130</v>
      </c>
    </row>
    <row r="3616" spans="1:7">
      <c r="A3616" s="4" t="s">
        <v>7358</v>
      </c>
      <c r="B3616" s="4" t="s">
        <v>7359</v>
      </c>
      <c r="C3616" s="4" t="s">
        <v>464</v>
      </c>
      <c r="D3616" s="4">
        <v>45</v>
      </c>
      <c r="E3616" s="4" t="s">
        <v>7360</v>
      </c>
      <c r="F3616" s="4">
        <v>0.229387193918228</v>
      </c>
      <c r="G3616" s="4" t="s">
        <v>7361</v>
      </c>
    </row>
    <row r="3617" spans="1:7">
      <c r="A3617" s="4" t="s">
        <v>7521</v>
      </c>
      <c r="B3617" s="4" t="s">
        <v>7522</v>
      </c>
      <c r="C3617" s="4" t="s">
        <v>464</v>
      </c>
      <c r="D3617" s="4">
        <v>44</v>
      </c>
      <c r="E3617" s="4" t="s">
        <v>7523</v>
      </c>
      <c r="F3617" s="4">
        <v>0.229387193918228</v>
      </c>
      <c r="G3617" s="4" t="s">
        <v>7524</v>
      </c>
    </row>
    <row r="3618" spans="1:7">
      <c r="A3618" s="4" t="s">
        <v>19424</v>
      </c>
      <c r="B3618" s="4" t="s">
        <v>19425</v>
      </c>
      <c r="C3618" s="4" t="s">
        <v>464</v>
      </c>
      <c r="D3618" s="4">
        <v>44</v>
      </c>
      <c r="E3618" s="4" t="s">
        <v>19426</v>
      </c>
      <c r="F3618" s="4">
        <v>0.229387193918228</v>
      </c>
      <c r="G3618" s="4" t="s">
        <v>19427</v>
      </c>
    </row>
    <row r="3619" spans="1:7">
      <c r="A3619" s="4" t="s">
        <v>11684</v>
      </c>
      <c r="B3619" s="4" t="s">
        <v>11685</v>
      </c>
      <c r="C3619" s="4" t="s">
        <v>464</v>
      </c>
      <c r="D3619" s="4">
        <v>44</v>
      </c>
      <c r="E3619" s="4" t="s">
        <v>11686</v>
      </c>
      <c r="F3619" s="4">
        <v>0.229387193918228</v>
      </c>
      <c r="G3619" s="4" t="s">
        <v>11687</v>
      </c>
    </row>
    <row r="3620" spans="1:7">
      <c r="A3620" s="4" t="s">
        <v>7818</v>
      </c>
      <c r="B3620" s="4" t="s">
        <v>7819</v>
      </c>
      <c r="C3620" s="4" t="s">
        <v>464</v>
      </c>
      <c r="D3620" s="4">
        <v>44</v>
      </c>
      <c r="E3620" s="4" t="s">
        <v>7820</v>
      </c>
      <c r="F3620" s="4">
        <v>0.229387193918228</v>
      </c>
      <c r="G3620" s="4" t="s">
        <v>7821</v>
      </c>
    </row>
    <row r="3621" spans="1:7">
      <c r="A3621" s="4" t="s">
        <v>13646</v>
      </c>
      <c r="B3621" s="4" t="s">
        <v>13647</v>
      </c>
      <c r="C3621" s="4" t="s">
        <v>464</v>
      </c>
      <c r="D3621" s="4">
        <v>44</v>
      </c>
      <c r="E3621" s="4" t="s">
        <v>13648</v>
      </c>
      <c r="F3621" s="4">
        <v>0.229387193918228</v>
      </c>
      <c r="G3621" s="4" t="s">
        <v>13649</v>
      </c>
    </row>
    <row r="3622" spans="1:7">
      <c r="A3622" s="4" t="s">
        <v>6265</v>
      </c>
      <c r="B3622" s="4" t="s">
        <v>6266</v>
      </c>
      <c r="C3622" s="4" t="s">
        <v>464</v>
      </c>
      <c r="D3622" s="4">
        <v>44</v>
      </c>
      <c r="E3622" s="4" t="s">
        <v>6267</v>
      </c>
      <c r="F3622" s="4">
        <v>0.229387193918228</v>
      </c>
      <c r="G3622" s="4" t="s">
        <v>6268</v>
      </c>
    </row>
    <row r="3623" spans="1:7">
      <c r="A3623" s="4" t="s">
        <v>10226</v>
      </c>
      <c r="B3623" s="4" t="s">
        <v>10227</v>
      </c>
      <c r="C3623" s="4" t="s">
        <v>464</v>
      </c>
      <c r="D3623" s="4">
        <v>44</v>
      </c>
      <c r="E3623" s="4" t="s">
        <v>10228</v>
      </c>
      <c r="F3623" s="4">
        <v>0.229387193918228</v>
      </c>
      <c r="G3623" s="4" t="s">
        <v>10229</v>
      </c>
    </row>
    <row r="3624" spans="1:7">
      <c r="A3624" s="4" t="s">
        <v>17603</v>
      </c>
      <c r="B3624" s="4" t="s">
        <v>17604</v>
      </c>
      <c r="C3624" s="4" t="s">
        <v>464</v>
      </c>
      <c r="D3624" s="4">
        <v>44</v>
      </c>
      <c r="E3624" s="4" t="s">
        <v>17605</v>
      </c>
      <c r="F3624" s="4">
        <v>0.229387193918228</v>
      </c>
      <c r="G3624" s="4" t="s">
        <v>17606</v>
      </c>
    </row>
    <row r="3625" spans="1:7">
      <c r="A3625" s="4" t="s">
        <v>24786</v>
      </c>
      <c r="B3625" s="4" t="s">
        <v>24787</v>
      </c>
      <c r="C3625" s="4" t="s">
        <v>464</v>
      </c>
      <c r="D3625" s="4">
        <v>44</v>
      </c>
      <c r="E3625" s="4" t="s">
        <v>24788</v>
      </c>
      <c r="F3625" s="4">
        <v>0.229387193918228</v>
      </c>
      <c r="G3625" s="4" t="s">
        <v>24789</v>
      </c>
    </row>
    <row r="3626" spans="1:7">
      <c r="A3626" s="4" t="s">
        <v>1163</v>
      </c>
      <c r="B3626" s="4" t="s">
        <v>1164</v>
      </c>
      <c r="C3626" s="4" t="s">
        <v>464</v>
      </c>
      <c r="D3626" s="4">
        <v>44</v>
      </c>
      <c r="E3626" s="4" t="s">
        <v>1165</v>
      </c>
      <c r="F3626" s="4">
        <v>0.229387193918228</v>
      </c>
      <c r="G3626" s="4" t="s">
        <v>1166</v>
      </c>
    </row>
    <row r="3627" spans="1:7">
      <c r="A3627" s="4" t="s">
        <v>16806</v>
      </c>
      <c r="B3627" s="4" t="s">
        <v>16807</v>
      </c>
      <c r="C3627" s="4" t="s">
        <v>464</v>
      </c>
      <c r="D3627" s="4">
        <v>44</v>
      </c>
      <c r="E3627" s="4" t="s">
        <v>16808</v>
      </c>
      <c r="F3627" s="4">
        <v>0.229387193918228</v>
      </c>
      <c r="G3627" s="4" t="s">
        <v>16809</v>
      </c>
    </row>
    <row r="3628" spans="1:7">
      <c r="A3628" s="4" t="s">
        <v>23700</v>
      </c>
      <c r="B3628" s="4" t="s">
        <v>23701</v>
      </c>
      <c r="C3628" s="4" t="s">
        <v>464</v>
      </c>
      <c r="D3628" s="4">
        <v>44</v>
      </c>
      <c r="E3628" s="4" t="s">
        <v>23702</v>
      </c>
      <c r="F3628" s="4">
        <v>0.229387193918228</v>
      </c>
      <c r="G3628" s="4" t="s">
        <v>23703</v>
      </c>
    </row>
    <row r="3629" spans="1:7">
      <c r="A3629" s="4" t="s">
        <v>28016</v>
      </c>
      <c r="B3629" s="4" t="s">
        <v>28017</v>
      </c>
      <c r="C3629" s="4" t="s">
        <v>464</v>
      </c>
      <c r="D3629" s="4">
        <v>44</v>
      </c>
      <c r="E3629" s="4" t="s">
        <v>28018</v>
      </c>
      <c r="F3629" s="4">
        <v>0.229387193918228</v>
      </c>
      <c r="G3629" s="4" t="s">
        <v>28019</v>
      </c>
    </row>
    <row r="3630" spans="1:7">
      <c r="A3630" s="4" t="s">
        <v>12954</v>
      </c>
      <c r="B3630" s="4" t="s">
        <v>12955</v>
      </c>
      <c r="C3630" s="4" t="s">
        <v>464</v>
      </c>
      <c r="D3630" s="4">
        <v>44</v>
      </c>
      <c r="E3630" s="4" t="s">
        <v>12956</v>
      </c>
      <c r="F3630" s="4">
        <v>0.229387193918228</v>
      </c>
      <c r="G3630" s="4" t="s">
        <v>12957</v>
      </c>
    </row>
    <row r="3631" spans="1:7">
      <c r="A3631" s="4" t="s">
        <v>18529</v>
      </c>
      <c r="B3631" s="4" t="s">
        <v>18530</v>
      </c>
      <c r="C3631" s="4" t="s">
        <v>464</v>
      </c>
      <c r="D3631" s="4">
        <v>44</v>
      </c>
      <c r="E3631" s="4" t="s">
        <v>18531</v>
      </c>
      <c r="F3631" s="4">
        <v>0.229387193918228</v>
      </c>
      <c r="G3631" s="4" t="s">
        <v>18532</v>
      </c>
    </row>
    <row r="3632" spans="1:7">
      <c r="A3632" s="4" t="s">
        <v>6122</v>
      </c>
      <c r="B3632" s="4" t="s">
        <v>6123</v>
      </c>
      <c r="C3632" s="4" t="s">
        <v>464</v>
      </c>
      <c r="D3632" s="4">
        <v>44</v>
      </c>
      <c r="E3632" s="4" t="s">
        <v>6124</v>
      </c>
      <c r="F3632" s="4">
        <v>0.229387193918228</v>
      </c>
      <c r="G3632" s="4" t="s">
        <v>6125</v>
      </c>
    </row>
    <row r="3633" spans="1:7">
      <c r="A3633" s="4" t="s">
        <v>5717</v>
      </c>
      <c r="B3633" s="4" t="s">
        <v>5718</v>
      </c>
      <c r="C3633" s="4" t="s">
        <v>464</v>
      </c>
      <c r="D3633" s="4">
        <v>44</v>
      </c>
      <c r="E3633" s="4" t="s">
        <v>5719</v>
      </c>
      <c r="F3633" s="4">
        <v>0.229387193918228</v>
      </c>
      <c r="G3633" s="4" t="s">
        <v>5720</v>
      </c>
    </row>
    <row r="3634" spans="1:7">
      <c r="A3634" s="4" t="s">
        <v>19827</v>
      </c>
      <c r="B3634" s="4" t="s">
        <v>19828</v>
      </c>
      <c r="C3634" s="4" t="s">
        <v>464</v>
      </c>
      <c r="D3634" s="4">
        <v>44</v>
      </c>
      <c r="E3634" s="4" t="s">
        <v>19829</v>
      </c>
      <c r="F3634" s="4">
        <v>0.229387193918228</v>
      </c>
      <c r="G3634" s="4" t="s">
        <v>19830</v>
      </c>
    </row>
    <row r="3635" spans="1:7">
      <c r="A3635" s="4" t="s">
        <v>18014</v>
      </c>
      <c r="B3635" s="4" t="s">
        <v>18015</v>
      </c>
      <c r="C3635" s="4" t="s">
        <v>464</v>
      </c>
      <c r="D3635" s="4">
        <v>44</v>
      </c>
      <c r="E3635" s="4" t="s">
        <v>18016</v>
      </c>
      <c r="F3635" s="4">
        <v>0.229387193918228</v>
      </c>
      <c r="G3635" s="4" t="s">
        <v>18017</v>
      </c>
    </row>
    <row r="3636" spans="1:7">
      <c r="A3636" s="4" t="s">
        <v>13726</v>
      </c>
      <c r="B3636" s="4" t="s">
        <v>13727</v>
      </c>
      <c r="C3636" s="4" t="s">
        <v>464</v>
      </c>
      <c r="D3636" s="4">
        <v>44</v>
      </c>
      <c r="E3636" s="4" t="s">
        <v>13728</v>
      </c>
      <c r="F3636" s="4">
        <v>0.229387193918228</v>
      </c>
      <c r="G3636" s="4" t="s">
        <v>13729</v>
      </c>
    </row>
    <row r="3637" spans="1:7">
      <c r="A3637" s="4" t="s">
        <v>12946</v>
      </c>
      <c r="B3637" s="4" t="s">
        <v>12947</v>
      </c>
      <c r="C3637" s="4" t="s">
        <v>464</v>
      </c>
      <c r="D3637" s="4">
        <v>44</v>
      </c>
      <c r="E3637" s="4" t="s">
        <v>12948</v>
      </c>
      <c r="F3637" s="4">
        <v>0.229387193918228</v>
      </c>
      <c r="G3637" s="4" t="s">
        <v>12949</v>
      </c>
    </row>
    <row r="3638" spans="1:7">
      <c r="A3638" s="4" t="s">
        <v>45320</v>
      </c>
      <c r="B3638" s="4" t="s">
        <v>45321</v>
      </c>
      <c r="C3638" s="4" t="s">
        <v>464</v>
      </c>
      <c r="D3638" s="4">
        <v>44</v>
      </c>
      <c r="E3638" s="4" t="s">
        <v>45322</v>
      </c>
      <c r="F3638" s="4">
        <v>0.229387193918228</v>
      </c>
      <c r="G3638" s="4" t="s">
        <v>45323</v>
      </c>
    </row>
    <row r="3639" spans="1:7">
      <c r="A3639" s="4" t="s">
        <v>39849</v>
      </c>
      <c r="B3639" s="4" t="s">
        <v>39850</v>
      </c>
      <c r="C3639" s="4" t="s">
        <v>464</v>
      </c>
      <c r="D3639" s="4">
        <v>44</v>
      </c>
      <c r="E3639" s="4" t="s">
        <v>39851</v>
      </c>
      <c r="F3639" s="4">
        <v>0.229387193918228</v>
      </c>
      <c r="G3639" s="4" t="s">
        <v>39852</v>
      </c>
    </row>
    <row r="3640" spans="1:7">
      <c r="A3640" s="4" t="s">
        <v>7826</v>
      </c>
      <c r="B3640" s="4" t="s">
        <v>7827</v>
      </c>
      <c r="C3640" s="4" t="s">
        <v>464</v>
      </c>
      <c r="D3640" s="4">
        <v>44</v>
      </c>
      <c r="E3640" s="4" t="s">
        <v>7828</v>
      </c>
      <c r="F3640" s="4">
        <v>0.229387193918228</v>
      </c>
      <c r="G3640" s="4" t="s">
        <v>7829</v>
      </c>
    </row>
    <row r="3641" spans="1:7">
      <c r="A3641" s="4" t="s">
        <v>42566</v>
      </c>
      <c r="B3641" s="4" t="s">
        <v>42567</v>
      </c>
      <c r="C3641" s="4" t="s">
        <v>464</v>
      </c>
      <c r="D3641" s="4">
        <v>44</v>
      </c>
      <c r="E3641" s="4" t="s">
        <v>42568</v>
      </c>
      <c r="F3641" s="4">
        <v>0.229387193918228</v>
      </c>
      <c r="G3641" s="4" t="s">
        <v>42569</v>
      </c>
    </row>
    <row r="3642" spans="1:7">
      <c r="A3642" s="4" t="s">
        <v>20473</v>
      </c>
      <c r="B3642" s="4" t="s">
        <v>20474</v>
      </c>
      <c r="C3642" s="4" t="s">
        <v>464</v>
      </c>
      <c r="D3642" s="4">
        <v>44</v>
      </c>
      <c r="E3642" s="4" t="s">
        <v>20475</v>
      </c>
      <c r="F3642" s="4">
        <v>0.229387193918228</v>
      </c>
      <c r="G3642" s="4" t="s">
        <v>20476</v>
      </c>
    </row>
    <row r="3643" spans="1:7">
      <c r="A3643" s="4" t="s">
        <v>2779</v>
      </c>
      <c r="B3643" s="4" t="s">
        <v>2780</v>
      </c>
      <c r="C3643" s="4" t="s">
        <v>464</v>
      </c>
      <c r="D3643" s="4">
        <v>44</v>
      </c>
      <c r="E3643" s="4" t="s">
        <v>2781</v>
      </c>
      <c r="F3643" s="4">
        <v>0.229387193918228</v>
      </c>
      <c r="G3643" s="4" t="s">
        <v>2782</v>
      </c>
    </row>
    <row r="3644" spans="1:7">
      <c r="A3644" s="4" t="s">
        <v>7958</v>
      </c>
      <c r="B3644" s="4" t="s">
        <v>7959</v>
      </c>
      <c r="C3644" s="4" t="s">
        <v>464</v>
      </c>
      <c r="D3644" s="4">
        <v>44</v>
      </c>
      <c r="E3644" s="4" t="s">
        <v>7960</v>
      </c>
      <c r="F3644" s="4">
        <v>0.229387193918228</v>
      </c>
      <c r="G3644" s="4" t="s">
        <v>7961</v>
      </c>
    </row>
    <row r="3645" spans="1:7">
      <c r="A3645" s="4" t="s">
        <v>9577</v>
      </c>
      <c r="B3645" s="4" t="s">
        <v>9578</v>
      </c>
      <c r="C3645" s="4" t="s">
        <v>464</v>
      </c>
      <c r="D3645" s="4">
        <v>44</v>
      </c>
      <c r="E3645" s="4" t="s">
        <v>9579</v>
      </c>
      <c r="F3645" s="4">
        <v>0.229387193918228</v>
      </c>
      <c r="G3645" s="4" t="s">
        <v>9580</v>
      </c>
    </row>
    <row r="3646" spans="1:7">
      <c r="A3646" s="4" t="s">
        <v>4158</v>
      </c>
      <c r="B3646" s="4" t="s">
        <v>4159</v>
      </c>
      <c r="C3646" s="4" t="s">
        <v>464</v>
      </c>
      <c r="D3646" s="4">
        <v>44</v>
      </c>
      <c r="E3646" s="4" t="s">
        <v>4160</v>
      </c>
      <c r="F3646" s="4">
        <v>0.229387193918228</v>
      </c>
      <c r="G3646" s="4" t="s">
        <v>4161</v>
      </c>
    </row>
    <row r="3647" spans="1:7">
      <c r="A3647" s="4" t="s">
        <v>6607</v>
      </c>
      <c r="B3647" s="4" t="s">
        <v>6608</v>
      </c>
      <c r="C3647" s="4" t="s">
        <v>464</v>
      </c>
      <c r="D3647" s="4">
        <v>44</v>
      </c>
      <c r="E3647" s="4" t="s">
        <v>6609</v>
      </c>
      <c r="F3647" s="4">
        <v>0.229387193918228</v>
      </c>
      <c r="G3647" s="4" t="s">
        <v>6610</v>
      </c>
    </row>
    <row r="3648" spans="1:7">
      <c r="A3648" s="4" t="s">
        <v>8763</v>
      </c>
      <c r="B3648" s="4" t="s">
        <v>8764</v>
      </c>
      <c r="C3648" s="4" t="s">
        <v>464</v>
      </c>
      <c r="D3648" s="4">
        <v>44</v>
      </c>
      <c r="E3648" s="4" t="s">
        <v>8765</v>
      </c>
      <c r="F3648" s="4">
        <v>0.229387193918228</v>
      </c>
      <c r="G3648" s="4" t="s">
        <v>8766</v>
      </c>
    </row>
    <row r="3649" spans="1:7">
      <c r="A3649" s="4" t="s">
        <v>4879</v>
      </c>
      <c r="B3649" s="4" t="s">
        <v>4880</v>
      </c>
      <c r="C3649" s="4" t="s">
        <v>464</v>
      </c>
      <c r="D3649" s="4">
        <v>44</v>
      </c>
      <c r="E3649" s="4" t="s">
        <v>4881</v>
      </c>
      <c r="F3649" s="4">
        <v>0.229387193918228</v>
      </c>
      <c r="G3649" s="4" t="s">
        <v>4882</v>
      </c>
    </row>
    <row r="3650" spans="1:7">
      <c r="A3650" s="4" t="s">
        <v>11227</v>
      </c>
      <c r="B3650" s="4" t="s">
        <v>11228</v>
      </c>
      <c r="C3650" s="4" t="s">
        <v>464</v>
      </c>
      <c r="D3650" s="4">
        <v>44</v>
      </c>
      <c r="E3650" s="4" t="s">
        <v>11229</v>
      </c>
      <c r="F3650" s="4">
        <v>0.229387193918228</v>
      </c>
      <c r="G3650" s="4" t="s">
        <v>11230</v>
      </c>
    </row>
    <row r="3651" spans="1:7">
      <c r="A3651" s="4" t="s">
        <v>7493</v>
      </c>
      <c r="B3651" s="4" t="s">
        <v>7494</v>
      </c>
      <c r="C3651" s="4" t="s">
        <v>464</v>
      </c>
      <c r="D3651" s="4">
        <v>44</v>
      </c>
      <c r="E3651" s="4" t="s">
        <v>7495</v>
      </c>
      <c r="F3651" s="4">
        <v>0.229387193918228</v>
      </c>
      <c r="G3651" s="4" t="s">
        <v>7496</v>
      </c>
    </row>
    <row r="3652" spans="1:7">
      <c r="A3652" s="4" t="s">
        <v>9192</v>
      </c>
      <c r="B3652" s="4" t="s">
        <v>9193</v>
      </c>
      <c r="C3652" s="4" t="s">
        <v>464</v>
      </c>
      <c r="D3652" s="4">
        <v>44</v>
      </c>
      <c r="E3652" s="4" t="s">
        <v>9194</v>
      </c>
      <c r="F3652" s="4">
        <v>0.229387193918228</v>
      </c>
      <c r="G3652" s="4" t="s">
        <v>9195</v>
      </c>
    </row>
    <row r="3653" spans="1:7">
      <c r="A3653" s="4" t="s">
        <v>9701</v>
      </c>
      <c r="B3653" s="4" t="s">
        <v>9702</v>
      </c>
      <c r="C3653" s="4" t="s">
        <v>464</v>
      </c>
      <c r="D3653" s="4">
        <v>44</v>
      </c>
      <c r="E3653" s="4" t="s">
        <v>9703</v>
      </c>
      <c r="F3653" s="4">
        <v>0.229387193918228</v>
      </c>
      <c r="G3653" s="4" t="s">
        <v>9704</v>
      </c>
    </row>
    <row r="3654" spans="1:7">
      <c r="A3654" s="4" t="s">
        <v>5475</v>
      </c>
      <c r="B3654" s="4" t="s">
        <v>5476</v>
      </c>
      <c r="C3654" s="4" t="s">
        <v>464</v>
      </c>
      <c r="D3654" s="4">
        <v>44</v>
      </c>
      <c r="E3654" s="4" t="s">
        <v>5477</v>
      </c>
      <c r="F3654" s="4">
        <v>0.229387193918228</v>
      </c>
      <c r="G3654" s="4" t="s">
        <v>5478</v>
      </c>
    </row>
    <row r="3655" spans="1:7">
      <c r="A3655" s="4" t="s">
        <v>3600</v>
      </c>
      <c r="B3655" s="4" t="s">
        <v>3601</v>
      </c>
      <c r="C3655" s="4" t="s">
        <v>464</v>
      </c>
      <c r="D3655" s="4">
        <v>44</v>
      </c>
      <c r="E3655" s="4" t="s">
        <v>3602</v>
      </c>
      <c r="F3655" s="4">
        <v>0.229387193918228</v>
      </c>
      <c r="G3655" s="4" t="s">
        <v>3603</v>
      </c>
    </row>
    <row r="3656" spans="1:7">
      <c r="A3656" s="4" t="s">
        <v>9346</v>
      </c>
      <c r="B3656" s="4" t="s">
        <v>9347</v>
      </c>
      <c r="C3656" s="4" t="s">
        <v>464</v>
      </c>
      <c r="D3656" s="4">
        <v>44</v>
      </c>
      <c r="E3656" s="4" t="s">
        <v>9348</v>
      </c>
      <c r="F3656" s="4">
        <v>0.229387193918228</v>
      </c>
      <c r="G3656" s="4" t="s">
        <v>9349</v>
      </c>
    </row>
    <row r="3657" spans="1:7">
      <c r="A3657" s="4" t="s">
        <v>17303</v>
      </c>
      <c r="B3657" s="4" t="s">
        <v>17304</v>
      </c>
      <c r="C3657" s="4" t="s">
        <v>464</v>
      </c>
      <c r="D3657" s="4">
        <v>44</v>
      </c>
      <c r="E3657" s="4" t="s">
        <v>17305</v>
      </c>
      <c r="F3657" s="4">
        <v>0.229387193918228</v>
      </c>
      <c r="G3657" s="4" t="s">
        <v>17306</v>
      </c>
    </row>
    <row r="3658" spans="1:7">
      <c r="A3658" s="4" t="s">
        <v>4290</v>
      </c>
      <c r="B3658" s="4" t="s">
        <v>4291</v>
      </c>
      <c r="C3658" s="4" t="s">
        <v>464</v>
      </c>
      <c r="D3658" s="4">
        <v>44</v>
      </c>
      <c r="E3658" s="4" t="s">
        <v>4292</v>
      </c>
      <c r="F3658" s="4">
        <v>0.229387193918228</v>
      </c>
      <c r="G3658" s="4" t="s">
        <v>4293</v>
      </c>
    </row>
    <row r="3659" spans="1:7">
      <c r="A3659" s="4" t="s">
        <v>9354</v>
      </c>
      <c r="B3659" s="4" t="s">
        <v>9355</v>
      </c>
      <c r="C3659" s="4" t="s">
        <v>464</v>
      </c>
      <c r="D3659" s="4">
        <v>44</v>
      </c>
      <c r="E3659" s="4" t="s">
        <v>9356</v>
      </c>
      <c r="F3659" s="4">
        <v>0.229387193918228</v>
      </c>
      <c r="G3659" s="4" t="s">
        <v>9357</v>
      </c>
    </row>
    <row r="3660" spans="1:7">
      <c r="A3660" s="4" t="s">
        <v>2009</v>
      </c>
      <c r="B3660" s="4" t="s">
        <v>2010</v>
      </c>
      <c r="C3660" s="4" t="s">
        <v>464</v>
      </c>
      <c r="D3660" s="4">
        <v>44</v>
      </c>
      <c r="E3660" s="4" t="s">
        <v>2011</v>
      </c>
      <c r="F3660" s="4">
        <v>0.229387193918228</v>
      </c>
      <c r="G3660" s="4" t="s">
        <v>2012</v>
      </c>
    </row>
    <row r="3661" spans="1:7">
      <c r="A3661" s="4" t="s">
        <v>30202</v>
      </c>
      <c r="B3661" s="4" t="s">
        <v>30203</v>
      </c>
      <c r="C3661" s="4" t="s">
        <v>464</v>
      </c>
      <c r="D3661" s="4">
        <v>44</v>
      </c>
      <c r="E3661" s="4" t="s">
        <v>30204</v>
      </c>
      <c r="F3661" s="4">
        <v>0.229387193918228</v>
      </c>
      <c r="G3661" s="4" t="s">
        <v>30205</v>
      </c>
    </row>
    <row r="3662" spans="1:7">
      <c r="A3662" s="4" t="s">
        <v>23648</v>
      </c>
      <c r="B3662" s="4" t="s">
        <v>23649</v>
      </c>
      <c r="C3662" s="4" t="s">
        <v>464</v>
      </c>
      <c r="D3662" s="4">
        <v>44</v>
      </c>
      <c r="E3662" s="4" t="s">
        <v>23650</v>
      </c>
      <c r="F3662" s="4">
        <v>0.229387193918228</v>
      </c>
      <c r="G3662" s="4" t="s">
        <v>23651</v>
      </c>
    </row>
    <row r="3663" spans="1:7">
      <c r="A3663" s="4" t="s">
        <v>3888</v>
      </c>
      <c r="B3663" s="4" t="s">
        <v>3889</v>
      </c>
      <c r="C3663" s="4" t="s">
        <v>464</v>
      </c>
      <c r="D3663" s="4">
        <v>44</v>
      </c>
      <c r="E3663" s="4" t="s">
        <v>3890</v>
      </c>
      <c r="F3663" s="4">
        <v>0.229387193918228</v>
      </c>
      <c r="G3663" s="4" t="s">
        <v>3891</v>
      </c>
    </row>
    <row r="3664" spans="1:7">
      <c r="A3664" s="4" t="s">
        <v>14017</v>
      </c>
      <c r="B3664" s="4" t="s">
        <v>14018</v>
      </c>
      <c r="C3664" s="4" t="s">
        <v>464</v>
      </c>
      <c r="D3664" s="4">
        <v>44</v>
      </c>
      <c r="E3664" s="4" t="s">
        <v>14019</v>
      </c>
      <c r="F3664" s="4">
        <v>0.229387193918228</v>
      </c>
      <c r="G3664" s="4" t="s">
        <v>14020</v>
      </c>
    </row>
    <row r="3665" spans="1:7">
      <c r="A3665" s="4" t="s">
        <v>10222</v>
      </c>
      <c r="B3665" s="4" t="s">
        <v>10223</v>
      </c>
      <c r="C3665" s="4" t="s">
        <v>464</v>
      </c>
      <c r="D3665" s="4">
        <v>44</v>
      </c>
      <c r="E3665" s="4" t="s">
        <v>10224</v>
      </c>
      <c r="F3665" s="4">
        <v>0.229387193918228</v>
      </c>
      <c r="G3665" s="4" t="s">
        <v>10225</v>
      </c>
    </row>
    <row r="3666" spans="1:7">
      <c r="A3666" s="4" t="s">
        <v>31036</v>
      </c>
      <c r="B3666" s="4" t="s">
        <v>31037</v>
      </c>
      <c r="C3666" s="4" t="s">
        <v>464</v>
      </c>
      <c r="D3666" s="4">
        <v>44</v>
      </c>
      <c r="E3666" s="4" t="s">
        <v>31038</v>
      </c>
      <c r="F3666" s="4">
        <v>0.229387193918228</v>
      </c>
      <c r="G3666" s="4" t="s">
        <v>31039</v>
      </c>
    </row>
    <row r="3667" spans="1:7">
      <c r="A3667" s="4" t="s">
        <v>15539</v>
      </c>
      <c r="B3667" s="4" t="s">
        <v>15540</v>
      </c>
      <c r="C3667" s="4" t="s">
        <v>464</v>
      </c>
      <c r="D3667" s="4">
        <v>44</v>
      </c>
      <c r="E3667" s="4" t="s">
        <v>15541</v>
      </c>
      <c r="F3667" s="4">
        <v>0.229387193918228</v>
      </c>
      <c r="G3667" s="4" t="s">
        <v>15542</v>
      </c>
    </row>
    <row r="3668" spans="1:7">
      <c r="A3668" s="4" t="s">
        <v>30258</v>
      </c>
      <c r="B3668" s="4" t="s">
        <v>30259</v>
      </c>
      <c r="C3668" s="4" t="s">
        <v>464</v>
      </c>
      <c r="D3668" s="4">
        <v>44</v>
      </c>
      <c r="E3668" s="4" t="s">
        <v>30260</v>
      </c>
      <c r="F3668" s="4">
        <v>0.229387193918228</v>
      </c>
      <c r="G3668" s="4" t="s">
        <v>30261</v>
      </c>
    </row>
    <row r="3669" spans="1:7">
      <c r="A3669" s="4" t="s">
        <v>11545</v>
      </c>
      <c r="B3669" s="4" t="s">
        <v>11546</v>
      </c>
      <c r="C3669" s="4" t="s">
        <v>464</v>
      </c>
      <c r="D3669" s="4">
        <v>44</v>
      </c>
      <c r="E3669" s="4" t="s">
        <v>11547</v>
      </c>
      <c r="F3669" s="4">
        <v>0.229387193918228</v>
      </c>
      <c r="G3669" s="4" t="s">
        <v>11548</v>
      </c>
    </row>
    <row r="3670" spans="1:7">
      <c r="A3670" s="4" t="s">
        <v>15027</v>
      </c>
      <c r="B3670" s="4" t="s">
        <v>15028</v>
      </c>
      <c r="C3670" s="4" t="s">
        <v>464</v>
      </c>
      <c r="D3670" s="4">
        <v>44</v>
      </c>
      <c r="E3670" s="4" t="s">
        <v>15029</v>
      </c>
      <c r="F3670" s="4">
        <v>0.229387193918228</v>
      </c>
      <c r="G3670" s="4" t="s">
        <v>15030</v>
      </c>
    </row>
    <row r="3671" spans="1:7">
      <c r="A3671" s="4" t="s">
        <v>17168</v>
      </c>
      <c r="B3671" s="4" t="s">
        <v>17169</v>
      </c>
      <c r="C3671" s="4" t="s">
        <v>464</v>
      </c>
      <c r="D3671" s="4">
        <v>44</v>
      </c>
      <c r="E3671" s="4" t="s">
        <v>17170</v>
      </c>
      <c r="F3671" s="4">
        <v>0.229387193918228</v>
      </c>
      <c r="G3671" s="4" t="s">
        <v>17171</v>
      </c>
    </row>
    <row r="3672" spans="1:7">
      <c r="A3672" s="4" t="s">
        <v>20082</v>
      </c>
      <c r="B3672" s="4" t="s">
        <v>20083</v>
      </c>
      <c r="C3672" s="4" t="s">
        <v>464</v>
      </c>
      <c r="D3672" s="4">
        <v>43</v>
      </c>
      <c r="E3672" s="4" t="s">
        <v>20084</v>
      </c>
      <c r="F3672" s="4">
        <v>0.229387193918228</v>
      </c>
      <c r="G3672" s="4" t="s">
        <v>20085</v>
      </c>
    </row>
    <row r="3673" spans="1:7">
      <c r="A3673" s="4" t="s">
        <v>10487</v>
      </c>
      <c r="B3673" s="4" t="s">
        <v>10488</v>
      </c>
      <c r="C3673" s="4" t="s">
        <v>464</v>
      </c>
      <c r="D3673" s="4">
        <v>43</v>
      </c>
      <c r="E3673" s="4" t="s">
        <v>10489</v>
      </c>
      <c r="F3673" s="4">
        <v>0.229387193918228</v>
      </c>
      <c r="G3673" s="4" t="s">
        <v>10490</v>
      </c>
    </row>
    <row r="3674" spans="1:7">
      <c r="A3674" s="4" t="s">
        <v>28368</v>
      </c>
      <c r="B3674" s="4" t="s">
        <v>28369</v>
      </c>
      <c r="C3674" s="4" t="s">
        <v>464</v>
      </c>
      <c r="D3674" s="4">
        <v>43</v>
      </c>
      <c r="E3674" s="4" t="s">
        <v>28370</v>
      </c>
      <c r="F3674" s="4">
        <v>0.229387193918228</v>
      </c>
      <c r="G3674" s="4" t="s">
        <v>28371</v>
      </c>
    </row>
    <row r="3675" spans="1:7">
      <c r="A3675" s="4" t="s">
        <v>26423</v>
      </c>
      <c r="B3675" s="4" t="s">
        <v>26424</v>
      </c>
      <c r="C3675" s="4" t="s">
        <v>464</v>
      </c>
      <c r="D3675" s="4">
        <v>43</v>
      </c>
      <c r="E3675" s="4" t="s">
        <v>26425</v>
      </c>
      <c r="F3675" s="4">
        <v>0.229387193918228</v>
      </c>
      <c r="G3675" s="4" t="s">
        <v>26426</v>
      </c>
    </row>
    <row r="3676" spans="1:7">
      <c r="A3676" s="4" t="s">
        <v>16671</v>
      </c>
      <c r="B3676" s="4" t="s">
        <v>16672</v>
      </c>
      <c r="C3676" s="4" t="s">
        <v>464</v>
      </c>
      <c r="D3676" s="4">
        <v>43</v>
      </c>
      <c r="E3676" s="4" t="s">
        <v>16673</v>
      </c>
      <c r="F3676" s="4">
        <v>0.229387193918228</v>
      </c>
      <c r="G3676" s="4" t="s">
        <v>16674</v>
      </c>
    </row>
    <row r="3677" spans="1:7">
      <c r="A3677" s="4" t="s">
        <v>15663</v>
      </c>
      <c r="B3677" s="4" t="s">
        <v>15664</v>
      </c>
      <c r="C3677" s="4" t="s">
        <v>464</v>
      </c>
      <c r="D3677" s="4">
        <v>43</v>
      </c>
      <c r="E3677" s="4" t="s">
        <v>15665</v>
      </c>
      <c r="F3677" s="4">
        <v>0.229387193918228</v>
      </c>
      <c r="G3677" s="4" t="s">
        <v>15666</v>
      </c>
    </row>
    <row r="3678" spans="1:7">
      <c r="A3678" s="4" t="s">
        <v>10638</v>
      </c>
      <c r="B3678" s="4" t="s">
        <v>10639</v>
      </c>
      <c r="C3678" s="4" t="s">
        <v>464</v>
      </c>
      <c r="D3678" s="4">
        <v>43</v>
      </c>
      <c r="E3678" s="4" t="s">
        <v>10640</v>
      </c>
      <c r="F3678" s="4">
        <v>0.229387193918228</v>
      </c>
      <c r="G3678" s="4" t="s">
        <v>10641</v>
      </c>
    </row>
    <row r="3679" spans="1:7">
      <c r="A3679" s="4" t="s">
        <v>8336</v>
      </c>
      <c r="B3679" s="4" t="s">
        <v>8337</v>
      </c>
      <c r="C3679" s="4" t="s">
        <v>464</v>
      </c>
      <c r="D3679" s="4">
        <v>43</v>
      </c>
      <c r="E3679" s="4" t="s">
        <v>8338</v>
      </c>
      <c r="F3679" s="4">
        <v>0.229387193918228</v>
      </c>
      <c r="G3679" s="4" t="s">
        <v>8339</v>
      </c>
    </row>
    <row r="3680" spans="1:7">
      <c r="A3680" s="4" t="s">
        <v>32711</v>
      </c>
      <c r="B3680" s="4" t="s">
        <v>32712</v>
      </c>
      <c r="C3680" s="4" t="s">
        <v>464</v>
      </c>
      <c r="D3680" s="4">
        <v>43</v>
      </c>
      <c r="E3680" s="4" t="s">
        <v>32713</v>
      </c>
      <c r="F3680" s="4">
        <v>0.229387193918228</v>
      </c>
      <c r="G3680" s="4" t="s">
        <v>32714</v>
      </c>
    </row>
    <row r="3681" spans="1:7">
      <c r="A3681" s="4" t="s">
        <v>10432</v>
      </c>
      <c r="B3681" s="4" t="s">
        <v>10433</v>
      </c>
      <c r="C3681" s="4" t="s">
        <v>464</v>
      </c>
      <c r="D3681" s="4">
        <v>43</v>
      </c>
      <c r="E3681" s="4" t="s">
        <v>10434</v>
      </c>
      <c r="F3681" s="4">
        <v>0.229387193918228</v>
      </c>
      <c r="G3681" s="4" t="s">
        <v>10435</v>
      </c>
    </row>
    <row r="3682" spans="1:7">
      <c r="A3682" s="4" t="s">
        <v>4679</v>
      </c>
      <c r="B3682" s="4" t="s">
        <v>4680</v>
      </c>
      <c r="C3682" s="4" t="s">
        <v>464</v>
      </c>
      <c r="D3682" s="4">
        <v>43</v>
      </c>
      <c r="E3682" s="4" t="s">
        <v>4681</v>
      </c>
      <c r="F3682" s="4">
        <v>0.229387193918228</v>
      </c>
      <c r="G3682" s="4" t="s">
        <v>4682</v>
      </c>
    </row>
    <row r="3683" spans="1:7">
      <c r="A3683" s="4" t="s">
        <v>10424</v>
      </c>
      <c r="B3683" s="4" t="s">
        <v>10425</v>
      </c>
      <c r="C3683" s="4" t="s">
        <v>464</v>
      </c>
      <c r="D3683" s="4">
        <v>43</v>
      </c>
      <c r="E3683" s="4" t="s">
        <v>10426</v>
      </c>
      <c r="F3683" s="4">
        <v>0.229387193918228</v>
      </c>
      <c r="G3683" s="4" t="s">
        <v>10427</v>
      </c>
    </row>
    <row r="3684" spans="1:7">
      <c r="A3684" s="4" t="s">
        <v>7698</v>
      </c>
      <c r="B3684" s="4" t="s">
        <v>7699</v>
      </c>
      <c r="C3684" s="4" t="s">
        <v>464</v>
      </c>
      <c r="D3684" s="4">
        <v>43</v>
      </c>
      <c r="E3684" s="4" t="s">
        <v>7700</v>
      </c>
      <c r="F3684" s="4">
        <v>0.229387193918228</v>
      </c>
      <c r="G3684" s="4" t="s">
        <v>7701</v>
      </c>
    </row>
    <row r="3685" spans="1:7">
      <c r="A3685" s="4" t="s">
        <v>9909</v>
      </c>
      <c r="B3685" s="4" t="s">
        <v>9910</v>
      </c>
      <c r="C3685" s="4" t="s">
        <v>464</v>
      </c>
      <c r="D3685" s="4">
        <v>43</v>
      </c>
      <c r="E3685" s="4" t="s">
        <v>9911</v>
      </c>
      <c r="F3685" s="4">
        <v>0.229387193918228</v>
      </c>
      <c r="G3685" s="4" t="s">
        <v>9912</v>
      </c>
    </row>
    <row r="3686" spans="1:7">
      <c r="A3686" s="4" t="s">
        <v>5634</v>
      </c>
      <c r="B3686" s="4" t="s">
        <v>5635</v>
      </c>
      <c r="C3686" s="4" t="s">
        <v>464</v>
      </c>
      <c r="D3686" s="4">
        <v>43</v>
      </c>
      <c r="E3686" s="4" t="s">
        <v>5636</v>
      </c>
      <c r="F3686" s="4">
        <v>0.229387193918228</v>
      </c>
      <c r="G3686" s="4" t="s">
        <v>5637</v>
      </c>
    </row>
    <row r="3687" spans="1:7">
      <c r="A3687" s="4" t="s">
        <v>8886</v>
      </c>
      <c r="B3687" s="4" t="s">
        <v>8887</v>
      </c>
      <c r="C3687" s="4" t="s">
        <v>464</v>
      </c>
      <c r="D3687" s="4">
        <v>43</v>
      </c>
      <c r="E3687" s="4" t="s">
        <v>8888</v>
      </c>
      <c r="F3687" s="4">
        <v>0.229387193918228</v>
      </c>
      <c r="G3687" s="4" t="s">
        <v>8889</v>
      </c>
    </row>
    <row r="3688" spans="1:7">
      <c r="A3688" s="4" t="s">
        <v>23248</v>
      </c>
      <c r="B3688" s="4" t="s">
        <v>23249</v>
      </c>
      <c r="C3688" s="4" t="s">
        <v>464</v>
      </c>
      <c r="D3688" s="4">
        <v>43</v>
      </c>
      <c r="E3688" s="4" t="s">
        <v>23250</v>
      </c>
      <c r="F3688" s="4">
        <v>0.229387193918228</v>
      </c>
      <c r="G3688" s="4" t="s">
        <v>23251</v>
      </c>
    </row>
    <row r="3689" spans="1:7">
      <c r="A3689" s="4" t="s">
        <v>6365</v>
      </c>
      <c r="B3689" s="4" t="s">
        <v>6366</v>
      </c>
      <c r="C3689" s="4" t="s">
        <v>464</v>
      </c>
      <c r="D3689" s="4">
        <v>43</v>
      </c>
      <c r="E3689" s="4" t="s">
        <v>6367</v>
      </c>
      <c r="F3689" s="4">
        <v>0.229387193918228</v>
      </c>
      <c r="G3689" s="4" t="s">
        <v>6368</v>
      </c>
    </row>
    <row r="3690" spans="1:7">
      <c r="A3690" s="4" t="s">
        <v>28756</v>
      </c>
      <c r="B3690" s="4" t="s">
        <v>28757</v>
      </c>
      <c r="C3690" s="4" t="s">
        <v>464</v>
      </c>
      <c r="D3690" s="4">
        <v>43</v>
      </c>
      <c r="E3690" s="4" t="s">
        <v>28758</v>
      </c>
      <c r="F3690" s="4">
        <v>0.229387193918228</v>
      </c>
      <c r="G3690" s="4" t="s">
        <v>28759</v>
      </c>
    </row>
    <row r="3691" spans="1:7">
      <c r="A3691" s="4" t="s">
        <v>12870</v>
      </c>
      <c r="B3691" s="4" t="s">
        <v>12871</v>
      </c>
      <c r="C3691" s="4" t="s">
        <v>464</v>
      </c>
      <c r="D3691" s="4">
        <v>43</v>
      </c>
      <c r="E3691" s="4" t="s">
        <v>12872</v>
      </c>
      <c r="F3691" s="4">
        <v>0.229387193918228</v>
      </c>
      <c r="G3691" s="4" t="s">
        <v>12873</v>
      </c>
    </row>
    <row r="3692" spans="1:7">
      <c r="A3692" s="4" t="s">
        <v>8427</v>
      </c>
      <c r="B3692" s="4" t="s">
        <v>8428</v>
      </c>
      <c r="C3692" s="4" t="s">
        <v>464</v>
      </c>
      <c r="D3692" s="4">
        <v>43</v>
      </c>
      <c r="E3692" s="4" t="s">
        <v>8429</v>
      </c>
      <c r="F3692" s="4">
        <v>0.229387193918228</v>
      </c>
      <c r="G3692" s="4" t="s">
        <v>8430</v>
      </c>
    </row>
    <row r="3693" spans="1:7">
      <c r="A3693" s="4" t="s">
        <v>3152</v>
      </c>
      <c r="B3693" s="4" t="s">
        <v>3153</v>
      </c>
      <c r="C3693" s="4" t="s">
        <v>464</v>
      </c>
      <c r="D3693" s="4">
        <v>43</v>
      </c>
      <c r="E3693" s="4" t="s">
        <v>3154</v>
      </c>
      <c r="F3693" s="4">
        <v>0.229387193918228</v>
      </c>
      <c r="G3693" s="4" t="s">
        <v>3155</v>
      </c>
    </row>
    <row r="3694" spans="1:7">
      <c r="A3694" s="4" t="s">
        <v>16615</v>
      </c>
      <c r="B3694" s="4" t="s">
        <v>16616</v>
      </c>
      <c r="C3694" s="4" t="s">
        <v>464</v>
      </c>
      <c r="D3694" s="4">
        <v>43</v>
      </c>
      <c r="E3694" s="4" t="s">
        <v>16617</v>
      </c>
      <c r="F3694" s="4">
        <v>0.229387193918228</v>
      </c>
      <c r="G3694" s="4" t="s">
        <v>16618</v>
      </c>
    </row>
    <row r="3695" spans="1:7">
      <c r="A3695" s="4" t="s">
        <v>10298</v>
      </c>
      <c r="B3695" s="4" t="s">
        <v>10299</v>
      </c>
      <c r="C3695" s="4" t="s">
        <v>464</v>
      </c>
      <c r="D3695" s="4">
        <v>43</v>
      </c>
      <c r="E3695" s="4" t="s">
        <v>10300</v>
      </c>
      <c r="F3695" s="4">
        <v>0.229387193918228</v>
      </c>
      <c r="G3695" s="4" t="s">
        <v>10301</v>
      </c>
    </row>
    <row r="3696" spans="1:7">
      <c r="A3696" s="4" t="s">
        <v>25363</v>
      </c>
      <c r="B3696" s="4" t="s">
        <v>25364</v>
      </c>
      <c r="C3696" s="4" t="s">
        <v>464</v>
      </c>
      <c r="D3696" s="4">
        <v>43</v>
      </c>
      <c r="E3696" s="4" t="s">
        <v>25365</v>
      </c>
      <c r="F3696" s="4">
        <v>0.229387193918228</v>
      </c>
      <c r="G3696" s="4" t="s">
        <v>25366</v>
      </c>
    </row>
    <row r="3697" spans="1:7">
      <c r="A3697" s="4" t="s">
        <v>13082</v>
      </c>
      <c r="B3697" s="4" t="s">
        <v>13083</v>
      </c>
      <c r="C3697" s="4" t="s">
        <v>464</v>
      </c>
      <c r="D3697" s="4">
        <v>43</v>
      </c>
      <c r="E3697" s="4" t="s">
        <v>13084</v>
      </c>
      <c r="F3697" s="4">
        <v>0.229387193918228</v>
      </c>
      <c r="G3697" s="4" t="s">
        <v>13085</v>
      </c>
    </row>
    <row r="3698" spans="1:7">
      <c r="A3698" s="4" t="s">
        <v>6459</v>
      </c>
      <c r="B3698" s="4" t="s">
        <v>6460</v>
      </c>
      <c r="C3698" s="4" t="s">
        <v>464</v>
      </c>
      <c r="D3698" s="4">
        <v>43</v>
      </c>
      <c r="E3698" s="4" t="s">
        <v>6461</v>
      </c>
      <c r="F3698" s="4">
        <v>0.229387193918228</v>
      </c>
      <c r="G3698" s="4" t="s">
        <v>6462</v>
      </c>
    </row>
    <row r="3699" spans="1:7">
      <c r="A3699" s="4" t="s">
        <v>18413</v>
      </c>
      <c r="B3699" s="4" t="s">
        <v>18414</v>
      </c>
      <c r="C3699" s="4" t="s">
        <v>464</v>
      </c>
      <c r="D3699" s="4">
        <v>43</v>
      </c>
      <c r="E3699" s="4" t="s">
        <v>18415</v>
      </c>
      <c r="F3699" s="4">
        <v>0.229387193918228</v>
      </c>
      <c r="G3699" s="4" t="s">
        <v>18416</v>
      </c>
    </row>
    <row r="3700" spans="1:7">
      <c r="A3700" s="4" t="s">
        <v>13490</v>
      </c>
      <c r="B3700" s="4" t="s">
        <v>13491</v>
      </c>
      <c r="C3700" s="4" t="s">
        <v>464</v>
      </c>
      <c r="D3700" s="4">
        <v>43</v>
      </c>
      <c r="E3700" s="4" t="s">
        <v>13492</v>
      </c>
      <c r="F3700" s="4">
        <v>0.229387193918228</v>
      </c>
      <c r="G3700" s="4" t="s">
        <v>13493</v>
      </c>
    </row>
    <row r="3701" spans="1:7">
      <c r="A3701" s="4" t="s">
        <v>9489</v>
      </c>
      <c r="B3701" s="4" t="s">
        <v>9490</v>
      </c>
      <c r="C3701" s="4" t="s">
        <v>464</v>
      </c>
      <c r="D3701" s="4">
        <v>43</v>
      </c>
      <c r="E3701" s="4" t="s">
        <v>9491</v>
      </c>
      <c r="F3701" s="4">
        <v>0.229387193918228</v>
      </c>
      <c r="G3701" s="4" t="s">
        <v>9492</v>
      </c>
    </row>
    <row r="3702" spans="1:7">
      <c r="A3702" s="4" t="s">
        <v>4528</v>
      </c>
      <c r="B3702" s="4" t="s">
        <v>4529</v>
      </c>
      <c r="C3702" s="4" t="s">
        <v>464</v>
      </c>
      <c r="D3702" s="4">
        <v>43</v>
      </c>
      <c r="E3702" s="4" t="s">
        <v>4530</v>
      </c>
      <c r="F3702" s="4">
        <v>0.229387193918228</v>
      </c>
      <c r="G3702" s="4" t="s">
        <v>4531</v>
      </c>
    </row>
    <row r="3703" spans="1:7">
      <c r="A3703" s="4" t="s">
        <v>5254</v>
      </c>
      <c r="B3703" s="4" t="s">
        <v>5255</v>
      </c>
      <c r="C3703" s="4" t="s">
        <v>464</v>
      </c>
      <c r="D3703" s="4">
        <v>43</v>
      </c>
      <c r="E3703" s="4" t="s">
        <v>5256</v>
      </c>
      <c r="F3703" s="4">
        <v>0.229387193918228</v>
      </c>
      <c r="G3703" s="4" t="s">
        <v>5257</v>
      </c>
    </row>
    <row r="3704" spans="1:7">
      <c r="A3704" s="4" t="s">
        <v>11307</v>
      </c>
      <c r="B3704" s="4" t="s">
        <v>11308</v>
      </c>
      <c r="C3704" s="4" t="s">
        <v>464</v>
      </c>
      <c r="D3704" s="4">
        <v>43</v>
      </c>
      <c r="E3704" s="4" t="s">
        <v>11309</v>
      </c>
      <c r="F3704" s="4">
        <v>0.229387193918228</v>
      </c>
      <c r="G3704" s="4" t="s">
        <v>11310</v>
      </c>
    </row>
    <row r="3705" spans="1:7">
      <c r="A3705" s="4" t="s">
        <v>3132</v>
      </c>
      <c r="B3705" s="4" t="s">
        <v>3133</v>
      </c>
      <c r="C3705" s="4" t="s">
        <v>464</v>
      </c>
      <c r="D3705" s="4">
        <v>43</v>
      </c>
      <c r="E3705" s="4" t="s">
        <v>3134</v>
      </c>
      <c r="F3705" s="4">
        <v>0.229387193918228</v>
      </c>
      <c r="G3705" s="4" t="s">
        <v>3135</v>
      </c>
    </row>
    <row r="3706" spans="1:7">
      <c r="A3706" s="4" t="s">
        <v>15775</v>
      </c>
      <c r="B3706" s="4" t="s">
        <v>15776</v>
      </c>
      <c r="C3706" s="4" t="s">
        <v>464</v>
      </c>
      <c r="D3706" s="4">
        <v>43</v>
      </c>
      <c r="E3706" s="4" t="s">
        <v>15777</v>
      </c>
      <c r="F3706" s="4">
        <v>0.229387193918228</v>
      </c>
      <c r="G3706" s="4" t="s">
        <v>15778</v>
      </c>
    </row>
    <row r="3707" spans="1:7">
      <c r="A3707" s="4" t="s">
        <v>13042</v>
      </c>
      <c r="B3707" s="4" t="s">
        <v>13043</v>
      </c>
      <c r="C3707" s="4" t="s">
        <v>464</v>
      </c>
      <c r="D3707" s="4">
        <v>43</v>
      </c>
      <c r="E3707" s="4" t="s">
        <v>13044</v>
      </c>
      <c r="F3707" s="4">
        <v>0.229387193918228</v>
      </c>
      <c r="G3707" s="4" t="s">
        <v>13045</v>
      </c>
    </row>
    <row r="3708" spans="1:7">
      <c r="A3708" s="4" t="s">
        <v>13893</v>
      </c>
      <c r="B3708" s="4" t="s">
        <v>13894</v>
      </c>
      <c r="C3708" s="4" t="s">
        <v>464</v>
      </c>
      <c r="D3708" s="4">
        <v>43</v>
      </c>
      <c r="E3708" s="4" t="s">
        <v>13895</v>
      </c>
      <c r="F3708" s="4">
        <v>0.229387193918228</v>
      </c>
      <c r="G3708" s="4" t="s">
        <v>13896</v>
      </c>
    </row>
    <row r="3709" spans="1:7">
      <c r="A3709" s="4" t="s">
        <v>4484</v>
      </c>
      <c r="B3709" s="4" t="s">
        <v>4485</v>
      </c>
      <c r="C3709" s="4" t="s">
        <v>464</v>
      </c>
      <c r="D3709" s="4">
        <v>43</v>
      </c>
      <c r="E3709" s="4" t="s">
        <v>4486</v>
      </c>
      <c r="F3709" s="4">
        <v>0.229387193918228</v>
      </c>
      <c r="G3709" s="4" t="s">
        <v>4487</v>
      </c>
    </row>
    <row r="3710" spans="1:7">
      <c r="A3710" s="4" t="s">
        <v>30925</v>
      </c>
      <c r="B3710" s="4" t="s">
        <v>30926</v>
      </c>
      <c r="C3710" s="4" t="s">
        <v>464</v>
      </c>
      <c r="D3710" s="4">
        <v>42</v>
      </c>
      <c r="E3710" s="4" t="s">
        <v>30927</v>
      </c>
      <c r="F3710" s="4">
        <v>0.229387193918228</v>
      </c>
      <c r="G3710" s="4" t="s">
        <v>30928</v>
      </c>
    </row>
    <row r="3711" spans="1:7">
      <c r="A3711" s="4" t="s">
        <v>20977</v>
      </c>
      <c r="B3711" s="4" t="s">
        <v>20978</v>
      </c>
      <c r="C3711" s="4" t="s">
        <v>464</v>
      </c>
      <c r="D3711" s="4">
        <v>42</v>
      </c>
      <c r="E3711" s="4" t="s">
        <v>20979</v>
      </c>
      <c r="F3711" s="4">
        <v>0.229387193918228</v>
      </c>
      <c r="G3711" s="4" t="s">
        <v>20980</v>
      </c>
    </row>
    <row r="3712" spans="1:7">
      <c r="A3712" s="4" t="s">
        <v>23416</v>
      </c>
      <c r="B3712" s="4" t="s">
        <v>23417</v>
      </c>
      <c r="C3712" s="4" t="s">
        <v>464</v>
      </c>
      <c r="D3712" s="4">
        <v>42</v>
      </c>
      <c r="E3712" s="4" t="s">
        <v>23418</v>
      </c>
      <c r="F3712" s="4">
        <v>0.229387193918228</v>
      </c>
      <c r="G3712" s="4" t="s">
        <v>23419</v>
      </c>
    </row>
    <row r="3713" spans="1:7">
      <c r="A3713" s="4" t="s">
        <v>7658</v>
      </c>
      <c r="B3713" s="4" t="s">
        <v>7659</v>
      </c>
      <c r="C3713" s="4" t="s">
        <v>464</v>
      </c>
      <c r="D3713" s="4">
        <v>42</v>
      </c>
      <c r="E3713" s="4" t="s">
        <v>7660</v>
      </c>
      <c r="F3713" s="4">
        <v>0.229387193918228</v>
      </c>
      <c r="G3713" s="4" t="s">
        <v>7661</v>
      </c>
    </row>
    <row r="3714" spans="1:7">
      <c r="A3714" s="4" t="s">
        <v>43686</v>
      </c>
      <c r="B3714" s="4" t="s">
        <v>43687</v>
      </c>
      <c r="C3714" s="4" t="s">
        <v>464</v>
      </c>
      <c r="D3714" s="4">
        <v>42</v>
      </c>
      <c r="E3714" s="4" t="s">
        <v>43688</v>
      </c>
      <c r="F3714" s="4">
        <v>0.229387193918228</v>
      </c>
      <c r="G3714" s="4" t="s">
        <v>43689</v>
      </c>
    </row>
    <row r="3715" spans="1:7">
      <c r="A3715" s="4" t="s">
        <v>25739</v>
      </c>
      <c r="B3715" s="4" t="s">
        <v>25740</v>
      </c>
      <c r="C3715" s="4" t="s">
        <v>464</v>
      </c>
      <c r="D3715" s="4">
        <v>42</v>
      </c>
      <c r="E3715" s="4" t="s">
        <v>25741</v>
      </c>
      <c r="F3715" s="4">
        <v>0.229387193918228</v>
      </c>
      <c r="G3715" s="4" t="s">
        <v>25742</v>
      </c>
    </row>
    <row r="3716" spans="1:7">
      <c r="A3716" s="4" t="s">
        <v>1390</v>
      </c>
      <c r="B3716" s="4" t="s">
        <v>1391</v>
      </c>
      <c r="C3716" s="4" t="s">
        <v>464</v>
      </c>
      <c r="D3716" s="4">
        <v>42</v>
      </c>
      <c r="E3716" s="4" t="s">
        <v>1392</v>
      </c>
      <c r="F3716" s="4">
        <v>0.229387193918228</v>
      </c>
      <c r="G3716" s="4" t="s">
        <v>1393</v>
      </c>
    </row>
    <row r="3717" spans="1:7">
      <c r="A3717" s="4" t="s">
        <v>29958</v>
      </c>
      <c r="B3717" s="4" t="s">
        <v>29959</v>
      </c>
      <c r="C3717" s="4" t="s">
        <v>464</v>
      </c>
      <c r="D3717" s="4">
        <v>42</v>
      </c>
      <c r="E3717" s="4" t="s">
        <v>29960</v>
      </c>
      <c r="F3717" s="4">
        <v>0.229387193918228</v>
      </c>
      <c r="G3717" s="4" t="s">
        <v>29961</v>
      </c>
    </row>
    <row r="3718" spans="1:7">
      <c r="A3718" s="4" t="s">
        <v>15347</v>
      </c>
      <c r="B3718" s="4" t="s">
        <v>15348</v>
      </c>
      <c r="C3718" s="4" t="s">
        <v>464</v>
      </c>
      <c r="D3718" s="4">
        <v>42</v>
      </c>
      <c r="E3718" s="4" t="s">
        <v>15349</v>
      </c>
      <c r="F3718" s="4">
        <v>0.229387193918228</v>
      </c>
      <c r="G3718" s="4" t="s">
        <v>15350</v>
      </c>
    </row>
    <row r="3719" spans="1:7">
      <c r="A3719" s="4" t="s">
        <v>27332</v>
      </c>
      <c r="B3719" s="4" t="s">
        <v>27333</v>
      </c>
      <c r="C3719" s="4" t="s">
        <v>464</v>
      </c>
      <c r="D3719" s="4">
        <v>42</v>
      </c>
      <c r="E3719" s="4" t="s">
        <v>27334</v>
      </c>
      <c r="F3719" s="4">
        <v>0.229387193918228</v>
      </c>
      <c r="G3719" s="4" t="s">
        <v>27335</v>
      </c>
    </row>
    <row r="3720" spans="1:7">
      <c r="A3720" s="4" t="s">
        <v>24404</v>
      </c>
      <c r="B3720" s="4" t="s">
        <v>24405</v>
      </c>
      <c r="C3720" s="4" t="s">
        <v>464</v>
      </c>
      <c r="D3720" s="4">
        <v>42</v>
      </c>
      <c r="E3720" s="4" t="s">
        <v>24406</v>
      </c>
      <c r="F3720" s="4">
        <v>0.229387193918228</v>
      </c>
      <c r="G3720" s="4" t="s">
        <v>24407</v>
      </c>
    </row>
    <row r="3721" spans="1:7">
      <c r="A3721" s="4" t="s">
        <v>2116</v>
      </c>
      <c r="B3721" s="4" t="s">
        <v>2117</v>
      </c>
      <c r="C3721" s="4" t="s">
        <v>464</v>
      </c>
      <c r="D3721" s="4">
        <v>42</v>
      </c>
      <c r="E3721" s="4" t="s">
        <v>2118</v>
      </c>
      <c r="F3721" s="4">
        <v>0.229387193918228</v>
      </c>
      <c r="G3721" s="4" t="s">
        <v>2119</v>
      </c>
    </row>
    <row r="3722" spans="1:7">
      <c r="A3722" s="4" t="s">
        <v>22352</v>
      </c>
      <c r="B3722" s="4" t="s">
        <v>22353</v>
      </c>
      <c r="C3722" s="4" t="s">
        <v>464</v>
      </c>
      <c r="D3722" s="4">
        <v>42</v>
      </c>
      <c r="E3722" s="4" t="s">
        <v>22354</v>
      </c>
      <c r="F3722" s="4">
        <v>0.229387193918228</v>
      </c>
      <c r="G3722" s="4" t="s">
        <v>22355</v>
      </c>
    </row>
    <row r="3723" spans="1:7">
      <c r="A3723" s="4" t="s">
        <v>8105</v>
      </c>
      <c r="B3723" s="4" t="s">
        <v>8106</v>
      </c>
      <c r="C3723" s="4" t="s">
        <v>464</v>
      </c>
      <c r="D3723" s="4">
        <v>42</v>
      </c>
      <c r="E3723" s="4" t="s">
        <v>8107</v>
      </c>
      <c r="F3723" s="4">
        <v>0.229387193918228</v>
      </c>
      <c r="G3723" s="4" t="s">
        <v>8108</v>
      </c>
    </row>
    <row r="3724" spans="1:7">
      <c r="A3724" s="4" t="s">
        <v>19891</v>
      </c>
      <c r="B3724" s="4" t="s">
        <v>19892</v>
      </c>
      <c r="C3724" s="4" t="s">
        <v>464</v>
      </c>
      <c r="D3724" s="4">
        <v>42</v>
      </c>
      <c r="E3724" s="4" t="s">
        <v>19893</v>
      </c>
      <c r="F3724" s="4">
        <v>0.229387193918228</v>
      </c>
      <c r="G3724" s="4" t="s">
        <v>19894</v>
      </c>
    </row>
    <row r="3725" spans="1:7">
      <c r="A3725" s="4" t="s">
        <v>49271</v>
      </c>
      <c r="B3725" s="4" t="s">
        <v>49272</v>
      </c>
      <c r="C3725" s="4" t="s">
        <v>464</v>
      </c>
      <c r="D3725" s="4">
        <v>42</v>
      </c>
      <c r="E3725" s="4" t="s">
        <v>49273</v>
      </c>
      <c r="F3725" s="4">
        <v>0.229387193918228</v>
      </c>
      <c r="G3725" s="4" t="s">
        <v>49274</v>
      </c>
    </row>
    <row r="3726" spans="1:7">
      <c r="A3726" s="4" t="s">
        <v>5911</v>
      </c>
      <c r="B3726" s="4" t="s">
        <v>5912</v>
      </c>
      <c r="C3726" s="4" t="s">
        <v>464</v>
      </c>
      <c r="D3726" s="4">
        <v>42</v>
      </c>
      <c r="E3726" s="4" t="s">
        <v>5913</v>
      </c>
      <c r="F3726" s="4">
        <v>0.229387193918228</v>
      </c>
      <c r="G3726" s="4" t="s">
        <v>5914</v>
      </c>
    </row>
    <row r="3727" spans="1:7">
      <c r="A3727" s="4" t="s">
        <v>13270</v>
      </c>
      <c r="B3727" s="4" t="s">
        <v>13271</v>
      </c>
      <c r="C3727" s="4" t="s">
        <v>464</v>
      </c>
      <c r="D3727" s="4">
        <v>42</v>
      </c>
      <c r="E3727" s="4" t="s">
        <v>13272</v>
      </c>
      <c r="F3727" s="4">
        <v>0.229387193918228</v>
      </c>
      <c r="G3727" s="4" t="s">
        <v>13273</v>
      </c>
    </row>
    <row r="3728" spans="1:7">
      <c r="A3728" s="4" t="s">
        <v>5942</v>
      </c>
      <c r="B3728" s="4" t="s">
        <v>5943</v>
      </c>
      <c r="C3728" s="4" t="s">
        <v>464</v>
      </c>
      <c r="D3728" s="4">
        <v>42</v>
      </c>
      <c r="E3728" s="4" t="s">
        <v>5944</v>
      </c>
      <c r="F3728" s="4">
        <v>0.229387193918228</v>
      </c>
      <c r="G3728" s="4" t="s">
        <v>5945</v>
      </c>
    </row>
    <row r="3729" spans="1:7">
      <c r="A3729" s="4" t="s">
        <v>9366</v>
      </c>
      <c r="B3729" s="4" t="s">
        <v>9367</v>
      </c>
      <c r="C3729" s="4" t="s">
        <v>464</v>
      </c>
      <c r="D3729" s="4">
        <v>42</v>
      </c>
      <c r="E3729" s="4" t="s">
        <v>9368</v>
      </c>
      <c r="F3729" s="4">
        <v>0.229387193918228</v>
      </c>
      <c r="G3729" s="4" t="s">
        <v>9369</v>
      </c>
    </row>
    <row r="3730" spans="1:7">
      <c r="A3730" s="4" t="s">
        <v>16415</v>
      </c>
      <c r="B3730" s="4" t="s">
        <v>16416</v>
      </c>
      <c r="C3730" s="4" t="s">
        <v>464</v>
      </c>
      <c r="D3730" s="4">
        <v>42</v>
      </c>
      <c r="E3730" s="4" t="s">
        <v>16417</v>
      </c>
      <c r="F3730" s="4">
        <v>0.229387193918228</v>
      </c>
      <c r="G3730" s="4" t="s">
        <v>16418</v>
      </c>
    </row>
    <row r="3731" spans="1:7">
      <c r="A3731" s="4" t="s">
        <v>11880</v>
      </c>
      <c r="B3731" s="4" t="s">
        <v>11881</v>
      </c>
      <c r="C3731" s="4" t="s">
        <v>464</v>
      </c>
      <c r="D3731" s="4">
        <v>42</v>
      </c>
      <c r="E3731" s="4" t="s">
        <v>11882</v>
      </c>
      <c r="F3731" s="4">
        <v>0.229387193918228</v>
      </c>
      <c r="G3731" s="4" t="s">
        <v>11883</v>
      </c>
    </row>
    <row r="3732" spans="1:7">
      <c r="A3732" s="4" t="s">
        <v>2624</v>
      </c>
      <c r="B3732" s="4" t="s">
        <v>2625</v>
      </c>
      <c r="C3732" s="4" t="s">
        <v>464</v>
      </c>
      <c r="D3732" s="4">
        <v>42</v>
      </c>
      <c r="E3732" s="4" t="s">
        <v>2626</v>
      </c>
      <c r="F3732" s="4">
        <v>0.229387193918228</v>
      </c>
      <c r="G3732" s="4" t="s">
        <v>2627</v>
      </c>
    </row>
    <row r="3733" spans="1:7">
      <c r="A3733" s="4" t="s">
        <v>28260</v>
      </c>
      <c r="B3733" s="4" t="s">
        <v>28261</v>
      </c>
      <c r="C3733" s="4" t="s">
        <v>464</v>
      </c>
      <c r="D3733" s="4">
        <v>42</v>
      </c>
      <c r="E3733" s="4" t="s">
        <v>28262</v>
      </c>
      <c r="F3733" s="4">
        <v>0.229387193918228</v>
      </c>
      <c r="G3733" s="4" t="s">
        <v>28263</v>
      </c>
    </row>
    <row r="3734" spans="1:7">
      <c r="A3734" s="4" t="s">
        <v>15007</v>
      </c>
      <c r="B3734" s="4" t="s">
        <v>15008</v>
      </c>
      <c r="C3734" s="4" t="s">
        <v>464</v>
      </c>
      <c r="D3734" s="4">
        <v>42</v>
      </c>
      <c r="E3734" s="4" t="s">
        <v>15009</v>
      </c>
      <c r="F3734" s="4">
        <v>0.229387193918228</v>
      </c>
      <c r="G3734" s="4" t="s">
        <v>15010</v>
      </c>
    </row>
    <row r="3735" spans="1:7">
      <c r="A3735" s="4" t="s">
        <v>35366</v>
      </c>
      <c r="B3735" s="4" t="s">
        <v>35367</v>
      </c>
      <c r="C3735" s="4" t="s">
        <v>464</v>
      </c>
      <c r="D3735" s="4">
        <v>42</v>
      </c>
      <c r="E3735" s="4" t="s">
        <v>35368</v>
      </c>
      <c r="F3735" s="4">
        <v>0.229387193918228</v>
      </c>
      <c r="G3735" s="4" t="s">
        <v>35369</v>
      </c>
    </row>
    <row r="3736" spans="1:7">
      <c r="A3736" s="4" t="s">
        <v>16782</v>
      </c>
      <c r="B3736" s="4" t="s">
        <v>16783</v>
      </c>
      <c r="C3736" s="4" t="s">
        <v>464</v>
      </c>
      <c r="D3736" s="4">
        <v>42</v>
      </c>
      <c r="E3736" s="4" t="s">
        <v>16784</v>
      </c>
      <c r="F3736" s="4">
        <v>0.229387193918228</v>
      </c>
      <c r="G3736" s="4" t="s">
        <v>16785</v>
      </c>
    </row>
    <row r="3737" spans="1:7">
      <c r="A3737" s="4" t="s">
        <v>12453</v>
      </c>
      <c r="B3737" s="4" t="s">
        <v>12454</v>
      </c>
      <c r="C3737" s="4" t="s">
        <v>464</v>
      </c>
      <c r="D3737" s="4">
        <v>42</v>
      </c>
      <c r="E3737" s="4" t="s">
        <v>12455</v>
      </c>
      <c r="F3737" s="4">
        <v>0.229387193918228</v>
      </c>
      <c r="G3737" s="4" t="s">
        <v>12456</v>
      </c>
    </row>
    <row r="3738" spans="1:7">
      <c r="A3738" s="4" t="s">
        <v>3184</v>
      </c>
      <c r="B3738" s="4" t="s">
        <v>3185</v>
      </c>
      <c r="C3738" s="4" t="s">
        <v>464</v>
      </c>
      <c r="D3738" s="4">
        <v>42</v>
      </c>
      <c r="E3738" s="4" t="s">
        <v>3186</v>
      </c>
      <c r="F3738" s="4">
        <v>0.229387193918228</v>
      </c>
      <c r="G3738" s="4" t="s">
        <v>3187</v>
      </c>
    </row>
    <row r="3739" spans="1:7">
      <c r="A3739" s="4" t="s">
        <v>25503</v>
      </c>
      <c r="B3739" s="4" t="s">
        <v>25504</v>
      </c>
      <c r="C3739" s="4" t="s">
        <v>464</v>
      </c>
      <c r="D3739" s="4">
        <v>42</v>
      </c>
      <c r="E3739" s="4" t="s">
        <v>25505</v>
      </c>
      <c r="F3739" s="4">
        <v>0.229387193918228</v>
      </c>
      <c r="G3739" s="4" t="s">
        <v>25506</v>
      </c>
    </row>
    <row r="3740" spans="1:7">
      <c r="A3740" s="4" t="s">
        <v>13714</v>
      </c>
      <c r="B3740" s="4" t="s">
        <v>13715</v>
      </c>
      <c r="C3740" s="4" t="s">
        <v>464</v>
      </c>
      <c r="D3740" s="4">
        <v>42</v>
      </c>
      <c r="E3740" s="4" t="s">
        <v>13716</v>
      </c>
      <c r="F3740" s="4">
        <v>0.229387193918228</v>
      </c>
      <c r="G3740" s="4" t="s">
        <v>13717</v>
      </c>
    </row>
    <row r="3741" spans="1:7">
      <c r="A3741" s="4" t="s">
        <v>42922</v>
      </c>
      <c r="B3741" s="4" t="s">
        <v>42923</v>
      </c>
      <c r="C3741" s="4" t="s">
        <v>464</v>
      </c>
      <c r="D3741" s="4">
        <v>42</v>
      </c>
      <c r="E3741" s="4" t="s">
        <v>42924</v>
      </c>
      <c r="F3741" s="4">
        <v>0.229387193918228</v>
      </c>
      <c r="G3741" s="4" t="s">
        <v>42925</v>
      </c>
    </row>
    <row r="3742" spans="1:7">
      <c r="A3742" s="4" t="s">
        <v>10876</v>
      </c>
      <c r="B3742" s="4" t="s">
        <v>10877</v>
      </c>
      <c r="C3742" s="4" t="s">
        <v>464</v>
      </c>
      <c r="D3742" s="4">
        <v>42</v>
      </c>
      <c r="E3742" s="4" t="s">
        <v>10878</v>
      </c>
      <c r="F3742" s="4">
        <v>0.229387193918228</v>
      </c>
      <c r="G3742" s="4" t="s">
        <v>10879</v>
      </c>
    </row>
    <row r="3743" spans="1:7">
      <c r="A3743" s="4" t="s">
        <v>14228</v>
      </c>
      <c r="B3743" s="4" t="s">
        <v>14229</v>
      </c>
      <c r="C3743" s="4" t="s">
        <v>464</v>
      </c>
      <c r="D3743" s="4">
        <v>42</v>
      </c>
      <c r="E3743" s="4" t="s">
        <v>14230</v>
      </c>
      <c r="F3743" s="4">
        <v>0.229387193918228</v>
      </c>
      <c r="G3743" s="4" t="s">
        <v>14231</v>
      </c>
    </row>
    <row r="3744" spans="1:7">
      <c r="A3744" s="4" t="s">
        <v>55899</v>
      </c>
      <c r="B3744" s="4" t="s">
        <v>55900</v>
      </c>
      <c r="C3744" s="4" t="s">
        <v>464</v>
      </c>
      <c r="D3744" s="4">
        <v>42</v>
      </c>
      <c r="E3744" s="4" t="s">
        <v>55901</v>
      </c>
      <c r="F3744" s="4">
        <v>0.229387193918228</v>
      </c>
      <c r="G3744" s="4" t="s">
        <v>55902</v>
      </c>
    </row>
    <row r="3745" spans="1:7">
      <c r="A3745" s="4" t="s">
        <v>2414</v>
      </c>
      <c r="B3745" s="4" t="s">
        <v>2415</v>
      </c>
      <c r="C3745" s="4" t="s">
        <v>464</v>
      </c>
      <c r="D3745" s="4">
        <v>42</v>
      </c>
      <c r="E3745" s="4" t="s">
        <v>2416</v>
      </c>
      <c r="F3745" s="4">
        <v>0.229387193918228</v>
      </c>
      <c r="G3745" s="4" t="s">
        <v>2417</v>
      </c>
    </row>
    <row r="3746" spans="1:7">
      <c r="A3746" s="4" t="s">
        <v>19192</v>
      </c>
      <c r="B3746" s="4" t="s">
        <v>19193</v>
      </c>
      <c r="C3746" s="4" t="s">
        <v>464</v>
      </c>
      <c r="D3746" s="4">
        <v>42</v>
      </c>
      <c r="E3746" s="4" t="s">
        <v>19194</v>
      </c>
      <c r="F3746" s="4">
        <v>0.229387193918228</v>
      </c>
      <c r="G3746" s="4" t="s">
        <v>19195</v>
      </c>
    </row>
    <row r="3747" spans="1:7">
      <c r="A3747" s="4" t="s">
        <v>3584</v>
      </c>
      <c r="B3747" s="4" t="s">
        <v>3585</v>
      </c>
      <c r="C3747" s="4" t="s">
        <v>464</v>
      </c>
      <c r="D3747" s="4">
        <v>42</v>
      </c>
      <c r="E3747" s="4" t="s">
        <v>3586</v>
      </c>
      <c r="F3747" s="4">
        <v>0.229387193918228</v>
      </c>
      <c r="G3747" s="4" t="s">
        <v>3587</v>
      </c>
    </row>
    <row r="3748" spans="1:7">
      <c r="A3748" s="4" t="s">
        <v>25016</v>
      </c>
      <c r="B3748" s="4" t="s">
        <v>25017</v>
      </c>
      <c r="C3748" s="4" t="s">
        <v>464</v>
      </c>
      <c r="D3748" s="4">
        <v>42</v>
      </c>
      <c r="E3748" s="4" t="s">
        <v>25018</v>
      </c>
      <c r="F3748" s="4">
        <v>0.229387193918228</v>
      </c>
      <c r="G3748" s="4" t="s">
        <v>25019</v>
      </c>
    </row>
    <row r="3749" spans="1:7">
      <c r="A3749" s="4" t="s">
        <v>17910</v>
      </c>
      <c r="B3749" s="4" t="s">
        <v>17911</v>
      </c>
      <c r="C3749" s="4" t="s">
        <v>464</v>
      </c>
      <c r="D3749" s="4">
        <v>42</v>
      </c>
      <c r="E3749" s="4" t="s">
        <v>17912</v>
      </c>
      <c r="F3749" s="4">
        <v>0.229387193918228</v>
      </c>
      <c r="G3749" s="4" t="s">
        <v>17913</v>
      </c>
    </row>
    <row r="3750" spans="1:7">
      <c r="A3750" s="4" t="s">
        <v>16143</v>
      </c>
      <c r="B3750" s="4" t="s">
        <v>16144</v>
      </c>
      <c r="C3750" s="4" t="s">
        <v>464</v>
      </c>
      <c r="D3750" s="4">
        <v>42</v>
      </c>
      <c r="E3750" s="4" t="s">
        <v>16145</v>
      </c>
      <c r="F3750" s="4">
        <v>0.229387193918228</v>
      </c>
      <c r="G3750" s="4" t="s">
        <v>16146</v>
      </c>
    </row>
    <row r="3751" spans="1:7">
      <c r="A3751" s="4" t="s">
        <v>4883</v>
      </c>
      <c r="B3751" s="4" t="s">
        <v>4884</v>
      </c>
      <c r="C3751" s="4" t="s">
        <v>464</v>
      </c>
      <c r="D3751" s="4">
        <v>42</v>
      </c>
      <c r="E3751" s="4" t="s">
        <v>4885</v>
      </c>
      <c r="F3751" s="4">
        <v>0.229387193918228</v>
      </c>
      <c r="G3751" s="4" t="s">
        <v>4886</v>
      </c>
    </row>
    <row r="3752" spans="1:7">
      <c r="A3752" s="4" t="s">
        <v>12274</v>
      </c>
      <c r="B3752" s="4" t="s">
        <v>12275</v>
      </c>
      <c r="C3752" s="4" t="s">
        <v>464</v>
      </c>
      <c r="D3752" s="4">
        <v>42</v>
      </c>
      <c r="E3752" s="4" t="s">
        <v>12276</v>
      </c>
      <c r="F3752" s="4">
        <v>0.229387193918228</v>
      </c>
      <c r="G3752" s="4" t="s">
        <v>12277</v>
      </c>
    </row>
    <row r="3753" spans="1:7">
      <c r="A3753" s="4" t="s">
        <v>5159</v>
      </c>
      <c r="B3753" s="4" t="s">
        <v>5160</v>
      </c>
      <c r="C3753" s="4" t="s">
        <v>464</v>
      </c>
      <c r="D3753" s="4">
        <v>42</v>
      </c>
      <c r="E3753" s="4" t="s">
        <v>5161</v>
      </c>
      <c r="F3753" s="4">
        <v>0.229387193918228</v>
      </c>
      <c r="G3753" s="4" t="s">
        <v>5162</v>
      </c>
    </row>
    <row r="3754" spans="1:7">
      <c r="A3754" s="4" t="s">
        <v>15923</v>
      </c>
      <c r="B3754" s="4" t="s">
        <v>15924</v>
      </c>
      <c r="C3754" s="4" t="s">
        <v>464</v>
      </c>
      <c r="D3754" s="4">
        <v>42</v>
      </c>
      <c r="E3754" s="4" t="s">
        <v>15925</v>
      </c>
      <c r="F3754" s="4">
        <v>0.229387193918228</v>
      </c>
      <c r="G3754" s="4" t="s">
        <v>15926</v>
      </c>
    </row>
    <row r="3755" spans="1:7">
      <c r="A3755" s="4" t="s">
        <v>16850</v>
      </c>
      <c r="B3755" s="4" t="s">
        <v>16851</v>
      </c>
      <c r="C3755" s="4" t="s">
        <v>464</v>
      </c>
      <c r="D3755" s="4">
        <v>42</v>
      </c>
      <c r="E3755" s="4" t="s">
        <v>16852</v>
      </c>
      <c r="F3755" s="4">
        <v>0.229387193918228</v>
      </c>
      <c r="G3755" s="4" t="s">
        <v>16853</v>
      </c>
    </row>
    <row r="3756" spans="1:7">
      <c r="A3756" s="4" t="s">
        <v>21180</v>
      </c>
      <c r="B3756" s="4" t="s">
        <v>21181</v>
      </c>
      <c r="C3756" s="4" t="s">
        <v>464</v>
      </c>
      <c r="D3756" s="4">
        <v>42</v>
      </c>
      <c r="E3756" s="4" t="s">
        <v>21182</v>
      </c>
      <c r="F3756" s="4">
        <v>0.229387193918228</v>
      </c>
      <c r="G3756" s="4" t="s">
        <v>21183</v>
      </c>
    </row>
    <row r="3757" spans="1:7">
      <c r="A3757" s="4" t="s">
        <v>30462</v>
      </c>
      <c r="B3757" s="4" t="s">
        <v>30463</v>
      </c>
      <c r="C3757" s="4" t="s">
        <v>464</v>
      </c>
      <c r="D3757" s="4">
        <v>42</v>
      </c>
      <c r="E3757" s="4" t="s">
        <v>30464</v>
      </c>
      <c r="F3757" s="4">
        <v>0.229387193918228</v>
      </c>
      <c r="G3757" s="4" t="s">
        <v>30465</v>
      </c>
    </row>
    <row r="3758" spans="1:7">
      <c r="A3758" s="4" t="s">
        <v>6977</v>
      </c>
      <c r="B3758" s="4" t="s">
        <v>6978</v>
      </c>
      <c r="C3758" s="4" t="s">
        <v>464</v>
      </c>
      <c r="D3758" s="4">
        <v>42</v>
      </c>
      <c r="E3758" s="4" t="s">
        <v>6979</v>
      </c>
      <c r="F3758" s="4">
        <v>0.229387193918228</v>
      </c>
      <c r="G3758" s="4" t="s">
        <v>6980</v>
      </c>
    </row>
    <row r="3759" spans="1:7">
      <c r="A3759" s="4" t="s">
        <v>12381</v>
      </c>
      <c r="B3759" s="4" t="s">
        <v>12382</v>
      </c>
      <c r="C3759" s="4" t="s">
        <v>464</v>
      </c>
      <c r="D3759" s="4">
        <v>42</v>
      </c>
      <c r="E3759" s="4" t="s">
        <v>12383</v>
      </c>
      <c r="F3759" s="4">
        <v>0.229387193918228</v>
      </c>
      <c r="G3759" s="4" t="s">
        <v>12384</v>
      </c>
    </row>
    <row r="3760" spans="1:7">
      <c r="A3760" s="4" t="s">
        <v>1798</v>
      </c>
      <c r="B3760" s="4" t="s">
        <v>1799</v>
      </c>
      <c r="C3760" s="4" t="s">
        <v>464</v>
      </c>
      <c r="D3760" s="4">
        <v>42</v>
      </c>
      <c r="E3760" s="4" t="s">
        <v>1800</v>
      </c>
      <c r="F3760" s="4">
        <v>0.229387193918228</v>
      </c>
      <c r="G3760" s="4" t="s">
        <v>1801</v>
      </c>
    </row>
    <row r="3761" spans="1:7">
      <c r="A3761" s="4" t="s">
        <v>15787</v>
      </c>
      <c r="B3761" s="4" t="s">
        <v>15788</v>
      </c>
      <c r="C3761" s="4" t="s">
        <v>464</v>
      </c>
      <c r="D3761" s="4">
        <v>42</v>
      </c>
      <c r="E3761" s="4" t="s">
        <v>15789</v>
      </c>
      <c r="F3761" s="4">
        <v>0.229387193918228</v>
      </c>
      <c r="G3761" s="4" t="s">
        <v>15790</v>
      </c>
    </row>
    <row r="3762" spans="1:7">
      <c r="A3762" s="4" t="s">
        <v>16973</v>
      </c>
      <c r="B3762" s="4" t="s">
        <v>16974</v>
      </c>
      <c r="C3762" s="4" t="s">
        <v>464</v>
      </c>
      <c r="D3762" s="4">
        <v>42</v>
      </c>
      <c r="E3762" s="4" t="s">
        <v>16975</v>
      </c>
      <c r="F3762" s="4">
        <v>0.229387193918228</v>
      </c>
      <c r="G3762" s="4" t="s">
        <v>16976</v>
      </c>
    </row>
    <row r="3763" spans="1:7">
      <c r="A3763" s="4" t="s">
        <v>19068</v>
      </c>
      <c r="B3763" s="4" t="s">
        <v>19069</v>
      </c>
      <c r="C3763" s="4" t="s">
        <v>464</v>
      </c>
      <c r="D3763" s="4">
        <v>42</v>
      </c>
      <c r="E3763" s="4" t="s">
        <v>19070</v>
      </c>
      <c r="F3763" s="4">
        <v>0.229387193918228</v>
      </c>
      <c r="G3763" s="4" t="s">
        <v>19071</v>
      </c>
    </row>
    <row r="3764" spans="1:7">
      <c r="A3764" s="4" t="s">
        <v>6249</v>
      </c>
      <c r="B3764" s="4" t="s">
        <v>6250</v>
      </c>
      <c r="C3764" s="4" t="s">
        <v>464</v>
      </c>
      <c r="D3764" s="4">
        <v>42</v>
      </c>
      <c r="E3764" s="4" t="s">
        <v>6251</v>
      </c>
      <c r="F3764" s="4">
        <v>0.229387193918228</v>
      </c>
      <c r="G3764" s="4" t="s">
        <v>6252</v>
      </c>
    </row>
    <row r="3765" spans="1:7">
      <c r="A3765" s="4" t="s">
        <v>16051</v>
      </c>
      <c r="B3765" s="4" t="s">
        <v>16052</v>
      </c>
      <c r="C3765" s="4" t="s">
        <v>464</v>
      </c>
      <c r="D3765" s="4">
        <v>42</v>
      </c>
      <c r="E3765" s="4" t="s">
        <v>16053</v>
      </c>
      <c r="F3765" s="4">
        <v>0.229387193918228</v>
      </c>
      <c r="G3765" s="4" t="s">
        <v>16054</v>
      </c>
    </row>
    <row r="3766" spans="1:7">
      <c r="A3766" s="4" t="s">
        <v>21751</v>
      </c>
      <c r="B3766" s="4" t="s">
        <v>21752</v>
      </c>
      <c r="C3766" s="4" t="s">
        <v>464</v>
      </c>
      <c r="D3766" s="4">
        <v>42</v>
      </c>
      <c r="E3766" s="4" t="s">
        <v>21753</v>
      </c>
      <c r="F3766" s="4">
        <v>0.229387193918228</v>
      </c>
      <c r="G3766" s="4" t="s">
        <v>21754</v>
      </c>
    </row>
    <row r="3767" spans="1:7">
      <c r="A3767" s="4" t="s">
        <v>46540</v>
      </c>
      <c r="B3767" s="4" t="s">
        <v>46541</v>
      </c>
      <c r="C3767" s="4" t="s">
        <v>464</v>
      </c>
      <c r="D3767" s="4">
        <v>42</v>
      </c>
      <c r="E3767" s="4" t="s">
        <v>46542</v>
      </c>
      <c r="F3767" s="4">
        <v>0.229387193918228</v>
      </c>
      <c r="G3767" s="4" t="s">
        <v>46543</v>
      </c>
    </row>
    <row r="3768" spans="1:7">
      <c r="A3768" s="4" t="s">
        <v>12898</v>
      </c>
      <c r="B3768" s="4" t="s">
        <v>12899</v>
      </c>
      <c r="C3768" s="4" t="s">
        <v>464</v>
      </c>
      <c r="D3768" s="4">
        <v>42</v>
      </c>
      <c r="E3768" s="4" t="s">
        <v>12900</v>
      </c>
      <c r="F3768" s="4">
        <v>0.229387193918228</v>
      </c>
      <c r="G3768" s="4" t="s">
        <v>12901</v>
      </c>
    </row>
    <row r="3769" spans="1:7">
      <c r="A3769" s="4" t="s">
        <v>35718</v>
      </c>
      <c r="B3769" s="4" t="s">
        <v>35719</v>
      </c>
      <c r="C3769" s="4" t="s">
        <v>464</v>
      </c>
      <c r="D3769" s="4">
        <v>42</v>
      </c>
      <c r="E3769" s="4" t="s">
        <v>35720</v>
      </c>
      <c r="F3769" s="4">
        <v>0.229387193918228</v>
      </c>
      <c r="G3769" s="4" t="s">
        <v>35721</v>
      </c>
    </row>
    <row r="3770" spans="1:7">
      <c r="A3770" s="4" t="s">
        <v>3220</v>
      </c>
      <c r="B3770" s="4" t="s">
        <v>3221</v>
      </c>
      <c r="C3770" s="4" t="s">
        <v>464</v>
      </c>
      <c r="D3770" s="4">
        <v>42</v>
      </c>
      <c r="E3770" s="4" t="s">
        <v>3222</v>
      </c>
      <c r="F3770" s="4">
        <v>0.229387193918228</v>
      </c>
      <c r="G3770" s="4" t="s">
        <v>3223</v>
      </c>
    </row>
    <row r="3771" spans="1:7">
      <c r="A3771" s="4" t="s">
        <v>36581</v>
      </c>
      <c r="B3771" s="4" t="s">
        <v>36582</v>
      </c>
      <c r="C3771" s="4" t="s">
        <v>464</v>
      </c>
      <c r="D3771" s="4">
        <v>41</v>
      </c>
      <c r="E3771" s="4" t="s">
        <v>36583</v>
      </c>
      <c r="F3771" s="4">
        <v>0.229387193918228</v>
      </c>
      <c r="G3771" s="4" t="s">
        <v>36584</v>
      </c>
    </row>
    <row r="3772" spans="1:7">
      <c r="A3772" s="4" t="s">
        <v>7362</v>
      </c>
      <c r="B3772" s="4" t="s">
        <v>7363</v>
      </c>
      <c r="C3772" s="4" t="s">
        <v>464</v>
      </c>
      <c r="D3772" s="4">
        <v>41</v>
      </c>
      <c r="E3772" s="4" t="s">
        <v>7364</v>
      </c>
      <c r="F3772" s="4">
        <v>0.229387193918228</v>
      </c>
      <c r="G3772" s="4" t="s">
        <v>7365</v>
      </c>
    </row>
    <row r="3773" spans="1:7">
      <c r="A3773" s="4" t="s">
        <v>3785</v>
      </c>
      <c r="B3773" s="4" t="s">
        <v>3786</v>
      </c>
      <c r="C3773" s="4" t="s">
        <v>464</v>
      </c>
      <c r="D3773" s="4">
        <v>41</v>
      </c>
      <c r="E3773" s="4" t="s">
        <v>3787</v>
      </c>
      <c r="F3773" s="4">
        <v>0.229387193918228</v>
      </c>
      <c r="G3773" s="4" t="s">
        <v>3788</v>
      </c>
    </row>
    <row r="3774" spans="1:7">
      <c r="A3774" s="4" t="s">
        <v>19164</v>
      </c>
      <c r="B3774" s="4" t="s">
        <v>19165</v>
      </c>
      <c r="C3774" s="4" t="s">
        <v>464</v>
      </c>
      <c r="D3774" s="4">
        <v>41</v>
      </c>
      <c r="E3774" s="4" t="s">
        <v>19166</v>
      </c>
      <c r="F3774" s="4">
        <v>0.229387193918228</v>
      </c>
      <c r="G3774" s="4" t="s">
        <v>19167</v>
      </c>
    </row>
    <row r="3775" spans="1:7">
      <c r="A3775" s="4" t="s">
        <v>10015</v>
      </c>
      <c r="B3775" s="4" t="s">
        <v>10016</v>
      </c>
      <c r="C3775" s="4" t="s">
        <v>464</v>
      </c>
      <c r="D3775" s="4">
        <v>41</v>
      </c>
      <c r="E3775" s="4" t="s">
        <v>10017</v>
      </c>
      <c r="F3775" s="4">
        <v>0.229387193918228</v>
      </c>
      <c r="G3775" s="4" t="s">
        <v>10018</v>
      </c>
    </row>
    <row r="3776" spans="1:7">
      <c r="A3776" s="4" t="s">
        <v>11127</v>
      </c>
      <c r="B3776" s="4" t="s">
        <v>11128</v>
      </c>
      <c r="C3776" s="4" t="s">
        <v>464</v>
      </c>
      <c r="D3776" s="4">
        <v>41</v>
      </c>
      <c r="E3776" s="4" t="s">
        <v>11129</v>
      </c>
      <c r="F3776" s="4">
        <v>0.229387193918228</v>
      </c>
      <c r="G3776" s="4" t="s">
        <v>11130</v>
      </c>
    </row>
    <row r="3777" spans="1:7">
      <c r="A3777" s="4" t="s">
        <v>5780</v>
      </c>
      <c r="B3777" s="4" t="s">
        <v>5781</v>
      </c>
      <c r="C3777" s="4" t="s">
        <v>464</v>
      </c>
      <c r="D3777" s="4">
        <v>41</v>
      </c>
      <c r="E3777" s="4" t="s">
        <v>5782</v>
      </c>
      <c r="F3777" s="4">
        <v>0.229387193918228</v>
      </c>
      <c r="G3777" s="4" t="s">
        <v>5783</v>
      </c>
    </row>
    <row r="3778" spans="1:7">
      <c r="A3778" s="4" t="s">
        <v>18437</v>
      </c>
      <c r="B3778" s="4" t="s">
        <v>18438</v>
      </c>
      <c r="C3778" s="4" t="s">
        <v>464</v>
      </c>
      <c r="D3778" s="4">
        <v>41</v>
      </c>
      <c r="E3778" s="4" t="s">
        <v>18439</v>
      </c>
      <c r="F3778" s="4">
        <v>0.229387193918228</v>
      </c>
      <c r="G3778" s="4" t="s">
        <v>18440</v>
      </c>
    </row>
    <row r="3779" spans="1:7">
      <c r="A3779" s="4" t="s">
        <v>7662</v>
      </c>
      <c r="B3779" s="4" t="s">
        <v>7663</v>
      </c>
      <c r="C3779" s="4" t="s">
        <v>464</v>
      </c>
      <c r="D3779" s="4">
        <v>41</v>
      </c>
      <c r="E3779" s="4" t="s">
        <v>7664</v>
      </c>
      <c r="F3779" s="4">
        <v>0.229387193918228</v>
      </c>
      <c r="G3779" s="4" t="s">
        <v>7665</v>
      </c>
    </row>
    <row r="3780" spans="1:7">
      <c r="A3780" s="4" t="s">
        <v>35338</v>
      </c>
      <c r="B3780" s="4" t="s">
        <v>35339</v>
      </c>
      <c r="C3780" s="4" t="s">
        <v>464</v>
      </c>
      <c r="D3780" s="4">
        <v>41</v>
      </c>
      <c r="E3780" s="4" t="s">
        <v>35340</v>
      </c>
      <c r="F3780" s="4">
        <v>0.229387193918228</v>
      </c>
      <c r="G3780" s="4" t="s">
        <v>35341</v>
      </c>
    </row>
    <row r="3781" spans="1:7">
      <c r="A3781" s="4" t="s">
        <v>12218</v>
      </c>
      <c r="B3781" s="4" t="s">
        <v>12219</v>
      </c>
      <c r="C3781" s="4" t="s">
        <v>464</v>
      </c>
      <c r="D3781" s="4">
        <v>41</v>
      </c>
      <c r="E3781" s="4" t="s">
        <v>12220</v>
      </c>
      <c r="F3781" s="4">
        <v>0.229387193918228</v>
      </c>
      <c r="G3781" s="4" t="s">
        <v>12221</v>
      </c>
    </row>
    <row r="3782" spans="1:7">
      <c r="A3782" s="4" t="s">
        <v>12962</v>
      </c>
      <c r="B3782" s="4" t="s">
        <v>12963</v>
      </c>
      <c r="C3782" s="4" t="s">
        <v>464</v>
      </c>
      <c r="D3782" s="4">
        <v>41</v>
      </c>
      <c r="E3782" s="4" t="s">
        <v>12964</v>
      </c>
      <c r="F3782" s="4">
        <v>0.229387193918228</v>
      </c>
      <c r="G3782" s="4" t="s">
        <v>12965</v>
      </c>
    </row>
    <row r="3783" spans="1:7">
      <c r="A3783" s="4" t="s">
        <v>11155</v>
      </c>
      <c r="B3783" s="4" t="s">
        <v>11156</v>
      </c>
      <c r="C3783" s="4" t="s">
        <v>464</v>
      </c>
      <c r="D3783" s="4">
        <v>41</v>
      </c>
      <c r="E3783" s="4" t="s">
        <v>11157</v>
      </c>
      <c r="F3783" s="4">
        <v>0.229387193918228</v>
      </c>
      <c r="G3783" s="4" t="s">
        <v>11158</v>
      </c>
    </row>
    <row r="3784" spans="1:7">
      <c r="A3784" s="4" t="s">
        <v>7053</v>
      </c>
      <c r="B3784" s="4" t="s">
        <v>7054</v>
      </c>
      <c r="C3784" s="4" t="s">
        <v>464</v>
      </c>
      <c r="D3784" s="4">
        <v>41</v>
      </c>
      <c r="E3784" s="4" t="s">
        <v>7055</v>
      </c>
      <c r="F3784" s="4">
        <v>0.229387193918228</v>
      </c>
      <c r="G3784" s="4" t="s">
        <v>7056</v>
      </c>
    </row>
    <row r="3785" spans="1:7">
      <c r="A3785" s="4" t="s">
        <v>47900</v>
      </c>
      <c r="B3785" s="4" t="s">
        <v>47901</v>
      </c>
      <c r="C3785" s="4" t="s">
        <v>464</v>
      </c>
      <c r="D3785" s="4">
        <v>41</v>
      </c>
      <c r="E3785" s="4" t="s">
        <v>47902</v>
      </c>
      <c r="F3785" s="4">
        <v>0.229387193918228</v>
      </c>
      <c r="G3785" s="4" t="s">
        <v>47903</v>
      </c>
    </row>
    <row r="3786" spans="1:7">
      <c r="A3786" s="4" t="s">
        <v>28832</v>
      </c>
      <c r="B3786" s="4" t="s">
        <v>28833</v>
      </c>
      <c r="C3786" s="4" t="s">
        <v>464</v>
      </c>
      <c r="D3786" s="4">
        <v>41</v>
      </c>
      <c r="E3786" s="4" t="s">
        <v>28834</v>
      </c>
      <c r="F3786" s="4">
        <v>0.229387193918228</v>
      </c>
      <c r="G3786" s="4" t="s">
        <v>28835</v>
      </c>
    </row>
    <row r="3787" spans="1:7">
      <c r="A3787" s="4" t="s">
        <v>16311</v>
      </c>
      <c r="B3787" s="4" t="s">
        <v>16312</v>
      </c>
      <c r="C3787" s="4" t="s">
        <v>464</v>
      </c>
      <c r="D3787" s="4">
        <v>41</v>
      </c>
      <c r="E3787" s="4" t="s">
        <v>16313</v>
      </c>
      <c r="F3787" s="4">
        <v>0.229387193918228</v>
      </c>
      <c r="G3787" s="4" t="s">
        <v>16314</v>
      </c>
    </row>
    <row r="3788" spans="1:7">
      <c r="A3788" s="4" t="s">
        <v>24308</v>
      </c>
      <c r="B3788" s="4" t="s">
        <v>24309</v>
      </c>
      <c r="C3788" s="4" t="s">
        <v>464</v>
      </c>
      <c r="D3788" s="4">
        <v>41</v>
      </c>
      <c r="E3788" s="4" t="s">
        <v>24310</v>
      </c>
      <c r="F3788" s="4">
        <v>0.229387193918228</v>
      </c>
      <c r="G3788" s="4" t="s">
        <v>24311</v>
      </c>
    </row>
    <row r="3789" spans="1:7">
      <c r="A3789" s="4" t="s">
        <v>30278</v>
      </c>
      <c r="B3789" s="4" t="s">
        <v>30279</v>
      </c>
      <c r="C3789" s="4" t="s">
        <v>464</v>
      </c>
      <c r="D3789" s="4">
        <v>41</v>
      </c>
      <c r="E3789" s="4" t="s">
        <v>30280</v>
      </c>
      <c r="F3789" s="4">
        <v>0.229387193918228</v>
      </c>
      <c r="G3789" s="4" t="s">
        <v>30281</v>
      </c>
    </row>
    <row r="3790" spans="1:7">
      <c r="A3790" s="4" t="s">
        <v>18661</v>
      </c>
      <c r="B3790" s="4" t="s">
        <v>18662</v>
      </c>
      <c r="C3790" s="4" t="s">
        <v>464</v>
      </c>
      <c r="D3790" s="4">
        <v>41</v>
      </c>
      <c r="E3790" s="4" t="s">
        <v>18663</v>
      </c>
      <c r="F3790" s="4">
        <v>0.229387193918228</v>
      </c>
      <c r="G3790" s="4" t="s">
        <v>18664</v>
      </c>
    </row>
    <row r="3791" spans="1:7">
      <c r="A3791" s="4" t="s">
        <v>9378</v>
      </c>
      <c r="B3791" s="4" t="s">
        <v>9379</v>
      </c>
      <c r="C3791" s="4" t="s">
        <v>464</v>
      </c>
      <c r="D3791" s="4">
        <v>41</v>
      </c>
      <c r="E3791" s="4" t="s">
        <v>9380</v>
      </c>
      <c r="F3791" s="4">
        <v>0.229387193918228</v>
      </c>
      <c r="G3791" s="4" t="s">
        <v>9381</v>
      </c>
    </row>
    <row r="3792" spans="1:7">
      <c r="A3792" s="4" t="s">
        <v>30126</v>
      </c>
      <c r="B3792" s="4" t="s">
        <v>30127</v>
      </c>
      <c r="C3792" s="4" t="s">
        <v>464</v>
      </c>
      <c r="D3792" s="4">
        <v>41</v>
      </c>
      <c r="E3792" s="4" t="s">
        <v>30128</v>
      </c>
      <c r="F3792" s="4">
        <v>0.229387193918228</v>
      </c>
      <c r="G3792" s="4" t="s">
        <v>30129</v>
      </c>
    </row>
    <row r="3793" spans="1:7">
      <c r="A3793" s="4" t="s">
        <v>33202</v>
      </c>
      <c r="B3793" s="4" t="s">
        <v>33203</v>
      </c>
      <c r="C3793" s="4" t="s">
        <v>464</v>
      </c>
      <c r="D3793" s="4">
        <v>41</v>
      </c>
      <c r="E3793" s="4" t="s">
        <v>33204</v>
      </c>
      <c r="F3793" s="4">
        <v>0.229387193918228</v>
      </c>
      <c r="G3793" s="4" t="s">
        <v>33205</v>
      </c>
    </row>
    <row r="3794" spans="1:7">
      <c r="A3794" s="4" t="s">
        <v>27504</v>
      </c>
      <c r="B3794" s="4" t="s">
        <v>27505</v>
      </c>
      <c r="C3794" s="4" t="s">
        <v>464</v>
      </c>
      <c r="D3794" s="4">
        <v>41</v>
      </c>
      <c r="E3794" s="4" t="s">
        <v>27506</v>
      </c>
      <c r="F3794" s="4">
        <v>0.229387193918228</v>
      </c>
      <c r="G3794" s="4" t="s">
        <v>27507</v>
      </c>
    </row>
    <row r="3795" spans="1:7">
      <c r="A3795" s="4" t="s">
        <v>17623</v>
      </c>
      <c r="B3795" s="4" t="s">
        <v>17624</v>
      </c>
      <c r="C3795" s="4" t="s">
        <v>464</v>
      </c>
      <c r="D3795" s="4">
        <v>41</v>
      </c>
      <c r="E3795" s="4" t="s">
        <v>17625</v>
      </c>
      <c r="F3795" s="4">
        <v>0.229387193918228</v>
      </c>
      <c r="G3795" s="4" t="s">
        <v>17626</v>
      </c>
    </row>
    <row r="3796" spans="1:7">
      <c r="A3796" s="4" t="s">
        <v>33038</v>
      </c>
      <c r="B3796" s="4" t="s">
        <v>33039</v>
      </c>
      <c r="C3796" s="4" t="s">
        <v>464</v>
      </c>
      <c r="D3796" s="4">
        <v>41</v>
      </c>
      <c r="E3796" s="4" t="s">
        <v>33040</v>
      </c>
      <c r="F3796" s="4">
        <v>0.229387193918228</v>
      </c>
      <c r="G3796" s="4" t="s">
        <v>33041</v>
      </c>
    </row>
    <row r="3797" spans="1:7">
      <c r="A3797" s="4" t="s">
        <v>4979</v>
      </c>
      <c r="B3797" s="4" t="s">
        <v>4980</v>
      </c>
      <c r="C3797" s="4" t="s">
        <v>464</v>
      </c>
      <c r="D3797" s="4">
        <v>41</v>
      </c>
      <c r="E3797" s="4" t="s">
        <v>4981</v>
      </c>
      <c r="F3797" s="4">
        <v>0.229387193918228</v>
      </c>
      <c r="G3797" s="4" t="s">
        <v>4982</v>
      </c>
    </row>
    <row r="3798" spans="1:7">
      <c r="A3798" s="4" t="s">
        <v>33724</v>
      </c>
      <c r="B3798" s="4" t="s">
        <v>33725</v>
      </c>
      <c r="C3798" s="4" t="s">
        <v>464</v>
      </c>
      <c r="D3798" s="4">
        <v>41</v>
      </c>
      <c r="E3798" s="4" t="s">
        <v>33726</v>
      </c>
      <c r="F3798" s="4">
        <v>0.229387193918228</v>
      </c>
      <c r="G3798" s="4" t="s">
        <v>33727</v>
      </c>
    </row>
    <row r="3799" spans="1:7">
      <c r="A3799" s="4" t="s">
        <v>4432</v>
      </c>
      <c r="B3799" s="4" t="s">
        <v>4433</v>
      </c>
      <c r="C3799" s="4" t="s">
        <v>464</v>
      </c>
      <c r="D3799" s="4">
        <v>41</v>
      </c>
      <c r="E3799" s="4" t="s">
        <v>4434</v>
      </c>
      <c r="F3799" s="4">
        <v>0.229387193918228</v>
      </c>
      <c r="G3799" s="4" t="s">
        <v>4435</v>
      </c>
    </row>
    <row r="3800" spans="1:7">
      <c r="A3800" s="4" t="s">
        <v>31964</v>
      </c>
      <c r="B3800" s="4" t="s">
        <v>31965</v>
      </c>
      <c r="C3800" s="4" t="s">
        <v>464</v>
      </c>
      <c r="D3800" s="4">
        <v>41</v>
      </c>
      <c r="E3800" s="4" t="s">
        <v>31966</v>
      </c>
      <c r="F3800" s="4">
        <v>0.229387193918228</v>
      </c>
      <c r="G3800" s="4" t="s">
        <v>31967</v>
      </c>
    </row>
    <row r="3801" spans="1:7">
      <c r="A3801" s="4" t="s">
        <v>9268</v>
      </c>
      <c r="B3801" s="4" t="s">
        <v>9269</v>
      </c>
      <c r="C3801" s="4" t="s">
        <v>464</v>
      </c>
      <c r="D3801" s="4">
        <v>41</v>
      </c>
      <c r="E3801" s="4" t="s">
        <v>9270</v>
      </c>
      <c r="F3801" s="4">
        <v>0.229387193918228</v>
      </c>
      <c r="G3801" s="4" t="s">
        <v>9271</v>
      </c>
    </row>
    <row r="3802" spans="1:7">
      <c r="A3802" s="4" t="s">
        <v>8499</v>
      </c>
      <c r="B3802" s="4" t="s">
        <v>8500</v>
      </c>
      <c r="C3802" s="4" t="s">
        <v>464</v>
      </c>
      <c r="D3802" s="4">
        <v>41</v>
      </c>
      <c r="E3802" s="4" t="s">
        <v>8501</v>
      </c>
      <c r="F3802" s="4">
        <v>0.229387193918228</v>
      </c>
      <c r="G3802" s="4" t="s">
        <v>8502</v>
      </c>
    </row>
    <row r="3803" spans="1:7">
      <c r="A3803" s="4" t="s">
        <v>34846</v>
      </c>
      <c r="B3803" s="4" t="s">
        <v>34847</v>
      </c>
      <c r="C3803" s="4" t="s">
        <v>464</v>
      </c>
      <c r="D3803" s="4">
        <v>41</v>
      </c>
      <c r="E3803" s="4" t="s">
        <v>34848</v>
      </c>
      <c r="F3803" s="4">
        <v>0.229387193918228</v>
      </c>
      <c r="G3803" s="4" t="s">
        <v>34849</v>
      </c>
    </row>
    <row r="3804" spans="1:7">
      <c r="A3804" s="4" t="s">
        <v>41906</v>
      </c>
      <c r="B3804" s="4" t="s">
        <v>41907</v>
      </c>
      <c r="C3804" s="4" t="s">
        <v>464</v>
      </c>
      <c r="D3804" s="4">
        <v>41</v>
      </c>
      <c r="E3804" s="4" t="s">
        <v>41908</v>
      </c>
      <c r="F3804" s="4">
        <v>0.229387193918228</v>
      </c>
      <c r="G3804" s="4" t="s">
        <v>41909</v>
      </c>
    </row>
    <row r="3805" spans="1:7">
      <c r="A3805" s="4" t="s">
        <v>3510</v>
      </c>
      <c r="B3805" s="4" t="s">
        <v>3511</v>
      </c>
      <c r="C3805" s="4" t="s">
        <v>464</v>
      </c>
      <c r="D3805" s="4">
        <v>41</v>
      </c>
      <c r="E3805" s="4" t="s">
        <v>3512</v>
      </c>
      <c r="F3805" s="4">
        <v>0.229387193918228</v>
      </c>
      <c r="G3805" s="4" t="s">
        <v>3513</v>
      </c>
    </row>
    <row r="3806" spans="1:7">
      <c r="A3806" s="4" t="s">
        <v>6479</v>
      </c>
      <c r="B3806" s="4" t="s">
        <v>6480</v>
      </c>
      <c r="C3806" s="4" t="s">
        <v>464</v>
      </c>
      <c r="D3806" s="4">
        <v>41</v>
      </c>
      <c r="E3806" s="4" t="s">
        <v>6481</v>
      </c>
      <c r="F3806" s="4">
        <v>0.229387193918228</v>
      </c>
      <c r="G3806" s="4" t="s">
        <v>6482</v>
      </c>
    </row>
    <row r="3807" spans="1:7">
      <c r="A3807" s="4" t="s">
        <v>48596</v>
      </c>
      <c r="B3807" s="4" t="s">
        <v>48597</v>
      </c>
      <c r="C3807" s="4" t="s">
        <v>464</v>
      </c>
      <c r="D3807" s="4">
        <v>41</v>
      </c>
      <c r="E3807" s="4" t="s">
        <v>48598</v>
      </c>
      <c r="F3807" s="4">
        <v>0.229387193918228</v>
      </c>
      <c r="G3807" s="4" t="s">
        <v>48599</v>
      </c>
    </row>
    <row r="3808" spans="1:7">
      <c r="A3808" s="4" t="s">
        <v>13034</v>
      </c>
      <c r="B3808" s="4" t="s">
        <v>13035</v>
      </c>
      <c r="C3808" s="4" t="s">
        <v>464</v>
      </c>
      <c r="D3808" s="4">
        <v>41</v>
      </c>
      <c r="E3808" s="4" t="s">
        <v>13036</v>
      </c>
      <c r="F3808" s="4">
        <v>0.229387193918228</v>
      </c>
      <c r="G3808" s="4" t="s">
        <v>13037</v>
      </c>
    </row>
    <row r="3809" spans="1:7">
      <c r="A3809" s="4" t="s">
        <v>11251</v>
      </c>
      <c r="B3809" s="4" t="s">
        <v>11252</v>
      </c>
      <c r="C3809" s="4" t="s">
        <v>464</v>
      </c>
      <c r="D3809" s="4">
        <v>41</v>
      </c>
      <c r="E3809" s="4" t="s">
        <v>11253</v>
      </c>
      <c r="F3809" s="4">
        <v>0.229387193918228</v>
      </c>
      <c r="G3809" s="4" t="s">
        <v>11254</v>
      </c>
    </row>
    <row r="3810" spans="1:7">
      <c r="A3810" s="4" t="s">
        <v>13530</v>
      </c>
      <c r="B3810" s="4" t="s">
        <v>13531</v>
      </c>
      <c r="C3810" s="4" t="s">
        <v>464</v>
      </c>
      <c r="D3810" s="4">
        <v>41</v>
      </c>
      <c r="E3810" s="4" t="s">
        <v>13532</v>
      </c>
      <c r="F3810" s="4">
        <v>0.229387193918228</v>
      </c>
      <c r="G3810" s="4" t="s">
        <v>13533</v>
      </c>
    </row>
    <row r="3811" spans="1:7">
      <c r="A3811" s="4" t="s">
        <v>36917</v>
      </c>
      <c r="B3811" s="4" t="s">
        <v>36918</v>
      </c>
      <c r="C3811" s="4" t="s">
        <v>464</v>
      </c>
      <c r="D3811" s="4">
        <v>41</v>
      </c>
      <c r="E3811" s="4" t="s">
        <v>36919</v>
      </c>
      <c r="F3811" s="4">
        <v>0.229387193918228</v>
      </c>
      <c r="G3811" s="4" t="s">
        <v>36920</v>
      </c>
    </row>
    <row r="3812" spans="1:7">
      <c r="A3812" s="4" t="s">
        <v>42950</v>
      </c>
      <c r="B3812" s="4" t="s">
        <v>42951</v>
      </c>
      <c r="C3812" s="4" t="s">
        <v>464</v>
      </c>
      <c r="D3812" s="4">
        <v>41</v>
      </c>
      <c r="E3812" s="4" t="s">
        <v>42952</v>
      </c>
      <c r="F3812" s="4">
        <v>0.229387193918228</v>
      </c>
      <c r="G3812" s="4" t="s">
        <v>42953</v>
      </c>
    </row>
    <row r="3813" spans="1:7">
      <c r="A3813" s="4" t="s">
        <v>12747</v>
      </c>
      <c r="B3813" s="4" t="s">
        <v>12748</v>
      </c>
      <c r="C3813" s="4" t="s">
        <v>464</v>
      </c>
      <c r="D3813" s="4">
        <v>41</v>
      </c>
      <c r="E3813" s="4" t="s">
        <v>12749</v>
      </c>
      <c r="F3813" s="4">
        <v>0.229387193918228</v>
      </c>
      <c r="G3813" s="4" t="s">
        <v>12750</v>
      </c>
    </row>
    <row r="3814" spans="1:7">
      <c r="A3814" s="4" t="s">
        <v>7718</v>
      </c>
      <c r="B3814" s="4" t="s">
        <v>7719</v>
      </c>
      <c r="C3814" s="4" t="s">
        <v>464</v>
      </c>
      <c r="D3814" s="4">
        <v>41</v>
      </c>
      <c r="E3814" s="4" t="s">
        <v>7720</v>
      </c>
      <c r="F3814" s="4">
        <v>0.229387193918228</v>
      </c>
      <c r="G3814" s="4" t="s">
        <v>7721</v>
      </c>
    </row>
    <row r="3815" spans="1:7">
      <c r="A3815" s="4" t="s">
        <v>5230</v>
      </c>
      <c r="B3815" s="4" t="s">
        <v>5231</v>
      </c>
      <c r="C3815" s="4" t="s">
        <v>464</v>
      </c>
      <c r="D3815" s="4">
        <v>41</v>
      </c>
      <c r="E3815" s="4" t="s">
        <v>5232</v>
      </c>
      <c r="F3815" s="4">
        <v>0.229387193918228</v>
      </c>
      <c r="G3815" s="4" t="s">
        <v>5233</v>
      </c>
    </row>
    <row r="3816" spans="1:7">
      <c r="A3816" s="4" t="s">
        <v>16551</v>
      </c>
      <c r="B3816" s="4" t="s">
        <v>16552</v>
      </c>
      <c r="C3816" s="4" t="s">
        <v>464</v>
      </c>
      <c r="D3816" s="4">
        <v>41</v>
      </c>
      <c r="E3816" s="4" t="s">
        <v>16553</v>
      </c>
      <c r="F3816" s="4">
        <v>0.229387193918228</v>
      </c>
      <c r="G3816" s="4" t="s">
        <v>16554</v>
      </c>
    </row>
    <row r="3817" spans="1:7">
      <c r="A3817" s="4" t="s">
        <v>1946</v>
      </c>
      <c r="B3817" s="4" t="s">
        <v>1947</v>
      </c>
      <c r="C3817" s="4" t="s">
        <v>464</v>
      </c>
      <c r="D3817" s="4">
        <v>41</v>
      </c>
      <c r="E3817" s="4" t="s">
        <v>1948</v>
      </c>
      <c r="F3817" s="4">
        <v>0.229387193918228</v>
      </c>
      <c r="G3817" s="4" t="s">
        <v>1949</v>
      </c>
    </row>
    <row r="3818" spans="1:7">
      <c r="A3818" s="4" t="s">
        <v>17842</v>
      </c>
      <c r="B3818" s="4" t="s">
        <v>17843</v>
      </c>
      <c r="C3818" s="4" t="s">
        <v>464</v>
      </c>
      <c r="D3818" s="4">
        <v>41</v>
      </c>
      <c r="E3818" s="4" t="s">
        <v>17844</v>
      </c>
      <c r="F3818" s="4">
        <v>0.229387193918228</v>
      </c>
      <c r="G3818" s="4" t="s">
        <v>17845</v>
      </c>
    </row>
    <row r="3819" spans="1:7">
      <c r="A3819" s="4" t="s">
        <v>18932</v>
      </c>
      <c r="B3819" s="4" t="s">
        <v>18933</v>
      </c>
      <c r="C3819" s="4" t="s">
        <v>464</v>
      </c>
      <c r="D3819" s="4">
        <v>41</v>
      </c>
      <c r="E3819" s="4" t="s">
        <v>18934</v>
      </c>
      <c r="F3819" s="4">
        <v>0.229387193918228</v>
      </c>
      <c r="G3819" s="4" t="s">
        <v>18935</v>
      </c>
    </row>
    <row r="3820" spans="1:7">
      <c r="A3820" s="4" t="s">
        <v>19552</v>
      </c>
      <c r="B3820" s="4" t="s">
        <v>19553</v>
      </c>
      <c r="C3820" s="4" t="s">
        <v>464</v>
      </c>
      <c r="D3820" s="4">
        <v>41</v>
      </c>
      <c r="E3820" s="4" t="s">
        <v>19554</v>
      </c>
      <c r="F3820" s="4">
        <v>0.229387193918228</v>
      </c>
      <c r="G3820" s="4" t="s">
        <v>19555</v>
      </c>
    </row>
    <row r="3821" spans="1:7">
      <c r="A3821" s="4" t="s">
        <v>35742</v>
      </c>
      <c r="B3821" s="4" t="s">
        <v>35743</v>
      </c>
      <c r="C3821" s="4" t="s">
        <v>464</v>
      </c>
      <c r="D3821" s="4">
        <v>41</v>
      </c>
      <c r="E3821" s="4" t="s">
        <v>35744</v>
      </c>
      <c r="F3821" s="4">
        <v>0.229387193918228</v>
      </c>
      <c r="G3821" s="4" t="s">
        <v>35745</v>
      </c>
    </row>
    <row r="3822" spans="1:7">
      <c r="A3822" s="4" t="s">
        <v>28216</v>
      </c>
      <c r="B3822" s="4" t="s">
        <v>28217</v>
      </c>
      <c r="C3822" s="4" t="s">
        <v>464</v>
      </c>
      <c r="D3822" s="4">
        <v>41</v>
      </c>
      <c r="E3822" s="4" t="s">
        <v>28218</v>
      </c>
      <c r="F3822" s="4">
        <v>0.229387193918228</v>
      </c>
      <c r="G3822" s="4" t="s">
        <v>28219</v>
      </c>
    </row>
    <row r="3823" spans="1:7">
      <c r="A3823" s="4" t="s">
        <v>22161</v>
      </c>
      <c r="B3823" s="4" t="s">
        <v>22162</v>
      </c>
      <c r="C3823" s="4" t="s">
        <v>464</v>
      </c>
      <c r="D3823" s="4">
        <v>41</v>
      </c>
      <c r="E3823" s="4" t="s">
        <v>22163</v>
      </c>
      <c r="F3823" s="4">
        <v>0.229387193918228</v>
      </c>
      <c r="G3823" s="4" t="s">
        <v>22164</v>
      </c>
    </row>
    <row r="3824" spans="1:7">
      <c r="A3824" s="4" t="s">
        <v>11482</v>
      </c>
      <c r="B3824" s="4" t="s">
        <v>11483</v>
      </c>
      <c r="C3824" s="4" t="s">
        <v>464</v>
      </c>
      <c r="D3824" s="4">
        <v>41</v>
      </c>
      <c r="E3824" s="4" t="s">
        <v>11484</v>
      </c>
      <c r="F3824" s="4">
        <v>0.229387193918228</v>
      </c>
      <c r="G3824" s="4" t="s">
        <v>11485</v>
      </c>
    </row>
    <row r="3825" spans="1:7">
      <c r="A3825" s="4" t="s">
        <v>7342</v>
      </c>
      <c r="B3825" s="4" t="s">
        <v>7343</v>
      </c>
      <c r="C3825" s="4" t="s">
        <v>464</v>
      </c>
      <c r="D3825" s="4">
        <v>41</v>
      </c>
      <c r="E3825" s="4" t="s">
        <v>7344</v>
      </c>
      <c r="F3825" s="4">
        <v>0.229387193918228</v>
      </c>
      <c r="G3825" s="4" t="s">
        <v>7345</v>
      </c>
    </row>
    <row r="3826" spans="1:7">
      <c r="A3826" s="4" t="s">
        <v>13152</v>
      </c>
      <c r="B3826" s="4" t="s">
        <v>13153</v>
      </c>
      <c r="C3826" s="4" t="s">
        <v>464</v>
      </c>
      <c r="D3826" s="4">
        <v>41</v>
      </c>
      <c r="E3826" s="4" t="s">
        <v>13154</v>
      </c>
      <c r="F3826" s="4">
        <v>0.229387193918228</v>
      </c>
      <c r="G3826" s="4" t="s">
        <v>13155</v>
      </c>
    </row>
    <row r="3827" spans="1:7">
      <c r="A3827" s="4" t="s">
        <v>8894</v>
      </c>
      <c r="B3827" s="4" t="s">
        <v>8895</v>
      </c>
      <c r="C3827" s="4" t="s">
        <v>464</v>
      </c>
      <c r="D3827" s="4">
        <v>41</v>
      </c>
      <c r="E3827" s="4" t="s">
        <v>8896</v>
      </c>
      <c r="F3827" s="4">
        <v>0.229387193918228</v>
      </c>
      <c r="G3827" s="4" t="s">
        <v>8897</v>
      </c>
    </row>
    <row r="3828" spans="1:7">
      <c r="A3828" s="4" t="s">
        <v>19768</v>
      </c>
      <c r="B3828" s="4" t="s">
        <v>19769</v>
      </c>
      <c r="C3828" s="4" t="s">
        <v>464</v>
      </c>
      <c r="D3828" s="4">
        <v>41</v>
      </c>
      <c r="E3828" s="4" t="s">
        <v>19770</v>
      </c>
      <c r="F3828" s="4">
        <v>0.229387193918228</v>
      </c>
      <c r="G3828" s="4" t="s">
        <v>19771</v>
      </c>
    </row>
    <row r="3829" spans="1:7">
      <c r="A3829" s="4" t="s">
        <v>28568</v>
      </c>
      <c r="B3829" s="4" t="s">
        <v>28569</v>
      </c>
      <c r="C3829" s="4" t="s">
        <v>464</v>
      </c>
      <c r="D3829" s="4">
        <v>41</v>
      </c>
      <c r="E3829" s="4" t="s">
        <v>28570</v>
      </c>
      <c r="F3829" s="4">
        <v>0.229387193918228</v>
      </c>
      <c r="G3829" s="4" t="s">
        <v>28571</v>
      </c>
    </row>
    <row r="3830" spans="1:7">
      <c r="A3830" s="4" t="s">
        <v>9829</v>
      </c>
      <c r="B3830" s="4" t="s">
        <v>9830</v>
      </c>
      <c r="C3830" s="4" t="s">
        <v>464</v>
      </c>
      <c r="D3830" s="4">
        <v>41</v>
      </c>
      <c r="E3830" s="4" t="s">
        <v>9831</v>
      </c>
      <c r="F3830" s="4">
        <v>0.229387193918228</v>
      </c>
      <c r="G3830" s="4" t="s">
        <v>9832</v>
      </c>
    </row>
    <row r="3831" spans="1:7">
      <c r="A3831" s="4" t="s">
        <v>10598</v>
      </c>
      <c r="B3831" s="4" t="s">
        <v>10599</v>
      </c>
      <c r="C3831" s="4" t="s">
        <v>464</v>
      </c>
      <c r="D3831" s="4">
        <v>41</v>
      </c>
      <c r="E3831" s="4" t="s">
        <v>10600</v>
      </c>
      <c r="F3831" s="4">
        <v>0.229387193918228</v>
      </c>
      <c r="G3831" s="4" t="s">
        <v>10601</v>
      </c>
    </row>
    <row r="3832" spans="1:7">
      <c r="A3832" s="4" t="s">
        <v>4520</v>
      </c>
      <c r="B3832" s="4" t="s">
        <v>4521</v>
      </c>
      <c r="C3832" s="4" t="s">
        <v>464</v>
      </c>
      <c r="D3832" s="4">
        <v>41</v>
      </c>
      <c r="E3832" s="4" t="s">
        <v>4522</v>
      </c>
      <c r="F3832" s="4">
        <v>0.229387193918228</v>
      </c>
      <c r="G3832" s="4" t="s">
        <v>4523</v>
      </c>
    </row>
    <row r="3833" spans="1:7">
      <c r="A3833" s="4" t="s">
        <v>5286</v>
      </c>
      <c r="B3833" s="4" t="s">
        <v>5287</v>
      </c>
      <c r="C3833" s="4" t="s">
        <v>464</v>
      </c>
      <c r="D3833" s="4">
        <v>41</v>
      </c>
      <c r="E3833" s="4" t="s">
        <v>5288</v>
      </c>
      <c r="F3833" s="4">
        <v>0.229387193918228</v>
      </c>
      <c r="G3833" s="4" t="s">
        <v>5289</v>
      </c>
    </row>
    <row r="3834" spans="1:7">
      <c r="A3834" s="4" t="s">
        <v>45060</v>
      </c>
      <c r="B3834" s="4" t="s">
        <v>45061</v>
      </c>
      <c r="C3834" s="4" t="s">
        <v>464</v>
      </c>
      <c r="D3834" s="4">
        <v>41</v>
      </c>
      <c r="E3834" s="4" t="s">
        <v>45062</v>
      </c>
      <c r="F3834" s="4">
        <v>0.229387193918228</v>
      </c>
      <c r="G3834" s="4" t="s">
        <v>45063</v>
      </c>
    </row>
    <row r="3835" spans="1:7">
      <c r="A3835" s="4" t="s">
        <v>32679</v>
      </c>
      <c r="B3835" s="4" t="s">
        <v>32680</v>
      </c>
      <c r="C3835" s="4" t="s">
        <v>464</v>
      </c>
      <c r="D3835" s="4">
        <v>41</v>
      </c>
      <c r="E3835" s="4" t="s">
        <v>32681</v>
      </c>
      <c r="F3835" s="4">
        <v>0.229387193918228</v>
      </c>
      <c r="G3835" s="4" t="s">
        <v>32682</v>
      </c>
    </row>
    <row r="3836" spans="1:7">
      <c r="A3836" s="4" t="s">
        <v>8850</v>
      </c>
      <c r="B3836" s="4" t="s">
        <v>8851</v>
      </c>
      <c r="C3836" s="4" t="s">
        <v>464</v>
      </c>
      <c r="D3836" s="4">
        <v>41</v>
      </c>
      <c r="E3836" s="4" t="s">
        <v>8852</v>
      </c>
      <c r="F3836" s="4">
        <v>0.229387193918228</v>
      </c>
      <c r="G3836" s="4" t="s">
        <v>8853</v>
      </c>
    </row>
    <row r="3837" spans="1:7">
      <c r="A3837" s="4" t="s">
        <v>14815</v>
      </c>
      <c r="B3837" s="4" t="s">
        <v>14816</v>
      </c>
      <c r="C3837" s="4" t="s">
        <v>464</v>
      </c>
      <c r="D3837" s="4">
        <v>41</v>
      </c>
      <c r="E3837" s="4" t="s">
        <v>14817</v>
      </c>
      <c r="F3837" s="4">
        <v>0.229387193918228</v>
      </c>
      <c r="G3837" s="4" t="s">
        <v>14818</v>
      </c>
    </row>
    <row r="3838" spans="1:7">
      <c r="A3838" s="4" t="s">
        <v>16623</v>
      </c>
      <c r="B3838" s="4" t="s">
        <v>16624</v>
      </c>
      <c r="C3838" s="4" t="s">
        <v>464</v>
      </c>
      <c r="D3838" s="4">
        <v>41</v>
      </c>
      <c r="E3838" s="4" t="s">
        <v>16625</v>
      </c>
      <c r="F3838" s="4">
        <v>0.229387193918228</v>
      </c>
      <c r="G3838" s="4" t="s">
        <v>16626</v>
      </c>
    </row>
    <row r="3839" spans="1:7">
      <c r="A3839" s="4" t="s">
        <v>24833</v>
      </c>
      <c r="B3839" s="4" t="s">
        <v>24834</v>
      </c>
      <c r="C3839" s="4" t="s">
        <v>464</v>
      </c>
      <c r="D3839" s="4">
        <v>41</v>
      </c>
      <c r="E3839" s="4" t="s">
        <v>24835</v>
      </c>
      <c r="F3839" s="4">
        <v>0.229387193918228</v>
      </c>
      <c r="G3839" s="4" t="s">
        <v>24836</v>
      </c>
    </row>
    <row r="3840" spans="1:7">
      <c r="A3840" s="4" t="s">
        <v>27128</v>
      </c>
      <c r="B3840" s="4" t="s">
        <v>27129</v>
      </c>
      <c r="C3840" s="4" t="s">
        <v>464</v>
      </c>
      <c r="D3840" s="4">
        <v>41</v>
      </c>
      <c r="E3840" s="4" t="s">
        <v>27130</v>
      </c>
      <c r="F3840" s="4">
        <v>0.229387193918228</v>
      </c>
      <c r="G3840" s="4" t="s">
        <v>27131</v>
      </c>
    </row>
    <row r="3841" spans="1:7">
      <c r="A3841" s="4" t="s">
        <v>13167</v>
      </c>
      <c r="B3841" s="4" t="s">
        <v>13168</v>
      </c>
      <c r="C3841" s="4" t="s">
        <v>464</v>
      </c>
      <c r="D3841" s="4">
        <v>41</v>
      </c>
      <c r="E3841" s="4" t="s">
        <v>13169</v>
      </c>
      <c r="F3841" s="4">
        <v>0.229387193918228</v>
      </c>
      <c r="G3841" s="4" t="s">
        <v>13170</v>
      </c>
    </row>
    <row r="3842" spans="1:7">
      <c r="A3842" s="4" t="s">
        <v>20953</v>
      </c>
      <c r="B3842" s="4" t="s">
        <v>20954</v>
      </c>
      <c r="C3842" s="4" t="s">
        <v>464</v>
      </c>
      <c r="D3842" s="4">
        <v>41</v>
      </c>
      <c r="E3842" s="4" t="s">
        <v>20955</v>
      </c>
      <c r="F3842" s="4">
        <v>0.229387193918228</v>
      </c>
      <c r="G3842" s="4" t="s">
        <v>20956</v>
      </c>
    </row>
    <row r="3843" spans="1:7">
      <c r="A3843" s="4" t="s">
        <v>27400</v>
      </c>
      <c r="B3843" s="4" t="s">
        <v>27401</v>
      </c>
      <c r="C3843" s="4" t="s">
        <v>464</v>
      </c>
      <c r="D3843" s="4">
        <v>41</v>
      </c>
      <c r="E3843" s="4" t="s">
        <v>27402</v>
      </c>
      <c r="F3843" s="4">
        <v>0.229387193918228</v>
      </c>
      <c r="G3843" s="4" t="s">
        <v>27403</v>
      </c>
    </row>
    <row r="3844" spans="1:7">
      <c r="A3844" s="4" t="s">
        <v>29802</v>
      </c>
      <c r="B3844" s="4" t="s">
        <v>29803</v>
      </c>
      <c r="C3844" s="4" t="s">
        <v>464</v>
      </c>
      <c r="D3844" s="4">
        <v>41</v>
      </c>
      <c r="E3844" s="4" t="s">
        <v>29804</v>
      </c>
      <c r="F3844" s="4">
        <v>0.229387193918228</v>
      </c>
      <c r="G3844" s="4" t="s">
        <v>29805</v>
      </c>
    </row>
    <row r="3845" spans="1:7">
      <c r="A3845" s="4" t="s">
        <v>8779</v>
      </c>
      <c r="B3845" s="4" t="s">
        <v>8780</v>
      </c>
      <c r="C3845" s="4" t="s">
        <v>464</v>
      </c>
      <c r="D3845" s="4">
        <v>41</v>
      </c>
      <c r="E3845" s="4" t="s">
        <v>8781</v>
      </c>
      <c r="F3845" s="4">
        <v>0.229387193918228</v>
      </c>
      <c r="G3845" s="4" t="s">
        <v>8782</v>
      </c>
    </row>
    <row r="3846" spans="1:7">
      <c r="A3846" s="4" t="s">
        <v>14628</v>
      </c>
      <c r="B3846" s="4" t="s">
        <v>14629</v>
      </c>
      <c r="C3846" s="4" t="s">
        <v>464</v>
      </c>
      <c r="D3846" s="4">
        <v>41</v>
      </c>
      <c r="E3846" s="4" t="s">
        <v>14630</v>
      </c>
      <c r="F3846" s="4">
        <v>0.229387193918228</v>
      </c>
      <c r="G3846" s="4" t="s">
        <v>14631</v>
      </c>
    </row>
    <row r="3847" spans="1:7">
      <c r="A3847" s="4" t="s">
        <v>21396</v>
      </c>
      <c r="B3847" s="4" t="s">
        <v>21397</v>
      </c>
      <c r="C3847" s="4" t="s">
        <v>464</v>
      </c>
      <c r="D3847" s="4">
        <v>41</v>
      </c>
      <c r="E3847" s="4" t="s">
        <v>21398</v>
      </c>
      <c r="F3847" s="4">
        <v>0.229387193918228</v>
      </c>
      <c r="G3847" s="4" t="s">
        <v>21399</v>
      </c>
    </row>
    <row r="3848" spans="1:7">
      <c r="A3848" s="4" t="s">
        <v>8997</v>
      </c>
      <c r="B3848" s="4" t="s">
        <v>8998</v>
      </c>
      <c r="C3848" s="4" t="s">
        <v>464</v>
      </c>
      <c r="D3848" s="4">
        <v>41</v>
      </c>
      <c r="E3848" s="4" t="s">
        <v>8999</v>
      </c>
      <c r="F3848" s="4">
        <v>0.229387193918228</v>
      </c>
      <c r="G3848" s="4" t="s">
        <v>9000</v>
      </c>
    </row>
    <row r="3849" spans="1:7">
      <c r="A3849" s="4" t="s">
        <v>5116</v>
      </c>
      <c r="B3849" s="4" t="s">
        <v>5117</v>
      </c>
      <c r="C3849" s="4" t="s">
        <v>464</v>
      </c>
      <c r="D3849" s="4">
        <v>41</v>
      </c>
      <c r="E3849" s="4" t="s">
        <v>5118</v>
      </c>
      <c r="F3849" s="4">
        <v>0.229387193918228</v>
      </c>
      <c r="G3849" s="4" t="s">
        <v>5119</v>
      </c>
    </row>
    <row r="3850" spans="1:7">
      <c r="A3850" s="4" t="s">
        <v>17013</v>
      </c>
      <c r="B3850" s="4" t="s">
        <v>17014</v>
      </c>
      <c r="C3850" s="4" t="s">
        <v>464</v>
      </c>
      <c r="D3850" s="4">
        <v>41</v>
      </c>
      <c r="E3850" s="4" t="s">
        <v>17015</v>
      </c>
      <c r="F3850" s="4">
        <v>0.229387193918228</v>
      </c>
      <c r="G3850" s="4" t="s">
        <v>17016</v>
      </c>
    </row>
    <row r="3851" spans="1:7">
      <c r="A3851" s="4" t="s">
        <v>21703</v>
      </c>
      <c r="B3851" s="4" t="s">
        <v>21704</v>
      </c>
      <c r="C3851" s="4" t="s">
        <v>464</v>
      </c>
      <c r="D3851" s="4">
        <v>41</v>
      </c>
      <c r="E3851" s="4" t="s">
        <v>21705</v>
      </c>
      <c r="F3851" s="4">
        <v>0.229387193918228</v>
      </c>
      <c r="G3851" s="4" t="s">
        <v>21706</v>
      </c>
    </row>
    <row r="3852" spans="1:7">
      <c r="A3852" s="4" t="s">
        <v>18421</v>
      </c>
      <c r="B3852" s="4" t="s">
        <v>18422</v>
      </c>
      <c r="C3852" s="4" t="s">
        <v>464</v>
      </c>
      <c r="D3852" s="4">
        <v>41</v>
      </c>
      <c r="E3852" s="4" t="s">
        <v>18423</v>
      </c>
      <c r="F3852" s="4">
        <v>0.229387193918228</v>
      </c>
      <c r="G3852" s="4" t="s">
        <v>18424</v>
      </c>
    </row>
    <row r="3853" spans="1:7">
      <c r="A3853" s="4" t="s">
        <v>5171</v>
      </c>
      <c r="B3853" s="4" t="s">
        <v>5172</v>
      </c>
      <c r="C3853" s="4" t="s">
        <v>464</v>
      </c>
      <c r="D3853" s="4">
        <v>41</v>
      </c>
      <c r="E3853" s="4" t="s">
        <v>5173</v>
      </c>
      <c r="F3853" s="4">
        <v>0.229387193918228</v>
      </c>
      <c r="G3853" s="4" t="s">
        <v>5174</v>
      </c>
    </row>
    <row r="3854" spans="1:7">
      <c r="A3854" s="4" t="s">
        <v>30849</v>
      </c>
      <c r="B3854" s="4" t="s">
        <v>30850</v>
      </c>
      <c r="C3854" s="4" t="s">
        <v>464</v>
      </c>
      <c r="D3854" s="4">
        <v>41</v>
      </c>
      <c r="E3854" s="4" t="s">
        <v>30851</v>
      </c>
      <c r="F3854" s="4">
        <v>0.229387193918228</v>
      </c>
      <c r="G3854" s="4" t="s">
        <v>30852</v>
      </c>
    </row>
    <row r="3855" spans="1:7">
      <c r="A3855" s="4" t="s">
        <v>34083</v>
      </c>
      <c r="B3855" s="4" t="s">
        <v>34084</v>
      </c>
      <c r="C3855" s="4" t="s">
        <v>464</v>
      </c>
      <c r="D3855" s="4">
        <v>41</v>
      </c>
      <c r="E3855" s="4" t="s">
        <v>34085</v>
      </c>
      <c r="F3855" s="4">
        <v>0.229387193918228</v>
      </c>
      <c r="G3855" s="4" t="s">
        <v>34086</v>
      </c>
    </row>
    <row r="3856" spans="1:7">
      <c r="A3856" s="4" t="s">
        <v>4215</v>
      </c>
      <c r="B3856" s="4" t="s">
        <v>4216</v>
      </c>
      <c r="C3856" s="4" t="s">
        <v>464</v>
      </c>
      <c r="D3856" s="4">
        <v>41</v>
      </c>
      <c r="E3856" s="4" t="s">
        <v>4217</v>
      </c>
      <c r="F3856" s="4">
        <v>0.229387193918228</v>
      </c>
      <c r="G3856" s="4" t="s">
        <v>4218</v>
      </c>
    </row>
    <row r="3857" spans="1:7">
      <c r="A3857" s="4" t="s">
        <v>14652</v>
      </c>
      <c r="B3857" s="4" t="s">
        <v>14653</v>
      </c>
      <c r="C3857" s="4" t="s">
        <v>464</v>
      </c>
      <c r="D3857" s="4">
        <v>41</v>
      </c>
      <c r="E3857" s="4" t="s">
        <v>14654</v>
      </c>
      <c r="F3857" s="4">
        <v>0.229387193918228</v>
      </c>
      <c r="G3857" s="4" t="s">
        <v>14655</v>
      </c>
    </row>
    <row r="3858" spans="1:7">
      <c r="A3858" s="4" t="s">
        <v>9833</v>
      </c>
      <c r="B3858" s="4" t="s">
        <v>9834</v>
      </c>
      <c r="C3858" s="4" t="s">
        <v>464</v>
      </c>
      <c r="D3858" s="4">
        <v>40</v>
      </c>
      <c r="E3858" s="4" t="s">
        <v>9835</v>
      </c>
      <c r="F3858" s="4">
        <v>0.229387193918228</v>
      </c>
      <c r="G3858" s="4" t="s">
        <v>9836</v>
      </c>
    </row>
    <row r="3859" spans="1:7">
      <c r="A3859" s="4" t="s">
        <v>6293</v>
      </c>
      <c r="B3859" s="4" t="s">
        <v>6294</v>
      </c>
      <c r="C3859" s="4" t="s">
        <v>464</v>
      </c>
      <c r="D3859" s="4">
        <v>40</v>
      </c>
      <c r="E3859" s="4" t="s">
        <v>6295</v>
      </c>
      <c r="F3859" s="4">
        <v>0.229387193918228</v>
      </c>
      <c r="G3859" s="4" t="s">
        <v>6296</v>
      </c>
    </row>
    <row r="3860" spans="1:7">
      <c r="A3860" s="4" t="s">
        <v>21364</v>
      </c>
      <c r="B3860" s="4" t="s">
        <v>21365</v>
      </c>
      <c r="C3860" s="4" t="s">
        <v>464</v>
      </c>
      <c r="D3860" s="4">
        <v>40</v>
      </c>
      <c r="E3860" s="4" t="s">
        <v>21366</v>
      </c>
      <c r="F3860" s="4">
        <v>0.229387193918228</v>
      </c>
      <c r="G3860" s="4" t="s">
        <v>21367</v>
      </c>
    </row>
    <row r="3861" spans="1:7">
      <c r="A3861" s="4" t="s">
        <v>27728</v>
      </c>
      <c r="B3861" s="4" t="s">
        <v>27729</v>
      </c>
      <c r="C3861" s="4" t="s">
        <v>464</v>
      </c>
      <c r="D3861" s="4">
        <v>40</v>
      </c>
      <c r="E3861" s="4" t="s">
        <v>27730</v>
      </c>
      <c r="F3861" s="4">
        <v>0.229387193918228</v>
      </c>
      <c r="G3861" s="4" t="s">
        <v>27731</v>
      </c>
    </row>
    <row r="3862" spans="1:7">
      <c r="A3862" s="4" t="s">
        <v>37504</v>
      </c>
      <c r="B3862" s="4" t="s">
        <v>37505</v>
      </c>
      <c r="C3862" s="4" t="s">
        <v>464</v>
      </c>
      <c r="D3862" s="4">
        <v>40</v>
      </c>
      <c r="E3862" s="4" t="s">
        <v>37506</v>
      </c>
      <c r="F3862" s="4">
        <v>0.229387193918228</v>
      </c>
      <c r="G3862" s="4" t="s">
        <v>37507</v>
      </c>
    </row>
    <row r="3863" spans="1:7">
      <c r="A3863" s="4" t="s">
        <v>23272</v>
      </c>
      <c r="B3863" s="4" t="s">
        <v>23273</v>
      </c>
      <c r="C3863" s="4" t="s">
        <v>464</v>
      </c>
      <c r="D3863" s="4">
        <v>40</v>
      </c>
      <c r="E3863" s="4" t="s">
        <v>23274</v>
      </c>
      <c r="F3863" s="4">
        <v>0.229387193918228</v>
      </c>
      <c r="G3863" s="4" t="s">
        <v>23275</v>
      </c>
    </row>
    <row r="3864" spans="1:7">
      <c r="A3864" s="4" t="s">
        <v>13482</v>
      </c>
      <c r="B3864" s="4" t="s">
        <v>13483</v>
      </c>
      <c r="C3864" s="4" t="s">
        <v>464</v>
      </c>
      <c r="D3864" s="4">
        <v>40</v>
      </c>
      <c r="E3864" s="4" t="s">
        <v>13484</v>
      </c>
      <c r="F3864" s="4">
        <v>0.229387193918228</v>
      </c>
      <c r="G3864" s="4" t="s">
        <v>13485</v>
      </c>
    </row>
    <row r="3865" spans="1:7">
      <c r="A3865" s="4" t="s">
        <v>30757</v>
      </c>
      <c r="B3865" s="4" t="s">
        <v>30758</v>
      </c>
      <c r="C3865" s="4" t="s">
        <v>464</v>
      </c>
      <c r="D3865" s="4">
        <v>40</v>
      </c>
      <c r="E3865" s="4" t="s">
        <v>30759</v>
      </c>
      <c r="F3865" s="4">
        <v>0.229387193918228</v>
      </c>
      <c r="G3865" s="4" t="s">
        <v>30760</v>
      </c>
    </row>
    <row r="3866" spans="1:7">
      <c r="A3866" s="4" t="s">
        <v>13806</v>
      </c>
      <c r="B3866" s="4" t="s">
        <v>13807</v>
      </c>
      <c r="C3866" s="4" t="s">
        <v>464</v>
      </c>
      <c r="D3866" s="4">
        <v>40</v>
      </c>
      <c r="E3866" s="4" t="s">
        <v>13808</v>
      </c>
      <c r="F3866" s="4">
        <v>0.229387193918228</v>
      </c>
      <c r="G3866" s="4" t="s">
        <v>13809</v>
      </c>
    </row>
    <row r="3867" spans="1:7">
      <c r="A3867" s="4" t="s">
        <v>6910</v>
      </c>
      <c r="B3867" s="4" t="s">
        <v>6911</v>
      </c>
      <c r="C3867" s="4" t="s">
        <v>464</v>
      </c>
      <c r="D3867" s="4">
        <v>40</v>
      </c>
      <c r="E3867" s="4" t="s">
        <v>6912</v>
      </c>
      <c r="F3867" s="4">
        <v>0.229387193918228</v>
      </c>
      <c r="G3867" s="4" t="s">
        <v>6913</v>
      </c>
    </row>
    <row r="3868" spans="1:7">
      <c r="A3868" s="4" t="s">
        <v>14284</v>
      </c>
      <c r="B3868" s="4" t="s">
        <v>14285</v>
      </c>
      <c r="C3868" s="4" t="s">
        <v>464</v>
      </c>
      <c r="D3868" s="4">
        <v>40</v>
      </c>
      <c r="E3868" s="4" t="s">
        <v>14286</v>
      </c>
      <c r="F3868" s="4">
        <v>0.229387193918228</v>
      </c>
      <c r="G3868" s="4" t="s">
        <v>14287</v>
      </c>
    </row>
    <row r="3869" spans="1:7">
      <c r="A3869" s="4" t="s">
        <v>22660</v>
      </c>
      <c r="B3869" s="4" t="s">
        <v>22661</v>
      </c>
      <c r="C3869" s="4" t="s">
        <v>464</v>
      </c>
      <c r="D3869" s="4">
        <v>40</v>
      </c>
      <c r="E3869" s="4" t="s">
        <v>22662</v>
      </c>
      <c r="F3869" s="4">
        <v>0.229387193918228</v>
      </c>
      <c r="G3869" s="4" t="s">
        <v>22663</v>
      </c>
    </row>
    <row r="3870" spans="1:7">
      <c r="A3870" s="4" t="s">
        <v>18210</v>
      </c>
      <c r="B3870" s="4" t="s">
        <v>18211</v>
      </c>
      <c r="C3870" s="4" t="s">
        <v>464</v>
      </c>
      <c r="D3870" s="4">
        <v>40</v>
      </c>
      <c r="E3870" s="4" t="s">
        <v>18212</v>
      </c>
      <c r="F3870" s="4">
        <v>0.229387193918228</v>
      </c>
      <c r="G3870" s="4" t="s">
        <v>18213</v>
      </c>
    </row>
    <row r="3871" spans="1:7">
      <c r="A3871" s="4" t="s">
        <v>34223</v>
      </c>
      <c r="B3871" s="4" t="s">
        <v>34224</v>
      </c>
      <c r="C3871" s="4" t="s">
        <v>464</v>
      </c>
      <c r="D3871" s="4">
        <v>40</v>
      </c>
      <c r="E3871" s="4" t="s">
        <v>34225</v>
      </c>
      <c r="F3871" s="4">
        <v>0.229387193918228</v>
      </c>
      <c r="G3871" s="4" t="s">
        <v>34226</v>
      </c>
    </row>
    <row r="3872" spans="1:7">
      <c r="A3872" s="4" t="s">
        <v>13985</v>
      </c>
      <c r="B3872" s="4" t="s">
        <v>13986</v>
      </c>
      <c r="C3872" s="4" t="s">
        <v>464</v>
      </c>
      <c r="D3872" s="4">
        <v>40</v>
      </c>
      <c r="E3872" s="4" t="s">
        <v>13987</v>
      </c>
      <c r="F3872" s="4">
        <v>0.229387193918228</v>
      </c>
      <c r="G3872" s="4" t="s">
        <v>13988</v>
      </c>
    </row>
    <row r="3873" spans="1:7">
      <c r="A3873" s="4" t="s">
        <v>31072</v>
      </c>
      <c r="B3873" s="4" t="s">
        <v>31073</v>
      </c>
      <c r="C3873" s="4" t="s">
        <v>464</v>
      </c>
      <c r="D3873" s="4">
        <v>40</v>
      </c>
      <c r="E3873" s="4" t="s">
        <v>31074</v>
      </c>
      <c r="F3873" s="4">
        <v>0.229387193918228</v>
      </c>
      <c r="G3873" s="4" t="s">
        <v>31075</v>
      </c>
    </row>
    <row r="3874" spans="1:7">
      <c r="A3874" s="4" t="s">
        <v>12930</v>
      </c>
      <c r="B3874" s="4" t="s">
        <v>12931</v>
      </c>
      <c r="C3874" s="4" t="s">
        <v>464</v>
      </c>
      <c r="D3874" s="4">
        <v>40</v>
      </c>
      <c r="E3874" s="4" t="s">
        <v>12932</v>
      </c>
      <c r="F3874" s="4">
        <v>0.229387193918228</v>
      </c>
      <c r="G3874" s="4" t="s">
        <v>12933</v>
      </c>
    </row>
    <row r="3875" spans="1:7">
      <c r="A3875" s="4" t="s">
        <v>25707</v>
      </c>
      <c r="B3875" s="4" t="s">
        <v>25708</v>
      </c>
      <c r="C3875" s="4" t="s">
        <v>464</v>
      </c>
      <c r="D3875" s="4">
        <v>40</v>
      </c>
      <c r="E3875" s="4" t="s">
        <v>25709</v>
      </c>
      <c r="F3875" s="4">
        <v>0.229387193918228</v>
      </c>
      <c r="G3875" s="4" t="s">
        <v>25710</v>
      </c>
    </row>
    <row r="3876" spans="1:7">
      <c r="A3876" s="4" t="s">
        <v>17188</v>
      </c>
      <c r="B3876" s="4" t="s">
        <v>17189</v>
      </c>
      <c r="C3876" s="4" t="s">
        <v>464</v>
      </c>
      <c r="D3876" s="4">
        <v>40</v>
      </c>
      <c r="E3876" s="4" t="s">
        <v>17190</v>
      </c>
      <c r="F3876" s="4">
        <v>0.229387193918228</v>
      </c>
      <c r="G3876" s="4" t="s">
        <v>17191</v>
      </c>
    </row>
    <row r="3877" spans="1:7">
      <c r="A3877" s="4" t="s">
        <v>21575</v>
      </c>
      <c r="B3877" s="4" t="s">
        <v>21576</v>
      </c>
      <c r="C3877" s="4" t="s">
        <v>464</v>
      </c>
      <c r="D3877" s="4">
        <v>40</v>
      </c>
      <c r="E3877" s="4" t="s">
        <v>21577</v>
      </c>
      <c r="F3877" s="4">
        <v>0.229387193918228</v>
      </c>
      <c r="G3877" s="4" t="s">
        <v>21578</v>
      </c>
    </row>
    <row r="3878" spans="1:7">
      <c r="A3878" s="4" t="s">
        <v>15947</v>
      </c>
      <c r="B3878" s="4" t="s">
        <v>15948</v>
      </c>
      <c r="C3878" s="4" t="s">
        <v>464</v>
      </c>
      <c r="D3878" s="4">
        <v>40</v>
      </c>
      <c r="E3878" s="4" t="s">
        <v>15949</v>
      </c>
      <c r="F3878" s="4">
        <v>0.229387193918228</v>
      </c>
      <c r="G3878" s="4" t="s">
        <v>15950</v>
      </c>
    </row>
    <row r="3879" spans="1:7">
      <c r="A3879" s="4" t="s">
        <v>29998</v>
      </c>
      <c r="B3879" s="4" t="s">
        <v>29999</v>
      </c>
      <c r="C3879" s="4" t="s">
        <v>464</v>
      </c>
      <c r="D3879" s="4">
        <v>40</v>
      </c>
      <c r="E3879" s="4" t="s">
        <v>30000</v>
      </c>
      <c r="F3879" s="4">
        <v>0.229387193918228</v>
      </c>
      <c r="G3879" s="4" t="s">
        <v>30001</v>
      </c>
    </row>
    <row r="3880" spans="1:7">
      <c r="A3880" s="4" t="s">
        <v>6253</v>
      </c>
      <c r="B3880" s="4" t="s">
        <v>6254</v>
      </c>
      <c r="C3880" s="4" t="s">
        <v>464</v>
      </c>
      <c r="D3880" s="4">
        <v>40</v>
      </c>
      <c r="E3880" s="4" t="s">
        <v>6255</v>
      </c>
      <c r="F3880" s="4">
        <v>0.229387193918228</v>
      </c>
      <c r="G3880" s="4" t="s">
        <v>6256</v>
      </c>
    </row>
    <row r="3881" spans="1:7">
      <c r="A3881" s="4" t="s">
        <v>24873</v>
      </c>
      <c r="B3881" s="4" t="s">
        <v>24874</v>
      </c>
      <c r="C3881" s="4" t="s">
        <v>464</v>
      </c>
      <c r="D3881" s="4">
        <v>40</v>
      </c>
      <c r="E3881" s="4" t="s">
        <v>24875</v>
      </c>
      <c r="F3881" s="4">
        <v>0.229387193918228</v>
      </c>
      <c r="G3881" s="4" t="s">
        <v>24876</v>
      </c>
    </row>
    <row r="3882" spans="1:7">
      <c r="A3882" s="4" t="s">
        <v>3572</v>
      </c>
      <c r="B3882" s="4" t="s">
        <v>3573</v>
      </c>
      <c r="C3882" s="4" t="s">
        <v>464</v>
      </c>
      <c r="D3882" s="4">
        <v>40</v>
      </c>
      <c r="E3882" s="4" t="s">
        <v>3574</v>
      </c>
      <c r="F3882" s="4">
        <v>0.229387193918228</v>
      </c>
      <c r="G3882" s="4" t="s">
        <v>3575</v>
      </c>
    </row>
    <row r="3883" spans="1:7">
      <c r="A3883" s="4" t="s">
        <v>8925</v>
      </c>
      <c r="B3883" s="4" t="s">
        <v>8926</v>
      </c>
      <c r="C3883" s="4" t="s">
        <v>464</v>
      </c>
      <c r="D3883" s="4">
        <v>40</v>
      </c>
      <c r="E3883" s="4" t="s">
        <v>8927</v>
      </c>
      <c r="F3883" s="4">
        <v>0.229387193918228</v>
      </c>
      <c r="G3883" s="4" t="s">
        <v>8928</v>
      </c>
    </row>
    <row r="3884" spans="1:7">
      <c r="A3884" s="4" t="s">
        <v>6377</v>
      </c>
      <c r="B3884" s="4" t="s">
        <v>6378</v>
      </c>
      <c r="C3884" s="4" t="s">
        <v>464</v>
      </c>
      <c r="D3884" s="4">
        <v>40</v>
      </c>
      <c r="E3884" s="4" t="s">
        <v>6379</v>
      </c>
      <c r="F3884" s="4">
        <v>0.229387193918228</v>
      </c>
      <c r="G3884" s="4" t="s">
        <v>6380</v>
      </c>
    </row>
    <row r="3885" spans="1:7">
      <c r="A3885" s="4" t="s">
        <v>17283</v>
      </c>
      <c r="B3885" s="4" t="s">
        <v>17284</v>
      </c>
      <c r="C3885" s="4" t="s">
        <v>464</v>
      </c>
      <c r="D3885" s="4">
        <v>40</v>
      </c>
      <c r="E3885" s="4" t="s">
        <v>17285</v>
      </c>
      <c r="F3885" s="4">
        <v>0.229387193918228</v>
      </c>
      <c r="G3885" s="4" t="s">
        <v>17286</v>
      </c>
    </row>
    <row r="3886" spans="1:7">
      <c r="A3886" s="4" t="s">
        <v>14560</v>
      </c>
      <c r="B3886" s="4" t="s">
        <v>14561</v>
      </c>
      <c r="C3886" s="4" t="s">
        <v>464</v>
      </c>
      <c r="D3886" s="4">
        <v>40</v>
      </c>
      <c r="E3886" s="4" t="s">
        <v>14562</v>
      </c>
      <c r="F3886" s="4">
        <v>0.229387193918228</v>
      </c>
      <c r="G3886" s="4" t="s">
        <v>14563</v>
      </c>
    </row>
    <row r="3887" spans="1:7">
      <c r="A3887" s="4" t="s">
        <v>28552</v>
      </c>
      <c r="B3887" s="4" t="s">
        <v>28553</v>
      </c>
      <c r="C3887" s="4" t="s">
        <v>464</v>
      </c>
      <c r="D3887" s="4">
        <v>40</v>
      </c>
      <c r="E3887" s="4" t="s">
        <v>28554</v>
      </c>
      <c r="F3887" s="4">
        <v>0.229387193918228</v>
      </c>
      <c r="G3887" s="4" t="s">
        <v>28555</v>
      </c>
    </row>
    <row r="3888" spans="1:7">
      <c r="A3888" s="4" t="s">
        <v>12501</v>
      </c>
      <c r="B3888" s="4" t="s">
        <v>12502</v>
      </c>
      <c r="C3888" s="4" t="s">
        <v>464</v>
      </c>
      <c r="D3888" s="4">
        <v>40</v>
      </c>
      <c r="E3888" s="4" t="s">
        <v>12503</v>
      </c>
      <c r="F3888" s="4">
        <v>0.229387193918228</v>
      </c>
      <c r="G3888" s="4" t="s">
        <v>12504</v>
      </c>
    </row>
    <row r="3889" spans="1:7">
      <c r="A3889" s="4" t="s">
        <v>12735</v>
      </c>
      <c r="B3889" s="4" t="s">
        <v>12736</v>
      </c>
      <c r="C3889" s="4" t="s">
        <v>464</v>
      </c>
      <c r="D3889" s="4">
        <v>40</v>
      </c>
      <c r="E3889" s="4" t="s">
        <v>12737</v>
      </c>
      <c r="F3889" s="4">
        <v>0.229387193918228</v>
      </c>
      <c r="G3889" s="4" t="s">
        <v>12738</v>
      </c>
    </row>
    <row r="3890" spans="1:7">
      <c r="A3890" s="4" t="s">
        <v>16431</v>
      </c>
      <c r="B3890" s="4" t="s">
        <v>16432</v>
      </c>
      <c r="C3890" s="4" t="s">
        <v>464</v>
      </c>
      <c r="D3890" s="4">
        <v>40</v>
      </c>
      <c r="E3890" s="4" t="s">
        <v>16433</v>
      </c>
      <c r="F3890" s="4">
        <v>0.229387193918228</v>
      </c>
      <c r="G3890" s="4" t="s">
        <v>16434</v>
      </c>
    </row>
    <row r="3891" spans="1:7">
      <c r="A3891" s="4" t="s">
        <v>11804</v>
      </c>
      <c r="B3891" s="4" t="s">
        <v>11805</v>
      </c>
      <c r="C3891" s="4" t="s">
        <v>464</v>
      </c>
      <c r="D3891" s="4">
        <v>40</v>
      </c>
      <c r="E3891" s="4" t="s">
        <v>11806</v>
      </c>
      <c r="F3891" s="4">
        <v>0.229387193918228</v>
      </c>
      <c r="G3891" s="4" t="s">
        <v>11807</v>
      </c>
    </row>
    <row r="3892" spans="1:7">
      <c r="A3892" s="4" t="s">
        <v>24925</v>
      </c>
      <c r="B3892" s="4" t="s">
        <v>24926</v>
      </c>
      <c r="C3892" s="4" t="s">
        <v>464</v>
      </c>
      <c r="D3892" s="4">
        <v>40</v>
      </c>
      <c r="E3892" s="4" t="s">
        <v>24927</v>
      </c>
      <c r="F3892" s="4">
        <v>0.229387193918228</v>
      </c>
      <c r="G3892" s="4" t="s">
        <v>24928</v>
      </c>
    </row>
    <row r="3893" spans="1:7">
      <c r="A3893" s="4" t="s">
        <v>10662</v>
      </c>
      <c r="B3893" s="4" t="s">
        <v>10663</v>
      </c>
      <c r="C3893" s="4" t="s">
        <v>464</v>
      </c>
      <c r="D3893" s="4">
        <v>40</v>
      </c>
      <c r="E3893" s="4" t="s">
        <v>10664</v>
      </c>
      <c r="F3893" s="4">
        <v>0.229387193918228</v>
      </c>
      <c r="G3893" s="4" t="s">
        <v>10665</v>
      </c>
    </row>
    <row r="3894" spans="1:7">
      <c r="A3894" s="4" t="s">
        <v>15011</v>
      </c>
      <c r="B3894" s="4" t="s">
        <v>15012</v>
      </c>
      <c r="C3894" s="4" t="s">
        <v>464</v>
      </c>
      <c r="D3894" s="4">
        <v>40</v>
      </c>
      <c r="E3894" s="4" t="s">
        <v>15013</v>
      </c>
      <c r="F3894" s="4">
        <v>0.229387193918228</v>
      </c>
      <c r="G3894" s="4" t="s">
        <v>15014</v>
      </c>
    </row>
    <row r="3895" spans="1:7">
      <c r="A3895" s="4" t="s">
        <v>20042</v>
      </c>
      <c r="B3895" s="4" t="s">
        <v>20043</v>
      </c>
      <c r="C3895" s="4" t="s">
        <v>464</v>
      </c>
      <c r="D3895" s="4">
        <v>40</v>
      </c>
      <c r="E3895" s="4" t="s">
        <v>20044</v>
      </c>
      <c r="F3895" s="4">
        <v>0.229387193918228</v>
      </c>
      <c r="G3895" s="4" t="s">
        <v>20045</v>
      </c>
    </row>
    <row r="3896" spans="1:7">
      <c r="A3896" s="4" t="s">
        <v>5187</v>
      </c>
      <c r="B3896" s="4" t="s">
        <v>5188</v>
      </c>
      <c r="C3896" s="4" t="s">
        <v>464</v>
      </c>
      <c r="D3896" s="4">
        <v>40</v>
      </c>
      <c r="E3896" s="4" t="s">
        <v>5189</v>
      </c>
      <c r="F3896" s="4">
        <v>0.229387193918228</v>
      </c>
      <c r="G3896" s="4" t="s">
        <v>5190</v>
      </c>
    </row>
    <row r="3897" spans="1:7">
      <c r="A3897" s="4" t="s">
        <v>19564</v>
      </c>
      <c r="B3897" s="4" t="s">
        <v>19565</v>
      </c>
      <c r="C3897" s="4" t="s">
        <v>464</v>
      </c>
      <c r="D3897" s="4">
        <v>40</v>
      </c>
      <c r="E3897" s="4" t="s">
        <v>19566</v>
      </c>
      <c r="F3897" s="4">
        <v>0.229387193918228</v>
      </c>
      <c r="G3897" s="4" t="s">
        <v>19567</v>
      </c>
    </row>
    <row r="3898" spans="1:7">
      <c r="A3898" s="4" t="s">
        <v>16699</v>
      </c>
      <c r="B3898" s="4" t="s">
        <v>16700</v>
      </c>
      <c r="C3898" s="4" t="s">
        <v>464</v>
      </c>
      <c r="D3898" s="4">
        <v>40</v>
      </c>
      <c r="E3898" s="4" t="s">
        <v>16701</v>
      </c>
      <c r="F3898" s="4">
        <v>0.229387193918228</v>
      </c>
      <c r="G3898" s="4" t="s">
        <v>16702</v>
      </c>
    </row>
    <row r="3899" spans="1:7">
      <c r="A3899" s="4" t="s">
        <v>25807</v>
      </c>
      <c r="B3899" s="4" t="s">
        <v>25808</v>
      </c>
      <c r="C3899" s="4" t="s">
        <v>464</v>
      </c>
      <c r="D3899" s="4">
        <v>40</v>
      </c>
      <c r="E3899" s="4" t="s">
        <v>25809</v>
      </c>
      <c r="F3899" s="4">
        <v>0.229387193918228</v>
      </c>
      <c r="G3899" s="4" t="s">
        <v>25810</v>
      </c>
    </row>
    <row r="3900" spans="1:7">
      <c r="A3900" s="4" t="s">
        <v>8659</v>
      </c>
      <c r="B3900" s="4" t="s">
        <v>8660</v>
      </c>
      <c r="C3900" s="4" t="s">
        <v>464</v>
      </c>
      <c r="D3900" s="4">
        <v>40</v>
      </c>
      <c r="E3900" s="4" t="s">
        <v>8661</v>
      </c>
      <c r="F3900" s="4">
        <v>0.229387193918228</v>
      </c>
      <c r="G3900" s="4" t="s">
        <v>8662</v>
      </c>
    </row>
    <row r="3901" spans="1:7">
      <c r="A3901" s="4" t="s">
        <v>11792</v>
      </c>
      <c r="B3901" s="4" t="s">
        <v>11793</v>
      </c>
      <c r="C3901" s="4" t="s">
        <v>464</v>
      </c>
      <c r="D3901" s="4">
        <v>40</v>
      </c>
      <c r="E3901" s="4" t="s">
        <v>11794</v>
      </c>
      <c r="F3901" s="4">
        <v>0.229387193918228</v>
      </c>
      <c r="G3901" s="4" t="s">
        <v>11795</v>
      </c>
    </row>
    <row r="3902" spans="1:7">
      <c r="A3902" s="4" t="s">
        <v>3968</v>
      </c>
      <c r="B3902" s="4" t="s">
        <v>3969</v>
      </c>
      <c r="C3902" s="4" t="s">
        <v>464</v>
      </c>
      <c r="D3902" s="4">
        <v>40</v>
      </c>
      <c r="E3902" s="4" t="s">
        <v>3970</v>
      </c>
      <c r="F3902" s="4">
        <v>0.229387193918228</v>
      </c>
      <c r="G3902" s="4" t="s">
        <v>3971</v>
      </c>
    </row>
    <row r="3903" spans="1:7">
      <c r="A3903" s="4" t="s">
        <v>4348</v>
      </c>
      <c r="B3903" s="4" t="s">
        <v>4349</v>
      </c>
      <c r="C3903" s="4" t="s">
        <v>464</v>
      </c>
      <c r="D3903" s="4">
        <v>40</v>
      </c>
      <c r="E3903" s="4" t="s">
        <v>4350</v>
      </c>
      <c r="F3903" s="4">
        <v>0.229387193918228</v>
      </c>
      <c r="G3903" s="4" t="s">
        <v>4351</v>
      </c>
    </row>
    <row r="3904" spans="1:7">
      <c r="A3904" s="4" t="s">
        <v>34886</v>
      </c>
      <c r="B3904" s="4" t="s">
        <v>34887</v>
      </c>
      <c r="C3904" s="4" t="s">
        <v>464</v>
      </c>
      <c r="D3904" s="4">
        <v>40</v>
      </c>
      <c r="E3904" s="4" t="s">
        <v>34888</v>
      </c>
      <c r="F3904" s="4">
        <v>0.229387193918228</v>
      </c>
      <c r="G3904" s="4" t="s">
        <v>34889</v>
      </c>
    </row>
    <row r="3905" spans="1:7">
      <c r="A3905" s="4" t="s">
        <v>27540</v>
      </c>
      <c r="B3905" s="4" t="s">
        <v>27541</v>
      </c>
      <c r="C3905" s="4" t="s">
        <v>464</v>
      </c>
      <c r="D3905" s="4">
        <v>40</v>
      </c>
      <c r="E3905" s="4" t="s">
        <v>27542</v>
      </c>
      <c r="F3905" s="4">
        <v>0.229387193918228</v>
      </c>
      <c r="G3905" s="4" t="s">
        <v>27543</v>
      </c>
    </row>
    <row r="3906" spans="1:7">
      <c r="A3906" s="4" t="s">
        <v>2997</v>
      </c>
      <c r="B3906" s="4" t="s">
        <v>2998</v>
      </c>
      <c r="C3906" s="4" t="s">
        <v>464</v>
      </c>
      <c r="D3906" s="4">
        <v>40</v>
      </c>
      <c r="E3906" s="4" t="s">
        <v>2999</v>
      </c>
      <c r="F3906" s="4">
        <v>0.229387193918228</v>
      </c>
      <c r="G3906" s="4" t="s">
        <v>3000</v>
      </c>
    </row>
    <row r="3907" spans="1:7">
      <c r="A3907" s="4" t="s">
        <v>41830</v>
      </c>
      <c r="B3907" s="4" t="s">
        <v>41831</v>
      </c>
      <c r="C3907" s="4" t="s">
        <v>464</v>
      </c>
      <c r="D3907" s="4">
        <v>40</v>
      </c>
      <c r="E3907" s="4" t="s">
        <v>41832</v>
      </c>
      <c r="F3907" s="4">
        <v>0.229387193918228</v>
      </c>
      <c r="G3907" s="4" t="s">
        <v>41833</v>
      </c>
    </row>
    <row r="3908" spans="1:7">
      <c r="A3908" s="4" t="s">
        <v>9116</v>
      </c>
      <c r="B3908" s="4" t="s">
        <v>9117</v>
      </c>
      <c r="C3908" s="4" t="s">
        <v>464</v>
      </c>
      <c r="D3908" s="4">
        <v>40</v>
      </c>
      <c r="E3908" s="4" t="s">
        <v>9118</v>
      </c>
      <c r="F3908" s="4">
        <v>0.229387193918228</v>
      </c>
      <c r="G3908" s="4" t="s">
        <v>9119</v>
      </c>
    </row>
    <row r="3909" spans="1:7">
      <c r="A3909" s="4" t="s">
        <v>5069</v>
      </c>
      <c r="B3909" s="4" t="s">
        <v>5070</v>
      </c>
      <c r="C3909" s="4" t="s">
        <v>464</v>
      </c>
      <c r="D3909" s="4">
        <v>40</v>
      </c>
      <c r="E3909" s="4" t="s">
        <v>5071</v>
      </c>
      <c r="F3909" s="4">
        <v>0.229387193918228</v>
      </c>
      <c r="G3909" s="4" t="s">
        <v>5072</v>
      </c>
    </row>
    <row r="3910" spans="1:7">
      <c r="A3910" s="4" t="s">
        <v>15687</v>
      </c>
      <c r="B3910" s="4" t="s">
        <v>15688</v>
      </c>
      <c r="C3910" s="4" t="s">
        <v>464</v>
      </c>
      <c r="D3910" s="4">
        <v>40</v>
      </c>
      <c r="E3910" s="4" t="s">
        <v>15689</v>
      </c>
      <c r="F3910" s="4">
        <v>0.229387193918228</v>
      </c>
      <c r="G3910" s="4" t="s">
        <v>15690</v>
      </c>
    </row>
    <row r="3911" spans="1:7">
      <c r="A3911" s="4" t="s">
        <v>5962</v>
      </c>
      <c r="B3911" s="4" t="s">
        <v>5963</v>
      </c>
      <c r="C3911" s="4" t="s">
        <v>464</v>
      </c>
      <c r="D3911" s="4">
        <v>40</v>
      </c>
      <c r="E3911" s="4" t="s">
        <v>5964</v>
      </c>
      <c r="F3911" s="4">
        <v>0.229387193918228</v>
      </c>
      <c r="G3911" s="4" t="s">
        <v>5965</v>
      </c>
    </row>
    <row r="3912" spans="1:7">
      <c r="A3912" s="4" t="s">
        <v>19420</v>
      </c>
      <c r="B3912" s="4" t="s">
        <v>19421</v>
      </c>
      <c r="C3912" s="4" t="s">
        <v>464</v>
      </c>
      <c r="D3912" s="4">
        <v>40</v>
      </c>
      <c r="E3912" s="4" t="s">
        <v>19422</v>
      </c>
      <c r="F3912" s="4">
        <v>0.229387193918228</v>
      </c>
      <c r="G3912" s="4" t="s">
        <v>19423</v>
      </c>
    </row>
    <row r="3913" spans="1:7">
      <c r="A3913" s="4" t="s">
        <v>7394</v>
      </c>
      <c r="B3913" s="4" t="s">
        <v>7395</v>
      </c>
      <c r="C3913" s="4" t="s">
        <v>464</v>
      </c>
      <c r="D3913" s="4">
        <v>40</v>
      </c>
      <c r="E3913" s="4" t="s">
        <v>7396</v>
      </c>
      <c r="F3913" s="4">
        <v>0.229387193918228</v>
      </c>
      <c r="G3913" s="4" t="s">
        <v>7397</v>
      </c>
    </row>
    <row r="3914" spans="1:7">
      <c r="A3914" s="4" t="s">
        <v>2525</v>
      </c>
      <c r="B3914" s="4" t="s">
        <v>2526</v>
      </c>
      <c r="C3914" s="4" t="s">
        <v>464</v>
      </c>
      <c r="D3914" s="4">
        <v>40</v>
      </c>
      <c r="E3914" s="4" t="s">
        <v>2527</v>
      </c>
      <c r="F3914" s="4">
        <v>0.229387193918228</v>
      </c>
      <c r="G3914" s="4" t="s">
        <v>2528</v>
      </c>
    </row>
    <row r="3915" spans="1:7">
      <c r="A3915" s="4" t="s">
        <v>6839</v>
      </c>
      <c r="B3915" s="4" t="s">
        <v>6840</v>
      </c>
      <c r="C3915" s="4" t="s">
        <v>464</v>
      </c>
      <c r="D3915" s="4">
        <v>40</v>
      </c>
      <c r="E3915" s="4" t="s">
        <v>6841</v>
      </c>
      <c r="F3915" s="4">
        <v>0.229387193918228</v>
      </c>
      <c r="G3915" s="4" t="s">
        <v>6842</v>
      </c>
    </row>
    <row r="3916" spans="1:7">
      <c r="A3916" s="4" t="s">
        <v>6803</v>
      </c>
      <c r="B3916" s="4" t="s">
        <v>6804</v>
      </c>
      <c r="C3916" s="4" t="s">
        <v>464</v>
      </c>
      <c r="D3916" s="4">
        <v>40</v>
      </c>
      <c r="E3916" s="4" t="s">
        <v>6805</v>
      </c>
      <c r="F3916" s="4">
        <v>0.229387193918228</v>
      </c>
      <c r="G3916" s="4" t="s">
        <v>6806</v>
      </c>
    </row>
    <row r="3917" spans="1:7">
      <c r="A3917" s="4" t="s">
        <v>55903</v>
      </c>
      <c r="B3917" s="4" t="s">
        <v>55904</v>
      </c>
      <c r="C3917" s="4" t="s">
        <v>464</v>
      </c>
      <c r="D3917" s="4">
        <v>40</v>
      </c>
      <c r="E3917" s="4" t="s">
        <v>55905</v>
      </c>
      <c r="F3917" s="4">
        <v>0.229387193918228</v>
      </c>
      <c r="G3917" s="4" t="s">
        <v>55906</v>
      </c>
    </row>
    <row r="3918" spans="1:7">
      <c r="A3918" s="4" t="s">
        <v>7398</v>
      </c>
      <c r="B3918" s="4" t="s">
        <v>7399</v>
      </c>
      <c r="C3918" s="4" t="s">
        <v>464</v>
      </c>
      <c r="D3918" s="4">
        <v>40</v>
      </c>
      <c r="E3918" s="4" t="s">
        <v>7400</v>
      </c>
      <c r="F3918" s="4">
        <v>0.229387193918228</v>
      </c>
      <c r="G3918" s="4" t="s">
        <v>7401</v>
      </c>
    </row>
    <row r="3919" spans="1:7">
      <c r="A3919" s="4" t="s">
        <v>35758</v>
      </c>
      <c r="B3919" s="4" t="s">
        <v>35759</v>
      </c>
      <c r="C3919" s="4" t="s">
        <v>464</v>
      </c>
      <c r="D3919" s="4">
        <v>40</v>
      </c>
      <c r="E3919" s="4" t="s">
        <v>35760</v>
      </c>
      <c r="F3919" s="4">
        <v>0.229387193918228</v>
      </c>
      <c r="G3919" s="4" t="s">
        <v>35761</v>
      </c>
    </row>
    <row r="3920" spans="1:7">
      <c r="A3920" s="4" t="s">
        <v>31504</v>
      </c>
      <c r="B3920" s="4" t="s">
        <v>31505</v>
      </c>
      <c r="C3920" s="4" t="s">
        <v>464</v>
      </c>
      <c r="D3920" s="4">
        <v>40</v>
      </c>
      <c r="E3920" s="4" t="s">
        <v>31506</v>
      </c>
      <c r="F3920" s="4">
        <v>0.229387193918228</v>
      </c>
      <c r="G3920" s="4" t="s">
        <v>31507</v>
      </c>
    </row>
    <row r="3921" spans="1:7">
      <c r="A3921" s="4" t="s">
        <v>20302</v>
      </c>
      <c r="B3921" s="4" t="s">
        <v>20303</v>
      </c>
      <c r="C3921" s="4" t="s">
        <v>464</v>
      </c>
      <c r="D3921" s="4">
        <v>40</v>
      </c>
      <c r="E3921" s="4" t="s">
        <v>20304</v>
      </c>
      <c r="F3921" s="4">
        <v>0.229387193918228</v>
      </c>
      <c r="G3921" s="4" t="s">
        <v>20305</v>
      </c>
    </row>
    <row r="3922" spans="1:7">
      <c r="A3922" s="4" t="s">
        <v>37432</v>
      </c>
      <c r="B3922" s="4" t="s">
        <v>37433</v>
      </c>
      <c r="C3922" s="4" t="s">
        <v>464</v>
      </c>
      <c r="D3922" s="4">
        <v>40</v>
      </c>
      <c r="E3922" s="4" t="s">
        <v>37434</v>
      </c>
      <c r="F3922" s="4">
        <v>0.229387193918228</v>
      </c>
      <c r="G3922" s="4" t="s">
        <v>37435</v>
      </c>
    </row>
    <row r="3923" spans="1:7">
      <c r="A3923" s="4" t="s">
        <v>16535</v>
      </c>
      <c r="B3923" s="4" t="s">
        <v>16536</v>
      </c>
      <c r="C3923" s="4" t="s">
        <v>464</v>
      </c>
      <c r="D3923" s="4">
        <v>40</v>
      </c>
      <c r="E3923" s="4" t="s">
        <v>16537</v>
      </c>
      <c r="F3923" s="4">
        <v>0.229387193918228</v>
      </c>
      <c r="G3923" s="4" t="s">
        <v>16538</v>
      </c>
    </row>
    <row r="3924" spans="1:7">
      <c r="A3924" s="4" t="s">
        <v>10896</v>
      </c>
      <c r="B3924" s="4" t="s">
        <v>10897</v>
      </c>
      <c r="C3924" s="4" t="s">
        <v>464</v>
      </c>
      <c r="D3924" s="4">
        <v>40</v>
      </c>
      <c r="E3924" s="4" t="s">
        <v>10898</v>
      </c>
      <c r="F3924" s="4">
        <v>0.229387193918228</v>
      </c>
      <c r="G3924" s="4" t="s">
        <v>10899</v>
      </c>
    </row>
    <row r="3925" spans="1:7">
      <c r="A3925" s="4" t="s">
        <v>23640</v>
      </c>
      <c r="B3925" s="4" t="s">
        <v>23641</v>
      </c>
      <c r="C3925" s="4" t="s">
        <v>464</v>
      </c>
      <c r="D3925" s="4">
        <v>39</v>
      </c>
      <c r="E3925" s="4" t="s">
        <v>23642</v>
      </c>
      <c r="F3925" s="4">
        <v>0.229387193918228</v>
      </c>
      <c r="G3925" s="4" t="s">
        <v>23643</v>
      </c>
    </row>
    <row r="3926" spans="1:7">
      <c r="A3926" s="4" t="s">
        <v>27252</v>
      </c>
      <c r="B3926" s="4" t="s">
        <v>27253</v>
      </c>
      <c r="C3926" s="4" t="s">
        <v>464</v>
      </c>
      <c r="D3926" s="4">
        <v>39</v>
      </c>
      <c r="E3926" s="4" t="s">
        <v>27254</v>
      </c>
      <c r="F3926" s="4">
        <v>0.229387193918228</v>
      </c>
      <c r="G3926" s="4" t="s">
        <v>27255</v>
      </c>
    </row>
    <row r="3927" spans="1:7">
      <c r="A3927" s="4" t="s">
        <v>23468</v>
      </c>
      <c r="B3927" s="4" t="s">
        <v>23469</v>
      </c>
      <c r="C3927" s="4" t="s">
        <v>464</v>
      </c>
      <c r="D3927" s="4">
        <v>39</v>
      </c>
      <c r="E3927" s="4" t="s">
        <v>23470</v>
      </c>
      <c r="F3927" s="4">
        <v>0.229387193918228</v>
      </c>
      <c r="G3927" s="4" t="s">
        <v>23471</v>
      </c>
    </row>
    <row r="3928" spans="1:7">
      <c r="A3928" s="4" t="s">
        <v>26419</v>
      </c>
      <c r="B3928" s="4" t="s">
        <v>26420</v>
      </c>
      <c r="C3928" s="4" t="s">
        <v>464</v>
      </c>
      <c r="D3928" s="4">
        <v>39</v>
      </c>
      <c r="E3928" s="4" t="s">
        <v>26421</v>
      </c>
      <c r="F3928" s="4">
        <v>0.229387193918228</v>
      </c>
      <c r="G3928" s="4" t="s">
        <v>26422</v>
      </c>
    </row>
    <row r="3929" spans="1:7">
      <c r="A3929" s="4" t="s">
        <v>17694</v>
      </c>
      <c r="B3929" s="4" t="s">
        <v>17695</v>
      </c>
      <c r="C3929" s="4" t="s">
        <v>464</v>
      </c>
      <c r="D3929" s="4">
        <v>39</v>
      </c>
      <c r="E3929" s="4" t="s">
        <v>17696</v>
      </c>
      <c r="F3929" s="4">
        <v>0.229387193918228</v>
      </c>
      <c r="G3929" s="4" t="s">
        <v>17697</v>
      </c>
    </row>
    <row r="3930" spans="1:7">
      <c r="A3930" s="4" t="s">
        <v>31656</v>
      </c>
      <c r="B3930" s="4" t="s">
        <v>31657</v>
      </c>
      <c r="C3930" s="4" t="s">
        <v>464</v>
      </c>
      <c r="D3930" s="4">
        <v>39</v>
      </c>
      <c r="E3930" s="4" t="s">
        <v>31658</v>
      </c>
      <c r="F3930" s="4">
        <v>0.229387193918228</v>
      </c>
      <c r="G3930" s="4" t="s">
        <v>31659</v>
      </c>
    </row>
    <row r="3931" spans="1:7">
      <c r="A3931" s="4" t="s">
        <v>24865</v>
      </c>
      <c r="B3931" s="4" t="s">
        <v>24866</v>
      </c>
      <c r="C3931" s="4" t="s">
        <v>464</v>
      </c>
      <c r="D3931" s="4">
        <v>39</v>
      </c>
      <c r="E3931" s="4" t="s">
        <v>24867</v>
      </c>
      <c r="F3931" s="4">
        <v>0.229387193918228</v>
      </c>
      <c r="G3931" s="4" t="s">
        <v>24868</v>
      </c>
    </row>
    <row r="3932" spans="1:7">
      <c r="A3932" s="4" t="s">
        <v>4468</v>
      </c>
      <c r="B3932" s="4" t="s">
        <v>4469</v>
      </c>
      <c r="C3932" s="4" t="s">
        <v>464</v>
      </c>
      <c r="D3932" s="4">
        <v>39</v>
      </c>
      <c r="E3932" s="4" t="s">
        <v>4470</v>
      </c>
      <c r="F3932" s="4">
        <v>0.229387193918228</v>
      </c>
      <c r="G3932" s="4" t="s">
        <v>4471</v>
      </c>
    </row>
    <row r="3933" spans="1:7">
      <c r="A3933" s="4" t="s">
        <v>11518</v>
      </c>
      <c r="B3933" s="4" t="s">
        <v>11519</v>
      </c>
      <c r="C3933" s="4" t="s">
        <v>464</v>
      </c>
      <c r="D3933" s="4">
        <v>39</v>
      </c>
      <c r="E3933" s="4" t="s">
        <v>11520</v>
      </c>
      <c r="F3933" s="4">
        <v>0.229387193918228</v>
      </c>
      <c r="G3933" s="4" t="s">
        <v>11521</v>
      </c>
    </row>
    <row r="3934" spans="1:7">
      <c r="A3934" s="4" t="s">
        <v>7798</v>
      </c>
      <c r="B3934" s="4" t="s">
        <v>7799</v>
      </c>
      <c r="C3934" s="4" t="s">
        <v>464</v>
      </c>
      <c r="D3934" s="4">
        <v>39</v>
      </c>
      <c r="E3934" s="4" t="s">
        <v>7800</v>
      </c>
      <c r="F3934" s="4">
        <v>0.229387193918228</v>
      </c>
      <c r="G3934" s="4" t="s">
        <v>7801</v>
      </c>
    </row>
    <row r="3935" spans="1:7">
      <c r="A3935" s="4" t="s">
        <v>28292</v>
      </c>
      <c r="B3935" s="4" t="s">
        <v>28293</v>
      </c>
      <c r="C3935" s="4" t="s">
        <v>464</v>
      </c>
      <c r="D3935" s="4">
        <v>39</v>
      </c>
      <c r="E3935" s="4" t="s">
        <v>28294</v>
      </c>
      <c r="F3935" s="4">
        <v>0.229387193918228</v>
      </c>
      <c r="G3935" s="4" t="s">
        <v>28295</v>
      </c>
    </row>
    <row r="3936" spans="1:7">
      <c r="A3936" s="4" t="s">
        <v>17547</v>
      </c>
      <c r="B3936" s="4" t="s">
        <v>17548</v>
      </c>
      <c r="C3936" s="4" t="s">
        <v>464</v>
      </c>
      <c r="D3936" s="4">
        <v>39</v>
      </c>
      <c r="E3936" s="4" t="s">
        <v>17549</v>
      </c>
      <c r="F3936" s="4">
        <v>0.229387193918228</v>
      </c>
      <c r="G3936" s="4" t="s">
        <v>17550</v>
      </c>
    </row>
    <row r="3937" spans="1:7">
      <c r="A3937" s="4" t="s">
        <v>47180</v>
      </c>
      <c r="B3937" s="4" t="s">
        <v>47181</v>
      </c>
      <c r="C3937" s="4" t="s">
        <v>464</v>
      </c>
      <c r="D3937" s="4">
        <v>39</v>
      </c>
      <c r="E3937" s="4" t="s">
        <v>47182</v>
      </c>
      <c r="F3937" s="4">
        <v>0.229387193918228</v>
      </c>
      <c r="G3937" s="4" t="s">
        <v>47183</v>
      </c>
    </row>
    <row r="3938" spans="1:7">
      <c r="A3938" s="4" t="s">
        <v>39753</v>
      </c>
      <c r="B3938" s="4" t="s">
        <v>39754</v>
      </c>
      <c r="C3938" s="4" t="s">
        <v>464</v>
      </c>
      <c r="D3938" s="4">
        <v>39</v>
      </c>
      <c r="E3938" s="4" t="s">
        <v>39755</v>
      </c>
      <c r="F3938" s="4">
        <v>0.229387193918228</v>
      </c>
      <c r="G3938" s="4" t="s">
        <v>39756</v>
      </c>
    </row>
    <row r="3939" spans="1:7">
      <c r="A3939" s="4" t="s">
        <v>2948</v>
      </c>
      <c r="B3939" s="4" t="s">
        <v>2949</v>
      </c>
      <c r="C3939" s="4" t="s">
        <v>464</v>
      </c>
      <c r="D3939" s="4">
        <v>39</v>
      </c>
      <c r="E3939" s="4" t="s">
        <v>2950</v>
      </c>
      <c r="F3939" s="4">
        <v>0.229387193918228</v>
      </c>
      <c r="G3939" s="4" t="s">
        <v>2951</v>
      </c>
    </row>
    <row r="3940" spans="1:7">
      <c r="A3940" s="4" t="s">
        <v>5690</v>
      </c>
      <c r="B3940" s="4" t="s">
        <v>5691</v>
      </c>
      <c r="C3940" s="4" t="s">
        <v>464</v>
      </c>
      <c r="D3940" s="4">
        <v>39</v>
      </c>
      <c r="E3940" s="4" t="s">
        <v>5692</v>
      </c>
      <c r="F3940" s="4">
        <v>0.229387193918228</v>
      </c>
      <c r="G3940" s="4" t="s">
        <v>5693</v>
      </c>
    </row>
    <row r="3941" spans="1:7">
      <c r="A3941" s="4" t="s">
        <v>15719</v>
      </c>
      <c r="B3941" s="4" t="s">
        <v>15720</v>
      </c>
      <c r="C3941" s="4" t="s">
        <v>464</v>
      </c>
      <c r="D3941" s="4">
        <v>39</v>
      </c>
      <c r="E3941" s="4" t="s">
        <v>15721</v>
      </c>
      <c r="F3941" s="4">
        <v>0.229387193918228</v>
      </c>
      <c r="G3941" s="4" t="s">
        <v>15722</v>
      </c>
    </row>
    <row r="3942" spans="1:7">
      <c r="A3942" s="4" t="s">
        <v>6735</v>
      </c>
      <c r="B3942" s="4" t="s">
        <v>6736</v>
      </c>
      <c r="C3942" s="4" t="s">
        <v>464</v>
      </c>
      <c r="D3942" s="4">
        <v>39</v>
      </c>
      <c r="E3942" s="4" t="s">
        <v>6737</v>
      </c>
      <c r="F3942" s="4">
        <v>0.229387193918228</v>
      </c>
      <c r="G3942" s="4" t="s">
        <v>6738</v>
      </c>
    </row>
    <row r="3943" spans="1:7">
      <c r="A3943" s="4" t="s">
        <v>28184</v>
      </c>
      <c r="B3943" s="4" t="s">
        <v>28185</v>
      </c>
      <c r="C3943" s="4" t="s">
        <v>464</v>
      </c>
      <c r="D3943" s="4">
        <v>39</v>
      </c>
      <c r="E3943" s="4" t="s">
        <v>28186</v>
      </c>
      <c r="F3943" s="4">
        <v>0.229387193918228</v>
      </c>
      <c r="G3943" s="4" t="s">
        <v>28187</v>
      </c>
    </row>
    <row r="3944" spans="1:7">
      <c r="A3944" s="4" t="s">
        <v>23952</v>
      </c>
      <c r="B3944" s="4" t="s">
        <v>23953</v>
      </c>
      <c r="C3944" s="4" t="s">
        <v>464</v>
      </c>
      <c r="D3944" s="4">
        <v>39</v>
      </c>
      <c r="E3944" s="4" t="s">
        <v>23954</v>
      </c>
      <c r="F3944" s="4">
        <v>0.229387193918228</v>
      </c>
      <c r="G3944" s="4" t="s">
        <v>23955</v>
      </c>
    </row>
    <row r="3945" spans="1:7">
      <c r="A3945" s="4" t="s">
        <v>55907</v>
      </c>
      <c r="B3945" s="4" t="s">
        <v>55908</v>
      </c>
      <c r="C3945" s="4" t="s">
        <v>464</v>
      </c>
      <c r="D3945" s="4">
        <v>39</v>
      </c>
      <c r="E3945" s="4" t="s">
        <v>55909</v>
      </c>
      <c r="F3945" s="4">
        <v>0.229387193918228</v>
      </c>
      <c r="G3945" s="4" t="s">
        <v>55910</v>
      </c>
    </row>
    <row r="3946" spans="1:7">
      <c r="A3946" s="4" t="s">
        <v>20777</v>
      </c>
      <c r="B3946" s="4" t="s">
        <v>20778</v>
      </c>
      <c r="C3946" s="4" t="s">
        <v>464</v>
      </c>
      <c r="D3946" s="4">
        <v>39</v>
      </c>
      <c r="E3946" s="4" t="s">
        <v>20779</v>
      </c>
      <c r="F3946" s="4">
        <v>0.229387193918228</v>
      </c>
      <c r="G3946" s="4" t="s">
        <v>20780</v>
      </c>
    </row>
    <row r="3947" spans="1:7">
      <c r="A3947" s="4" t="s">
        <v>17575</v>
      </c>
      <c r="B3947" s="4" t="s">
        <v>17576</v>
      </c>
      <c r="C3947" s="4" t="s">
        <v>464</v>
      </c>
      <c r="D3947" s="4">
        <v>39</v>
      </c>
      <c r="E3947" s="4" t="s">
        <v>17577</v>
      </c>
      <c r="F3947" s="4">
        <v>0.229387193918228</v>
      </c>
      <c r="G3947" s="4" t="s">
        <v>17578</v>
      </c>
    </row>
    <row r="3948" spans="1:7">
      <c r="A3948" s="4" t="s">
        <v>19688</v>
      </c>
      <c r="B3948" s="4" t="s">
        <v>19689</v>
      </c>
      <c r="C3948" s="4" t="s">
        <v>464</v>
      </c>
      <c r="D3948" s="4">
        <v>39</v>
      </c>
      <c r="E3948" s="4" t="s">
        <v>19690</v>
      </c>
      <c r="F3948" s="4">
        <v>0.229387193918228</v>
      </c>
      <c r="G3948" s="4" t="s">
        <v>19691</v>
      </c>
    </row>
    <row r="3949" spans="1:7">
      <c r="A3949" s="4" t="s">
        <v>11498</v>
      </c>
      <c r="B3949" s="4" t="s">
        <v>11499</v>
      </c>
      <c r="C3949" s="4" t="s">
        <v>464</v>
      </c>
      <c r="D3949" s="4">
        <v>39</v>
      </c>
      <c r="E3949" s="4" t="s">
        <v>11500</v>
      </c>
      <c r="F3949" s="4">
        <v>0.229387193918228</v>
      </c>
      <c r="G3949" s="4" t="s">
        <v>11501</v>
      </c>
    </row>
    <row r="3950" spans="1:7">
      <c r="A3950" s="4" t="s">
        <v>8026</v>
      </c>
      <c r="B3950" s="4" t="s">
        <v>8027</v>
      </c>
      <c r="C3950" s="4" t="s">
        <v>464</v>
      </c>
      <c r="D3950" s="4">
        <v>39</v>
      </c>
      <c r="E3950" s="4" t="s">
        <v>8028</v>
      </c>
      <c r="F3950" s="4">
        <v>0.229387193918228</v>
      </c>
      <c r="G3950" s="4" t="s">
        <v>8029</v>
      </c>
    </row>
    <row r="3951" spans="1:7">
      <c r="A3951" s="4" t="s">
        <v>3494</v>
      </c>
      <c r="B3951" s="4" t="s">
        <v>3495</v>
      </c>
      <c r="C3951" s="4" t="s">
        <v>464</v>
      </c>
      <c r="D3951" s="4">
        <v>39</v>
      </c>
      <c r="E3951" s="4" t="s">
        <v>3496</v>
      </c>
      <c r="F3951" s="4">
        <v>0.229387193918228</v>
      </c>
      <c r="G3951" s="4" t="s">
        <v>3497</v>
      </c>
    </row>
    <row r="3952" spans="1:7">
      <c r="A3952" s="4" t="s">
        <v>16323</v>
      </c>
      <c r="B3952" s="4" t="s">
        <v>16324</v>
      </c>
      <c r="C3952" s="4" t="s">
        <v>464</v>
      </c>
      <c r="D3952" s="4">
        <v>39</v>
      </c>
      <c r="E3952" s="4" t="s">
        <v>16325</v>
      </c>
      <c r="F3952" s="4">
        <v>0.229387193918228</v>
      </c>
      <c r="G3952" s="4" t="s">
        <v>16326</v>
      </c>
    </row>
    <row r="3953" spans="1:7">
      <c r="A3953" s="4" t="s">
        <v>9653</v>
      </c>
      <c r="B3953" s="4" t="s">
        <v>9654</v>
      </c>
      <c r="C3953" s="4" t="s">
        <v>464</v>
      </c>
      <c r="D3953" s="4">
        <v>38</v>
      </c>
      <c r="E3953" s="4" t="s">
        <v>9655</v>
      </c>
      <c r="F3953" s="4">
        <v>0.229387193918228</v>
      </c>
      <c r="G3953" s="4" t="s">
        <v>9656</v>
      </c>
    </row>
    <row r="3954" spans="1:7">
      <c r="A3954" s="4" t="s">
        <v>17978</v>
      </c>
      <c r="B3954" s="4" t="s">
        <v>17979</v>
      </c>
      <c r="C3954" s="4" t="s">
        <v>464</v>
      </c>
      <c r="D3954" s="4">
        <v>38</v>
      </c>
      <c r="E3954" s="4" t="s">
        <v>17980</v>
      </c>
      <c r="F3954" s="4">
        <v>0.229387193918228</v>
      </c>
      <c r="G3954" s="4" t="s">
        <v>17981</v>
      </c>
    </row>
    <row r="3955" spans="1:7">
      <c r="A3955" s="4" t="s">
        <v>25339</v>
      </c>
      <c r="B3955" s="4" t="s">
        <v>25340</v>
      </c>
      <c r="C3955" s="4" t="s">
        <v>464</v>
      </c>
      <c r="D3955" s="4">
        <v>38</v>
      </c>
      <c r="E3955" s="4" t="s">
        <v>25341</v>
      </c>
      <c r="F3955" s="4">
        <v>0.229387193918228</v>
      </c>
      <c r="G3955" s="4" t="s">
        <v>25342</v>
      </c>
    </row>
    <row r="3956" spans="1:7">
      <c r="A3956" s="4" t="s">
        <v>10306</v>
      </c>
      <c r="B3956" s="4" t="s">
        <v>10307</v>
      </c>
      <c r="C3956" s="4" t="s">
        <v>464</v>
      </c>
      <c r="D3956" s="4">
        <v>38</v>
      </c>
      <c r="E3956" s="4" t="s">
        <v>10308</v>
      </c>
      <c r="F3956" s="4">
        <v>0.229387193918228</v>
      </c>
      <c r="G3956" s="4" t="s">
        <v>10309</v>
      </c>
    </row>
    <row r="3957" spans="1:7">
      <c r="A3957" s="4" t="s">
        <v>19536</v>
      </c>
      <c r="B3957" s="4" t="s">
        <v>19537</v>
      </c>
      <c r="C3957" s="4" t="s">
        <v>464</v>
      </c>
      <c r="D3957" s="4">
        <v>38</v>
      </c>
      <c r="E3957" s="4" t="s">
        <v>19538</v>
      </c>
      <c r="F3957" s="4">
        <v>0.229387193918228</v>
      </c>
      <c r="G3957" s="4" t="s">
        <v>19539</v>
      </c>
    </row>
    <row r="3958" spans="1:7">
      <c r="A3958" s="4" t="s">
        <v>2398</v>
      </c>
      <c r="B3958" s="4" t="s">
        <v>2399</v>
      </c>
      <c r="C3958" s="4" t="s">
        <v>464</v>
      </c>
      <c r="D3958" s="4">
        <v>38</v>
      </c>
      <c r="E3958" s="4" t="s">
        <v>2400</v>
      </c>
      <c r="F3958" s="4">
        <v>0.229387193918228</v>
      </c>
      <c r="G3958" s="4" t="s">
        <v>2401</v>
      </c>
    </row>
    <row r="3959" spans="1:7">
      <c r="A3959" s="4" t="s">
        <v>45348</v>
      </c>
      <c r="B3959" s="4" t="s">
        <v>45349</v>
      </c>
      <c r="C3959" s="4" t="s">
        <v>464</v>
      </c>
      <c r="D3959" s="4">
        <v>38</v>
      </c>
      <c r="E3959" s="4" t="s">
        <v>45350</v>
      </c>
      <c r="F3959" s="4">
        <v>0.229387193918228</v>
      </c>
      <c r="G3959" s="4" t="s">
        <v>45351</v>
      </c>
    </row>
    <row r="3960" spans="1:7">
      <c r="A3960" s="4" t="s">
        <v>3085</v>
      </c>
      <c r="B3960" s="4" t="s">
        <v>3086</v>
      </c>
      <c r="C3960" s="4" t="s">
        <v>464</v>
      </c>
      <c r="D3960" s="4">
        <v>38</v>
      </c>
      <c r="E3960" s="4" t="s">
        <v>3087</v>
      </c>
      <c r="F3960" s="4">
        <v>0.229387193918228</v>
      </c>
      <c r="G3960" s="4" t="s">
        <v>3088</v>
      </c>
    </row>
    <row r="3961" spans="1:7">
      <c r="A3961" s="4" t="s">
        <v>11609</v>
      </c>
      <c r="B3961" s="4" t="s">
        <v>11610</v>
      </c>
      <c r="C3961" s="4" t="s">
        <v>464</v>
      </c>
      <c r="D3961" s="4">
        <v>38</v>
      </c>
      <c r="E3961" s="4" t="s">
        <v>11611</v>
      </c>
      <c r="F3961" s="4">
        <v>0.229387193918228</v>
      </c>
      <c r="G3961" s="4" t="s">
        <v>11612</v>
      </c>
    </row>
    <row r="3962" spans="1:7">
      <c r="A3962" s="4" t="s">
        <v>32300</v>
      </c>
      <c r="B3962" s="4" t="s">
        <v>32301</v>
      </c>
      <c r="C3962" s="4" t="s">
        <v>464</v>
      </c>
      <c r="D3962" s="4">
        <v>38</v>
      </c>
      <c r="E3962" s="4" t="s">
        <v>32302</v>
      </c>
      <c r="F3962" s="4">
        <v>0.229387193918228</v>
      </c>
      <c r="G3962" s="4" t="s">
        <v>32303</v>
      </c>
    </row>
    <row r="3963" spans="1:7">
      <c r="A3963" s="4" t="s">
        <v>42654</v>
      </c>
      <c r="B3963" s="4" t="s">
        <v>42655</v>
      </c>
      <c r="C3963" s="4" t="s">
        <v>464</v>
      </c>
      <c r="D3963" s="4">
        <v>38</v>
      </c>
      <c r="E3963" s="4" t="s">
        <v>42656</v>
      </c>
      <c r="F3963" s="4">
        <v>0.229387193918228</v>
      </c>
      <c r="G3963" s="4" t="s">
        <v>42657</v>
      </c>
    </row>
    <row r="3964" spans="1:7">
      <c r="A3964" s="4" t="s">
        <v>7565</v>
      </c>
      <c r="B3964" s="4" t="s">
        <v>7566</v>
      </c>
      <c r="C3964" s="4" t="s">
        <v>464</v>
      </c>
      <c r="D3964" s="4">
        <v>38</v>
      </c>
      <c r="E3964" s="4" t="s">
        <v>7567</v>
      </c>
      <c r="F3964" s="4">
        <v>0.229387193918228</v>
      </c>
      <c r="G3964" s="4" t="s">
        <v>7568</v>
      </c>
    </row>
    <row r="3965" spans="1:7">
      <c r="A3965" s="4" t="s">
        <v>4360</v>
      </c>
      <c r="B3965" s="4" t="s">
        <v>4361</v>
      </c>
      <c r="C3965" s="4" t="s">
        <v>464</v>
      </c>
      <c r="D3965" s="4">
        <v>38</v>
      </c>
      <c r="E3965" s="4" t="s">
        <v>4362</v>
      </c>
      <c r="F3965" s="4">
        <v>0.229387193918228</v>
      </c>
      <c r="G3965" s="4" t="s">
        <v>4363</v>
      </c>
    </row>
    <row r="3966" spans="1:7">
      <c r="A3966" s="4" t="s">
        <v>23188</v>
      </c>
      <c r="B3966" s="4" t="s">
        <v>23189</v>
      </c>
      <c r="C3966" s="4" t="s">
        <v>464</v>
      </c>
      <c r="D3966" s="4">
        <v>38</v>
      </c>
      <c r="E3966" s="4" t="s">
        <v>23190</v>
      </c>
      <c r="F3966" s="4">
        <v>0.229387193918228</v>
      </c>
      <c r="G3966" s="4" t="s">
        <v>23191</v>
      </c>
    </row>
    <row r="3967" spans="1:7">
      <c r="A3967" s="4" t="s">
        <v>16363</v>
      </c>
      <c r="B3967" s="4" t="s">
        <v>16364</v>
      </c>
      <c r="C3967" s="4" t="s">
        <v>464</v>
      </c>
      <c r="D3967" s="4">
        <v>38</v>
      </c>
      <c r="E3967" s="4" t="s">
        <v>16365</v>
      </c>
      <c r="F3967" s="4">
        <v>0.229387193918228</v>
      </c>
      <c r="G3967" s="4" t="s">
        <v>16366</v>
      </c>
    </row>
    <row r="3968" spans="1:7">
      <c r="A3968" s="4" t="s">
        <v>8858</v>
      </c>
      <c r="B3968" s="4" t="s">
        <v>8859</v>
      </c>
      <c r="C3968" s="4" t="s">
        <v>464</v>
      </c>
      <c r="D3968" s="4">
        <v>38</v>
      </c>
      <c r="E3968" s="4" t="s">
        <v>8860</v>
      </c>
      <c r="F3968" s="4">
        <v>0.229387193918228</v>
      </c>
      <c r="G3968" s="4" t="s">
        <v>8861</v>
      </c>
    </row>
    <row r="3969" spans="1:7">
      <c r="A3969" s="4" t="s">
        <v>8443</v>
      </c>
      <c r="B3969" s="4" t="s">
        <v>8444</v>
      </c>
      <c r="C3969" s="4" t="s">
        <v>464</v>
      </c>
      <c r="D3969" s="4">
        <v>38</v>
      </c>
      <c r="E3969" s="4" t="s">
        <v>8445</v>
      </c>
      <c r="F3969" s="4">
        <v>0.229387193918228</v>
      </c>
      <c r="G3969" s="4" t="s">
        <v>8446</v>
      </c>
    </row>
    <row r="3970" spans="1:7">
      <c r="A3970" s="4" t="s">
        <v>41218</v>
      </c>
      <c r="B3970" s="4" t="s">
        <v>41219</v>
      </c>
      <c r="C3970" s="4" t="s">
        <v>464</v>
      </c>
      <c r="D3970" s="4">
        <v>38</v>
      </c>
      <c r="E3970" s="4" t="s">
        <v>41220</v>
      </c>
      <c r="F3970" s="4">
        <v>0.229387193918228</v>
      </c>
      <c r="G3970" s="4" t="s">
        <v>41221</v>
      </c>
    </row>
    <row r="3971" spans="1:7">
      <c r="A3971" s="4" t="s">
        <v>6563</v>
      </c>
      <c r="B3971" s="4" t="s">
        <v>6564</v>
      </c>
      <c r="C3971" s="4" t="s">
        <v>464</v>
      </c>
      <c r="D3971" s="4">
        <v>38</v>
      </c>
      <c r="E3971" s="4" t="s">
        <v>6565</v>
      </c>
      <c r="F3971" s="4">
        <v>0.229387193918228</v>
      </c>
      <c r="G3971" s="4" t="s">
        <v>6566</v>
      </c>
    </row>
    <row r="3972" spans="1:7">
      <c r="A3972" s="4" t="s">
        <v>9729</v>
      </c>
      <c r="B3972" s="4" t="s">
        <v>9730</v>
      </c>
      <c r="C3972" s="4" t="s">
        <v>464</v>
      </c>
      <c r="D3972" s="4">
        <v>38</v>
      </c>
      <c r="E3972" s="4" t="s">
        <v>9731</v>
      </c>
      <c r="F3972" s="4">
        <v>0.229387193918228</v>
      </c>
      <c r="G3972" s="4" t="s">
        <v>9732</v>
      </c>
    </row>
    <row r="3973" spans="1:7">
      <c r="A3973" s="4" t="s">
        <v>7081</v>
      </c>
      <c r="B3973" s="4" t="s">
        <v>7082</v>
      </c>
      <c r="C3973" s="4" t="s">
        <v>464</v>
      </c>
      <c r="D3973" s="4">
        <v>38</v>
      </c>
      <c r="E3973" s="4" t="s">
        <v>7083</v>
      </c>
      <c r="F3973" s="4">
        <v>0.229387193918228</v>
      </c>
      <c r="G3973" s="4" t="s">
        <v>7084</v>
      </c>
    </row>
    <row r="3974" spans="1:7">
      <c r="A3974" s="4" t="s">
        <v>6914</v>
      </c>
      <c r="B3974" s="4" t="s">
        <v>6915</v>
      </c>
      <c r="C3974" s="4" t="s">
        <v>464</v>
      </c>
      <c r="D3974" s="4">
        <v>38</v>
      </c>
      <c r="E3974" s="4" t="s">
        <v>6916</v>
      </c>
      <c r="F3974" s="4">
        <v>0.229387193918228</v>
      </c>
      <c r="G3974" s="4" t="s">
        <v>6917</v>
      </c>
    </row>
    <row r="3975" spans="1:7">
      <c r="A3975" s="4" t="s">
        <v>4568</v>
      </c>
      <c r="B3975" s="4" t="s">
        <v>4569</v>
      </c>
      <c r="C3975" s="4" t="s">
        <v>464</v>
      </c>
      <c r="D3975" s="4">
        <v>38</v>
      </c>
      <c r="E3975" s="4" t="s">
        <v>4570</v>
      </c>
      <c r="F3975" s="4">
        <v>0.229387193918228</v>
      </c>
      <c r="G3975" s="4" t="s">
        <v>4571</v>
      </c>
    </row>
    <row r="3976" spans="1:7">
      <c r="A3976" s="4" t="s">
        <v>53647</v>
      </c>
      <c r="B3976" s="4" t="s">
        <v>53648</v>
      </c>
      <c r="C3976" s="4" t="s">
        <v>464</v>
      </c>
      <c r="D3976" s="4">
        <v>38</v>
      </c>
      <c r="E3976" s="4" t="s">
        <v>53649</v>
      </c>
      <c r="F3976" s="4">
        <v>0.229387193918228</v>
      </c>
      <c r="G3976" s="4" t="s">
        <v>53650</v>
      </c>
    </row>
    <row r="3977" spans="1:7">
      <c r="A3977" s="4" t="s">
        <v>1855</v>
      </c>
      <c r="B3977" s="4" t="s">
        <v>1856</v>
      </c>
      <c r="C3977" s="4" t="s">
        <v>464</v>
      </c>
      <c r="D3977" s="4">
        <v>38</v>
      </c>
      <c r="E3977" s="4" t="s">
        <v>1857</v>
      </c>
      <c r="F3977" s="4">
        <v>0.229387193918228</v>
      </c>
      <c r="G3977" s="4" t="s">
        <v>1858</v>
      </c>
    </row>
    <row r="3978" spans="1:7">
      <c r="A3978" s="4" t="s">
        <v>21348</v>
      </c>
      <c r="B3978" s="4" t="s">
        <v>21349</v>
      </c>
      <c r="C3978" s="4" t="s">
        <v>464</v>
      </c>
      <c r="D3978" s="4">
        <v>38</v>
      </c>
      <c r="E3978" s="4" t="s">
        <v>21350</v>
      </c>
      <c r="F3978" s="4">
        <v>0.229387193918228</v>
      </c>
      <c r="G3978" s="4" t="s">
        <v>21351</v>
      </c>
    </row>
    <row r="3979" spans="1:7">
      <c r="A3979" s="4" t="s">
        <v>32507</v>
      </c>
      <c r="B3979" s="4" t="s">
        <v>32508</v>
      </c>
      <c r="C3979" s="4" t="s">
        <v>464</v>
      </c>
      <c r="D3979" s="4">
        <v>38</v>
      </c>
      <c r="E3979" s="4" t="s">
        <v>32509</v>
      </c>
      <c r="F3979" s="4">
        <v>0.229387193918228</v>
      </c>
      <c r="G3979" s="4" t="s">
        <v>32510</v>
      </c>
    </row>
    <row r="3980" spans="1:7">
      <c r="A3980" s="4" t="s">
        <v>43494</v>
      </c>
      <c r="B3980" s="4" t="s">
        <v>43495</v>
      </c>
      <c r="C3980" s="4" t="s">
        <v>464</v>
      </c>
      <c r="D3980" s="4">
        <v>38</v>
      </c>
      <c r="E3980" s="4" t="s">
        <v>43496</v>
      </c>
      <c r="F3980" s="4">
        <v>0.229387193918228</v>
      </c>
      <c r="G3980" s="4" t="s">
        <v>43497</v>
      </c>
    </row>
    <row r="3981" spans="1:7">
      <c r="A3981" s="4" t="s">
        <v>34946</v>
      </c>
      <c r="B3981" s="4" t="s">
        <v>34947</v>
      </c>
      <c r="C3981" s="4" t="s">
        <v>464</v>
      </c>
      <c r="D3981" s="4">
        <v>38</v>
      </c>
      <c r="E3981" s="4" t="s">
        <v>34948</v>
      </c>
      <c r="F3981" s="4">
        <v>0.229387193918228</v>
      </c>
      <c r="G3981" s="4" t="s">
        <v>34949</v>
      </c>
    </row>
    <row r="3982" spans="1:7">
      <c r="A3982" s="4" t="s">
        <v>5986</v>
      </c>
      <c r="B3982" s="4" t="s">
        <v>5987</v>
      </c>
      <c r="C3982" s="4" t="s">
        <v>464</v>
      </c>
      <c r="D3982" s="4">
        <v>38</v>
      </c>
      <c r="E3982" s="4" t="s">
        <v>5988</v>
      </c>
      <c r="F3982" s="4">
        <v>0.229387193918228</v>
      </c>
      <c r="G3982" s="4" t="s">
        <v>5989</v>
      </c>
    </row>
    <row r="3983" spans="1:7">
      <c r="A3983" s="4" t="s">
        <v>27772</v>
      </c>
      <c r="B3983" s="4" t="s">
        <v>27773</v>
      </c>
      <c r="C3983" s="4" t="s">
        <v>464</v>
      </c>
      <c r="D3983" s="4">
        <v>38</v>
      </c>
      <c r="E3983" s="4" t="s">
        <v>27774</v>
      </c>
      <c r="F3983" s="4">
        <v>0.229387193918228</v>
      </c>
      <c r="G3983" s="4" t="s">
        <v>27775</v>
      </c>
    </row>
    <row r="3984" spans="1:7">
      <c r="A3984" s="4" t="s">
        <v>9785</v>
      </c>
      <c r="B3984" s="4" t="s">
        <v>9786</v>
      </c>
      <c r="C3984" s="4" t="s">
        <v>464</v>
      </c>
      <c r="D3984" s="4">
        <v>38</v>
      </c>
      <c r="E3984" s="4" t="s">
        <v>9787</v>
      </c>
      <c r="F3984" s="4">
        <v>0.229387193918228</v>
      </c>
      <c r="G3984" s="4" t="s">
        <v>9788</v>
      </c>
    </row>
    <row r="3985" spans="1:7">
      <c r="A3985" s="4" t="s">
        <v>3773</v>
      </c>
      <c r="B3985" s="4" t="s">
        <v>3774</v>
      </c>
      <c r="C3985" s="4" t="s">
        <v>464</v>
      </c>
      <c r="D3985" s="4">
        <v>38</v>
      </c>
      <c r="E3985" s="4" t="s">
        <v>3775</v>
      </c>
      <c r="F3985" s="4">
        <v>0.229387193918228</v>
      </c>
      <c r="G3985" s="4" t="s">
        <v>3776</v>
      </c>
    </row>
    <row r="3986" spans="1:7">
      <c r="A3986" s="4" t="s">
        <v>9681</v>
      </c>
      <c r="B3986" s="4" t="s">
        <v>9682</v>
      </c>
      <c r="C3986" s="4" t="s">
        <v>464</v>
      </c>
      <c r="D3986" s="4">
        <v>38</v>
      </c>
      <c r="E3986" s="4" t="s">
        <v>9683</v>
      </c>
      <c r="F3986" s="4">
        <v>0.229387193918228</v>
      </c>
      <c r="G3986" s="4" t="s">
        <v>9684</v>
      </c>
    </row>
    <row r="3987" spans="1:7">
      <c r="A3987" s="4" t="s">
        <v>27364</v>
      </c>
      <c r="B3987" s="4" t="s">
        <v>27365</v>
      </c>
      <c r="C3987" s="4" t="s">
        <v>464</v>
      </c>
      <c r="D3987" s="4">
        <v>38</v>
      </c>
      <c r="E3987" s="4" t="s">
        <v>27366</v>
      </c>
      <c r="F3987" s="4">
        <v>0.229387193918228</v>
      </c>
      <c r="G3987" s="4" t="s">
        <v>27367</v>
      </c>
    </row>
    <row r="3988" spans="1:7">
      <c r="A3988" s="4" t="s">
        <v>14867</v>
      </c>
      <c r="B3988" s="4" t="s">
        <v>14868</v>
      </c>
      <c r="C3988" s="4" t="s">
        <v>464</v>
      </c>
      <c r="D3988" s="4">
        <v>38</v>
      </c>
      <c r="E3988" s="4" t="s">
        <v>14869</v>
      </c>
      <c r="F3988" s="4">
        <v>0.229387193918228</v>
      </c>
      <c r="G3988" s="4" t="s">
        <v>14870</v>
      </c>
    </row>
    <row r="3989" spans="1:7">
      <c r="A3989" s="4" t="s">
        <v>13574</v>
      </c>
      <c r="B3989" s="4" t="s">
        <v>13575</v>
      </c>
      <c r="C3989" s="4" t="s">
        <v>464</v>
      </c>
      <c r="D3989" s="4">
        <v>38</v>
      </c>
      <c r="E3989" s="4" t="s">
        <v>13576</v>
      </c>
      <c r="F3989" s="4">
        <v>0.229387193918228</v>
      </c>
      <c r="G3989" s="4" t="s">
        <v>13577</v>
      </c>
    </row>
    <row r="3990" spans="1:7">
      <c r="A3990" s="4" t="s">
        <v>16734</v>
      </c>
      <c r="B3990" s="4" t="s">
        <v>16735</v>
      </c>
      <c r="C3990" s="4" t="s">
        <v>464</v>
      </c>
      <c r="D3990" s="4">
        <v>38</v>
      </c>
      <c r="E3990" s="4" t="s">
        <v>16736</v>
      </c>
      <c r="F3990" s="4">
        <v>0.229387193918228</v>
      </c>
      <c r="G3990" s="4" t="s">
        <v>16737</v>
      </c>
    </row>
    <row r="3991" spans="1:7">
      <c r="A3991" s="4" t="s">
        <v>13038</v>
      </c>
      <c r="B3991" s="4" t="s">
        <v>13039</v>
      </c>
      <c r="C3991" s="4" t="s">
        <v>464</v>
      </c>
      <c r="D3991" s="4">
        <v>38</v>
      </c>
      <c r="E3991" s="4" t="s">
        <v>13040</v>
      </c>
      <c r="F3991" s="4">
        <v>0.229387193918228</v>
      </c>
      <c r="G3991" s="4" t="s">
        <v>13041</v>
      </c>
    </row>
    <row r="3992" spans="1:7">
      <c r="A3992" s="4" t="s">
        <v>19140</v>
      </c>
      <c r="B3992" s="4" t="s">
        <v>19141</v>
      </c>
      <c r="C3992" s="4" t="s">
        <v>464</v>
      </c>
      <c r="D3992" s="4">
        <v>38</v>
      </c>
      <c r="E3992" s="4" t="s">
        <v>19142</v>
      </c>
      <c r="F3992" s="4">
        <v>0.229387193918228</v>
      </c>
      <c r="G3992" s="4" t="s">
        <v>19143</v>
      </c>
    </row>
    <row r="3993" spans="1:7">
      <c r="A3993" s="4" t="s">
        <v>25631</v>
      </c>
      <c r="B3993" s="4" t="s">
        <v>25632</v>
      </c>
      <c r="C3993" s="4" t="s">
        <v>464</v>
      </c>
      <c r="D3993" s="4">
        <v>38</v>
      </c>
      <c r="E3993" s="4" t="s">
        <v>25633</v>
      </c>
      <c r="F3993" s="4">
        <v>0.229387193918228</v>
      </c>
      <c r="G3993" s="4" t="s">
        <v>25634</v>
      </c>
    </row>
    <row r="3994" spans="1:7">
      <c r="A3994" s="4" t="s">
        <v>17128</v>
      </c>
      <c r="B3994" s="4" t="s">
        <v>17129</v>
      </c>
      <c r="C3994" s="4" t="s">
        <v>464</v>
      </c>
      <c r="D3994" s="4">
        <v>38</v>
      </c>
      <c r="E3994" s="4" t="s">
        <v>17130</v>
      </c>
      <c r="F3994" s="4">
        <v>0.229387193918228</v>
      </c>
      <c r="G3994" s="4" t="s">
        <v>17131</v>
      </c>
    </row>
    <row r="3995" spans="1:7">
      <c r="A3995" s="4" t="s">
        <v>46316</v>
      </c>
      <c r="B3995" s="4" t="s">
        <v>46317</v>
      </c>
      <c r="C3995" s="4" t="s">
        <v>464</v>
      </c>
      <c r="D3995" s="4">
        <v>38</v>
      </c>
      <c r="E3995" s="4" t="s">
        <v>46318</v>
      </c>
      <c r="F3995" s="4">
        <v>0.229387193918228</v>
      </c>
      <c r="G3995" s="4" t="s">
        <v>46319</v>
      </c>
    </row>
    <row r="3996" spans="1:7">
      <c r="A3996" s="4" t="s">
        <v>24396</v>
      </c>
      <c r="B3996" s="4" t="s">
        <v>24397</v>
      </c>
      <c r="C3996" s="4" t="s">
        <v>464</v>
      </c>
      <c r="D3996" s="4">
        <v>38</v>
      </c>
      <c r="E3996" s="4" t="s">
        <v>24398</v>
      </c>
      <c r="F3996" s="4">
        <v>0.229387193918228</v>
      </c>
      <c r="G3996" s="4" t="s">
        <v>24399</v>
      </c>
    </row>
    <row r="3997" spans="1:7">
      <c r="A3997" s="4" t="s">
        <v>10368</v>
      </c>
      <c r="B3997" s="4" t="s">
        <v>10369</v>
      </c>
      <c r="C3997" s="4" t="s">
        <v>464</v>
      </c>
      <c r="D3997" s="4">
        <v>38</v>
      </c>
      <c r="E3997" s="4" t="s">
        <v>10370</v>
      </c>
      <c r="F3997" s="4">
        <v>0.229387193918228</v>
      </c>
      <c r="G3997" s="4" t="s">
        <v>10371</v>
      </c>
    </row>
    <row r="3998" spans="1:7">
      <c r="A3998" s="4" t="s">
        <v>10837</v>
      </c>
      <c r="B3998" s="4" t="s">
        <v>10838</v>
      </c>
      <c r="C3998" s="4" t="s">
        <v>464</v>
      </c>
      <c r="D3998" s="4">
        <v>38</v>
      </c>
      <c r="E3998" s="4" t="s">
        <v>10839</v>
      </c>
      <c r="F3998" s="4">
        <v>0.229387193918228</v>
      </c>
      <c r="G3998" s="4" t="s">
        <v>10840</v>
      </c>
    </row>
    <row r="3999" spans="1:7">
      <c r="A3999" s="4" t="s">
        <v>15495</v>
      </c>
      <c r="B3999" s="4" t="s">
        <v>15496</v>
      </c>
      <c r="C3999" s="4" t="s">
        <v>464</v>
      </c>
      <c r="D3999" s="4">
        <v>38</v>
      </c>
      <c r="E3999" s="4" t="s">
        <v>15497</v>
      </c>
      <c r="F3999" s="4">
        <v>0.229387193918228</v>
      </c>
      <c r="G3999" s="4" t="s">
        <v>15498</v>
      </c>
    </row>
    <row r="4000" spans="1:7">
      <c r="A4000" s="4" t="s">
        <v>3628</v>
      </c>
      <c r="B4000" s="4" t="s">
        <v>3629</v>
      </c>
      <c r="C4000" s="4" t="s">
        <v>464</v>
      </c>
      <c r="D4000" s="4">
        <v>38</v>
      </c>
      <c r="E4000" s="4" t="s">
        <v>3630</v>
      </c>
      <c r="F4000" s="4">
        <v>0.229387193918228</v>
      </c>
      <c r="G4000" s="4" t="s">
        <v>3631</v>
      </c>
    </row>
    <row r="4001" spans="1:7">
      <c r="A4001" s="4" t="s">
        <v>4169</v>
      </c>
      <c r="B4001" s="4" t="s">
        <v>4170</v>
      </c>
      <c r="C4001" s="4" t="s">
        <v>464</v>
      </c>
      <c r="D4001" s="4">
        <v>38</v>
      </c>
      <c r="E4001" s="4" t="s">
        <v>4171</v>
      </c>
      <c r="F4001" s="4">
        <v>0.229387193918228</v>
      </c>
      <c r="G4001" s="4" t="s">
        <v>4172</v>
      </c>
    </row>
    <row r="4002" spans="1:7">
      <c r="A4002" s="4" t="s">
        <v>6002</v>
      </c>
      <c r="B4002" s="4" t="s">
        <v>6003</v>
      </c>
      <c r="C4002" s="4" t="s">
        <v>464</v>
      </c>
      <c r="D4002" s="4">
        <v>38</v>
      </c>
      <c r="E4002" s="4" t="s">
        <v>6004</v>
      </c>
      <c r="F4002" s="4">
        <v>0.229387193918228</v>
      </c>
      <c r="G4002" s="4" t="s">
        <v>6005</v>
      </c>
    </row>
    <row r="4003" spans="1:7">
      <c r="A4003" s="4" t="s">
        <v>16047</v>
      </c>
      <c r="B4003" s="4" t="s">
        <v>16048</v>
      </c>
      <c r="C4003" s="4" t="s">
        <v>464</v>
      </c>
      <c r="D4003" s="4">
        <v>38</v>
      </c>
      <c r="E4003" s="4" t="s">
        <v>16049</v>
      </c>
      <c r="F4003" s="4">
        <v>0.229387193918228</v>
      </c>
      <c r="G4003" s="4" t="s">
        <v>16050</v>
      </c>
    </row>
    <row r="4004" spans="1:7">
      <c r="A4004" s="4" t="s">
        <v>53811</v>
      </c>
      <c r="B4004" s="4" t="s">
        <v>53812</v>
      </c>
      <c r="C4004" s="4" t="s">
        <v>464</v>
      </c>
      <c r="D4004" s="4">
        <v>38</v>
      </c>
      <c r="E4004" s="4" t="s">
        <v>53813</v>
      </c>
      <c r="F4004" s="4">
        <v>0.229387193918228</v>
      </c>
      <c r="G4004" s="4" t="s">
        <v>53814</v>
      </c>
    </row>
    <row r="4005" spans="1:7">
      <c r="A4005" s="4" t="s">
        <v>15407</v>
      </c>
      <c r="B4005" s="4" t="s">
        <v>15408</v>
      </c>
      <c r="C4005" s="4" t="s">
        <v>464</v>
      </c>
      <c r="D4005" s="4">
        <v>38</v>
      </c>
      <c r="E4005" s="4" t="s">
        <v>15409</v>
      </c>
      <c r="F4005" s="4">
        <v>0.229387193918228</v>
      </c>
      <c r="G4005" s="4" t="s">
        <v>15410</v>
      </c>
    </row>
    <row r="4006" spans="1:7">
      <c r="A4006" s="4" t="s">
        <v>9334</v>
      </c>
      <c r="B4006" s="4" t="s">
        <v>9335</v>
      </c>
      <c r="C4006" s="4" t="s">
        <v>464</v>
      </c>
      <c r="D4006" s="4">
        <v>38</v>
      </c>
      <c r="E4006" s="4" t="s">
        <v>9336</v>
      </c>
      <c r="F4006" s="4">
        <v>0.229387193918228</v>
      </c>
      <c r="G4006" s="4" t="s">
        <v>9337</v>
      </c>
    </row>
    <row r="4007" spans="1:7">
      <c r="A4007" s="4" t="s">
        <v>2985</v>
      </c>
      <c r="B4007" s="4" t="s">
        <v>2986</v>
      </c>
      <c r="C4007" s="4" t="s">
        <v>464</v>
      </c>
      <c r="D4007" s="4">
        <v>38</v>
      </c>
      <c r="E4007" s="4" t="s">
        <v>2987</v>
      </c>
      <c r="F4007" s="4">
        <v>0.229387193918228</v>
      </c>
      <c r="G4007" s="4" t="s">
        <v>2988</v>
      </c>
    </row>
    <row r="4008" spans="1:7">
      <c r="A4008" s="4" t="s">
        <v>22460</v>
      </c>
      <c r="B4008" s="4" t="s">
        <v>22461</v>
      </c>
      <c r="C4008" s="4" t="s">
        <v>464</v>
      </c>
      <c r="D4008" s="4">
        <v>38</v>
      </c>
      <c r="E4008" s="4" t="s">
        <v>22462</v>
      </c>
      <c r="F4008" s="4">
        <v>0.229387193918228</v>
      </c>
      <c r="G4008" s="4" t="s">
        <v>22463</v>
      </c>
    </row>
    <row r="4009" spans="1:7">
      <c r="A4009" s="4" t="s">
        <v>4073</v>
      </c>
      <c r="B4009" s="4" t="s">
        <v>4074</v>
      </c>
      <c r="C4009" s="4" t="s">
        <v>464</v>
      </c>
      <c r="D4009" s="4">
        <v>38</v>
      </c>
      <c r="E4009" s="4" t="s">
        <v>4075</v>
      </c>
      <c r="F4009" s="4">
        <v>0.229387193918228</v>
      </c>
      <c r="G4009" s="4" t="s">
        <v>4076</v>
      </c>
    </row>
    <row r="4010" spans="1:7">
      <c r="A4010" s="4" t="s">
        <v>12234</v>
      </c>
      <c r="B4010" s="4" t="s">
        <v>12235</v>
      </c>
      <c r="C4010" s="4" t="s">
        <v>464</v>
      </c>
      <c r="D4010" s="4">
        <v>38</v>
      </c>
      <c r="E4010" s="4" t="s">
        <v>12236</v>
      </c>
      <c r="F4010" s="4">
        <v>0.229387193918228</v>
      </c>
      <c r="G4010" s="4" t="s">
        <v>12237</v>
      </c>
    </row>
    <row r="4011" spans="1:7">
      <c r="A4011" s="4" t="s">
        <v>22728</v>
      </c>
      <c r="B4011" s="4" t="s">
        <v>22729</v>
      </c>
      <c r="C4011" s="4" t="s">
        <v>464</v>
      </c>
      <c r="D4011" s="4">
        <v>38</v>
      </c>
      <c r="E4011" s="4" t="s">
        <v>22730</v>
      </c>
      <c r="F4011" s="4">
        <v>0.229387193918228</v>
      </c>
      <c r="G4011" s="4" t="s">
        <v>22731</v>
      </c>
    </row>
    <row r="4012" spans="1:7">
      <c r="A4012" s="4" t="s">
        <v>4596</v>
      </c>
      <c r="B4012" s="4" t="s">
        <v>4597</v>
      </c>
      <c r="C4012" s="4" t="s">
        <v>464</v>
      </c>
      <c r="D4012" s="4">
        <v>38</v>
      </c>
      <c r="E4012" s="4" t="s">
        <v>4598</v>
      </c>
      <c r="F4012" s="4">
        <v>0.229387193918228</v>
      </c>
      <c r="G4012" s="4" t="s">
        <v>4599</v>
      </c>
    </row>
    <row r="4013" spans="1:7">
      <c r="A4013" s="4" t="s">
        <v>30050</v>
      </c>
      <c r="B4013" s="4" t="s">
        <v>30051</v>
      </c>
      <c r="C4013" s="4" t="s">
        <v>464</v>
      </c>
      <c r="D4013" s="4">
        <v>38</v>
      </c>
      <c r="E4013" s="4" t="s">
        <v>30052</v>
      </c>
      <c r="F4013" s="4">
        <v>0.229387193918228</v>
      </c>
      <c r="G4013" s="4" t="s">
        <v>30053</v>
      </c>
    </row>
    <row r="4014" spans="1:7">
      <c r="A4014" s="4" t="s">
        <v>30446</v>
      </c>
      <c r="B4014" s="4" t="s">
        <v>30447</v>
      </c>
      <c r="C4014" s="4" t="s">
        <v>464</v>
      </c>
      <c r="D4014" s="4">
        <v>38</v>
      </c>
      <c r="E4014" s="4" t="s">
        <v>30448</v>
      </c>
      <c r="F4014" s="4">
        <v>0.229387193918228</v>
      </c>
      <c r="G4014" s="4" t="s">
        <v>30449</v>
      </c>
    </row>
    <row r="4015" spans="1:7">
      <c r="A4015" s="4" t="s">
        <v>31248</v>
      </c>
      <c r="B4015" s="4" t="s">
        <v>31249</v>
      </c>
      <c r="C4015" s="4" t="s">
        <v>464</v>
      </c>
      <c r="D4015" s="4">
        <v>38</v>
      </c>
      <c r="E4015" s="4" t="s">
        <v>31250</v>
      </c>
      <c r="F4015" s="4">
        <v>0.229387193918228</v>
      </c>
      <c r="G4015" s="4" t="s">
        <v>31251</v>
      </c>
    </row>
    <row r="4016" spans="1:7">
      <c r="A4016" s="4" t="s">
        <v>7474</v>
      </c>
      <c r="B4016" s="4" t="s">
        <v>7475</v>
      </c>
      <c r="C4016" s="4" t="s">
        <v>464</v>
      </c>
      <c r="D4016" s="4">
        <v>38</v>
      </c>
      <c r="E4016" s="4" t="s">
        <v>7476</v>
      </c>
      <c r="F4016" s="4">
        <v>0.229387193918228</v>
      </c>
      <c r="G4016" s="4" t="s">
        <v>7477</v>
      </c>
    </row>
    <row r="4017" spans="1:7">
      <c r="A4017" s="4" t="s">
        <v>39302</v>
      </c>
      <c r="B4017" s="4" t="s">
        <v>39303</v>
      </c>
      <c r="C4017" s="4" t="s">
        <v>464</v>
      </c>
      <c r="D4017" s="4">
        <v>38</v>
      </c>
      <c r="E4017" s="4" t="s">
        <v>39304</v>
      </c>
      <c r="F4017" s="4">
        <v>0.229387193918228</v>
      </c>
      <c r="G4017" s="4" t="s">
        <v>39305</v>
      </c>
    </row>
    <row r="4018" spans="1:7">
      <c r="A4018" s="4" t="s">
        <v>22452</v>
      </c>
      <c r="B4018" s="4" t="s">
        <v>22453</v>
      </c>
      <c r="C4018" s="4" t="s">
        <v>464</v>
      </c>
      <c r="D4018" s="4">
        <v>38</v>
      </c>
      <c r="E4018" s="4" t="s">
        <v>22454</v>
      </c>
      <c r="F4018" s="4">
        <v>0.229387193918228</v>
      </c>
      <c r="G4018" s="4" t="s">
        <v>22455</v>
      </c>
    </row>
    <row r="4019" spans="1:7">
      <c r="A4019" s="4" t="s">
        <v>11896</v>
      </c>
      <c r="B4019" s="4" t="s">
        <v>11897</v>
      </c>
      <c r="C4019" s="4" t="s">
        <v>464</v>
      </c>
      <c r="D4019" s="4">
        <v>38</v>
      </c>
      <c r="E4019" s="4" t="s">
        <v>11898</v>
      </c>
      <c r="F4019" s="4">
        <v>0.229387193918228</v>
      </c>
      <c r="G4019" s="4" t="s">
        <v>11899</v>
      </c>
    </row>
    <row r="4020" spans="1:7">
      <c r="A4020" s="4" t="s">
        <v>33118</v>
      </c>
      <c r="B4020" s="4" t="s">
        <v>33119</v>
      </c>
      <c r="C4020" s="4" t="s">
        <v>464</v>
      </c>
      <c r="D4020" s="4">
        <v>37</v>
      </c>
      <c r="E4020" s="4" t="s">
        <v>33120</v>
      </c>
      <c r="F4020" s="4">
        <v>0.229387193918228</v>
      </c>
      <c r="G4020" s="4" t="s">
        <v>33121</v>
      </c>
    </row>
    <row r="4021" spans="1:7">
      <c r="A4021" s="4" t="s">
        <v>14152</v>
      </c>
      <c r="B4021" s="4" t="s">
        <v>14153</v>
      </c>
      <c r="C4021" s="4" t="s">
        <v>464</v>
      </c>
      <c r="D4021" s="4">
        <v>37</v>
      </c>
      <c r="E4021" s="4" t="s">
        <v>14154</v>
      </c>
      <c r="F4021" s="4">
        <v>0.229387193918228</v>
      </c>
      <c r="G4021" s="4" t="s">
        <v>14155</v>
      </c>
    </row>
    <row r="4022" spans="1:7">
      <c r="A4022" s="4" t="s">
        <v>50786</v>
      </c>
      <c r="B4022" s="4" t="s">
        <v>50787</v>
      </c>
      <c r="C4022" s="4" t="s">
        <v>464</v>
      </c>
      <c r="D4022" s="4">
        <v>37</v>
      </c>
      <c r="E4022" s="4" t="s">
        <v>50788</v>
      </c>
      <c r="F4022" s="4">
        <v>0.229387193918228</v>
      </c>
      <c r="G4022" s="4" t="s">
        <v>50789</v>
      </c>
    </row>
    <row r="4023" spans="1:7">
      <c r="A4023" s="4" t="s">
        <v>5859</v>
      </c>
      <c r="B4023" s="4" t="s">
        <v>5860</v>
      </c>
      <c r="C4023" s="4" t="s">
        <v>464</v>
      </c>
      <c r="D4023" s="4">
        <v>37</v>
      </c>
      <c r="E4023" s="4" t="s">
        <v>5861</v>
      </c>
      <c r="F4023" s="4">
        <v>0.229387193918228</v>
      </c>
      <c r="G4023" s="4" t="s">
        <v>5862</v>
      </c>
    </row>
    <row r="4024" spans="1:7">
      <c r="A4024" s="4" t="s">
        <v>15847</v>
      </c>
      <c r="B4024" s="4" t="s">
        <v>15848</v>
      </c>
      <c r="C4024" s="4" t="s">
        <v>464</v>
      </c>
      <c r="D4024" s="4">
        <v>37</v>
      </c>
      <c r="E4024" s="4" t="s">
        <v>15849</v>
      </c>
      <c r="F4024" s="4">
        <v>0.229387193918228</v>
      </c>
      <c r="G4024" s="4" t="s">
        <v>15850</v>
      </c>
    </row>
    <row r="4025" spans="1:7">
      <c r="A4025" s="4" t="s">
        <v>5843</v>
      </c>
      <c r="B4025" s="4" t="s">
        <v>5844</v>
      </c>
      <c r="C4025" s="4" t="s">
        <v>464</v>
      </c>
      <c r="D4025" s="4">
        <v>37</v>
      </c>
      <c r="E4025" s="4" t="s">
        <v>5845</v>
      </c>
      <c r="F4025" s="4">
        <v>0.229387193918228</v>
      </c>
      <c r="G4025" s="4" t="s">
        <v>5846</v>
      </c>
    </row>
    <row r="4026" spans="1:7">
      <c r="A4026" s="4" t="s">
        <v>44837</v>
      </c>
      <c r="B4026" s="4" t="s">
        <v>44838</v>
      </c>
      <c r="C4026" s="4" t="s">
        <v>464</v>
      </c>
      <c r="D4026" s="4">
        <v>37</v>
      </c>
      <c r="E4026" s="4" t="s">
        <v>44839</v>
      </c>
      <c r="F4026" s="4">
        <v>0.229387193918228</v>
      </c>
      <c r="G4026" s="4" t="s">
        <v>44840</v>
      </c>
    </row>
    <row r="4027" spans="1:7">
      <c r="A4027" s="4" t="s">
        <v>19252</v>
      </c>
      <c r="B4027" s="4" t="s">
        <v>19253</v>
      </c>
      <c r="C4027" s="4" t="s">
        <v>464</v>
      </c>
      <c r="D4027" s="4">
        <v>37</v>
      </c>
      <c r="E4027" s="4" t="s">
        <v>19254</v>
      </c>
      <c r="F4027" s="4">
        <v>0.229387193918228</v>
      </c>
      <c r="G4027" s="4" t="s">
        <v>19255</v>
      </c>
    </row>
    <row r="4028" spans="1:7">
      <c r="A4028" s="4" t="s">
        <v>22712</v>
      </c>
      <c r="B4028" s="4" t="s">
        <v>22713</v>
      </c>
      <c r="C4028" s="4" t="s">
        <v>464</v>
      </c>
      <c r="D4028" s="4">
        <v>37</v>
      </c>
      <c r="E4028" s="4" t="s">
        <v>22714</v>
      </c>
      <c r="F4028" s="4">
        <v>0.229387193918228</v>
      </c>
      <c r="G4028" s="4" t="s">
        <v>22715</v>
      </c>
    </row>
    <row r="4029" spans="1:7">
      <c r="A4029" s="4" t="s">
        <v>32356</v>
      </c>
      <c r="B4029" s="4" t="s">
        <v>32357</v>
      </c>
      <c r="C4029" s="4" t="s">
        <v>464</v>
      </c>
      <c r="D4029" s="4">
        <v>37</v>
      </c>
      <c r="E4029" s="4" t="s">
        <v>32358</v>
      </c>
      <c r="F4029" s="4">
        <v>0.229387193918228</v>
      </c>
      <c r="G4029" s="4" t="s">
        <v>32359</v>
      </c>
    </row>
    <row r="4030" spans="1:7">
      <c r="A4030" s="4" t="s">
        <v>49027</v>
      </c>
      <c r="B4030" s="4" t="s">
        <v>49028</v>
      </c>
      <c r="C4030" s="4" t="s">
        <v>464</v>
      </c>
      <c r="D4030" s="4">
        <v>37</v>
      </c>
      <c r="E4030" s="4" t="s">
        <v>49029</v>
      </c>
      <c r="F4030" s="4">
        <v>0.229387193918228</v>
      </c>
      <c r="G4030" s="4" t="s">
        <v>49030</v>
      </c>
    </row>
    <row r="4031" spans="1:7">
      <c r="A4031" s="4" t="s">
        <v>16003</v>
      </c>
      <c r="B4031" s="4" t="s">
        <v>16004</v>
      </c>
      <c r="C4031" s="4" t="s">
        <v>464</v>
      </c>
      <c r="D4031" s="4">
        <v>37</v>
      </c>
      <c r="E4031" s="4" t="s">
        <v>16005</v>
      </c>
      <c r="F4031" s="4">
        <v>0.229387193918228</v>
      </c>
      <c r="G4031" s="4" t="s">
        <v>16006</v>
      </c>
    </row>
    <row r="4032" spans="1:7">
      <c r="A4032" s="4" t="s">
        <v>11394</v>
      </c>
      <c r="B4032" s="4" t="s">
        <v>11395</v>
      </c>
      <c r="C4032" s="4" t="s">
        <v>464</v>
      </c>
      <c r="D4032" s="4">
        <v>37</v>
      </c>
      <c r="E4032" s="4" t="s">
        <v>11396</v>
      </c>
      <c r="F4032" s="4">
        <v>0.229387193918228</v>
      </c>
      <c r="G4032" s="4" t="s">
        <v>11397</v>
      </c>
    </row>
    <row r="4033" spans="1:7">
      <c r="A4033" s="4" t="s">
        <v>36185</v>
      </c>
      <c r="B4033" s="4" t="s">
        <v>36186</v>
      </c>
      <c r="C4033" s="4" t="s">
        <v>464</v>
      </c>
      <c r="D4033" s="4">
        <v>37</v>
      </c>
      <c r="E4033" s="4" t="s">
        <v>36187</v>
      </c>
      <c r="F4033" s="4">
        <v>0.229387193918228</v>
      </c>
      <c r="G4033" s="4" t="s">
        <v>36188</v>
      </c>
    </row>
    <row r="4034" spans="1:7">
      <c r="A4034" s="4" t="s">
        <v>6158</v>
      </c>
      <c r="B4034" s="4" t="s">
        <v>6159</v>
      </c>
      <c r="C4034" s="4" t="s">
        <v>464</v>
      </c>
      <c r="D4034" s="4">
        <v>37</v>
      </c>
      <c r="E4034" s="4" t="s">
        <v>6160</v>
      </c>
      <c r="F4034" s="4">
        <v>0.229387193918228</v>
      </c>
      <c r="G4034" s="4" t="s">
        <v>6161</v>
      </c>
    </row>
    <row r="4035" spans="1:7">
      <c r="A4035" s="4" t="s">
        <v>10574</v>
      </c>
      <c r="B4035" s="4" t="s">
        <v>10575</v>
      </c>
      <c r="C4035" s="4" t="s">
        <v>464</v>
      </c>
      <c r="D4035" s="4">
        <v>37</v>
      </c>
      <c r="E4035" s="4" t="s">
        <v>10576</v>
      </c>
      <c r="F4035" s="4">
        <v>0.229387193918228</v>
      </c>
      <c r="G4035" s="4" t="s">
        <v>10577</v>
      </c>
    </row>
    <row r="4036" spans="1:7">
      <c r="A4036" s="4" t="s">
        <v>38907</v>
      </c>
      <c r="B4036" s="4" t="s">
        <v>38908</v>
      </c>
      <c r="C4036" s="4" t="s">
        <v>464</v>
      </c>
      <c r="D4036" s="4">
        <v>37</v>
      </c>
      <c r="E4036" s="4" t="s">
        <v>38909</v>
      </c>
      <c r="F4036" s="4">
        <v>0.229387193918228</v>
      </c>
      <c r="G4036" s="4" t="s">
        <v>38910</v>
      </c>
    </row>
    <row r="4037" spans="1:7">
      <c r="A4037" s="4" t="s">
        <v>9180</v>
      </c>
      <c r="B4037" s="4" t="s">
        <v>9181</v>
      </c>
      <c r="C4037" s="4" t="s">
        <v>464</v>
      </c>
      <c r="D4037" s="4">
        <v>37</v>
      </c>
      <c r="E4037" s="4" t="s">
        <v>9182</v>
      </c>
      <c r="F4037" s="4">
        <v>0.229387193918228</v>
      </c>
      <c r="G4037" s="4" t="s">
        <v>9183</v>
      </c>
    </row>
    <row r="4038" spans="1:7">
      <c r="A4038" s="4" t="s">
        <v>6547</v>
      </c>
      <c r="B4038" s="4" t="s">
        <v>6548</v>
      </c>
      <c r="C4038" s="4" t="s">
        <v>464</v>
      </c>
      <c r="D4038" s="4">
        <v>37</v>
      </c>
      <c r="E4038" s="4" t="s">
        <v>6549</v>
      </c>
      <c r="F4038" s="4">
        <v>0.229387193918228</v>
      </c>
      <c r="G4038" s="4" t="s">
        <v>6550</v>
      </c>
    </row>
    <row r="4039" spans="1:7">
      <c r="A4039" s="4" t="s">
        <v>15179</v>
      </c>
      <c r="B4039" s="4" t="s">
        <v>15180</v>
      </c>
      <c r="C4039" s="4" t="s">
        <v>464</v>
      </c>
      <c r="D4039" s="4">
        <v>37</v>
      </c>
      <c r="E4039" s="4" t="s">
        <v>15181</v>
      </c>
      <c r="F4039" s="4">
        <v>0.229387193918228</v>
      </c>
      <c r="G4039" s="4" t="s">
        <v>15182</v>
      </c>
    </row>
    <row r="4040" spans="1:7">
      <c r="A4040" s="4" t="s">
        <v>10471</v>
      </c>
      <c r="B4040" s="4" t="s">
        <v>10472</v>
      </c>
      <c r="C4040" s="4" t="s">
        <v>464</v>
      </c>
      <c r="D4040" s="4">
        <v>37</v>
      </c>
      <c r="E4040" s="4" t="s">
        <v>10473</v>
      </c>
      <c r="F4040" s="4">
        <v>0.229387193918228</v>
      </c>
      <c r="G4040" s="4" t="s">
        <v>10474</v>
      </c>
    </row>
    <row r="4041" spans="1:7">
      <c r="A4041" s="4" t="s">
        <v>19520</v>
      </c>
      <c r="B4041" s="4" t="s">
        <v>19521</v>
      </c>
      <c r="C4041" s="4" t="s">
        <v>464</v>
      </c>
      <c r="D4041" s="4">
        <v>37</v>
      </c>
      <c r="E4041" s="4" t="s">
        <v>19522</v>
      </c>
      <c r="F4041" s="4">
        <v>0.229387193918228</v>
      </c>
      <c r="G4041" s="4" t="s">
        <v>19523</v>
      </c>
    </row>
    <row r="4042" spans="1:7">
      <c r="A4042" s="4" t="s">
        <v>50186</v>
      </c>
      <c r="B4042" s="4" t="s">
        <v>50187</v>
      </c>
      <c r="C4042" s="4" t="s">
        <v>464</v>
      </c>
      <c r="D4042" s="4">
        <v>37</v>
      </c>
      <c r="E4042" s="4" t="s">
        <v>50188</v>
      </c>
      <c r="F4042" s="4">
        <v>0.229387193918228</v>
      </c>
      <c r="G4042" s="4" t="s">
        <v>50189</v>
      </c>
    </row>
    <row r="4043" spans="1:7">
      <c r="A4043" s="4" t="s">
        <v>19156</v>
      </c>
      <c r="B4043" s="4" t="s">
        <v>19157</v>
      </c>
      <c r="C4043" s="4" t="s">
        <v>464</v>
      </c>
      <c r="D4043" s="4">
        <v>37</v>
      </c>
      <c r="E4043" s="4" t="s">
        <v>19158</v>
      </c>
      <c r="F4043" s="4">
        <v>0.229387193918228</v>
      </c>
      <c r="G4043" s="4" t="s">
        <v>19159</v>
      </c>
    </row>
    <row r="4044" spans="1:7">
      <c r="A4044" s="4" t="s">
        <v>15871</v>
      </c>
      <c r="B4044" s="4" t="s">
        <v>15872</v>
      </c>
      <c r="C4044" s="4" t="s">
        <v>464</v>
      </c>
      <c r="D4044" s="4">
        <v>37</v>
      </c>
      <c r="E4044" s="4" t="s">
        <v>15873</v>
      </c>
      <c r="F4044" s="4">
        <v>0.229387193918228</v>
      </c>
      <c r="G4044" s="4" t="s">
        <v>15874</v>
      </c>
    </row>
    <row r="4045" spans="1:7">
      <c r="A4045" s="4" t="s">
        <v>16515</v>
      </c>
      <c r="B4045" s="4" t="s">
        <v>16516</v>
      </c>
      <c r="C4045" s="4" t="s">
        <v>464</v>
      </c>
      <c r="D4045" s="4">
        <v>37</v>
      </c>
      <c r="E4045" s="4" t="s">
        <v>16517</v>
      </c>
      <c r="F4045" s="4">
        <v>0.229387193918228</v>
      </c>
      <c r="G4045" s="4" t="s">
        <v>16518</v>
      </c>
    </row>
    <row r="4046" spans="1:7">
      <c r="A4046" s="4" t="s">
        <v>32008</v>
      </c>
      <c r="B4046" s="4" t="s">
        <v>32009</v>
      </c>
      <c r="C4046" s="4" t="s">
        <v>464</v>
      </c>
      <c r="D4046" s="4">
        <v>37</v>
      </c>
      <c r="E4046" s="4" t="s">
        <v>32010</v>
      </c>
      <c r="F4046" s="4">
        <v>0.229387193918228</v>
      </c>
      <c r="G4046" s="4" t="s">
        <v>32011</v>
      </c>
    </row>
    <row r="4047" spans="1:7">
      <c r="A4047" s="4" t="s">
        <v>50502</v>
      </c>
      <c r="B4047" s="4" t="s">
        <v>50503</v>
      </c>
      <c r="C4047" s="4" t="s">
        <v>464</v>
      </c>
      <c r="D4047" s="4">
        <v>37</v>
      </c>
      <c r="E4047" s="4" t="s">
        <v>50504</v>
      </c>
      <c r="F4047" s="4">
        <v>0.229387193918228</v>
      </c>
      <c r="G4047" s="4" t="s">
        <v>50505</v>
      </c>
    </row>
    <row r="4048" spans="1:7">
      <c r="A4048" s="4" t="s">
        <v>14013</v>
      </c>
      <c r="B4048" s="4" t="s">
        <v>14014</v>
      </c>
      <c r="C4048" s="4" t="s">
        <v>464</v>
      </c>
      <c r="D4048" s="4">
        <v>37</v>
      </c>
      <c r="E4048" s="4" t="s">
        <v>14015</v>
      </c>
      <c r="F4048" s="4">
        <v>0.229387193918228</v>
      </c>
      <c r="G4048" s="4" t="s">
        <v>14016</v>
      </c>
    </row>
    <row r="4049" spans="1:7">
      <c r="A4049" s="4" t="s">
        <v>7009</v>
      </c>
      <c r="B4049" s="4" t="s">
        <v>7010</v>
      </c>
      <c r="C4049" s="4" t="s">
        <v>464</v>
      </c>
      <c r="D4049" s="4">
        <v>37</v>
      </c>
      <c r="E4049" s="4" t="s">
        <v>7011</v>
      </c>
      <c r="F4049" s="4">
        <v>0.229387193918228</v>
      </c>
      <c r="G4049" s="4" t="s">
        <v>7012</v>
      </c>
    </row>
    <row r="4050" spans="1:7">
      <c r="A4050" s="4" t="s">
        <v>9581</v>
      </c>
      <c r="B4050" s="4" t="s">
        <v>9582</v>
      </c>
      <c r="C4050" s="4" t="s">
        <v>464</v>
      </c>
      <c r="D4050" s="4">
        <v>37</v>
      </c>
      <c r="E4050" s="4" t="s">
        <v>9583</v>
      </c>
      <c r="F4050" s="4">
        <v>0.229387193918228</v>
      </c>
      <c r="G4050" s="4" t="s">
        <v>9584</v>
      </c>
    </row>
    <row r="4051" spans="1:7">
      <c r="A4051" s="4" t="s">
        <v>5491</v>
      </c>
      <c r="B4051" s="4" t="s">
        <v>5492</v>
      </c>
      <c r="C4051" s="4" t="s">
        <v>464</v>
      </c>
      <c r="D4051" s="4">
        <v>37</v>
      </c>
      <c r="E4051" s="4" t="s">
        <v>5493</v>
      </c>
      <c r="F4051" s="4">
        <v>0.229387193918228</v>
      </c>
      <c r="G4051" s="4" t="s">
        <v>5494</v>
      </c>
    </row>
    <row r="4052" spans="1:7">
      <c r="A4052" s="4" t="s">
        <v>36968</v>
      </c>
      <c r="B4052" s="4" t="s">
        <v>36969</v>
      </c>
      <c r="C4052" s="4" t="s">
        <v>464</v>
      </c>
      <c r="D4052" s="4">
        <v>37</v>
      </c>
      <c r="E4052" s="4" t="s">
        <v>36970</v>
      </c>
      <c r="F4052" s="4">
        <v>0.229387193918228</v>
      </c>
      <c r="G4052" s="4" t="s">
        <v>36971</v>
      </c>
    </row>
    <row r="4053" spans="1:7">
      <c r="A4053" s="4" t="s">
        <v>16111</v>
      </c>
      <c r="B4053" s="4" t="s">
        <v>16112</v>
      </c>
      <c r="C4053" s="4" t="s">
        <v>464</v>
      </c>
      <c r="D4053" s="4">
        <v>37</v>
      </c>
      <c r="E4053" s="4" t="s">
        <v>16113</v>
      </c>
      <c r="F4053" s="4">
        <v>0.229387193918228</v>
      </c>
      <c r="G4053" s="4" t="s">
        <v>16114</v>
      </c>
    </row>
    <row r="4054" spans="1:7">
      <c r="A4054" s="4" t="s">
        <v>30506</v>
      </c>
      <c r="B4054" s="4" t="s">
        <v>30507</v>
      </c>
      <c r="C4054" s="4" t="s">
        <v>464</v>
      </c>
      <c r="D4054" s="4">
        <v>37</v>
      </c>
      <c r="E4054" s="4" t="s">
        <v>30508</v>
      </c>
      <c r="F4054" s="4">
        <v>0.229387193918228</v>
      </c>
      <c r="G4054" s="4" t="s">
        <v>30509</v>
      </c>
    </row>
    <row r="4055" spans="1:7">
      <c r="A4055" s="4" t="s">
        <v>12349</v>
      </c>
      <c r="B4055" s="4" t="s">
        <v>12350</v>
      </c>
      <c r="C4055" s="4" t="s">
        <v>464</v>
      </c>
      <c r="D4055" s="4">
        <v>37</v>
      </c>
      <c r="E4055" s="4" t="s">
        <v>12351</v>
      </c>
      <c r="F4055" s="4">
        <v>0.229387193918228</v>
      </c>
      <c r="G4055" s="4" t="s">
        <v>12352</v>
      </c>
    </row>
    <row r="4056" spans="1:7">
      <c r="A4056" s="4" t="s">
        <v>48815</v>
      </c>
      <c r="B4056" s="4" t="s">
        <v>48816</v>
      </c>
      <c r="C4056" s="4" t="s">
        <v>464</v>
      </c>
      <c r="D4056" s="4">
        <v>37</v>
      </c>
      <c r="E4056" s="4" t="s">
        <v>48817</v>
      </c>
      <c r="F4056" s="4">
        <v>0.229387193918228</v>
      </c>
      <c r="G4056" s="4" t="s">
        <v>48818</v>
      </c>
    </row>
    <row r="4057" spans="1:7">
      <c r="A4057" s="4" t="s">
        <v>8937</v>
      </c>
      <c r="B4057" s="4" t="s">
        <v>8938</v>
      </c>
      <c r="C4057" s="4" t="s">
        <v>464</v>
      </c>
      <c r="D4057" s="4">
        <v>36</v>
      </c>
      <c r="E4057" s="4" t="s">
        <v>8939</v>
      </c>
      <c r="F4057" s="4">
        <v>0.229387193918228</v>
      </c>
      <c r="G4057" s="4" t="s">
        <v>8940</v>
      </c>
    </row>
    <row r="4058" spans="1:7">
      <c r="A4058" s="4" t="s">
        <v>21248</v>
      </c>
      <c r="B4058" s="4" t="s">
        <v>21249</v>
      </c>
      <c r="C4058" s="4" t="s">
        <v>464</v>
      </c>
      <c r="D4058" s="4">
        <v>36</v>
      </c>
      <c r="E4058" s="4" t="s">
        <v>21250</v>
      </c>
      <c r="F4058" s="4">
        <v>0.229387193918228</v>
      </c>
      <c r="G4058" s="4" t="s">
        <v>21251</v>
      </c>
    </row>
    <row r="4059" spans="1:7">
      <c r="A4059" s="4" t="s">
        <v>10102</v>
      </c>
      <c r="B4059" s="4" t="s">
        <v>10103</v>
      </c>
      <c r="C4059" s="4" t="s">
        <v>464</v>
      </c>
      <c r="D4059" s="4">
        <v>36</v>
      </c>
      <c r="E4059" s="4" t="s">
        <v>10104</v>
      </c>
      <c r="F4059" s="4">
        <v>0.229387193918228</v>
      </c>
      <c r="G4059" s="4" t="s">
        <v>10105</v>
      </c>
    </row>
    <row r="4060" spans="1:7">
      <c r="A4060" s="4" t="s">
        <v>46456</v>
      </c>
      <c r="B4060" s="4" t="s">
        <v>46457</v>
      </c>
      <c r="C4060" s="4" t="s">
        <v>464</v>
      </c>
      <c r="D4060" s="4">
        <v>36</v>
      </c>
      <c r="E4060" s="4" t="s">
        <v>46458</v>
      </c>
      <c r="F4060" s="4">
        <v>0.229387193918228</v>
      </c>
      <c r="G4060" s="4" t="s">
        <v>46459</v>
      </c>
    </row>
    <row r="4061" spans="1:7">
      <c r="A4061" s="4" t="s">
        <v>10614</v>
      </c>
      <c r="B4061" s="4" t="s">
        <v>10615</v>
      </c>
      <c r="C4061" s="4" t="s">
        <v>464</v>
      </c>
      <c r="D4061" s="4">
        <v>36</v>
      </c>
      <c r="E4061" s="4" t="s">
        <v>10616</v>
      </c>
      <c r="F4061" s="4">
        <v>0.229387193918228</v>
      </c>
      <c r="G4061" s="4" t="s">
        <v>10617</v>
      </c>
    </row>
    <row r="4062" spans="1:7">
      <c r="A4062" s="4" t="s">
        <v>13234</v>
      </c>
      <c r="B4062" s="4" t="s">
        <v>13235</v>
      </c>
      <c r="C4062" s="4" t="s">
        <v>464</v>
      </c>
      <c r="D4062" s="4">
        <v>36</v>
      </c>
      <c r="E4062" s="4" t="s">
        <v>13236</v>
      </c>
      <c r="F4062" s="4">
        <v>0.229387193918228</v>
      </c>
      <c r="G4062" s="4" t="s">
        <v>13237</v>
      </c>
    </row>
    <row r="4063" spans="1:7">
      <c r="A4063" s="4" t="s">
        <v>16475</v>
      </c>
      <c r="B4063" s="4" t="s">
        <v>16476</v>
      </c>
      <c r="C4063" s="4" t="s">
        <v>464</v>
      </c>
      <c r="D4063" s="4">
        <v>36</v>
      </c>
      <c r="E4063" s="4" t="s">
        <v>16477</v>
      </c>
      <c r="F4063" s="4">
        <v>0.229387193918228</v>
      </c>
      <c r="G4063" s="4" t="s">
        <v>16478</v>
      </c>
    </row>
    <row r="4064" spans="1:7">
      <c r="A4064" s="4" t="s">
        <v>18697</v>
      </c>
      <c r="B4064" s="4" t="s">
        <v>18698</v>
      </c>
      <c r="C4064" s="4" t="s">
        <v>464</v>
      </c>
      <c r="D4064" s="4">
        <v>36</v>
      </c>
      <c r="E4064" s="4" t="s">
        <v>18699</v>
      </c>
      <c r="F4064" s="4">
        <v>0.229387193918228</v>
      </c>
      <c r="G4064" s="4" t="s">
        <v>18700</v>
      </c>
    </row>
    <row r="4065" spans="1:7">
      <c r="A4065" s="4" t="s">
        <v>10980</v>
      </c>
      <c r="B4065" s="4" t="s">
        <v>10981</v>
      </c>
      <c r="C4065" s="4" t="s">
        <v>464</v>
      </c>
      <c r="D4065" s="4">
        <v>36</v>
      </c>
      <c r="E4065" s="4" t="s">
        <v>10982</v>
      </c>
      <c r="F4065" s="4">
        <v>0.229387193918228</v>
      </c>
      <c r="G4065" s="4" t="s">
        <v>10983</v>
      </c>
    </row>
    <row r="4066" spans="1:7">
      <c r="A4066" s="4" t="s">
        <v>49475</v>
      </c>
      <c r="B4066" s="4" t="s">
        <v>49476</v>
      </c>
      <c r="C4066" s="4" t="s">
        <v>464</v>
      </c>
      <c r="D4066" s="4">
        <v>36</v>
      </c>
      <c r="E4066" s="4" t="s">
        <v>49477</v>
      </c>
      <c r="F4066" s="4">
        <v>0.229387193918228</v>
      </c>
      <c r="G4066" s="4" t="s">
        <v>49478</v>
      </c>
    </row>
    <row r="4067" spans="1:7">
      <c r="A4067" s="4" t="s">
        <v>28456</v>
      </c>
      <c r="B4067" s="4" t="s">
        <v>28457</v>
      </c>
      <c r="C4067" s="4" t="s">
        <v>464</v>
      </c>
      <c r="D4067" s="4">
        <v>36</v>
      </c>
      <c r="E4067" s="4" t="s">
        <v>28458</v>
      </c>
      <c r="F4067" s="4">
        <v>0.229387193918228</v>
      </c>
      <c r="G4067" s="4" t="s">
        <v>28459</v>
      </c>
    </row>
    <row r="4068" spans="1:7">
      <c r="A4068" s="4" t="s">
        <v>21699</v>
      </c>
      <c r="B4068" s="4" t="s">
        <v>21700</v>
      </c>
      <c r="C4068" s="4" t="s">
        <v>464</v>
      </c>
      <c r="D4068" s="4">
        <v>36</v>
      </c>
      <c r="E4068" s="4" t="s">
        <v>21701</v>
      </c>
      <c r="F4068" s="4">
        <v>0.229387193918228</v>
      </c>
      <c r="G4068" s="4" t="s">
        <v>21702</v>
      </c>
    </row>
    <row r="4069" spans="1:7">
      <c r="A4069" s="4" t="s">
        <v>18589</v>
      </c>
      <c r="B4069" s="4" t="s">
        <v>18590</v>
      </c>
      <c r="C4069" s="4" t="s">
        <v>464</v>
      </c>
      <c r="D4069" s="4">
        <v>36</v>
      </c>
      <c r="E4069" s="4" t="s">
        <v>18591</v>
      </c>
      <c r="F4069" s="4">
        <v>0.229387193918228</v>
      </c>
      <c r="G4069" s="4" t="s">
        <v>18592</v>
      </c>
    </row>
    <row r="4070" spans="1:7">
      <c r="A4070" s="4" t="s">
        <v>18972</v>
      </c>
      <c r="B4070" s="4" t="s">
        <v>18973</v>
      </c>
      <c r="C4070" s="4" t="s">
        <v>464</v>
      </c>
      <c r="D4070" s="4">
        <v>36</v>
      </c>
      <c r="E4070" s="4" t="s">
        <v>18974</v>
      </c>
      <c r="F4070" s="4">
        <v>0.229387193918228</v>
      </c>
      <c r="G4070" s="4" t="s">
        <v>18975</v>
      </c>
    </row>
    <row r="4071" spans="1:7">
      <c r="A4071" s="4" t="s">
        <v>3306</v>
      </c>
      <c r="B4071" s="4" t="s">
        <v>3307</v>
      </c>
      <c r="C4071" s="4" t="s">
        <v>464</v>
      </c>
      <c r="D4071" s="4">
        <v>36</v>
      </c>
      <c r="E4071" s="4" t="s">
        <v>3308</v>
      </c>
      <c r="F4071" s="4">
        <v>0.229387193918228</v>
      </c>
      <c r="G4071" s="4" t="s">
        <v>3309</v>
      </c>
    </row>
    <row r="4072" spans="1:7">
      <c r="A4072" s="4" t="s">
        <v>11410</v>
      </c>
      <c r="B4072" s="4" t="s">
        <v>11411</v>
      </c>
      <c r="C4072" s="4" t="s">
        <v>464</v>
      </c>
      <c r="D4072" s="4">
        <v>36</v>
      </c>
      <c r="E4072" s="4" t="s">
        <v>11412</v>
      </c>
      <c r="F4072" s="4">
        <v>0.229387193918228</v>
      </c>
      <c r="G4072" s="4" t="s">
        <v>11413</v>
      </c>
    </row>
    <row r="4073" spans="1:7">
      <c r="A4073" s="4" t="s">
        <v>11243</v>
      </c>
      <c r="B4073" s="4" t="s">
        <v>11244</v>
      </c>
      <c r="C4073" s="4" t="s">
        <v>464</v>
      </c>
      <c r="D4073" s="4">
        <v>36</v>
      </c>
      <c r="E4073" s="4" t="s">
        <v>11245</v>
      </c>
      <c r="F4073" s="4">
        <v>0.229387193918228</v>
      </c>
      <c r="G4073" s="4" t="s">
        <v>11246</v>
      </c>
    </row>
    <row r="4074" spans="1:7">
      <c r="A4074" s="4" t="s">
        <v>7822</v>
      </c>
      <c r="B4074" s="4" t="s">
        <v>7823</v>
      </c>
      <c r="C4074" s="4" t="s">
        <v>464</v>
      </c>
      <c r="D4074" s="4">
        <v>36</v>
      </c>
      <c r="E4074" s="4" t="s">
        <v>7824</v>
      </c>
      <c r="F4074" s="4">
        <v>0.229387193918228</v>
      </c>
      <c r="G4074" s="4" t="s">
        <v>7825</v>
      </c>
    </row>
    <row r="4075" spans="1:7">
      <c r="A4075" s="4" t="s">
        <v>8491</v>
      </c>
      <c r="B4075" s="4" t="s">
        <v>8492</v>
      </c>
      <c r="C4075" s="4" t="s">
        <v>464</v>
      </c>
      <c r="D4075" s="4">
        <v>36</v>
      </c>
      <c r="E4075" s="4" t="s">
        <v>8493</v>
      </c>
      <c r="F4075" s="4">
        <v>0.229387193918228</v>
      </c>
      <c r="G4075" s="4" t="s">
        <v>8494</v>
      </c>
    </row>
    <row r="4076" spans="1:7">
      <c r="A4076" s="4" t="s">
        <v>14188</v>
      </c>
      <c r="B4076" s="4" t="s">
        <v>14189</v>
      </c>
      <c r="C4076" s="4" t="s">
        <v>464</v>
      </c>
      <c r="D4076" s="4">
        <v>36</v>
      </c>
      <c r="E4076" s="4" t="s">
        <v>14190</v>
      </c>
      <c r="F4076" s="4">
        <v>0.229387193918228</v>
      </c>
      <c r="G4076" s="4" t="s">
        <v>14191</v>
      </c>
    </row>
    <row r="4077" spans="1:7">
      <c r="A4077" s="4" t="s">
        <v>18545</v>
      </c>
      <c r="B4077" s="4" t="s">
        <v>18546</v>
      </c>
      <c r="C4077" s="4" t="s">
        <v>464</v>
      </c>
      <c r="D4077" s="4">
        <v>36</v>
      </c>
      <c r="E4077" s="4" t="s">
        <v>18547</v>
      </c>
      <c r="F4077" s="4">
        <v>0.229387193918228</v>
      </c>
      <c r="G4077" s="4" t="s">
        <v>18548</v>
      </c>
    </row>
    <row r="4078" spans="1:7">
      <c r="A4078" s="4" t="s">
        <v>37564</v>
      </c>
      <c r="B4078" s="4" t="s">
        <v>37565</v>
      </c>
      <c r="C4078" s="4" t="s">
        <v>464</v>
      </c>
      <c r="D4078" s="4">
        <v>36</v>
      </c>
      <c r="E4078" s="4" t="s">
        <v>37566</v>
      </c>
      <c r="F4078" s="4">
        <v>0.229387193918228</v>
      </c>
      <c r="G4078" s="4" t="s">
        <v>37567</v>
      </c>
    </row>
    <row r="4079" spans="1:7">
      <c r="A4079" s="4" t="s">
        <v>5740</v>
      </c>
      <c r="B4079" s="4" t="s">
        <v>5741</v>
      </c>
      <c r="C4079" s="4" t="s">
        <v>464</v>
      </c>
      <c r="D4079" s="4">
        <v>36</v>
      </c>
      <c r="E4079" s="4" t="s">
        <v>5742</v>
      </c>
      <c r="F4079" s="4">
        <v>0.229387193918228</v>
      </c>
      <c r="G4079" s="4" t="s">
        <v>5743</v>
      </c>
    </row>
    <row r="4080" spans="1:7">
      <c r="A4080" s="4" t="s">
        <v>38180</v>
      </c>
      <c r="B4080" s="4" t="s">
        <v>38181</v>
      </c>
      <c r="C4080" s="4" t="s">
        <v>464</v>
      </c>
      <c r="D4080" s="4">
        <v>36</v>
      </c>
      <c r="E4080" s="4" t="s">
        <v>38182</v>
      </c>
      <c r="F4080" s="4">
        <v>0.229387193918228</v>
      </c>
      <c r="G4080" s="4" t="s">
        <v>38183</v>
      </c>
    </row>
    <row r="4081" spans="1:7">
      <c r="A4081" s="4" t="s">
        <v>4077</v>
      </c>
      <c r="B4081" s="4" t="s">
        <v>4078</v>
      </c>
      <c r="C4081" s="4" t="s">
        <v>464</v>
      </c>
      <c r="D4081" s="4">
        <v>36</v>
      </c>
      <c r="E4081" s="4" t="s">
        <v>4079</v>
      </c>
      <c r="F4081" s="4">
        <v>0.229387193918228</v>
      </c>
      <c r="G4081" s="4" t="s">
        <v>4080</v>
      </c>
    </row>
    <row r="4082" spans="1:7">
      <c r="A4082" s="4" t="s">
        <v>15803</v>
      </c>
      <c r="B4082" s="4" t="s">
        <v>15804</v>
      </c>
      <c r="C4082" s="4" t="s">
        <v>464</v>
      </c>
      <c r="D4082" s="4">
        <v>36</v>
      </c>
      <c r="E4082" s="4" t="s">
        <v>15805</v>
      </c>
      <c r="F4082" s="4">
        <v>0.229387193918228</v>
      </c>
      <c r="G4082" s="4" t="s">
        <v>15806</v>
      </c>
    </row>
    <row r="4083" spans="1:7">
      <c r="A4083" s="4" t="s">
        <v>19284</v>
      </c>
      <c r="B4083" s="4" t="s">
        <v>19285</v>
      </c>
      <c r="C4083" s="4" t="s">
        <v>464</v>
      </c>
      <c r="D4083" s="4">
        <v>36</v>
      </c>
      <c r="E4083" s="4" t="s">
        <v>19286</v>
      </c>
      <c r="F4083" s="4">
        <v>0.229387193918228</v>
      </c>
      <c r="G4083" s="4" t="s">
        <v>19287</v>
      </c>
    </row>
    <row r="4084" spans="1:7">
      <c r="A4084" s="4" t="s">
        <v>25148</v>
      </c>
      <c r="B4084" s="4" t="s">
        <v>25149</v>
      </c>
      <c r="C4084" s="4" t="s">
        <v>464</v>
      </c>
      <c r="D4084" s="4">
        <v>36</v>
      </c>
      <c r="E4084" s="4" t="s">
        <v>25150</v>
      </c>
      <c r="F4084" s="4">
        <v>0.229387193918228</v>
      </c>
      <c r="G4084" s="4" t="s">
        <v>25151</v>
      </c>
    </row>
    <row r="4085" spans="1:7">
      <c r="A4085" s="4" t="s">
        <v>25411</v>
      </c>
      <c r="B4085" s="4" t="s">
        <v>25412</v>
      </c>
      <c r="C4085" s="4" t="s">
        <v>464</v>
      </c>
      <c r="D4085" s="4">
        <v>36</v>
      </c>
      <c r="E4085" s="4" t="s">
        <v>25413</v>
      </c>
      <c r="F4085" s="4">
        <v>0.229387193918228</v>
      </c>
      <c r="G4085" s="4" t="s">
        <v>25414</v>
      </c>
    </row>
    <row r="4086" spans="1:7">
      <c r="A4086" s="4" t="s">
        <v>14204</v>
      </c>
      <c r="B4086" s="4" t="s">
        <v>14205</v>
      </c>
      <c r="C4086" s="4" t="s">
        <v>464</v>
      </c>
      <c r="D4086" s="4">
        <v>36</v>
      </c>
      <c r="E4086" s="4" t="s">
        <v>14206</v>
      </c>
      <c r="F4086" s="4">
        <v>0.229387193918228</v>
      </c>
      <c r="G4086" s="4" t="s">
        <v>14207</v>
      </c>
    </row>
    <row r="4087" spans="1:7">
      <c r="A4087" s="4" t="s">
        <v>18669</v>
      </c>
      <c r="B4087" s="4" t="s">
        <v>18670</v>
      </c>
      <c r="C4087" s="4" t="s">
        <v>464</v>
      </c>
      <c r="D4087" s="4">
        <v>36</v>
      </c>
      <c r="E4087" s="4" t="s">
        <v>18671</v>
      </c>
      <c r="F4087" s="4">
        <v>0.229387193918228</v>
      </c>
      <c r="G4087" s="4" t="s">
        <v>18672</v>
      </c>
    </row>
    <row r="4088" spans="1:7">
      <c r="A4088" s="4" t="s">
        <v>44980</v>
      </c>
      <c r="B4088" s="4" t="s">
        <v>44981</v>
      </c>
      <c r="C4088" s="4" t="s">
        <v>464</v>
      </c>
      <c r="D4088" s="4">
        <v>36</v>
      </c>
      <c r="E4088" s="4" t="s">
        <v>44982</v>
      </c>
      <c r="F4088" s="4">
        <v>0.229387193918228</v>
      </c>
      <c r="G4088" s="4" t="s">
        <v>44983</v>
      </c>
    </row>
    <row r="4089" spans="1:7">
      <c r="A4089" s="4" t="s">
        <v>5198</v>
      </c>
      <c r="B4089" s="4" t="s">
        <v>5199</v>
      </c>
      <c r="C4089" s="4" t="s">
        <v>464</v>
      </c>
      <c r="D4089" s="4">
        <v>35</v>
      </c>
      <c r="E4089" s="4" t="s">
        <v>5200</v>
      </c>
      <c r="F4089" s="4">
        <v>0.229387193918228</v>
      </c>
      <c r="G4089" s="4" t="s">
        <v>5201</v>
      </c>
    </row>
    <row r="4090" spans="1:7">
      <c r="A4090" s="4" t="s">
        <v>23300</v>
      </c>
      <c r="B4090" s="4" t="s">
        <v>23301</v>
      </c>
      <c r="C4090" s="4" t="s">
        <v>464</v>
      </c>
      <c r="D4090" s="4">
        <v>35</v>
      </c>
      <c r="E4090" s="4" t="s">
        <v>23302</v>
      </c>
      <c r="F4090" s="4">
        <v>0.229387193918228</v>
      </c>
      <c r="G4090" s="4" t="s">
        <v>23303</v>
      </c>
    </row>
    <row r="4091" spans="1:7">
      <c r="A4091" s="4" t="s">
        <v>5903</v>
      </c>
      <c r="B4091" s="4" t="s">
        <v>5904</v>
      </c>
      <c r="C4091" s="4" t="s">
        <v>464</v>
      </c>
      <c r="D4091" s="4">
        <v>35</v>
      </c>
      <c r="E4091" s="4" t="s">
        <v>5905</v>
      </c>
      <c r="F4091" s="4">
        <v>0.229387193918228</v>
      </c>
      <c r="G4091" s="4" t="s">
        <v>5906</v>
      </c>
    </row>
    <row r="4092" spans="1:7">
      <c r="A4092" s="4" t="s">
        <v>17930</v>
      </c>
      <c r="B4092" s="4" t="s">
        <v>17931</v>
      </c>
      <c r="C4092" s="4" t="s">
        <v>464</v>
      </c>
      <c r="D4092" s="4">
        <v>35</v>
      </c>
      <c r="E4092" s="4" t="s">
        <v>17932</v>
      </c>
      <c r="F4092" s="4">
        <v>0.229387193918228</v>
      </c>
      <c r="G4092" s="4" t="s">
        <v>17933</v>
      </c>
    </row>
    <row r="4093" spans="1:7">
      <c r="A4093" s="4" t="s">
        <v>40368</v>
      </c>
      <c r="B4093" s="4" t="s">
        <v>40369</v>
      </c>
      <c r="C4093" s="4" t="s">
        <v>464</v>
      </c>
      <c r="D4093" s="4">
        <v>35</v>
      </c>
      <c r="E4093" s="4" t="s">
        <v>40370</v>
      </c>
      <c r="F4093" s="4">
        <v>0.229387193918228</v>
      </c>
      <c r="G4093" s="4" t="s">
        <v>40371</v>
      </c>
    </row>
    <row r="4094" spans="1:7">
      <c r="A4094" s="4" t="s">
        <v>4066</v>
      </c>
      <c r="B4094" s="4" t="s">
        <v>4066</v>
      </c>
      <c r="C4094" s="4" t="s">
        <v>464</v>
      </c>
      <c r="D4094" s="4">
        <v>35</v>
      </c>
      <c r="E4094" s="4" t="s">
        <v>4067</v>
      </c>
      <c r="F4094" s="4">
        <v>0.229387193918228</v>
      </c>
      <c r="G4094" s="4" t="s">
        <v>4068</v>
      </c>
    </row>
    <row r="4095" spans="1:7">
      <c r="A4095" s="4" t="s">
        <v>26051</v>
      </c>
      <c r="B4095" s="4" t="s">
        <v>26052</v>
      </c>
      <c r="C4095" s="4" t="s">
        <v>464</v>
      </c>
      <c r="D4095" s="4">
        <v>35</v>
      </c>
      <c r="E4095" s="4" t="s">
        <v>26053</v>
      </c>
      <c r="F4095" s="4">
        <v>0.229387193918228</v>
      </c>
      <c r="G4095" s="4" t="s">
        <v>26054</v>
      </c>
    </row>
    <row r="4096" spans="1:7">
      <c r="A4096" s="4" t="s">
        <v>10698</v>
      </c>
      <c r="B4096" s="4" t="s">
        <v>10699</v>
      </c>
      <c r="C4096" s="4" t="s">
        <v>464</v>
      </c>
      <c r="D4096" s="4">
        <v>35</v>
      </c>
      <c r="E4096" s="4" t="s">
        <v>10700</v>
      </c>
      <c r="F4096" s="4">
        <v>0.229387193918228</v>
      </c>
      <c r="G4096" s="4" t="s">
        <v>10701</v>
      </c>
    </row>
    <row r="4097" spans="1:7">
      <c r="A4097" s="4" t="s">
        <v>18321</v>
      </c>
      <c r="B4097" s="4" t="s">
        <v>18322</v>
      </c>
      <c r="C4097" s="4" t="s">
        <v>464</v>
      </c>
      <c r="D4097" s="4">
        <v>35</v>
      </c>
      <c r="E4097" s="4" t="s">
        <v>18323</v>
      </c>
      <c r="F4097" s="4">
        <v>0.229387193918228</v>
      </c>
      <c r="G4097" s="4" t="s">
        <v>18324</v>
      </c>
    </row>
    <row r="4098" spans="1:7">
      <c r="A4098" s="4" t="s">
        <v>14105</v>
      </c>
      <c r="B4098" s="4" t="s">
        <v>14106</v>
      </c>
      <c r="C4098" s="4" t="s">
        <v>464</v>
      </c>
      <c r="D4098" s="4">
        <v>35</v>
      </c>
      <c r="E4098" s="4" t="s">
        <v>14107</v>
      </c>
      <c r="F4098" s="4">
        <v>0.229387193918228</v>
      </c>
      <c r="G4098" s="4" t="s">
        <v>14108</v>
      </c>
    </row>
    <row r="4099" spans="1:7">
      <c r="A4099" s="4" t="s">
        <v>20485</v>
      </c>
      <c r="B4099" s="4" t="s">
        <v>20486</v>
      </c>
      <c r="C4099" s="4" t="s">
        <v>464</v>
      </c>
      <c r="D4099" s="4">
        <v>35</v>
      </c>
      <c r="E4099" s="4" t="s">
        <v>20487</v>
      </c>
      <c r="F4099" s="4">
        <v>0.229387193918228</v>
      </c>
      <c r="G4099" s="4" t="s">
        <v>20488</v>
      </c>
    </row>
    <row r="4100" spans="1:7">
      <c r="A4100" s="4" t="s">
        <v>12665</v>
      </c>
      <c r="B4100" s="4" t="s">
        <v>12666</v>
      </c>
      <c r="C4100" s="4" t="s">
        <v>464</v>
      </c>
      <c r="D4100" s="4">
        <v>35</v>
      </c>
      <c r="E4100" s="4" t="s">
        <v>12667</v>
      </c>
      <c r="F4100" s="4">
        <v>0.229387193918228</v>
      </c>
      <c r="G4100" s="4" t="s">
        <v>12668</v>
      </c>
    </row>
    <row r="4101" spans="1:7">
      <c r="A4101" s="4" t="s">
        <v>47624</v>
      </c>
      <c r="B4101" s="4" t="s">
        <v>47625</v>
      </c>
      <c r="C4101" s="4" t="s">
        <v>464</v>
      </c>
      <c r="D4101" s="4">
        <v>35</v>
      </c>
      <c r="E4101" s="4" t="s">
        <v>47626</v>
      </c>
      <c r="F4101" s="4">
        <v>0.229387193918228</v>
      </c>
      <c r="G4101" s="4" t="s">
        <v>47627</v>
      </c>
    </row>
    <row r="4102" spans="1:7">
      <c r="A4102" s="4" t="s">
        <v>18317</v>
      </c>
      <c r="B4102" s="4" t="s">
        <v>18318</v>
      </c>
      <c r="C4102" s="4" t="s">
        <v>464</v>
      </c>
      <c r="D4102" s="4">
        <v>34</v>
      </c>
      <c r="E4102" s="4" t="s">
        <v>18319</v>
      </c>
      <c r="F4102" s="4">
        <v>0.229387193918228</v>
      </c>
      <c r="G4102" s="4" t="s">
        <v>18320</v>
      </c>
    </row>
    <row r="4103" spans="1:7">
      <c r="A4103" s="4" t="s">
        <v>15291</v>
      </c>
      <c r="B4103" s="4" t="s">
        <v>15292</v>
      </c>
      <c r="C4103" s="4" t="s">
        <v>464</v>
      </c>
      <c r="D4103" s="4">
        <v>34</v>
      </c>
      <c r="E4103" s="4" t="s">
        <v>15293</v>
      </c>
      <c r="F4103" s="4">
        <v>0.229387193918228</v>
      </c>
      <c r="G4103" s="4" t="s">
        <v>15294</v>
      </c>
    </row>
    <row r="4104" spans="1:7">
      <c r="A4104" s="4" t="s">
        <v>38448</v>
      </c>
      <c r="B4104" s="4" t="s">
        <v>38449</v>
      </c>
      <c r="C4104" s="4" t="s">
        <v>464</v>
      </c>
      <c r="D4104" s="4">
        <v>34</v>
      </c>
      <c r="E4104" s="4" t="s">
        <v>38450</v>
      </c>
      <c r="F4104" s="4">
        <v>0.229387193918228</v>
      </c>
      <c r="G4104" s="4" t="s">
        <v>38451</v>
      </c>
    </row>
    <row r="4105" spans="1:7">
      <c r="A4105" s="4" t="s">
        <v>16826</v>
      </c>
      <c r="B4105" s="4" t="s">
        <v>16827</v>
      </c>
      <c r="C4105" s="4" t="s">
        <v>464</v>
      </c>
      <c r="D4105" s="4">
        <v>34</v>
      </c>
      <c r="E4105" s="4" t="s">
        <v>16828</v>
      </c>
      <c r="F4105" s="4">
        <v>0.229387193918228</v>
      </c>
      <c r="G4105" s="4" t="s">
        <v>16829</v>
      </c>
    </row>
    <row r="4106" spans="1:7">
      <c r="A4106" s="4" t="s">
        <v>40942</v>
      </c>
      <c r="B4106" s="4" t="s">
        <v>40943</v>
      </c>
      <c r="C4106" s="4" t="s">
        <v>464</v>
      </c>
      <c r="D4106" s="4">
        <v>34</v>
      </c>
      <c r="E4106" s="4" t="s">
        <v>40944</v>
      </c>
      <c r="F4106" s="4">
        <v>0.229387193918228</v>
      </c>
      <c r="G4106" s="4" t="s">
        <v>40945</v>
      </c>
    </row>
    <row r="4107" spans="1:7">
      <c r="A4107" s="4" t="s">
        <v>13097</v>
      </c>
      <c r="B4107" s="4" t="s">
        <v>13098</v>
      </c>
      <c r="C4107" s="4" t="s">
        <v>464</v>
      </c>
      <c r="D4107" s="4">
        <v>34</v>
      </c>
      <c r="E4107" s="4" t="s">
        <v>13099</v>
      </c>
      <c r="F4107" s="4">
        <v>0.229387193918228</v>
      </c>
      <c r="G4107" s="4" t="s">
        <v>13100</v>
      </c>
    </row>
    <row r="4108" spans="1:7">
      <c r="A4108" s="4" t="s">
        <v>7874</v>
      </c>
      <c r="B4108" s="4" t="s">
        <v>7875</v>
      </c>
      <c r="C4108" s="4" t="s">
        <v>464</v>
      </c>
      <c r="D4108" s="4">
        <v>34</v>
      </c>
      <c r="E4108" s="4" t="s">
        <v>7876</v>
      </c>
      <c r="F4108" s="4">
        <v>0.229387193918228</v>
      </c>
      <c r="G4108" s="4" t="s">
        <v>7877</v>
      </c>
    </row>
    <row r="4109" spans="1:7">
      <c r="A4109" s="4" t="s">
        <v>9881</v>
      </c>
      <c r="B4109" s="4" t="s">
        <v>9882</v>
      </c>
      <c r="C4109" s="4" t="s">
        <v>464</v>
      </c>
      <c r="D4109" s="4">
        <v>34</v>
      </c>
      <c r="E4109" s="4" t="s">
        <v>9883</v>
      </c>
      <c r="F4109" s="4">
        <v>0.229387193918228</v>
      </c>
      <c r="G4109" s="4" t="s">
        <v>9884</v>
      </c>
    </row>
    <row r="4110" spans="1:7">
      <c r="A4110" s="4" t="s">
        <v>23708</v>
      </c>
      <c r="B4110" s="4" t="s">
        <v>23709</v>
      </c>
      <c r="C4110" s="4" t="s">
        <v>464</v>
      </c>
      <c r="D4110" s="4">
        <v>34</v>
      </c>
      <c r="E4110" s="4" t="s">
        <v>23710</v>
      </c>
      <c r="F4110" s="4">
        <v>0.229387193918228</v>
      </c>
      <c r="G4110" s="4" t="s">
        <v>23711</v>
      </c>
    </row>
    <row r="4111" spans="1:7">
      <c r="A4111" s="4" t="s">
        <v>16115</v>
      </c>
      <c r="B4111" s="4" t="s">
        <v>16116</v>
      </c>
      <c r="C4111" s="4" t="s">
        <v>464</v>
      </c>
      <c r="D4111" s="4">
        <v>34</v>
      </c>
      <c r="E4111" s="4" t="s">
        <v>16117</v>
      </c>
      <c r="F4111" s="4">
        <v>0.229387193918228</v>
      </c>
      <c r="G4111" s="4" t="s">
        <v>16118</v>
      </c>
    </row>
    <row r="4112" spans="1:7">
      <c r="A4112" s="4" t="s">
        <v>4711</v>
      </c>
      <c r="B4112" s="4" t="s">
        <v>4712</v>
      </c>
      <c r="C4112" s="4" t="s">
        <v>464</v>
      </c>
      <c r="D4112" s="4">
        <v>34</v>
      </c>
      <c r="E4112" s="4" t="s">
        <v>4713</v>
      </c>
      <c r="F4112" s="4">
        <v>0.229387193918228</v>
      </c>
      <c r="G4112" s="4" t="s">
        <v>4714</v>
      </c>
    </row>
    <row r="4113" spans="1:7">
      <c r="A4113" s="4" t="s">
        <v>22253</v>
      </c>
      <c r="B4113" s="4" t="s">
        <v>22254</v>
      </c>
      <c r="C4113" s="4" t="s">
        <v>464</v>
      </c>
      <c r="D4113" s="4">
        <v>34</v>
      </c>
      <c r="E4113" s="4" t="s">
        <v>22255</v>
      </c>
      <c r="F4113" s="4">
        <v>0.229387193918228</v>
      </c>
      <c r="G4113" s="4" t="s">
        <v>22256</v>
      </c>
    </row>
    <row r="4114" spans="1:7">
      <c r="A4114" s="4" t="s">
        <v>6671</v>
      </c>
      <c r="B4114" s="4" t="s">
        <v>6672</v>
      </c>
      <c r="C4114" s="4" t="s">
        <v>464</v>
      </c>
      <c r="D4114" s="4">
        <v>34</v>
      </c>
      <c r="E4114" s="4" t="s">
        <v>6673</v>
      </c>
      <c r="F4114" s="4">
        <v>0.229387193918228</v>
      </c>
      <c r="G4114" s="4" t="s">
        <v>6674</v>
      </c>
    </row>
    <row r="4115" spans="1:7">
      <c r="A4115" s="4" t="s">
        <v>49103</v>
      </c>
      <c r="B4115" s="4" t="s">
        <v>49104</v>
      </c>
      <c r="C4115" s="4" t="s">
        <v>464</v>
      </c>
      <c r="D4115" s="4">
        <v>34</v>
      </c>
      <c r="E4115" s="4" t="s">
        <v>49105</v>
      </c>
      <c r="F4115" s="4">
        <v>0.229387193918228</v>
      </c>
      <c r="G4115" s="4" t="s">
        <v>49106</v>
      </c>
    </row>
    <row r="4116" spans="1:7">
      <c r="A4116" s="4" t="s">
        <v>13606</v>
      </c>
      <c r="B4116" s="4" t="s">
        <v>13607</v>
      </c>
      <c r="C4116" s="4" t="s">
        <v>464</v>
      </c>
      <c r="D4116" s="4">
        <v>34</v>
      </c>
      <c r="E4116" s="4" t="s">
        <v>13608</v>
      </c>
      <c r="F4116" s="4">
        <v>0.229387193918228</v>
      </c>
      <c r="G4116" s="4" t="s">
        <v>13609</v>
      </c>
    </row>
    <row r="4117" spans="1:7">
      <c r="A4117" s="4" t="s">
        <v>11904</v>
      </c>
      <c r="B4117" s="4" t="s">
        <v>11905</v>
      </c>
      <c r="C4117" s="4" t="s">
        <v>464</v>
      </c>
      <c r="D4117" s="4">
        <v>34</v>
      </c>
      <c r="E4117" s="4" t="s">
        <v>11906</v>
      </c>
      <c r="F4117" s="4">
        <v>0.229387193918228</v>
      </c>
      <c r="G4117" s="4" t="s">
        <v>11907</v>
      </c>
    </row>
    <row r="4118" spans="1:7">
      <c r="A4118" s="4" t="s">
        <v>19966</v>
      </c>
      <c r="B4118" s="4" t="s">
        <v>19967</v>
      </c>
      <c r="C4118" s="4" t="s">
        <v>464</v>
      </c>
      <c r="D4118" s="4">
        <v>34</v>
      </c>
      <c r="E4118" s="4" t="s">
        <v>19968</v>
      </c>
      <c r="F4118" s="4">
        <v>0.229387193918228</v>
      </c>
      <c r="G4118" s="4" t="s">
        <v>19969</v>
      </c>
    </row>
    <row r="4119" spans="1:7">
      <c r="A4119" s="4" t="s">
        <v>34199</v>
      </c>
      <c r="B4119" s="4" t="s">
        <v>34200</v>
      </c>
      <c r="C4119" s="4" t="s">
        <v>464</v>
      </c>
      <c r="D4119" s="4">
        <v>34</v>
      </c>
      <c r="E4119" s="4" t="s">
        <v>34201</v>
      </c>
      <c r="F4119" s="4">
        <v>0.229387193918228</v>
      </c>
      <c r="G4119" s="4" t="s">
        <v>34202</v>
      </c>
    </row>
    <row r="4120" spans="1:7">
      <c r="A4120" s="4" t="s">
        <v>14160</v>
      </c>
      <c r="B4120" s="4" t="s">
        <v>14161</v>
      </c>
      <c r="C4120" s="4" t="s">
        <v>464</v>
      </c>
      <c r="D4120" s="4">
        <v>34</v>
      </c>
      <c r="E4120" s="4" t="s">
        <v>14162</v>
      </c>
      <c r="F4120" s="4">
        <v>0.229387193918228</v>
      </c>
      <c r="G4120" s="4" t="s">
        <v>14163</v>
      </c>
    </row>
    <row r="4121" spans="1:7">
      <c r="A4121" s="4" t="s">
        <v>22281</v>
      </c>
      <c r="B4121" s="4" t="s">
        <v>22282</v>
      </c>
      <c r="C4121" s="4" t="s">
        <v>464</v>
      </c>
      <c r="D4121" s="4">
        <v>34</v>
      </c>
      <c r="E4121" s="4" t="s">
        <v>22283</v>
      </c>
      <c r="F4121" s="4">
        <v>0.229387193918228</v>
      </c>
      <c r="G4121" s="4" t="s">
        <v>22284</v>
      </c>
    </row>
    <row r="4122" spans="1:7">
      <c r="A4122" s="4" t="s">
        <v>2636</v>
      </c>
      <c r="B4122" s="4" t="s">
        <v>2637</v>
      </c>
      <c r="C4122" s="4" t="s">
        <v>464</v>
      </c>
      <c r="D4122" s="4">
        <v>33</v>
      </c>
      <c r="E4122" s="4" t="s">
        <v>2638</v>
      </c>
      <c r="F4122" s="4">
        <v>0.229387193918228</v>
      </c>
      <c r="G4122" s="4" t="s">
        <v>2639</v>
      </c>
    </row>
    <row r="4123" spans="1:7">
      <c r="A4123" s="4" t="s">
        <v>24252</v>
      </c>
      <c r="B4123" s="4" t="s">
        <v>24253</v>
      </c>
      <c r="C4123" s="4" t="s">
        <v>464</v>
      </c>
      <c r="D4123" s="4">
        <v>33</v>
      </c>
      <c r="E4123" s="4" t="s">
        <v>24254</v>
      </c>
      <c r="F4123" s="4">
        <v>0.229387193918228</v>
      </c>
      <c r="G4123" s="4" t="s">
        <v>24255</v>
      </c>
    </row>
    <row r="4124" spans="1:7">
      <c r="A4124" s="4" t="s">
        <v>13374</v>
      </c>
      <c r="B4124" s="4" t="s">
        <v>13375</v>
      </c>
      <c r="C4124" s="4" t="s">
        <v>464</v>
      </c>
      <c r="D4124" s="4">
        <v>33</v>
      </c>
      <c r="E4124" s="4" t="s">
        <v>13376</v>
      </c>
      <c r="F4124" s="4">
        <v>0.229387193918228</v>
      </c>
      <c r="G4124" s="4" t="s">
        <v>13377</v>
      </c>
    </row>
    <row r="4125" spans="1:7">
      <c r="A4125" s="4" t="s">
        <v>33460</v>
      </c>
      <c r="B4125" s="4" t="s">
        <v>33461</v>
      </c>
      <c r="C4125" s="4" t="s">
        <v>464</v>
      </c>
      <c r="D4125" s="4">
        <v>33</v>
      </c>
      <c r="E4125" s="4" t="s">
        <v>33462</v>
      </c>
      <c r="F4125" s="4">
        <v>0.229387193918228</v>
      </c>
      <c r="G4125" s="4" t="s">
        <v>33463</v>
      </c>
    </row>
    <row r="4126" spans="1:7">
      <c r="A4126" s="4" t="s">
        <v>42434</v>
      </c>
      <c r="B4126" s="4" t="s">
        <v>42435</v>
      </c>
      <c r="C4126" s="4" t="s">
        <v>464</v>
      </c>
      <c r="D4126" s="4">
        <v>33</v>
      </c>
      <c r="E4126" s="4" t="s">
        <v>42436</v>
      </c>
      <c r="F4126" s="4">
        <v>0.229387193918228</v>
      </c>
      <c r="G4126" s="4" t="s">
        <v>42437</v>
      </c>
    </row>
    <row r="4127" spans="1:7">
      <c r="A4127" s="4" t="s">
        <v>6949</v>
      </c>
      <c r="B4127" s="4" t="s">
        <v>6950</v>
      </c>
      <c r="C4127" s="4" t="s">
        <v>464</v>
      </c>
      <c r="D4127" s="4">
        <v>33</v>
      </c>
      <c r="E4127" s="4" t="s">
        <v>6951</v>
      </c>
      <c r="F4127" s="4">
        <v>0.229387193918228</v>
      </c>
      <c r="G4127" s="4" t="s">
        <v>6952</v>
      </c>
    </row>
    <row r="4128" spans="1:7">
      <c r="A4128" s="4" t="s">
        <v>19764</v>
      </c>
      <c r="B4128" s="4" t="s">
        <v>19765</v>
      </c>
      <c r="C4128" s="4" t="s">
        <v>464</v>
      </c>
      <c r="D4128" s="4">
        <v>33</v>
      </c>
      <c r="E4128" s="4" t="s">
        <v>19766</v>
      </c>
      <c r="F4128" s="4">
        <v>0.229387193918228</v>
      </c>
      <c r="G4128" s="4" t="s">
        <v>19767</v>
      </c>
    </row>
    <row r="4129" spans="1:7">
      <c r="A4129" s="4" t="s">
        <v>4310</v>
      </c>
      <c r="B4129" s="4" t="s">
        <v>4310</v>
      </c>
      <c r="C4129" s="4" t="s">
        <v>464</v>
      </c>
      <c r="D4129" s="4">
        <v>33</v>
      </c>
      <c r="E4129" s="4" t="s">
        <v>4311</v>
      </c>
      <c r="F4129" s="4">
        <v>0.229387193918228</v>
      </c>
      <c r="G4129" s="4" t="s">
        <v>4312</v>
      </c>
    </row>
    <row r="4130" spans="1:7">
      <c r="A4130" s="4" t="s">
        <v>30917</v>
      </c>
      <c r="B4130" s="4" t="s">
        <v>30918</v>
      </c>
      <c r="C4130" s="4" t="s">
        <v>464</v>
      </c>
      <c r="D4130" s="4">
        <v>33</v>
      </c>
      <c r="E4130" s="4" t="s">
        <v>30919</v>
      </c>
      <c r="F4130" s="4">
        <v>0.229387193918228</v>
      </c>
      <c r="G4130" s="4" t="s">
        <v>30920</v>
      </c>
    </row>
    <row r="4131" spans="1:7">
      <c r="A4131" s="4" t="s">
        <v>5614</v>
      </c>
      <c r="B4131" s="4" t="s">
        <v>5615</v>
      </c>
      <c r="C4131" s="4" t="s">
        <v>464</v>
      </c>
      <c r="D4131" s="4">
        <v>33</v>
      </c>
      <c r="E4131" s="4" t="s">
        <v>5616</v>
      </c>
      <c r="F4131" s="4">
        <v>0.229387193918228</v>
      </c>
      <c r="G4131" s="4" t="s">
        <v>5617</v>
      </c>
    </row>
    <row r="4132" spans="1:7">
      <c r="A4132" s="4" t="s">
        <v>8751</v>
      </c>
      <c r="B4132" s="4" t="s">
        <v>8752</v>
      </c>
      <c r="C4132" s="4" t="s">
        <v>464</v>
      </c>
      <c r="D4132" s="4">
        <v>33</v>
      </c>
      <c r="E4132" s="4" t="s">
        <v>8753</v>
      </c>
      <c r="F4132" s="4">
        <v>0.229387193918228</v>
      </c>
      <c r="G4132" s="4" t="s">
        <v>8754</v>
      </c>
    </row>
    <row r="4133" spans="1:7">
      <c r="A4133" s="4" t="s">
        <v>8619</v>
      </c>
      <c r="B4133" s="4" t="s">
        <v>8620</v>
      </c>
      <c r="C4133" s="4" t="s">
        <v>464</v>
      </c>
      <c r="D4133" s="4">
        <v>33</v>
      </c>
      <c r="E4133" s="4" t="s">
        <v>8621</v>
      </c>
      <c r="F4133" s="4">
        <v>0.229387193918228</v>
      </c>
      <c r="G4133" s="4" t="s">
        <v>8622</v>
      </c>
    </row>
    <row r="4134" spans="1:7">
      <c r="A4134" s="4" t="s">
        <v>8141</v>
      </c>
      <c r="B4134" s="4" t="s">
        <v>8142</v>
      </c>
      <c r="C4134" s="4" t="s">
        <v>464</v>
      </c>
      <c r="D4134" s="4">
        <v>33</v>
      </c>
      <c r="E4134" s="4" t="s">
        <v>8143</v>
      </c>
      <c r="F4134" s="4">
        <v>0.229387193918228</v>
      </c>
      <c r="G4134" s="4" t="s">
        <v>8144</v>
      </c>
    </row>
    <row r="4135" spans="1:7">
      <c r="A4135" s="4" t="s">
        <v>8583</v>
      </c>
      <c r="B4135" s="4" t="s">
        <v>8584</v>
      </c>
      <c r="C4135" s="4" t="s">
        <v>464</v>
      </c>
      <c r="D4135" s="4">
        <v>33</v>
      </c>
      <c r="E4135" s="4" t="s">
        <v>8585</v>
      </c>
      <c r="F4135" s="4">
        <v>0.229387193918228</v>
      </c>
      <c r="G4135" s="4" t="s">
        <v>8586</v>
      </c>
    </row>
    <row r="4136" spans="1:7">
      <c r="A4136" s="4" t="s">
        <v>5721</v>
      </c>
      <c r="B4136" s="4" t="s">
        <v>5722</v>
      </c>
      <c r="C4136" s="4" t="s">
        <v>464</v>
      </c>
      <c r="D4136" s="4">
        <v>33</v>
      </c>
      <c r="E4136" s="4" t="s">
        <v>5723</v>
      </c>
      <c r="F4136" s="4">
        <v>0.229387193918228</v>
      </c>
      <c r="G4136" s="4" t="s">
        <v>5724</v>
      </c>
    </row>
    <row r="4137" spans="1:7">
      <c r="A4137" s="4" t="s">
        <v>27432</v>
      </c>
      <c r="B4137" s="4" t="s">
        <v>27433</v>
      </c>
      <c r="C4137" s="4" t="s">
        <v>464</v>
      </c>
      <c r="D4137" s="4">
        <v>33</v>
      </c>
      <c r="E4137" s="4" t="s">
        <v>27434</v>
      </c>
      <c r="F4137" s="4">
        <v>0.229387193918228</v>
      </c>
      <c r="G4137" s="4" t="s">
        <v>27435</v>
      </c>
    </row>
    <row r="4138" spans="1:7">
      <c r="A4138" s="4" t="s">
        <v>3224</v>
      </c>
      <c r="B4138" s="4" t="s">
        <v>3225</v>
      </c>
      <c r="C4138" s="4" t="s">
        <v>464</v>
      </c>
      <c r="D4138" s="4">
        <v>33</v>
      </c>
      <c r="E4138" s="4" t="s">
        <v>3226</v>
      </c>
      <c r="F4138" s="4">
        <v>0.229387193918228</v>
      </c>
      <c r="G4138" s="4" t="s">
        <v>3227</v>
      </c>
    </row>
    <row r="4139" spans="1:7">
      <c r="A4139" s="4" t="s">
        <v>16459</v>
      </c>
      <c r="B4139" s="4" t="s">
        <v>16460</v>
      </c>
      <c r="C4139" s="4" t="s">
        <v>464</v>
      </c>
      <c r="D4139" s="4">
        <v>33</v>
      </c>
      <c r="E4139" s="4" t="s">
        <v>16461</v>
      </c>
      <c r="F4139" s="4">
        <v>0.229387193918228</v>
      </c>
      <c r="G4139" s="4" t="s">
        <v>16462</v>
      </c>
    </row>
    <row r="4140" spans="1:7">
      <c r="A4140" s="4" t="s">
        <v>21595</v>
      </c>
      <c r="B4140" s="4" t="s">
        <v>21596</v>
      </c>
      <c r="C4140" s="4" t="s">
        <v>464</v>
      </c>
      <c r="D4140" s="4">
        <v>33</v>
      </c>
      <c r="E4140" s="4" t="s">
        <v>21597</v>
      </c>
      <c r="F4140" s="4">
        <v>0.229387193918228</v>
      </c>
      <c r="G4140" s="4" t="s">
        <v>21598</v>
      </c>
    </row>
    <row r="4141" spans="1:7">
      <c r="A4141" s="4" t="s">
        <v>5034</v>
      </c>
      <c r="B4141" s="4" t="s">
        <v>5035</v>
      </c>
      <c r="C4141" s="4" t="s">
        <v>464</v>
      </c>
      <c r="D4141" s="4">
        <v>32</v>
      </c>
      <c r="E4141" s="4" t="s">
        <v>5036</v>
      </c>
      <c r="F4141" s="4">
        <v>0.229387193918228</v>
      </c>
      <c r="G4141" s="4" t="s">
        <v>5037</v>
      </c>
    </row>
    <row r="4142" spans="1:7">
      <c r="A4142" s="4" t="s">
        <v>53355</v>
      </c>
      <c r="B4142" s="4" t="s">
        <v>53356</v>
      </c>
      <c r="C4142" s="4" t="s">
        <v>464</v>
      </c>
      <c r="D4142" s="4">
        <v>32</v>
      </c>
      <c r="E4142" s="4" t="s">
        <v>53357</v>
      </c>
      <c r="F4142" s="4">
        <v>0.229387193918228</v>
      </c>
      <c r="G4142" s="4" t="s">
        <v>53358</v>
      </c>
    </row>
    <row r="4143" spans="1:7">
      <c r="A4143" s="4" t="s">
        <v>6961</v>
      </c>
      <c r="B4143" s="4" t="s">
        <v>6962</v>
      </c>
      <c r="C4143" s="4" t="s">
        <v>464</v>
      </c>
      <c r="D4143" s="4">
        <v>32</v>
      </c>
      <c r="E4143" s="4" t="s">
        <v>6963</v>
      </c>
      <c r="F4143" s="4">
        <v>0.229387193918228</v>
      </c>
      <c r="G4143" s="4" t="s">
        <v>6964</v>
      </c>
    </row>
    <row r="4144" spans="1:7">
      <c r="A4144" s="4" t="s">
        <v>37704</v>
      </c>
      <c r="B4144" s="4" t="s">
        <v>37705</v>
      </c>
      <c r="C4144" s="4" t="s">
        <v>464</v>
      </c>
      <c r="D4144" s="4">
        <v>32</v>
      </c>
      <c r="E4144" s="4" t="s">
        <v>37706</v>
      </c>
      <c r="F4144" s="4">
        <v>0.229387193918228</v>
      </c>
      <c r="G4144" s="4" t="s">
        <v>37707</v>
      </c>
    </row>
    <row r="4145" spans="1:7">
      <c r="A4145" s="4" t="s">
        <v>4787</v>
      </c>
      <c r="B4145" s="4" t="s">
        <v>4788</v>
      </c>
      <c r="C4145" s="4" t="s">
        <v>464</v>
      </c>
      <c r="D4145" s="4">
        <v>32</v>
      </c>
      <c r="E4145" s="4" t="s">
        <v>4789</v>
      </c>
      <c r="F4145" s="4">
        <v>0.229387193918228</v>
      </c>
      <c r="G4145" s="4" t="s">
        <v>4790</v>
      </c>
    </row>
    <row r="4146" spans="1:7">
      <c r="A4146" s="4" t="s">
        <v>4556</v>
      </c>
      <c r="B4146" s="4" t="s">
        <v>4557</v>
      </c>
      <c r="C4146" s="4" t="s">
        <v>464</v>
      </c>
      <c r="D4146" s="4">
        <v>32</v>
      </c>
      <c r="E4146" s="4" t="s">
        <v>4558</v>
      </c>
      <c r="F4146" s="4">
        <v>0.229387193918228</v>
      </c>
      <c r="G4146" s="4" t="s">
        <v>4559</v>
      </c>
    </row>
    <row r="4147" spans="1:7">
      <c r="A4147" s="4" t="s">
        <v>6969</v>
      </c>
      <c r="B4147" s="4" t="s">
        <v>6970</v>
      </c>
      <c r="C4147" s="4" t="s">
        <v>464</v>
      </c>
      <c r="D4147" s="4">
        <v>32</v>
      </c>
      <c r="E4147" s="4" t="s">
        <v>6971</v>
      </c>
      <c r="F4147" s="4">
        <v>0.229387193918228</v>
      </c>
      <c r="G4147" s="4" t="s">
        <v>6972</v>
      </c>
    </row>
    <row r="4148" spans="1:7">
      <c r="A4148" s="4" t="s">
        <v>50430</v>
      </c>
      <c r="B4148" s="4" t="s">
        <v>50431</v>
      </c>
      <c r="C4148" s="4" t="s">
        <v>464</v>
      </c>
      <c r="D4148" s="4">
        <v>32</v>
      </c>
      <c r="E4148" s="4" t="s">
        <v>50432</v>
      </c>
      <c r="F4148" s="4">
        <v>0.229387193918228</v>
      </c>
      <c r="G4148" s="4" t="s">
        <v>50433</v>
      </c>
    </row>
    <row r="4149" spans="1:7">
      <c r="A4149" s="4" t="s">
        <v>9044</v>
      </c>
      <c r="B4149" s="4" t="s">
        <v>9045</v>
      </c>
      <c r="C4149" s="4" t="s">
        <v>464</v>
      </c>
      <c r="D4149" s="4">
        <v>32</v>
      </c>
      <c r="E4149" s="4" t="s">
        <v>9046</v>
      </c>
      <c r="F4149" s="4">
        <v>0.229387193918228</v>
      </c>
      <c r="G4149" s="4" t="s">
        <v>9047</v>
      </c>
    </row>
    <row r="4150" spans="1:7">
      <c r="A4150" s="4" t="s">
        <v>52500</v>
      </c>
      <c r="B4150" s="4" t="s">
        <v>52501</v>
      </c>
      <c r="C4150" s="4" t="s">
        <v>464</v>
      </c>
      <c r="D4150" s="4">
        <v>32</v>
      </c>
      <c r="E4150" s="4" t="s">
        <v>52502</v>
      </c>
      <c r="F4150" s="4">
        <v>0.229387193918228</v>
      </c>
      <c r="G4150" s="4" t="s">
        <v>52503</v>
      </c>
    </row>
    <row r="4151" spans="1:7">
      <c r="A4151" s="4" t="s">
        <v>5855</v>
      </c>
      <c r="B4151" s="4" t="s">
        <v>5856</v>
      </c>
      <c r="C4151" s="4" t="s">
        <v>464</v>
      </c>
      <c r="D4151" s="4">
        <v>32</v>
      </c>
      <c r="E4151" s="4" t="s">
        <v>5857</v>
      </c>
      <c r="F4151" s="4">
        <v>0.229387193918228</v>
      </c>
      <c r="G4151" s="4" t="s">
        <v>5858</v>
      </c>
    </row>
    <row r="4152" spans="1:7">
      <c r="A4152" s="4" t="s">
        <v>10646</v>
      </c>
      <c r="B4152" s="4" t="s">
        <v>10647</v>
      </c>
      <c r="C4152" s="4" t="s">
        <v>464</v>
      </c>
      <c r="D4152" s="4">
        <v>31</v>
      </c>
      <c r="E4152" s="4" t="s">
        <v>10648</v>
      </c>
      <c r="F4152" s="4">
        <v>0.229387193918228</v>
      </c>
      <c r="G4152" s="4" t="s">
        <v>10649</v>
      </c>
    </row>
    <row r="4153" spans="1:7">
      <c r="A4153" s="4" t="s">
        <v>27168</v>
      </c>
      <c r="B4153" s="4" t="s">
        <v>27169</v>
      </c>
      <c r="C4153" s="4" t="s">
        <v>464</v>
      </c>
      <c r="D4153" s="4">
        <v>31</v>
      </c>
      <c r="E4153" s="4" t="s">
        <v>27170</v>
      </c>
      <c r="F4153" s="4">
        <v>0.229387193918228</v>
      </c>
      <c r="G4153" s="4" t="s">
        <v>27171</v>
      </c>
    </row>
    <row r="4154" spans="1:7">
      <c r="A4154" s="4" t="s">
        <v>52504</v>
      </c>
      <c r="B4154" s="4" t="s">
        <v>52505</v>
      </c>
      <c r="C4154" s="4" t="s">
        <v>464</v>
      </c>
      <c r="D4154" s="4">
        <v>31</v>
      </c>
      <c r="E4154" s="4" t="s">
        <v>52506</v>
      </c>
      <c r="F4154" s="4">
        <v>0.229387193918228</v>
      </c>
      <c r="G4154" s="4" t="s">
        <v>52507</v>
      </c>
    </row>
    <row r="4155" spans="1:7">
      <c r="A4155" s="4" t="s">
        <v>8575</v>
      </c>
      <c r="B4155" s="4" t="s">
        <v>8576</v>
      </c>
      <c r="C4155" s="4" t="s">
        <v>464</v>
      </c>
      <c r="D4155" s="4">
        <v>31</v>
      </c>
      <c r="E4155" s="4" t="s">
        <v>8577</v>
      </c>
      <c r="F4155" s="4">
        <v>0.229387193918228</v>
      </c>
      <c r="G4155" s="4" t="s">
        <v>8578</v>
      </c>
    </row>
    <row r="4156" spans="1:7">
      <c r="A4156" s="4" t="s">
        <v>55911</v>
      </c>
      <c r="B4156" s="4" t="s">
        <v>55912</v>
      </c>
      <c r="C4156" s="4" t="s">
        <v>464</v>
      </c>
      <c r="D4156" s="4">
        <v>30</v>
      </c>
      <c r="E4156" s="4" t="s">
        <v>55913</v>
      </c>
      <c r="F4156" s="4">
        <v>0.229387193918228</v>
      </c>
      <c r="G4156" s="4" t="s">
        <v>55914</v>
      </c>
    </row>
    <row r="4157" spans="1:7">
      <c r="A4157" s="4" t="s">
        <v>16395</v>
      </c>
      <c r="B4157" s="4" t="s">
        <v>16396</v>
      </c>
      <c r="C4157" s="4" t="s">
        <v>464</v>
      </c>
      <c r="D4157" s="4">
        <v>30</v>
      </c>
      <c r="E4157" s="4" t="s">
        <v>16397</v>
      </c>
      <c r="F4157" s="4">
        <v>0.229387193918228</v>
      </c>
      <c r="G4157" s="4" t="s">
        <v>16398</v>
      </c>
    </row>
    <row r="4158" spans="1:7">
      <c r="A4158" s="4" t="s">
        <v>9144</v>
      </c>
      <c r="B4158" s="4" t="s">
        <v>9145</v>
      </c>
      <c r="C4158" s="4" t="s">
        <v>464</v>
      </c>
      <c r="D4158" s="4">
        <v>30</v>
      </c>
      <c r="E4158" s="4" t="s">
        <v>9146</v>
      </c>
      <c r="F4158" s="4">
        <v>0.229387193918228</v>
      </c>
      <c r="G4158" s="4" t="s">
        <v>9147</v>
      </c>
    </row>
    <row r="4159" spans="1:7">
      <c r="A4159" s="4" t="s">
        <v>9406</v>
      </c>
      <c r="B4159" s="4" t="s">
        <v>9407</v>
      </c>
      <c r="C4159" s="4" t="s">
        <v>464</v>
      </c>
      <c r="D4159" s="4">
        <v>30</v>
      </c>
      <c r="E4159" s="4" t="s">
        <v>9408</v>
      </c>
      <c r="F4159" s="4">
        <v>0.229387193918228</v>
      </c>
      <c r="G4159" s="4" t="s">
        <v>9409</v>
      </c>
    </row>
    <row r="4160" spans="1:7">
      <c r="A4160" s="4" t="s">
        <v>14544</v>
      </c>
      <c r="B4160" s="4" t="s">
        <v>14545</v>
      </c>
      <c r="C4160" s="4" t="s">
        <v>464</v>
      </c>
      <c r="D4160" s="4">
        <v>30</v>
      </c>
      <c r="E4160" s="4" t="s">
        <v>14546</v>
      </c>
      <c r="F4160" s="4">
        <v>0.229387193918228</v>
      </c>
      <c r="G4160" s="4" t="s">
        <v>14547</v>
      </c>
    </row>
    <row r="4161" spans="1:7">
      <c r="A4161" s="4" t="s">
        <v>4352</v>
      </c>
      <c r="B4161" s="4" t="s">
        <v>4353</v>
      </c>
      <c r="C4161" s="4" t="s">
        <v>464</v>
      </c>
      <c r="D4161" s="4">
        <v>30</v>
      </c>
      <c r="E4161" s="4" t="s">
        <v>4354</v>
      </c>
      <c r="F4161" s="4">
        <v>0.229387193918228</v>
      </c>
      <c r="G4161" s="4" t="s">
        <v>4355</v>
      </c>
    </row>
    <row r="4162" spans="1:7">
      <c r="A4162" s="4" t="s">
        <v>6042</v>
      </c>
      <c r="B4162" s="4" t="s">
        <v>6043</v>
      </c>
      <c r="C4162" s="4" t="s">
        <v>464</v>
      </c>
      <c r="D4162" s="4">
        <v>28</v>
      </c>
      <c r="E4162" s="4" t="s">
        <v>6044</v>
      </c>
      <c r="F4162" s="4">
        <v>0.229387193918228</v>
      </c>
      <c r="G4162" s="4" t="s">
        <v>6045</v>
      </c>
    </row>
    <row r="4163" spans="1:7">
      <c r="A4163" s="4" t="s">
        <v>3200</v>
      </c>
      <c r="B4163" s="4" t="s">
        <v>3201</v>
      </c>
      <c r="C4163" s="4" t="s">
        <v>464</v>
      </c>
      <c r="D4163" s="4">
        <v>28</v>
      </c>
      <c r="E4163" s="4" t="s">
        <v>3202</v>
      </c>
      <c r="F4163" s="4">
        <v>0.229387193918228</v>
      </c>
      <c r="G4163" s="4" t="s">
        <v>3203</v>
      </c>
    </row>
    <row r="4164" spans="1:7">
      <c r="A4164" s="4" t="s">
        <v>24020</v>
      </c>
      <c r="B4164" s="4" t="s">
        <v>24021</v>
      </c>
      <c r="C4164" s="4" t="s">
        <v>464</v>
      </c>
      <c r="D4164" s="4">
        <v>28</v>
      </c>
      <c r="E4164" s="4" t="s">
        <v>24022</v>
      </c>
      <c r="F4164" s="4">
        <v>0.229387193918228</v>
      </c>
      <c r="G4164" s="4" t="s">
        <v>24023</v>
      </c>
    </row>
    <row r="4165" spans="1:7">
      <c r="A4165" s="4" t="s">
        <v>34051</v>
      </c>
      <c r="B4165" s="4" t="s">
        <v>34052</v>
      </c>
      <c r="C4165" s="4" t="s">
        <v>464</v>
      </c>
      <c r="D4165" s="4">
        <v>28</v>
      </c>
      <c r="E4165" s="4" t="s">
        <v>34053</v>
      </c>
      <c r="F4165" s="4">
        <v>0.229387193918228</v>
      </c>
      <c r="G4165" s="4" t="s">
        <v>34054</v>
      </c>
    </row>
    <row r="4166" spans="1:7">
      <c r="A4166" s="4" t="s">
        <v>45424</v>
      </c>
      <c r="B4166" s="4" t="s">
        <v>45425</v>
      </c>
      <c r="C4166" s="4" t="s">
        <v>464</v>
      </c>
      <c r="D4166" s="4">
        <v>28</v>
      </c>
      <c r="E4166" s="4" t="s">
        <v>45426</v>
      </c>
      <c r="F4166" s="4">
        <v>0.229387193918228</v>
      </c>
      <c r="G4166" s="4" t="s">
        <v>45427</v>
      </c>
    </row>
    <row r="4167" spans="1:7">
      <c r="A4167" s="4" t="s">
        <v>9256</v>
      </c>
      <c r="B4167" s="4" t="s">
        <v>9257</v>
      </c>
      <c r="C4167" s="4" t="s">
        <v>464</v>
      </c>
      <c r="D4167" s="4">
        <v>27</v>
      </c>
      <c r="E4167" s="4" t="s">
        <v>9258</v>
      </c>
      <c r="F4167" s="4">
        <v>0.229387193918228</v>
      </c>
      <c r="G4167" s="4" t="s">
        <v>9259</v>
      </c>
    </row>
    <row r="4168" spans="1:7">
      <c r="A4168" s="4" t="s">
        <v>18449</v>
      </c>
      <c r="B4168" s="4" t="s">
        <v>18450</v>
      </c>
      <c r="C4168" s="4" t="s">
        <v>464</v>
      </c>
      <c r="D4168" s="4">
        <v>27</v>
      </c>
      <c r="E4168" s="4" t="s">
        <v>18451</v>
      </c>
      <c r="F4168" s="4">
        <v>0.229387193918228</v>
      </c>
      <c r="G4168" s="4" t="s">
        <v>18452</v>
      </c>
    </row>
    <row r="4169" spans="1:7">
      <c r="A4169" s="4" t="s">
        <v>27240</v>
      </c>
      <c r="B4169" s="4" t="s">
        <v>27241</v>
      </c>
      <c r="C4169" s="4" t="s">
        <v>464</v>
      </c>
      <c r="D4169" s="4">
        <v>26</v>
      </c>
      <c r="E4169" s="4" t="s">
        <v>27242</v>
      </c>
      <c r="F4169" s="4">
        <v>0.229387193918228</v>
      </c>
      <c r="G4169" s="4" t="s">
        <v>27243</v>
      </c>
    </row>
    <row r="4170" spans="1:7">
      <c r="A4170" s="4" t="s">
        <v>30897</v>
      </c>
      <c r="B4170" s="4" t="s">
        <v>30898</v>
      </c>
      <c r="C4170" s="4" t="s">
        <v>464</v>
      </c>
      <c r="D4170" s="4">
        <v>26</v>
      </c>
      <c r="E4170" s="4" t="s">
        <v>30899</v>
      </c>
      <c r="F4170" s="4">
        <v>0.229387193918228</v>
      </c>
      <c r="G4170" s="4" t="s">
        <v>30900</v>
      </c>
    </row>
    <row r="4171" spans="1:7">
      <c r="A4171" s="4" t="s">
        <v>17503</v>
      </c>
      <c r="B4171" s="4" t="s">
        <v>17504</v>
      </c>
      <c r="C4171" s="4" t="s">
        <v>464</v>
      </c>
      <c r="D4171" s="4">
        <v>26</v>
      </c>
      <c r="E4171" s="4" t="s">
        <v>17505</v>
      </c>
      <c r="F4171" s="4">
        <v>0.229387193918228</v>
      </c>
      <c r="G4171" s="4" t="s">
        <v>17506</v>
      </c>
    </row>
    <row r="4172" spans="1:7">
      <c r="A4172" s="4" t="s">
        <v>32040</v>
      </c>
      <c r="B4172" s="4" t="s">
        <v>32041</v>
      </c>
      <c r="C4172" s="4" t="s">
        <v>464</v>
      </c>
      <c r="D4172" s="4">
        <v>26</v>
      </c>
      <c r="E4172" s="4" t="s">
        <v>32042</v>
      </c>
      <c r="F4172" s="4">
        <v>0.229387193918228</v>
      </c>
      <c r="G4172" s="4" t="s">
        <v>32043</v>
      </c>
    </row>
    <row r="4173" spans="1:7">
      <c r="A4173" s="4" t="s">
        <v>7934</v>
      </c>
      <c r="B4173" s="4" t="s">
        <v>7935</v>
      </c>
      <c r="C4173" s="4" t="s">
        <v>464</v>
      </c>
      <c r="D4173" s="4">
        <v>26</v>
      </c>
      <c r="E4173" s="4" t="s">
        <v>7936</v>
      </c>
      <c r="F4173" s="4">
        <v>0.229387193918228</v>
      </c>
      <c r="G4173" s="4" t="s">
        <v>7937</v>
      </c>
    </row>
    <row r="4174" spans="1:7">
      <c r="A4174" s="4" t="s">
        <v>10988</v>
      </c>
      <c r="B4174" s="4" t="s">
        <v>10989</v>
      </c>
      <c r="C4174" s="4" t="s">
        <v>464</v>
      </c>
      <c r="D4174" s="4">
        <v>26</v>
      </c>
      <c r="E4174" s="4" t="s">
        <v>10990</v>
      </c>
      <c r="F4174" s="4">
        <v>0.229387193918228</v>
      </c>
      <c r="G4174" s="4" t="s">
        <v>10991</v>
      </c>
    </row>
    <row r="4175" spans="1:7">
      <c r="A4175" s="4" t="s">
        <v>8579</v>
      </c>
      <c r="B4175" s="4" t="s">
        <v>8580</v>
      </c>
      <c r="C4175" s="4" t="s">
        <v>464</v>
      </c>
      <c r="D4175" s="4">
        <v>24</v>
      </c>
      <c r="E4175" s="4" t="s">
        <v>8581</v>
      </c>
      <c r="F4175" s="4">
        <v>0.229387193918228</v>
      </c>
      <c r="G4175" s="4" t="s">
        <v>8582</v>
      </c>
    </row>
    <row r="4176" spans="1:7">
      <c r="A4176" s="4" t="s">
        <v>48376</v>
      </c>
      <c r="B4176" s="4" t="s">
        <v>48377</v>
      </c>
      <c r="C4176" s="4" t="s">
        <v>464</v>
      </c>
      <c r="D4176" s="4">
        <v>23</v>
      </c>
      <c r="E4176" s="4" t="s">
        <v>48378</v>
      </c>
      <c r="F4176" s="4">
        <v>0.229387193918228</v>
      </c>
      <c r="G4176" s="4" t="s">
        <v>48379</v>
      </c>
    </row>
    <row r="4177" spans="1:7">
      <c r="A4177" s="4" t="s">
        <v>33214</v>
      </c>
      <c r="B4177" s="4" t="s">
        <v>33215</v>
      </c>
      <c r="C4177" s="4" t="s">
        <v>551</v>
      </c>
      <c r="D4177" s="4">
        <v>20</v>
      </c>
      <c r="E4177" s="4" t="s">
        <v>33216</v>
      </c>
      <c r="F4177" s="4">
        <v>0.229387193918228</v>
      </c>
      <c r="G4177" s="4" t="s">
        <v>33217</v>
      </c>
    </row>
    <row r="4178" spans="1:7">
      <c r="A4178" s="4" t="s">
        <v>50758</v>
      </c>
      <c r="B4178" s="4" t="s">
        <v>50759</v>
      </c>
      <c r="C4178" s="4" t="s">
        <v>551</v>
      </c>
      <c r="D4178" s="4">
        <v>18</v>
      </c>
      <c r="E4178" s="4" t="s">
        <v>50760</v>
      </c>
      <c r="F4178" s="4">
        <v>0.229387193918228</v>
      </c>
      <c r="G4178" s="4" t="s">
        <v>50761</v>
      </c>
    </row>
    <row r="4179" spans="1:7">
      <c r="A4179" s="4" t="s">
        <v>53359</v>
      </c>
      <c r="B4179" s="4" t="s">
        <v>53360</v>
      </c>
      <c r="C4179" s="4" t="s">
        <v>464</v>
      </c>
      <c r="D4179" s="4">
        <v>16</v>
      </c>
      <c r="E4179" s="4" t="s">
        <v>53361</v>
      </c>
      <c r="F4179" s="4">
        <v>0.229387193918228</v>
      </c>
      <c r="G4179" s="4" t="s">
        <v>53362</v>
      </c>
    </row>
    <row r="4180" spans="1:7">
      <c r="A4180" s="4" t="s">
        <v>36189</v>
      </c>
      <c r="B4180" s="4" t="s">
        <v>36190</v>
      </c>
      <c r="C4180" s="4" t="s">
        <v>551</v>
      </c>
      <c r="D4180" s="4">
        <v>16</v>
      </c>
      <c r="E4180" s="4" t="s">
        <v>36191</v>
      </c>
      <c r="F4180" s="4">
        <v>0.229387193918228</v>
      </c>
      <c r="G4180" s="4" t="s">
        <v>36192</v>
      </c>
    </row>
    <row r="4181" spans="1:7">
      <c r="A4181" s="4" t="s">
        <v>4126</v>
      </c>
      <c r="B4181" s="4" t="s">
        <v>4127</v>
      </c>
      <c r="C4181" s="4" t="s">
        <v>551</v>
      </c>
      <c r="D4181" s="4">
        <v>16</v>
      </c>
      <c r="E4181" s="4" t="s">
        <v>4128</v>
      </c>
      <c r="F4181" s="4">
        <v>0.229387193918228</v>
      </c>
      <c r="G4181" s="4" t="s">
        <v>4129</v>
      </c>
    </row>
    <row r="4182" spans="1:7">
      <c r="A4182" s="4" t="s">
        <v>21563</v>
      </c>
      <c r="B4182" s="4" t="s">
        <v>21564</v>
      </c>
      <c r="C4182" s="4" t="s">
        <v>551</v>
      </c>
      <c r="D4182" s="4">
        <v>16</v>
      </c>
      <c r="E4182" s="4" t="s">
        <v>21565</v>
      </c>
      <c r="F4182" s="4">
        <v>0.229387193918228</v>
      </c>
      <c r="G4182" s="4" t="s">
        <v>21566</v>
      </c>
    </row>
    <row r="4183" spans="1:7">
      <c r="A4183" s="4" t="s">
        <v>10570</v>
      </c>
      <c r="B4183" s="4" t="s">
        <v>10571</v>
      </c>
      <c r="C4183" s="4" t="s">
        <v>551</v>
      </c>
      <c r="D4183" s="4">
        <v>15</v>
      </c>
      <c r="E4183" s="4" t="s">
        <v>10572</v>
      </c>
      <c r="F4183" s="4">
        <v>0.229387193918228</v>
      </c>
      <c r="G4183" s="4" t="s">
        <v>10573</v>
      </c>
    </row>
    <row r="4184" spans="1:7">
      <c r="A4184" s="4" t="s">
        <v>14252</v>
      </c>
      <c r="B4184" s="4" t="s">
        <v>14253</v>
      </c>
      <c r="C4184" s="4" t="s">
        <v>551</v>
      </c>
      <c r="D4184" s="4">
        <v>14</v>
      </c>
      <c r="E4184" s="4" t="s">
        <v>14254</v>
      </c>
      <c r="F4184" s="4">
        <v>0.229387193918228</v>
      </c>
      <c r="G4184" s="4" t="s">
        <v>14255</v>
      </c>
    </row>
    <row r="4185" spans="1:7">
      <c r="A4185" s="4" t="s">
        <v>20126</v>
      </c>
      <c r="B4185" s="4" t="s">
        <v>20127</v>
      </c>
      <c r="C4185" s="4" t="s">
        <v>551</v>
      </c>
      <c r="D4185" s="4">
        <v>14</v>
      </c>
      <c r="E4185" s="4" t="s">
        <v>20128</v>
      </c>
      <c r="F4185" s="4">
        <v>0.229387193918228</v>
      </c>
      <c r="G4185" s="4" t="s">
        <v>20129</v>
      </c>
    </row>
    <row r="4186" spans="1:7">
      <c r="A4186" s="4" t="s">
        <v>14648</v>
      </c>
      <c r="B4186" s="4" t="s">
        <v>14649</v>
      </c>
      <c r="C4186" s="4" t="s">
        <v>551</v>
      </c>
      <c r="D4186" s="4">
        <v>14</v>
      </c>
      <c r="E4186" s="4" t="s">
        <v>14650</v>
      </c>
      <c r="F4186" s="4">
        <v>0.229387193918228</v>
      </c>
      <c r="G4186" s="4" t="s">
        <v>14651</v>
      </c>
    </row>
    <row r="4187" spans="1:7">
      <c r="A4187" s="4" t="s">
        <v>20038</v>
      </c>
      <c r="B4187" s="4" t="s">
        <v>20039</v>
      </c>
      <c r="C4187" s="4" t="s">
        <v>551</v>
      </c>
      <c r="D4187" s="4">
        <v>14</v>
      </c>
      <c r="E4187" s="4" t="s">
        <v>20040</v>
      </c>
      <c r="F4187" s="4">
        <v>0.229387193918228</v>
      </c>
      <c r="G4187" s="4" t="s">
        <v>20041</v>
      </c>
    </row>
    <row r="4188" spans="1:7">
      <c r="A4188" s="4" t="s">
        <v>19224</v>
      </c>
      <c r="B4188" s="4" t="s">
        <v>19225</v>
      </c>
      <c r="C4188" s="4" t="s">
        <v>551</v>
      </c>
      <c r="D4188" s="4">
        <v>13</v>
      </c>
      <c r="E4188" s="4" t="s">
        <v>19226</v>
      </c>
      <c r="F4188" s="4">
        <v>0.229387193918228</v>
      </c>
      <c r="G4188" s="4" t="s">
        <v>19227</v>
      </c>
    </row>
    <row r="4189" spans="1:7">
      <c r="A4189" s="4" t="s">
        <v>14572</v>
      </c>
      <c r="B4189" s="4" t="s">
        <v>14573</v>
      </c>
      <c r="C4189" s="4" t="s">
        <v>551</v>
      </c>
      <c r="D4189" s="4">
        <v>13</v>
      </c>
      <c r="E4189" s="4" t="s">
        <v>14574</v>
      </c>
      <c r="F4189" s="4">
        <v>0.229387193918228</v>
      </c>
      <c r="G4189" s="4" t="s">
        <v>14575</v>
      </c>
    </row>
    <row r="4190" spans="1:7">
      <c r="A4190" s="4" t="s">
        <v>14688</v>
      </c>
      <c r="B4190" s="4" t="s">
        <v>14689</v>
      </c>
      <c r="C4190" s="4" t="s">
        <v>551</v>
      </c>
      <c r="D4190" s="4">
        <v>13</v>
      </c>
      <c r="E4190" s="4" t="s">
        <v>14690</v>
      </c>
      <c r="F4190" s="4">
        <v>0.229387193918228</v>
      </c>
      <c r="G4190" s="4" t="s">
        <v>14691</v>
      </c>
    </row>
    <row r="4191" spans="1:7">
      <c r="A4191" s="4" t="s">
        <v>16794</v>
      </c>
      <c r="B4191" s="4" t="s">
        <v>16795</v>
      </c>
      <c r="C4191" s="4" t="s">
        <v>551</v>
      </c>
      <c r="D4191" s="4">
        <v>13</v>
      </c>
      <c r="E4191" s="4" t="s">
        <v>16796</v>
      </c>
      <c r="F4191" s="4">
        <v>0.229387193918228</v>
      </c>
      <c r="G4191" s="4" t="s">
        <v>16797</v>
      </c>
    </row>
    <row r="4192" spans="1:7">
      <c r="A4192" s="4" t="s">
        <v>24646</v>
      </c>
      <c r="B4192" s="4" t="s">
        <v>24647</v>
      </c>
      <c r="C4192" s="4" t="s">
        <v>464</v>
      </c>
      <c r="D4192" s="4">
        <v>13</v>
      </c>
      <c r="E4192" s="4" t="s">
        <v>24648</v>
      </c>
      <c r="F4192" s="4">
        <v>0.229387193918228</v>
      </c>
      <c r="G4192" s="4" t="s">
        <v>24649</v>
      </c>
    </row>
    <row r="4193" spans="1:7">
      <c r="A4193" s="4" t="s">
        <v>15271</v>
      </c>
      <c r="B4193" s="4" t="s">
        <v>15272</v>
      </c>
      <c r="C4193" s="4" t="s">
        <v>464</v>
      </c>
      <c r="D4193" s="4">
        <v>46</v>
      </c>
      <c r="E4193" s="4" t="s">
        <v>15273</v>
      </c>
      <c r="F4193" s="4">
        <v>0.224408522248268</v>
      </c>
      <c r="G4193" s="4" t="s">
        <v>15274</v>
      </c>
    </row>
    <row r="4194" spans="1:7">
      <c r="A4194" s="4" t="s">
        <v>1989</v>
      </c>
      <c r="B4194" s="4" t="s">
        <v>1990</v>
      </c>
      <c r="C4194" s="4" t="s">
        <v>464</v>
      </c>
      <c r="D4194" s="4">
        <v>46</v>
      </c>
      <c r="E4194" s="4" t="s">
        <v>1991</v>
      </c>
      <c r="F4194" s="4">
        <v>0.224408522248268</v>
      </c>
      <c r="G4194" s="4" t="s">
        <v>1992</v>
      </c>
    </row>
    <row r="4195" spans="1:7">
      <c r="A4195" s="4" t="s">
        <v>21100</v>
      </c>
      <c r="B4195" s="4" t="s">
        <v>21101</v>
      </c>
      <c r="C4195" s="4" t="s">
        <v>464</v>
      </c>
      <c r="D4195" s="4">
        <v>41</v>
      </c>
      <c r="E4195" s="4" t="s">
        <v>21102</v>
      </c>
      <c r="F4195" s="4">
        <v>0.224408522248268</v>
      </c>
      <c r="G4195" s="4" t="s">
        <v>21103</v>
      </c>
    </row>
    <row r="4196" spans="1:7">
      <c r="A4196" s="4" t="s">
        <v>11700</v>
      </c>
      <c r="B4196" s="4" t="s">
        <v>11701</v>
      </c>
      <c r="C4196" s="4" t="s">
        <v>464</v>
      </c>
      <c r="D4196" s="4">
        <v>41</v>
      </c>
      <c r="E4196" s="4" t="s">
        <v>11702</v>
      </c>
      <c r="F4196" s="4">
        <v>0.224408522248268</v>
      </c>
      <c r="G4196" s="4" t="s">
        <v>11703</v>
      </c>
    </row>
    <row r="4197" spans="1:7">
      <c r="A4197" s="4" t="s">
        <v>21739</v>
      </c>
      <c r="B4197" s="4" t="s">
        <v>21740</v>
      </c>
      <c r="C4197" s="4" t="s">
        <v>464</v>
      </c>
      <c r="D4197" s="4">
        <v>38</v>
      </c>
      <c r="E4197" s="4" t="s">
        <v>21741</v>
      </c>
      <c r="F4197" s="4">
        <v>0.224408522248268</v>
      </c>
      <c r="G4197" s="4" t="s">
        <v>21742</v>
      </c>
    </row>
    <row r="4198" spans="1:7">
      <c r="A4198" s="4" t="s">
        <v>4356</v>
      </c>
      <c r="B4198" s="4" t="s">
        <v>4357</v>
      </c>
      <c r="C4198" s="4" t="s">
        <v>464</v>
      </c>
      <c r="D4198" s="4">
        <v>48</v>
      </c>
      <c r="E4198" s="4" t="s">
        <v>4358</v>
      </c>
      <c r="F4198" s="4">
        <v>0.200717076659203</v>
      </c>
      <c r="G4198" s="4" t="s">
        <v>4359</v>
      </c>
    </row>
    <row r="4199" spans="1:7">
      <c r="A4199" s="4" t="s">
        <v>7549</v>
      </c>
      <c r="B4199" s="4" t="s">
        <v>7550</v>
      </c>
      <c r="C4199" s="4" t="s">
        <v>464</v>
      </c>
      <c r="D4199" s="4">
        <v>48</v>
      </c>
      <c r="E4199" s="4" t="s">
        <v>7551</v>
      </c>
      <c r="F4199" s="4">
        <v>0.200717076659203</v>
      </c>
      <c r="G4199" s="4" t="s">
        <v>7552</v>
      </c>
    </row>
    <row r="4200" spans="1:7">
      <c r="A4200" s="4" t="s">
        <v>9096</v>
      </c>
      <c r="B4200" s="4" t="s">
        <v>9097</v>
      </c>
      <c r="C4200" s="4" t="s">
        <v>464</v>
      </c>
      <c r="D4200" s="4">
        <v>46</v>
      </c>
      <c r="E4200" s="4" t="s">
        <v>9098</v>
      </c>
      <c r="F4200" s="4">
        <v>0.200717076659203</v>
      </c>
      <c r="G4200" s="4" t="s">
        <v>9099</v>
      </c>
    </row>
    <row r="4201" spans="1:7">
      <c r="A4201" s="4" t="s">
        <v>46736</v>
      </c>
      <c r="B4201" s="4" t="s">
        <v>46737</v>
      </c>
      <c r="C4201" s="4" t="s">
        <v>464</v>
      </c>
      <c r="D4201" s="4">
        <v>45</v>
      </c>
      <c r="E4201" s="4" t="s">
        <v>46738</v>
      </c>
      <c r="F4201" s="4">
        <v>0.200717076659203</v>
      </c>
      <c r="G4201" s="4" t="s">
        <v>46739</v>
      </c>
    </row>
    <row r="4202" spans="1:7">
      <c r="A4202" s="4" t="s">
        <v>397</v>
      </c>
      <c r="B4202" s="4" t="s">
        <v>22293</v>
      </c>
      <c r="C4202" s="4" t="s">
        <v>464</v>
      </c>
      <c r="D4202" s="4">
        <v>45</v>
      </c>
      <c r="E4202" s="4" t="s">
        <v>22294</v>
      </c>
      <c r="F4202" s="4">
        <v>0.200717076659203</v>
      </c>
      <c r="G4202" s="4" t="s">
        <v>22295</v>
      </c>
    </row>
    <row r="4203" spans="1:7">
      <c r="A4203" s="4" t="s">
        <v>9104</v>
      </c>
      <c r="B4203" s="4" t="s">
        <v>9105</v>
      </c>
      <c r="C4203" s="4" t="s">
        <v>464</v>
      </c>
      <c r="D4203" s="4">
        <v>44</v>
      </c>
      <c r="E4203" s="4" t="s">
        <v>9106</v>
      </c>
      <c r="F4203" s="4">
        <v>0.200717076659203</v>
      </c>
      <c r="G4203" s="4" t="s">
        <v>9107</v>
      </c>
    </row>
    <row r="4204" spans="1:7">
      <c r="A4204" s="4" t="s">
        <v>7382</v>
      </c>
      <c r="B4204" s="4" t="s">
        <v>7383</v>
      </c>
      <c r="C4204" s="4" t="s">
        <v>464</v>
      </c>
      <c r="D4204" s="4">
        <v>40</v>
      </c>
      <c r="E4204" s="4" t="s">
        <v>7384</v>
      </c>
      <c r="F4204" s="4">
        <v>0.200717076659203</v>
      </c>
      <c r="G4204" s="4" t="s">
        <v>7385</v>
      </c>
    </row>
    <row r="4205" spans="1:7">
      <c r="A4205" s="4" t="s">
        <v>29666</v>
      </c>
      <c r="B4205" s="4" t="s">
        <v>29667</v>
      </c>
      <c r="C4205" s="4" t="s">
        <v>464</v>
      </c>
      <c r="D4205" s="4">
        <v>40</v>
      </c>
      <c r="E4205" s="4" t="s">
        <v>29668</v>
      </c>
      <c r="F4205" s="4">
        <v>0.200717076659203</v>
      </c>
      <c r="G4205" s="4" t="s">
        <v>29669</v>
      </c>
    </row>
    <row r="4206" spans="1:7">
      <c r="A4206" s="4" t="s">
        <v>4392</v>
      </c>
      <c r="B4206" s="4" t="s">
        <v>4393</v>
      </c>
      <c r="C4206" s="4" t="s">
        <v>464</v>
      </c>
      <c r="D4206" s="4">
        <v>39</v>
      </c>
      <c r="E4206" s="4" t="s">
        <v>4394</v>
      </c>
      <c r="F4206" s="4">
        <v>0.200717076659203</v>
      </c>
      <c r="G4206" s="4" t="s">
        <v>4395</v>
      </c>
    </row>
    <row r="4207" spans="1:7">
      <c r="A4207" s="4" t="s">
        <v>16403</v>
      </c>
      <c r="B4207" s="4" t="s">
        <v>16404</v>
      </c>
      <c r="C4207" s="4" t="s">
        <v>464</v>
      </c>
      <c r="D4207" s="4">
        <v>38</v>
      </c>
      <c r="E4207" s="4" t="s">
        <v>16405</v>
      </c>
      <c r="F4207" s="4">
        <v>0.200717076659203</v>
      </c>
      <c r="G4207" s="4" t="s">
        <v>16406</v>
      </c>
    </row>
    <row r="4208" spans="1:7">
      <c r="A4208" s="4" t="s">
        <v>28396</v>
      </c>
      <c r="B4208" s="4" t="s">
        <v>28397</v>
      </c>
      <c r="C4208" s="4" t="s">
        <v>464</v>
      </c>
      <c r="D4208" s="4">
        <v>38</v>
      </c>
      <c r="E4208" s="4" t="s">
        <v>28398</v>
      </c>
      <c r="F4208" s="4">
        <v>0.200717076659203</v>
      </c>
      <c r="G4208" s="4" t="s">
        <v>28399</v>
      </c>
    </row>
    <row r="4209" spans="1:7">
      <c r="A4209" s="4" t="s">
        <v>13554</v>
      </c>
      <c r="B4209" s="4" t="s">
        <v>13555</v>
      </c>
      <c r="C4209" s="4" t="s">
        <v>464</v>
      </c>
      <c r="D4209" s="4">
        <v>37</v>
      </c>
      <c r="E4209" s="4" t="s">
        <v>13556</v>
      </c>
      <c r="F4209" s="4">
        <v>0.200717076659203</v>
      </c>
      <c r="G4209" s="4" t="s">
        <v>13557</v>
      </c>
    </row>
    <row r="4210" spans="1:7">
      <c r="A4210" s="4" t="s">
        <v>12910</v>
      </c>
      <c r="B4210" s="4" t="s">
        <v>12911</v>
      </c>
      <c r="C4210" s="4" t="s">
        <v>464</v>
      </c>
      <c r="D4210" s="4">
        <v>37</v>
      </c>
      <c r="E4210" s="4" t="s">
        <v>12912</v>
      </c>
      <c r="F4210" s="4">
        <v>0.200717076659203</v>
      </c>
      <c r="G4210" s="4" t="s">
        <v>12913</v>
      </c>
    </row>
    <row r="4211" spans="1:7">
      <c r="A4211" s="4" t="s">
        <v>9076</v>
      </c>
      <c r="B4211" s="4" t="s">
        <v>9077</v>
      </c>
      <c r="C4211" s="4" t="s">
        <v>464</v>
      </c>
      <c r="D4211" s="4">
        <v>33</v>
      </c>
      <c r="E4211" s="4" t="s">
        <v>9078</v>
      </c>
      <c r="F4211" s="4">
        <v>0.200717076659203</v>
      </c>
      <c r="G4211" s="4" t="s">
        <v>9079</v>
      </c>
    </row>
    <row r="4212" spans="1:7">
      <c r="A4212" s="4" t="s">
        <v>28120</v>
      </c>
      <c r="B4212" s="4" t="s">
        <v>28121</v>
      </c>
      <c r="C4212" s="4" t="s">
        <v>551</v>
      </c>
      <c r="D4212" s="4">
        <v>18</v>
      </c>
      <c r="E4212" s="4" t="s">
        <v>28122</v>
      </c>
      <c r="F4212" s="4">
        <v>0.200717076659203</v>
      </c>
      <c r="G4212" s="4" t="s">
        <v>28123</v>
      </c>
    </row>
    <row r="4213" spans="1:7">
      <c r="A4213" s="4" t="s">
        <v>49654</v>
      </c>
      <c r="B4213" s="4" t="s">
        <v>49655</v>
      </c>
      <c r="C4213" s="4" t="s">
        <v>551</v>
      </c>
      <c r="D4213" s="4">
        <v>17</v>
      </c>
      <c r="E4213" s="4" t="s">
        <v>49656</v>
      </c>
      <c r="F4213" s="4">
        <v>0.200717076659203</v>
      </c>
      <c r="G4213" s="4" t="s">
        <v>49657</v>
      </c>
    </row>
    <row r="4214" spans="1:7">
      <c r="A4214" s="4" t="s">
        <v>55915</v>
      </c>
      <c r="B4214" s="4" t="s">
        <v>55916</v>
      </c>
      <c r="C4214" s="4" t="s">
        <v>551</v>
      </c>
      <c r="D4214" s="4">
        <v>12</v>
      </c>
      <c r="E4214" s="4" t="s">
        <v>55917</v>
      </c>
      <c r="F4214" s="4">
        <v>0.200717076659203</v>
      </c>
      <c r="G4214" s="4" t="s">
        <v>55918</v>
      </c>
    </row>
    <row r="4215" spans="1:7">
      <c r="A4215" s="4" t="s">
        <v>2222</v>
      </c>
      <c r="B4215" s="4" t="s">
        <v>2223</v>
      </c>
      <c r="C4215" s="4" t="s">
        <v>464</v>
      </c>
      <c r="D4215" s="4">
        <v>49</v>
      </c>
      <c r="E4215" s="4" t="s">
        <v>2224</v>
      </c>
      <c r="F4215" s="4">
        <v>0.173826083540916</v>
      </c>
      <c r="G4215" s="4" t="s">
        <v>2225</v>
      </c>
    </row>
    <row r="4216" spans="1:7">
      <c r="A4216" s="4" t="s">
        <v>9869</v>
      </c>
      <c r="B4216" s="4" t="s">
        <v>9870</v>
      </c>
      <c r="C4216" s="4" t="s">
        <v>464</v>
      </c>
      <c r="D4216" s="4">
        <v>48</v>
      </c>
      <c r="E4216" s="4" t="s">
        <v>9871</v>
      </c>
      <c r="F4216" s="4">
        <v>0.173826083540916</v>
      </c>
      <c r="G4216" s="4" t="s">
        <v>9872</v>
      </c>
    </row>
    <row r="4217" spans="1:7">
      <c r="A4217" s="4" t="s">
        <v>304</v>
      </c>
      <c r="B4217" s="4" t="s">
        <v>18769</v>
      </c>
      <c r="C4217" s="4" t="s">
        <v>464</v>
      </c>
      <c r="D4217" s="4">
        <v>48</v>
      </c>
      <c r="E4217" s="4" t="s">
        <v>18770</v>
      </c>
      <c r="F4217" s="4">
        <v>0.173826083540916</v>
      </c>
      <c r="G4217" s="4" t="s">
        <v>18771</v>
      </c>
    </row>
    <row r="4218" spans="1:7">
      <c r="A4218" s="4" t="s">
        <v>613</v>
      </c>
      <c r="B4218" s="4" t="s">
        <v>614</v>
      </c>
      <c r="C4218" s="4" t="s">
        <v>464</v>
      </c>
      <c r="D4218" s="4">
        <v>47</v>
      </c>
      <c r="E4218" s="4" t="s">
        <v>615</v>
      </c>
      <c r="F4218" s="4">
        <v>0.173826083540916</v>
      </c>
      <c r="G4218" s="4" t="s">
        <v>616</v>
      </c>
    </row>
    <row r="4219" spans="1:7">
      <c r="A4219" s="4" t="s">
        <v>15283</v>
      </c>
      <c r="B4219" s="4" t="s">
        <v>15284</v>
      </c>
      <c r="C4219" s="4" t="s">
        <v>464</v>
      </c>
      <c r="D4219" s="4">
        <v>46</v>
      </c>
      <c r="E4219" s="4" t="s">
        <v>15285</v>
      </c>
      <c r="F4219" s="4">
        <v>0.173826083540916</v>
      </c>
      <c r="G4219" s="4" t="s">
        <v>15286</v>
      </c>
    </row>
    <row r="4220" spans="1:7">
      <c r="A4220" s="4" t="s">
        <v>14344</v>
      </c>
      <c r="B4220" s="4" t="s">
        <v>14345</v>
      </c>
      <c r="C4220" s="4" t="s">
        <v>464</v>
      </c>
      <c r="D4220" s="4">
        <v>45</v>
      </c>
      <c r="E4220" s="4" t="s">
        <v>14346</v>
      </c>
      <c r="F4220" s="4">
        <v>0.173826083540916</v>
      </c>
      <c r="G4220" s="4" t="s">
        <v>14347</v>
      </c>
    </row>
    <row r="4221" spans="1:7">
      <c r="A4221" s="4" t="s">
        <v>4046</v>
      </c>
      <c r="B4221" s="4" t="s">
        <v>4047</v>
      </c>
      <c r="C4221" s="4" t="s">
        <v>464</v>
      </c>
      <c r="D4221" s="4">
        <v>45</v>
      </c>
      <c r="E4221" s="4" t="s">
        <v>4048</v>
      </c>
      <c r="F4221" s="4">
        <v>0.173826083540916</v>
      </c>
      <c r="G4221" s="4" t="s">
        <v>4049</v>
      </c>
    </row>
    <row r="4222" spans="1:7">
      <c r="A4222" s="4" t="s">
        <v>36713</v>
      </c>
      <c r="B4222" s="4" t="s">
        <v>36714</v>
      </c>
      <c r="C4222" s="4" t="s">
        <v>464</v>
      </c>
      <c r="D4222" s="4">
        <v>45</v>
      </c>
      <c r="E4222" s="4" t="s">
        <v>36715</v>
      </c>
      <c r="F4222" s="4">
        <v>0.173826083540916</v>
      </c>
      <c r="G4222" s="4" t="s">
        <v>36716</v>
      </c>
    </row>
    <row r="4223" spans="1:7">
      <c r="A4223" s="4" t="s">
        <v>341</v>
      </c>
      <c r="B4223" s="4" t="s">
        <v>13164</v>
      </c>
      <c r="C4223" s="4" t="s">
        <v>464</v>
      </c>
      <c r="D4223" s="4">
        <v>45</v>
      </c>
      <c r="E4223" s="4" t="s">
        <v>13165</v>
      </c>
      <c r="F4223" s="4">
        <v>0.173826083540916</v>
      </c>
      <c r="G4223" s="4" t="s">
        <v>13166</v>
      </c>
    </row>
    <row r="4224" spans="1:7">
      <c r="A4224" s="4" t="s">
        <v>424</v>
      </c>
      <c r="B4224" s="4" t="s">
        <v>20981</v>
      </c>
      <c r="C4224" s="4" t="s">
        <v>464</v>
      </c>
      <c r="D4224" s="4">
        <v>44</v>
      </c>
      <c r="E4224" s="4" t="s">
        <v>20982</v>
      </c>
      <c r="F4224" s="4">
        <v>0.173826083540916</v>
      </c>
      <c r="G4224" s="4" t="s">
        <v>20983</v>
      </c>
    </row>
    <row r="4225" spans="1:7">
      <c r="A4225" s="4" t="s">
        <v>14388</v>
      </c>
      <c r="B4225" s="4" t="s">
        <v>14389</v>
      </c>
      <c r="C4225" s="4" t="s">
        <v>464</v>
      </c>
      <c r="D4225" s="4">
        <v>43</v>
      </c>
      <c r="E4225" s="4" t="s">
        <v>14390</v>
      </c>
      <c r="F4225" s="4">
        <v>0.173826083540916</v>
      </c>
      <c r="G4225" s="4" t="s">
        <v>14391</v>
      </c>
    </row>
    <row r="4226" spans="1:7">
      <c r="A4226" s="4" t="s">
        <v>38531</v>
      </c>
      <c r="B4226" s="4" t="s">
        <v>38532</v>
      </c>
      <c r="C4226" s="4" t="s">
        <v>464</v>
      </c>
      <c r="D4226" s="4">
        <v>43</v>
      </c>
      <c r="E4226" s="4" t="s">
        <v>38533</v>
      </c>
      <c r="F4226" s="4">
        <v>0.173826083540916</v>
      </c>
      <c r="G4226" s="4" t="s">
        <v>38534</v>
      </c>
    </row>
    <row r="4227" spans="1:7">
      <c r="A4227" s="4" t="s">
        <v>5515</v>
      </c>
      <c r="B4227" s="4" t="s">
        <v>5516</v>
      </c>
      <c r="C4227" s="4" t="s">
        <v>464</v>
      </c>
      <c r="D4227" s="4">
        <v>42</v>
      </c>
      <c r="E4227" s="4" t="s">
        <v>5517</v>
      </c>
      <c r="F4227" s="4">
        <v>0.173826083540916</v>
      </c>
      <c r="G4227" s="4" t="s">
        <v>5518</v>
      </c>
    </row>
    <row r="4228" spans="1:7">
      <c r="A4228" s="4" t="s">
        <v>3044</v>
      </c>
      <c r="B4228" s="4" t="s">
        <v>3045</v>
      </c>
      <c r="C4228" s="4" t="s">
        <v>464</v>
      </c>
      <c r="D4228" s="4">
        <v>42</v>
      </c>
      <c r="E4228" s="4" t="s">
        <v>3046</v>
      </c>
      <c r="F4228" s="4">
        <v>0.173826083540916</v>
      </c>
      <c r="G4228" s="4" t="s">
        <v>3047</v>
      </c>
    </row>
    <row r="4229" spans="1:7">
      <c r="A4229" s="4" t="s">
        <v>17734</v>
      </c>
      <c r="B4229" s="4" t="s">
        <v>17735</v>
      </c>
      <c r="C4229" s="4" t="s">
        <v>464</v>
      </c>
      <c r="D4229" s="4">
        <v>42</v>
      </c>
      <c r="E4229" s="4" t="s">
        <v>17736</v>
      </c>
      <c r="F4229" s="4">
        <v>0.173826083540916</v>
      </c>
      <c r="G4229" s="4" t="s">
        <v>17737</v>
      </c>
    </row>
    <row r="4230" spans="1:7">
      <c r="A4230" s="4" t="s">
        <v>22960</v>
      </c>
      <c r="B4230" s="4" t="s">
        <v>22961</v>
      </c>
      <c r="C4230" s="4" t="s">
        <v>464</v>
      </c>
      <c r="D4230" s="4">
        <v>41</v>
      </c>
      <c r="E4230" s="4" t="s">
        <v>22962</v>
      </c>
      <c r="F4230" s="4">
        <v>0.173826083540916</v>
      </c>
      <c r="G4230" s="4" t="s">
        <v>22963</v>
      </c>
    </row>
    <row r="4231" spans="1:7">
      <c r="A4231" s="4" t="s">
        <v>52632</v>
      </c>
      <c r="B4231" s="4" t="s">
        <v>52633</v>
      </c>
      <c r="C4231" s="4" t="s">
        <v>464</v>
      </c>
      <c r="D4231" s="4">
        <v>41</v>
      </c>
      <c r="E4231" s="4" t="s">
        <v>52634</v>
      </c>
      <c r="F4231" s="4">
        <v>0.173826083540916</v>
      </c>
      <c r="G4231" s="4" t="s">
        <v>52635</v>
      </c>
    </row>
    <row r="4232" spans="1:7">
      <c r="A4232" s="4" t="s">
        <v>13322</v>
      </c>
      <c r="B4232" s="4" t="s">
        <v>13323</v>
      </c>
      <c r="C4232" s="4" t="s">
        <v>464</v>
      </c>
      <c r="D4232" s="4">
        <v>41</v>
      </c>
      <c r="E4232" s="4" t="s">
        <v>13324</v>
      </c>
      <c r="F4232" s="4">
        <v>0.173826083540916</v>
      </c>
      <c r="G4232" s="4" t="s">
        <v>13325</v>
      </c>
    </row>
    <row r="4233" spans="1:7">
      <c r="A4233" s="4" t="s">
        <v>21922</v>
      </c>
      <c r="B4233" s="4" t="s">
        <v>21923</v>
      </c>
      <c r="C4233" s="4" t="s">
        <v>464</v>
      </c>
      <c r="D4233" s="4">
        <v>41</v>
      </c>
      <c r="E4233" s="4" t="s">
        <v>21924</v>
      </c>
      <c r="F4233" s="4">
        <v>0.173826083540916</v>
      </c>
      <c r="G4233" s="4" t="s">
        <v>21925</v>
      </c>
    </row>
    <row r="4234" spans="1:7">
      <c r="A4234" s="4" t="s">
        <v>18166</v>
      </c>
      <c r="B4234" s="4" t="s">
        <v>18167</v>
      </c>
      <c r="C4234" s="4" t="s">
        <v>464</v>
      </c>
      <c r="D4234" s="4">
        <v>41</v>
      </c>
      <c r="E4234" s="4" t="s">
        <v>18168</v>
      </c>
      <c r="F4234" s="4">
        <v>0.173826083540916</v>
      </c>
      <c r="G4234" s="4" t="s">
        <v>18169</v>
      </c>
    </row>
    <row r="4235" spans="1:7">
      <c r="A4235" s="4" t="s">
        <v>16607</v>
      </c>
      <c r="B4235" s="4" t="s">
        <v>16608</v>
      </c>
      <c r="C4235" s="4" t="s">
        <v>464</v>
      </c>
      <c r="D4235" s="4">
        <v>41</v>
      </c>
      <c r="E4235" s="4" t="s">
        <v>16609</v>
      </c>
      <c r="F4235" s="4">
        <v>0.173826083540916</v>
      </c>
      <c r="G4235" s="4" t="s">
        <v>16610</v>
      </c>
    </row>
    <row r="4236" spans="1:7">
      <c r="A4236" s="4" t="s">
        <v>26403</v>
      </c>
      <c r="B4236" s="4" t="s">
        <v>26404</v>
      </c>
      <c r="C4236" s="4" t="s">
        <v>464</v>
      </c>
      <c r="D4236" s="4">
        <v>41</v>
      </c>
      <c r="E4236" s="4" t="s">
        <v>26405</v>
      </c>
      <c r="F4236" s="4">
        <v>0.173826083540916</v>
      </c>
      <c r="G4236" s="4" t="s">
        <v>26406</v>
      </c>
    </row>
    <row r="4237" spans="1:7">
      <c r="A4237" s="4" t="s">
        <v>9877</v>
      </c>
      <c r="B4237" s="4" t="s">
        <v>9878</v>
      </c>
      <c r="C4237" s="4" t="s">
        <v>464</v>
      </c>
      <c r="D4237" s="4">
        <v>41</v>
      </c>
      <c r="E4237" s="4" t="s">
        <v>9879</v>
      </c>
      <c r="F4237" s="4">
        <v>0.173826083540916</v>
      </c>
      <c r="G4237" s="4" t="s">
        <v>9880</v>
      </c>
    </row>
    <row r="4238" spans="1:7">
      <c r="A4238" s="4" t="s">
        <v>5642</v>
      </c>
      <c r="B4238" s="4" t="s">
        <v>5643</v>
      </c>
      <c r="C4238" s="4" t="s">
        <v>464</v>
      </c>
      <c r="D4238" s="4">
        <v>41</v>
      </c>
      <c r="E4238" s="4" t="s">
        <v>5644</v>
      </c>
      <c r="F4238" s="4">
        <v>0.173826083540916</v>
      </c>
      <c r="G4238" s="4" t="s">
        <v>5645</v>
      </c>
    </row>
    <row r="4239" spans="1:7">
      <c r="A4239" s="4" t="s">
        <v>27464</v>
      </c>
      <c r="B4239" s="4" t="s">
        <v>27465</v>
      </c>
      <c r="C4239" s="4" t="s">
        <v>464</v>
      </c>
      <c r="D4239" s="4">
        <v>40</v>
      </c>
      <c r="E4239" s="4" t="s">
        <v>27466</v>
      </c>
      <c r="F4239" s="4">
        <v>0.173826083540916</v>
      </c>
      <c r="G4239" s="4" t="s">
        <v>27467</v>
      </c>
    </row>
    <row r="4240" spans="1:7">
      <c r="A4240" s="4" t="s">
        <v>20737</v>
      </c>
      <c r="B4240" s="4" t="s">
        <v>20738</v>
      </c>
      <c r="C4240" s="4" t="s">
        <v>464</v>
      </c>
      <c r="D4240" s="4">
        <v>40</v>
      </c>
      <c r="E4240" s="4" t="s">
        <v>20739</v>
      </c>
      <c r="F4240" s="4">
        <v>0.173826083540916</v>
      </c>
      <c r="G4240" s="4" t="s">
        <v>20740</v>
      </c>
    </row>
    <row r="4241" spans="1:7">
      <c r="A4241" s="4" t="s">
        <v>20162</v>
      </c>
      <c r="B4241" s="4" t="s">
        <v>20163</v>
      </c>
      <c r="C4241" s="4" t="s">
        <v>464</v>
      </c>
      <c r="D4241" s="4">
        <v>39</v>
      </c>
      <c r="E4241" s="4" t="s">
        <v>20164</v>
      </c>
      <c r="F4241" s="4">
        <v>0.173826083540916</v>
      </c>
      <c r="G4241" s="4" t="s">
        <v>20165</v>
      </c>
    </row>
    <row r="4242" spans="1:7">
      <c r="A4242" s="4" t="s">
        <v>15755</v>
      </c>
      <c r="B4242" s="4" t="s">
        <v>15756</v>
      </c>
      <c r="C4242" s="4" t="s">
        <v>464</v>
      </c>
      <c r="D4242" s="4">
        <v>39</v>
      </c>
      <c r="E4242" s="4" t="s">
        <v>15757</v>
      </c>
      <c r="F4242" s="4">
        <v>0.173826083540916</v>
      </c>
      <c r="G4242" s="4" t="s">
        <v>15758</v>
      </c>
    </row>
    <row r="4243" spans="1:7">
      <c r="A4243" s="4" t="s">
        <v>27628</v>
      </c>
      <c r="B4243" s="4" t="s">
        <v>27629</v>
      </c>
      <c r="C4243" s="4" t="s">
        <v>464</v>
      </c>
      <c r="D4243" s="4">
        <v>39</v>
      </c>
      <c r="E4243" s="4" t="s">
        <v>27630</v>
      </c>
      <c r="F4243" s="4">
        <v>0.173826083540916</v>
      </c>
      <c r="G4243" s="4" t="s">
        <v>27631</v>
      </c>
    </row>
    <row r="4244" spans="1:7">
      <c r="A4244" s="4" t="s">
        <v>29986</v>
      </c>
      <c r="B4244" s="4" t="s">
        <v>29987</v>
      </c>
      <c r="C4244" s="4" t="s">
        <v>464</v>
      </c>
      <c r="D4244" s="4">
        <v>38</v>
      </c>
      <c r="E4244" s="4" t="s">
        <v>29988</v>
      </c>
      <c r="F4244" s="4">
        <v>0.173826083540916</v>
      </c>
      <c r="G4244" s="4" t="s">
        <v>29989</v>
      </c>
    </row>
    <row r="4245" spans="1:7">
      <c r="A4245" s="4" t="s">
        <v>22716</v>
      </c>
      <c r="B4245" s="4" t="s">
        <v>22717</v>
      </c>
      <c r="C4245" s="4" t="s">
        <v>464</v>
      </c>
      <c r="D4245" s="4">
        <v>38</v>
      </c>
      <c r="E4245" s="4" t="s">
        <v>22718</v>
      </c>
      <c r="F4245" s="4">
        <v>0.173826083540916</v>
      </c>
      <c r="G4245" s="4" t="s">
        <v>22719</v>
      </c>
    </row>
    <row r="4246" spans="1:7">
      <c r="A4246" s="4" t="s">
        <v>44178</v>
      </c>
      <c r="B4246" s="4" t="s">
        <v>44179</v>
      </c>
      <c r="C4246" s="4" t="s">
        <v>464</v>
      </c>
      <c r="D4246" s="4">
        <v>38</v>
      </c>
      <c r="E4246" s="4" t="s">
        <v>44180</v>
      </c>
      <c r="F4246" s="4">
        <v>0.173826083540916</v>
      </c>
      <c r="G4246" s="4" t="s">
        <v>44181</v>
      </c>
    </row>
    <row r="4247" spans="1:7">
      <c r="A4247" s="4" t="s">
        <v>9481</v>
      </c>
      <c r="B4247" s="4" t="s">
        <v>9482</v>
      </c>
      <c r="C4247" s="4" t="s">
        <v>464</v>
      </c>
      <c r="D4247" s="4">
        <v>37</v>
      </c>
      <c r="E4247" s="4" t="s">
        <v>9483</v>
      </c>
      <c r="F4247" s="4">
        <v>0.173826083540916</v>
      </c>
      <c r="G4247" s="4" t="s">
        <v>9484</v>
      </c>
    </row>
    <row r="4248" spans="1:7">
      <c r="A4248" s="4" t="s">
        <v>52640</v>
      </c>
      <c r="B4248" s="4" t="s">
        <v>52641</v>
      </c>
      <c r="C4248" s="4" t="s">
        <v>464</v>
      </c>
      <c r="D4248" s="4">
        <v>37</v>
      </c>
      <c r="E4248" s="4" t="s">
        <v>52642</v>
      </c>
      <c r="F4248" s="4">
        <v>0.173826083540916</v>
      </c>
      <c r="G4248" s="4" t="s">
        <v>52643</v>
      </c>
    </row>
    <row r="4249" spans="1:7">
      <c r="A4249" s="4" t="s">
        <v>35162</v>
      </c>
      <c r="B4249" s="4" t="s">
        <v>35163</v>
      </c>
      <c r="C4249" s="4" t="s">
        <v>464</v>
      </c>
      <c r="D4249" s="4">
        <v>37</v>
      </c>
      <c r="E4249" s="4" t="s">
        <v>35164</v>
      </c>
      <c r="F4249" s="4">
        <v>0.173826083540916</v>
      </c>
      <c r="G4249" s="4" t="s">
        <v>35165</v>
      </c>
    </row>
    <row r="4250" spans="1:7">
      <c r="A4250" s="4" t="s">
        <v>19800</v>
      </c>
      <c r="B4250" s="4" t="s">
        <v>19801</v>
      </c>
      <c r="C4250" s="4" t="s">
        <v>464</v>
      </c>
      <c r="D4250" s="4">
        <v>37</v>
      </c>
      <c r="E4250" s="4" t="s">
        <v>19802</v>
      </c>
      <c r="F4250" s="4">
        <v>0.173826083540916</v>
      </c>
      <c r="G4250" s="4" t="s">
        <v>19803</v>
      </c>
    </row>
    <row r="4251" spans="1:7">
      <c r="A4251" s="4" t="s">
        <v>27112</v>
      </c>
      <c r="B4251" s="4" t="s">
        <v>27113</v>
      </c>
      <c r="C4251" s="4" t="s">
        <v>464</v>
      </c>
      <c r="D4251" s="4">
        <v>34</v>
      </c>
      <c r="E4251" s="4" t="s">
        <v>27114</v>
      </c>
      <c r="F4251" s="4">
        <v>0.173826083540916</v>
      </c>
      <c r="G4251" s="4" t="s">
        <v>27115</v>
      </c>
    </row>
    <row r="4252" spans="1:7">
      <c r="A4252" s="4" t="s">
        <v>35750</v>
      </c>
      <c r="B4252" s="4" t="s">
        <v>35751</v>
      </c>
      <c r="C4252" s="4" t="s">
        <v>464</v>
      </c>
      <c r="D4252" s="4">
        <v>34</v>
      </c>
      <c r="E4252" s="4" t="s">
        <v>35752</v>
      </c>
      <c r="F4252" s="4">
        <v>0.173826083540916</v>
      </c>
      <c r="G4252" s="4" t="s">
        <v>35753</v>
      </c>
    </row>
    <row r="4253" spans="1:7">
      <c r="A4253" s="4" t="s">
        <v>33939</v>
      </c>
      <c r="B4253" s="4" t="s">
        <v>33940</v>
      </c>
      <c r="C4253" s="4" t="s">
        <v>464</v>
      </c>
      <c r="D4253" s="4">
        <v>33</v>
      </c>
      <c r="E4253" s="4" t="s">
        <v>33941</v>
      </c>
      <c r="F4253" s="4">
        <v>0.173826083540916</v>
      </c>
      <c r="G4253" s="4" t="s">
        <v>33942</v>
      </c>
    </row>
    <row r="4254" spans="1:7">
      <c r="A4254" s="4" t="s">
        <v>28972</v>
      </c>
      <c r="B4254" s="4" t="s">
        <v>28973</v>
      </c>
      <c r="C4254" s="4" t="s">
        <v>464</v>
      </c>
      <c r="D4254" s="4">
        <v>33</v>
      </c>
      <c r="E4254" s="4" t="s">
        <v>28974</v>
      </c>
      <c r="F4254" s="4">
        <v>0.173826083540916</v>
      </c>
      <c r="G4254" s="4" t="s">
        <v>28975</v>
      </c>
    </row>
    <row r="4255" spans="1:7">
      <c r="A4255" s="4" t="s">
        <v>55919</v>
      </c>
      <c r="B4255" s="4" t="s">
        <v>55920</v>
      </c>
      <c r="C4255" s="4" t="s">
        <v>551</v>
      </c>
      <c r="D4255" s="4">
        <v>20</v>
      </c>
      <c r="E4255" s="4" t="s">
        <v>55921</v>
      </c>
      <c r="F4255" s="4">
        <v>0.173826083540916</v>
      </c>
      <c r="G4255" s="4" t="s">
        <v>55922</v>
      </c>
    </row>
    <row r="4256" spans="1:7">
      <c r="A4256" s="4" t="s">
        <v>35782</v>
      </c>
      <c r="B4256" s="4" t="s">
        <v>35783</v>
      </c>
      <c r="C4256" s="4" t="s">
        <v>464</v>
      </c>
      <c r="D4256" s="4">
        <v>20</v>
      </c>
      <c r="E4256" s="4" t="s">
        <v>35784</v>
      </c>
      <c r="F4256" s="4">
        <v>0.173826083540916</v>
      </c>
      <c r="G4256" s="4" t="s">
        <v>35785</v>
      </c>
    </row>
    <row r="4257" spans="1:7">
      <c r="A4257" s="4" t="s">
        <v>55923</v>
      </c>
      <c r="B4257" s="4" t="s">
        <v>55924</v>
      </c>
      <c r="C4257" s="4" t="s">
        <v>3050</v>
      </c>
      <c r="D4257" s="4">
        <v>2</v>
      </c>
      <c r="E4257" s="4" t="s">
        <v>55925</v>
      </c>
      <c r="F4257" s="4">
        <v>0.173826083540916</v>
      </c>
      <c r="G4257" s="4" t="s">
        <v>55926</v>
      </c>
    </row>
    <row r="4258" spans="1:7">
      <c r="A4258" s="4" t="s">
        <v>9969</v>
      </c>
      <c r="B4258" s="4" t="s">
        <v>9970</v>
      </c>
      <c r="C4258" s="4" t="s">
        <v>464</v>
      </c>
      <c r="D4258" s="4">
        <v>51</v>
      </c>
      <c r="E4258" s="4" t="s">
        <v>9971</v>
      </c>
      <c r="F4258" s="4">
        <v>0.141928404569626</v>
      </c>
      <c r="G4258" s="4" t="s">
        <v>9972</v>
      </c>
    </row>
    <row r="4259" spans="1:7">
      <c r="A4259" s="4" t="s">
        <v>3204</v>
      </c>
      <c r="B4259" s="4" t="s">
        <v>3205</v>
      </c>
      <c r="C4259" s="4" t="s">
        <v>464</v>
      </c>
      <c r="D4259" s="4">
        <v>50</v>
      </c>
      <c r="E4259" s="4" t="s">
        <v>3206</v>
      </c>
      <c r="F4259" s="4">
        <v>0.141928404569626</v>
      </c>
      <c r="G4259" s="4" t="s">
        <v>3207</v>
      </c>
    </row>
    <row r="4260" spans="1:7">
      <c r="A4260" s="4" t="s">
        <v>4987</v>
      </c>
      <c r="B4260" s="4" t="s">
        <v>4988</v>
      </c>
      <c r="C4260" s="4" t="s">
        <v>464</v>
      </c>
      <c r="D4260" s="4">
        <v>50</v>
      </c>
      <c r="E4260" s="4" t="s">
        <v>4989</v>
      </c>
      <c r="F4260" s="4">
        <v>0.141928404569626</v>
      </c>
      <c r="G4260" s="4" t="s">
        <v>4990</v>
      </c>
    </row>
    <row r="4261" spans="1:7">
      <c r="A4261" s="4" t="s">
        <v>386</v>
      </c>
      <c r="B4261" s="4" t="s">
        <v>9308</v>
      </c>
      <c r="C4261" s="4" t="s">
        <v>464</v>
      </c>
      <c r="D4261" s="4">
        <v>48</v>
      </c>
      <c r="E4261" s="4" t="s">
        <v>9309</v>
      </c>
      <c r="F4261" s="4">
        <v>0.141928404569626</v>
      </c>
      <c r="G4261" s="4" t="s">
        <v>9310</v>
      </c>
    </row>
    <row r="4262" spans="1:7">
      <c r="A4262" s="4" t="s">
        <v>17200</v>
      </c>
      <c r="B4262" s="4" t="s">
        <v>17201</v>
      </c>
      <c r="C4262" s="4" t="s">
        <v>464</v>
      </c>
      <c r="D4262" s="4">
        <v>48</v>
      </c>
      <c r="E4262" s="4" t="s">
        <v>17202</v>
      </c>
      <c r="F4262" s="4">
        <v>0.141928404569626</v>
      </c>
      <c r="G4262" s="4" t="s">
        <v>17203</v>
      </c>
    </row>
    <row r="4263" spans="1:7">
      <c r="A4263" s="4" t="s">
        <v>447</v>
      </c>
      <c r="B4263" s="4" t="s">
        <v>18310</v>
      </c>
      <c r="C4263" s="4" t="s">
        <v>464</v>
      </c>
      <c r="D4263" s="4">
        <v>47</v>
      </c>
      <c r="E4263" s="4" t="s">
        <v>18311</v>
      </c>
      <c r="F4263" s="4">
        <v>0.141928404569626</v>
      </c>
      <c r="G4263" s="4" t="s">
        <v>18312</v>
      </c>
    </row>
    <row r="4264" spans="1:7">
      <c r="A4264" s="4" t="s">
        <v>12990</v>
      </c>
      <c r="B4264" s="4" t="s">
        <v>12991</v>
      </c>
      <c r="C4264" s="4" t="s">
        <v>464</v>
      </c>
      <c r="D4264" s="4">
        <v>47</v>
      </c>
      <c r="E4264" s="4" t="s">
        <v>12992</v>
      </c>
      <c r="F4264" s="4">
        <v>0.141928404569626</v>
      </c>
      <c r="G4264" s="4" t="s">
        <v>12993</v>
      </c>
    </row>
    <row r="4265" spans="1:7">
      <c r="A4265" s="4" t="s">
        <v>16587</v>
      </c>
      <c r="B4265" s="4" t="s">
        <v>16588</v>
      </c>
      <c r="C4265" s="4" t="s">
        <v>464</v>
      </c>
      <c r="D4265" s="4">
        <v>47</v>
      </c>
      <c r="E4265" s="4" t="s">
        <v>16589</v>
      </c>
      <c r="F4265" s="4">
        <v>0.141928404569626</v>
      </c>
      <c r="G4265" s="4" t="s">
        <v>16590</v>
      </c>
    </row>
    <row r="4266" spans="1:7">
      <c r="A4266" s="4" t="s">
        <v>12549</v>
      </c>
      <c r="B4266" s="4" t="s">
        <v>12550</v>
      </c>
      <c r="C4266" s="4" t="s">
        <v>464</v>
      </c>
      <c r="D4266" s="4">
        <v>47</v>
      </c>
      <c r="E4266" s="4" t="s">
        <v>12551</v>
      </c>
      <c r="F4266" s="4">
        <v>0.141928404569626</v>
      </c>
      <c r="G4266" s="4" t="s">
        <v>12552</v>
      </c>
    </row>
    <row r="4267" spans="1:7">
      <c r="A4267" s="4" t="s">
        <v>12601</v>
      </c>
      <c r="B4267" s="4" t="s">
        <v>12602</v>
      </c>
      <c r="C4267" s="4" t="s">
        <v>464</v>
      </c>
      <c r="D4267" s="4">
        <v>47</v>
      </c>
      <c r="E4267" s="4" t="s">
        <v>12603</v>
      </c>
      <c r="F4267" s="4">
        <v>0.141928404569626</v>
      </c>
      <c r="G4267" s="4" t="s">
        <v>12604</v>
      </c>
    </row>
    <row r="4268" spans="1:7">
      <c r="A4268" s="4" t="s">
        <v>20721</v>
      </c>
      <c r="B4268" s="4" t="s">
        <v>20722</v>
      </c>
      <c r="C4268" s="4" t="s">
        <v>464</v>
      </c>
      <c r="D4268" s="4">
        <v>47</v>
      </c>
      <c r="E4268" s="4" t="s">
        <v>20723</v>
      </c>
      <c r="F4268" s="4">
        <v>0.141928404569626</v>
      </c>
      <c r="G4268" s="4" t="s">
        <v>20724</v>
      </c>
    </row>
    <row r="4269" spans="1:7">
      <c r="A4269" s="4" t="s">
        <v>20230</v>
      </c>
      <c r="B4269" s="4" t="s">
        <v>20231</v>
      </c>
      <c r="C4269" s="4" t="s">
        <v>464</v>
      </c>
      <c r="D4269" s="4">
        <v>47</v>
      </c>
      <c r="E4269" s="4" t="s">
        <v>20232</v>
      </c>
      <c r="F4269" s="4">
        <v>0.141928404569626</v>
      </c>
      <c r="G4269" s="4" t="s">
        <v>20233</v>
      </c>
    </row>
    <row r="4270" spans="1:7">
      <c r="A4270" s="4" t="s">
        <v>21631</v>
      </c>
      <c r="B4270" s="4" t="s">
        <v>21632</v>
      </c>
      <c r="C4270" s="4" t="s">
        <v>464</v>
      </c>
      <c r="D4270" s="4">
        <v>46</v>
      </c>
      <c r="E4270" s="4" t="s">
        <v>21633</v>
      </c>
      <c r="F4270" s="4">
        <v>0.141928404569626</v>
      </c>
      <c r="G4270" s="4" t="s">
        <v>21634</v>
      </c>
    </row>
    <row r="4271" spans="1:7">
      <c r="A4271" s="4" t="s">
        <v>28464</v>
      </c>
      <c r="B4271" s="4" t="s">
        <v>28465</v>
      </c>
      <c r="C4271" s="4" t="s">
        <v>464</v>
      </c>
      <c r="D4271" s="4">
        <v>46</v>
      </c>
      <c r="E4271" s="4" t="s">
        <v>28466</v>
      </c>
      <c r="F4271" s="4">
        <v>0.141928404569626</v>
      </c>
      <c r="G4271" s="4" t="s">
        <v>28467</v>
      </c>
    </row>
    <row r="4272" spans="1:7">
      <c r="A4272" s="4" t="s">
        <v>15723</v>
      </c>
      <c r="B4272" s="4" t="s">
        <v>15724</v>
      </c>
      <c r="C4272" s="4" t="s">
        <v>464</v>
      </c>
      <c r="D4272" s="4">
        <v>46</v>
      </c>
      <c r="E4272" s="4" t="s">
        <v>15725</v>
      </c>
      <c r="F4272" s="4">
        <v>0.141928404569626</v>
      </c>
      <c r="G4272" s="4" t="s">
        <v>15726</v>
      </c>
    </row>
    <row r="4273" spans="1:7">
      <c r="A4273" s="4" t="s">
        <v>11852</v>
      </c>
      <c r="B4273" s="4" t="s">
        <v>11853</v>
      </c>
      <c r="C4273" s="4" t="s">
        <v>464</v>
      </c>
      <c r="D4273" s="4">
        <v>46</v>
      </c>
      <c r="E4273" s="4" t="s">
        <v>11854</v>
      </c>
      <c r="F4273" s="4">
        <v>0.141928404569626</v>
      </c>
      <c r="G4273" s="4" t="s">
        <v>11855</v>
      </c>
    </row>
    <row r="4274" spans="1:7">
      <c r="A4274" s="4" t="s">
        <v>9665</v>
      </c>
      <c r="B4274" s="4" t="s">
        <v>9666</v>
      </c>
      <c r="C4274" s="4" t="s">
        <v>464</v>
      </c>
      <c r="D4274" s="4">
        <v>46</v>
      </c>
      <c r="E4274" s="4" t="s">
        <v>9667</v>
      </c>
      <c r="F4274" s="4">
        <v>0.141928404569626</v>
      </c>
      <c r="G4274" s="4" t="s">
        <v>9668</v>
      </c>
    </row>
    <row r="4275" spans="1:7">
      <c r="A4275" s="4" t="s">
        <v>1645</v>
      </c>
      <c r="B4275" s="4" t="s">
        <v>1646</v>
      </c>
      <c r="C4275" s="4" t="s">
        <v>464</v>
      </c>
      <c r="D4275" s="4">
        <v>46</v>
      </c>
      <c r="E4275" s="4" t="s">
        <v>1647</v>
      </c>
      <c r="F4275" s="4">
        <v>0.141928404569626</v>
      </c>
      <c r="G4275" s="4" t="s">
        <v>1648</v>
      </c>
    </row>
    <row r="4276" spans="1:7">
      <c r="A4276" s="4" t="s">
        <v>13730</v>
      </c>
      <c r="B4276" s="4" t="s">
        <v>13731</v>
      </c>
      <c r="C4276" s="4" t="s">
        <v>464</v>
      </c>
      <c r="D4276" s="4">
        <v>46</v>
      </c>
      <c r="E4276" s="4" t="s">
        <v>13732</v>
      </c>
      <c r="F4276" s="4">
        <v>0.141928404569626</v>
      </c>
      <c r="G4276" s="4" t="s">
        <v>13733</v>
      </c>
    </row>
    <row r="4277" spans="1:7">
      <c r="A4277" s="4" t="s">
        <v>36901</v>
      </c>
      <c r="B4277" s="4" t="s">
        <v>36902</v>
      </c>
      <c r="C4277" s="4" t="s">
        <v>464</v>
      </c>
      <c r="D4277" s="4">
        <v>46</v>
      </c>
      <c r="E4277" s="4" t="s">
        <v>36903</v>
      </c>
      <c r="F4277" s="4">
        <v>0.141928404569626</v>
      </c>
      <c r="G4277" s="4" t="s">
        <v>36904</v>
      </c>
    </row>
    <row r="4278" spans="1:7">
      <c r="A4278" s="4" t="s">
        <v>10745</v>
      </c>
      <c r="B4278" s="4" t="s">
        <v>10746</v>
      </c>
      <c r="C4278" s="4" t="s">
        <v>464</v>
      </c>
      <c r="D4278" s="4">
        <v>46</v>
      </c>
      <c r="E4278" s="4" t="s">
        <v>10747</v>
      </c>
      <c r="F4278" s="4">
        <v>0.141928404569626</v>
      </c>
      <c r="G4278" s="4" t="s">
        <v>10748</v>
      </c>
    </row>
    <row r="4279" spans="1:7">
      <c r="A4279" s="4" t="s">
        <v>440</v>
      </c>
      <c r="B4279" s="4" t="s">
        <v>24790</v>
      </c>
      <c r="C4279" s="4" t="s">
        <v>464</v>
      </c>
      <c r="D4279" s="4">
        <v>46</v>
      </c>
      <c r="E4279" s="4" t="s">
        <v>24791</v>
      </c>
      <c r="F4279" s="4">
        <v>0.141928404569626</v>
      </c>
      <c r="G4279" s="4" t="s">
        <v>24792</v>
      </c>
    </row>
    <row r="4280" spans="1:7">
      <c r="A4280" s="4" t="s">
        <v>5919</v>
      </c>
      <c r="B4280" s="4" t="s">
        <v>5920</v>
      </c>
      <c r="C4280" s="4" t="s">
        <v>464</v>
      </c>
      <c r="D4280" s="4">
        <v>46</v>
      </c>
      <c r="E4280" s="4" t="s">
        <v>5921</v>
      </c>
      <c r="F4280" s="4">
        <v>0.141928404569626</v>
      </c>
      <c r="G4280" s="4" t="s">
        <v>5922</v>
      </c>
    </row>
    <row r="4281" spans="1:7">
      <c r="A4281" s="4" t="s">
        <v>21292</v>
      </c>
      <c r="B4281" s="4" t="s">
        <v>21293</v>
      </c>
      <c r="C4281" s="4" t="s">
        <v>464</v>
      </c>
      <c r="D4281" s="4">
        <v>46</v>
      </c>
      <c r="E4281" s="4" t="s">
        <v>21294</v>
      </c>
      <c r="F4281" s="4">
        <v>0.141928404569626</v>
      </c>
      <c r="G4281" s="4" t="s">
        <v>21295</v>
      </c>
    </row>
    <row r="4282" spans="1:7">
      <c r="A4282" s="4" t="s">
        <v>13026</v>
      </c>
      <c r="B4282" s="4" t="s">
        <v>13027</v>
      </c>
      <c r="C4282" s="4" t="s">
        <v>464</v>
      </c>
      <c r="D4282" s="4">
        <v>46</v>
      </c>
      <c r="E4282" s="4" t="s">
        <v>13028</v>
      </c>
      <c r="F4282" s="4">
        <v>0.141928404569626</v>
      </c>
      <c r="G4282" s="4" t="s">
        <v>13029</v>
      </c>
    </row>
    <row r="4283" spans="1:7">
      <c r="A4283" s="4" t="s">
        <v>10682</v>
      </c>
      <c r="B4283" s="4" t="s">
        <v>10683</v>
      </c>
      <c r="C4283" s="4" t="s">
        <v>464</v>
      </c>
      <c r="D4283" s="4">
        <v>46</v>
      </c>
      <c r="E4283" s="4" t="s">
        <v>10684</v>
      </c>
      <c r="F4283" s="4">
        <v>0.141928404569626</v>
      </c>
      <c r="G4283" s="4" t="s">
        <v>10685</v>
      </c>
    </row>
    <row r="4284" spans="1:7">
      <c r="A4284" s="4" t="s">
        <v>2877</v>
      </c>
      <c r="B4284" s="4" t="s">
        <v>2878</v>
      </c>
      <c r="C4284" s="4" t="s">
        <v>464</v>
      </c>
      <c r="D4284" s="4">
        <v>45</v>
      </c>
      <c r="E4284" s="4" t="s">
        <v>2879</v>
      </c>
      <c r="F4284" s="4">
        <v>0.141928404569626</v>
      </c>
      <c r="G4284" s="4" t="s">
        <v>2880</v>
      </c>
    </row>
    <row r="4285" spans="1:7">
      <c r="A4285" s="4" t="s">
        <v>15003</v>
      </c>
      <c r="B4285" s="4" t="s">
        <v>15004</v>
      </c>
      <c r="C4285" s="4" t="s">
        <v>464</v>
      </c>
      <c r="D4285" s="4">
        <v>45</v>
      </c>
      <c r="E4285" s="4" t="s">
        <v>15005</v>
      </c>
      <c r="F4285" s="4">
        <v>0.141928404569626</v>
      </c>
      <c r="G4285" s="4" t="s">
        <v>15006</v>
      </c>
    </row>
    <row r="4286" spans="1:7">
      <c r="A4286" s="4" t="s">
        <v>27404</v>
      </c>
      <c r="B4286" s="4" t="s">
        <v>27405</v>
      </c>
      <c r="C4286" s="4" t="s">
        <v>464</v>
      </c>
      <c r="D4286" s="4">
        <v>45</v>
      </c>
      <c r="E4286" s="4" t="s">
        <v>27406</v>
      </c>
      <c r="F4286" s="4">
        <v>0.141928404569626</v>
      </c>
      <c r="G4286" s="4" t="s">
        <v>27407</v>
      </c>
    </row>
    <row r="4287" spans="1:7">
      <c r="A4287" s="4" t="s">
        <v>7438</v>
      </c>
      <c r="B4287" s="4" t="s">
        <v>7439</v>
      </c>
      <c r="C4287" s="4" t="s">
        <v>464</v>
      </c>
      <c r="D4287" s="4">
        <v>45</v>
      </c>
      <c r="E4287" s="4" t="s">
        <v>7440</v>
      </c>
      <c r="F4287" s="4">
        <v>0.141928404569626</v>
      </c>
      <c r="G4287" s="4" t="s">
        <v>7441</v>
      </c>
    </row>
    <row r="4288" spans="1:7">
      <c r="A4288" s="4" t="s">
        <v>8771</v>
      </c>
      <c r="B4288" s="4" t="s">
        <v>8772</v>
      </c>
      <c r="C4288" s="4" t="s">
        <v>464</v>
      </c>
      <c r="D4288" s="4">
        <v>45</v>
      </c>
      <c r="E4288" s="4" t="s">
        <v>8773</v>
      </c>
      <c r="F4288" s="4">
        <v>0.141928404569626</v>
      </c>
      <c r="G4288" s="4" t="s">
        <v>8774</v>
      </c>
    </row>
    <row r="4289" spans="1:7">
      <c r="A4289" s="4" t="s">
        <v>23472</v>
      </c>
      <c r="B4289" s="4" t="s">
        <v>23473</v>
      </c>
      <c r="C4289" s="4" t="s">
        <v>464</v>
      </c>
      <c r="D4289" s="4">
        <v>45</v>
      </c>
      <c r="E4289" s="4" t="s">
        <v>23474</v>
      </c>
      <c r="F4289" s="4">
        <v>0.141928404569626</v>
      </c>
      <c r="G4289" s="4" t="s">
        <v>23475</v>
      </c>
    </row>
    <row r="4290" spans="1:7">
      <c r="A4290" s="4" t="s">
        <v>12794</v>
      </c>
      <c r="B4290" s="4" t="s">
        <v>12795</v>
      </c>
      <c r="C4290" s="4" t="s">
        <v>464</v>
      </c>
      <c r="D4290" s="4">
        <v>45</v>
      </c>
      <c r="E4290" s="4" t="s">
        <v>12796</v>
      </c>
      <c r="F4290" s="4">
        <v>0.141928404569626</v>
      </c>
      <c r="G4290" s="4" t="s">
        <v>12797</v>
      </c>
    </row>
    <row r="4291" spans="1:7">
      <c r="A4291" s="4" t="s">
        <v>17527</v>
      </c>
      <c r="B4291" s="4" t="s">
        <v>17528</v>
      </c>
      <c r="C4291" s="4" t="s">
        <v>464</v>
      </c>
      <c r="D4291" s="4">
        <v>45</v>
      </c>
      <c r="E4291" s="4" t="s">
        <v>17529</v>
      </c>
      <c r="F4291" s="4">
        <v>0.141928404569626</v>
      </c>
      <c r="G4291" s="4" t="s">
        <v>17530</v>
      </c>
    </row>
    <row r="4292" spans="1:7">
      <c r="A4292" s="4" t="s">
        <v>14021</v>
      </c>
      <c r="B4292" s="4" t="s">
        <v>14022</v>
      </c>
      <c r="C4292" s="4" t="s">
        <v>464</v>
      </c>
      <c r="D4292" s="4">
        <v>45</v>
      </c>
      <c r="E4292" s="4" t="s">
        <v>14023</v>
      </c>
      <c r="F4292" s="4">
        <v>0.141928404569626</v>
      </c>
      <c r="G4292" s="4" t="s">
        <v>14024</v>
      </c>
    </row>
    <row r="4293" spans="1:7">
      <c r="A4293" s="4" t="s">
        <v>1275</v>
      </c>
      <c r="B4293" s="4" t="s">
        <v>1276</v>
      </c>
      <c r="C4293" s="4" t="s">
        <v>464</v>
      </c>
      <c r="D4293" s="4">
        <v>45</v>
      </c>
      <c r="E4293" s="4" t="s">
        <v>1277</v>
      </c>
      <c r="F4293" s="4">
        <v>0.141928404569626</v>
      </c>
      <c r="G4293" s="4" t="s">
        <v>1278</v>
      </c>
    </row>
    <row r="4294" spans="1:7">
      <c r="A4294" s="4" t="s">
        <v>2406</v>
      </c>
      <c r="B4294" s="4" t="s">
        <v>2407</v>
      </c>
      <c r="C4294" s="4" t="s">
        <v>464</v>
      </c>
      <c r="D4294" s="4">
        <v>45</v>
      </c>
      <c r="E4294" s="4" t="s">
        <v>2408</v>
      </c>
      <c r="F4294" s="4">
        <v>0.141928404569626</v>
      </c>
      <c r="G4294" s="4" t="s">
        <v>2409</v>
      </c>
    </row>
    <row r="4295" spans="1:7">
      <c r="A4295" s="4" t="s">
        <v>20561</v>
      </c>
      <c r="B4295" s="4" t="s">
        <v>20562</v>
      </c>
      <c r="C4295" s="4" t="s">
        <v>464</v>
      </c>
      <c r="D4295" s="4">
        <v>45</v>
      </c>
      <c r="E4295" s="4" t="s">
        <v>20563</v>
      </c>
      <c r="F4295" s="4">
        <v>0.141928404569626</v>
      </c>
      <c r="G4295" s="4" t="s">
        <v>20564</v>
      </c>
    </row>
    <row r="4296" spans="1:7">
      <c r="A4296" s="4" t="s">
        <v>29570</v>
      </c>
      <c r="B4296" s="4" t="s">
        <v>29571</v>
      </c>
      <c r="C4296" s="4" t="s">
        <v>464</v>
      </c>
      <c r="D4296" s="4">
        <v>45</v>
      </c>
      <c r="E4296" s="4" t="s">
        <v>29572</v>
      </c>
      <c r="F4296" s="4">
        <v>0.141928404569626</v>
      </c>
      <c r="G4296" s="4" t="s">
        <v>29573</v>
      </c>
    </row>
    <row r="4297" spans="1:7">
      <c r="A4297" s="4" t="s">
        <v>12838</v>
      </c>
      <c r="B4297" s="4" t="s">
        <v>12839</v>
      </c>
      <c r="C4297" s="4" t="s">
        <v>464</v>
      </c>
      <c r="D4297" s="4">
        <v>45</v>
      </c>
      <c r="E4297" s="4" t="s">
        <v>12840</v>
      </c>
      <c r="F4297" s="4">
        <v>0.141928404569626</v>
      </c>
      <c r="G4297" s="4" t="s">
        <v>12841</v>
      </c>
    </row>
    <row r="4298" spans="1:7">
      <c r="A4298" s="4" t="s">
        <v>10400</v>
      </c>
      <c r="B4298" s="4" t="s">
        <v>10401</v>
      </c>
      <c r="C4298" s="4" t="s">
        <v>464</v>
      </c>
      <c r="D4298" s="4">
        <v>44</v>
      </c>
      <c r="E4298" s="4" t="s">
        <v>10402</v>
      </c>
      <c r="F4298" s="4">
        <v>0.141928404569626</v>
      </c>
      <c r="G4298" s="4" t="s">
        <v>10403</v>
      </c>
    </row>
    <row r="4299" spans="1:7">
      <c r="A4299" s="4" t="s">
        <v>23204</v>
      </c>
      <c r="B4299" s="4" t="s">
        <v>23205</v>
      </c>
      <c r="C4299" s="4" t="s">
        <v>464</v>
      </c>
      <c r="D4299" s="4">
        <v>44</v>
      </c>
      <c r="E4299" s="4" t="s">
        <v>23206</v>
      </c>
      <c r="F4299" s="4">
        <v>0.141928404569626</v>
      </c>
      <c r="G4299" s="4" t="s">
        <v>23207</v>
      </c>
    </row>
    <row r="4300" spans="1:7">
      <c r="A4300" s="4" t="s">
        <v>25263</v>
      </c>
      <c r="B4300" s="4" t="s">
        <v>25264</v>
      </c>
      <c r="C4300" s="4" t="s">
        <v>464</v>
      </c>
      <c r="D4300" s="4">
        <v>44</v>
      </c>
      <c r="E4300" s="4" t="s">
        <v>25265</v>
      </c>
      <c r="F4300" s="4">
        <v>0.141928404569626</v>
      </c>
      <c r="G4300" s="4" t="s">
        <v>25266</v>
      </c>
    </row>
    <row r="4301" spans="1:7">
      <c r="A4301" s="4" t="s">
        <v>10043</v>
      </c>
      <c r="B4301" s="4" t="s">
        <v>10044</v>
      </c>
      <c r="C4301" s="4" t="s">
        <v>464</v>
      </c>
      <c r="D4301" s="4">
        <v>44</v>
      </c>
      <c r="E4301" s="4" t="s">
        <v>10045</v>
      </c>
      <c r="F4301" s="4">
        <v>0.141928404569626</v>
      </c>
      <c r="G4301" s="4" t="s">
        <v>10046</v>
      </c>
    </row>
    <row r="4302" spans="1:7">
      <c r="A4302" s="4" t="s">
        <v>17160</v>
      </c>
      <c r="B4302" s="4" t="s">
        <v>17161</v>
      </c>
      <c r="C4302" s="4" t="s">
        <v>464</v>
      </c>
      <c r="D4302" s="4">
        <v>44</v>
      </c>
      <c r="E4302" s="4" t="s">
        <v>17162</v>
      </c>
      <c r="F4302" s="4">
        <v>0.141928404569626</v>
      </c>
      <c r="G4302" s="4" t="s">
        <v>17163</v>
      </c>
    </row>
    <row r="4303" spans="1:7">
      <c r="A4303" s="4" t="s">
        <v>10130</v>
      </c>
      <c r="B4303" s="4" t="s">
        <v>10131</v>
      </c>
      <c r="C4303" s="4" t="s">
        <v>464</v>
      </c>
      <c r="D4303" s="4">
        <v>44</v>
      </c>
      <c r="E4303" s="4" t="s">
        <v>10132</v>
      </c>
      <c r="F4303" s="4">
        <v>0.141928404569626</v>
      </c>
      <c r="G4303" s="4" t="s">
        <v>10133</v>
      </c>
    </row>
    <row r="4304" spans="1:7">
      <c r="A4304" s="4" t="s">
        <v>20426</v>
      </c>
      <c r="B4304" s="4" t="s">
        <v>20427</v>
      </c>
      <c r="C4304" s="4" t="s">
        <v>464</v>
      </c>
      <c r="D4304" s="4">
        <v>44</v>
      </c>
      <c r="E4304" s="4" t="s">
        <v>20428</v>
      </c>
      <c r="F4304" s="4">
        <v>0.141928404569626</v>
      </c>
      <c r="G4304" s="4" t="s">
        <v>20429</v>
      </c>
    </row>
    <row r="4305" spans="1:7">
      <c r="A4305" s="4" t="s">
        <v>32455</v>
      </c>
      <c r="B4305" s="4" t="s">
        <v>32456</v>
      </c>
      <c r="C4305" s="4" t="s">
        <v>464</v>
      </c>
      <c r="D4305" s="4">
        <v>44</v>
      </c>
      <c r="E4305" s="4" t="s">
        <v>32457</v>
      </c>
      <c r="F4305" s="4">
        <v>0.141928404569626</v>
      </c>
      <c r="G4305" s="4" t="s">
        <v>32458</v>
      </c>
    </row>
    <row r="4306" spans="1:7">
      <c r="A4306" s="4" t="s">
        <v>43786</v>
      </c>
      <c r="B4306" s="4" t="s">
        <v>43787</v>
      </c>
      <c r="C4306" s="4" t="s">
        <v>464</v>
      </c>
      <c r="D4306" s="4">
        <v>44</v>
      </c>
      <c r="E4306" s="4" t="s">
        <v>43788</v>
      </c>
      <c r="F4306" s="4">
        <v>0.141928404569626</v>
      </c>
      <c r="G4306" s="4" t="s">
        <v>43789</v>
      </c>
    </row>
    <row r="4307" spans="1:7">
      <c r="A4307" s="4" t="s">
        <v>290</v>
      </c>
      <c r="B4307" s="4" t="s">
        <v>16958</v>
      </c>
      <c r="C4307" s="4" t="s">
        <v>464</v>
      </c>
      <c r="D4307" s="4">
        <v>44</v>
      </c>
      <c r="E4307" s="4" t="s">
        <v>16959</v>
      </c>
      <c r="F4307" s="4">
        <v>0.141928404569626</v>
      </c>
      <c r="G4307" s="4" t="s">
        <v>16960</v>
      </c>
    </row>
    <row r="4308" spans="1:7">
      <c r="A4308" s="4" t="s">
        <v>12553</v>
      </c>
      <c r="B4308" s="4" t="s">
        <v>12554</v>
      </c>
      <c r="C4308" s="4" t="s">
        <v>464</v>
      </c>
      <c r="D4308" s="4">
        <v>44</v>
      </c>
      <c r="E4308" s="4" t="s">
        <v>12555</v>
      </c>
      <c r="F4308" s="4">
        <v>0.141928404569626</v>
      </c>
      <c r="G4308" s="4" t="s">
        <v>12556</v>
      </c>
    </row>
    <row r="4309" spans="1:7">
      <c r="A4309" s="4" t="s">
        <v>16918</v>
      </c>
      <c r="B4309" s="4" t="s">
        <v>16919</v>
      </c>
      <c r="C4309" s="4" t="s">
        <v>464</v>
      </c>
      <c r="D4309" s="4">
        <v>44</v>
      </c>
      <c r="E4309" s="4" t="s">
        <v>16920</v>
      </c>
      <c r="F4309" s="4">
        <v>0.141928404569626</v>
      </c>
      <c r="G4309" s="4" t="s">
        <v>16921</v>
      </c>
    </row>
    <row r="4310" spans="1:7">
      <c r="A4310" s="4" t="s">
        <v>396</v>
      </c>
      <c r="B4310" s="4" t="s">
        <v>13149</v>
      </c>
      <c r="C4310" s="4" t="s">
        <v>464</v>
      </c>
      <c r="D4310" s="4">
        <v>44</v>
      </c>
      <c r="E4310" s="4" t="s">
        <v>13150</v>
      </c>
      <c r="F4310" s="4">
        <v>0.141928404569626</v>
      </c>
      <c r="G4310" s="4" t="s">
        <v>13151</v>
      </c>
    </row>
    <row r="4311" spans="1:7">
      <c r="A4311" s="4" t="s">
        <v>18170</v>
      </c>
      <c r="B4311" s="4" t="s">
        <v>18171</v>
      </c>
      <c r="C4311" s="4" t="s">
        <v>464</v>
      </c>
      <c r="D4311" s="4">
        <v>44</v>
      </c>
      <c r="E4311" s="4" t="s">
        <v>18172</v>
      </c>
      <c r="F4311" s="4">
        <v>0.141928404569626</v>
      </c>
      <c r="G4311" s="4" t="s">
        <v>18173</v>
      </c>
    </row>
    <row r="4312" spans="1:7">
      <c r="A4312" s="4" t="s">
        <v>5057</v>
      </c>
      <c r="B4312" s="4" t="s">
        <v>5058</v>
      </c>
      <c r="C4312" s="4" t="s">
        <v>464</v>
      </c>
      <c r="D4312" s="4">
        <v>44</v>
      </c>
      <c r="E4312" s="4" t="s">
        <v>5059</v>
      </c>
      <c r="F4312" s="4">
        <v>0.141928404569626</v>
      </c>
      <c r="G4312" s="4" t="s">
        <v>5060</v>
      </c>
    </row>
    <row r="4313" spans="1:7">
      <c r="A4313" s="4" t="s">
        <v>9995</v>
      </c>
      <c r="B4313" s="4" t="s">
        <v>9996</v>
      </c>
      <c r="C4313" s="4" t="s">
        <v>464</v>
      </c>
      <c r="D4313" s="4">
        <v>44</v>
      </c>
      <c r="E4313" s="4" t="s">
        <v>9997</v>
      </c>
      <c r="F4313" s="4">
        <v>0.141928404569626</v>
      </c>
      <c r="G4313" s="4" t="s">
        <v>9998</v>
      </c>
    </row>
    <row r="4314" spans="1:7">
      <c r="A4314" s="4" t="s">
        <v>3820</v>
      </c>
      <c r="B4314" s="4" t="s">
        <v>3821</v>
      </c>
      <c r="C4314" s="4" t="s">
        <v>464</v>
      </c>
      <c r="D4314" s="4">
        <v>44</v>
      </c>
      <c r="E4314" s="4" t="s">
        <v>3822</v>
      </c>
      <c r="F4314" s="4">
        <v>0.141928404569626</v>
      </c>
      <c r="G4314" s="4" t="s">
        <v>3823</v>
      </c>
    </row>
    <row r="4315" spans="1:7">
      <c r="A4315" s="4" t="s">
        <v>12700</v>
      </c>
      <c r="B4315" s="4" t="s">
        <v>12701</v>
      </c>
      <c r="C4315" s="4" t="s">
        <v>464</v>
      </c>
      <c r="D4315" s="4">
        <v>44</v>
      </c>
      <c r="E4315" s="4" t="s">
        <v>12702</v>
      </c>
      <c r="F4315" s="4">
        <v>0.141928404569626</v>
      </c>
      <c r="G4315" s="4" t="s">
        <v>12703</v>
      </c>
    </row>
    <row r="4316" spans="1:7">
      <c r="A4316" s="4" t="s">
        <v>10142</v>
      </c>
      <c r="B4316" s="4" t="s">
        <v>10143</v>
      </c>
      <c r="C4316" s="4" t="s">
        <v>464</v>
      </c>
      <c r="D4316" s="4">
        <v>43</v>
      </c>
      <c r="E4316" s="4" t="s">
        <v>10144</v>
      </c>
      <c r="F4316" s="4">
        <v>0.141928404569626</v>
      </c>
      <c r="G4316" s="4" t="s">
        <v>10145</v>
      </c>
    </row>
    <row r="4317" spans="1:7">
      <c r="A4317" s="4" t="s">
        <v>11446</v>
      </c>
      <c r="B4317" s="4" t="s">
        <v>11447</v>
      </c>
      <c r="C4317" s="4" t="s">
        <v>464</v>
      </c>
      <c r="D4317" s="4">
        <v>43</v>
      </c>
      <c r="E4317" s="4" t="s">
        <v>11448</v>
      </c>
      <c r="F4317" s="4">
        <v>0.141928404569626</v>
      </c>
      <c r="G4317" s="4" t="s">
        <v>11449</v>
      </c>
    </row>
    <row r="4318" spans="1:7">
      <c r="A4318" s="4" t="s">
        <v>23788</v>
      </c>
      <c r="B4318" s="4" t="s">
        <v>23789</v>
      </c>
      <c r="C4318" s="4" t="s">
        <v>464</v>
      </c>
      <c r="D4318" s="4">
        <v>43</v>
      </c>
      <c r="E4318" s="4" t="s">
        <v>23790</v>
      </c>
      <c r="F4318" s="4">
        <v>0.141928404569626</v>
      </c>
      <c r="G4318" s="4" t="s">
        <v>23791</v>
      </c>
    </row>
    <row r="4319" spans="1:7">
      <c r="A4319" s="4" t="s">
        <v>3506</v>
      </c>
      <c r="B4319" s="4" t="s">
        <v>3507</v>
      </c>
      <c r="C4319" s="4" t="s">
        <v>464</v>
      </c>
      <c r="D4319" s="4">
        <v>43</v>
      </c>
      <c r="E4319" s="4" t="s">
        <v>3508</v>
      </c>
      <c r="F4319" s="4">
        <v>0.141928404569626</v>
      </c>
      <c r="G4319" s="4" t="s">
        <v>3509</v>
      </c>
    </row>
    <row r="4320" spans="1:7">
      <c r="A4320" s="4" t="s">
        <v>20310</v>
      </c>
      <c r="B4320" s="4" t="s">
        <v>20311</v>
      </c>
      <c r="C4320" s="4" t="s">
        <v>464</v>
      </c>
      <c r="D4320" s="4">
        <v>43</v>
      </c>
      <c r="E4320" s="4" t="s">
        <v>20312</v>
      </c>
      <c r="F4320" s="4">
        <v>0.141928404569626</v>
      </c>
      <c r="G4320" s="4" t="s">
        <v>20313</v>
      </c>
    </row>
    <row r="4321" spans="1:7">
      <c r="A4321" s="4" t="s">
        <v>1582</v>
      </c>
      <c r="B4321" s="4" t="s">
        <v>1583</v>
      </c>
      <c r="C4321" s="4" t="s">
        <v>464</v>
      </c>
      <c r="D4321" s="4">
        <v>43</v>
      </c>
      <c r="E4321" s="4" t="s">
        <v>1584</v>
      </c>
      <c r="F4321" s="4">
        <v>0.141928404569626</v>
      </c>
      <c r="G4321" s="4" t="s">
        <v>1585</v>
      </c>
    </row>
    <row r="4322" spans="1:7">
      <c r="A4322" s="4" t="s">
        <v>21611</v>
      </c>
      <c r="B4322" s="4" t="s">
        <v>21612</v>
      </c>
      <c r="C4322" s="4" t="s">
        <v>464</v>
      </c>
      <c r="D4322" s="4">
        <v>42</v>
      </c>
      <c r="E4322" s="4" t="s">
        <v>21613</v>
      </c>
      <c r="F4322" s="4">
        <v>0.141928404569626</v>
      </c>
      <c r="G4322" s="4" t="s">
        <v>21614</v>
      </c>
    </row>
    <row r="4323" spans="1:7">
      <c r="A4323" s="4" t="s">
        <v>17986</v>
      </c>
      <c r="B4323" s="4" t="s">
        <v>17987</v>
      </c>
      <c r="C4323" s="4" t="s">
        <v>464</v>
      </c>
      <c r="D4323" s="4">
        <v>42</v>
      </c>
      <c r="E4323" s="4" t="s">
        <v>17988</v>
      </c>
      <c r="F4323" s="4">
        <v>0.141928404569626</v>
      </c>
      <c r="G4323" s="4" t="s">
        <v>17989</v>
      </c>
    </row>
    <row r="4324" spans="1:7">
      <c r="A4324" s="4" t="s">
        <v>11736</v>
      </c>
      <c r="B4324" s="4" t="s">
        <v>11737</v>
      </c>
      <c r="C4324" s="4" t="s">
        <v>464</v>
      </c>
      <c r="D4324" s="4">
        <v>42</v>
      </c>
      <c r="E4324" s="4" t="s">
        <v>11738</v>
      </c>
      <c r="F4324" s="4">
        <v>0.141928404569626</v>
      </c>
      <c r="G4324" s="4" t="s">
        <v>11739</v>
      </c>
    </row>
    <row r="4325" spans="1:7">
      <c r="A4325" s="4" t="s">
        <v>1570</v>
      </c>
      <c r="B4325" s="4" t="s">
        <v>1571</v>
      </c>
      <c r="C4325" s="4" t="s">
        <v>464</v>
      </c>
      <c r="D4325" s="4">
        <v>42</v>
      </c>
      <c r="E4325" s="4" t="s">
        <v>1572</v>
      </c>
      <c r="F4325" s="4">
        <v>0.141928404569626</v>
      </c>
      <c r="G4325" s="4" t="s">
        <v>1573</v>
      </c>
    </row>
    <row r="4326" spans="1:7">
      <c r="A4326" s="4" t="s">
        <v>41646</v>
      </c>
      <c r="B4326" s="4" t="s">
        <v>41647</v>
      </c>
      <c r="C4326" s="4" t="s">
        <v>464</v>
      </c>
      <c r="D4326" s="4">
        <v>42</v>
      </c>
      <c r="E4326" s="4" t="s">
        <v>41648</v>
      </c>
      <c r="F4326" s="4">
        <v>0.141928404569626</v>
      </c>
      <c r="G4326" s="4" t="s">
        <v>41649</v>
      </c>
    </row>
    <row r="4327" spans="1:7">
      <c r="A4327" s="4" t="s">
        <v>55927</v>
      </c>
      <c r="B4327" s="4" t="s">
        <v>55928</v>
      </c>
      <c r="C4327" s="4" t="s">
        <v>464</v>
      </c>
      <c r="D4327" s="4">
        <v>42</v>
      </c>
      <c r="E4327" s="4" t="s">
        <v>55929</v>
      </c>
      <c r="F4327" s="4">
        <v>0.141928404569626</v>
      </c>
      <c r="G4327" s="4" t="s">
        <v>55930</v>
      </c>
    </row>
    <row r="4328" spans="1:7">
      <c r="A4328" s="4" t="s">
        <v>405</v>
      </c>
      <c r="B4328" s="4" t="s">
        <v>10361</v>
      </c>
      <c r="C4328" s="4" t="s">
        <v>464</v>
      </c>
      <c r="D4328" s="4">
        <v>42</v>
      </c>
      <c r="E4328" s="4" t="s">
        <v>10362</v>
      </c>
      <c r="F4328" s="4">
        <v>0.141928404569626</v>
      </c>
      <c r="G4328" s="4" t="s">
        <v>10363</v>
      </c>
    </row>
    <row r="4329" spans="1:7">
      <c r="A4329" s="4" t="s">
        <v>18641</v>
      </c>
      <c r="B4329" s="4" t="s">
        <v>18642</v>
      </c>
      <c r="C4329" s="4" t="s">
        <v>464</v>
      </c>
      <c r="D4329" s="4">
        <v>42</v>
      </c>
      <c r="E4329" s="4" t="s">
        <v>18643</v>
      </c>
      <c r="F4329" s="4">
        <v>0.141928404569626</v>
      </c>
      <c r="G4329" s="4" t="s">
        <v>18644</v>
      </c>
    </row>
    <row r="4330" spans="1:7">
      <c r="A4330" s="4" t="s">
        <v>3980</v>
      </c>
      <c r="B4330" s="4" t="s">
        <v>3981</v>
      </c>
      <c r="C4330" s="4" t="s">
        <v>464</v>
      </c>
      <c r="D4330" s="4">
        <v>42</v>
      </c>
      <c r="E4330" s="4" t="s">
        <v>3982</v>
      </c>
      <c r="F4330" s="4">
        <v>0.141928404569626</v>
      </c>
      <c r="G4330" s="4" t="s">
        <v>3983</v>
      </c>
    </row>
    <row r="4331" spans="1:7">
      <c r="A4331" s="4" t="s">
        <v>11350</v>
      </c>
      <c r="B4331" s="4" t="s">
        <v>11351</v>
      </c>
      <c r="C4331" s="4" t="s">
        <v>464</v>
      </c>
      <c r="D4331" s="4">
        <v>42</v>
      </c>
      <c r="E4331" s="4" t="s">
        <v>11352</v>
      </c>
      <c r="F4331" s="4">
        <v>0.141928404569626</v>
      </c>
      <c r="G4331" s="4" t="s">
        <v>11353</v>
      </c>
    </row>
    <row r="4332" spans="1:7">
      <c r="A4332" s="4" t="s">
        <v>18214</v>
      </c>
      <c r="B4332" s="4" t="s">
        <v>18215</v>
      </c>
      <c r="C4332" s="4" t="s">
        <v>464</v>
      </c>
      <c r="D4332" s="4">
        <v>42</v>
      </c>
      <c r="E4332" s="4" t="s">
        <v>18216</v>
      </c>
      <c r="F4332" s="4">
        <v>0.141928404569626</v>
      </c>
      <c r="G4332" s="4" t="s">
        <v>18217</v>
      </c>
    </row>
    <row r="4333" spans="1:7">
      <c r="A4333" s="4" t="s">
        <v>20138</v>
      </c>
      <c r="B4333" s="4" t="s">
        <v>20139</v>
      </c>
      <c r="C4333" s="4" t="s">
        <v>464</v>
      </c>
      <c r="D4333" s="4">
        <v>42</v>
      </c>
      <c r="E4333" s="4" t="s">
        <v>20140</v>
      </c>
      <c r="F4333" s="4">
        <v>0.141928404569626</v>
      </c>
      <c r="G4333" s="4" t="s">
        <v>20141</v>
      </c>
    </row>
    <row r="4334" spans="1:7">
      <c r="A4334" s="4" t="s">
        <v>25591</v>
      </c>
      <c r="B4334" s="4" t="s">
        <v>25592</v>
      </c>
      <c r="C4334" s="4" t="s">
        <v>464</v>
      </c>
      <c r="D4334" s="4">
        <v>42</v>
      </c>
      <c r="E4334" s="4" t="s">
        <v>25593</v>
      </c>
      <c r="F4334" s="4">
        <v>0.141928404569626</v>
      </c>
      <c r="G4334" s="4" t="s">
        <v>25594</v>
      </c>
    </row>
    <row r="4335" spans="1:7">
      <c r="A4335" s="4" t="s">
        <v>21583</v>
      </c>
      <c r="B4335" s="4" t="s">
        <v>21584</v>
      </c>
      <c r="C4335" s="4" t="s">
        <v>464</v>
      </c>
      <c r="D4335" s="4">
        <v>42</v>
      </c>
      <c r="E4335" s="4" t="s">
        <v>21585</v>
      </c>
      <c r="F4335" s="4">
        <v>0.141928404569626</v>
      </c>
      <c r="G4335" s="4" t="s">
        <v>21586</v>
      </c>
    </row>
    <row r="4336" spans="1:7">
      <c r="A4336" s="4" t="s">
        <v>25743</v>
      </c>
      <c r="B4336" s="4" t="s">
        <v>25744</v>
      </c>
      <c r="C4336" s="4" t="s">
        <v>464</v>
      </c>
      <c r="D4336" s="4">
        <v>42</v>
      </c>
      <c r="E4336" s="4" t="s">
        <v>25745</v>
      </c>
      <c r="F4336" s="4">
        <v>0.141928404569626</v>
      </c>
      <c r="G4336" s="4" t="s">
        <v>25746</v>
      </c>
    </row>
    <row r="4337" spans="1:7">
      <c r="A4337" s="4" t="s">
        <v>31876</v>
      </c>
      <c r="B4337" s="4" t="s">
        <v>31877</v>
      </c>
      <c r="C4337" s="4" t="s">
        <v>464</v>
      </c>
      <c r="D4337" s="4">
        <v>42</v>
      </c>
      <c r="E4337" s="4" t="s">
        <v>31878</v>
      </c>
      <c r="F4337" s="4">
        <v>0.141928404569626</v>
      </c>
      <c r="G4337" s="4" t="s">
        <v>31879</v>
      </c>
    </row>
    <row r="4338" spans="1:7">
      <c r="A4338" s="4" t="s">
        <v>1287</v>
      </c>
      <c r="B4338" s="4" t="s">
        <v>1288</v>
      </c>
      <c r="C4338" s="4" t="s">
        <v>464</v>
      </c>
      <c r="D4338" s="4">
        <v>42</v>
      </c>
      <c r="E4338" s="4" t="s">
        <v>1289</v>
      </c>
      <c r="F4338" s="4">
        <v>0.141928404569626</v>
      </c>
      <c r="G4338" s="4" t="s">
        <v>1290</v>
      </c>
    </row>
    <row r="4339" spans="1:7">
      <c r="A4339" s="4" t="s">
        <v>22632</v>
      </c>
      <c r="B4339" s="4" t="s">
        <v>22633</v>
      </c>
      <c r="C4339" s="4" t="s">
        <v>464</v>
      </c>
      <c r="D4339" s="4">
        <v>42</v>
      </c>
      <c r="E4339" s="4" t="s">
        <v>22634</v>
      </c>
      <c r="F4339" s="4">
        <v>0.141928404569626</v>
      </c>
      <c r="G4339" s="4" t="s">
        <v>22635</v>
      </c>
    </row>
    <row r="4340" spans="1:7">
      <c r="A4340" s="4" t="s">
        <v>44174</v>
      </c>
      <c r="B4340" s="4" t="s">
        <v>44175</v>
      </c>
      <c r="C4340" s="4" t="s">
        <v>464</v>
      </c>
      <c r="D4340" s="4">
        <v>42</v>
      </c>
      <c r="E4340" s="4" t="s">
        <v>44176</v>
      </c>
      <c r="F4340" s="4">
        <v>0.141928404569626</v>
      </c>
      <c r="G4340" s="4" t="s">
        <v>44177</v>
      </c>
    </row>
    <row r="4341" spans="1:7">
      <c r="A4341" s="4" t="s">
        <v>25279</v>
      </c>
      <c r="B4341" s="4" t="s">
        <v>25280</v>
      </c>
      <c r="C4341" s="4" t="s">
        <v>464</v>
      </c>
      <c r="D4341" s="4">
        <v>42</v>
      </c>
      <c r="E4341" s="4" t="s">
        <v>25281</v>
      </c>
      <c r="F4341" s="4">
        <v>0.141928404569626</v>
      </c>
      <c r="G4341" s="4" t="s">
        <v>25282</v>
      </c>
    </row>
    <row r="4342" spans="1:7">
      <c r="A4342" s="4" t="s">
        <v>13678</v>
      </c>
      <c r="B4342" s="4" t="s">
        <v>13679</v>
      </c>
      <c r="C4342" s="4" t="s">
        <v>464</v>
      </c>
      <c r="D4342" s="4">
        <v>42</v>
      </c>
      <c r="E4342" s="4" t="s">
        <v>13680</v>
      </c>
      <c r="F4342" s="4">
        <v>0.141928404569626</v>
      </c>
      <c r="G4342" s="4" t="s">
        <v>13681</v>
      </c>
    </row>
    <row r="4343" spans="1:7">
      <c r="A4343" s="4" t="s">
        <v>24598</v>
      </c>
      <c r="B4343" s="4" t="s">
        <v>24599</v>
      </c>
      <c r="C4343" s="4" t="s">
        <v>464</v>
      </c>
      <c r="D4343" s="4">
        <v>42</v>
      </c>
      <c r="E4343" s="4" t="s">
        <v>24600</v>
      </c>
      <c r="F4343" s="4">
        <v>0.141928404569626</v>
      </c>
      <c r="G4343" s="4" t="s">
        <v>24601</v>
      </c>
    </row>
    <row r="4344" spans="1:7">
      <c r="A4344" s="4" t="s">
        <v>6906</v>
      </c>
      <c r="B4344" s="4" t="s">
        <v>6907</v>
      </c>
      <c r="C4344" s="4" t="s">
        <v>464</v>
      </c>
      <c r="D4344" s="4">
        <v>41</v>
      </c>
      <c r="E4344" s="4" t="s">
        <v>6908</v>
      </c>
      <c r="F4344" s="4">
        <v>0.141928404569626</v>
      </c>
      <c r="G4344" s="4" t="s">
        <v>6909</v>
      </c>
    </row>
    <row r="4345" spans="1:7">
      <c r="A4345" s="4" t="s">
        <v>41294</v>
      </c>
      <c r="B4345" s="4" t="s">
        <v>41295</v>
      </c>
      <c r="C4345" s="4" t="s">
        <v>464</v>
      </c>
      <c r="D4345" s="4">
        <v>41</v>
      </c>
      <c r="E4345" s="4" t="s">
        <v>41296</v>
      </c>
      <c r="F4345" s="4">
        <v>0.141928404569626</v>
      </c>
      <c r="G4345" s="4" t="s">
        <v>41297</v>
      </c>
    </row>
    <row r="4346" spans="1:7">
      <c r="A4346" s="4" t="s">
        <v>27172</v>
      </c>
      <c r="B4346" s="4" t="s">
        <v>27173</v>
      </c>
      <c r="C4346" s="4" t="s">
        <v>464</v>
      </c>
      <c r="D4346" s="4">
        <v>41</v>
      </c>
      <c r="E4346" s="4" t="s">
        <v>27174</v>
      </c>
      <c r="F4346" s="4">
        <v>0.141928404569626</v>
      </c>
      <c r="G4346" s="4" t="s">
        <v>27175</v>
      </c>
    </row>
    <row r="4347" spans="1:7">
      <c r="A4347" s="4" t="s">
        <v>13502</v>
      </c>
      <c r="B4347" s="4" t="s">
        <v>13503</v>
      </c>
      <c r="C4347" s="4" t="s">
        <v>464</v>
      </c>
      <c r="D4347" s="4">
        <v>41</v>
      </c>
      <c r="E4347" s="4" t="s">
        <v>13504</v>
      </c>
      <c r="F4347" s="4">
        <v>0.141928404569626</v>
      </c>
      <c r="G4347" s="4" t="s">
        <v>13505</v>
      </c>
    </row>
    <row r="4348" spans="1:7">
      <c r="A4348" s="4" t="s">
        <v>2366</v>
      </c>
      <c r="B4348" s="4" t="s">
        <v>2367</v>
      </c>
      <c r="C4348" s="4" t="s">
        <v>464</v>
      </c>
      <c r="D4348" s="4">
        <v>41</v>
      </c>
      <c r="E4348" s="4" t="s">
        <v>2368</v>
      </c>
      <c r="F4348" s="4">
        <v>0.141928404569626</v>
      </c>
      <c r="G4348" s="4" t="s">
        <v>2369</v>
      </c>
    </row>
    <row r="4349" spans="1:7">
      <c r="A4349" s="4" t="s">
        <v>26590</v>
      </c>
      <c r="B4349" s="4" t="s">
        <v>26591</v>
      </c>
      <c r="C4349" s="4" t="s">
        <v>464</v>
      </c>
      <c r="D4349" s="4">
        <v>41</v>
      </c>
      <c r="E4349" s="4" t="s">
        <v>26592</v>
      </c>
      <c r="F4349" s="4">
        <v>0.141928404569626</v>
      </c>
      <c r="G4349" s="4" t="s">
        <v>26593</v>
      </c>
    </row>
    <row r="4350" spans="1:7">
      <c r="A4350" s="4" t="s">
        <v>7834</v>
      </c>
      <c r="B4350" s="4" t="s">
        <v>7835</v>
      </c>
      <c r="C4350" s="4" t="s">
        <v>464</v>
      </c>
      <c r="D4350" s="4">
        <v>41</v>
      </c>
      <c r="E4350" s="4" t="s">
        <v>7836</v>
      </c>
      <c r="F4350" s="4">
        <v>0.141928404569626</v>
      </c>
      <c r="G4350" s="4" t="s">
        <v>7837</v>
      </c>
    </row>
    <row r="4351" spans="1:7">
      <c r="A4351" s="4" t="s">
        <v>16543</v>
      </c>
      <c r="B4351" s="4" t="s">
        <v>16544</v>
      </c>
      <c r="C4351" s="4" t="s">
        <v>464</v>
      </c>
      <c r="D4351" s="4">
        <v>41</v>
      </c>
      <c r="E4351" s="4" t="s">
        <v>16545</v>
      </c>
      <c r="F4351" s="4">
        <v>0.141928404569626</v>
      </c>
      <c r="G4351" s="4" t="s">
        <v>16546</v>
      </c>
    </row>
    <row r="4352" spans="1:7">
      <c r="A4352" s="4" t="s">
        <v>19084</v>
      </c>
      <c r="B4352" s="4" t="s">
        <v>19085</v>
      </c>
      <c r="C4352" s="4" t="s">
        <v>464</v>
      </c>
      <c r="D4352" s="4">
        <v>41</v>
      </c>
      <c r="E4352" s="4" t="s">
        <v>19086</v>
      </c>
      <c r="F4352" s="4">
        <v>0.141928404569626</v>
      </c>
      <c r="G4352" s="4" t="s">
        <v>19087</v>
      </c>
    </row>
    <row r="4353" spans="1:7">
      <c r="A4353" s="4" t="s">
        <v>30861</v>
      </c>
      <c r="B4353" s="4" t="s">
        <v>30862</v>
      </c>
      <c r="C4353" s="4" t="s">
        <v>464</v>
      </c>
      <c r="D4353" s="4">
        <v>41</v>
      </c>
      <c r="E4353" s="4" t="s">
        <v>30863</v>
      </c>
      <c r="F4353" s="4">
        <v>0.141928404569626</v>
      </c>
      <c r="G4353" s="4" t="s">
        <v>30864</v>
      </c>
    </row>
    <row r="4354" spans="1:7">
      <c r="A4354" s="4" t="s">
        <v>23336</v>
      </c>
      <c r="B4354" s="4" t="s">
        <v>23337</v>
      </c>
      <c r="C4354" s="4" t="s">
        <v>464</v>
      </c>
      <c r="D4354" s="4">
        <v>41</v>
      </c>
      <c r="E4354" s="4" t="s">
        <v>23338</v>
      </c>
      <c r="F4354" s="4">
        <v>0.141928404569626</v>
      </c>
      <c r="G4354" s="4" t="s">
        <v>23339</v>
      </c>
    </row>
    <row r="4355" spans="1:7">
      <c r="A4355" s="4" t="s">
        <v>8743</v>
      </c>
      <c r="B4355" s="4" t="s">
        <v>8744</v>
      </c>
      <c r="C4355" s="4" t="s">
        <v>464</v>
      </c>
      <c r="D4355" s="4">
        <v>41</v>
      </c>
      <c r="E4355" s="4" t="s">
        <v>8745</v>
      </c>
      <c r="F4355" s="4">
        <v>0.141928404569626</v>
      </c>
      <c r="G4355" s="4" t="s">
        <v>8746</v>
      </c>
    </row>
    <row r="4356" spans="1:7">
      <c r="A4356" s="4" t="s">
        <v>31080</v>
      </c>
      <c r="B4356" s="4" t="s">
        <v>31081</v>
      </c>
      <c r="C4356" s="4" t="s">
        <v>464</v>
      </c>
      <c r="D4356" s="4">
        <v>41</v>
      </c>
      <c r="E4356" s="4" t="s">
        <v>31082</v>
      </c>
      <c r="F4356" s="4">
        <v>0.141928404569626</v>
      </c>
      <c r="G4356" s="4" t="s">
        <v>31083</v>
      </c>
    </row>
    <row r="4357" spans="1:7">
      <c r="A4357" s="4" t="s">
        <v>36865</v>
      </c>
      <c r="B4357" s="4" t="s">
        <v>36866</v>
      </c>
      <c r="C4357" s="4" t="s">
        <v>464</v>
      </c>
      <c r="D4357" s="4">
        <v>41</v>
      </c>
      <c r="E4357" s="4" t="s">
        <v>36867</v>
      </c>
      <c r="F4357" s="4">
        <v>0.141928404569626</v>
      </c>
      <c r="G4357" s="4" t="s">
        <v>36868</v>
      </c>
    </row>
    <row r="4358" spans="1:7">
      <c r="A4358" s="4" t="s">
        <v>1598</v>
      </c>
      <c r="B4358" s="4" t="s">
        <v>1599</v>
      </c>
      <c r="C4358" s="4" t="s">
        <v>464</v>
      </c>
      <c r="D4358" s="4">
        <v>41</v>
      </c>
      <c r="E4358" s="4" t="s">
        <v>1600</v>
      </c>
      <c r="F4358" s="4">
        <v>0.141928404569626</v>
      </c>
      <c r="G4358" s="4" t="s">
        <v>1601</v>
      </c>
    </row>
    <row r="4359" spans="1:7">
      <c r="A4359" s="4" t="s">
        <v>14807</v>
      </c>
      <c r="B4359" s="4" t="s">
        <v>14808</v>
      </c>
      <c r="C4359" s="4" t="s">
        <v>464</v>
      </c>
      <c r="D4359" s="4">
        <v>41</v>
      </c>
      <c r="E4359" s="4" t="s">
        <v>14809</v>
      </c>
      <c r="F4359" s="4">
        <v>0.141928404569626</v>
      </c>
      <c r="G4359" s="4" t="s">
        <v>14810</v>
      </c>
    </row>
    <row r="4360" spans="1:7">
      <c r="A4360" s="4" t="s">
        <v>21184</v>
      </c>
      <c r="B4360" s="4" t="s">
        <v>21185</v>
      </c>
      <c r="C4360" s="4" t="s">
        <v>464</v>
      </c>
      <c r="D4360" s="4">
        <v>41</v>
      </c>
      <c r="E4360" s="4" t="s">
        <v>21186</v>
      </c>
      <c r="F4360" s="4">
        <v>0.141928404569626</v>
      </c>
      <c r="G4360" s="4" t="s">
        <v>21187</v>
      </c>
    </row>
    <row r="4361" spans="1:7">
      <c r="A4361" s="4" t="s">
        <v>21040</v>
      </c>
      <c r="B4361" s="4" t="s">
        <v>21041</v>
      </c>
      <c r="C4361" s="4" t="s">
        <v>464</v>
      </c>
      <c r="D4361" s="4">
        <v>40</v>
      </c>
      <c r="E4361" s="4" t="s">
        <v>21042</v>
      </c>
      <c r="F4361" s="4">
        <v>0.141928404569626</v>
      </c>
      <c r="G4361" s="4" t="s">
        <v>21043</v>
      </c>
    </row>
    <row r="4362" spans="1:7">
      <c r="A4362" s="4" t="s">
        <v>28008</v>
      </c>
      <c r="B4362" s="4" t="s">
        <v>28009</v>
      </c>
      <c r="C4362" s="4" t="s">
        <v>464</v>
      </c>
      <c r="D4362" s="4">
        <v>40</v>
      </c>
      <c r="E4362" s="4" t="s">
        <v>28010</v>
      </c>
      <c r="F4362" s="4">
        <v>0.141928404569626</v>
      </c>
      <c r="G4362" s="4" t="s">
        <v>28011</v>
      </c>
    </row>
    <row r="4363" spans="1:7">
      <c r="A4363" s="4" t="s">
        <v>9629</v>
      </c>
      <c r="B4363" s="4" t="s">
        <v>9630</v>
      </c>
      <c r="C4363" s="4" t="s">
        <v>464</v>
      </c>
      <c r="D4363" s="4">
        <v>40</v>
      </c>
      <c r="E4363" s="4" t="s">
        <v>9631</v>
      </c>
      <c r="F4363" s="4">
        <v>0.141928404569626</v>
      </c>
      <c r="G4363" s="4" t="s">
        <v>9632</v>
      </c>
    </row>
    <row r="4364" spans="1:7">
      <c r="A4364" s="4" t="s">
        <v>16335</v>
      </c>
      <c r="B4364" s="4" t="s">
        <v>16336</v>
      </c>
      <c r="C4364" s="4" t="s">
        <v>464</v>
      </c>
      <c r="D4364" s="4">
        <v>40</v>
      </c>
      <c r="E4364" s="4" t="s">
        <v>16337</v>
      </c>
      <c r="F4364" s="4">
        <v>0.141928404569626</v>
      </c>
      <c r="G4364" s="4" t="s">
        <v>16338</v>
      </c>
    </row>
    <row r="4365" spans="1:7">
      <c r="A4365" s="4" t="s">
        <v>55931</v>
      </c>
      <c r="B4365" s="4" t="s">
        <v>55932</v>
      </c>
      <c r="C4365" s="4" t="s">
        <v>464</v>
      </c>
      <c r="D4365" s="4">
        <v>40</v>
      </c>
      <c r="E4365" s="4" t="s">
        <v>55933</v>
      </c>
      <c r="F4365" s="4">
        <v>0.141928404569626</v>
      </c>
      <c r="G4365" s="4" t="s">
        <v>55934</v>
      </c>
    </row>
    <row r="4366" spans="1:7">
      <c r="A4366" s="4" t="s">
        <v>23572</v>
      </c>
      <c r="B4366" s="4" t="s">
        <v>23573</v>
      </c>
      <c r="C4366" s="4" t="s">
        <v>464</v>
      </c>
      <c r="D4366" s="4">
        <v>40</v>
      </c>
      <c r="E4366" s="4" t="s">
        <v>23574</v>
      </c>
      <c r="F4366" s="4">
        <v>0.141928404569626</v>
      </c>
      <c r="G4366" s="4" t="s">
        <v>23575</v>
      </c>
    </row>
    <row r="4367" spans="1:7">
      <c r="A4367" s="4" t="s">
        <v>8679</v>
      </c>
      <c r="B4367" s="4" t="s">
        <v>8680</v>
      </c>
      <c r="C4367" s="4" t="s">
        <v>464</v>
      </c>
      <c r="D4367" s="4">
        <v>40</v>
      </c>
      <c r="E4367" s="4" t="s">
        <v>8681</v>
      </c>
      <c r="F4367" s="4">
        <v>0.141928404569626</v>
      </c>
      <c r="G4367" s="4" t="s">
        <v>8682</v>
      </c>
    </row>
    <row r="4368" spans="1:7">
      <c r="A4368" s="4" t="s">
        <v>6397</v>
      </c>
      <c r="B4368" s="4" t="s">
        <v>6398</v>
      </c>
      <c r="C4368" s="4" t="s">
        <v>464</v>
      </c>
      <c r="D4368" s="4">
        <v>40</v>
      </c>
      <c r="E4368" s="4" t="s">
        <v>6399</v>
      </c>
      <c r="F4368" s="4">
        <v>0.141928404569626</v>
      </c>
      <c r="G4368" s="4" t="s">
        <v>6400</v>
      </c>
    </row>
    <row r="4369" spans="1:7">
      <c r="A4369" s="4" t="s">
        <v>21368</v>
      </c>
      <c r="B4369" s="4" t="s">
        <v>21369</v>
      </c>
      <c r="C4369" s="4" t="s">
        <v>464</v>
      </c>
      <c r="D4369" s="4">
        <v>40</v>
      </c>
      <c r="E4369" s="4" t="s">
        <v>21370</v>
      </c>
      <c r="F4369" s="4">
        <v>0.141928404569626</v>
      </c>
      <c r="G4369" s="4" t="s">
        <v>21371</v>
      </c>
    </row>
    <row r="4370" spans="1:7">
      <c r="A4370" s="4" t="s">
        <v>22300</v>
      </c>
      <c r="B4370" s="4" t="s">
        <v>22301</v>
      </c>
      <c r="C4370" s="4" t="s">
        <v>464</v>
      </c>
      <c r="D4370" s="4">
        <v>40</v>
      </c>
      <c r="E4370" s="4" t="s">
        <v>22302</v>
      </c>
      <c r="F4370" s="4">
        <v>0.141928404569626</v>
      </c>
      <c r="G4370" s="4" t="s">
        <v>22303</v>
      </c>
    </row>
    <row r="4371" spans="1:7">
      <c r="A4371" s="4" t="s">
        <v>24972</v>
      </c>
      <c r="B4371" s="4" t="s">
        <v>24973</v>
      </c>
      <c r="C4371" s="4" t="s">
        <v>464</v>
      </c>
      <c r="D4371" s="4">
        <v>40</v>
      </c>
      <c r="E4371" s="4" t="s">
        <v>24974</v>
      </c>
      <c r="F4371" s="4">
        <v>0.141928404569626</v>
      </c>
      <c r="G4371" s="4" t="s">
        <v>24975</v>
      </c>
    </row>
    <row r="4372" spans="1:7">
      <c r="A4372" s="4" t="s">
        <v>8787</v>
      </c>
      <c r="B4372" s="4" t="s">
        <v>8788</v>
      </c>
      <c r="C4372" s="4" t="s">
        <v>464</v>
      </c>
      <c r="D4372" s="4">
        <v>40</v>
      </c>
      <c r="E4372" s="4" t="s">
        <v>8789</v>
      </c>
      <c r="F4372" s="4">
        <v>0.141928404569626</v>
      </c>
      <c r="G4372" s="4" t="s">
        <v>8790</v>
      </c>
    </row>
    <row r="4373" spans="1:7">
      <c r="A4373" s="4" t="s">
        <v>55935</v>
      </c>
      <c r="B4373" s="4" t="s">
        <v>55936</v>
      </c>
      <c r="C4373" s="4" t="s">
        <v>464</v>
      </c>
      <c r="D4373" s="4">
        <v>40</v>
      </c>
      <c r="E4373" s="4" t="s">
        <v>55937</v>
      </c>
      <c r="F4373" s="4">
        <v>0.141928404569626</v>
      </c>
      <c r="G4373" s="4" t="s">
        <v>55938</v>
      </c>
    </row>
    <row r="4374" spans="1:7">
      <c r="A4374" s="4" t="s">
        <v>28660</v>
      </c>
      <c r="B4374" s="4" t="s">
        <v>28661</v>
      </c>
      <c r="C4374" s="4" t="s">
        <v>464</v>
      </c>
      <c r="D4374" s="4">
        <v>40</v>
      </c>
      <c r="E4374" s="4" t="s">
        <v>28662</v>
      </c>
      <c r="F4374" s="4">
        <v>0.141928404569626</v>
      </c>
      <c r="G4374" s="4" t="s">
        <v>28663</v>
      </c>
    </row>
    <row r="4375" spans="1:7">
      <c r="A4375" s="4" t="s">
        <v>32276</v>
      </c>
      <c r="B4375" s="4" t="s">
        <v>32277</v>
      </c>
      <c r="C4375" s="4" t="s">
        <v>464</v>
      </c>
      <c r="D4375" s="4">
        <v>40</v>
      </c>
      <c r="E4375" s="4" t="s">
        <v>32278</v>
      </c>
      <c r="F4375" s="4">
        <v>0.141928404569626</v>
      </c>
      <c r="G4375" s="4" t="s">
        <v>32279</v>
      </c>
    </row>
    <row r="4376" spans="1:7">
      <c r="A4376" s="4" t="s">
        <v>36133</v>
      </c>
      <c r="B4376" s="4" t="s">
        <v>36134</v>
      </c>
      <c r="C4376" s="4" t="s">
        <v>464</v>
      </c>
      <c r="D4376" s="4">
        <v>40</v>
      </c>
      <c r="E4376" s="4" t="s">
        <v>36135</v>
      </c>
      <c r="F4376" s="4">
        <v>0.141928404569626</v>
      </c>
      <c r="G4376" s="4" t="s">
        <v>36136</v>
      </c>
    </row>
    <row r="4377" spans="1:7">
      <c r="A4377" s="4" t="s">
        <v>32906</v>
      </c>
      <c r="B4377" s="4" t="s">
        <v>32907</v>
      </c>
      <c r="C4377" s="4" t="s">
        <v>464</v>
      </c>
      <c r="D4377" s="4">
        <v>40</v>
      </c>
      <c r="E4377" s="4" t="s">
        <v>32908</v>
      </c>
      <c r="F4377" s="4">
        <v>0.141928404569626</v>
      </c>
      <c r="G4377" s="4" t="s">
        <v>32909</v>
      </c>
    </row>
    <row r="4378" spans="1:7">
      <c r="A4378" s="4" t="s">
        <v>36505</v>
      </c>
      <c r="B4378" s="4" t="s">
        <v>36506</v>
      </c>
      <c r="C4378" s="4" t="s">
        <v>464</v>
      </c>
      <c r="D4378" s="4">
        <v>40</v>
      </c>
      <c r="E4378" s="4" t="s">
        <v>36507</v>
      </c>
      <c r="F4378" s="4">
        <v>0.141928404569626</v>
      </c>
      <c r="G4378" s="4" t="s">
        <v>36508</v>
      </c>
    </row>
    <row r="4379" spans="1:7">
      <c r="A4379" s="4" t="s">
        <v>18753</v>
      </c>
      <c r="B4379" s="4" t="s">
        <v>18754</v>
      </c>
      <c r="C4379" s="4" t="s">
        <v>464</v>
      </c>
      <c r="D4379" s="4">
        <v>40</v>
      </c>
      <c r="E4379" s="4" t="s">
        <v>18755</v>
      </c>
      <c r="F4379" s="4">
        <v>0.141928404569626</v>
      </c>
      <c r="G4379" s="4" t="s">
        <v>18756</v>
      </c>
    </row>
    <row r="4380" spans="1:7">
      <c r="A4380" s="4" t="s">
        <v>55939</v>
      </c>
      <c r="B4380" s="4" t="s">
        <v>55940</v>
      </c>
      <c r="C4380" s="4" t="s">
        <v>464</v>
      </c>
      <c r="D4380" s="4">
        <v>40</v>
      </c>
      <c r="E4380" s="4" t="s">
        <v>55941</v>
      </c>
      <c r="F4380" s="4">
        <v>0.141928404569626</v>
      </c>
      <c r="G4380" s="4" t="s">
        <v>55942</v>
      </c>
    </row>
    <row r="4381" spans="1:7">
      <c r="A4381" s="4" t="s">
        <v>1303</v>
      </c>
      <c r="B4381" s="4" t="s">
        <v>1304</v>
      </c>
      <c r="C4381" s="4" t="s">
        <v>464</v>
      </c>
      <c r="D4381" s="4">
        <v>40</v>
      </c>
      <c r="E4381" s="4" t="s">
        <v>1305</v>
      </c>
      <c r="F4381" s="4">
        <v>0.141928404569626</v>
      </c>
      <c r="G4381" s="4" t="s">
        <v>1306</v>
      </c>
    </row>
    <row r="4382" spans="1:7">
      <c r="A4382" s="4" t="s">
        <v>26331</v>
      </c>
      <c r="B4382" s="4" t="s">
        <v>26332</v>
      </c>
      <c r="C4382" s="4" t="s">
        <v>464</v>
      </c>
      <c r="D4382" s="4">
        <v>40</v>
      </c>
      <c r="E4382" s="4" t="s">
        <v>26333</v>
      </c>
      <c r="F4382" s="4">
        <v>0.141928404569626</v>
      </c>
      <c r="G4382" s="4" t="s">
        <v>26334</v>
      </c>
    </row>
    <row r="4383" spans="1:7">
      <c r="A4383" s="4" t="s">
        <v>6241</v>
      </c>
      <c r="B4383" s="4" t="s">
        <v>6242</v>
      </c>
      <c r="C4383" s="4" t="s">
        <v>464</v>
      </c>
      <c r="D4383" s="4">
        <v>40</v>
      </c>
      <c r="E4383" s="4" t="s">
        <v>6243</v>
      </c>
      <c r="F4383" s="4">
        <v>0.141928404569626</v>
      </c>
      <c r="G4383" s="4" t="s">
        <v>6244</v>
      </c>
    </row>
    <row r="4384" spans="1:7">
      <c r="A4384" s="4" t="s">
        <v>18912</v>
      </c>
      <c r="B4384" s="4" t="s">
        <v>18913</v>
      </c>
      <c r="C4384" s="4" t="s">
        <v>464</v>
      </c>
      <c r="D4384" s="4">
        <v>40</v>
      </c>
      <c r="E4384" s="4" t="s">
        <v>18914</v>
      </c>
      <c r="F4384" s="4">
        <v>0.141928404569626</v>
      </c>
      <c r="G4384" s="4" t="s">
        <v>18915</v>
      </c>
    </row>
    <row r="4385" spans="1:7">
      <c r="A4385" s="4" t="s">
        <v>18122</v>
      </c>
      <c r="B4385" s="4" t="s">
        <v>18123</v>
      </c>
      <c r="C4385" s="4" t="s">
        <v>464</v>
      </c>
      <c r="D4385" s="4">
        <v>40</v>
      </c>
      <c r="E4385" s="4" t="s">
        <v>18124</v>
      </c>
      <c r="F4385" s="4">
        <v>0.141928404569626</v>
      </c>
      <c r="G4385" s="4" t="s">
        <v>18125</v>
      </c>
    </row>
    <row r="4386" spans="1:7">
      <c r="A4386" s="4" t="s">
        <v>27280</v>
      </c>
      <c r="B4386" s="4" t="s">
        <v>27281</v>
      </c>
      <c r="C4386" s="4" t="s">
        <v>464</v>
      </c>
      <c r="D4386" s="4">
        <v>40</v>
      </c>
      <c r="E4386" s="4" t="s">
        <v>27282</v>
      </c>
      <c r="F4386" s="4">
        <v>0.141928404569626</v>
      </c>
      <c r="G4386" s="4" t="s">
        <v>27283</v>
      </c>
    </row>
    <row r="4387" spans="1:7">
      <c r="A4387" s="4" t="s">
        <v>44521</v>
      </c>
      <c r="B4387" s="4" t="s">
        <v>44522</v>
      </c>
      <c r="C4387" s="4" t="s">
        <v>464</v>
      </c>
      <c r="D4387" s="4">
        <v>39</v>
      </c>
      <c r="E4387" s="4" t="s">
        <v>44523</v>
      </c>
      <c r="F4387" s="4">
        <v>0.141928404569626</v>
      </c>
      <c r="G4387" s="4" t="s">
        <v>44524</v>
      </c>
    </row>
    <row r="4388" spans="1:7">
      <c r="A4388" s="4" t="s">
        <v>17762</v>
      </c>
      <c r="B4388" s="4" t="s">
        <v>17763</v>
      </c>
      <c r="C4388" s="4" t="s">
        <v>464</v>
      </c>
      <c r="D4388" s="4">
        <v>39</v>
      </c>
      <c r="E4388" s="4" t="s">
        <v>17764</v>
      </c>
      <c r="F4388" s="4">
        <v>0.141928404569626</v>
      </c>
      <c r="G4388" s="4" t="s">
        <v>17765</v>
      </c>
    </row>
    <row r="4389" spans="1:7">
      <c r="A4389" s="4" t="s">
        <v>17718</v>
      </c>
      <c r="B4389" s="4" t="s">
        <v>17719</v>
      </c>
      <c r="C4389" s="4" t="s">
        <v>464</v>
      </c>
      <c r="D4389" s="4">
        <v>39</v>
      </c>
      <c r="E4389" s="4" t="s">
        <v>17720</v>
      </c>
      <c r="F4389" s="4">
        <v>0.141928404569626</v>
      </c>
      <c r="G4389" s="4" t="s">
        <v>17721</v>
      </c>
    </row>
    <row r="4390" spans="1:7">
      <c r="A4390" s="4" t="s">
        <v>9549</v>
      </c>
      <c r="B4390" s="4" t="s">
        <v>9550</v>
      </c>
      <c r="C4390" s="4" t="s">
        <v>464</v>
      </c>
      <c r="D4390" s="4">
        <v>39</v>
      </c>
      <c r="E4390" s="4" t="s">
        <v>9551</v>
      </c>
      <c r="F4390" s="4">
        <v>0.141928404569626</v>
      </c>
      <c r="G4390" s="4" t="s">
        <v>9552</v>
      </c>
    </row>
    <row r="4391" spans="1:7">
      <c r="A4391" s="4" t="s">
        <v>33448</v>
      </c>
      <c r="B4391" s="4" t="s">
        <v>33449</v>
      </c>
      <c r="C4391" s="4" t="s">
        <v>464</v>
      </c>
      <c r="D4391" s="4">
        <v>39</v>
      </c>
      <c r="E4391" s="4" t="s">
        <v>33450</v>
      </c>
      <c r="F4391" s="4">
        <v>0.141928404569626</v>
      </c>
      <c r="G4391" s="4" t="s">
        <v>33451</v>
      </c>
    </row>
    <row r="4392" spans="1:7">
      <c r="A4392" s="4" t="s">
        <v>23264</v>
      </c>
      <c r="B4392" s="4" t="s">
        <v>23265</v>
      </c>
      <c r="C4392" s="4" t="s">
        <v>464</v>
      </c>
      <c r="D4392" s="4">
        <v>39</v>
      </c>
      <c r="E4392" s="4" t="s">
        <v>23266</v>
      </c>
      <c r="F4392" s="4">
        <v>0.141928404569626</v>
      </c>
      <c r="G4392" s="4" t="s">
        <v>23267</v>
      </c>
    </row>
    <row r="4393" spans="1:7">
      <c r="A4393" s="4" t="s">
        <v>419</v>
      </c>
      <c r="B4393" s="4" t="s">
        <v>32771</v>
      </c>
      <c r="C4393" s="4" t="s">
        <v>464</v>
      </c>
      <c r="D4393" s="4">
        <v>39</v>
      </c>
      <c r="E4393" s="4" t="s">
        <v>32772</v>
      </c>
      <c r="F4393" s="4">
        <v>0.141928404569626</v>
      </c>
      <c r="G4393" s="4" t="s">
        <v>32773</v>
      </c>
    </row>
    <row r="4394" spans="1:7">
      <c r="A4394" s="4" t="s">
        <v>1307</v>
      </c>
      <c r="B4394" s="4" t="s">
        <v>1308</v>
      </c>
      <c r="C4394" s="4" t="s">
        <v>464</v>
      </c>
      <c r="D4394" s="4">
        <v>39</v>
      </c>
      <c r="E4394" s="4" t="s">
        <v>1309</v>
      </c>
      <c r="F4394" s="4">
        <v>0.141928404569626</v>
      </c>
      <c r="G4394" s="4" t="s">
        <v>1310</v>
      </c>
    </row>
    <row r="4395" spans="1:7">
      <c r="A4395" s="4" t="s">
        <v>6719</v>
      </c>
      <c r="B4395" s="4" t="s">
        <v>6720</v>
      </c>
      <c r="C4395" s="4" t="s">
        <v>464</v>
      </c>
      <c r="D4395" s="4">
        <v>39</v>
      </c>
      <c r="E4395" s="4" t="s">
        <v>6721</v>
      </c>
      <c r="F4395" s="4">
        <v>0.141928404569626</v>
      </c>
      <c r="G4395" s="4" t="s">
        <v>6722</v>
      </c>
    </row>
    <row r="4396" spans="1:7">
      <c r="A4396" s="4" t="s">
        <v>14596</v>
      </c>
      <c r="B4396" s="4" t="s">
        <v>14597</v>
      </c>
      <c r="C4396" s="4" t="s">
        <v>464</v>
      </c>
      <c r="D4396" s="4">
        <v>39</v>
      </c>
      <c r="E4396" s="4" t="s">
        <v>14598</v>
      </c>
      <c r="F4396" s="4">
        <v>0.141928404569626</v>
      </c>
      <c r="G4396" s="4" t="s">
        <v>14599</v>
      </c>
    </row>
    <row r="4397" spans="1:7">
      <c r="A4397" s="4" t="s">
        <v>37476</v>
      </c>
      <c r="B4397" s="4" t="s">
        <v>37477</v>
      </c>
      <c r="C4397" s="4" t="s">
        <v>464</v>
      </c>
      <c r="D4397" s="4">
        <v>38</v>
      </c>
      <c r="E4397" s="4" t="s">
        <v>37478</v>
      </c>
      <c r="F4397" s="4">
        <v>0.141928404569626</v>
      </c>
      <c r="G4397" s="4" t="s">
        <v>37479</v>
      </c>
    </row>
    <row r="4398" spans="1:7">
      <c r="A4398" s="4" t="s">
        <v>20318</v>
      </c>
      <c r="B4398" s="4" t="s">
        <v>20319</v>
      </c>
      <c r="C4398" s="4" t="s">
        <v>464</v>
      </c>
      <c r="D4398" s="4">
        <v>38</v>
      </c>
      <c r="E4398" s="4" t="s">
        <v>20320</v>
      </c>
      <c r="F4398" s="4">
        <v>0.141928404569626</v>
      </c>
      <c r="G4398" s="4" t="s">
        <v>20321</v>
      </c>
    </row>
    <row r="4399" spans="1:7">
      <c r="A4399" s="4" t="s">
        <v>55943</v>
      </c>
      <c r="B4399" s="4" t="s">
        <v>55944</v>
      </c>
      <c r="C4399" s="4" t="s">
        <v>464</v>
      </c>
      <c r="D4399" s="4">
        <v>38</v>
      </c>
      <c r="E4399" s="4" t="s">
        <v>55945</v>
      </c>
      <c r="F4399" s="4">
        <v>0.141928404569626</v>
      </c>
      <c r="G4399" s="4" t="s">
        <v>55946</v>
      </c>
    </row>
    <row r="4400" spans="1:7">
      <c r="A4400" s="4" t="s">
        <v>38436</v>
      </c>
      <c r="B4400" s="4" t="s">
        <v>38437</v>
      </c>
      <c r="C4400" s="4" t="s">
        <v>464</v>
      </c>
      <c r="D4400" s="4">
        <v>38</v>
      </c>
      <c r="E4400" s="4" t="s">
        <v>38438</v>
      </c>
      <c r="F4400" s="4">
        <v>0.141928404569626</v>
      </c>
      <c r="G4400" s="4" t="s">
        <v>38439</v>
      </c>
    </row>
    <row r="4401" spans="1:7">
      <c r="A4401" s="4" t="s">
        <v>21842</v>
      </c>
      <c r="B4401" s="4" t="s">
        <v>21843</v>
      </c>
      <c r="C4401" s="4" t="s">
        <v>464</v>
      </c>
      <c r="D4401" s="4">
        <v>38</v>
      </c>
      <c r="E4401" s="4" t="s">
        <v>21844</v>
      </c>
      <c r="F4401" s="4">
        <v>0.141928404569626</v>
      </c>
      <c r="G4401" s="4" t="s">
        <v>21845</v>
      </c>
    </row>
    <row r="4402" spans="1:7">
      <c r="A4402" s="4" t="s">
        <v>55947</v>
      </c>
      <c r="B4402" s="4" t="s">
        <v>55948</v>
      </c>
      <c r="C4402" s="4" t="s">
        <v>464</v>
      </c>
      <c r="D4402" s="4">
        <v>38</v>
      </c>
      <c r="E4402" s="4" t="s">
        <v>55949</v>
      </c>
      <c r="F4402" s="4">
        <v>0.141928404569626</v>
      </c>
      <c r="G4402" s="4" t="s">
        <v>55950</v>
      </c>
    </row>
    <row r="4403" spans="1:7">
      <c r="A4403" s="4" t="s">
        <v>10578</v>
      </c>
      <c r="B4403" s="4" t="s">
        <v>10579</v>
      </c>
      <c r="C4403" s="4" t="s">
        <v>464</v>
      </c>
      <c r="D4403" s="4">
        <v>38</v>
      </c>
      <c r="E4403" s="4" t="s">
        <v>10580</v>
      </c>
      <c r="F4403" s="4">
        <v>0.141928404569626</v>
      </c>
      <c r="G4403" s="4" t="s">
        <v>10581</v>
      </c>
    </row>
    <row r="4404" spans="1:7">
      <c r="A4404" s="4" t="s">
        <v>25779</v>
      </c>
      <c r="B4404" s="4" t="s">
        <v>25780</v>
      </c>
      <c r="C4404" s="4" t="s">
        <v>464</v>
      </c>
      <c r="D4404" s="4">
        <v>38</v>
      </c>
      <c r="E4404" s="4" t="s">
        <v>25781</v>
      </c>
      <c r="F4404" s="4">
        <v>0.141928404569626</v>
      </c>
      <c r="G4404" s="4" t="s">
        <v>25782</v>
      </c>
    </row>
    <row r="4405" spans="1:7">
      <c r="A4405" s="4" t="s">
        <v>35486</v>
      </c>
      <c r="B4405" s="4" t="s">
        <v>35487</v>
      </c>
      <c r="C4405" s="4" t="s">
        <v>464</v>
      </c>
      <c r="D4405" s="4">
        <v>38</v>
      </c>
      <c r="E4405" s="4" t="s">
        <v>35488</v>
      </c>
      <c r="F4405" s="4">
        <v>0.141928404569626</v>
      </c>
      <c r="G4405" s="4" t="s">
        <v>35489</v>
      </c>
    </row>
    <row r="4406" spans="1:7">
      <c r="A4406" s="4" t="s">
        <v>37820</v>
      </c>
      <c r="B4406" s="4" t="s">
        <v>37821</v>
      </c>
      <c r="C4406" s="4" t="s">
        <v>464</v>
      </c>
      <c r="D4406" s="4">
        <v>38</v>
      </c>
      <c r="E4406" s="4" t="s">
        <v>37822</v>
      </c>
      <c r="F4406" s="4">
        <v>0.141928404569626</v>
      </c>
      <c r="G4406" s="4" t="s">
        <v>37823</v>
      </c>
    </row>
    <row r="4407" spans="1:7">
      <c r="A4407" s="4" t="s">
        <v>55951</v>
      </c>
      <c r="B4407" s="4" t="s">
        <v>55952</v>
      </c>
      <c r="C4407" s="4" t="s">
        <v>464</v>
      </c>
      <c r="D4407" s="4">
        <v>37</v>
      </c>
      <c r="E4407" s="4" t="s">
        <v>55953</v>
      </c>
      <c r="F4407" s="4">
        <v>0.141928404569626</v>
      </c>
      <c r="G4407" s="4" t="s">
        <v>55954</v>
      </c>
    </row>
    <row r="4408" spans="1:7">
      <c r="A4408" s="4" t="s">
        <v>55955</v>
      </c>
      <c r="B4408" s="4" t="s">
        <v>55956</v>
      </c>
      <c r="C4408" s="4" t="s">
        <v>464</v>
      </c>
      <c r="D4408" s="4">
        <v>37</v>
      </c>
      <c r="E4408" s="4" t="s">
        <v>55957</v>
      </c>
      <c r="F4408" s="4">
        <v>0.141928404569626</v>
      </c>
      <c r="G4408" s="4" t="s">
        <v>55958</v>
      </c>
    </row>
    <row r="4409" spans="1:7">
      <c r="A4409" s="4" t="s">
        <v>23012</v>
      </c>
      <c r="B4409" s="4" t="s">
        <v>23013</v>
      </c>
      <c r="C4409" s="4" t="s">
        <v>464</v>
      </c>
      <c r="D4409" s="4">
        <v>37</v>
      </c>
      <c r="E4409" s="4" t="s">
        <v>23014</v>
      </c>
      <c r="F4409" s="4">
        <v>0.141928404569626</v>
      </c>
      <c r="G4409" s="4" t="s">
        <v>23015</v>
      </c>
    </row>
    <row r="4410" spans="1:7">
      <c r="A4410" s="4" t="s">
        <v>32240</v>
      </c>
      <c r="B4410" s="4" t="s">
        <v>32241</v>
      </c>
      <c r="C4410" s="4" t="s">
        <v>464</v>
      </c>
      <c r="D4410" s="4">
        <v>37</v>
      </c>
      <c r="E4410" s="4" t="s">
        <v>32242</v>
      </c>
      <c r="F4410" s="4">
        <v>0.141928404569626</v>
      </c>
      <c r="G4410" s="4" t="s">
        <v>32243</v>
      </c>
    </row>
    <row r="4411" spans="1:7">
      <c r="A4411" s="4" t="s">
        <v>16203</v>
      </c>
      <c r="B4411" s="4" t="s">
        <v>16204</v>
      </c>
      <c r="C4411" s="4" t="s">
        <v>464</v>
      </c>
      <c r="D4411" s="4">
        <v>37</v>
      </c>
      <c r="E4411" s="4" t="s">
        <v>16205</v>
      </c>
      <c r="F4411" s="4">
        <v>0.141928404569626</v>
      </c>
      <c r="G4411" s="4" t="s">
        <v>16206</v>
      </c>
    </row>
    <row r="4412" spans="1:7">
      <c r="A4412" s="4" t="s">
        <v>42886</v>
      </c>
      <c r="B4412" s="4" t="s">
        <v>42887</v>
      </c>
      <c r="C4412" s="4" t="s">
        <v>464</v>
      </c>
      <c r="D4412" s="4">
        <v>37</v>
      </c>
      <c r="E4412" s="4" t="s">
        <v>42888</v>
      </c>
      <c r="F4412" s="4">
        <v>0.141928404569626</v>
      </c>
      <c r="G4412" s="4" t="s">
        <v>42889</v>
      </c>
    </row>
    <row r="4413" spans="1:7">
      <c r="A4413" s="4" t="s">
        <v>917</v>
      </c>
      <c r="B4413" s="4" t="s">
        <v>918</v>
      </c>
      <c r="C4413" s="4" t="s">
        <v>464</v>
      </c>
      <c r="D4413" s="4">
        <v>37</v>
      </c>
      <c r="E4413" s="4" t="s">
        <v>919</v>
      </c>
      <c r="F4413" s="4">
        <v>0.141928404569626</v>
      </c>
      <c r="G4413" s="4" t="s">
        <v>920</v>
      </c>
    </row>
    <row r="4414" spans="1:7">
      <c r="A4414" s="4" t="s">
        <v>452</v>
      </c>
      <c r="B4414" s="4" t="s">
        <v>19951</v>
      </c>
      <c r="C4414" s="4" t="s">
        <v>464</v>
      </c>
      <c r="D4414" s="4">
        <v>37</v>
      </c>
      <c r="E4414" s="4" t="s">
        <v>19952</v>
      </c>
      <c r="F4414" s="4">
        <v>0.141928404569626</v>
      </c>
      <c r="G4414" s="4" t="s">
        <v>19953</v>
      </c>
    </row>
    <row r="4415" spans="1:7">
      <c r="A4415" s="4" t="s">
        <v>50262</v>
      </c>
      <c r="B4415" s="4" t="s">
        <v>50263</v>
      </c>
      <c r="C4415" s="4" t="s">
        <v>464</v>
      </c>
      <c r="D4415" s="4">
        <v>37</v>
      </c>
      <c r="E4415" s="4" t="s">
        <v>50264</v>
      </c>
      <c r="F4415" s="4">
        <v>0.141928404569626</v>
      </c>
      <c r="G4415" s="4" t="s">
        <v>50265</v>
      </c>
    </row>
    <row r="4416" spans="1:7">
      <c r="A4416" s="4" t="s">
        <v>30130</v>
      </c>
      <c r="B4416" s="4" t="s">
        <v>30131</v>
      </c>
      <c r="C4416" s="4" t="s">
        <v>464</v>
      </c>
      <c r="D4416" s="4">
        <v>37</v>
      </c>
      <c r="E4416" s="4" t="s">
        <v>30132</v>
      </c>
      <c r="F4416" s="4">
        <v>0.141928404569626</v>
      </c>
      <c r="G4416" s="4" t="s">
        <v>30133</v>
      </c>
    </row>
    <row r="4417" spans="1:7">
      <c r="A4417" s="4" t="s">
        <v>21659</v>
      </c>
      <c r="B4417" s="4" t="s">
        <v>21660</v>
      </c>
      <c r="C4417" s="4" t="s">
        <v>464</v>
      </c>
      <c r="D4417" s="4">
        <v>37</v>
      </c>
      <c r="E4417" s="4" t="s">
        <v>21661</v>
      </c>
      <c r="F4417" s="4">
        <v>0.141928404569626</v>
      </c>
      <c r="G4417" s="4" t="s">
        <v>21662</v>
      </c>
    </row>
    <row r="4418" spans="1:7">
      <c r="A4418" s="4" t="s">
        <v>55959</v>
      </c>
      <c r="B4418" s="4" t="s">
        <v>55960</v>
      </c>
      <c r="C4418" s="4" t="s">
        <v>464</v>
      </c>
      <c r="D4418" s="4">
        <v>37</v>
      </c>
      <c r="E4418" s="4" t="s">
        <v>55961</v>
      </c>
      <c r="F4418" s="4">
        <v>0.141928404569626</v>
      </c>
      <c r="G4418" s="4" t="s">
        <v>55962</v>
      </c>
    </row>
    <row r="4419" spans="1:7">
      <c r="A4419" s="4" t="s">
        <v>24316</v>
      </c>
      <c r="B4419" s="4" t="s">
        <v>24317</v>
      </c>
      <c r="C4419" s="4" t="s">
        <v>464</v>
      </c>
      <c r="D4419" s="4">
        <v>36</v>
      </c>
      <c r="E4419" s="4" t="s">
        <v>24318</v>
      </c>
      <c r="F4419" s="4">
        <v>0.141928404569626</v>
      </c>
      <c r="G4419" s="4" t="s">
        <v>24319</v>
      </c>
    </row>
    <row r="4420" spans="1:7">
      <c r="A4420" s="4" t="s">
        <v>35414</v>
      </c>
      <c r="B4420" s="4" t="s">
        <v>35415</v>
      </c>
      <c r="C4420" s="4" t="s">
        <v>464</v>
      </c>
      <c r="D4420" s="4">
        <v>36</v>
      </c>
      <c r="E4420" s="4" t="s">
        <v>35416</v>
      </c>
      <c r="F4420" s="4">
        <v>0.141928404569626</v>
      </c>
      <c r="G4420" s="4" t="s">
        <v>35417</v>
      </c>
    </row>
    <row r="4421" spans="1:7">
      <c r="A4421" s="4" t="s">
        <v>29200</v>
      </c>
      <c r="B4421" s="4" t="s">
        <v>29201</v>
      </c>
      <c r="C4421" s="4" t="s">
        <v>464</v>
      </c>
      <c r="D4421" s="4">
        <v>36</v>
      </c>
      <c r="E4421" s="4" t="s">
        <v>29202</v>
      </c>
      <c r="F4421" s="4">
        <v>0.141928404569626</v>
      </c>
      <c r="G4421" s="4" t="s">
        <v>29203</v>
      </c>
    </row>
    <row r="4422" spans="1:7">
      <c r="A4422" s="4" t="s">
        <v>41594</v>
      </c>
      <c r="B4422" s="4" t="s">
        <v>41595</v>
      </c>
      <c r="C4422" s="4" t="s">
        <v>464</v>
      </c>
      <c r="D4422" s="4">
        <v>36</v>
      </c>
      <c r="E4422" s="4" t="s">
        <v>41596</v>
      </c>
      <c r="F4422" s="4">
        <v>0.141928404569626</v>
      </c>
      <c r="G4422" s="4" t="s">
        <v>41597</v>
      </c>
    </row>
    <row r="4423" spans="1:7">
      <c r="A4423" s="4" t="s">
        <v>29260</v>
      </c>
      <c r="B4423" s="4" t="s">
        <v>29261</v>
      </c>
      <c r="C4423" s="4" t="s">
        <v>464</v>
      </c>
      <c r="D4423" s="4">
        <v>36</v>
      </c>
      <c r="E4423" s="4" t="s">
        <v>29262</v>
      </c>
      <c r="F4423" s="4">
        <v>0.141928404569626</v>
      </c>
      <c r="G4423" s="4" t="s">
        <v>29263</v>
      </c>
    </row>
    <row r="4424" spans="1:7">
      <c r="A4424" s="4" t="s">
        <v>33552</v>
      </c>
      <c r="B4424" s="4" t="s">
        <v>33553</v>
      </c>
      <c r="C4424" s="4" t="s">
        <v>464</v>
      </c>
      <c r="D4424" s="4">
        <v>36</v>
      </c>
      <c r="E4424" s="4" t="s">
        <v>33554</v>
      </c>
      <c r="F4424" s="4">
        <v>0.141928404569626</v>
      </c>
      <c r="G4424" s="4" t="s">
        <v>33555</v>
      </c>
    </row>
    <row r="4425" spans="1:7">
      <c r="A4425" s="4" t="s">
        <v>29515</v>
      </c>
      <c r="B4425" s="4" t="s">
        <v>29516</v>
      </c>
      <c r="C4425" s="4" t="s">
        <v>464</v>
      </c>
      <c r="D4425" s="4">
        <v>36</v>
      </c>
      <c r="E4425" s="4" t="s">
        <v>29517</v>
      </c>
      <c r="F4425" s="4">
        <v>0.141928404569626</v>
      </c>
      <c r="G4425" s="4" t="s">
        <v>29518</v>
      </c>
    </row>
    <row r="4426" spans="1:7">
      <c r="A4426" s="4" t="s">
        <v>55963</v>
      </c>
      <c r="B4426" s="4" t="s">
        <v>55964</v>
      </c>
      <c r="C4426" s="4" t="s">
        <v>464</v>
      </c>
      <c r="D4426" s="4">
        <v>36</v>
      </c>
      <c r="E4426" s="4" t="s">
        <v>55965</v>
      </c>
      <c r="F4426" s="4">
        <v>0.141928404569626</v>
      </c>
      <c r="G4426" s="4" t="s">
        <v>55966</v>
      </c>
    </row>
    <row r="4427" spans="1:7">
      <c r="A4427" s="4" t="s">
        <v>46412</v>
      </c>
      <c r="B4427" s="4" t="s">
        <v>46413</v>
      </c>
      <c r="C4427" s="4" t="s">
        <v>464</v>
      </c>
      <c r="D4427" s="4">
        <v>35</v>
      </c>
      <c r="E4427" s="4" t="s">
        <v>46414</v>
      </c>
      <c r="F4427" s="4">
        <v>0.141928404569626</v>
      </c>
      <c r="G4427" s="4" t="s">
        <v>46415</v>
      </c>
    </row>
    <row r="4428" spans="1:7">
      <c r="A4428" s="4" t="s">
        <v>22404</v>
      </c>
      <c r="B4428" s="4" t="s">
        <v>22405</v>
      </c>
      <c r="C4428" s="4" t="s">
        <v>464</v>
      </c>
      <c r="D4428" s="4">
        <v>35</v>
      </c>
      <c r="E4428" s="4" t="s">
        <v>22406</v>
      </c>
      <c r="F4428" s="4">
        <v>0.141928404569626</v>
      </c>
      <c r="G4428" s="4" t="s">
        <v>22407</v>
      </c>
    </row>
    <row r="4429" spans="1:7">
      <c r="A4429" s="4" t="s">
        <v>49347</v>
      </c>
      <c r="B4429" s="4" t="s">
        <v>49348</v>
      </c>
      <c r="C4429" s="4" t="s">
        <v>464</v>
      </c>
      <c r="D4429" s="4">
        <v>34</v>
      </c>
      <c r="E4429" s="4" t="s">
        <v>49349</v>
      </c>
      <c r="F4429" s="4">
        <v>0.141928404569626</v>
      </c>
      <c r="G4429" s="4" t="s">
        <v>49350</v>
      </c>
    </row>
    <row r="4430" spans="1:7">
      <c r="A4430" s="4" t="s">
        <v>37140</v>
      </c>
      <c r="B4430" s="4" t="s">
        <v>37141</v>
      </c>
      <c r="C4430" s="4" t="s">
        <v>464</v>
      </c>
      <c r="D4430" s="4">
        <v>34</v>
      </c>
      <c r="E4430" s="4" t="s">
        <v>37142</v>
      </c>
      <c r="F4430" s="4">
        <v>0.141928404569626</v>
      </c>
      <c r="G4430" s="4" t="s">
        <v>37143</v>
      </c>
    </row>
    <row r="4431" spans="1:7">
      <c r="A4431" s="4" t="s">
        <v>19588</v>
      </c>
      <c r="B4431" s="4" t="s">
        <v>19589</v>
      </c>
      <c r="C4431" s="4" t="s">
        <v>464</v>
      </c>
      <c r="D4431" s="4">
        <v>34</v>
      </c>
      <c r="E4431" s="4" t="s">
        <v>19590</v>
      </c>
      <c r="F4431" s="4">
        <v>0.141928404569626</v>
      </c>
      <c r="G4431" s="4" t="s">
        <v>19591</v>
      </c>
    </row>
    <row r="4432" spans="1:7">
      <c r="A4432" s="4" t="s">
        <v>33708</v>
      </c>
      <c r="B4432" s="4" t="s">
        <v>33709</v>
      </c>
      <c r="C4432" s="4" t="s">
        <v>464</v>
      </c>
      <c r="D4432" s="4">
        <v>34</v>
      </c>
      <c r="E4432" s="4" t="s">
        <v>33710</v>
      </c>
      <c r="F4432" s="4">
        <v>0.141928404569626</v>
      </c>
      <c r="G4432" s="4" t="s">
        <v>33711</v>
      </c>
    </row>
    <row r="4433" spans="1:7">
      <c r="A4433" s="4" t="s">
        <v>55967</v>
      </c>
      <c r="B4433" s="4" t="s">
        <v>55968</v>
      </c>
      <c r="C4433" s="4" t="s">
        <v>464</v>
      </c>
      <c r="D4433" s="4">
        <v>34</v>
      </c>
      <c r="E4433" s="4" t="s">
        <v>55969</v>
      </c>
      <c r="F4433" s="4">
        <v>0.141928404569626</v>
      </c>
      <c r="G4433" s="4" t="s">
        <v>55970</v>
      </c>
    </row>
    <row r="4434" spans="1:7">
      <c r="A4434" s="4" t="s">
        <v>55971</v>
      </c>
      <c r="B4434" s="4" t="s">
        <v>55972</v>
      </c>
      <c r="C4434" s="4" t="s">
        <v>464</v>
      </c>
      <c r="D4434" s="4">
        <v>34</v>
      </c>
      <c r="E4434" s="4" t="s">
        <v>55973</v>
      </c>
      <c r="F4434" s="4">
        <v>0.141928404569626</v>
      </c>
      <c r="G4434" s="4" t="s">
        <v>55974</v>
      </c>
    </row>
    <row r="4435" spans="1:7">
      <c r="A4435" s="4" t="s">
        <v>44585</v>
      </c>
      <c r="B4435" s="4" t="s">
        <v>44586</v>
      </c>
      <c r="C4435" s="4" t="s">
        <v>464</v>
      </c>
      <c r="D4435" s="4">
        <v>34</v>
      </c>
      <c r="E4435" s="4" t="s">
        <v>44587</v>
      </c>
      <c r="F4435" s="4">
        <v>0.141928404569626</v>
      </c>
      <c r="G4435" s="4" t="s">
        <v>44588</v>
      </c>
    </row>
    <row r="4436" spans="1:7">
      <c r="A4436" s="4" t="s">
        <v>38404</v>
      </c>
      <c r="B4436" s="4" t="s">
        <v>38405</v>
      </c>
      <c r="C4436" s="4" t="s">
        <v>464</v>
      </c>
      <c r="D4436" s="4">
        <v>33</v>
      </c>
      <c r="E4436" s="4" t="s">
        <v>38406</v>
      </c>
      <c r="F4436" s="4">
        <v>0.141928404569626</v>
      </c>
      <c r="G4436" s="4" t="s">
        <v>38407</v>
      </c>
    </row>
    <row r="4437" spans="1:7">
      <c r="A4437" s="4" t="s">
        <v>55975</v>
      </c>
      <c r="B4437" s="4" t="s">
        <v>55976</v>
      </c>
      <c r="C4437" s="4" t="s">
        <v>464</v>
      </c>
      <c r="D4437" s="4">
        <v>33</v>
      </c>
      <c r="E4437" s="4" t="s">
        <v>55977</v>
      </c>
      <c r="F4437" s="4">
        <v>0.141928404569626</v>
      </c>
      <c r="G4437" s="4" t="s">
        <v>55978</v>
      </c>
    </row>
    <row r="4438" spans="1:7">
      <c r="A4438" s="4" t="s">
        <v>32076</v>
      </c>
      <c r="B4438" s="4" t="s">
        <v>32077</v>
      </c>
      <c r="C4438" s="4" t="s">
        <v>464</v>
      </c>
      <c r="D4438" s="4">
        <v>33</v>
      </c>
      <c r="E4438" s="4" t="s">
        <v>32078</v>
      </c>
      <c r="F4438" s="4">
        <v>0.141928404569626</v>
      </c>
      <c r="G4438" s="4" t="s">
        <v>32079</v>
      </c>
    </row>
    <row r="4439" spans="1:7">
      <c r="A4439" s="4" t="s">
        <v>36085</v>
      </c>
      <c r="B4439" s="4" t="s">
        <v>36086</v>
      </c>
      <c r="C4439" s="4" t="s">
        <v>464</v>
      </c>
      <c r="D4439" s="4">
        <v>33</v>
      </c>
      <c r="E4439" s="4" t="s">
        <v>36087</v>
      </c>
      <c r="F4439" s="4">
        <v>0.141928404569626</v>
      </c>
      <c r="G4439" s="4" t="s">
        <v>36088</v>
      </c>
    </row>
    <row r="4440" spans="1:7">
      <c r="A4440" s="4" t="s">
        <v>55979</v>
      </c>
      <c r="B4440" s="4" t="s">
        <v>55980</v>
      </c>
      <c r="C4440" s="4" t="s">
        <v>464</v>
      </c>
      <c r="D4440" s="4">
        <v>33</v>
      </c>
      <c r="E4440" s="4" t="s">
        <v>55981</v>
      </c>
      <c r="F4440" s="4">
        <v>0.141928404569626</v>
      </c>
      <c r="G4440" s="4" t="s">
        <v>55982</v>
      </c>
    </row>
    <row r="4441" spans="1:7">
      <c r="A4441" s="4" t="s">
        <v>55983</v>
      </c>
      <c r="B4441" s="4" t="s">
        <v>55984</v>
      </c>
      <c r="C4441" s="4" t="s">
        <v>464</v>
      </c>
      <c r="D4441" s="4">
        <v>33</v>
      </c>
      <c r="E4441" s="4" t="s">
        <v>55985</v>
      </c>
      <c r="F4441" s="4">
        <v>0.141928404569626</v>
      </c>
      <c r="G4441" s="4" t="s">
        <v>55986</v>
      </c>
    </row>
    <row r="4442" spans="1:7">
      <c r="A4442" s="4" t="s">
        <v>48939</v>
      </c>
      <c r="B4442" s="4" t="s">
        <v>48940</v>
      </c>
      <c r="C4442" s="4" t="s">
        <v>464</v>
      </c>
      <c r="D4442" s="4">
        <v>33</v>
      </c>
      <c r="E4442" s="4" t="s">
        <v>48941</v>
      </c>
      <c r="F4442" s="4">
        <v>0.141928404569626</v>
      </c>
      <c r="G4442" s="4" t="s">
        <v>48942</v>
      </c>
    </row>
    <row r="4443" spans="1:7">
      <c r="A4443" s="4" t="s">
        <v>51760</v>
      </c>
      <c r="B4443" s="4" t="s">
        <v>51761</v>
      </c>
      <c r="C4443" s="4" t="s">
        <v>464</v>
      </c>
      <c r="D4443" s="4">
        <v>33</v>
      </c>
      <c r="E4443" s="4" t="s">
        <v>51762</v>
      </c>
      <c r="F4443" s="4">
        <v>0.141928404569626</v>
      </c>
      <c r="G4443" s="4" t="s">
        <v>51763</v>
      </c>
    </row>
    <row r="4444" spans="1:7">
      <c r="A4444" s="4" t="s">
        <v>31288</v>
      </c>
      <c r="B4444" s="4" t="s">
        <v>31289</v>
      </c>
      <c r="C4444" s="4" t="s">
        <v>464</v>
      </c>
      <c r="D4444" s="4">
        <v>33</v>
      </c>
      <c r="E4444" s="4" t="s">
        <v>31290</v>
      </c>
      <c r="F4444" s="4">
        <v>0.141928404569626</v>
      </c>
      <c r="G4444" s="4" t="s">
        <v>31291</v>
      </c>
    </row>
    <row r="4445" spans="1:7">
      <c r="A4445" s="4" t="s">
        <v>12525</v>
      </c>
      <c r="B4445" s="4" t="s">
        <v>12526</v>
      </c>
      <c r="C4445" s="4" t="s">
        <v>464</v>
      </c>
      <c r="D4445" s="4">
        <v>33</v>
      </c>
      <c r="E4445" s="4" t="s">
        <v>12527</v>
      </c>
      <c r="F4445" s="4">
        <v>0.141928404569626</v>
      </c>
      <c r="G4445" s="4" t="s">
        <v>12528</v>
      </c>
    </row>
    <row r="4446" spans="1:7">
      <c r="A4446" s="4" t="s">
        <v>30418</v>
      </c>
      <c r="B4446" s="4" t="s">
        <v>30419</v>
      </c>
      <c r="C4446" s="4" t="s">
        <v>464</v>
      </c>
      <c r="D4446" s="4">
        <v>33</v>
      </c>
      <c r="E4446" s="4" t="s">
        <v>30420</v>
      </c>
      <c r="F4446" s="4">
        <v>0.141928404569626</v>
      </c>
      <c r="G4446" s="4" t="s">
        <v>30421</v>
      </c>
    </row>
    <row r="4447" spans="1:7">
      <c r="A4447" s="4" t="s">
        <v>12685</v>
      </c>
      <c r="B4447" s="4" t="s">
        <v>12686</v>
      </c>
      <c r="C4447" s="4" t="s">
        <v>464</v>
      </c>
      <c r="D4447" s="4">
        <v>32</v>
      </c>
      <c r="E4447" s="4" t="s">
        <v>12687</v>
      </c>
      <c r="F4447" s="4">
        <v>0.141928404569626</v>
      </c>
      <c r="G4447" s="4" t="s">
        <v>12688</v>
      </c>
    </row>
    <row r="4448" spans="1:7">
      <c r="A4448" s="4" t="s">
        <v>55987</v>
      </c>
      <c r="B4448" s="4" t="s">
        <v>55988</v>
      </c>
      <c r="C4448" s="4" t="s">
        <v>4103</v>
      </c>
      <c r="D4448" s="4">
        <v>32</v>
      </c>
      <c r="E4448" s="4" t="s">
        <v>55989</v>
      </c>
      <c r="F4448" s="4">
        <v>0.141928404569626</v>
      </c>
      <c r="G4448" s="4" t="s">
        <v>55990</v>
      </c>
    </row>
    <row r="4449" spans="1:7">
      <c r="A4449" s="4" t="s">
        <v>27840</v>
      </c>
      <c r="B4449" s="4" t="s">
        <v>27841</v>
      </c>
      <c r="C4449" s="4" t="s">
        <v>464</v>
      </c>
      <c r="D4449" s="4">
        <v>32</v>
      </c>
      <c r="E4449" s="4" t="s">
        <v>27842</v>
      </c>
      <c r="F4449" s="4">
        <v>0.141928404569626</v>
      </c>
      <c r="G4449" s="4" t="s">
        <v>27843</v>
      </c>
    </row>
    <row r="4450" spans="1:7">
      <c r="A4450" s="4" t="s">
        <v>17579</v>
      </c>
      <c r="B4450" s="4" t="s">
        <v>17580</v>
      </c>
      <c r="C4450" s="4" t="s">
        <v>464</v>
      </c>
      <c r="D4450" s="4">
        <v>31</v>
      </c>
      <c r="E4450" s="4" t="s">
        <v>17581</v>
      </c>
      <c r="F4450" s="4">
        <v>0.141928404569626</v>
      </c>
      <c r="G4450" s="4" t="s">
        <v>17582</v>
      </c>
    </row>
    <row r="4451" spans="1:7">
      <c r="A4451" s="4" t="s">
        <v>40336</v>
      </c>
      <c r="B4451" s="4" t="s">
        <v>40337</v>
      </c>
      <c r="C4451" s="4" t="s">
        <v>464</v>
      </c>
      <c r="D4451" s="4">
        <v>31</v>
      </c>
      <c r="E4451" s="4" t="s">
        <v>40338</v>
      </c>
      <c r="F4451" s="4">
        <v>0.141928404569626</v>
      </c>
      <c r="G4451" s="4" t="s">
        <v>40339</v>
      </c>
    </row>
    <row r="4452" spans="1:7">
      <c r="A4452" s="4" t="s">
        <v>18194</v>
      </c>
      <c r="B4452" s="4" t="s">
        <v>18195</v>
      </c>
      <c r="C4452" s="4" t="s">
        <v>464</v>
      </c>
      <c r="D4452" s="4">
        <v>30</v>
      </c>
      <c r="E4452" s="4" t="s">
        <v>18196</v>
      </c>
      <c r="F4452" s="4">
        <v>0.141928404569626</v>
      </c>
      <c r="G4452" s="4" t="s">
        <v>18197</v>
      </c>
    </row>
    <row r="4453" spans="1:7">
      <c r="A4453" s="4" t="s">
        <v>55991</v>
      </c>
      <c r="B4453" s="4" t="s">
        <v>55992</v>
      </c>
      <c r="C4453" s="4" t="s">
        <v>464</v>
      </c>
      <c r="D4453" s="4">
        <v>26</v>
      </c>
      <c r="E4453" s="4" t="s">
        <v>55993</v>
      </c>
      <c r="F4453" s="4">
        <v>0.141928404569626</v>
      </c>
      <c r="G4453" s="4" t="s">
        <v>55994</v>
      </c>
    </row>
    <row r="4454" spans="1:7">
      <c r="A4454" s="4" t="s">
        <v>44154</v>
      </c>
      <c r="B4454" s="4" t="s">
        <v>44155</v>
      </c>
      <c r="C4454" s="4" t="s">
        <v>551</v>
      </c>
      <c r="D4454" s="4">
        <v>23</v>
      </c>
      <c r="E4454" s="4" t="s">
        <v>44156</v>
      </c>
      <c r="F4454" s="4">
        <v>0.141928404569626</v>
      </c>
      <c r="G4454" s="4" t="s">
        <v>44157</v>
      </c>
    </row>
    <row r="4455" spans="1:7">
      <c r="A4455" s="4" t="s">
        <v>18988</v>
      </c>
      <c r="B4455" s="4" t="s">
        <v>18989</v>
      </c>
      <c r="C4455" s="4" t="s">
        <v>4103</v>
      </c>
      <c r="D4455" s="4">
        <v>23</v>
      </c>
      <c r="E4455" s="4" t="s">
        <v>18990</v>
      </c>
      <c r="F4455" s="4">
        <v>0.141928404569626</v>
      </c>
      <c r="G4455" s="4" t="s">
        <v>18991</v>
      </c>
    </row>
    <row r="4456" spans="1:7">
      <c r="A4456" s="4" t="s">
        <v>55995</v>
      </c>
      <c r="B4456" s="4" t="s">
        <v>55996</v>
      </c>
      <c r="C4456" s="4" t="s">
        <v>551</v>
      </c>
      <c r="D4456" s="4">
        <v>21</v>
      </c>
      <c r="E4456" s="4" t="s">
        <v>55997</v>
      </c>
      <c r="F4456" s="4">
        <v>0.141928404569626</v>
      </c>
      <c r="G4456" s="4" t="s">
        <v>55998</v>
      </c>
    </row>
    <row r="4457" spans="1:7">
      <c r="A4457" s="4" t="s">
        <v>33812</v>
      </c>
      <c r="B4457" s="4" t="s">
        <v>33813</v>
      </c>
      <c r="C4457" s="4" t="s">
        <v>551</v>
      </c>
      <c r="D4457" s="4">
        <v>20</v>
      </c>
      <c r="E4457" s="4" t="s">
        <v>33814</v>
      </c>
      <c r="F4457" s="4">
        <v>0.141928404569626</v>
      </c>
      <c r="G4457" s="4" t="s">
        <v>33815</v>
      </c>
    </row>
    <row r="4458" spans="1:7">
      <c r="A4458" s="4" t="s">
        <v>55999</v>
      </c>
      <c r="B4458" s="4" t="s">
        <v>56000</v>
      </c>
      <c r="C4458" s="4" t="s">
        <v>4103</v>
      </c>
      <c r="D4458" s="4">
        <v>11</v>
      </c>
      <c r="E4458" s="4" t="s">
        <v>56001</v>
      </c>
      <c r="F4458" s="4">
        <v>0.141928404569626</v>
      </c>
      <c r="G4458" s="4" t="s">
        <v>56002</v>
      </c>
    </row>
    <row r="4459" spans="1:7">
      <c r="A4459" s="4" t="s">
        <v>56003</v>
      </c>
      <c r="B4459" s="4" t="s">
        <v>56004</v>
      </c>
      <c r="C4459" s="4" t="s">
        <v>4103</v>
      </c>
      <c r="D4459" s="4">
        <v>10</v>
      </c>
      <c r="E4459" s="4" t="s">
        <v>56005</v>
      </c>
      <c r="F4459" s="4">
        <v>0.141928404569626</v>
      </c>
      <c r="G4459" s="4" t="s">
        <v>56006</v>
      </c>
    </row>
    <row r="4460" spans="1:7">
      <c r="A4460" s="4" t="s">
        <v>56007</v>
      </c>
      <c r="B4460" s="4" t="s">
        <v>56008</v>
      </c>
      <c r="C4460" s="4" t="s">
        <v>4103</v>
      </c>
      <c r="D4460" s="4">
        <v>6</v>
      </c>
      <c r="E4460" s="4" t="s">
        <v>56009</v>
      </c>
      <c r="F4460" s="4">
        <v>0.141928404569626</v>
      </c>
      <c r="G4460" s="4" t="s">
        <v>56010</v>
      </c>
    </row>
    <row r="4461" spans="1:7">
      <c r="A4461" s="4" t="s">
        <v>27316</v>
      </c>
      <c r="B4461" s="4" t="s">
        <v>27317</v>
      </c>
      <c r="C4461" s="4" t="s">
        <v>1119</v>
      </c>
      <c r="D4461" s="4">
        <v>6</v>
      </c>
      <c r="E4461" s="4" t="s">
        <v>27318</v>
      </c>
      <c r="F4461" s="4">
        <v>0.141928404569626</v>
      </c>
      <c r="G4461" s="4" t="s">
        <v>27319</v>
      </c>
    </row>
    <row r="4462" spans="1:7">
      <c r="A4462" s="4" t="s">
        <v>56011</v>
      </c>
      <c r="B4462" s="4" t="s">
        <v>56012</v>
      </c>
      <c r="C4462" s="4" t="s">
        <v>4103</v>
      </c>
      <c r="D4462" s="4">
        <v>5</v>
      </c>
      <c r="E4462" s="4" t="s">
        <v>56013</v>
      </c>
      <c r="F4462" s="4">
        <v>0.141928404569626</v>
      </c>
      <c r="G4462" s="4" t="s">
        <v>56014</v>
      </c>
    </row>
    <row r="4463" spans="1:7">
      <c r="A4463" s="4" t="s">
        <v>394</v>
      </c>
      <c r="B4463" s="4" t="s">
        <v>3420</v>
      </c>
      <c r="C4463" s="4" t="s">
        <v>464</v>
      </c>
      <c r="D4463" s="4">
        <v>51</v>
      </c>
      <c r="E4463" s="4" t="s">
        <v>3421</v>
      </c>
      <c r="F4463" s="4">
        <v>0.100358538329601</v>
      </c>
      <c r="G4463" s="4" t="s">
        <v>3422</v>
      </c>
    </row>
    <row r="4464" spans="1:7">
      <c r="A4464" s="4" t="s">
        <v>558</v>
      </c>
      <c r="B4464" s="4" t="s">
        <v>559</v>
      </c>
      <c r="C4464" s="4" t="s">
        <v>464</v>
      </c>
      <c r="D4464" s="4">
        <v>50</v>
      </c>
      <c r="E4464" s="4" t="s">
        <v>560</v>
      </c>
      <c r="F4464" s="4">
        <v>0.100358538329601</v>
      </c>
      <c r="G4464" s="4" t="s">
        <v>561</v>
      </c>
    </row>
    <row r="4465" spans="1:7">
      <c r="A4465" s="4" t="s">
        <v>2474</v>
      </c>
      <c r="B4465" s="4" t="s">
        <v>2475</v>
      </c>
      <c r="C4465" s="4" t="s">
        <v>464</v>
      </c>
      <c r="D4465" s="4">
        <v>50</v>
      </c>
      <c r="E4465" s="4" t="s">
        <v>2476</v>
      </c>
      <c r="F4465" s="4">
        <v>0.100358538329601</v>
      </c>
      <c r="G4465" s="4" t="s">
        <v>2477</v>
      </c>
    </row>
    <row r="4466" spans="1:7">
      <c r="A4466" s="4" t="s">
        <v>5144</v>
      </c>
      <c r="B4466" s="4" t="s">
        <v>5145</v>
      </c>
      <c r="C4466" s="4" t="s">
        <v>464</v>
      </c>
      <c r="D4466" s="4">
        <v>50</v>
      </c>
      <c r="E4466" s="4" t="s">
        <v>5146</v>
      </c>
      <c r="F4466" s="4">
        <v>0.100358538329601</v>
      </c>
      <c r="G4466" s="4" t="s">
        <v>5147</v>
      </c>
    </row>
    <row r="4467" spans="1:7">
      <c r="A4467" s="4" t="s">
        <v>12401</v>
      </c>
      <c r="B4467" s="4" t="s">
        <v>12402</v>
      </c>
      <c r="C4467" s="4" t="s">
        <v>464</v>
      </c>
      <c r="D4467" s="4">
        <v>50</v>
      </c>
      <c r="E4467" s="4" t="s">
        <v>12403</v>
      </c>
      <c r="F4467" s="4">
        <v>0.100358538329601</v>
      </c>
      <c r="G4467" s="4" t="s">
        <v>12404</v>
      </c>
    </row>
    <row r="4468" spans="1:7">
      <c r="A4468" s="4" t="s">
        <v>578</v>
      </c>
      <c r="B4468" s="4" t="s">
        <v>579</v>
      </c>
      <c r="C4468" s="4" t="s">
        <v>464</v>
      </c>
      <c r="D4468" s="4">
        <v>49</v>
      </c>
      <c r="E4468" s="4" t="s">
        <v>580</v>
      </c>
      <c r="F4468" s="4">
        <v>0.100358538329601</v>
      </c>
      <c r="G4468" s="4" t="s">
        <v>581</v>
      </c>
    </row>
    <row r="4469" spans="1:7">
      <c r="A4469" s="4" t="s">
        <v>5713</v>
      </c>
      <c r="B4469" s="4" t="s">
        <v>5714</v>
      </c>
      <c r="C4469" s="4" t="s">
        <v>464</v>
      </c>
      <c r="D4469" s="4">
        <v>48</v>
      </c>
      <c r="E4469" s="4" t="s">
        <v>5715</v>
      </c>
      <c r="F4469" s="4">
        <v>0.100358538329601</v>
      </c>
      <c r="G4469" s="4" t="s">
        <v>5716</v>
      </c>
    </row>
    <row r="4470" spans="1:7">
      <c r="A4470" s="4" t="s">
        <v>5702</v>
      </c>
      <c r="B4470" s="4" t="s">
        <v>5703</v>
      </c>
      <c r="C4470" s="4" t="s">
        <v>464</v>
      </c>
      <c r="D4470" s="4">
        <v>48</v>
      </c>
      <c r="E4470" s="4" t="s">
        <v>5704</v>
      </c>
      <c r="F4470" s="4">
        <v>0.100358538329601</v>
      </c>
      <c r="G4470" s="4" t="s">
        <v>5705</v>
      </c>
    </row>
    <row r="4471" spans="1:7">
      <c r="A4471" s="4" t="s">
        <v>16263</v>
      </c>
      <c r="B4471" s="4" t="s">
        <v>16264</v>
      </c>
      <c r="C4471" s="4" t="s">
        <v>464</v>
      </c>
      <c r="D4471" s="4">
        <v>48</v>
      </c>
      <c r="E4471" s="4" t="s">
        <v>16265</v>
      </c>
      <c r="F4471" s="4">
        <v>0.100358538329601</v>
      </c>
      <c r="G4471" s="4" t="s">
        <v>16266</v>
      </c>
    </row>
    <row r="4472" spans="1:7">
      <c r="A4472" s="4" t="s">
        <v>4899</v>
      </c>
      <c r="B4472" s="4" t="s">
        <v>4900</v>
      </c>
      <c r="C4472" s="4" t="s">
        <v>464</v>
      </c>
      <c r="D4472" s="4">
        <v>48</v>
      </c>
      <c r="E4472" s="4" t="s">
        <v>4901</v>
      </c>
      <c r="F4472" s="4">
        <v>0.100358538329601</v>
      </c>
      <c r="G4472" s="4" t="s">
        <v>4902</v>
      </c>
    </row>
    <row r="4473" spans="1:7">
      <c r="A4473" s="4" t="s">
        <v>2298</v>
      </c>
      <c r="B4473" s="4" t="s">
        <v>2299</v>
      </c>
      <c r="C4473" s="4" t="s">
        <v>464</v>
      </c>
      <c r="D4473" s="4">
        <v>48</v>
      </c>
      <c r="E4473" s="4" t="s">
        <v>2300</v>
      </c>
      <c r="F4473" s="4">
        <v>0.100358538329601</v>
      </c>
      <c r="G4473" s="4" t="s">
        <v>2301</v>
      </c>
    </row>
    <row r="4474" spans="1:7">
      <c r="A4474" s="4" t="s">
        <v>1810</v>
      </c>
      <c r="B4474" s="4" t="s">
        <v>1811</v>
      </c>
      <c r="C4474" s="4" t="s">
        <v>464</v>
      </c>
      <c r="D4474" s="4">
        <v>48</v>
      </c>
      <c r="E4474" s="4" t="s">
        <v>1812</v>
      </c>
      <c r="F4474" s="4">
        <v>0.100358538329601</v>
      </c>
      <c r="G4474" s="4" t="s">
        <v>1813</v>
      </c>
    </row>
    <row r="4475" spans="1:7">
      <c r="A4475" s="4" t="s">
        <v>601</v>
      </c>
      <c r="B4475" s="4" t="s">
        <v>602</v>
      </c>
      <c r="C4475" s="4" t="s">
        <v>464</v>
      </c>
      <c r="D4475" s="4">
        <v>48</v>
      </c>
      <c r="E4475" s="4" t="s">
        <v>603</v>
      </c>
      <c r="F4475" s="4">
        <v>0.100358538329601</v>
      </c>
      <c r="G4475" s="4" t="s">
        <v>604</v>
      </c>
    </row>
    <row r="4476" spans="1:7">
      <c r="A4476" s="4" t="s">
        <v>605</v>
      </c>
      <c r="B4476" s="4" t="s">
        <v>606</v>
      </c>
      <c r="C4476" s="4" t="s">
        <v>464</v>
      </c>
      <c r="D4476" s="4">
        <v>48</v>
      </c>
      <c r="E4476" s="4" t="s">
        <v>607</v>
      </c>
      <c r="F4476" s="4">
        <v>0.100358538329601</v>
      </c>
      <c r="G4476" s="4" t="s">
        <v>608</v>
      </c>
    </row>
    <row r="4477" spans="1:7">
      <c r="A4477" s="4" t="s">
        <v>11490</v>
      </c>
      <c r="B4477" s="4" t="s">
        <v>11491</v>
      </c>
      <c r="C4477" s="4" t="s">
        <v>464</v>
      </c>
      <c r="D4477" s="4">
        <v>48</v>
      </c>
      <c r="E4477" s="4" t="s">
        <v>11492</v>
      </c>
      <c r="F4477" s="4">
        <v>0.100358538329601</v>
      </c>
      <c r="G4477" s="4" t="s">
        <v>11493</v>
      </c>
    </row>
    <row r="4478" spans="1:7">
      <c r="A4478" s="4" t="s">
        <v>16742</v>
      </c>
      <c r="B4478" s="4" t="s">
        <v>16743</v>
      </c>
      <c r="C4478" s="4" t="s">
        <v>464</v>
      </c>
      <c r="D4478" s="4">
        <v>47</v>
      </c>
      <c r="E4478" s="4" t="s">
        <v>16744</v>
      </c>
      <c r="F4478" s="4">
        <v>0.100358538329601</v>
      </c>
      <c r="G4478" s="4" t="s">
        <v>16745</v>
      </c>
    </row>
    <row r="4479" spans="1:7">
      <c r="A4479" s="4" t="s">
        <v>388</v>
      </c>
      <c r="B4479" s="4" t="s">
        <v>13215</v>
      </c>
      <c r="C4479" s="4" t="s">
        <v>464</v>
      </c>
      <c r="D4479" s="4">
        <v>47</v>
      </c>
      <c r="E4479" s="4" t="s">
        <v>13216</v>
      </c>
      <c r="F4479" s="4">
        <v>0.100358538329601</v>
      </c>
      <c r="G4479" s="4" t="s">
        <v>13217</v>
      </c>
    </row>
    <row r="4480" spans="1:7">
      <c r="A4480" s="4" t="s">
        <v>609</v>
      </c>
      <c r="B4480" s="4" t="s">
        <v>610</v>
      </c>
      <c r="C4480" s="4" t="s">
        <v>464</v>
      </c>
      <c r="D4480" s="4">
        <v>47</v>
      </c>
      <c r="E4480" s="4" t="s">
        <v>611</v>
      </c>
      <c r="F4480" s="4">
        <v>0.100358538329601</v>
      </c>
      <c r="G4480" s="4" t="s">
        <v>612</v>
      </c>
    </row>
    <row r="4481" spans="1:7">
      <c r="A4481" s="4" t="s">
        <v>10813</v>
      </c>
      <c r="B4481" s="4" t="s">
        <v>10814</v>
      </c>
      <c r="C4481" s="4" t="s">
        <v>464</v>
      </c>
      <c r="D4481" s="4">
        <v>47</v>
      </c>
      <c r="E4481" s="4" t="s">
        <v>10815</v>
      </c>
      <c r="F4481" s="4">
        <v>0.100358538329601</v>
      </c>
      <c r="G4481" s="4" t="s">
        <v>10816</v>
      </c>
    </row>
    <row r="4482" spans="1:7">
      <c r="A4482" s="4" t="s">
        <v>10904</v>
      </c>
      <c r="B4482" s="4" t="s">
        <v>10905</v>
      </c>
      <c r="C4482" s="4" t="s">
        <v>464</v>
      </c>
      <c r="D4482" s="4">
        <v>46</v>
      </c>
      <c r="E4482" s="4" t="s">
        <v>10906</v>
      </c>
      <c r="F4482" s="4">
        <v>0.100358538329601</v>
      </c>
      <c r="G4482" s="4" t="s">
        <v>10907</v>
      </c>
    </row>
    <row r="4483" spans="1:7">
      <c r="A4483" s="4" t="s">
        <v>18729</v>
      </c>
      <c r="B4483" s="4" t="s">
        <v>18730</v>
      </c>
      <c r="C4483" s="4" t="s">
        <v>464</v>
      </c>
      <c r="D4483" s="4">
        <v>46</v>
      </c>
      <c r="E4483" s="4" t="s">
        <v>18731</v>
      </c>
      <c r="F4483" s="4">
        <v>0.100358538329601</v>
      </c>
      <c r="G4483" s="4" t="s">
        <v>18732</v>
      </c>
    </row>
    <row r="4484" spans="1:7">
      <c r="A4484" s="4" t="s">
        <v>11095</v>
      </c>
      <c r="B4484" s="4" t="s">
        <v>11096</v>
      </c>
      <c r="C4484" s="4" t="s">
        <v>464</v>
      </c>
      <c r="D4484" s="4">
        <v>46</v>
      </c>
      <c r="E4484" s="4" t="s">
        <v>11097</v>
      </c>
      <c r="F4484" s="4">
        <v>0.100358538329601</v>
      </c>
      <c r="G4484" s="4" t="s">
        <v>11098</v>
      </c>
    </row>
    <row r="4485" spans="1:7">
      <c r="A4485" s="4" t="s">
        <v>12597</v>
      </c>
      <c r="B4485" s="4" t="s">
        <v>12598</v>
      </c>
      <c r="C4485" s="4" t="s">
        <v>464</v>
      </c>
      <c r="D4485" s="4">
        <v>46</v>
      </c>
      <c r="E4485" s="4" t="s">
        <v>12599</v>
      </c>
      <c r="F4485" s="4">
        <v>0.100358538329601</v>
      </c>
      <c r="G4485" s="4" t="s">
        <v>12600</v>
      </c>
    </row>
    <row r="4486" spans="1:7">
      <c r="A4486" s="4" t="s">
        <v>1343</v>
      </c>
      <c r="B4486" s="4" t="s">
        <v>1344</v>
      </c>
      <c r="C4486" s="4" t="s">
        <v>464</v>
      </c>
      <c r="D4486" s="4">
        <v>46</v>
      </c>
      <c r="E4486" s="4" t="s">
        <v>1345</v>
      </c>
      <c r="F4486" s="4">
        <v>0.100358538329601</v>
      </c>
      <c r="G4486" s="4" t="s">
        <v>1346</v>
      </c>
    </row>
    <row r="4487" spans="1:7">
      <c r="A4487" s="4" t="s">
        <v>10170</v>
      </c>
      <c r="B4487" s="4" t="s">
        <v>10171</v>
      </c>
      <c r="C4487" s="4" t="s">
        <v>464</v>
      </c>
      <c r="D4487" s="4">
        <v>46</v>
      </c>
      <c r="E4487" s="4" t="s">
        <v>10172</v>
      </c>
      <c r="F4487" s="4">
        <v>0.100358538329601</v>
      </c>
      <c r="G4487" s="4" t="s">
        <v>10173</v>
      </c>
    </row>
    <row r="4488" spans="1:7">
      <c r="A4488" s="4" t="s">
        <v>632</v>
      </c>
      <c r="B4488" s="4" t="s">
        <v>633</v>
      </c>
      <c r="C4488" s="4" t="s">
        <v>464</v>
      </c>
      <c r="D4488" s="4">
        <v>46</v>
      </c>
      <c r="E4488" s="4" t="s">
        <v>634</v>
      </c>
      <c r="F4488" s="4">
        <v>0.100358538329601</v>
      </c>
      <c r="G4488" s="4" t="s">
        <v>635</v>
      </c>
    </row>
    <row r="4489" spans="1:7">
      <c r="A4489" s="4" t="s">
        <v>636</v>
      </c>
      <c r="B4489" s="4" t="s">
        <v>637</v>
      </c>
      <c r="C4489" s="4" t="s">
        <v>464</v>
      </c>
      <c r="D4489" s="4">
        <v>46</v>
      </c>
      <c r="E4489" s="4" t="s">
        <v>638</v>
      </c>
      <c r="F4489" s="4">
        <v>0.100358538329601</v>
      </c>
      <c r="G4489" s="4" t="s">
        <v>639</v>
      </c>
    </row>
    <row r="4490" spans="1:7">
      <c r="A4490" s="4" t="s">
        <v>5507</v>
      </c>
      <c r="B4490" s="4" t="s">
        <v>5508</v>
      </c>
      <c r="C4490" s="4" t="s">
        <v>464</v>
      </c>
      <c r="D4490" s="4">
        <v>46</v>
      </c>
      <c r="E4490" s="4" t="s">
        <v>5509</v>
      </c>
      <c r="F4490" s="4">
        <v>0.100358538329601</v>
      </c>
      <c r="G4490" s="4" t="s">
        <v>5510</v>
      </c>
    </row>
    <row r="4491" spans="1:7">
      <c r="A4491" s="4" t="s">
        <v>10210</v>
      </c>
      <c r="B4491" s="4" t="s">
        <v>10211</v>
      </c>
      <c r="C4491" s="4" t="s">
        <v>464</v>
      </c>
      <c r="D4491" s="4">
        <v>46</v>
      </c>
      <c r="E4491" s="4" t="s">
        <v>10212</v>
      </c>
      <c r="F4491" s="4">
        <v>0.100358538329601</v>
      </c>
      <c r="G4491" s="4" t="s">
        <v>10213</v>
      </c>
    </row>
    <row r="4492" spans="1:7">
      <c r="A4492" s="4" t="s">
        <v>25615</v>
      </c>
      <c r="B4492" s="4" t="s">
        <v>25616</v>
      </c>
      <c r="C4492" s="4" t="s">
        <v>464</v>
      </c>
      <c r="D4492" s="4">
        <v>46</v>
      </c>
      <c r="E4492" s="4" t="s">
        <v>25617</v>
      </c>
      <c r="F4492" s="4">
        <v>0.100358538329601</v>
      </c>
      <c r="G4492" s="4" t="s">
        <v>25618</v>
      </c>
    </row>
    <row r="4493" spans="1:7">
      <c r="A4493" s="4" t="s">
        <v>35434</v>
      </c>
      <c r="B4493" s="4" t="s">
        <v>35435</v>
      </c>
      <c r="C4493" s="4" t="s">
        <v>464</v>
      </c>
      <c r="D4493" s="4">
        <v>46</v>
      </c>
      <c r="E4493" s="4" t="s">
        <v>35436</v>
      </c>
      <c r="F4493" s="4">
        <v>0.100358538329601</v>
      </c>
      <c r="G4493" s="4" t="s">
        <v>35437</v>
      </c>
    </row>
    <row r="4494" spans="1:7">
      <c r="A4494" s="4" t="s">
        <v>640</v>
      </c>
      <c r="B4494" s="4" t="s">
        <v>641</v>
      </c>
      <c r="C4494" s="4" t="s">
        <v>464</v>
      </c>
      <c r="D4494" s="4">
        <v>46</v>
      </c>
      <c r="E4494" s="4" t="s">
        <v>642</v>
      </c>
      <c r="F4494" s="4">
        <v>0.100358538329601</v>
      </c>
      <c r="G4494" s="4" t="s">
        <v>643</v>
      </c>
    </row>
    <row r="4495" spans="1:7">
      <c r="A4495" s="4" t="s">
        <v>27200</v>
      </c>
      <c r="B4495" s="4" t="s">
        <v>27201</v>
      </c>
      <c r="C4495" s="4" t="s">
        <v>464</v>
      </c>
      <c r="D4495" s="4">
        <v>46</v>
      </c>
      <c r="E4495" s="4" t="s">
        <v>27202</v>
      </c>
      <c r="F4495" s="4">
        <v>0.100358538329601</v>
      </c>
      <c r="G4495" s="4" t="s">
        <v>27203</v>
      </c>
    </row>
    <row r="4496" spans="1:7">
      <c r="A4496" s="4" t="s">
        <v>15135</v>
      </c>
      <c r="B4496" s="4" t="s">
        <v>15136</v>
      </c>
      <c r="C4496" s="4" t="s">
        <v>464</v>
      </c>
      <c r="D4496" s="4">
        <v>46</v>
      </c>
      <c r="E4496" s="4" t="s">
        <v>15137</v>
      </c>
      <c r="F4496" s="4">
        <v>0.100358538329601</v>
      </c>
      <c r="G4496" s="4" t="s">
        <v>15138</v>
      </c>
    </row>
    <row r="4497" spans="1:7">
      <c r="A4497" s="4" t="s">
        <v>1942</v>
      </c>
      <c r="B4497" s="4" t="s">
        <v>1943</v>
      </c>
      <c r="C4497" s="4" t="s">
        <v>464</v>
      </c>
      <c r="D4497" s="4">
        <v>46</v>
      </c>
      <c r="E4497" s="4" t="s">
        <v>1944</v>
      </c>
      <c r="F4497" s="4">
        <v>0.100358538329601</v>
      </c>
      <c r="G4497" s="4" t="s">
        <v>1945</v>
      </c>
    </row>
    <row r="4498" spans="1:7">
      <c r="A4498" s="4" t="s">
        <v>14584</v>
      </c>
      <c r="B4498" s="4" t="s">
        <v>14585</v>
      </c>
      <c r="C4498" s="4" t="s">
        <v>464</v>
      </c>
      <c r="D4498" s="4">
        <v>45</v>
      </c>
      <c r="E4498" s="4" t="s">
        <v>14586</v>
      </c>
      <c r="F4498" s="4">
        <v>0.100358538329601</v>
      </c>
      <c r="G4498" s="4" t="s">
        <v>14587</v>
      </c>
    </row>
    <row r="4499" spans="1:7">
      <c r="A4499" s="4" t="s">
        <v>45764</v>
      </c>
      <c r="B4499" s="4" t="s">
        <v>45765</v>
      </c>
      <c r="C4499" s="4" t="s">
        <v>464</v>
      </c>
      <c r="D4499" s="4">
        <v>45</v>
      </c>
      <c r="E4499" s="4" t="s">
        <v>45766</v>
      </c>
      <c r="F4499" s="4">
        <v>0.100358538329601</v>
      </c>
      <c r="G4499" s="4" t="s">
        <v>45767</v>
      </c>
    </row>
    <row r="4500" spans="1:7">
      <c r="A4500" s="4" t="s">
        <v>7537</v>
      </c>
      <c r="B4500" s="4" t="s">
        <v>7538</v>
      </c>
      <c r="C4500" s="4" t="s">
        <v>464</v>
      </c>
      <c r="D4500" s="4">
        <v>45</v>
      </c>
      <c r="E4500" s="4" t="s">
        <v>7539</v>
      </c>
      <c r="F4500" s="4">
        <v>0.100358538329601</v>
      </c>
      <c r="G4500" s="4" t="s">
        <v>7540</v>
      </c>
    </row>
    <row r="4501" spans="1:7">
      <c r="A4501" s="4" t="s">
        <v>26558</v>
      </c>
      <c r="B4501" s="4" t="s">
        <v>26559</v>
      </c>
      <c r="C4501" s="4" t="s">
        <v>464</v>
      </c>
      <c r="D4501" s="4">
        <v>45</v>
      </c>
      <c r="E4501" s="4" t="s">
        <v>26560</v>
      </c>
      <c r="F4501" s="4">
        <v>0.100358538329601</v>
      </c>
      <c r="G4501" s="4" t="s">
        <v>26561</v>
      </c>
    </row>
    <row r="4502" spans="1:7">
      <c r="A4502" s="4" t="s">
        <v>12481</v>
      </c>
      <c r="B4502" s="4" t="s">
        <v>12482</v>
      </c>
      <c r="C4502" s="4" t="s">
        <v>464</v>
      </c>
      <c r="D4502" s="4">
        <v>45</v>
      </c>
      <c r="E4502" s="4" t="s">
        <v>12483</v>
      </c>
      <c r="F4502" s="4">
        <v>0.100358538329601</v>
      </c>
      <c r="G4502" s="4" t="s">
        <v>12484</v>
      </c>
    </row>
    <row r="4503" spans="1:7">
      <c r="A4503" s="4" t="s">
        <v>4278</v>
      </c>
      <c r="B4503" s="4" t="s">
        <v>4279</v>
      </c>
      <c r="C4503" s="4" t="s">
        <v>464</v>
      </c>
      <c r="D4503" s="4">
        <v>45</v>
      </c>
      <c r="E4503" s="4" t="s">
        <v>4280</v>
      </c>
      <c r="F4503" s="4">
        <v>0.100358538329601</v>
      </c>
      <c r="G4503" s="4" t="s">
        <v>4281</v>
      </c>
    </row>
    <row r="4504" spans="1:7">
      <c r="A4504" s="4" t="s">
        <v>16243</v>
      </c>
      <c r="B4504" s="4" t="s">
        <v>16244</v>
      </c>
      <c r="C4504" s="4" t="s">
        <v>464</v>
      </c>
      <c r="D4504" s="4">
        <v>45</v>
      </c>
      <c r="E4504" s="4" t="s">
        <v>16245</v>
      </c>
      <c r="F4504" s="4">
        <v>0.100358538329601</v>
      </c>
      <c r="G4504" s="4" t="s">
        <v>16246</v>
      </c>
    </row>
    <row r="4505" spans="1:7">
      <c r="A4505" s="4" t="s">
        <v>13278</v>
      </c>
      <c r="B4505" s="4" t="s">
        <v>13279</v>
      </c>
      <c r="C4505" s="4" t="s">
        <v>464</v>
      </c>
      <c r="D4505" s="4">
        <v>45</v>
      </c>
      <c r="E4505" s="4" t="s">
        <v>13280</v>
      </c>
      <c r="F4505" s="4">
        <v>0.100358538329601</v>
      </c>
      <c r="G4505" s="4" t="s">
        <v>13281</v>
      </c>
    </row>
    <row r="4506" spans="1:7">
      <c r="A4506" s="4" t="s">
        <v>1370</v>
      </c>
      <c r="B4506" s="4" t="s">
        <v>1371</v>
      </c>
      <c r="C4506" s="4" t="s">
        <v>464</v>
      </c>
      <c r="D4506" s="4">
        <v>45</v>
      </c>
      <c r="E4506" s="4" t="s">
        <v>1372</v>
      </c>
      <c r="F4506" s="4">
        <v>0.100358538329601</v>
      </c>
      <c r="G4506" s="4" t="s">
        <v>1373</v>
      </c>
    </row>
    <row r="4507" spans="1:7">
      <c r="A4507" s="4" t="s">
        <v>655</v>
      </c>
      <c r="B4507" s="4" t="s">
        <v>656</v>
      </c>
      <c r="C4507" s="4" t="s">
        <v>464</v>
      </c>
      <c r="D4507" s="4">
        <v>45</v>
      </c>
      <c r="E4507" s="4" t="s">
        <v>657</v>
      </c>
      <c r="F4507" s="4">
        <v>0.100358538329601</v>
      </c>
      <c r="G4507" s="4" t="s">
        <v>658</v>
      </c>
    </row>
    <row r="4508" spans="1:7">
      <c r="A4508" s="4" t="s">
        <v>3560</v>
      </c>
      <c r="B4508" s="4" t="s">
        <v>3561</v>
      </c>
      <c r="C4508" s="4" t="s">
        <v>464</v>
      </c>
      <c r="D4508" s="4">
        <v>45</v>
      </c>
      <c r="E4508" s="4" t="s">
        <v>3562</v>
      </c>
      <c r="F4508" s="4">
        <v>0.100358538329601</v>
      </c>
      <c r="G4508" s="4" t="s">
        <v>3563</v>
      </c>
    </row>
    <row r="4509" spans="1:7">
      <c r="A4509" s="4" t="s">
        <v>418</v>
      </c>
      <c r="B4509" s="4" t="s">
        <v>659</v>
      </c>
      <c r="C4509" s="4" t="s">
        <v>464</v>
      </c>
      <c r="D4509" s="4">
        <v>45</v>
      </c>
      <c r="E4509" s="4" t="s">
        <v>660</v>
      </c>
      <c r="F4509" s="4">
        <v>0.100358538329601</v>
      </c>
      <c r="G4509" s="4" t="s">
        <v>661</v>
      </c>
    </row>
    <row r="4510" spans="1:7">
      <c r="A4510" s="4" t="s">
        <v>7109</v>
      </c>
      <c r="B4510" s="4" t="s">
        <v>7110</v>
      </c>
      <c r="C4510" s="4" t="s">
        <v>464</v>
      </c>
      <c r="D4510" s="4">
        <v>45</v>
      </c>
      <c r="E4510" s="4" t="s">
        <v>7111</v>
      </c>
      <c r="F4510" s="4">
        <v>0.100358538329601</v>
      </c>
      <c r="G4510" s="4" t="s">
        <v>7112</v>
      </c>
    </row>
    <row r="4511" spans="1:7">
      <c r="A4511" s="4" t="s">
        <v>30342</v>
      </c>
      <c r="B4511" s="4" t="s">
        <v>30343</v>
      </c>
      <c r="C4511" s="4" t="s">
        <v>464</v>
      </c>
      <c r="D4511" s="4">
        <v>45</v>
      </c>
      <c r="E4511" s="4" t="s">
        <v>30344</v>
      </c>
      <c r="F4511" s="4">
        <v>0.100358538329601</v>
      </c>
      <c r="G4511" s="4" t="s">
        <v>30345</v>
      </c>
    </row>
    <row r="4512" spans="1:7">
      <c r="A4512" s="4" t="s">
        <v>19556</v>
      </c>
      <c r="B4512" s="4" t="s">
        <v>19557</v>
      </c>
      <c r="C4512" s="4" t="s">
        <v>464</v>
      </c>
      <c r="D4512" s="4">
        <v>45</v>
      </c>
      <c r="E4512" s="4" t="s">
        <v>19558</v>
      </c>
      <c r="F4512" s="4">
        <v>0.100358538329601</v>
      </c>
      <c r="G4512" s="4" t="s">
        <v>19559</v>
      </c>
    </row>
    <row r="4513" spans="1:7">
      <c r="A4513" s="4" t="s">
        <v>31428</v>
      </c>
      <c r="B4513" s="4" t="s">
        <v>31429</v>
      </c>
      <c r="C4513" s="4" t="s">
        <v>464</v>
      </c>
      <c r="D4513" s="4">
        <v>45</v>
      </c>
      <c r="E4513" s="4" t="s">
        <v>31430</v>
      </c>
      <c r="F4513" s="4">
        <v>0.100358538329601</v>
      </c>
      <c r="G4513" s="4" t="s">
        <v>31431</v>
      </c>
    </row>
    <row r="4514" spans="1:7">
      <c r="A4514" s="4" t="s">
        <v>29148</v>
      </c>
      <c r="B4514" s="4" t="s">
        <v>29149</v>
      </c>
      <c r="C4514" s="4" t="s">
        <v>464</v>
      </c>
      <c r="D4514" s="4">
        <v>45</v>
      </c>
      <c r="E4514" s="4" t="s">
        <v>29150</v>
      </c>
      <c r="F4514" s="4">
        <v>0.100358538329601</v>
      </c>
      <c r="G4514" s="4" t="s">
        <v>29151</v>
      </c>
    </row>
    <row r="4515" spans="1:7">
      <c r="A4515" s="4" t="s">
        <v>662</v>
      </c>
      <c r="B4515" s="4" t="s">
        <v>663</v>
      </c>
      <c r="C4515" s="4" t="s">
        <v>464</v>
      </c>
      <c r="D4515" s="4">
        <v>45</v>
      </c>
      <c r="E4515" s="4" t="s">
        <v>664</v>
      </c>
      <c r="F4515" s="4">
        <v>0.100358538329601</v>
      </c>
      <c r="G4515" s="4" t="s">
        <v>665</v>
      </c>
    </row>
    <row r="4516" spans="1:7">
      <c r="A4516" s="4" t="s">
        <v>19000</v>
      </c>
      <c r="B4516" s="4" t="s">
        <v>19001</v>
      </c>
      <c r="C4516" s="4" t="s">
        <v>464</v>
      </c>
      <c r="D4516" s="4">
        <v>45</v>
      </c>
      <c r="E4516" s="4" t="s">
        <v>19002</v>
      </c>
      <c r="F4516" s="4">
        <v>0.100358538329601</v>
      </c>
      <c r="G4516" s="4" t="s">
        <v>19003</v>
      </c>
    </row>
    <row r="4517" spans="1:7">
      <c r="A4517" s="4" t="s">
        <v>5262</v>
      </c>
      <c r="B4517" s="4" t="s">
        <v>5263</v>
      </c>
      <c r="C4517" s="4" t="s">
        <v>464</v>
      </c>
      <c r="D4517" s="4">
        <v>45</v>
      </c>
      <c r="E4517" s="4" t="s">
        <v>5264</v>
      </c>
      <c r="F4517" s="4">
        <v>0.100358538329601</v>
      </c>
      <c r="G4517" s="4" t="s">
        <v>5265</v>
      </c>
    </row>
    <row r="4518" spans="1:7">
      <c r="A4518" s="4" t="s">
        <v>366</v>
      </c>
      <c r="B4518" s="4" t="s">
        <v>32432</v>
      </c>
      <c r="C4518" s="4" t="s">
        <v>464</v>
      </c>
      <c r="D4518" s="4">
        <v>45</v>
      </c>
      <c r="E4518" s="4" t="s">
        <v>32433</v>
      </c>
      <c r="F4518" s="4">
        <v>0.100358538329601</v>
      </c>
      <c r="G4518" s="4" t="s">
        <v>32434</v>
      </c>
    </row>
    <row r="4519" spans="1:7">
      <c r="A4519" s="4" t="s">
        <v>12134</v>
      </c>
      <c r="B4519" s="4" t="s">
        <v>12135</v>
      </c>
      <c r="C4519" s="4" t="s">
        <v>464</v>
      </c>
      <c r="D4519" s="4">
        <v>45</v>
      </c>
      <c r="E4519" s="4" t="s">
        <v>12136</v>
      </c>
      <c r="F4519" s="4">
        <v>0.100358538329601</v>
      </c>
      <c r="G4519" s="4" t="s">
        <v>12137</v>
      </c>
    </row>
    <row r="4520" spans="1:7">
      <c r="A4520" s="4" t="s">
        <v>23984</v>
      </c>
      <c r="B4520" s="4" t="s">
        <v>23985</v>
      </c>
      <c r="C4520" s="4" t="s">
        <v>464</v>
      </c>
      <c r="D4520" s="4">
        <v>45</v>
      </c>
      <c r="E4520" s="4" t="s">
        <v>23986</v>
      </c>
      <c r="F4520" s="4">
        <v>0.100358538329601</v>
      </c>
      <c r="G4520" s="4" t="s">
        <v>23987</v>
      </c>
    </row>
    <row r="4521" spans="1:7">
      <c r="A4521" s="4" t="s">
        <v>10118</v>
      </c>
      <c r="B4521" s="4" t="s">
        <v>10119</v>
      </c>
      <c r="C4521" s="4" t="s">
        <v>464</v>
      </c>
      <c r="D4521" s="4">
        <v>45</v>
      </c>
      <c r="E4521" s="4" t="s">
        <v>10120</v>
      </c>
      <c r="F4521" s="4">
        <v>0.100358538329601</v>
      </c>
      <c r="G4521" s="4" t="s">
        <v>10121</v>
      </c>
    </row>
    <row r="4522" spans="1:7">
      <c r="A4522" s="4" t="s">
        <v>3668</v>
      </c>
      <c r="B4522" s="4" t="s">
        <v>3669</v>
      </c>
      <c r="C4522" s="4" t="s">
        <v>464</v>
      </c>
      <c r="D4522" s="4">
        <v>45</v>
      </c>
      <c r="E4522" s="4" t="s">
        <v>3670</v>
      </c>
      <c r="F4522" s="4">
        <v>0.100358538329601</v>
      </c>
      <c r="G4522" s="4" t="s">
        <v>3671</v>
      </c>
    </row>
    <row r="4523" spans="1:7">
      <c r="A4523" s="4" t="s">
        <v>10337</v>
      </c>
      <c r="B4523" s="4" t="s">
        <v>10338</v>
      </c>
      <c r="C4523" s="4" t="s">
        <v>464</v>
      </c>
      <c r="D4523" s="4">
        <v>45</v>
      </c>
      <c r="E4523" s="4" t="s">
        <v>10339</v>
      </c>
      <c r="F4523" s="4">
        <v>0.100358538329601</v>
      </c>
      <c r="G4523" s="4" t="s">
        <v>10340</v>
      </c>
    </row>
    <row r="4524" spans="1:7">
      <c r="A4524" s="4" t="s">
        <v>1539</v>
      </c>
      <c r="B4524" s="4" t="s">
        <v>1540</v>
      </c>
      <c r="C4524" s="4" t="s">
        <v>464</v>
      </c>
      <c r="D4524" s="4">
        <v>45</v>
      </c>
      <c r="E4524" s="4" t="s">
        <v>1541</v>
      </c>
      <c r="F4524" s="4">
        <v>0.100358538329601</v>
      </c>
      <c r="G4524" s="4" t="s">
        <v>1542</v>
      </c>
    </row>
    <row r="4525" spans="1:7">
      <c r="A4525" s="4" t="s">
        <v>674</v>
      </c>
      <c r="B4525" s="4" t="s">
        <v>675</v>
      </c>
      <c r="C4525" s="4" t="s">
        <v>464</v>
      </c>
      <c r="D4525" s="4">
        <v>44</v>
      </c>
      <c r="E4525" s="4" t="s">
        <v>676</v>
      </c>
      <c r="F4525" s="4">
        <v>0.100358538329601</v>
      </c>
      <c r="G4525" s="4" t="s">
        <v>677</v>
      </c>
    </row>
    <row r="4526" spans="1:7">
      <c r="A4526" s="4" t="s">
        <v>37112</v>
      </c>
      <c r="B4526" s="4" t="s">
        <v>37113</v>
      </c>
      <c r="C4526" s="4" t="s">
        <v>464</v>
      </c>
      <c r="D4526" s="4">
        <v>44</v>
      </c>
      <c r="E4526" s="4" t="s">
        <v>37114</v>
      </c>
      <c r="F4526" s="4">
        <v>0.100358538329601</v>
      </c>
      <c r="G4526" s="4" t="s">
        <v>37115</v>
      </c>
    </row>
    <row r="4527" spans="1:7">
      <c r="A4527" s="4" t="s">
        <v>15571</v>
      </c>
      <c r="B4527" s="4" t="s">
        <v>15572</v>
      </c>
      <c r="C4527" s="4" t="s">
        <v>464</v>
      </c>
      <c r="D4527" s="4">
        <v>44</v>
      </c>
      <c r="E4527" s="4" t="s">
        <v>15573</v>
      </c>
      <c r="F4527" s="4">
        <v>0.100358538329601</v>
      </c>
      <c r="G4527" s="4" t="s">
        <v>15574</v>
      </c>
    </row>
    <row r="4528" spans="1:7">
      <c r="A4528" s="4" t="s">
        <v>32304</v>
      </c>
      <c r="B4528" s="4" t="s">
        <v>32305</v>
      </c>
      <c r="C4528" s="4" t="s">
        <v>464</v>
      </c>
      <c r="D4528" s="4">
        <v>44</v>
      </c>
      <c r="E4528" s="4" t="s">
        <v>32306</v>
      </c>
      <c r="F4528" s="4">
        <v>0.100358538329601</v>
      </c>
      <c r="G4528" s="4" t="s">
        <v>32307</v>
      </c>
    </row>
    <row r="4529" spans="1:7">
      <c r="A4529" s="4" t="s">
        <v>13802</v>
      </c>
      <c r="B4529" s="4" t="s">
        <v>13803</v>
      </c>
      <c r="C4529" s="4" t="s">
        <v>464</v>
      </c>
      <c r="D4529" s="4">
        <v>44</v>
      </c>
      <c r="E4529" s="4" t="s">
        <v>13804</v>
      </c>
      <c r="F4529" s="4">
        <v>0.100358538329601</v>
      </c>
      <c r="G4529" s="4" t="s">
        <v>13805</v>
      </c>
    </row>
    <row r="4530" spans="1:7">
      <c r="A4530" s="4" t="s">
        <v>16255</v>
      </c>
      <c r="B4530" s="4" t="s">
        <v>16256</v>
      </c>
      <c r="C4530" s="4" t="s">
        <v>464</v>
      </c>
      <c r="D4530" s="4">
        <v>44</v>
      </c>
      <c r="E4530" s="4" t="s">
        <v>16257</v>
      </c>
      <c r="F4530" s="4">
        <v>0.100358538329601</v>
      </c>
      <c r="G4530" s="4" t="s">
        <v>16258</v>
      </c>
    </row>
    <row r="4531" spans="1:7">
      <c r="A4531" s="4" t="s">
        <v>27600</v>
      </c>
      <c r="B4531" s="4" t="s">
        <v>27601</v>
      </c>
      <c r="C4531" s="4" t="s">
        <v>464</v>
      </c>
      <c r="D4531" s="4">
        <v>44</v>
      </c>
      <c r="E4531" s="4" t="s">
        <v>27602</v>
      </c>
      <c r="F4531" s="4">
        <v>0.100358538329601</v>
      </c>
      <c r="G4531" s="4" t="s">
        <v>27603</v>
      </c>
    </row>
    <row r="4532" spans="1:7">
      <c r="A4532" s="4" t="s">
        <v>11079</v>
      </c>
      <c r="B4532" s="4" t="s">
        <v>11080</v>
      </c>
      <c r="C4532" s="4" t="s">
        <v>464</v>
      </c>
      <c r="D4532" s="4">
        <v>44</v>
      </c>
      <c r="E4532" s="4" t="s">
        <v>11081</v>
      </c>
      <c r="F4532" s="4">
        <v>0.100358538329601</v>
      </c>
      <c r="G4532" s="4" t="s">
        <v>11082</v>
      </c>
    </row>
    <row r="4533" spans="1:7">
      <c r="A4533" s="4" t="s">
        <v>34698</v>
      </c>
      <c r="B4533" s="4" t="s">
        <v>34699</v>
      </c>
      <c r="C4533" s="4" t="s">
        <v>464</v>
      </c>
      <c r="D4533" s="4">
        <v>44</v>
      </c>
      <c r="E4533" s="4" t="s">
        <v>34700</v>
      </c>
      <c r="F4533" s="4">
        <v>0.100358538329601</v>
      </c>
      <c r="G4533" s="4" t="s">
        <v>34701</v>
      </c>
    </row>
    <row r="4534" spans="1:7">
      <c r="A4534" s="4" t="s">
        <v>15899</v>
      </c>
      <c r="B4534" s="4" t="s">
        <v>15900</v>
      </c>
      <c r="C4534" s="4" t="s">
        <v>464</v>
      </c>
      <c r="D4534" s="4">
        <v>44</v>
      </c>
      <c r="E4534" s="4" t="s">
        <v>15901</v>
      </c>
      <c r="F4534" s="4">
        <v>0.100358538329601</v>
      </c>
      <c r="G4534" s="4" t="s">
        <v>15902</v>
      </c>
    </row>
    <row r="4535" spans="1:7">
      <c r="A4535" s="4" t="s">
        <v>26913</v>
      </c>
      <c r="B4535" s="4" t="s">
        <v>26914</v>
      </c>
      <c r="C4535" s="4" t="s">
        <v>464</v>
      </c>
      <c r="D4535" s="4">
        <v>44</v>
      </c>
      <c r="E4535" s="4" t="s">
        <v>26915</v>
      </c>
      <c r="F4535" s="4">
        <v>0.100358538329601</v>
      </c>
      <c r="G4535" s="4" t="s">
        <v>26916</v>
      </c>
    </row>
    <row r="4536" spans="1:7">
      <c r="A4536" s="4" t="s">
        <v>678</v>
      </c>
      <c r="B4536" s="4" t="s">
        <v>679</v>
      </c>
      <c r="C4536" s="4" t="s">
        <v>464</v>
      </c>
      <c r="D4536" s="4">
        <v>44</v>
      </c>
      <c r="E4536" s="4" t="s">
        <v>680</v>
      </c>
      <c r="F4536" s="4">
        <v>0.100358538329601</v>
      </c>
      <c r="G4536" s="4" t="s">
        <v>681</v>
      </c>
    </row>
    <row r="4537" spans="1:7">
      <c r="A4537" s="4" t="s">
        <v>15487</v>
      </c>
      <c r="B4537" s="4" t="s">
        <v>15488</v>
      </c>
      <c r="C4537" s="4" t="s">
        <v>464</v>
      </c>
      <c r="D4537" s="4">
        <v>44</v>
      </c>
      <c r="E4537" s="4" t="s">
        <v>15489</v>
      </c>
      <c r="F4537" s="4">
        <v>0.100358538329601</v>
      </c>
      <c r="G4537" s="4" t="s">
        <v>15490</v>
      </c>
    </row>
    <row r="4538" spans="1:7">
      <c r="A4538" s="4" t="s">
        <v>32092</v>
      </c>
      <c r="B4538" s="4" t="s">
        <v>32093</v>
      </c>
      <c r="C4538" s="4" t="s">
        <v>464</v>
      </c>
      <c r="D4538" s="4">
        <v>44</v>
      </c>
      <c r="E4538" s="4" t="s">
        <v>32094</v>
      </c>
      <c r="F4538" s="4">
        <v>0.100358538329601</v>
      </c>
      <c r="G4538" s="4" t="s">
        <v>32095</v>
      </c>
    </row>
    <row r="4539" spans="1:7">
      <c r="A4539" s="4" t="s">
        <v>14112</v>
      </c>
      <c r="B4539" s="4" t="s">
        <v>14113</v>
      </c>
      <c r="C4539" s="4" t="s">
        <v>464</v>
      </c>
      <c r="D4539" s="4">
        <v>44</v>
      </c>
      <c r="E4539" s="4" t="s">
        <v>14114</v>
      </c>
      <c r="F4539" s="4">
        <v>0.100358538329601</v>
      </c>
      <c r="G4539" s="4" t="s">
        <v>14115</v>
      </c>
    </row>
    <row r="4540" spans="1:7">
      <c r="A4540" s="4" t="s">
        <v>32272</v>
      </c>
      <c r="B4540" s="4" t="s">
        <v>32273</v>
      </c>
      <c r="C4540" s="4" t="s">
        <v>464</v>
      </c>
      <c r="D4540" s="4">
        <v>44</v>
      </c>
      <c r="E4540" s="4" t="s">
        <v>32274</v>
      </c>
      <c r="F4540" s="4">
        <v>0.100358538329601</v>
      </c>
      <c r="G4540" s="4" t="s">
        <v>32275</v>
      </c>
    </row>
    <row r="4541" spans="1:7">
      <c r="A4541" s="4" t="s">
        <v>26845</v>
      </c>
      <c r="B4541" s="4" t="s">
        <v>26846</v>
      </c>
      <c r="C4541" s="4" t="s">
        <v>464</v>
      </c>
      <c r="D4541" s="4">
        <v>44</v>
      </c>
      <c r="E4541" s="4" t="s">
        <v>26847</v>
      </c>
      <c r="F4541" s="4">
        <v>0.100358538329601</v>
      </c>
      <c r="G4541" s="4" t="s">
        <v>26848</v>
      </c>
    </row>
    <row r="4542" spans="1:7">
      <c r="A4542" s="4" t="s">
        <v>15815</v>
      </c>
      <c r="B4542" s="4" t="s">
        <v>15816</v>
      </c>
      <c r="C4542" s="4" t="s">
        <v>464</v>
      </c>
      <c r="D4542" s="4">
        <v>44</v>
      </c>
      <c r="E4542" s="4" t="s">
        <v>15817</v>
      </c>
      <c r="F4542" s="4">
        <v>0.100358538329601</v>
      </c>
      <c r="G4542" s="4" t="s">
        <v>15818</v>
      </c>
    </row>
    <row r="4543" spans="1:7">
      <c r="A4543" s="4" t="s">
        <v>15219</v>
      </c>
      <c r="B4543" s="4" t="s">
        <v>15220</v>
      </c>
      <c r="C4543" s="4" t="s">
        <v>464</v>
      </c>
      <c r="D4543" s="4">
        <v>44</v>
      </c>
      <c r="E4543" s="4" t="s">
        <v>15221</v>
      </c>
      <c r="F4543" s="4">
        <v>0.100358538329601</v>
      </c>
      <c r="G4543" s="4" t="s">
        <v>15222</v>
      </c>
    </row>
    <row r="4544" spans="1:7">
      <c r="A4544" s="4" t="s">
        <v>682</v>
      </c>
      <c r="B4544" s="4" t="s">
        <v>683</v>
      </c>
      <c r="C4544" s="4" t="s">
        <v>464</v>
      </c>
      <c r="D4544" s="4">
        <v>44</v>
      </c>
      <c r="E4544" s="4" t="s">
        <v>684</v>
      </c>
      <c r="F4544" s="4">
        <v>0.100358538329601</v>
      </c>
      <c r="G4544" s="4" t="s">
        <v>685</v>
      </c>
    </row>
    <row r="4545" spans="1:7">
      <c r="A4545" s="4" t="s">
        <v>25843</v>
      </c>
      <c r="B4545" s="4" t="s">
        <v>25844</v>
      </c>
      <c r="C4545" s="4" t="s">
        <v>464</v>
      </c>
      <c r="D4545" s="4">
        <v>44</v>
      </c>
      <c r="E4545" s="4" t="s">
        <v>25845</v>
      </c>
      <c r="F4545" s="4">
        <v>0.100358538329601</v>
      </c>
      <c r="G4545" s="4" t="s">
        <v>25846</v>
      </c>
    </row>
    <row r="4546" spans="1:7">
      <c r="A4546" s="4" t="s">
        <v>52220</v>
      </c>
      <c r="B4546" s="4" t="s">
        <v>52221</v>
      </c>
      <c r="C4546" s="4" t="s">
        <v>464</v>
      </c>
      <c r="D4546" s="4">
        <v>44</v>
      </c>
      <c r="E4546" s="4" t="s">
        <v>52222</v>
      </c>
      <c r="F4546" s="4">
        <v>0.100358538329601</v>
      </c>
      <c r="G4546" s="4" t="s">
        <v>52223</v>
      </c>
    </row>
    <row r="4547" spans="1:7">
      <c r="A4547" s="4" t="s">
        <v>23456</v>
      </c>
      <c r="B4547" s="4" t="s">
        <v>23457</v>
      </c>
      <c r="C4547" s="4" t="s">
        <v>464</v>
      </c>
      <c r="D4547" s="4">
        <v>44</v>
      </c>
      <c r="E4547" s="4" t="s">
        <v>23458</v>
      </c>
      <c r="F4547" s="4">
        <v>0.100358538329601</v>
      </c>
      <c r="G4547" s="4" t="s">
        <v>23459</v>
      </c>
    </row>
    <row r="4548" spans="1:7">
      <c r="A4548" s="4" t="s">
        <v>690</v>
      </c>
      <c r="B4548" s="4" t="s">
        <v>691</v>
      </c>
      <c r="C4548" s="4" t="s">
        <v>464</v>
      </c>
      <c r="D4548" s="4">
        <v>44</v>
      </c>
      <c r="E4548" s="4" t="s">
        <v>692</v>
      </c>
      <c r="F4548" s="4">
        <v>0.100358538329601</v>
      </c>
      <c r="G4548" s="4" t="s">
        <v>693</v>
      </c>
    </row>
    <row r="4549" spans="1:7">
      <c r="A4549" s="4" t="s">
        <v>694</v>
      </c>
      <c r="B4549" s="4" t="s">
        <v>695</v>
      </c>
      <c r="C4549" s="4" t="s">
        <v>464</v>
      </c>
      <c r="D4549" s="4">
        <v>44</v>
      </c>
      <c r="E4549" s="4" t="s">
        <v>696</v>
      </c>
      <c r="F4549" s="4">
        <v>0.100358538329601</v>
      </c>
      <c r="G4549" s="4" t="s">
        <v>697</v>
      </c>
    </row>
    <row r="4550" spans="1:7">
      <c r="A4550" s="4" t="s">
        <v>698</v>
      </c>
      <c r="B4550" s="4" t="s">
        <v>699</v>
      </c>
      <c r="C4550" s="4" t="s">
        <v>464</v>
      </c>
      <c r="D4550" s="4">
        <v>44</v>
      </c>
      <c r="E4550" s="4" t="s">
        <v>700</v>
      </c>
      <c r="F4550" s="4">
        <v>0.100358538329601</v>
      </c>
      <c r="G4550" s="4" t="s">
        <v>701</v>
      </c>
    </row>
    <row r="4551" spans="1:7">
      <c r="A4551" s="4" t="s">
        <v>3840</v>
      </c>
      <c r="B4551" s="4" t="s">
        <v>3841</v>
      </c>
      <c r="C4551" s="4" t="s">
        <v>464</v>
      </c>
      <c r="D4551" s="4">
        <v>44</v>
      </c>
      <c r="E4551" s="4" t="s">
        <v>3842</v>
      </c>
      <c r="F4551" s="4">
        <v>0.100358538329601</v>
      </c>
      <c r="G4551" s="4" t="s">
        <v>3843</v>
      </c>
    </row>
    <row r="4552" spans="1:7">
      <c r="A4552" s="4" t="s">
        <v>390</v>
      </c>
      <c r="B4552" s="4" t="s">
        <v>12791</v>
      </c>
      <c r="C4552" s="4" t="s">
        <v>464</v>
      </c>
      <c r="D4552" s="4">
        <v>44</v>
      </c>
      <c r="E4552" s="4" t="s">
        <v>12792</v>
      </c>
      <c r="F4552" s="4">
        <v>0.100358538329601</v>
      </c>
      <c r="G4552" s="4" t="s">
        <v>12793</v>
      </c>
    </row>
    <row r="4553" spans="1:7">
      <c r="A4553" s="4" t="s">
        <v>8957</v>
      </c>
      <c r="B4553" s="4" t="s">
        <v>8958</v>
      </c>
      <c r="C4553" s="4" t="s">
        <v>464</v>
      </c>
      <c r="D4553" s="4">
        <v>44</v>
      </c>
      <c r="E4553" s="4" t="s">
        <v>8959</v>
      </c>
      <c r="F4553" s="4">
        <v>0.100358538329601</v>
      </c>
      <c r="G4553" s="4" t="s">
        <v>8960</v>
      </c>
    </row>
    <row r="4554" spans="1:7">
      <c r="A4554" s="4" t="s">
        <v>22544</v>
      </c>
      <c r="B4554" s="4" t="s">
        <v>22545</v>
      </c>
      <c r="C4554" s="4" t="s">
        <v>464</v>
      </c>
      <c r="D4554" s="4">
        <v>44</v>
      </c>
      <c r="E4554" s="4" t="s">
        <v>22546</v>
      </c>
      <c r="F4554" s="4">
        <v>0.100358538329601</v>
      </c>
      <c r="G4554" s="4" t="s">
        <v>22547</v>
      </c>
    </row>
    <row r="4555" spans="1:7">
      <c r="A4555" s="4" t="s">
        <v>702</v>
      </c>
      <c r="B4555" s="4" t="s">
        <v>703</v>
      </c>
      <c r="C4555" s="4" t="s">
        <v>464</v>
      </c>
      <c r="D4555" s="4">
        <v>44</v>
      </c>
      <c r="E4555" s="4" t="s">
        <v>704</v>
      </c>
      <c r="F4555" s="4">
        <v>0.100358538329601</v>
      </c>
      <c r="G4555" s="4" t="s">
        <v>705</v>
      </c>
    </row>
    <row r="4556" spans="1:7">
      <c r="A4556" s="4" t="s">
        <v>12186</v>
      </c>
      <c r="B4556" s="4" t="s">
        <v>12187</v>
      </c>
      <c r="C4556" s="4" t="s">
        <v>464</v>
      </c>
      <c r="D4556" s="4">
        <v>43</v>
      </c>
      <c r="E4556" s="4" t="s">
        <v>12188</v>
      </c>
      <c r="F4556" s="4">
        <v>0.100358538329601</v>
      </c>
      <c r="G4556" s="4" t="s">
        <v>12189</v>
      </c>
    </row>
    <row r="4557" spans="1:7">
      <c r="A4557" s="4" t="s">
        <v>40384</v>
      </c>
      <c r="B4557" s="4" t="s">
        <v>40385</v>
      </c>
      <c r="C4557" s="4" t="s">
        <v>464</v>
      </c>
      <c r="D4557" s="4">
        <v>43</v>
      </c>
      <c r="E4557" s="4" t="s">
        <v>40386</v>
      </c>
      <c r="F4557" s="4">
        <v>0.100358538329601</v>
      </c>
      <c r="G4557" s="4" t="s">
        <v>40387</v>
      </c>
    </row>
    <row r="4558" spans="1:7">
      <c r="A4558" s="4" t="s">
        <v>19428</v>
      </c>
      <c r="B4558" s="4" t="s">
        <v>19429</v>
      </c>
      <c r="C4558" s="4" t="s">
        <v>464</v>
      </c>
      <c r="D4558" s="4">
        <v>43</v>
      </c>
      <c r="E4558" s="4" t="s">
        <v>19430</v>
      </c>
      <c r="F4558" s="4">
        <v>0.100358538329601</v>
      </c>
      <c r="G4558" s="4" t="s">
        <v>19431</v>
      </c>
    </row>
    <row r="4559" spans="1:7">
      <c r="A4559" s="4" t="s">
        <v>20266</v>
      </c>
      <c r="B4559" s="4" t="s">
        <v>20267</v>
      </c>
      <c r="C4559" s="4" t="s">
        <v>464</v>
      </c>
      <c r="D4559" s="4">
        <v>43</v>
      </c>
      <c r="E4559" s="4" t="s">
        <v>20268</v>
      </c>
      <c r="F4559" s="4">
        <v>0.100358538329601</v>
      </c>
      <c r="G4559" s="4" t="s">
        <v>20269</v>
      </c>
    </row>
    <row r="4560" spans="1:7">
      <c r="A4560" s="4" t="s">
        <v>11872</v>
      </c>
      <c r="B4560" s="4" t="s">
        <v>11873</v>
      </c>
      <c r="C4560" s="4" t="s">
        <v>464</v>
      </c>
      <c r="D4560" s="4">
        <v>43</v>
      </c>
      <c r="E4560" s="4" t="s">
        <v>11874</v>
      </c>
      <c r="F4560" s="4">
        <v>0.100358538329601</v>
      </c>
      <c r="G4560" s="4" t="s">
        <v>11875</v>
      </c>
    </row>
    <row r="4561" spans="1:7">
      <c r="A4561" s="4" t="s">
        <v>21460</v>
      </c>
      <c r="B4561" s="4" t="s">
        <v>21461</v>
      </c>
      <c r="C4561" s="4" t="s">
        <v>464</v>
      </c>
      <c r="D4561" s="4">
        <v>43</v>
      </c>
      <c r="E4561" s="4" t="s">
        <v>21462</v>
      </c>
      <c r="F4561" s="4">
        <v>0.100358538329601</v>
      </c>
      <c r="G4561" s="4" t="s">
        <v>21463</v>
      </c>
    </row>
    <row r="4562" spans="1:7">
      <c r="A4562" s="4" t="s">
        <v>29315</v>
      </c>
      <c r="B4562" s="4" t="s">
        <v>29316</v>
      </c>
      <c r="C4562" s="4" t="s">
        <v>464</v>
      </c>
      <c r="D4562" s="4">
        <v>43</v>
      </c>
      <c r="E4562" s="4" t="s">
        <v>29317</v>
      </c>
      <c r="F4562" s="4">
        <v>0.100358538329601</v>
      </c>
      <c r="G4562" s="4" t="s">
        <v>29318</v>
      </c>
    </row>
    <row r="4563" spans="1:7">
      <c r="A4563" s="4" t="s">
        <v>706</v>
      </c>
      <c r="B4563" s="4" t="s">
        <v>707</v>
      </c>
      <c r="C4563" s="4" t="s">
        <v>464</v>
      </c>
      <c r="D4563" s="4">
        <v>43</v>
      </c>
      <c r="E4563" s="4" t="s">
        <v>708</v>
      </c>
      <c r="F4563" s="4">
        <v>0.100358538329601</v>
      </c>
      <c r="G4563" s="4" t="s">
        <v>709</v>
      </c>
    </row>
    <row r="4564" spans="1:7">
      <c r="A4564" s="4" t="s">
        <v>16315</v>
      </c>
      <c r="B4564" s="4" t="s">
        <v>16316</v>
      </c>
      <c r="C4564" s="4" t="s">
        <v>464</v>
      </c>
      <c r="D4564" s="4">
        <v>43</v>
      </c>
      <c r="E4564" s="4" t="s">
        <v>16317</v>
      </c>
      <c r="F4564" s="4">
        <v>0.100358538329601</v>
      </c>
      <c r="G4564" s="4" t="s">
        <v>16318</v>
      </c>
    </row>
    <row r="4565" spans="1:7">
      <c r="A4565" s="4" t="s">
        <v>710</v>
      </c>
      <c r="B4565" s="4" t="s">
        <v>711</v>
      </c>
      <c r="C4565" s="4" t="s">
        <v>464</v>
      </c>
      <c r="D4565" s="4">
        <v>43</v>
      </c>
      <c r="E4565" s="4" t="s">
        <v>712</v>
      </c>
      <c r="F4565" s="4">
        <v>0.100358538329601</v>
      </c>
      <c r="G4565" s="4" t="s">
        <v>713</v>
      </c>
    </row>
    <row r="4566" spans="1:7">
      <c r="A4566" s="4" t="s">
        <v>37472</v>
      </c>
      <c r="B4566" s="4" t="s">
        <v>37473</v>
      </c>
      <c r="C4566" s="4" t="s">
        <v>464</v>
      </c>
      <c r="D4566" s="4">
        <v>43</v>
      </c>
      <c r="E4566" s="4" t="s">
        <v>37474</v>
      </c>
      <c r="F4566" s="4">
        <v>0.100358538329601</v>
      </c>
      <c r="G4566" s="4" t="s">
        <v>37475</v>
      </c>
    </row>
    <row r="4567" spans="1:7">
      <c r="A4567" s="4" t="s">
        <v>2592</v>
      </c>
      <c r="B4567" s="4" t="s">
        <v>2593</v>
      </c>
      <c r="C4567" s="4" t="s">
        <v>464</v>
      </c>
      <c r="D4567" s="4">
        <v>43</v>
      </c>
      <c r="E4567" s="4" t="s">
        <v>2594</v>
      </c>
      <c r="F4567" s="4">
        <v>0.100358538329601</v>
      </c>
      <c r="G4567" s="4" t="s">
        <v>2595</v>
      </c>
    </row>
    <row r="4568" spans="1:7">
      <c r="A4568" s="4" t="s">
        <v>11812</v>
      </c>
      <c r="B4568" s="4" t="s">
        <v>11813</v>
      </c>
      <c r="C4568" s="4" t="s">
        <v>464</v>
      </c>
      <c r="D4568" s="4">
        <v>43</v>
      </c>
      <c r="E4568" s="4" t="s">
        <v>11814</v>
      </c>
      <c r="F4568" s="4">
        <v>0.100358538329601</v>
      </c>
      <c r="G4568" s="4" t="s">
        <v>11815</v>
      </c>
    </row>
    <row r="4569" spans="1:7">
      <c r="A4569" s="4" t="s">
        <v>714</v>
      </c>
      <c r="B4569" s="4" t="s">
        <v>715</v>
      </c>
      <c r="C4569" s="4" t="s">
        <v>464</v>
      </c>
      <c r="D4569" s="4">
        <v>43</v>
      </c>
      <c r="E4569" s="4" t="s">
        <v>716</v>
      </c>
      <c r="F4569" s="4">
        <v>0.100358538329601</v>
      </c>
      <c r="G4569" s="4" t="s">
        <v>717</v>
      </c>
    </row>
    <row r="4570" spans="1:7">
      <c r="A4570" s="4" t="s">
        <v>718</v>
      </c>
      <c r="B4570" s="4" t="s">
        <v>719</v>
      </c>
      <c r="C4570" s="4" t="s">
        <v>464</v>
      </c>
      <c r="D4570" s="4">
        <v>43</v>
      </c>
      <c r="E4570" s="4" t="s">
        <v>720</v>
      </c>
      <c r="F4570" s="4">
        <v>0.100358538329601</v>
      </c>
      <c r="G4570" s="4" t="s">
        <v>721</v>
      </c>
    </row>
    <row r="4571" spans="1:7">
      <c r="A4571" s="4" t="s">
        <v>20629</v>
      </c>
      <c r="B4571" s="4" t="s">
        <v>20630</v>
      </c>
      <c r="C4571" s="4" t="s">
        <v>464</v>
      </c>
      <c r="D4571" s="4">
        <v>43</v>
      </c>
      <c r="E4571" s="4" t="s">
        <v>20631</v>
      </c>
      <c r="F4571" s="4">
        <v>0.100358538329601</v>
      </c>
      <c r="G4571" s="4" t="s">
        <v>20632</v>
      </c>
    </row>
    <row r="4572" spans="1:7">
      <c r="A4572" s="4" t="s">
        <v>3848</v>
      </c>
      <c r="B4572" s="4" t="s">
        <v>3849</v>
      </c>
      <c r="C4572" s="4" t="s">
        <v>464</v>
      </c>
      <c r="D4572" s="4">
        <v>43</v>
      </c>
      <c r="E4572" s="4" t="s">
        <v>3850</v>
      </c>
      <c r="F4572" s="4">
        <v>0.100358538329601</v>
      </c>
      <c r="G4572" s="4" t="s">
        <v>3851</v>
      </c>
    </row>
    <row r="4573" spans="1:7">
      <c r="A4573" s="4" t="s">
        <v>25571</v>
      </c>
      <c r="B4573" s="4" t="s">
        <v>25572</v>
      </c>
      <c r="C4573" s="4" t="s">
        <v>464</v>
      </c>
      <c r="D4573" s="4">
        <v>43</v>
      </c>
      <c r="E4573" s="4" t="s">
        <v>25573</v>
      </c>
      <c r="F4573" s="4">
        <v>0.100358538329601</v>
      </c>
      <c r="G4573" s="4" t="s">
        <v>25574</v>
      </c>
    </row>
    <row r="4574" spans="1:7">
      <c r="A4574" s="4" t="s">
        <v>24312</v>
      </c>
      <c r="B4574" s="4" t="s">
        <v>24313</v>
      </c>
      <c r="C4574" s="4" t="s">
        <v>464</v>
      </c>
      <c r="D4574" s="4">
        <v>43</v>
      </c>
      <c r="E4574" s="4" t="s">
        <v>24314</v>
      </c>
      <c r="F4574" s="4">
        <v>0.100358538329601</v>
      </c>
      <c r="G4574" s="4" t="s">
        <v>24315</v>
      </c>
    </row>
    <row r="4575" spans="1:7">
      <c r="A4575" s="4" t="s">
        <v>21667</v>
      </c>
      <c r="B4575" s="4" t="s">
        <v>21668</v>
      </c>
      <c r="C4575" s="4" t="s">
        <v>464</v>
      </c>
      <c r="D4575" s="4">
        <v>43</v>
      </c>
      <c r="E4575" s="4" t="s">
        <v>21669</v>
      </c>
      <c r="F4575" s="4">
        <v>0.100358538329601</v>
      </c>
      <c r="G4575" s="4" t="s">
        <v>21670</v>
      </c>
    </row>
    <row r="4576" spans="1:7">
      <c r="A4576" s="4" t="s">
        <v>31940</v>
      </c>
      <c r="B4576" s="4" t="s">
        <v>31941</v>
      </c>
      <c r="C4576" s="4" t="s">
        <v>464</v>
      </c>
      <c r="D4576" s="4">
        <v>43</v>
      </c>
      <c r="E4576" s="4" t="s">
        <v>31942</v>
      </c>
      <c r="F4576" s="4">
        <v>0.100358538329601</v>
      </c>
      <c r="G4576" s="4" t="s">
        <v>31943</v>
      </c>
    </row>
    <row r="4577" spans="1:7">
      <c r="A4577" s="4" t="s">
        <v>10376</v>
      </c>
      <c r="B4577" s="4" t="s">
        <v>10377</v>
      </c>
      <c r="C4577" s="4" t="s">
        <v>464</v>
      </c>
      <c r="D4577" s="4">
        <v>43</v>
      </c>
      <c r="E4577" s="4" t="s">
        <v>10378</v>
      </c>
      <c r="F4577" s="4">
        <v>0.100358538329601</v>
      </c>
      <c r="G4577" s="4" t="s">
        <v>10379</v>
      </c>
    </row>
    <row r="4578" spans="1:7">
      <c r="A4578" s="4" t="s">
        <v>19256</v>
      </c>
      <c r="B4578" s="4" t="s">
        <v>19257</v>
      </c>
      <c r="C4578" s="4" t="s">
        <v>464</v>
      </c>
      <c r="D4578" s="4">
        <v>43</v>
      </c>
      <c r="E4578" s="4" t="s">
        <v>19258</v>
      </c>
      <c r="F4578" s="4">
        <v>0.100358538329601</v>
      </c>
      <c r="G4578" s="4" t="s">
        <v>19259</v>
      </c>
    </row>
    <row r="4579" spans="1:7">
      <c r="A4579" s="4" t="s">
        <v>726</v>
      </c>
      <c r="B4579" s="4" t="s">
        <v>727</v>
      </c>
      <c r="C4579" s="4" t="s">
        <v>464</v>
      </c>
      <c r="D4579" s="4">
        <v>43</v>
      </c>
      <c r="E4579" s="4" t="s">
        <v>728</v>
      </c>
      <c r="F4579" s="4">
        <v>0.100358538329601</v>
      </c>
      <c r="G4579" s="4" t="s">
        <v>729</v>
      </c>
    </row>
    <row r="4580" spans="1:7">
      <c r="A4580" s="4" t="s">
        <v>27568</v>
      </c>
      <c r="B4580" s="4" t="s">
        <v>27569</v>
      </c>
      <c r="C4580" s="4" t="s">
        <v>464</v>
      </c>
      <c r="D4580" s="4">
        <v>42</v>
      </c>
      <c r="E4580" s="4" t="s">
        <v>27570</v>
      </c>
      <c r="F4580" s="4">
        <v>0.100358538329601</v>
      </c>
      <c r="G4580" s="4" t="s">
        <v>27571</v>
      </c>
    </row>
    <row r="4581" spans="1:7">
      <c r="A4581" s="4" t="s">
        <v>19907</v>
      </c>
      <c r="B4581" s="4" t="s">
        <v>19908</v>
      </c>
      <c r="C4581" s="4" t="s">
        <v>464</v>
      </c>
      <c r="D4581" s="4">
        <v>42</v>
      </c>
      <c r="E4581" s="4" t="s">
        <v>19909</v>
      </c>
      <c r="F4581" s="4">
        <v>0.100358538329601</v>
      </c>
      <c r="G4581" s="4" t="s">
        <v>19910</v>
      </c>
    </row>
    <row r="4582" spans="1:7">
      <c r="A4582" s="4" t="s">
        <v>23508</v>
      </c>
      <c r="B4582" s="4" t="s">
        <v>23509</v>
      </c>
      <c r="C4582" s="4" t="s">
        <v>464</v>
      </c>
      <c r="D4582" s="4">
        <v>42</v>
      </c>
      <c r="E4582" s="4" t="s">
        <v>23510</v>
      </c>
      <c r="F4582" s="4">
        <v>0.100358538329601</v>
      </c>
      <c r="G4582" s="4" t="s">
        <v>23511</v>
      </c>
    </row>
    <row r="4583" spans="1:7">
      <c r="A4583" s="4" t="s">
        <v>14380</v>
      </c>
      <c r="B4583" s="4" t="s">
        <v>14381</v>
      </c>
      <c r="C4583" s="4" t="s">
        <v>464</v>
      </c>
      <c r="D4583" s="4">
        <v>42</v>
      </c>
      <c r="E4583" s="4" t="s">
        <v>14382</v>
      </c>
      <c r="F4583" s="4">
        <v>0.100358538329601</v>
      </c>
      <c r="G4583" s="4" t="s">
        <v>14383</v>
      </c>
    </row>
    <row r="4584" spans="1:7">
      <c r="A4584" s="4" t="s">
        <v>730</v>
      </c>
      <c r="B4584" s="4" t="s">
        <v>731</v>
      </c>
      <c r="C4584" s="4" t="s">
        <v>464</v>
      </c>
      <c r="D4584" s="4">
        <v>42</v>
      </c>
      <c r="E4584" s="4" t="s">
        <v>732</v>
      </c>
      <c r="F4584" s="4">
        <v>0.100358538329601</v>
      </c>
      <c r="G4584" s="4" t="s">
        <v>733</v>
      </c>
    </row>
    <row r="4585" spans="1:7">
      <c r="A4585" s="4" t="s">
        <v>15191</v>
      </c>
      <c r="B4585" s="4" t="s">
        <v>15192</v>
      </c>
      <c r="C4585" s="4" t="s">
        <v>464</v>
      </c>
      <c r="D4585" s="4">
        <v>42</v>
      </c>
      <c r="E4585" s="4" t="s">
        <v>15193</v>
      </c>
      <c r="F4585" s="4">
        <v>0.100358538329601</v>
      </c>
      <c r="G4585" s="4" t="s">
        <v>15194</v>
      </c>
    </row>
    <row r="4586" spans="1:7">
      <c r="A4586" s="4" t="s">
        <v>25603</v>
      </c>
      <c r="B4586" s="4" t="s">
        <v>25604</v>
      </c>
      <c r="C4586" s="4" t="s">
        <v>464</v>
      </c>
      <c r="D4586" s="4">
        <v>42</v>
      </c>
      <c r="E4586" s="4" t="s">
        <v>25605</v>
      </c>
      <c r="F4586" s="4">
        <v>0.100358538329601</v>
      </c>
      <c r="G4586" s="4" t="s">
        <v>25606</v>
      </c>
    </row>
    <row r="4587" spans="1:7">
      <c r="A4587" s="4" t="s">
        <v>14839</v>
      </c>
      <c r="B4587" s="4" t="s">
        <v>14840</v>
      </c>
      <c r="C4587" s="4" t="s">
        <v>464</v>
      </c>
      <c r="D4587" s="4">
        <v>42</v>
      </c>
      <c r="E4587" s="4" t="s">
        <v>14841</v>
      </c>
      <c r="F4587" s="4">
        <v>0.100358538329601</v>
      </c>
      <c r="G4587" s="4" t="s">
        <v>14842</v>
      </c>
    </row>
    <row r="4588" spans="1:7">
      <c r="A4588" s="4" t="s">
        <v>21894</v>
      </c>
      <c r="B4588" s="4" t="s">
        <v>21895</v>
      </c>
      <c r="C4588" s="4" t="s">
        <v>464</v>
      </c>
      <c r="D4588" s="4">
        <v>42</v>
      </c>
      <c r="E4588" s="4" t="s">
        <v>21896</v>
      </c>
      <c r="F4588" s="4">
        <v>0.100358538329601</v>
      </c>
      <c r="G4588" s="4" t="s">
        <v>21897</v>
      </c>
    </row>
    <row r="4589" spans="1:7">
      <c r="A4589" s="4" t="s">
        <v>36984</v>
      </c>
      <c r="B4589" s="4" t="s">
        <v>36985</v>
      </c>
      <c r="C4589" s="4" t="s">
        <v>464</v>
      </c>
      <c r="D4589" s="4">
        <v>42</v>
      </c>
      <c r="E4589" s="4" t="s">
        <v>36986</v>
      </c>
      <c r="F4589" s="4">
        <v>0.100358538329601</v>
      </c>
      <c r="G4589" s="4" t="s">
        <v>36987</v>
      </c>
    </row>
    <row r="4590" spans="1:7">
      <c r="A4590" s="4" t="s">
        <v>4250</v>
      </c>
      <c r="B4590" s="4" t="s">
        <v>4251</v>
      </c>
      <c r="C4590" s="4" t="s">
        <v>464</v>
      </c>
      <c r="D4590" s="4">
        <v>42</v>
      </c>
      <c r="E4590" s="4" t="s">
        <v>4252</v>
      </c>
      <c r="F4590" s="4">
        <v>0.100358538329601</v>
      </c>
      <c r="G4590" s="4" t="s">
        <v>4253</v>
      </c>
    </row>
    <row r="4591" spans="1:7">
      <c r="A4591" s="4" t="s">
        <v>746</v>
      </c>
      <c r="B4591" s="4" t="s">
        <v>747</v>
      </c>
      <c r="C4591" s="4" t="s">
        <v>464</v>
      </c>
      <c r="D4591" s="4">
        <v>42</v>
      </c>
      <c r="E4591" s="4" t="s">
        <v>748</v>
      </c>
      <c r="F4591" s="4">
        <v>0.100358538329601</v>
      </c>
      <c r="G4591" s="4" t="s">
        <v>749</v>
      </c>
    </row>
    <row r="4592" spans="1:7">
      <c r="A4592" s="4" t="s">
        <v>42438</v>
      </c>
      <c r="B4592" s="4" t="s">
        <v>42439</v>
      </c>
      <c r="C4592" s="4" t="s">
        <v>464</v>
      </c>
      <c r="D4592" s="4">
        <v>42</v>
      </c>
      <c r="E4592" s="4" t="s">
        <v>42440</v>
      </c>
      <c r="F4592" s="4">
        <v>0.100358538329601</v>
      </c>
      <c r="G4592" s="4" t="s">
        <v>42441</v>
      </c>
    </row>
    <row r="4593" spans="1:7">
      <c r="A4593" s="4" t="s">
        <v>38372</v>
      </c>
      <c r="B4593" s="4" t="s">
        <v>38373</v>
      </c>
      <c r="C4593" s="4" t="s">
        <v>464</v>
      </c>
      <c r="D4593" s="4">
        <v>42</v>
      </c>
      <c r="E4593" s="4" t="s">
        <v>38374</v>
      </c>
      <c r="F4593" s="4">
        <v>0.100358538329601</v>
      </c>
      <c r="G4593" s="4" t="s">
        <v>38375</v>
      </c>
    </row>
    <row r="4594" spans="1:7">
      <c r="A4594" s="4" t="s">
        <v>15171</v>
      </c>
      <c r="B4594" s="4" t="s">
        <v>15172</v>
      </c>
      <c r="C4594" s="4" t="s">
        <v>464</v>
      </c>
      <c r="D4594" s="4">
        <v>42</v>
      </c>
      <c r="E4594" s="4" t="s">
        <v>15173</v>
      </c>
      <c r="F4594" s="4">
        <v>0.100358538329601</v>
      </c>
      <c r="G4594" s="4" t="s">
        <v>15174</v>
      </c>
    </row>
    <row r="4595" spans="1:7">
      <c r="A4595" s="4" t="s">
        <v>24384</v>
      </c>
      <c r="B4595" s="4" t="s">
        <v>24385</v>
      </c>
      <c r="C4595" s="4" t="s">
        <v>464</v>
      </c>
      <c r="D4595" s="4">
        <v>42</v>
      </c>
      <c r="E4595" s="4" t="s">
        <v>24386</v>
      </c>
      <c r="F4595" s="4">
        <v>0.100358538329601</v>
      </c>
      <c r="G4595" s="4" t="s">
        <v>24387</v>
      </c>
    </row>
    <row r="4596" spans="1:7">
      <c r="A4596" s="4" t="s">
        <v>417</v>
      </c>
      <c r="B4596" s="4" t="s">
        <v>750</v>
      </c>
      <c r="C4596" s="4" t="s">
        <v>464</v>
      </c>
      <c r="D4596" s="4">
        <v>42</v>
      </c>
      <c r="E4596" s="4" t="s">
        <v>751</v>
      </c>
      <c r="F4596" s="4">
        <v>0.100358538329601</v>
      </c>
      <c r="G4596" s="4" t="s">
        <v>752</v>
      </c>
    </row>
    <row r="4597" spans="1:7">
      <c r="A4597" s="4" t="s">
        <v>27724</v>
      </c>
      <c r="B4597" s="4" t="s">
        <v>27725</v>
      </c>
      <c r="C4597" s="4" t="s">
        <v>464</v>
      </c>
      <c r="D4597" s="4">
        <v>42</v>
      </c>
      <c r="E4597" s="4" t="s">
        <v>27726</v>
      </c>
      <c r="F4597" s="4">
        <v>0.100358538329601</v>
      </c>
      <c r="G4597" s="4" t="s">
        <v>27727</v>
      </c>
    </row>
    <row r="4598" spans="1:7">
      <c r="A4598" s="4" t="s">
        <v>12258</v>
      </c>
      <c r="B4598" s="4" t="s">
        <v>12259</v>
      </c>
      <c r="C4598" s="4" t="s">
        <v>464</v>
      </c>
      <c r="D4598" s="4">
        <v>42</v>
      </c>
      <c r="E4598" s="4" t="s">
        <v>12260</v>
      </c>
      <c r="F4598" s="4">
        <v>0.100358538329601</v>
      </c>
      <c r="G4598" s="4" t="s">
        <v>12261</v>
      </c>
    </row>
    <row r="4599" spans="1:7">
      <c r="A4599" s="4" t="s">
        <v>5772</v>
      </c>
      <c r="B4599" s="4" t="s">
        <v>5773</v>
      </c>
      <c r="C4599" s="4" t="s">
        <v>464</v>
      </c>
      <c r="D4599" s="4">
        <v>42</v>
      </c>
      <c r="E4599" s="4" t="s">
        <v>5774</v>
      </c>
      <c r="F4599" s="4">
        <v>0.100358538329601</v>
      </c>
      <c r="G4599" s="4" t="s">
        <v>5775</v>
      </c>
    </row>
    <row r="4600" spans="1:7">
      <c r="A4600" s="4" t="s">
        <v>6305</v>
      </c>
      <c r="B4600" s="4" t="s">
        <v>6306</v>
      </c>
      <c r="C4600" s="4" t="s">
        <v>464</v>
      </c>
      <c r="D4600" s="4">
        <v>42</v>
      </c>
      <c r="E4600" s="4" t="s">
        <v>6307</v>
      </c>
      <c r="F4600" s="4">
        <v>0.100358538329601</v>
      </c>
      <c r="G4600" s="4" t="s">
        <v>6308</v>
      </c>
    </row>
    <row r="4601" spans="1:7">
      <c r="A4601" s="4" t="s">
        <v>50834</v>
      </c>
      <c r="B4601" s="4" t="s">
        <v>50835</v>
      </c>
      <c r="C4601" s="4" t="s">
        <v>464</v>
      </c>
      <c r="D4601" s="4">
        <v>42</v>
      </c>
      <c r="E4601" s="4" t="s">
        <v>50836</v>
      </c>
      <c r="F4601" s="4">
        <v>0.100358538329601</v>
      </c>
      <c r="G4601" s="4" t="s">
        <v>50837</v>
      </c>
    </row>
    <row r="4602" spans="1:7">
      <c r="A4602" s="4" t="s">
        <v>753</v>
      </c>
      <c r="B4602" s="4" t="s">
        <v>754</v>
      </c>
      <c r="C4602" s="4" t="s">
        <v>464</v>
      </c>
      <c r="D4602" s="4">
        <v>42</v>
      </c>
      <c r="E4602" s="4" t="s">
        <v>755</v>
      </c>
      <c r="F4602" s="4">
        <v>0.100358538329601</v>
      </c>
      <c r="G4602" s="4" t="s">
        <v>756</v>
      </c>
    </row>
    <row r="4603" spans="1:7">
      <c r="A4603" s="4" t="s">
        <v>17255</v>
      </c>
      <c r="B4603" s="4" t="s">
        <v>17256</v>
      </c>
      <c r="C4603" s="4" t="s">
        <v>464</v>
      </c>
      <c r="D4603" s="4">
        <v>42</v>
      </c>
      <c r="E4603" s="4" t="s">
        <v>17257</v>
      </c>
      <c r="F4603" s="4">
        <v>0.100358538329601</v>
      </c>
      <c r="G4603" s="4" t="s">
        <v>17258</v>
      </c>
    </row>
    <row r="4604" spans="1:7">
      <c r="A4604" s="4" t="s">
        <v>35790</v>
      </c>
      <c r="B4604" s="4" t="s">
        <v>35791</v>
      </c>
      <c r="C4604" s="4" t="s">
        <v>464</v>
      </c>
      <c r="D4604" s="4">
        <v>42</v>
      </c>
      <c r="E4604" s="4" t="s">
        <v>35792</v>
      </c>
      <c r="F4604" s="4">
        <v>0.100358538329601</v>
      </c>
      <c r="G4604" s="4" t="s">
        <v>35793</v>
      </c>
    </row>
    <row r="4605" spans="1:7">
      <c r="A4605" s="4" t="s">
        <v>10884</v>
      </c>
      <c r="B4605" s="4" t="s">
        <v>10885</v>
      </c>
      <c r="C4605" s="4" t="s">
        <v>464</v>
      </c>
      <c r="D4605" s="4">
        <v>42</v>
      </c>
      <c r="E4605" s="4" t="s">
        <v>10886</v>
      </c>
      <c r="F4605" s="4">
        <v>0.100358538329601</v>
      </c>
      <c r="G4605" s="4" t="s">
        <v>10887</v>
      </c>
    </row>
    <row r="4606" spans="1:7">
      <c r="A4606" s="4" t="s">
        <v>12934</v>
      </c>
      <c r="B4606" s="4" t="s">
        <v>12935</v>
      </c>
      <c r="C4606" s="4" t="s">
        <v>464</v>
      </c>
      <c r="D4606" s="4">
        <v>42</v>
      </c>
      <c r="E4606" s="4" t="s">
        <v>12936</v>
      </c>
      <c r="F4606" s="4">
        <v>0.100358538329601</v>
      </c>
      <c r="G4606" s="4" t="s">
        <v>12937</v>
      </c>
    </row>
    <row r="4607" spans="1:7">
      <c r="A4607" s="4" t="s">
        <v>757</v>
      </c>
      <c r="B4607" s="4" t="s">
        <v>758</v>
      </c>
      <c r="C4607" s="4" t="s">
        <v>464</v>
      </c>
      <c r="D4607" s="4">
        <v>42</v>
      </c>
      <c r="E4607" s="4" t="s">
        <v>759</v>
      </c>
      <c r="F4607" s="4">
        <v>0.100358538329601</v>
      </c>
      <c r="G4607" s="4" t="s">
        <v>760</v>
      </c>
    </row>
    <row r="4608" spans="1:7">
      <c r="A4608" s="4" t="s">
        <v>18409</v>
      </c>
      <c r="B4608" s="4" t="s">
        <v>18410</v>
      </c>
      <c r="C4608" s="4" t="s">
        <v>464</v>
      </c>
      <c r="D4608" s="4">
        <v>42</v>
      </c>
      <c r="E4608" s="4" t="s">
        <v>18411</v>
      </c>
      <c r="F4608" s="4">
        <v>0.100358538329601</v>
      </c>
      <c r="G4608" s="4" t="s">
        <v>18412</v>
      </c>
    </row>
    <row r="4609" spans="1:7">
      <c r="A4609" s="4" t="s">
        <v>26491</v>
      </c>
      <c r="B4609" s="4" t="s">
        <v>26492</v>
      </c>
      <c r="C4609" s="4" t="s">
        <v>464</v>
      </c>
      <c r="D4609" s="4">
        <v>42</v>
      </c>
      <c r="E4609" s="4" t="s">
        <v>26493</v>
      </c>
      <c r="F4609" s="4">
        <v>0.100358538329601</v>
      </c>
      <c r="G4609" s="4" t="s">
        <v>26494</v>
      </c>
    </row>
    <row r="4610" spans="1:7">
      <c r="A4610" s="4" t="s">
        <v>20314</v>
      </c>
      <c r="B4610" s="4" t="s">
        <v>20315</v>
      </c>
      <c r="C4610" s="4" t="s">
        <v>464</v>
      </c>
      <c r="D4610" s="4">
        <v>42</v>
      </c>
      <c r="E4610" s="4" t="s">
        <v>20316</v>
      </c>
      <c r="F4610" s="4">
        <v>0.100358538329601</v>
      </c>
      <c r="G4610" s="4" t="s">
        <v>20317</v>
      </c>
    </row>
    <row r="4611" spans="1:7">
      <c r="A4611" s="4" t="s">
        <v>29942</v>
      </c>
      <c r="B4611" s="4" t="s">
        <v>29943</v>
      </c>
      <c r="C4611" s="4" t="s">
        <v>464</v>
      </c>
      <c r="D4611" s="4">
        <v>42</v>
      </c>
      <c r="E4611" s="4" t="s">
        <v>29944</v>
      </c>
      <c r="F4611" s="4">
        <v>0.100358538329601</v>
      </c>
      <c r="G4611" s="4" t="s">
        <v>29945</v>
      </c>
    </row>
    <row r="4612" spans="1:7">
      <c r="A4612" s="4" t="s">
        <v>13917</v>
      </c>
      <c r="B4612" s="4" t="s">
        <v>13918</v>
      </c>
      <c r="C4612" s="4" t="s">
        <v>464</v>
      </c>
      <c r="D4612" s="4">
        <v>41</v>
      </c>
      <c r="E4612" s="4" t="s">
        <v>13919</v>
      </c>
      <c r="F4612" s="4">
        <v>0.100358538329601</v>
      </c>
      <c r="G4612" s="4" t="s">
        <v>13920</v>
      </c>
    </row>
    <row r="4613" spans="1:7">
      <c r="A4613" s="4" t="s">
        <v>23312</v>
      </c>
      <c r="B4613" s="4" t="s">
        <v>23313</v>
      </c>
      <c r="C4613" s="4" t="s">
        <v>464</v>
      </c>
      <c r="D4613" s="4">
        <v>41</v>
      </c>
      <c r="E4613" s="4" t="s">
        <v>23314</v>
      </c>
      <c r="F4613" s="4">
        <v>0.100358538329601</v>
      </c>
      <c r="G4613" s="4" t="s">
        <v>23315</v>
      </c>
    </row>
    <row r="4614" spans="1:7">
      <c r="A4614" s="4" t="s">
        <v>13913</v>
      </c>
      <c r="B4614" s="4" t="s">
        <v>13914</v>
      </c>
      <c r="C4614" s="4" t="s">
        <v>464</v>
      </c>
      <c r="D4614" s="4">
        <v>41</v>
      </c>
      <c r="E4614" s="4" t="s">
        <v>13915</v>
      </c>
      <c r="F4614" s="4">
        <v>0.100358538329601</v>
      </c>
      <c r="G4614" s="4" t="s">
        <v>13916</v>
      </c>
    </row>
    <row r="4615" spans="1:7">
      <c r="A4615" s="4" t="s">
        <v>15771</v>
      </c>
      <c r="B4615" s="4" t="s">
        <v>15772</v>
      </c>
      <c r="C4615" s="4" t="s">
        <v>464</v>
      </c>
      <c r="D4615" s="4">
        <v>41</v>
      </c>
      <c r="E4615" s="4" t="s">
        <v>15773</v>
      </c>
      <c r="F4615" s="4">
        <v>0.100358538329601</v>
      </c>
      <c r="G4615" s="4" t="s">
        <v>15774</v>
      </c>
    </row>
    <row r="4616" spans="1:7">
      <c r="A4616" s="4" t="s">
        <v>14348</v>
      </c>
      <c r="B4616" s="4" t="s">
        <v>14349</v>
      </c>
      <c r="C4616" s="4" t="s">
        <v>464</v>
      </c>
      <c r="D4616" s="4">
        <v>41</v>
      </c>
      <c r="E4616" s="4" t="s">
        <v>14350</v>
      </c>
      <c r="F4616" s="4">
        <v>0.100358538329601</v>
      </c>
      <c r="G4616" s="4" t="s">
        <v>14351</v>
      </c>
    </row>
    <row r="4617" spans="1:7">
      <c r="A4617" s="4" t="s">
        <v>54019</v>
      </c>
      <c r="B4617" s="4" t="s">
        <v>54020</v>
      </c>
      <c r="C4617" s="4" t="s">
        <v>464</v>
      </c>
      <c r="D4617" s="4">
        <v>41</v>
      </c>
      <c r="E4617" s="4" t="s">
        <v>54021</v>
      </c>
      <c r="F4617" s="4">
        <v>0.100358538329601</v>
      </c>
      <c r="G4617" s="4" t="s">
        <v>54022</v>
      </c>
    </row>
    <row r="4618" spans="1:7">
      <c r="A4618" s="4" t="s">
        <v>26634</v>
      </c>
      <c r="B4618" s="4" t="s">
        <v>26635</v>
      </c>
      <c r="C4618" s="4" t="s">
        <v>464</v>
      </c>
      <c r="D4618" s="4">
        <v>41</v>
      </c>
      <c r="E4618" s="4" t="s">
        <v>26636</v>
      </c>
      <c r="F4618" s="4">
        <v>0.100358538329601</v>
      </c>
      <c r="G4618" s="4" t="s">
        <v>26637</v>
      </c>
    </row>
    <row r="4619" spans="1:7">
      <c r="A4619" s="4" t="s">
        <v>20593</v>
      </c>
      <c r="B4619" s="4" t="s">
        <v>20594</v>
      </c>
      <c r="C4619" s="4" t="s">
        <v>464</v>
      </c>
      <c r="D4619" s="4">
        <v>41</v>
      </c>
      <c r="E4619" s="4" t="s">
        <v>20595</v>
      </c>
      <c r="F4619" s="4">
        <v>0.100358538329601</v>
      </c>
      <c r="G4619" s="4" t="s">
        <v>20596</v>
      </c>
    </row>
    <row r="4620" spans="1:7">
      <c r="A4620" s="4" t="s">
        <v>11271</v>
      </c>
      <c r="B4620" s="4" t="s">
        <v>11272</v>
      </c>
      <c r="C4620" s="4" t="s">
        <v>464</v>
      </c>
      <c r="D4620" s="4">
        <v>41</v>
      </c>
      <c r="E4620" s="4" t="s">
        <v>11273</v>
      </c>
      <c r="F4620" s="4">
        <v>0.100358538329601</v>
      </c>
      <c r="G4620" s="4" t="s">
        <v>11274</v>
      </c>
    </row>
    <row r="4621" spans="1:7">
      <c r="A4621" s="4" t="s">
        <v>765</v>
      </c>
      <c r="B4621" s="4" t="s">
        <v>766</v>
      </c>
      <c r="C4621" s="4" t="s">
        <v>464</v>
      </c>
      <c r="D4621" s="4">
        <v>41</v>
      </c>
      <c r="E4621" s="4" t="s">
        <v>767</v>
      </c>
      <c r="F4621" s="4">
        <v>0.100358538329601</v>
      </c>
      <c r="G4621" s="4" t="s">
        <v>768</v>
      </c>
    </row>
    <row r="4622" spans="1:7">
      <c r="A4622" s="4" t="s">
        <v>769</v>
      </c>
      <c r="B4622" s="4" t="s">
        <v>770</v>
      </c>
      <c r="C4622" s="4" t="s">
        <v>464</v>
      </c>
      <c r="D4622" s="4">
        <v>41</v>
      </c>
      <c r="E4622" s="4" t="s">
        <v>771</v>
      </c>
      <c r="F4622" s="4">
        <v>0.100358538329601</v>
      </c>
      <c r="G4622" s="4" t="s">
        <v>772</v>
      </c>
    </row>
    <row r="4623" spans="1:7">
      <c r="A4623" s="4" t="s">
        <v>56015</v>
      </c>
      <c r="B4623" s="4" t="s">
        <v>56016</v>
      </c>
      <c r="C4623" s="4" t="s">
        <v>464</v>
      </c>
      <c r="D4623" s="4">
        <v>41</v>
      </c>
      <c r="E4623" s="4" t="s">
        <v>56017</v>
      </c>
      <c r="F4623" s="4">
        <v>0.100358538329601</v>
      </c>
      <c r="G4623" s="4" t="s">
        <v>56018</v>
      </c>
    </row>
    <row r="4624" spans="1:7">
      <c r="A4624" s="4" t="s">
        <v>56019</v>
      </c>
      <c r="B4624" s="4" t="s">
        <v>56020</v>
      </c>
      <c r="C4624" s="4" t="s">
        <v>464</v>
      </c>
      <c r="D4624" s="4">
        <v>41</v>
      </c>
      <c r="E4624" s="4" t="s">
        <v>56021</v>
      </c>
      <c r="F4624" s="4">
        <v>0.100358538329601</v>
      </c>
      <c r="G4624" s="4" t="s">
        <v>56022</v>
      </c>
    </row>
    <row r="4625" spans="1:7">
      <c r="A4625" s="4" t="s">
        <v>35018</v>
      </c>
      <c r="B4625" s="4" t="s">
        <v>35019</v>
      </c>
      <c r="C4625" s="4" t="s">
        <v>464</v>
      </c>
      <c r="D4625" s="4">
        <v>41</v>
      </c>
      <c r="E4625" s="4" t="s">
        <v>35020</v>
      </c>
      <c r="F4625" s="4">
        <v>0.100358538329601</v>
      </c>
      <c r="G4625" s="4" t="s">
        <v>35021</v>
      </c>
    </row>
    <row r="4626" spans="1:7">
      <c r="A4626" s="4" t="s">
        <v>56023</v>
      </c>
      <c r="B4626" s="4" t="s">
        <v>56024</v>
      </c>
      <c r="C4626" s="4" t="s">
        <v>464</v>
      </c>
      <c r="D4626" s="4">
        <v>41</v>
      </c>
      <c r="E4626" s="4" t="s">
        <v>56025</v>
      </c>
      <c r="F4626" s="4">
        <v>0.100358538329601</v>
      </c>
      <c r="G4626" s="4" t="s">
        <v>56026</v>
      </c>
    </row>
    <row r="4627" spans="1:7">
      <c r="A4627" s="4" t="s">
        <v>26805</v>
      </c>
      <c r="B4627" s="4" t="s">
        <v>26806</v>
      </c>
      <c r="C4627" s="4" t="s">
        <v>464</v>
      </c>
      <c r="D4627" s="4">
        <v>41</v>
      </c>
      <c r="E4627" s="4" t="s">
        <v>26807</v>
      </c>
      <c r="F4627" s="4">
        <v>0.100358538329601</v>
      </c>
      <c r="G4627" s="4" t="s">
        <v>26808</v>
      </c>
    </row>
    <row r="4628" spans="1:7">
      <c r="A4628" s="4" t="s">
        <v>31564</v>
      </c>
      <c r="B4628" s="4" t="s">
        <v>31565</v>
      </c>
      <c r="C4628" s="4" t="s">
        <v>464</v>
      </c>
      <c r="D4628" s="4">
        <v>41</v>
      </c>
      <c r="E4628" s="4" t="s">
        <v>31566</v>
      </c>
      <c r="F4628" s="4">
        <v>0.100358538329601</v>
      </c>
      <c r="G4628" s="4" t="s">
        <v>31567</v>
      </c>
    </row>
    <row r="4629" spans="1:7">
      <c r="A4629" s="4" t="s">
        <v>15679</v>
      </c>
      <c r="B4629" s="4" t="s">
        <v>15680</v>
      </c>
      <c r="C4629" s="4" t="s">
        <v>464</v>
      </c>
      <c r="D4629" s="4">
        <v>41</v>
      </c>
      <c r="E4629" s="4" t="s">
        <v>15681</v>
      </c>
      <c r="F4629" s="4">
        <v>0.100358538329601</v>
      </c>
      <c r="G4629" s="4" t="s">
        <v>15682</v>
      </c>
    </row>
    <row r="4630" spans="1:7">
      <c r="A4630" s="4" t="s">
        <v>11772</v>
      </c>
      <c r="B4630" s="4" t="s">
        <v>11773</v>
      </c>
      <c r="C4630" s="4" t="s">
        <v>464</v>
      </c>
      <c r="D4630" s="4">
        <v>41</v>
      </c>
      <c r="E4630" s="4" t="s">
        <v>11774</v>
      </c>
      <c r="F4630" s="4">
        <v>0.100358538329601</v>
      </c>
      <c r="G4630" s="4" t="s">
        <v>11775</v>
      </c>
    </row>
    <row r="4631" spans="1:7">
      <c r="A4631" s="4" t="s">
        <v>42690</v>
      </c>
      <c r="B4631" s="4" t="s">
        <v>42691</v>
      </c>
      <c r="C4631" s="4" t="s">
        <v>464</v>
      </c>
      <c r="D4631" s="4">
        <v>41</v>
      </c>
      <c r="E4631" s="4" t="s">
        <v>42692</v>
      </c>
      <c r="F4631" s="4">
        <v>0.100358538329601</v>
      </c>
      <c r="G4631" s="4" t="s">
        <v>42693</v>
      </c>
    </row>
    <row r="4632" spans="1:7">
      <c r="A4632" s="4" t="s">
        <v>47020</v>
      </c>
      <c r="B4632" s="4" t="s">
        <v>47021</v>
      </c>
      <c r="C4632" s="4" t="s">
        <v>464</v>
      </c>
      <c r="D4632" s="4">
        <v>41</v>
      </c>
      <c r="E4632" s="4" t="s">
        <v>47022</v>
      </c>
      <c r="F4632" s="4">
        <v>0.100358538329601</v>
      </c>
      <c r="G4632" s="4" t="s">
        <v>47023</v>
      </c>
    </row>
    <row r="4633" spans="1:7">
      <c r="A4633" s="4" t="s">
        <v>41766</v>
      </c>
      <c r="B4633" s="4" t="s">
        <v>41767</v>
      </c>
      <c r="C4633" s="4" t="s">
        <v>464</v>
      </c>
      <c r="D4633" s="4">
        <v>41</v>
      </c>
      <c r="E4633" s="4" t="s">
        <v>41768</v>
      </c>
      <c r="F4633" s="4">
        <v>0.100358538329601</v>
      </c>
      <c r="G4633" s="4" t="s">
        <v>41769</v>
      </c>
    </row>
    <row r="4634" spans="1:7">
      <c r="A4634" s="4" t="s">
        <v>25867</v>
      </c>
      <c r="B4634" s="4" t="s">
        <v>25868</v>
      </c>
      <c r="C4634" s="4" t="s">
        <v>464</v>
      </c>
      <c r="D4634" s="4">
        <v>41</v>
      </c>
      <c r="E4634" s="4" t="s">
        <v>25869</v>
      </c>
      <c r="F4634" s="4">
        <v>0.100358538329601</v>
      </c>
      <c r="G4634" s="4" t="s">
        <v>25870</v>
      </c>
    </row>
    <row r="4635" spans="1:7">
      <c r="A4635" s="4" t="s">
        <v>14464</v>
      </c>
      <c r="B4635" s="4" t="s">
        <v>14465</v>
      </c>
      <c r="C4635" s="4" t="s">
        <v>464</v>
      </c>
      <c r="D4635" s="4">
        <v>41</v>
      </c>
      <c r="E4635" s="4" t="s">
        <v>14466</v>
      </c>
      <c r="F4635" s="4">
        <v>0.100358538329601</v>
      </c>
      <c r="G4635" s="4" t="s">
        <v>14467</v>
      </c>
    </row>
    <row r="4636" spans="1:7">
      <c r="A4636" s="4" t="s">
        <v>12385</v>
      </c>
      <c r="B4636" s="4" t="s">
        <v>12386</v>
      </c>
      <c r="C4636" s="4" t="s">
        <v>464</v>
      </c>
      <c r="D4636" s="4">
        <v>41</v>
      </c>
      <c r="E4636" s="4" t="s">
        <v>12387</v>
      </c>
      <c r="F4636" s="4">
        <v>0.100358538329601</v>
      </c>
      <c r="G4636" s="4" t="s">
        <v>12388</v>
      </c>
    </row>
    <row r="4637" spans="1:7">
      <c r="A4637" s="4" t="s">
        <v>19772</v>
      </c>
      <c r="B4637" s="4" t="s">
        <v>19773</v>
      </c>
      <c r="C4637" s="4" t="s">
        <v>464</v>
      </c>
      <c r="D4637" s="4">
        <v>41</v>
      </c>
      <c r="E4637" s="4" t="s">
        <v>19774</v>
      </c>
      <c r="F4637" s="4">
        <v>0.100358538329601</v>
      </c>
      <c r="G4637" s="4" t="s">
        <v>19775</v>
      </c>
    </row>
    <row r="4638" spans="1:7">
      <c r="A4638" s="4" t="s">
        <v>8475</v>
      </c>
      <c r="B4638" s="4" t="s">
        <v>8476</v>
      </c>
      <c r="C4638" s="4" t="s">
        <v>464</v>
      </c>
      <c r="D4638" s="4">
        <v>41</v>
      </c>
      <c r="E4638" s="4" t="s">
        <v>8477</v>
      </c>
      <c r="F4638" s="4">
        <v>0.100358538329601</v>
      </c>
      <c r="G4638" s="4" t="s">
        <v>8478</v>
      </c>
    </row>
    <row r="4639" spans="1:7">
      <c r="A4639" s="4" t="s">
        <v>38659</v>
      </c>
      <c r="B4639" s="4" t="s">
        <v>38660</v>
      </c>
      <c r="C4639" s="4" t="s">
        <v>464</v>
      </c>
      <c r="D4639" s="4">
        <v>41</v>
      </c>
      <c r="E4639" s="4" t="s">
        <v>38661</v>
      </c>
      <c r="F4639" s="4">
        <v>0.100358538329601</v>
      </c>
      <c r="G4639" s="4" t="s">
        <v>38662</v>
      </c>
    </row>
    <row r="4640" spans="1:7">
      <c r="A4640" s="4" t="s">
        <v>28264</v>
      </c>
      <c r="B4640" s="4" t="s">
        <v>28265</v>
      </c>
      <c r="C4640" s="4" t="s">
        <v>464</v>
      </c>
      <c r="D4640" s="4">
        <v>41</v>
      </c>
      <c r="E4640" s="4" t="s">
        <v>28266</v>
      </c>
      <c r="F4640" s="4">
        <v>0.100358538329601</v>
      </c>
      <c r="G4640" s="4" t="s">
        <v>28267</v>
      </c>
    </row>
    <row r="4641" spans="1:7">
      <c r="A4641" s="4" t="s">
        <v>20853</v>
      </c>
      <c r="B4641" s="4" t="s">
        <v>20854</v>
      </c>
      <c r="C4641" s="4" t="s">
        <v>464</v>
      </c>
      <c r="D4641" s="4">
        <v>41</v>
      </c>
      <c r="E4641" s="4" t="s">
        <v>20855</v>
      </c>
      <c r="F4641" s="4">
        <v>0.100358538329601</v>
      </c>
      <c r="G4641" s="4" t="s">
        <v>20856</v>
      </c>
    </row>
    <row r="4642" spans="1:7">
      <c r="A4642" s="4" t="s">
        <v>36921</v>
      </c>
      <c r="B4642" s="4" t="s">
        <v>36922</v>
      </c>
      <c r="C4642" s="4" t="s">
        <v>464</v>
      </c>
      <c r="D4642" s="4">
        <v>41</v>
      </c>
      <c r="E4642" s="4" t="s">
        <v>36923</v>
      </c>
      <c r="F4642" s="4">
        <v>0.100358538329601</v>
      </c>
      <c r="G4642" s="4" t="s">
        <v>36924</v>
      </c>
    </row>
    <row r="4643" spans="1:7">
      <c r="A4643" s="4" t="s">
        <v>37648</v>
      </c>
      <c r="B4643" s="4" t="s">
        <v>37649</v>
      </c>
      <c r="C4643" s="4" t="s">
        <v>464</v>
      </c>
      <c r="D4643" s="4">
        <v>41</v>
      </c>
      <c r="E4643" s="4" t="s">
        <v>37650</v>
      </c>
      <c r="F4643" s="4">
        <v>0.100358538329601</v>
      </c>
      <c r="G4643" s="4" t="s">
        <v>37651</v>
      </c>
    </row>
    <row r="4644" spans="1:7">
      <c r="A4644" s="4" t="s">
        <v>14947</v>
      </c>
      <c r="B4644" s="4" t="s">
        <v>14948</v>
      </c>
      <c r="C4644" s="4" t="s">
        <v>464</v>
      </c>
      <c r="D4644" s="4">
        <v>41</v>
      </c>
      <c r="E4644" s="4" t="s">
        <v>14949</v>
      </c>
      <c r="F4644" s="4">
        <v>0.100358538329601</v>
      </c>
      <c r="G4644" s="4" t="s">
        <v>14950</v>
      </c>
    </row>
    <row r="4645" spans="1:7">
      <c r="A4645" s="4" t="s">
        <v>20689</v>
      </c>
      <c r="B4645" s="4" t="s">
        <v>20690</v>
      </c>
      <c r="C4645" s="4" t="s">
        <v>464</v>
      </c>
      <c r="D4645" s="4">
        <v>41</v>
      </c>
      <c r="E4645" s="4" t="s">
        <v>20691</v>
      </c>
      <c r="F4645" s="4">
        <v>0.100358538329601</v>
      </c>
      <c r="G4645" s="4" t="s">
        <v>20692</v>
      </c>
    </row>
    <row r="4646" spans="1:7">
      <c r="A4646" s="4" t="s">
        <v>56027</v>
      </c>
      <c r="B4646" s="4" t="s">
        <v>56028</v>
      </c>
      <c r="C4646" s="4" t="s">
        <v>464</v>
      </c>
      <c r="D4646" s="4">
        <v>41</v>
      </c>
      <c r="E4646" s="4" t="s">
        <v>56029</v>
      </c>
      <c r="F4646" s="4">
        <v>0.100358538329601</v>
      </c>
      <c r="G4646" s="4" t="s">
        <v>56030</v>
      </c>
    </row>
    <row r="4647" spans="1:7">
      <c r="A4647" s="4" t="s">
        <v>27836</v>
      </c>
      <c r="B4647" s="4" t="s">
        <v>27837</v>
      </c>
      <c r="C4647" s="4" t="s">
        <v>464</v>
      </c>
      <c r="D4647" s="4">
        <v>41</v>
      </c>
      <c r="E4647" s="4" t="s">
        <v>27838</v>
      </c>
      <c r="F4647" s="4">
        <v>0.100358538329601</v>
      </c>
      <c r="G4647" s="4" t="s">
        <v>27839</v>
      </c>
    </row>
    <row r="4648" spans="1:7">
      <c r="A4648" s="4" t="s">
        <v>18900</v>
      </c>
      <c r="B4648" s="4" t="s">
        <v>18901</v>
      </c>
      <c r="C4648" s="4" t="s">
        <v>464</v>
      </c>
      <c r="D4648" s="4">
        <v>41</v>
      </c>
      <c r="E4648" s="4" t="s">
        <v>18902</v>
      </c>
      <c r="F4648" s="4">
        <v>0.100358538329601</v>
      </c>
      <c r="G4648" s="4" t="s">
        <v>18903</v>
      </c>
    </row>
    <row r="4649" spans="1:7">
      <c r="A4649" s="4" t="s">
        <v>9300</v>
      </c>
      <c r="B4649" s="4" t="s">
        <v>9301</v>
      </c>
      <c r="C4649" s="4" t="s">
        <v>464</v>
      </c>
      <c r="D4649" s="4">
        <v>41</v>
      </c>
      <c r="E4649" s="4" t="s">
        <v>9302</v>
      </c>
      <c r="F4649" s="4">
        <v>0.100358538329601</v>
      </c>
      <c r="G4649" s="4" t="s">
        <v>9303</v>
      </c>
    </row>
    <row r="4650" spans="1:7">
      <c r="A4650" s="4" t="s">
        <v>1875</v>
      </c>
      <c r="B4650" s="4" t="s">
        <v>1876</v>
      </c>
      <c r="C4650" s="4" t="s">
        <v>464</v>
      </c>
      <c r="D4650" s="4">
        <v>41</v>
      </c>
      <c r="E4650" s="4" t="s">
        <v>1877</v>
      </c>
      <c r="F4650" s="4">
        <v>0.100358538329601</v>
      </c>
      <c r="G4650" s="4" t="s">
        <v>1878</v>
      </c>
    </row>
    <row r="4651" spans="1:7">
      <c r="A4651" s="4" t="s">
        <v>34522</v>
      </c>
      <c r="B4651" s="4" t="s">
        <v>34523</v>
      </c>
      <c r="C4651" s="4" t="s">
        <v>464</v>
      </c>
      <c r="D4651" s="4">
        <v>40</v>
      </c>
      <c r="E4651" s="4" t="s">
        <v>34524</v>
      </c>
      <c r="F4651" s="4">
        <v>0.100358538329601</v>
      </c>
      <c r="G4651" s="4" t="s">
        <v>34525</v>
      </c>
    </row>
    <row r="4652" spans="1:7">
      <c r="A4652" s="4" t="s">
        <v>29930</v>
      </c>
      <c r="B4652" s="4" t="s">
        <v>29931</v>
      </c>
      <c r="C4652" s="4" t="s">
        <v>464</v>
      </c>
      <c r="D4652" s="4">
        <v>40</v>
      </c>
      <c r="E4652" s="4" t="s">
        <v>29932</v>
      </c>
      <c r="F4652" s="4">
        <v>0.100358538329601</v>
      </c>
      <c r="G4652" s="4" t="s">
        <v>29933</v>
      </c>
    </row>
    <row r="4653" spans="1:7">
      <c r="A4653" s="4" t="s">
        <v>29132</v>
      </c>
      <c r="B4653" s="4" t="s">
        <v>29133</v>
      </c>
      <c r="C4653" s="4" t="s">
        <v>464</v>
      </c>
      <c r="D4653" s="4">
        <v>40</v>
      </c>
      <c r="E4653" s="4" t="s">
        <v>29134</v>
      </c>
      <c r="F4653" s="4">
        <v>0.100358538329601</v>
      </c>
      <c r="G4653" s="4" t="s">
        <v>29135</v>
      </c>
    </row>
    <row r="4654" spans="1:7">
      <c r="A4654" s="4" t="s">
        <v>9953</v>
      </c>
      <c r="B4654" s="4" t="s">
        <v>9954</v>
      </c>
      <c r="C4654" s="4" t="s">
        <v>464</v>
      </c>
      <c r="D4654" s="4">
        <v>40</v>
      </c>
      <c r="E4654" s="4" t="s">
        <v>9955</v>
      </c>
      <c r="F4654" s="4">
        <v>0.100358538329601</v>
      </c>
      <c r="G4654" s="4" t="s">
        <v>9956</v>
      </c>
    </row>
    <row r="4655" spans="1:7">
      <c r="A4655" s="4" t="s">
        <v>9204</v>
      </c>
      <c r="B4655" s="4" t="s">
        <v>9205</v>
      </c>
      <c r="C4655" s="4" t="s">
        <v>464</v>
      </c>
      <c r="D4655" s="4">
        <v>40</v>
      </c>
      <c r="E4655" s="4" t="s">
        <v>9206</v>
      </c>
      <c r="F4655" s="4">
        <v>0.100358538329601</v>
      </c>
      <c r="G4655" s="4" t="s">
        <v>9207</v>
      </c>
    </row>
    <row r="4656" spans="1:7">
      <c r="A4656" s="4" t="s">
        <v>25919</v>
      </c>
      <c r="B4656" s="4" t="s">
        <v>25920</v>
      </c>
      <c r="C4656" s="4" t="s">
        <v>464</v>
      </c>
      <c r="D4656" s="4">
        <v>40</v>
      </c>
      <c r="E4656" s="4" t="s">
        <v>25921</v>
      </c>
      <c r="F4656" s="4">
        <v>0.100358538329601</v>
      </c>
      <c r="G4656" s="4" t="s">
        <v>25922</v>
      </c>
    </row>
    <row r="4657" spans="1:7">
      <c r="A4657" s="4" t="s">
        <v>28064</v>
      </c>
      <c r="B4657" s="4" t="s">
        <v>28065</v>
      </c>
      <c r="C4657" s="4" t="s">
        <v>464</v>
      </c>
      <c r="D4657" s="4">
        <v>40</v>
      </c>
      <c r="E4657" s="4" t="s">
        <v>28066</v>
      </c>
      <c r="F4657" s="4">
        <v>0.100358538329601</v>
      </c>
      <c r="G4657" s="4" t="s">
        <v>28067</v>
      </c>
    </row>
    <row r="4658" spans="1:7">
      <c r="A4658" s="4" t="s">
        <v>56031</v>
      </c>
      <c r="B4658" s="4" t="s">
        <v>56032</v>
      </c>
      <c r="C4658" s="4" t="s">
        <v>464</v>
      </c>
      <c r="D4658" s="4">
        <v>40</v>
      </c>
      <c r="E4658" s="4" t="s">
        <v>56033</v>
      </c>
      <c r="F4658" s="4">
        <v>0.100358538329601</v>
      </c>
      <c r="G4658" s="4" t="s">
        <v>56034</v>
      </c>
    </row>
    <row r="4659" spans="1:7">
      <c r="A4659" s="4" t="s">
        <v>18270</v>
      </c>
      <c r="B4659" s="4" t="s">
        <v>18271</v>
      </c>
      <c r="C4659" s="4" t="s">
        <v>464</v>
      </c>
      <c r="D4659" s="4">
        <v>40</v>
      </c>
      <c r="E4659" s="4" t="s">
        <v>18272</v>
      </c>
      <c r="F4659" s="4">
        <v>0.100358538329601</v>
      </c>
      <c r="G4659" s="4" t="s">
        <v>18273</v>
      </c>
    </row>
    <row r="4660" spans="1:7">
      <c r="A4660" s="4" t="s">
        <v>797</v>
      </c>
      <c r="B4660" s="4" t="s">
        <v>798</v>
      </c>
      <c r="C4660" s="4" t="s">
        <v>464</v>
      </c>
      <c r="D4660" s="4">
        <v>40</v>
      </c>
      <c r="E4660" s="4" t="s">
        <v>799</v>
      </c>
      <c r="F4660" s="4">
        <v>0.100358538329601</v>
      </c>
      <c r="G4660" s="4" t="s">
        <v>800</v>
      </c>
    </row>
    <row r="4661" spans="1:7">
      <c r="A4661" s="4" t="s">
        <v>14176</v>
      </c>
      <c r="B4661" s="4" t="s">
        <v>14177</v>
      </c>
      <c r="C4661" s="4" t="s">
        <v>464</v>
      </c>
      <c r="D4661" s="4">
        <v>40</v>
      </c>
      <c r="E4661" s="4" t="s">
        <v>14178</v>
      </c>
      <c r="F4661" s="4">
        <v>0.100358538329601</v>
      </c>
      <c r="G4661" s="4" t="s">
        <v>14179</v>
      </c>
    </row>
    <row r="4662" spans="1:7">
      <c r="A4662" s="4" t="s">
        <v>24288</v>
      </c>
      <c r="B4662" s="4" t="s">
        <v>24289</v>
      </c>
      <c r="C4662" s="4" t="s">
        <v>464</v>
      </c>
      <c r="D4662" s="4">
        <v>40</v>
      </c>
      <c r="E4662" s="4" t="s">
        <v>24290</v>
      </c>
      <c r="F4662" s="4">
        <v>0.100358538329601</v>
      </c>
      <c r="G4662" s="4" t="s">
        <v>24291</v>
      </c>
    </row>
    <row r="4663" spans="1:7">
      <c r="A4663" s="4" t="s">
        <v>38096</v>
      </c>
      <c r="B4663" s="4" t="s">
        <v>38097</v>
      </c>
      <c r="C4663" s="4" t="s">
        <v>464</v>
      </c>
      <c r="D4663" s="4">
        <v>40</v>
      </c>
      <c r="E4663" s="4" t="s">
        <v>38098</v>
      </c>
      <c r="F4663" s="4">
        <v>0.100358538329601</v>
      </c>
      <c r="G4663" s="4" t="s">
        <v>38099</v>
      </c>
    </row>
    <row r="4664" spans="1:7">
      <c r="A4664" s="4" t="s">
        <v>801</v>
      </c>
      <c r="B4664" s="4" t="s">
        <v>802</v>
      </c>
      <c r="C4664" s="4" t="s">
        <v>464</v>
      </c>
      <c r="D4664" s="4">
        <v>40</v>
      </c>
      <c r="E4664" s="4" t="s">
        <v>803</v>
      </c>
      <c r="F4664" s="4">
        <v>0.100358538329601</v>
      </c>
      <c r="G4664" s="4" t="s">
        <v>804</v>
      </c>
    </row>
    <row r="4665" spans="1:7">
      <c r="A4665" s="4" t="s">
        <v>8328</v>
      </c>
      <c r="B4665" s="4" t="s">
        <v>8329</v>
      </c>
      <c r="C4665" s="4" t="s">
        <v>464</v>
      </c>
      <c r="D4665" s="4">
        <v>40</v>
      </c>
      <c r="E4665" s="4" t="s">
        <v>8330</v>
      </c>
      <c r="F4665" s="4">
        <v>0.100358538329601</v>
      </c>
      <c r="G4665" s="4" t="s">
        <v>8331</v>
      </c>
    </row>
    <row r="4666" spans="1:7">
      <c r="A4666" s="4" t="s">
        <v>805</v>
      </c>
      <c r="B4666" s="4" t="s">
        <v>806</v>
      </c>
      <c r="C4666" s="4" t="s">
        <v>464</v>
      </c>
      <c r="D4666" s="4">
        <v>40</v>
      </c>
      <c r="E4666" s="4" t="s">
        <v>807</v>
      </c>
      <c r="F4666" s="4">
        <v>0.100358538329601</v>
      </c>
      <c r="G4666" s="4" t="s">
        <v>808</v>
      </c>
    </row>
    <row r="4667" spans="1:7">
      <c r="A4667" s="4" t="s">
        <v>14903</v>
      </c>
      <c r="B4667" s="4" t="s">
        <v>14904</v>
      </c>
      <c r="C4667" s="4" t="s">
        <v>464</v>
      </c>
      <c r="D4667" s="4">
        <v>40</v>
      </c>
      <c r="E4667" s="4" t="s">
        <v>14905</v>
      </c>
      <c r="F4667" s="4">
        <v>0.100358538329601</v>
      </c>
      <c r="G4667" s="4" t="s">
        <v>14906</v>
      </c>
    </row>
    <row r="4668" spans="1:7">
      <c r="A4668" s="4" t="s">
        <v>38743</v>
      </c>
      <c r="B4668" s="4" t="s">
        <v>38744</v>
      </c>
      <c r="C4668" s="4" t="s">
        <v>464</v>
      </c>
      <c r="D4668" s="4">
        <v>40</v>
      </c>
      <c r="E4668" s="4" t="s">
        <v>38745</v>
      </c>
      <c r="F4668" s="4">
        <v>0.100358538329601</v>
      </c>
      <c r="G4668" s="4" t="s">
        <v>38746</v>
      </c>
    </row>
    <row r="4669" spans="1:7">
      <c r="A4669" s="4" t="s">
        <v>13674</v>
      </c>
      <c r="B4669" s="4" t="s">
        <v>13675</v>
      </c>
      <c r="C4669" s="4" t="s">
        <v>464</v>
      </c>
      <c r="D4669" s="4">
        <v>40</v>
      </c>
      <c r="E4669" s="4" t="s">
        <v>13676</v>
      </c>
      <c r="F4669" s="4">
        <v>0.100358538329601</v>
      </c>
      <c r="G4669" s="4" t="s">
        <v>13677</v>
      </c>
    </row>
    <row r="4670" spans="1:7">
      <c r="A4670" s="4" t="s">
        <v>34099</v>
      </c>
      <c r="B4670" s="4" t="s">
        <v>34100</v>
      </c>
      <c r="C4670" s="4" t="s">
        <v>464</v>
      </c>
      <c r="D4670" s="4">
        <v>40</v>
      </c>
      <c r="E4670" s="4" t="s">
        <v>34101</v>
      </c>
      <c r="F4670" s="4">
        <v>0.100358538329601</v>
      </c>
      <c r="G4670" s="4" t="s">
        <v>34102</v>
      </c>
    </row>
    <row r="4671" spans="1:7">
      <c r="A4671" s="4" t="s">
        <v>25715</v>
      </c>
      <c r="B4671" s="4" t="s">
        <v>25716</v>
      </c>
      <c r="C4671" s="4" t="s">
        <v>464</v>
      </c>
      <c r="D4671" s="4">
        <v>40</v>
      </c>
      <c r="E4671" s="4" t="s">
        <v>25717</v>
      </c>
      <c r="F4671" s="4">
        <v>0.100358538329601</v>
      </c>
      <c r="G4671" s="4" t="s">
        <v>25718</v>
      </c>
    </row>
    <row r="4672" spans="1:7">
      <c r="A4672" s="4" t="s">
        <v>33868</v>
      </c>
      <c r="B4672" s="4" t="s">
        <v>33869</v>
      </c>
      <c r="C4672" s="4" t="s">
        <v>464</v>
      </c>
      <c r="D4672" s="4">
        <v>40</v>
      </c>
      <c r="E4672" s="4" t="s">
        <v>33870</v>
      </c>
      <c r="F4672" s="4">
        <v>0.100358538329601</v>
      </c>
      <c r="G4672" s="4" t="s">
        <v>33871</v>
      </c>
    </row>
    <row r="4673" spans="1:7">
      <c r="A4673" s="4" t="s">
        <v>20984</v>
      </c>
      <c r="B4673" s="4" t="s">
        <v>20985</v>
      </c>
      <c r="C4673" s="4" t="s">
        <v>464</v>
      </c>
      <c r="D4673" s="4">
        <v>40</v>
      </c>
      <c r="E4673" s="4" t="s">
        <v>20986</v>
      </c>
      <c r="F4673" s="4">
        <v>0.100358538329601</v>
      </c>
      <c r="G4673" s="4" t="s">
        <v>20987</v>
      </c>
    </row>
    <row r="4674" spans="1:7">
      <c r="A4674" s="4" t="s">
        <v>8599</v>
      </c>
      <c r="B4674" s="4" t="s">
        <v>8600</v>
      </c>
      <c r="C4674" s="4" t="s">
        <v>464</v>
      </c>
      <c r="D4674" s="4">
        <v>40</v>
      </c>
      <c r="E4674" s="4" t="s">
        <v>8601</v>
      </c>
      <c r="F4674" s="4">
        <v>0.100358538329601</v>
      </c>
      <c r="G4674" s="4" t="s">
        <v>8602</v>
      </c>
    </row>
    <row r="4675" spans="1:7">
      <c r="A4675" s="4" t="s">
        <v>809</v>
      </c>
      <c r="B4675" s="4" t="s">
        <v>810</v>
      </c>
      <c r="C4675" s="4" t="s">
        <v>464</v>
      </c>
      <c r="D4675" s="4">
        <v>40</v>
      </c>
      <c r="E4675" s="4" t="s">
        <v>811</v>
      </c>
      <c r="F4675" s="4">
        <v>0.100358538329601</v>
      </c>
      <c r="G4675" s="4" t="s">
        <v>812</v>
      </c>
    </row>
    <row r="4676" spans="1:7">
      <c r="A4676" s="4" t="s">
        <v>42610</v>
      </c>
      <c r="B4676" s="4" t="s">
        <v>42611</v>
      </c>
      <c r="C4676" s="4" t="s">
        <v>464</v>
      </c>
      <c r="D4676" s="4">
        <v>40</v>
      </c>
      <c r="E4676" s="4" t="s">
        <v>42612</v>
      </c>
      <c r="F4676" s="4">
        <v>0.100358538329601</v>
      </c>
      <c r="G4676" s="4" t="s">
        <v>42613</v>
      </c>
    </row>
    <row r="4677" spans="1:7">
      <c r="A4677" s="4" t="s">
        <v>42390</v>
      </c>
      <c r="B4677" s="4" t="s">
        <v>42391</v>
      </c>
      <c r="C4677" s="4" t="s">
        <v>464</v>
      </c>
      <c r="D4677" s="4">
        <v>40</v>
      </c>
      <c r="E4677" s="4" t="s">
        <v>42392</v>
      </c>
      <c r="F4677" s="4">
        <v>0.100358538329601</v>
      </c>
      <c r="G4677" s="4" t="s">
        <v>42393</v>
      </c>
    </row>
    <row r="4678" spans="1:7">
      <c r="A4678" s="4" t="s">
        <v>813</v>
      </c>
      <c r="B4678" s="4" t="s">
        <v>814</v>
      </c>
      <c r="C4678" s="4" t="s">
        <v>464</v>
      </c>
      <c r="D4678" s="4">
        <v>40</v>
      </c>
      <c r="E4678" s="4" t="s">
        <v>815</v>
      </c>
      <c r="F4678" s="4">
        <v>0.100358538329601</v>
      </c>
      <c r="G4678" s="4" t="s">
        <v>816</v>
      </c>
    </row>
    <row r="4679" spans="1:7">
      <c r="A4679" s="4" t="s">
        <v>2154</v>
      </c>
      <c r="B4679" s="4" t="s">
        <v>2155</v>
      </c>
      <c r="C4679" s="4" t="s">
        <v>464</v>
      </c>
      <c r="D4679" s="4">
        <v>40</v>
      </c>
      <c r="E4679" s="4" t="s">
        <v>2156</v>
      </c>
      <c r="F4679" s="4">
        <v>0.100358538329601</v>
      </c>
      <c r="G4679" s="4" t="s">
        <v>2157</v>
      </c>
    </row>
    <row r="4680" spans="1:7">
      <c r="A4680" s="4" t="s">
        <v>26662</v>
      </c>
      <c r="B4680" s="4" t="s">
        <v>26663</v>
      </c>
      <c r="C4680" s="4" t="s">
        <v>464</v>
      </c>
      <c r="D4680" s="4">
        <v>40</v>
      </c>
      <c r="E4680" s="4" t="s">
        <v>26664</v>
      </c>
      <c r="F4680" s="4">
        <v>0.100358538329601</v>
      </c>
      <c r="G4680" s="4" t="s">
        <v>26665</v>
      </c>
    </row>
    <row r="4681" spans="1:7">
      <c r="A4681" s="4" t="s">
        <v>38547</v>
      </c>
      <c r="B4681" s="4" t="s">
        <v>38548</v>
      </c>
      <c r="C4681" s="4" t="s">
        <v>464</v>
      </c>
      <c r="D4681" s="4">
        <v>40</v>
      </c>
      <c r="E4681" s="4" t="s">
        <v>38549</v>
      </c>
      <c r="F4681" s="4">
        <v>0.100358538329601</v>
      </c>
      <c r="G4681" s="4" t="s">
        <v>38550</v>
      </c>
    </row>
    <row r="4682" spans="1:7">
      <c r="A4682" s="4" t="s">
        <v>25551</v>
      </c>
      <c r="B4682" s="4" t="s">
        <v>25552</v>
      </c>
      <c r="C4682" s="4" t="s">
        <v>464</v>
      </c>
      <c r="D4682" s="4">
        <v>40</v>
      </c>
      <c r="E4682" s="4" t="s">
        <v>25553</v>
      </c>
      <c r="F4682" s="4">
        <v>0.100358538329601</v>
      </c>
      <c r="G4682" s="4" t="s">
        <v>25554</v>
      </c>
    </row>
    <row r="4683" spans="1:7">
      <c r="A4683" s="4" t="s">
        <v>31572</v>
      </c>
      <c r="B4683" s="4" t="s">
        <v>31573</v>
      </c>
      <c r="C4683" s="4" t="s">
        <v>464</v>
      </c>
      <c r="D4683" s="4">
        <v>40</v>
      </c>
      <c r="E4683" s="4" t="s">
        <v>31574</v>
      </c>
      <c r="F4683" s="4">
        <v>0.100358538329601</v>
      </c>
      <c r="G4683" s="4" t="s">
        <v>31575</v>
      </c>
    </row>
    <row r="4684" spans="1:7">
      <c r="A4684" s="4" t="s">
        <v>34738</v>
      </c>
      <c r="B4684" s="4" t="s">
        <v>34739</v>
      </c>
      <c r="C4684" s="4" t="s">
        <v>464</v>
      </c>
      <c r="D4684" s="4">
        <v>40</v>
      </c>
      <c r="E4684" s="4" t="s">
        <v>34740</v>
      </c>
      <c r="F4684" s="4">
        <v>0.100358538329601</v>
      </c>
      <c r="G4684" s="4" t="s">
        <v>34741</v>
      </c>
    </row>
    <row r="4685" spans="1:7">
      <c r="A4685" s="4" t="s">
        <v>29092</v>
      </c>
      <c r="B4685" s="4" t="s">
        <v>29093</v>
      </c>
      <c r="C4685" s="4" t="s">
        <v>464</v>
      </c>
      <c r="D4685" s="4">
        <v>40</v>
      </c>
      <c r="E4685" s="4" t="s">
        <v>29094</v>
      </c>
      <c r="F4685" s="4">
        <v>0.100358538329601</v>
      </c>
      <c r="G4685" s="4" t="s">
        <v>29095</v>
      </c>
    </row>
    <row r="4686" spans="1:7">
      <c r="A4686" s="4" t="s">
        <v>31364</v>
      </c>
      <c r="B4686" s="4" t="s">
        <v>31365</v>
      </c>
      <c r="C4686" s="4" t="s">
        <v>464</v>
      </c>
      <c r="D4686" s="4">
        <v>40</v>
      </c>
      <c r="E4686" s="4" t="s">
        <v>31366</v>
      </c>
      <c r="F4686" s="4">
        <v>0.100358538329601</v>
      </c>
      <c r="G4686" s="4" t="s">
        <v>31367</v>
      </c>
    </row>
    <row r="4687" spans="1:7">
      <c r="A4687" s="4" t="s">
        <v>13262</v>
      </c>
      <c r="B4687" s="4" t="s">
        <v>13263</v>
      </c>
      <c r="C4687" s="4" t="s">
        <v>464</v>
      </c>
      <c r="D4687" s="4">
        <v>40</v>
      </c>
      <c r="E4687" s="4" t="s">
        <v>13264</v>
      </c>
      <c r="F4687" s="4">
        <v>0.100358538329601</v>
      </c>
      <c r="G4687" s="4" t="s">
        <v>13265</v>
      </c>
    </row>
    <row r="4688" spans="1:7">
      <c r="A4688" s="4" t="s">
        <v>22948</v>
      </c>
      <c r="B4688" s="4" t="s">
        <v>22949</v>
      </c>
      <c r="C4688" s="4" t="s">
        <v>464</v>
      </c>
      <c r="D4688" s="4">
        <v>40</v>
      </c>
      <c r="E4688" s="4" t="s">
        <v>22950</v>
      </c>
      <c r="F4688" s="4">
        <v>0.100358538329601</v>
      </c>
      <c r="G4688" s="4" t="s">
        <v>22951</v>
      </c>
    </row>
    <row r="4689" spans="1:7">
      <c r="A4689" s="4" t="s">
        <v>1735</v>
      </c>
      <c r="B4689" s="4" t="s">
        <v>1736</v>
      </c>
      <c r="C4689" s="4" t="s">
        <v>464</v>
      </c>
      <c r="D4689" s="4">
        <v>40</v>
      </c>
      <c r="E4689" s="4" t="s">
        <v>1737</v>
      </c>
      <c r="F4689" s="4">
        <v>0.100358538329601</v>
      </c>
      <c r="G4689" s="4" t="s">
        <v>1738</v>
      </c>
    </row>
    <row r="4690" spans="1:7">
      <c r="A4690" s="4" t="s">
        <v>40790</v>
      </c>
      <c r="B4690" s="4" t="s">
        <v>40791</v>
      </c>
      <c r="C4690" s="4" t="s">
        <v>464</v>
      </c>
      <c r="D4690" s="4">
        <v>40</v>
      </c>
      <c r="E4690" s="4" t="s">
        <v>40792</v>
      </c>
      <c r="F4690" s="4">
        <v>0.100358538329601</v>
      </c>
      <c r="G4690" s="4" t="s">
        <v>40793</v>
      </c>
    </row>
    <row r="4691" spans="1:7">
      <c r="A4691" s="4" t="s">
        <v>39514</v>
      </c>
      <c r="B4691" s="4" t="s">
        <v>39515</v>
      </c>
      <c r="C4691" s="4" t="s">
        <v>464</v>
      </c>
      <c r="D4691" s="4">
        <v>40</v>
      </c>
      <c r="E4691" s="4" t="s">
        <v>39516</v>
      </c>
      <c r="F4691" s="4">
        <v>0.100358538329601</v>
      </c>
      <c r="G4691" s="4" t="s">
        <v>39517</v>
      </c>
    </row>
    <row r="4692" spans="1:7">
      <c r="A4692" s="4" t="s">
        <v>817</v>
      </c>
      <c r="B4692" s="4" t="s">
        <v>818</v>
      </c>
      <c r="C4692" s="4" t="s">
        <v>464</v>
      </c>
      <c r="D4692" s="4">
        <v>40</v>
      </c>
      <c r="E4692" s="4" t="s">
        <v>819</v>
      </c>
      <c r="F4692" s="4">
        <v>0.100358538329601</v>
      </c>
      <c r="G4692" s="4" t="s">
        <v>820</v>
      </c>
    </row>
    <row r="4693" spans="1:7">
      <c r="A4693" s="4" t="s">
        <v>18066</v>
      </c>
      <c r="B4693" s="4" t="s">
        <v>18067</v>
      </c>
      <c r="C4693" s="4" t="s">
        <v>464</v>
      </c>
      <c r="D4693" s="4">
        <v>40</v>
      </c>
      <c r="E4693" s="4" t="s">
        <v>18068</v>
      </c>
      <c r="F4693" s="4">
        <v>0.100358538329601</v>
      </c>
      <c r="G4693" s="4" t="s">
        <v>18069</v>
      </c>
    </row>
    <row r="4694" spans="1:7">
      <c r="A4694" s="4" t="s">
        <v>825</v>
      </c>
      <c r="B4694" s="4" t="s">
        <v>826</v>
      </c>
      <c r="C4694" s="4" t="s">
        <v>464</v>
      </c>
      <c r="D4694" s="4">
        <v>40</v>
      </c>
      <c r="E4694" s="4" t="s">
        <v>827</v>
      </c>
      <c r="F4694" s="4">
        <v>0.100358538329601</v>
      </c>
      <c r="G4694" s="4" t="s">
        <v>828</v>
      </c>
    </row>
    <row r="4695" spans="1:7">
      <c r="A4695" s="4" t="s">
        <v>20418</v>
      </c>
      <c r="B4695" s="4" t="s">
        <v>20419</v>
      </c>
      <c r="C4695" s="4" t="s">
        <v>464</v>
      </c>
      <c r="D4695" s="4">
        <v>40</v>
      </c>
      <c r="E4695" s="4" t="s">
        <v>20420</v>
      </c>
      <c r="F4695" s="4">
        <v>0.100358538329601</v>
      </c>
      <c r="G4695" s="4" t="s">
        <v>20421</v>
      </c>
    </row>
    <row r="4696" spans="1:7">
      <c r="A4696" s="4" t="s">
        <v>20458</v>
      </c>
      <c r="B4696" s="4" t="s">
        <v>20459</v>
      </c>
      <c r="C4696" s="4" t="s">
        <v>464</v>
      </c>
      <c r="D4696" s="4">
        <v>40</v>
      </c>
      <c r="E4696" s="4" t="s">
        <v>20460</v>
      </c>
      <c r="F4696" s="4">
        <v>0.100358538329601</v>
      </c>
      <c r="G4696" s="4" t="s">
        <v>20461</v>
      </c>
    </row>
    <row r="4697" spans="1:7">
      <c r="A4697" s="4" t="s">
        <v>35090</v>
      </c>
      <c r="B4697" s="4" t="s">
        <v>35091</v>
      </c>
      <c r="C4697" s="4" t="s">
        <v>464</v>
      </c>
      <c r="D4697" s="4">
        <v>39</v>
      </c>
      <c r="E4697" s="4" t="s">
        <v>35092</v>
      </c>
      <c r="F4697" s="4">
        <v>0.100358538329601</v>
      </c>
      <c r="G4697" s="4" t="s">
        <v>35093</v>
      </c>
    </row>
    <row r="4698" spans="1:7">
      <c r="A4698" s="4" t="s">
        <v>52276</v>
      </c>
      <c r="B4698" s="4" t="s">
        <v>52277</v>
      </c>
      <c r="C4698" s="4" t="s">
        <v>464</v>
      </c>
      <c r="D4698" s="4">
        <v>39</v>
      </c>
      <c r="E4698" s="4" t="s">
        <v>52278</v>
      </c>
      <c r="F4698" s="4">
        <v>0.100358538329601</v>
      </c>
      <c r="G4698" s="4" t="s">
        <v>52279</v>
      </c>
    </row>
    <row r="4699" spans="1:7">
      <c r="A4699" s="4" t="s">
        <v>6162</v>
      </c>
      <c r="B4699" s="4" t="s">
        <v>6163</v>
      </c>
      <c r="C4699" s="4" t="s">
        <v>464</v>
      </c>
      <c r="D4699" s="4">
        <v>39</v>
      </c>
      <c r="E4699" s="4" t="s">
        <v>6164</v>
      </c>
      <c r="F4699" s="4">
        <v>0.100358538329601</v>
      </c>
      <c r="G4699" s="4" t="s">
        <v>6165</v>
      </c>
    </row>
    <row r="4700" spans="1:7">
      <c r="A4700" s="4" t="s">
        <v>56035</v>
      </c>
      <c r="B4700" s="4" t="s">
        <v>56036</v>
      </c>
      <c r="C4700" s="4" t="s">
        <v>464</v>
      </c>
      <c r="D4700" s="4">
        <v>39</v>
      </c>
      <c r="E4700" s="4" t="s">
        <v>56037</v>
      </c>
      <c r="F4700" s="4">
        <v>0.100358538329601</v>
      </c>
      <c r="G4700" s="4" t="s">
        <v>56038</v>
      </c>
    </row>
    <row r="4701" spans="1:7">
      <c r="A4701" s="4" t="s">
        <v>20733</v>
      </c>
      <c r="B4701" s="4" t="s">
        <v>20734</v>
      </c>
      <c r="C4701" s="4" t="s">
        <v>464</v>
      </c>
      <c r="D4701" s="4">
        <v>39</v>
      </c>
      <c r="E4701" s="4" t="s">
        <v>20735</v>
      </c>
      <c r="F4701" s="4">
        <v>0.100358538329601</v>
      </c>
      <c r="G4701" s="4" t="s">
        <v>20736</v>
      </c>
    </row>
    <row r="4702" spans="1:7">
      <c r="A4702" s="4" t="s">
        <v>17192</v>
      </c>
      <c r="B4702" s="4" t="s">
        <v>17193</v>
      </c>
      <c r="C4702" s="4" t="s">
        <v>464</v>
      </c>
      <c r="D4702" s="4">
        <v>39</v>
      </c>
      <c r="E4702" s="4" t="s">
        <v>17194</v>
      </c>
      <c r="F4702" s="4">
        <v>0.100358538329601</v>
      </c>
      <c r="G4702" s="4" t="s">
        <v>17195</v>
      </c>
    </row>
    <row r="4703" spans="1:7">
      <c r="A4703" s="4" t="s">
        <v>6531</v>
      </c>
      <c r="B4703" s="4" t="s">
        <v>6532</v>
      </c>
      <c r="C4703" s="4" t="s">
        <v>464</v>
      </c>
      <c r="D4703" s="4">
        <v>39</v>
      </c>
      <c r="E4703" s="4" t="s">
        <v>6533</v>
      </c>
      <c r="F4703" s="4">
        <v>0.100358538329601</v>
      </c>
      <c r="G4703" s="4" t="s">
        <v>6534</v>
      </c>
    </row>
    <row r="4704" spans="1:7">
      <c r="A4704" s="4" t="s">
        <v>24112</v>
      </c>
      <c r="B4704" s="4" t="s">
        <v>24113</v>
      </c>
      <c r="C4704" s="4" t="s">
        <v>464</v>
      </c>
      <c r="D4704" s="4">
        <v>39</v>
      </c>
      <c r="E4704" s="4" t="s">
        <v>24114</v>
      </c>
      <c r="F4704" s="4">
        <v>0.100358538329601</v>
      </c>
      <c r="G4704" s="4" t="s">
        <v>24115</v>
      </c>
    </row>
    <row r="4705" spans="1:7">
      <c r="A4705" s="4" t="s">
        <v>17271</v>
      </c>
      <c r="B4705" s="4" t="s">
        <v>17272</v>
      </c>
      <c r="C4705" s="4" t="s">
        <v>464</v>
      </c>
      <c r="D4705" s="4">
        <v>39</v>
      </c>
      <c r="E4705" s="4" t="s">
        <v>17273</v>
      </c>
      <c r="F4705" s="4">
        <v>0.100358538329601</v>
      </c>
      <c r="G4705" s="4" t="s">
        <v>17274</v>
      </c>
    </row>
    <row r="4706" spans="1:7">
      <c r="A4706" s="4" t="s">
        <v>32555</v>
      </c>
      <c r="B4706" s="4" t="s">
        <v>32556</v>
      </c>
      <c r="C4706" s="4" t="s">
        <v>464</v>
      </c>
      <c r="D4706" s="4">
        <v>39</v>
      </c>
      <c r="E4706" s="4" t="s">
        <v>32557</v>
      </c>
      <c r="F4706" s="4">
        <v>0.100358538329601</v>
      </c>
      <c r="G4706" s="4" t="s">
        <v>32558</v>
      </c>
    </row>
    <row r="4707" spans="1:7">
      <c r="A4707" s="4" t="s">
        <v>837</v>
      </c>
      <c r="B4707" s="4" t="s">
        <v>838</v>
      </c>
      <c r="C4707" s="4" t="s">
        <v>464</v>
      </c>
      <c r="D4707" s="4">
        <v>39</v>
      </c>
      <c r="E4707" s="4" t="s">
        <v>839</v>
      </c>
      <c r="F4707" s="4">
        <v>0.100358538329601</v>
      </c>
      <c r="G4707" s="4" t="s">
        <v>840</v>
      </c>
    </row>
    <row r="4708" spans="1:7">
      <c r="A4708" s="4" t="s">
        <v>56039</v>
      </c>
      <c r="B4708" s="4" t="s">
        <v>56040</v>
      </c>
      <c r="C4708" s="4" t="s">
        <v>464</v>
      </c>
      <c r="D4708" s="4">
        <v>39</v>
      </c>
      <c r="E4708" s="4" t="s">
        <v>56041</v>
      </c>
      <c r="F4708" s="4">
        <v>0.100358538329601</v>
      </c>
      <c r="G4708" s="4" t="s">
        <v>56042</v>
      </c>
    </row>
    <row r="4709" spans="1:7">
      <c r="A4709" s="4" t="s">
        <v>31308</v>
      </c>
      <c r="B4709" s="4" t="s">
        <v>31309</v>
      </c>
      <c r="C4709" s="4" t="s">
        <v>464</v>
      </c>
      <c r="D4709" s="4">
        <v>39</v>
      </c>
      <c r="E4709" s="4" t="s">
        <v>31310</v>
      </c>
      <c r="F4709" s="4">
        <v>0.100358538329601</v>
      </c>
      <c r="G4709" s="4" t="s">
        <v>31311</v>
      </c>
    </row>
    <row r="4710" spans="1:7">
      <c r="A4710" s="4" t="s">
        <v>28128</v>
      </c>
      <c r="B4710" s="4" t="s">
        <v>28129</v>
      </c>
      <c r="C4710" s="4" t="s">
        <v>464</v>
      </c>
      <c r="D4710" s="4">
        <v>39</v>
      </c>
      <c r="E4710" s="4" t="s">
        <v>28130</v>
      </c>
      <c r="F4710" s="4">
        <v>0.100358538329601</v>
      </c>
      <c r="G4710" s="4" t="s">
        <v>28131</v>
      </c>
    </row>
    <row r="4711" spans="1:7">
      <c r="A4711" s="4" t="s">
        <v>26658</v>
      </c>
      <c r="B4711" s="4" t="s">
        <v>26659</v>
      </c>
      <c r="C4711" s="4" t="s">
        <v>464</v>
      </c>
      <c r="D4711" s="4">
        <v>39</v>
      </c>
      <c r="E4711" s="4" t="s">
        <v>26660</v>
      </c>
      <c r="F4711" s="4">
        <v>0.100358538329601</v>
      </c>
      <c r="G4711" s="4" t="s">
        <v>26661</v>
      </c>
    </row>
    <row r="4712" spans="1:7">
      <c r="A4712" s="4" t="s">
        <v>30753</v>
      </c>
      <c r="B4712" s="4" t="s">
        <v>30754</v>
      </c>
      <c r="C4712" s="4" t="s">
        <v>464</v>
      </c>
      <c r="D4712" s="4">
        <v>39</v>
      </c>
      <c r="E4712" s="4" t="s">
        <v>30755</v>
      </c>
      <c r="F4712" s="4">
        <v>0.100358538329601</v>
      </c>
      <c r="G4712" s="4" t="s">
        <v>30756</v>
      </c>
    </row>
    <row r="4713" spans="1:7">
      <c r="A4713" s="4" t="s">
        <v>37512</v>
      </c>
      <c r="B4713" s="4" t="s">
        <v>37513</v>
      </c>
      <c r="C4713" s="4" t="s">
        <v>464</v>
      </c>
      <c r="D4713" s="4">
        <v>39</v>
      </c>
      <c r="E4713" s="4" t="s">
        <v>37514</v>
      </c>
      <c r="F4713" s="4">
        <v>0.100358538329601</v>
      </c>
      <c r="G4713" s="4" t="s">
        <v>37515</v>
      </c>
    </row>
    <row r="4714" spans="1:7">
      <c r="A4714" s="4" t="s">
        <v>20957</v>
      </c>
      <c r="B4714" s="4" t="s">
        <v>20958</v>
      </c>
      <c r="C4714" s="4" t="s">
        <v>464</v>
      </c>
      <c r="D4714" s="4">
        <v>39</v>
      </c>
      <c r="E4714" s="4" t="s">
        <v>20959</v>
      </c>
      <c r="F4714" s="4">
        <v>0.100358538329601</v>
      </c>
      <c r="G4714" s="4" t="s">
        <v>20960</v>
      </c>
    </row>
    <row r="4715" spans="1:7">
      <c r="A4715" s="4" t="s">
        <v>845</v>
      </c>
      <c r="B4715" s="4" t="s">
        <v>846</v>
      </c>
      <c r="C4715" s="4" t="s">
        <v>464</v>
      </c>
      <c r="D4715" s="4">
        <v>39</v>
      </c>
      <c r="E4715" s="4" t="s">
        <v>847</v>
      </c>
      <c r="F4715" s="4">
        <v>0.100358538329601</v>
      </c>
      <c r="G4715" s="4" t="s">
        <v>848</v>
      </c>
    </row>
    <row r="4716" spans="1:7">
      <c r="A4716" s="4" t="s">
        <v>38847</v>
      </c>
      <c r="B4716" s="4" t="s">
        <v>38848</v>
      </c>
      <c r="C4716" s="4" t="s">
        <v>464</v>
      </c>
      <c r="D4716" s="4">
        <v>39</v>
      </c>
      <c r="E4716" s="4" t="s">
        <v>38849</v>
      </c>
      <c r="F4716" s="4">
        <v>0.100358538329601</v>
      </c>
      <c r="G4716" s="4" t="s">
        <v>38850</v>
      </c>
    </row>
    <row r="4717" spans="1:7">
      <c r="A4717" s="4" t="s">
        <v>36497</v>
      </c>
      <c r="B4717" s="4" t="s">
        <v>36498</v>
      </c>
      <c r="C4717" s="4" t="s">
        <v>464</v>
      </c>
      <c r="D4717" s="4">
        <v>39</v>
      </c>
      <c r="E4717" s="4" t="s">
        <v>36499</v>
      </c>
      <c r="F4717" s="4">
        <v>0.100358538329601</v>
      </c>
      <c r="G4717" s="4" t="s">
        <v>36500</v>
      </c>
    </row>
    <row r="4718" spans="1:7">
      <c r="A4718" s="4" t="s">
        <v>32108</v>
      </c>
      <c r="B4718" s="4" t="s">
        <v>32109</v>
      </c>
      <c r="C4718" s="4" t="s">
        <v>464</v>
      </c>
      <c r="D4718" s="4">
        <v>39</v>
      </c>
      <c r="E4718" s="4" t="s">
        <v>32110</v>
      </c>
      <c r="F4718" s="4">
        <v>0.100358538329601</v>
      </c>
      <c r="G4718" s="4" t="s">
        <v>32111</v>
      </c>
    </row>
    <row r="4719" spans="1:7">
      <c r="A4719" s="4" t="s">
        <v>35590</v>
      </c>
      <c r="B4719" s="4" t="s">
        <v>35591</v>
      </c>
      <c r="C4719" s="4" t="s">
        <v>464</v>
      </c>
      <c r="D4719" s="4">
        <v>39</v>
      </c>
      <c r="E4719" s="4" t="s">
        <v>35592</v>
      </c>
      <c r="F4719" s="4">
        <v>0.100358538329601</v>
      </c>
      <c r="G4719" s="4" t="s">
        <v>35593</v>
      </c>
    </row>
    <row r="4720" spans="1:7">
      <c r="A4720" s="4" t="s">
        <v>38571</v>
      </c>
      <c r="B4720" s="4" t="s">
        <v>38572</v>
      </c>
      <c r="C4720" s="4" t="s">
        <v>464</v>
      </c>
      <c r="D4720" s="4">
        <v>38</v>
      </c>
      <c r="E4720" s="4" t="s">
        <v>38573</v>
      </c>
      <c r="F4720" s="4">
        <v>0.100358538329601</v>
      </c>
      <c r="G4720" s="4" t="s">
        <v>38574</v>
      </c>
    </row>
    <row r="4721" spans="1:7">
      <c r="A4721" s="4" t="s">
        <v>21044</v>
      </c>
      <c r="B4721" s="4" t="s">
        <v>21045</v>
      </c>
      <c r="C4721" s="4" t="s">
        <v>464</v>
      </c>
      <c r="D4721" s="4">
        <v>38</v>
      </c>
      <c r="E4721" s="4" t="s">
        <v>21046</v>
      </c>
      <c r="F4721" s="4">
        <v>0.100358538329601</v>
      </c>
      <c r="G4721" s="4" t="s">
        <v>21047</v>
      </c>
    </row>
    <row r="4722" spans="1:7">
      <c r="A4722" s="4" t="s">
        <v>37072</v>
      </c>
      <c r="B4722" s="4" t="s">
        <v>37073</v>
      </c>
      <c r="C4722" s="4" t="s">
        <v>464</v>
      </c>
      <c r="D4722" s="4">
        <v>38</v>
      </c>
      <c r="E4722" s="4" t="s">
        <v>37074</v>
      </c>
      <c r="F4722" s="4">
        <v>0.100358538329601</v>
      </c>
      <c r="G4722" s="4" t="s">
        <v>37075</v>
      </c>
    </row>
    <row r="4723" spans="1:7">
      <c r="A4723" s="4" t="s">
        <v>33816</v>
      </c>
      <c r="B4723" s="4" t="s">
        <v>33817</v>
      </c>
      <c r="C4723" s="4" t="s">
        <v>464</v>
      </c>
      <c r="D4723" s="4">
        <v>38</v>
      </c>
      <c r="E4723" s="4" t="s">
        <v>33818</v>
      </c>
      <c r="F4723" s="4">
        <v>0.100358538329601</v>
      </c>
      <c r="G4723" s="4" t="s">
        <v>33819</v>
      </c>
    </row>
    <row r="4724" spans="1:7">
      <c r="A4724" s="4" t="s">
        <v>20170</v>
      </c>
      <c r="B4724" s="4" t="s">
        <v>20171</v>
      </c>
      <c r="C4724" s="4" t="s">
        <v>464</v>
      </c>
      <c r="D4724" s="4">
        <v>38</v>
      </c>
      <c r="E4724" s="4" t="s">
        <v>20172</v>
      </c>
      <c r="F4724" s="4">
        <v>0.100358538329601</v>
      </c>
      <c r="G4724" s="4" t="s">
        <v>20173</v>
      </c>
    </row>
    <row r="4725" spans="1:7">
      <c r="A4725" s="4" t="s">
        <v>853</v>
      </c>
      <c r="B4725" s="4" t="s">
        <v>854</v>
      </c>
      <c r="C4725" s="4" t="s">
        <v>464</v>
      </c>
      <c r="D4725" s="4">
        <v>38</v>
      </c>
      <c r="E4725" s="4" t="s">
        <v>855</v>
      </c>
      <c r="F4725" s="4">
        <v>0.100358538329601</v>
      </c>
      <c r="G4725" s="4" t="s">
        <v>856</v>
      </c>
    </row>
    <row r="4726" spans="1:7">
      <c r="A4726" s="4" t="s">
        <v>19608</v>
      </c>
      <c r="B4726" s="4" t="s">
        <v>19609</v>
      </c>
      <c r="C4726" s="4" t="s">
        <v>464</v>
      </c>
      <c r="D4726" s="4">
        <v>38</v>
      </c>
      <c r="E4726" s="4" t="s">
        <v>19610</v>
      </c>
      <c r="F4726" s="4">
        <v>0.100358538329601</v>
      </c>
      <c r="G4726" s="4" t="s">
        <v>19611</v>
      </c>
    </row>
    <row r="4727" spans="1:7">
      <c r="A4727" s="4" t="s">
        <v>32332</v>
      </c>
      <c r="B4727" s="4" t="s">
        <v>32333</v>
      </c>
      <c r="C4727" s="4" t="s">
        <v>464</v>
      </c>
      <c r="D4727" s="4">
        <v>38</v>
      </c>
      <c r="E4727" s="4" t="s">
        <v>32334</v>
      </c>
      <c r="F4727" s="4">
        <v>0.100358538329601</v>
      </c>
      <c r="G4727" s="4" t="s">
        <v>32335</v>
      </c>
    </row>
    <row r="4728" spans="1:7">
      <c r="A4728" s="4" t="s">
        <v>31540</v>
      </c>
      <c r="B4728" s="4" t="s">
        <v>31541</v>
      </c>
      <c r="C4728" s="4" t="s">
        <v>464</v>
      </c>
      <c r="D4728" s="4">
        <v>38</v>
      </c>
      <c r="E4728" s="4" t="s">
        <v>31542</v>
      </c>
      <c r="F4728" s="4">
        <v>0.100358538329601</v>
      </c>
      <c r="G4728" s="4" t="s">
        <v>31543</v>
      </c>
    </row>
    <row r="4729" spans="1:7">
      <c r="A4729" s="4" t="s">
        <v>47804</v>
      </c>
      <c r="B4729" s="4" t="s">
        <v>47805</v>
      </c>
      <c r="C4729" s="4" t="s">
        <v>464</v>
      </c>
      <c r="D4729" s="4">
        <v>38</v>
      </c>
      <c r="E4729" s="4" t="s">
        <v>47806</v>
      </c>
      <c r="F4729" s="4">
        <v>0.100358538329601</v>
      </c>
      <c r="G4729" s="4" t="s">
        <v>47807</v>
      </c>
    </row>
    <row r="4730" spans="1:7">
      <c r="A4730" s="4" t="s">
        <v>28408</v>
      </c>
      <c r="B4730" s="4" t="s">
        <v>28409</v>
      </c>
      <c r="C4730" s="4" t="s">
        <v>464</v>
      </c>
      <c r="D4730" s="4">
        <v>38</v>
      </c>
      <c r="E4730" s="4" t="s">
        <v>28410</v>
      </c>
      <c r="F4730" s="4">
        <v>0.100358538329601</v>
      </c>
      <c r="G4730" s="4" t="s">
        <v>28411</v>
      </c>
    </row>
    <row r="4731" spans="1:7">
      <c r="A4731" s="4" t="s">
        <v>36733</v>
      </c>
      <c r="B4731" s="4" t="s">
        <v>36734</v>
      </c>
      <c r="C4731" s="4" t="s">
        <v>464</v>
      </c>
      <c r="D4731" s="4">
        <v>38</v>
      </c>
      <c r="E4731" s="4" t="s">
        <v>36735</v>
      </c>
      <c r="F4731" s="4">
        <v>0.100358538329601</v>
      </c>
      <c r="G4731" s="4" t="s">
        <v>36736</v>
      </c>
    </row>
    <row r="4732" spans="1:7">
      <c r="A4732" s="4" t="s">
        <v>26701</v>
      </c>
      <c r="B4732" s="4" t="s">
        <v>26702</v>
      </c>
      <c r="C4732" s="4" t="s">
        <v>464</v>
      </c>
      <c r="D4732" s="4">
        <v>38</v>
      </c>
      <c r="E4732" s="4" t="s">
        <v>26703</v>
      </c>
      <c r="F4732" s="4">
        <v>0.100358538329601</v>
      </c>
      <c r="G4732" s="4" t="s">
        <v>26704</v>
      </c>
    </row>
    <row r="4733" spans="1:7">
      <c r="A4733" s="4" t="s">
        <v>861</v>
      </c>
      <c r="B4733" s="4" t="s">
        <v>862</v>
      </c>
      <c r="C4733" s="4" t="s">
        <v>464</v>
      </c>
      <c r="D4733" s="4">
        <v>38</v>
      </c>
      <c r="E4733" s="4" t="s">
        <v>863</v>
      </c>
      <c r="F4733" s="4">
        <v>0.100358538329601</v>
      </c>
      <c r="G4733" s="4" t="s">
        <v>864</v>
      </c>
    </row>
    <row r="4734" spans="1:7">
      <c r="A4734" s="4" t="s">
        <v>865</v>
      </c>
      <c r="B4734" s="4" t="s">
        <v>866</v>
      </c>
      <c r="C4734" s="4" t="s">
        <v>464</v>
      </c>
      <c r="D4734" s="4">
        <v>38</v>
      </c>
      <c r="E4734" s="4" t="s">
        <v>867</v>
      </c>
      <c r="F4734" s="4">
        <v>0.100358538329601</v>
      </c>
      <c r="G4734" s="4" t="s">
        <v>868</v>
      </c>
    </row>
    <row r="4735" spans="1:7">
      <c r="A4735" s="4" t="s">
        <v>7117</v>
      </c>
      <c r="B4735" s="4" t="s">
        <v>7118</v>
      </c>
      <c r="C4735" s="4" t="s">
        <v>464</v>
      </c>
      <c r="D4735" s="4">
        <v>38</v>
      </c>
      <c r="E4735" s="4" t="s">
        <v>7119</v>
      </c>
      <c r="F4735" s="4">
        <v>0.100358538329601</v>
      </c>
      <c r="G4735" s="4" t="s">
        <v>7120</v>
      </c>
    </row>
    <row r="4736" spans="1:7">
      <c r="A4736" s="4" t="s">
        <v>869</v>
      </c>
      <c r="B4736" s="4" t="s">
        <v>870</v>
      </c>
      <c r="C4736" s="4" t="s">
        <v>464</v>
      </c>
      <c r="D4736" s="4">
        <v>38</v>
      </c>
      <c r="E4736" s="4" t="s">
        <v>871</v>
      </c>
      <c r="F4736" s="4">
        <v>0.100358538329601</v>
      </c>
      <c r="G4736" s="4" t="s">
        <v>872</v>
      </c>
    </row>
    <row r="4737" spans="1:7">
      <c r="A4737" s="4" t="s">
        <v>873</v>
      </c>
      <c r="B4737" s="4" t="s">
        <v>874</v>
      </c>
      <c r="C4737" s="4" t="s">
        <v>464</v>
      </c>
      <c r="D4737" s="4">
        <v>38</v>
      </c>
      <c r="E4737" s="4" t="s">
        <v>875</v>
      </c>
      <c r="F4737" s="4">
        <v>0.100358538329601</v>
      </c>
      <c r="G4737" s="4" t="s">
        <v>876</v>
      </c>
    </row>
    <row r="4738" spans="1:7">
      <c r="A4738" s="4" t="s">
        <v>56043</v>
      </c>
      <c r="B4738" s="4" t="s">
        <v>56044</v>
      </c>
      <c r="C4738" s="4" t="s">
        <v>464</v>
      </c>
      <c r="D4738" s="4">
        <v>38</v>
      </c>
      <c r="E4738" s="4" t="s">
        <v>56045</v>
      </c>
      <c r="F4738" s="4">
        <v>0.100358538329601</v>
      </c>
      <c r="G4738" s="4" t="s">
        <v>56046</v>
      </c>
    </row>
    <row r="4739" spans="1:7">
      <c r="A4739" s="4" t="s">
        <v>25084</v>
      </c>
      <c r="B4739" s="4" t="s">
        <v>25085</v>
      </c>
      <c r="C4739" s="4" t="s">
        <v>464</v>
      </c>
      <c r="D4739" s="4">
        <v>38</v>
      </c>
      <c r="E4739" s="4" t="s">
        <v>25086</v>
      </c>
      <c r="F4739" s="4">
        <v>0.100358538329601</v>
      </c>
      <c r="G4739" s="4" t="s">
        <v>25087</v>
      </c>
    </row>
    <row r="4740" spans="1:7">
      <c r="A4740" s="4" t="s">
        <v>36281</v>
      </c>
      <c r="B4740" s="4" t="s">
        <v>36282</v>
      </c>
      <c r="C4740" s="4" t="s">
        <v>464</v>
      </c>
      <c r="D4740" s="4">
        <v>38</v>
      </c>
      <c r="E4740" s="4" t="s">
        <v>36283</v>
      </c>
      <c r="F4740" s="4">
        <v>0.100358538329601</v>
      </c>
      <c r="G4740" s="4" t="s">
        <v>36284</v>
      </c>
    </row>
    <row r="4741" spans="1:7">
      <c r="A4741" s="4" t="s">
        <v>37296</v>
      </c>
      <c r="B4741" s="4" t="s">
        <v>37297</v>
      </c>
      <c r="C4741" s="4" t="s">
        <v>464</v>
      </c>
      <c r="D4741" s="4">
        <v>38</v>
      </c>
      <c r="E4741" s="4" t="s">
        <v>37298</v>
      </c>
      <c r="F4741" s="4">
        <v>0.100358538329601</v>
      </c>
      <c r="G4741" s="4" t="s">
        <v>37299</v>
      </c>
    </row>
    <row r="4742" spans="1:7">
      <c r="A4742" s="4" t="s">
        <v>53903</v>
      </c>
      <c r="B4742" s="4" t="s">
        <v>53904</v>
      </c>
      <c r="C4742" s="4" t="s">
        <v>464</v>
      </c>
      <c r="D4742" s="4">
        <v>38</v>
      </c>
      <c r="E4742" s="4" t="s">
        <v>53905</v>
      </c>
      <c r="F4742" s="4">
        <v>0.100358538329601</v>
      </c>
      <c r="G4742" s="4" t="s">
        <v>53906</v>
      </c>
    </row>
    <row r="4743" spans="1:7">
      <c r="A4743" s="4" t="s">
        <v>30988</v>
      </c>
      <c r="B4743" s="4" t="s">
        <v>30989</v>
      </c>
      <c r="C4743" s="4" t="s">
        <v>464</v>
      </c>
      <c r="D4743" s="4">
        <v>38</v>
      </c>
      <c r="E4743" s="4" t="s">
        <v>30990</v>
      </c>
      <c r="F4743" s="4">
        <v>0.100358538329601</v>
      </c>
      <c r="G4743" s="4" t="s">
        <v>30991</v>
      </c>
    </row>
    <row r="4744" spans="1:7">
      <c r="A4744" s="4" t="s">
        <v>39813</v>
      </c>
      <c r="B4744" s="4" t="s">
        <v>39814</v>
      </c>
      <c r="C4744" s="4" t="s">
        <v>464</v>
      </c>
      <c r="D4744" s="4">
        <v>38</v>
      </c>
      <c r="E4744" s="4" t="s">
        <v>39815</v>
      </c>
      <c r="F4744" s="4">
        <v>0.100358538329601</v>
      </c>
      <c r="G4744" s="4" t="s">
        <v>39816</v>
      </c>
    </row>
    <row r="4745" spans="1:7">
      <c r="A4745" s="4" t="s">
        <v>25899</v>
      </c>
      <c r="B4745" s="4" t="s">
        <v>25900</v>
      </c>
      <c r="C4745" s="4" t="s">
        <v>464</v>
      </c>
      <c r="D4745" s="4">
        <v>38</v>
      </c>
      <c r="E4745" s="4" t="s">
        <v>25901</v>
      </c>
      <c r="F4745" s="4">
        <v>0.100358538329601</v>
      </c>
      <c r="G4745" s="4" t="s">
        <v>25902</v>
      </c>
    </row>
    <row r="4746" spans="1:7">
      <c r="A4746" s="4" t="s">
        <v>21603</v>
      </c>
      <c r="B4746" s="4" t="s">
        <v>21604</v>
      </c>
      <c r="C4746" s="4" t="s">
        <v>464</v>
      </c>
      <c r="D4746" s="4">
        <v>38</v>
      </c>
      <c r="E4746" s="4" t="s">
        <v>21605</v>
      </c>
      <c r="F4746" s="4">
        <v>0.100358538329601</v>
      </c>
      <c r="G4746" s="4" t="s">
        <v>21606</v>
      </c>
    </row>
    <row r="4747" spans="1:7">
      <c r="A4747" s="4" t="s">
        <v>37096</v>
      </c>
      <c r="B4747" s="4" t="s">
        <v>37097</v>
      </c>
      <c r="C4747" s="4" t="s">
        <v>464</v>
      </c>
      <c r="D4747" s="4">
        <v>38</v>
      </c>
      <c r="E4747" s="4" t="s">
        <v>37098</v>
      </c>
      <c r="F4747" s="4">
        <v>0.100358538329601</v>
      </c>
      <c r="G4747" s="4" t="s">
        <v>37099</v>
      </c>
    </row>
    <row r="4748" spans="1:7">
      <c r="A4748" s="4" t="s">
        <v>24451</v>
      </c>
      <c r="B4748" s="4" t="s">
        <v>24452</v>
      </c>
      <c r="C4748" s="4" t="s">
        <v>464</v>
      </c>
      <c r="D4748" s="4">
        <v>38</v>
      </c>
      <c r="E4748" s="4" t="s">
        <v>24453</v>
      </c>
      <c r="F4748" s="4">
        <v>0.100358538329601</v>
      </c>
      <c r="G4748" s="4" t="s">
        <v>24454</v>
      </c>
    </row>
    <row r="4749" spans="1:7">
      <c r="A4749" s="4" t="s">
        <v>34347</v>
      </c>
      <c r="B4749" s="4" t="s">
        <v>34348</v>
      </c>
      <c r="C4749" s="4" t="s">
        <v>464</v>
      </c>
      <c r="D4749" s="4">
        <v>38</v>
      </c>
      <c r="E4749" s="4" t="s">
        <v>34349</v>
      </c>
      <c r="F4749" s="4">
        <v>0.100358538329601</v>
      </c>
      <c r="G4749" s="4" t="s">
        <v>34350</v>
      </c>
    </row>
    <row r="4750" spans="1:7">
      <c r="A4750" s="4" t="s">
        <v>5954</v>
      </c>
      <c r="B4750" s="4" t="s">
        <v>5955</v>
      </c>
      <c r="C4750" s="4" t="s">
        <v>464</v>
      </c>
      <c r="D4750" s="4">
        <v>38</v>
      </c>
      <c r="E4750" s="4" t="s">
        <v>5956</v>
      </c>
      <c r="F4750" s="4">
        <v>0.100358538329601</v>
      </c>
      <c r="G4750" s="4" t="s">
        <v>5957</v>
      </c>
    </row>
    <row r="4751" spans="1:7">
      <c r="A4751" s="4" t="s">
        <v>13195</v>
      </c>
      <c r="B4751" s="4" t="s">
        <v>13196</v>
      </c>
      <c r="C4751" s="4" t="s">
        <v>464</v>
      </c>
      <c r="D4751" s="4">
        <v>38</v>
      </c>
      <c r="E4751" s="4" t="s">
        <v>13197</v>
      </c>
      <c r="F4751" s="4">
        <v>0.100358538329601</v>
      </c>
      <c r="G4751" s="4" t="s">
        <v>13198</v>
      </c>
    </row>
    <row r="4752" spans="1:7">
      <c r="A4752" s="4" t="s">
        <v>24332</v>
      </c>
      <c r="B4752" s="4" t="s">
        <v>24333</v>
      </c>
      <c r="C4752" s="4" t="s">
        <v>464</v>
      </c>
      <c r="D4752" s="4">
        <v>38</v>
      </c>
      <c r="E4752" s="4" t="s">
        <v>24334</v>
      </c>
      <c r="F4752" s="4">
        <v>0.100358538329601</v>
      </c>
      <c r="G4752" s="4" t="s">
        <v>24335</v>
      </c>
    </row>
    <row r="4753" spans="1:7">
      <c r="A4753" s="4" t="s">
        <v>19376</v>
      </c>
      <c r="B4753" s="4" t="s">
        <v>19377</v>
      </c>
      <c r="C4753" s="4" t="s">
        <v>464</v>
      </c>
      <c r="D4753" s="4">
        <v>38</v>
      </c>
      <c r="E4753" s="4" t="s">
        <v>19378</v>
      </c>
      <c r="F4753" s="4">
        <v>0.100358538329601</v>
      </c>
      <c r="G4753" s="4" t="s">
        <v>19379</v>
      </c>
    </row>
    <row r="4754" spans="1:7">
      <c r="A4754" s="4" t="s">
        <v>56047</v>
      </c>
      <c r="B4754" s="4" t="s">
        <v>56048</v>
      </c>
      <c r="C4754" s="4" t="s">
        <v>464</v>
      </c>
      <c r="D4754" s="4">
        <v>38</v>
      </c>
      <c r="E4754" s="4" t="s">
        <v>56049</v>
      </c>
      <c r="F4754" s="4">
        <v>0.100358538329601</v>
      </c>
      <c r="G4754" s="4" t="s">
        <v>56050</v>
      </c>
    </row>
    <row r="4755" spans="1:7">
      <c r="A4755" s="4" t="s">
        <v>18102</v>
      </c>
      <c r="B4755" s="4" t="s">
        <v>18103</v>
      </c>
      <c r="C4755" s="4" t="s">
        <v>464</v>
      </c>
      <c r="D4755" s="4">
        <v>38</v>
      </c>
      <c r="E4755" s="4" t="s">
        <v>18104</v>
      </c>
      <c r="F4755" s="4">
        <v>0.100358538329601</v>
      </c>
      <c r="G4755" s="4" t="s">
        <v>18105</v>
      </c>
    </row>
    <row r="4756" spans="1:7">
      <c r="A4756" s="4" t="s">
        <v>32152</v>
      </c>
      <c r="B4756" s="4" t="s">
        <v>32153</v>
      </c>
      <c r="C4756" s="4" t="s">
        <v>464</v>
      </c>
      <c r="D4756" s="4">
        <v>38</v>
      </c>
      <c r="E4756" s="4" t="s">
        <v>32154</v>
      </c>
      <c r="F4756" s="4">
        <v>0.100358538329601</v>
      </c>
      <c r="G4756" s="4" t="s">
        <v>32155</v>
      </c>
    </row>
    <row r="4757" spans="1:7">
      <c r="A4757" s="4" t="s">
        <v>40408</v>
      </c>
      <c r="B4757" s="4" t="s">
        <v>40409</v>
      </c>
      <c r="C4757" s="4" t="s">
        <v>464</v>
      </c>
      <c r="D4757" s="4">
        <v>38</v>
      </c>
      <c r="E4757" s="4" t="s">
        <v>40410</v>
      </c>
      <c r="F4757" s="4">
        <v>0.100358538329601</v>
      </c>
      <c r="G4757" s="4" t="s">
        <v>40411</v>
      </c>
    </row>
    <row r="4758" spans="1:7">
      <c r="A4758" s="4" t="s">
        <v>889</v>
      </c>
      <c r="B4758" s="4" t="s">
        <v>890</v>
      </c>
      <c r="C4758" s="4" t="s">
        <v>464</v>
      </c>
      <c r="D4758" s="4">
        <v>38</v>
      </c>
      <c r="E4758" s="4" t="s">
        <v>891</v>
      </c>
      <c r="F4758" s="4">
        <v>0.100358538329601</v>
      </c>
      <c r="G4758" s="4" t="s">
        <v>892</v>
      </c>
    </row>
    <row r="4759" spans="1:7">
      <c r="A4759" s="4" t="s">
        <v>29435</v>
      </c>
      <c r="B4759" s="4" t="s">
        <v>29436</v>
      </c>
      <c r="C4759" s="4" t="s">
        <v>464</v>
      </c>
      <c r="D4759" s="4">
        <v>38</v>
      </c>
      <c r="E4759" s="4" t="s">
        <v>29437</v>
      </c>
      <c r="F4759" s="4">
        <v>0.100358538329601</v>
      </c>
      <c r="G4759" s="4" t="s">
        <v>29438</v>
      </c>
    </row>
    <row r="4760" spans="1:7">
      <c r="A4760" s="4" t="s">
        <v>16555</v>
      </c>
      <c r="B4760" s="4" t="s">
        <v>16556</v>
      </c>
      <c r="C4760" s="4" t="s">
        <v>464</v>
      </c>
      <c r="D4760" s="4">
        <v>38</v>
      </c>
      <c r="E4760" s="4" t="s">
        <v>16557</v>
      </c>
      <c r="F4760" s="4">
        <v>0.100358538329601</v>
      </c>
      <c r="G4760" s="4" t="s">
        <v>16558</v>
      </c>
    </row>
    <row r="4761" spans="1:7">
      <c r="A4761" s="4" t="s">
        <v>12469</v>
      </c>
      <c r="B4761" s="4" t="s">
        <v>12470</v>
      </c>
      <c r="C4761" s="4" t="s">
        <v>464</v>
      </c>
      <c r="D4761" s="4">
        <v>38</v>
      </c>
      <c r="E4761" s="4" t="s">
        <v>12471</v>
      </c>
      <c r="F4761" s="4">
        <v>0.100358538329601</v>
      </c>
      <c r="G4761" s="4" t="s">
        <v>12472</v>
      </c>
    </row>
    <row r="4762" spans="1:7">
      <c r="A4762" s="4" t="s">
        <v>24980</v>
      </c>
      <c r="B4762" s="4" t="s">
        <v>24981</v>
      </c>
      <c r="C4762" s="4" t="s">
        <v>464</v>
      </c>
      <c r="D4762" s="4">
        <v>38</v>
      </c>
      <c r="E4762" s="4" t="s">
        <v>24982</v>
      </c>
      <c r="F4762" s="4">
        <v>0.100358538329601</v>
      </c>
      <c r="G4762" s="4" t="s">
        <v>24983</v>
      </c>
    </row>
    <row r="4763" spans="1:7">
      <c r="A4763" s="4" t="s">
        <v>35570</v>
      </c>
      <c r="B4763" s="4" t="s">
        <v>35571</v>
      </c>
      <c r="C4763" s="4" t="s">
        <v>464</v>
      </c>
      <c r="D4763" s="4">
        <v>38</v>
      </c>
      <c r="E4763" s="4" t="s">
        <v>35572</v>
      </c>
      <c r="F4763" s="4">
        <v>0.100358538329601</v>
      </c>
      <c r="G4763" s="4" t="s">
        <v>35573</v>
      </c>
    </row>
    <row r="4764" spans="1:7">
      <c r="A4764" s="4" t="s">
        <v>4258</v>
      </c>
      <c r="B4764" s="4" t="s">
        <v>4259</v>
      </c>
      <c r="C4764" s="4" t="s">
        <v>464</v>
      </c>
      <c r="D4764" s="4">
        <v>38</v>
      </c>
      <c r="E4764" s="4" t="s">
        <v>4260</v>
      </c>
      <c r="F4764" s="4">
        <v>0.100358538329601</v>
      </c>
      <c r="G4764" s="4" t="s">
        <v>4261</v>
      </c>
    </row>
    <row r="4765" spans="1:7">
      <c r="A4765" s="4" t="s">
        <v>893</v>
      </c>
      <c r="B4765" s="4" t="s">
        <v>894</v>
      </c>
      <c r="C4765" s="4" t="s">
        <v>464</v>
      </c>
      <c r="D4765" s="4">
        <v>38</v>
      </c>
      <c r="E4765" s="4" t="s">
        <v>895</v>
      </c>
      <c r="F4765" s="4">
        <v>0.100358538329601</v>
      </c>
      <c r="G4765" s="4" t="s">
        <v>896</v>
      </c>
    </row>
    <row r="4766" spans="1:7">
      <c r="A4766" s="4" t="s">
        <v>897</v>
      </c>
      <c r="B4766" s="4" t="s">
        <v>898</v>
      </c>
      <c r="C4766" s="4" t="s">
        <v>464</v>
      </c>
      <c r="D4766" s="4">
        <v>38</v>
      </c>
      <c r="E4766" s="4" t="s">
        <v>899</v>
      </c>
      <c r="F4766" s="4">
        <v>0.100358538329601</v>
      </c>
      <c r="G4766" s="4" t="s">
        <v>900</v>
      </c>
    </row>
    <row r="4767" spans="1:7">
      <c r="A4767" s="4" t="s">
        <v>25951</v>
      </c>
      <c r="B4767" s="4" t="s">
        <v>25952</v>
      </c>
      <c r="C4767" s="4" t="s">
        <v>464</v>
      </c>
      <c r="D4767" s="4">
        <v>38</v>
      </c>
      <c r="E4767" s="4" t="s">
        <v>25953</v>
      </c>
      <c r="F4767" s="4">
        <v>0.100358538329601</v>
      </c>
      <c r="G4767" s="4" t="s">
        <v>25954</v>
      </c>
    </row>
    <row r="4768" spans="1:7">
      <c r="A4768" s="4" t="s">
        <v>3769</v>
      </c>
      <c r="B4768" s="4" t="s">
        <v>3770</v>
      </c>
      <c r="C4768" s="4" t="s">
        <v>464</v>
      </c>
      <c r="D4768" s="4">
        <v>38</v>
      </c>
      <c r="E4768" s="4" t="s">
        <v>3771</v>
      </c>
      <c r="F4768" s="4">
        <v>0.100358538329601</v>
      </c>
      <c r="G4768" s="4" t="s">
        <v>3772</v>
      </c>
    </row>
    <row r="4769" spans="1:7">
      <c r="A4769" s="4" t="s">
        <v>27452</v>
      </c>
      <c r="B4769" s="4" t="s">
        <v>27453</v>
      </c>
      <c r="C4769" s="4" t="s">
        <v>464</v>
      </c>
      <c r="D4769" s="4">
        <v>37</v>
      </c>
      <c r="E4769" s="4" t="s">
        <v>27454</v>
      </c>
      <c r="F4769" s="4">
        <v>0.100358538329601</v>
      </c>
      <c r="G4769" s="4" t="s">
        <v>27455</v>
      </c>
    </row>
    <row r="4770" spans="1:7">
      <c r="A4770" s="4" t="s">
        <v>39282</v>
      </c>
      <c r="B4770" s="4" t="s">
        <v>39283</v>
      </c>
      <c r="C4770" s="4" t="s">
        <v>464</v>
      </c>
      <c r="D4770" s="4">
        <v>37</v>
      </c>
      <c r="E4770" s="4" t="s">
        <v>39284</v>
      </c>
      <c r="F4770" s="4">
        <v>0.100358538329601</v>
      </c>
      <c r="G4770" s="4" t="s">
        <v>39285</v>
      </c>
    </row>
    <row r="4771" spans="1:7">
      <c r="A4771" s="4" t="s">
        <v>56051</v>
      </c>
      <c r="B4771" s="4" t="s">
        <v>56052</v>
      </c>
      <c r="C4771" s="4" t="s">
        <v>464</v>
      </c>
      <c r="D4771" s="4">
        <v>37</v>
      </c>
      <c r="E4771" s="4" t="s">
        <v>56053</v>
      </c>
      <c r="F4771" s="4">
        <v>0.100358538329601</v>
      </c>
      <c r="G4771" s="4" t="s">
        <v>56054</v>
      </c>
    </row>
    <row r="4772" spans="1:7">
      <c r="A4772" s="4" t="s">
        <v>905</v>
      </c>
      <c r="B4772" s="4" t="s">
        <v>906</v>
      </c>
      <c r="C4772" s="4" t="s">
        <v>464</v>
      </c>
      <c r="D4772" s="4">
        <v>37</v>
      </c>
      <c r="E4772" s="4" t="s">
        <v>907</v>
      </c>
      <c r="F4772" s="4">
        <v>0.100358538329601</v>
      </c>
      <c r="G4772" s="4" t="s">
        <v>908</v>
      </c>
    </row>
    <row r="4773" spans="1:7">
      <c r="A4773" s="4" t="s">
        <v>56055</v>
      </c>
      <c r="B4773" s="4" t="s">
        <v>56056</v>
      </c>
      <c r="C4773" s="4" t="s">
        <v>464</v>
      </c>
      <c r="D4773" s="4">
        <v>37</v>
      </c>
      <c r="E4773" s="4" t="s">
        <v>56057</v>
      </c>
      <c r="F4773" s="4">
        <v>0.100358538329601</v>
      </c>
      <c r="G4773" s="4" t="s">
        <v>56058</v>
      </c>
    </row>
    <row r="4774" spans="1:7">
      <c r="A4774" s="4" t="s">
        <v>56059</v>
      </c>
      <c r="B4774" s="4" t="s">
        <v>56060</v>
      </c>
      <c r="C4774" s="4" t="s">
        <v>464</v>
      </c>
      <c r="D4774" s="4">
        <v>37</v>
      </c>
      <c r="E4774" s="4" t="s">
        <v>56061</v>
      </c>
      <c r="F4774" s="4">
        <v>0.100358538329601</v>
      </c>
      <c r="G4774" s="4" t="s">
        <v>56062</v>
      </c>
    </row>
    <row r="4775" spans="1:7">
      <c r="A4775" s="4" t="s">
        <v>42394</v>
      </c>
      <c r="B4775" s="4" t="s">
        <v>42395</v>
      </c>
      <c r="C4775" s="4" t="s">
        <v>464</v>
      </c>
      <c r="D4775" s="4">
        <v>37</v>
      </c>
      <c r="E4775" s="4" t="s">
        <v>42396</v>
      </c>
      <c r="F4775" s="4">
        <v>0.100358538329601</v>
      </c>
      <c r="G4775" s="4" t="s">
        <v>42397</v>
      </c>
    </row>
    <row r="4776" spans="1:7">
      <c r="A4776" s="4" t="s">
        <v>26741</v>
      </c>
      <c r="B4776" s="4" t="s">
        <v>26742</v>
      </c>
      <c r="C4776" s="4" t="s">
        <v>464</v>
      </c>
      <c r="D4776" s="4">
        <v>37</v>
      </c>
      <c r="E4776" s="4" t="s">
        <v>26743</v>
      </c>
      <c r="F4776" s="4">
        <v>0.100358538329601</v>
      </c>
      <c r="G4776" s="4" t="s">
        <v>26744</v>
      </c>
    </row>
    <row r="4777" spans="1:7">
      <c r="A4777" s="4" t="s">
        <v>56063</v>
      </c>
      <c r="B4777" s="4" t="s">
        <v>56064</v>
      </c>
      <c r="C4777" s="4" t="s">
        <v>464</v>
      </c>
      <c r="D4777" s="4">
        <v>37</v>
      </c>
      <c r="E4777" s="4" t="s">
        <v>56065</v>
      </c>
      <c r="F4777" s="4">
        <v>0.100358538329601</v>
      </c>
      <c r="G4777" s="4" t="s">
        <v>56066</v>
      </c>
    </row>
    <row r="4778" spans="1:7">
      <c r="A4778" s="4" t="s">
        <v>41834</v>
      </c>
      <c r="B4778" s="4" t="s">
        <v>41835</v>
      </c>
      <c r="C4778" s="4" t="s">
        <v>464</v>
      </c>
      <c r="D4778" s="4">
        <v>37</v>
      </c>
      <c r="E4778" s="4" t="s">
        <v>41836</v>
      </c>
      <c r="F4778" s="4">
        <v>0.100358538329601</v>
      </c>
      <c r="G4778" s="4" t="s">
        <v>41837</v>
      </c>
    </row>
    <row r="4779" spans="1:7">
      <c r="A4779" s="4" t="s">
        <v>27660</v>
      </c>
      <c r="B4779" s="4" t="s">
        <v>27661</v>
      </c>
      <c r="C4779" s="4" t="s">
        <v>464</v>
      </c>
      <c r="D4779" s="4">
        <v>37</v>
      </c>
      <c r="E4779" s="4" t="s">
        <v>27662</v>
      </c>
      <c r="F4779" s="4">
        <v>0.100358538329601</v>
      </c>
      <c r="G4779" s="4" t="s">
        <v>27663</v>
      </c>
    </row>
    <row r="4780" spans="1:7">
      <c r="A4780" s="4" t="s">
        <v>24754</v>
      </c>
      <c r="B4780" s="4" t="s">
        <v>24755</v>
      </c>
      <c r="C4780" s="4" t="s">
        <v>464</v>
      </c>
      <c r="D4780" s="4">
        <v>37</v>
      </c>
      <c r="E4780" s="4" t="s">
        <v>24756</v>
      </c>
      <c r="F4780" s="4">
        <v>0.100358538329601</v>
      </c>
      <c r="G4780" s="4" t="s">
        <v>24757</v>
      </c>
    </row>
    <row r="4781" spans="1:7">
      <c r="A4781" s="4" t="s">
        <v>56067</v>
      </c>
      <c r="B4781" s="4" t="s">
        <v>56068</v>
      </c>
      <c r="C4781" s="4" t="s">
        <v>464</v>
      </c>
      <c r="D4781" s="4">
        <v>37</v>
      </c>
      <c r="E4781" s="4" t="s">
        <v>56069</v>
      </c>
      <c r="F4781" s="4">
        <v>0.100358538329601</v>
      </c>
      <c r="G4781" s="4" t="s">
        <v>56070</v>
      </c>
    </row>
    <row r="4782" spans="1:7">
      <c r="A4782" s="4" t="s">
        <v>32483</v>
      </c>
      <c r="B4782" s="4" t="s">
        <v>32484</v>
      </c>
      <c r="C4782" s="4" t="s">
        <v>464</v>
      </c>
      <c r="D4782" s="4">
        <v>37</v>
      </c>
      <c r="E4782" s="4" t="s">
        <v>32485</v>
      </c>
      <c r="F4782" s="4">
        <v>0.100358538329601</v>
      </c>
      <c r="G4782" s="4" t="s">
        <v>32486</v>
      </c>
    </row>
    <row r="4783" spans="1:7">
      <c r="A4783" s="4" t="s">
        <v>29459</v>
      </c>
      <c r="B4783" s="4" t="s">
        <v>29460</v>
      </c>
      <c r="C4783" s="4" t="s">
        <v>464</v>
      </c>
      <c r="D4783" s="4">
        <v>37</v>
      </c>
      <c r="E4783" s="4" t="s">
        <v>29461</v>
      </c>
      <c r="F4783" s="4">
        <v>0.100358538329601</v>
      </c>
      <c r="G4783" s="4" t="s">
        <v>29462</v>
      </c>
    </row>
    <row r="4784" spans="1:7">
      <c r="A4784" s="4" t="s">
        <v>30602</v>
      </c>
      <c r="B4784" s="4" t="s">
        <v>30603</v>
      </c>
      <c r="C4784" s="4" t="s">
        <v>464</v>
      </c>
      <c r="D4784" s="4">
        <v>37</v>
      </c>
      <c r="E4784" s="4" t="s">
        <v>30604</v>
      </c>
      <c r="F4784" s="4">
        <v>0.100358538329601</v>
      </c>
      <c r="G4784" s="4" t="s">
        <v>30605</v>
      </c>
    </row>
    <row r="4785" spans="1:7">
      <c r="A4785" s="4" t="s">
        <v>11824</v>
      </c>
      <c r="B4785" s="4" t="s">
        <v>11825</v>
      </c>
      <c r="C4785" s="4" t="s">
        <v>464</v>
      </c>
      <c r="D4785" s="4">
        <v>37</v>
      </c>
      <c r="E4785" s="4" t="s">
        <v>11826</v>
      </c>
      <c r="F4785" s="4">
        <v>0.100358538329601</v>
      </c>
      <c r="G4785" s="4" t="s">
        <v>11827</v>
      </c>
    </row>
    <row r="4786" spans="1:7">
      <c r="A4786" s="4" t="s">
        <v>30745</v>
      </c>
      <c r="B4786" s="4" t="s">
        <v>30746</v>
      </c>
      <c r="C4786" s="4" t="s">
        <v>464</v>
      </c>
      <c r="D4786" s="4">
        <v>37</v>
      </c>
      <c r="E4786" s="4" t="s">
        <v>30747</v>
      </c>
      <c r="F4786" s="4">
        <v>0.100358538329601</v>
      </c>
      <c r="G4786" s="4" t="s">
        <v>30748</v>
      </c>
    </row>
    <row r="4787" spans="1:7">
      <c r="A4787" s="4" t="s">
        <v>909</v>
      </c>
      <c r="B4787" s="4" t="s">
        <v>910</v>
      </c>
      <c r="C4787" s="4" t="s">
        <v>464</v>
      </c>
      <c r="D4787" s="4">
        <v>37</v>
      </c>
      <c r="E4787" s="4" t="s">
        <v>911</v>
      </c>
      <c r="F4787" s="4">
        <v>0.100358538329601</v>
      </c>
      <c r="G4787" s="4" t="s">
        <v>912</v>
      </c>
    </row>
    <row r="4788" spans="1:7">
      <c r="A4788" s="4" t="s">
        <v>35822</v>
      </c>
      <c r="B4788" s="4" t="s">
        <v>35823</v>
      </c>
      <c r="C4788" s="4" t="s">
        <v>464</v>
      </c>
      <c r="D4788" s="4">
        <v>37</v>
      </c>
      <c r="E4788" s="4" t="s">
        <v>35824</v>
      </c>
      <c r="F4788" s="4">
        <v>0.100358538329601</v>
      </c>
      <c r="G4788" s="4" t="s">
        <v>35825</v>
      </c>
    </row>
    <row r="4789" spans="1:7">
      <c r="A4789" s="4" t="s">
        <v>23000</v>
      </c>
      <c r="B4789" s="4" t="s">
        <v>23001</v>
      </c>
      <c r="C4789" s="4" t="s">
        <v>464</v>
      </c>
      <c r="D4789" s="4">
        <v>37</v>
      </c>
      <c r="E4789" s="4" t="s">
        <v>23002</v>
      </c>
      <c r="F4789" s="4">
        <v>0.100358538329601</v>
      </c>
      <c r="G4789" s="4" t="s">
        <v>23003</v>
      </c>
    </row>
    <row r="4790" spans="1:7">
      <c r="A4790" s="4" t="s">
        <v>33852</v>
      </c>
      <c r="B4790" s="4" t="s">
        <v>33853</v>
      </c>
      <c r="C4790" s="4" t="s">
        <v>464</v>
      </c>
      <c r="D4790" s="4">
        <v>37</v>
      </c>
      <c r="E4790" s="4" t="s">
        <v>33854</v>
      </c>
      <c r="F4790" s="4">
        <v>0.100358538329601</v>
      </c>
      <c r="G4790" s="4" t="s">
        <v>33855</v>
      </c>
    </row>
    <row r="4791" spans="1:7">
      <c r="A4791" s="4" t="s">
        <v>913</v>
      </c>
      <c r="B4791" s="4" t="s">
        <v>914</v>
      </c>
      <c r="C4791" s="4" t="s">
        <v>464</v>
      </c>
      <c r="D4791" s="4">
        <v>37</v>
      </c>
      <c r="E4791" s="4" t="s">
        <v>915</v>
      </c>
      <c r="F4791" s="4">
        <v>0.100358538329601</v>
      </c>
      <c r="G4791" s="4" t="s">
        <v>916</v>
      </c>
    </row>
    <row r="4792" spans="1:7">
      <c r="A4792" s="4" t="s">
        <v>32623</v>
      </c>
      <c r="B4792" s="4" t="s">
        <v>32624</v>
      </c>
      <c r="C4792" s="4" t="s">
        <v>464</v>
      </c>
      <c r="D4792" s="4">
        <v>37</v>
      </c>
      <c r="E4792" s="4" t="s">
        <v>32625</v>
      </c>
      <c r="F4792" s="4">
        <v>0.100358538329601</v>
      </c>
      <c r="G4792" s="4" t="s">
        <v>32626</v>
      </c>
    </row>
    <row r="4793" spans="1:7">
      <c r="A4793" s="4" t="s">
        <v>56071</v>
      </c>
      <c r="B4793" s="4" t="s">
        <v>56072</v>
      </c>
      <c r="C4793" s="4" t="s">
        <v>464</v>
      </c>
      <c r="D4793" s="4">
        <v>37</v>
      </c>
      <c r="E4793" s="4" t="s">
        <v>56073</v>
      </c>
      <c r="F4793" s="4">
        <v>0.100358538329601</v>
      </c>
      <c r="G4793" s="4" t="s">
        <v>56074</v>
      </c>
    </row>
    <row r="4794" spans="1:7">
      <c r="A4794" s="4" t="s">
        <v>15919</v>
      </c>
      <c r="B4794" s="4" t="s">
        <v>15920</v>
      </c>
      <c r="C4794" s="4" t="s">
        <v>464</v>
      </c>
      <c r="D4794" s="4">
        <v>37</v>
      </c>
      <c r="E4794" s="4" t="s">
        <v>15921</v>
      </c>
      <c r="F4794" s="4">
        <v>0.100358538329601</v>
      </c>
      <c r="G4794" s="4" t="s">
        <v>15922</v>
      </c>
    </row>
    <row r="4795" spans="1:7">
      <c r="A4795" s="4" t="s">
        <v>56075</v>
      </c>
      <c r="B4795" s="4" t="s">
        <v>56076</v>
      </c>
      <c r="C4795" s="4" t="s">
        <v>464</v>
      </c>
      <c r="D4795" s="4">
        <v>37</v>
      </c>
      <c r="E4795" s="4" t="s">
        <v>56077</v>
      </c>
      <c r="F4795" s="4">
        <v>0.100358538329601</v>
      </c>
      <c r="G4795" s="4" t="s">
        <v>56078</v>
      </c>
    </row>
    <row r="4796" spans="1:7">
      <c r="A4796" s="4" t="s">
        <v>56079</v>
      </c>
      <c r="B4796" s="4" t="s">
        <v>56080</v>
      </c>
      <c r="C4796" s="4" t="s">
        <v>464</v>
      </c>
      <c r="D4796" s="4">
        <v>37</v>
      </c>
      <c r="E4796" s="4" t="s">
        <v>56081</v>
      </c>
      <c r="F4796" s="4">
        <v>0.100358538329601</v>
      </c>
      <c r="G4796" s="4" t="s">
        <v>56082</v>
      </c>
    </row>
    <row r="4797" spans="1:7">
      <c r="A4797" s="4" t="s">
        <v>23144</v>
      </c>
      <c r="B4797" s="4" t="s">
        <v>23145</v>
      </c>
      <c r="C4797" s="4" t="s">
        <v>464</v>
      </c>
      <c r="D4797" s="4">
        <v>37</v>
      </c>
      <c r="E4797" s="4" t="s">
        <v>23146</v>
      </c>
      <c r="F4797" s="4">
        <v>0.100358538329601</v>
      </c>
      <c r="G4797" s="4" t="s">
        <v>23147</v>
      </c>
    </row>
    <row r="4798" spans="1:7">
      <c r="A4798" s="4" t="s">
        <v>24080</v>
      </c>
      <c r="B4798" s="4" t="s">
        <v>24081</v>
      </c>
      <c r="C4798" s="4" t="s">
        <v>464</v>
      </c>
      <c r="D4798" s="4">
        <v>37</v>
      </c>
      <c r="E4798" s="4" t="s">
        <v>24082</v>
      </c>
      <c r="F4798" s="4">
        <v>0.100358538329601</v>
      </c>
      <c r="G4798" s="4" t="s">
        <v>24083</v>
      </c>
    </row>
    <row r="4799" spans="1:7">
      <c r="A4799" s="4" t="s">
        <v>921</v>
      </c>
      <c r="B4799" s="4" t="s">
        <v>922</v>
      </c>
      <c r="C4799" s="4" t="s">
        <v>464</v>
      </c>
      <c r="D4799" s="4">
        <v>37</v>
      </c>
      <c r="E4799" s="4" t="s">
        <v>923</v>
      </c>
      <c r="F4799" s="4">
        <v>0.100358538329601</v>
      </c>
      <c r="G4799" s="4" t="s">
        <v>924</v>
      </c>
    </row>
    <row r="4800" spans="1:7">
      <c r="A4800" s="4" t="s">
        <v>25367</v>
      </c>
      <c r="B4800" s="4" t="s">
        <v>25368</v>
      </c>
      <c r="C4800" s="4" t="s">
        <v>464</v>
      </c>
      <c r="D4800" s="4">
        <v>37</v>
      </c>
      <c r="E4800" s="4" t="s">
        <v>25369</v>
      </c>
      <c r="F4800" s="4">
        <v>0.100358538329601</v>
      </c>
      <c r="G4800" s="4" t="s">
        <v>25370</v>
      </c>
    </row>
    <row r="4801" spans="1:7">
      <c r="A4801" s="4" t="s">
        <v>24984</v>
      </c>
      <c r="B4801" s="4" t="s">
        <v>24985</v>
      </c>
      <c r="C4801" s="4" t="s">
        <v>464</v>
      </c>
      <c r="D4801" s="4">
        <v>37</v>
      </c>
      <c r="E4801" s="4" t="s">
        <v>24986</v>
      </c>
      <c r="F4801" s="4">
        <v>0.100358538329601</v>
      </c>
      <c r="G4801" s="4" t="s">
        <v>24987</v>
      </c>
    </row>
    <row r="4802" spans="1:7">
      <c r="A4802" s="4" t="s">
        <v>925</v>
      </c>
      <c r="B4802" s="4" t="s">
        <v>926</v>
      </c>
      <c r="C4802" s="4" t="s">
        <v>464</v>
      </c>
      <c r="D4802" s="4">
        <v>37</v>
      </c>
      <c r="E4802" s="4" t="s">
        <v>927</v>
      </c>
      <c r="F4802" s="4">
        <v>0.100358538329601</v>
      </c>
      <c r="G4802" s="4" t="s">
        <v>928</v>
      </c>
    </row>
    <row r="4803" spans="1:7">
      <c r="A4803" s="4" t="s">
        <v>31848</v>
      </c>
      <c r="B4803" s="4" t="s">
        <v>31849</v>
      </c>
      <c r="C4803" s="4" t="s">
        <v>464</v>
      </c>
      <c r="D4803" s="4">
        <v>37</v>
      </c>
      <c r="E4803" s="4" t="s">
        <v>31850</v>
      </c>
      <c r="F4803" s="4">
        <v>0.100358538329601</v>
      </c>
      <c r="G4803" s="4" t="s">
        <v>31851</v>
      </c>
    </row>
    <row r="4804" spans="1:7">
      <c r="A4804" s="4" t="s">
        <v>16347</v>
      </c>
      <c r="B4804" s="4" t="s">
        <v>16348</v>
      </c>
      <c r="C4804" s="4" t="s">
        <v>464</v>
      </c>
      <c r="D4804" s="4">
        <v>37</v>
      </c>
      <c r="E4804" s="4" t="s">
        <v>16349</v>
      </c>
      <c r="F4804" s="4">
        <v>0.100358538329601</v>
      </c>
      <c r="G4804" s="4" t="s">
        <v>16350</v>
      </c>
    </row>
    <row r="4805" spans="1:7">
      <c r="A4805" s="4" t="s">
        <v>929</v>
      </c>
      <c r="B4805" s="4" t="s">
        <v>930</v>
      </c>
      <c r="C4805" s="4" t="s">
        <v>464</v>
      </c>
      <c r="D4805" s="4">
        <v>37</v>
      </c>
      <c r="E4805" s="4" t="s">
        <v>931</v>
      </c>
      <c r="F4805" s="4">
        <v>0.100358538329601</v>
      </c>
      <c r="G4805" s="4" t="s">
        <v>932</v>
      </c>
    </row>
    <row r="4806" spans="1:7">
      <c r="A4806" s="4" t="s">
        <v>43186</v>
      </c>
      <c r="B4806" s="4" t="s">
        <v>43187</v>
      </c>
      <c r="C4806" s="4" t="s">
        <v>464</v>
      </c>
      <c r="D4806" s="4">
        <v>37</v>
      </c>
      <c r="E4806" s="4" t="s">
        <v>43188</v>
      </c>
      <c r="F4806" s="4">
        <v>0.100358538329601</v>
      </c>
      <c r="G4806" s="4" t="s">
        <v>43189</v>
      </c>
    </row>
    <row r="4807" spans="1:7">
      <c r="A4807" s="4" t="s">
        <v>13778</v>
      </c>
      <c r="B4807" s="4" t="s">
        <v>13779</v>
      </c>
      <c r="C4807" s="4" t="s">
        <v>464</v>
      </c>
      <c r="D4807" s="4">
        <v>37</v>
      </c>
      <c r="E4807" s="4" t="s">
        <v>13780</v>
      </c>
      <c r="F4807" s="4">
        <v>0.100358538329601</v>
      </c>
      <c r="G4807" s="4" t="s">
        <v>13781</v>
      </c>
    </row>
    <row r="4808" spans="1:7">
      <c r="A4808" s="4" t="s">
        <v>933</v>
      </c>
      <c r="B4808" s="4" t="s">
        <v>934</v>
      </c>
      <c r="C4808" s="4" t="s">
        <v>464</v>
      </c>
      <c r="D4808" s="4">
        <v>37</v>
      </c>
      <c r="E4808" s="4" t="s">
        <v>935</v>
      </c>
      <c r="F4808" s="4">
        <v>0.100358538329601</v>
      </c>
      <c r="G4808" s="4" t="s">
        <v>936</v>
      </c>
    </row>
    <row r="4809" spans="1:7">
      <c r="A4809" s="4" t="s">
        <v>28028</v>
      </c>
      <c r="B4809" s="4" t="s">
        <v>28029</v>
      </c>
      <c r="C4809" s="4" t="s">
        <v>464</v>
      </c>
      <c r="D4809" s="4">
        <v>37</v>
      </c>
      <c r="E4809" s="4" t="s">
        <v>28030</v>
      </c>
      <c r="F4809" s="4">
        <v>0.100358538329601</v>
      </c>
      <c r="G4809" s="4" t="s">
        <v>28031</v>
      </c>
    </row>
    <row r="4810" spans="1:7">
      <c r="A4810" s="4" t="s">
        <v>21380</v>
      </c>
      <c r="B4810" s="4" t="s">
        <v>21381</v>
      </c>
      <c r="C4810" s="4" t="s">
        <v>464</v>
      </c>
      <c r="D4810" s="4">
        <v>37</v>
      </c>
      <c r="E4810" s="4" t="s">
        <v>21382</v>
      </c>
      <c r="F4810" s="4">
        <v>0.100358538329601</v>
      </c>
      <c r="G4810" s="4" t="s">
        <v>21383</v>
      </c>
    </row>
    <row r="4811" spans="1:7">
      <c r="A4811" s="4" t="s">
        <v>56083</v>
      </c>
      <c r="B4811" s="4" t="s">
        <v>56084</v>
      </c>
      <c r="C4811" s="4" t="s">
        <v>464</v>
      </c>
      <c r="D4811" s="4">
        <v>37</v>
      </c>
      <c r="E4811" s="4" t="s">
        <v>56085</v>
      </c>
      <c r="F4811" s="4">
        <v>0.100358538329601</v>
      </c>
      <c r="G4811" s="4" t="s">
        <v>56086</v>
      </c>
    </row>
    <row r="4812" spans="1:7">
      <c r="A4812" s="4" t="s">
        <v>56087</v>
      </c>
      <c r="B4812" s="4" t="s">
        <v>56088</v>
      </c>
      <c r="C4812" s="4" t="s">
        <v>464</v>
      </c>
      <c r="D4812" s="4">
        <v>37</v>
      </c>
      <c r="E4812" s="4" t="s">
        <v>56089</v>
      </c>
      <c r="F4812" s="4">
        <v>0.100358538329601</v>
      </c>
      <c r="G4812" s="4" t="s">
        <v>56090</v>
      </c>
    </row>
    <row r="4813" spans="1:7">
      <c r="A4813" s="4" t="s">
        <v>20110</v>
      </c>
      <c r="B4813" s="4" t="s">
        <v>20111</v>
      </c>
      <c r="C4813" s="4" t="s">
        <v>464</v>
      </c>
      <c r="D4813" s="4">
        <v>37</v>
      </c>
      <c r="E4813" s="4" t="s">
        <v>20112</v>
      </c>
      <c r="F4813" s="4">
        <v>0.100358538329601</v>
      </c>
      <c r="G4813" s="4" t="s">
        <v>20113</v>
      </c>
    </row>
    <row r="4814" spans="1:7">
      <c r="A4814" s="4" t="s">
        <v>937</v>
      </c>
      <c r="B4814" s="4" t="s">
        <v>938</v>
      </c>
      <c r="C4814" s="4" t="s">
        <v>464</v>
      </c>
      <c r="D4814" s="4">
        <v>37</v>
      </c>
      <c r="E4814" s="4" t="s">
        <v>939</v>
      </c>
      <c r="F4814" s="4">
        <v>0.100358538329601</v>
      </c>
      <c r="G4814" s="4" t="s">
        <v>940</v>
      </c>
    </row>
    <row r="4815" spans="1:7">
      <c r="A4815" s="4" t="s">
        <v>35182</v>
      </c>
      <c r="B4815" s="4" t="s">
        <v>35183</v>
      </c>
      <c r="C4815" s="4" t="s">
        <v>464</v>
      </c>
      <c r="D4815" s="4">
        <v>37</v>
      </c>
      <c r="E4815" s="4" t="s">
        <v>35184</v>
      </c>
      <c r="F4815" s="4">
        <v>0.100358538329601</v>
      </c>
      <c r="G4815" s="4" t="s">
        <v>35185</v>
      </c>
    </row>
    <row r="4816" spans="1:7">
      <c r="A4816" s="4" t="s">
        <v>9236</v>
      </c>
      <c r="B4816" s="4" t="s">
        <v>9237</v>
      </c>
      <c r="C4816" s="4" t="s">
        <v>464</v>
      </c>
      <c r="D4816" s="4">
        <v>37</v>
      </c>
      <c r="E4816" s="4" t="s">
        <v>9238</v>
      </c>
      <c r="F4816" s="4">
        <v>0.100358538329601</v>
      </c>
      <c r="G4816" s="4" t="s">
        <v>9239</v>
      </c>
    </row>
    <row r="4817" spans="1:7">
      <c r="A4817" s="4" t="s">
        <v>40304</v>
      </c>
      <c r="B4817" s="4" t="s">
        <v>40305</v>
      </c>
      <c r="C4817" s="4" t="s">
        <v>464</v>
      </c>
      <c r="D4817" s="4">
        <v>37</v>
      </c>
      <c r="E4817" s="4" t="s">
        <v>40306</v>
      </c>
      <c r="F4817" s="4">
        <v>0.100358538329601</v>
      </c>
      <c r="G4817" s="4" t="s">
        <v>40307</v>
      </c>
    </row>
    <row r="4818" spans="1:7">
      <c r="A4818" s="4" t="s">
        <v>17559</v>
      </c>
      <c r="B4818" s="4" t="s">
        <v>17560</v>
      </c>
      <c r="C4818" s="4" t="s">
        <v>464</v>
      </c>
      <c r="D4818" s="4">
        <v>37</v>
      </c>
      <c r="E4818" s="4" t="s">
        <v>17561</v>
      </c>
      <c r="F4818" s="4">
        <v>0.100358538329601</v>
      </c>
      <c r="G4818" s="4" t="s">
        <v>17562</v>
      </c>
    </row>
    <row r="4819" spans="1:7">
      <c r="A4819" s="4" t="s">
        <v>941</v>
      </c>
      <c r="B4819" s="4" t="s">
        <v>942</v>
      </c>
      <c r="C4819" s="4" t="s">
        <v>464</v>
      </c>
      <c r="D4819" s="4">
        <v>37</v>
      </c>
      <c r="E4819" s="4" t="s">
        <v>943</v>
      </c>
      <c r="F4819" s="4">
        <v>0.100358538329601</v>
      </c>
      <c r="G4819" s="4" t="s">
        <v>944</v>
      </c>
    </row>
    <row r="4820" spans="1:7">
      <c r="A4820" s="4" t="s">
        <v>25116</v>
      </c>
      <c r="B4820" s="4" t="s">
        <v>25117</v>
      </c>
      <c r="C4820" s="4" t="s">
        <v>464</v>
      </c>
      <c r="D4820" s="4">
        <v>37</v>
      </c>
      <c r="E4820" s="4" t="s">
        <v>25118</v>
      </c>
      <c r="F4820" s="4">
        <v>0.100358538329601</v>
      </c>
      <c r="G4820" s="4" t="s">
        <v>25119</v>
      </c>
    </row>
    <row r="4821" spans="1:7">
      <c r="A4821" s="4" t="s">
        <v>945</v>
      </c>
      <c r="B4821" s="4" t="s">
        <v>946</v>
      </c>
      <c r="C4821" s="4" t="s">
        <v>464</v>
      </c>
      <c r="D4821" s="4">
        <v>37</v>
      </c>
      <c r="E4821" s="4" t="s">
        <v>947</v>
      </c>
      <c r="F4821" s="4">
        <v>0.100358538329601</v>
      </c>
      <c r="G4821" s="4" t="s">
        <v>948</v>
      </c>
    </row>
    <row r="4822" spans="1:7">
      <c r="A4822" s="4" t="s">
        <v>27676</v>
      </c>
      <c r="B4822" s="4" t="s">
        <v>27677</v>
      </c>
      <c r="C4822" s="4" t="s">
        <v>464</v>
      </c>
      <c r="D4822" s="4">
        <v>37</v>
      </c>
      <c r="E4822" s="4" t="s">
        <v>27678</v>
      </c>
      <c r="F4822" s="4">
        <v>0.100358538329601</v>
      </c>
      <c r="G4822" s="4" t="s">
        <v>27679</v>
      </c>
    </row>
    <row r="4823" spans="1:7">
      <c r="A4823" s="4" t="s">
        <v>949</v>
      </c>
      <c r="B4823" s="4" t="s">
        <v>950</v>
      </c>
      <c r="C4823" s="4" t="s">
        <v>464</v>
      </c>
      <c r="D4823" s="4">
        <v>37</v>
      </c>
      <c r="E4823" s="4" t="s">
        <v>951</v>
      </c>
      <c r="F4823" s="4">
        <v>0.100358538329601</v>
      </c>
      <c r="G4823" s="4" t="s">
        <v>952</v>
      </c>
    </row>
    <row r="4824" spans="1:7">
      <c r="A4824" s="4" t="s">
        <v>953</v>
      </c>
      <c r="B4824" s="4" t="s">
        <v>954</v>
      </c>
      <c r="C4824" s="4" t="s">
        <v>464</v>
      </c>
      <c r="D4824" s="4">
        <v>37</v>
      </c>
      <c r="E4824" s="4" t="s">
        <v>955</v>
      </c>
      <c r="F4824" s="4">
        <v>0.100358538329601</v>
      </c>
      <c r="G4824" s="4" t="s">
        <v>956</v>
      </c>
    </row>
    <row r="4825" spans="1:7">
      <c r="A4825" s="4" t="s">
        <v>957</v>
      </c>
      <c r="B4825" s="4" t="s">
        <v>958</v>
      </c>
      <c r="C4825" s="4" t="s">
        <v>464</v>
      </c>
      <c r="D4825" s="4">
        <v>37</v>
      </c>
      <c r="E4825" s="4" t="s">
        <v>959</v>
      </c>
      <c r="F4825" s="4">
        <v>0.100358538329601</v>
      </c>
      <c r="G4825" s="4" t="s">
        <v>960</v>
      </c>
    </row>
    <row r="4826" spans="1:7">
      <c r="A4826" s="4" t="s">
        <v>34203</v>
      </c>
      <c r="B4826" s="4" t="s">
        <v>34204</v>
      </c>
      <c r="C4826" s="4" t="s">
        <v>464</v>
      </c>
      <c r="D4826" s="4">
        <v>37</v>
      </c>
      <c r="E4826" s="4" t="s">
        <v>34205</v>
      </c>
      <c r="F4826" s="4">
        <v>0.100358538329601</v>
      </c>
      <c r="G4826" s="4" t="s">
        <v>34206</v>
      </c>
    </row>
    <row r="4827" spans="1:7">
      <c r="A4827" s="4" t="s">
        <v>32428</v>
      </c>
      <c r="B4827" s="4" t="s">
        <v>32429</v>
      </c>
      <c r="C4827" s="4" t="s">
        <v>464</v>
      </c>
      <c r="D4827" s="4">
        <v>37</v>
      </c>
      <c r="E4827" s="4" t="s">
        <v>32430</v>
      </c>
      <c r="F4827" s="4">
        <v>0.100358538329601</v>
      </c>
      <c r="G4827" s="4" t="s">
        <v>32431</v>
      </c>
    </row>
    <row r="4828" spans="1:7">
      <c r="A4828" s="4" t="s">
        <v>27108</v>
      </c>
      <c r="B4828" s="4" t="s">
        <v>27109</v>
      </c>
      <c r="C4828" s="4" t="s">
        <v>464</v>
      </c>
      <c r="D4828" s="4">
        <v>37</v>
      </c>
      <c r="E4828" s="4" t="s">
        <v>27110</v>
      </c>
      <c r="F4828" s="4">
        <v>0.100358538329601</v>
      </c>
      <c r="G4828" s="4" t="s">
        <v>27111</v>
      </c>
    </row>
    <row r="4829" spans="1:7">
      <c r="A4829" s="4" t="s">
        <v>25176</v>
      </c>
      <c r="B4829" s="4" t="s">
        <v>25177</v>
      </c>
      <c r="C4829" s="4" t="s">
        <v>464</v>
      </c>
      <c r="D4829" s="4">
        <v>37</v>
      </c>
      <c r="E4829" s="4" t="s">
        <v>25178</v>
      </c>
      <c r="F4829" s="4">
        <v>0.100358538329601</v>
      </c>
      <c r="G4829" s="4" t="s">
        <v>25179</v>
      </c>
    </row>
    <row r="4830" spans="1:7">
      <c r="A4830" s="4" t="s">
        <v>23900</v>
      </c>
      <c r="B4830" s="4" t="s">
        <v>23901</v>
      </c>
      <c r="C4830" s="4" t="s">
        <v>464</v>
      </c>
      <c r="D4830" s="4">
        <v>37</v>
      </c>
      <c r="E4830" s="4" t="s">
        <v>23902</v>
      </c>
      <c r="F4830" s="4">
        <v>0.100358538329601</v>
      </c>
      <c r="G4830" s="4" t="s">
        <v>23903</v>
      </c>
    </row>
    <row r="4831" spans="1:7">
      <c r="A4831" s="4" t="s">
        <v>961</v>
      </c>
      <c r="B4831" s="4" t="s">
        <v>962</v>
      </c>
      <c r="C4831" s="4" t="s">
        <v>464</v>
      </c>
      <c r="D4831" s="4">
        <v>37</v>
      </c>
      <c r="E4831" s="4" t="s">
        <v>963</v>
      </c>
      <c r="F4831" s="4">
        <v>0.100358538329601</v>
      </c>
      <c r="G4831" s="4" t="s">
        <v>964</v>
      </c>
    </row>
    <row r="4832" spans="1:7">
      <c r="A4832" s="4" t="s">
        <v>965</v>
      </c>
      <c r="B4832" s="4" t="s">
        <v>966</v>
      </c>
      <c r="C4832" s="4" t="s">
        <v>464</v>
      </c>
      <c r="D4832" s="4">
        <v>37</v>
      </c>
      <c r="E4832" s="4" t="s">
        <v>967</v>
      </c>
      <c r="F4832" s="4">
        <v>0.100358538329601</v>
      </c>
      <c r="G4832" s="4" t="s">
        <v>968</v>
      </c>
    </row>
    <row r="4833" spans="1:7">
      <c r="A4833" s="4" t="s">
        <v>40436</v>
      </c>
      <c r="B4833" s="4" t="s">
        <v>40437</v>
      </c>
      <c r="C4833" s="4" t="s">
        <v>464</v>
      </c>
      <c r="D4833" s="4">
        <v>37</v>
      </c>
      <c r="E4833" s="4" t="s">
        <v>40438</v>
      </c>
      <c r="F4833" s="4">
        <v>0.100358538329601</v>
      </c>
      <c r="G4833" s="4" t="s">
        <v>40439</v>
      </c>
    </row>
    <row r="4834" spans="1:7">
      <c r="A4834" s="4" t="s">
        <v>56091</v>
      </c>
      <c r="B4834" s="4" t="s">
        <v>56092</v>
      </c>
      <c r="C4834" s="4" t="s">
        <v>464</v>
      </c>
      <c r="D4834" s="4">
        <v>37</v>
      </c>
      <c r="E4834" s="4" t="s">
        <v>56093</v>
      </c>
      <c r="F4834" s="4">
        <v>0.100358538329601</v>
      </c>
      <c r="G4834" s="4" t="s">
        <v>56094</v>
      </c>
    </row>
    <row r="4835" spans="1:7">
      <c r="A4835" s="4" t="s">
        <v>969</v>
      </c>
      <c r="B4835" s="4" t="s">
        <v>970</v>
      </c>
      <c r="C4835" s="4" t="s">
        <v>464</v>
      </c>
      <c r="D4835" s="4">
        <v>37</v>
      </c>
      <c r="E4835" s="4" t="s">
        <v>971</v>
      </c>
      <c r="F4835" s="4">
        <v>0.100358538329601</v>
      </c>
      <c r="G4835" s="4" t="s">
        <v>972</v>
      </c>
    </row>
    <row r="4836" spans="1:7">
      <c r="A4836" s="4" t="s">
        <v>38432</v>
      </c>
      <c r="B4836" s="4" t="s">
        <v>38433</v>
      </c>
      <c r="C4836" s="4" t="s">
        <v>464</v>
      </c>
      <c r="D4836" s="4">
        <v>36</v>
      </c>
      <c r="E4836" s="4" t="s">
        <v>38434</v>
      </c>
      <c r="F4836" s="4">
        <v>0.100358538329601</v>
      </c>
      <c r="G4836" s="4" t="s">
        <v>38435</v>
      </c>
    </row>
    <row r="4837" spans="1:7">
      <c r="A4837" s="4" t="s">
        <v>973</v>
      </c>
      <c r="B4837" s="4" t="s">
        <v>974</v>
      </c>
      <c r="C4837" s="4" t="s">
        <v>464</v>
      </c>
      <c r="D4837" s="4">
        <v>36</v>
      </c>
      <c r="E4837" s="4" t="s">
        <v>975</v>
      </c>
      <c r="F4837" s="4">
        <v>0.100358538329601</v>
      </c>
      <c r="G4837" s="4" t="s">
        <v>976</v>
      </c>
    </row>
    <row r="4838" spans="1:7">
      <c r="A4838" s="4" t="s">
        <v>34870</v>
      </c>
      <c r="B4838" s="4" t="s">
        <v>34871</v>
      </c>
      <c r="C4838" s="4" t="s">
        <v>464</v>
      </c>
      <c r="D4838" s="4">
        <v>36</v>
      </c>
      <c r="E4838" s="4" t="s">
        <v>34872</v>
      </c>
      <c r="F4838" s="4">
        <v>0.100358538329601</v>
      </c>
      <c r="G4838" s="4" t="s">
        <v>34873</v>
      </c>
    </row>
    <row r="4839" spans="1:7">
      <c r="A4839" s="4" t="s">
        <v>41226</v>
      </c>
      <c r="B4839" s="4" t="s">
        <v>41227</v>
      </c>
      <c r="C4839" s="4" t="s">
        <v>464</v>
      </c>
      <c r="D4839" s="4">
        <v>36</v>
      </c>
      <c r="E4839" s="4" t="s">
        <v>41228</v>
      </c>
      <c r="F4839" s="4">
        <v>0.100358538329601</v>
      </c>
      <c r="G4839" s="4" t="s">
        <v>41229</v>
      </c>
    </row>
    <row r="4840" spans="1:7">
      <c r="A4840" s="4" t="s">
        <v>17005</v>
      </c>
      <c r="B4840" s="4" t="s">
        <v>17006</v>
      </c>
      <c r="C4840" s="4" t="s">
        <v>464</v>
      </c>
      <c r="D4840" s="4">
        <v>36</v>
      </c>
      <c r="E4840" s="4" t="s">
        <v>17007</v>
      </c>
      <c r="F4840" s="4">
        <v>0.100358538329601</v>
      </c>
      <c r="G4840" s="4" t="s">
        <v>17008</v>
      </c>
    </row>
    <row r="4841" spans="1:7">
      <c r="A4841" s="4" t="s">
        <v>23668</v>
      </c>
      <c r="B4841" s="4" t="s">
        <v>23669</v>
      </c>
      <c r="C4841" s="4" t="s">
        <v>464</v>
      </c>
      <c r="D4841" s="4">
        <v>36</v>
      </c>
      <c r="E4841" s="4" t="s">
        <v>23670</v>
      </c>
      <c r="F4841" s="4">
        <v>0.100358538329601</v>
      </c>
      <c r="G4841" s="4" t="s">
        <v>23671</v>
      </c>
    </row>
    <row r="4842" spans="1:7">
      <c r="A4842" s="4" t="s">
        <v>31928</v>
      </c>
      <c r="B4842" s="4" t="s">
        <v>31929</v>
      </c>
      <c r="C4842" s="4" t="s">
        <v>464</v>
      </c>
      <c r="D4842" s="4">
        <v>36</v>
      </c>
      <c r="E4842" s="4" t="s">
        <v>31930</v>
      </c>
      <c r="F4842" s="4">
        <v>0.100358538329601</v>
      </c>
      <c r="G4842" s="4" t="s">
        <v>31931</v>
      </c>
    </row>
    <row r="4843" spans="1:7">
      <c r="A4843" s="4" t="s">
        <v>40922</v>
      </c>
      <c r="B4843" s="4" t="s">
        <v>40923</v>
      </c>
      <c r="C4843" s="4" t="s">
        <v>464</v>
      </c>
      <c r="D4843" s="4">
        <v>36</v>
      </c>
      <c r="E4843" s="4" t="s">
        <v>40924</v>
      </c>
      <c r="F4843" s="4">
        <v>0.100358538329601</v>
      </c>
      <c r="G4843" s="4" t="s">
        <v>40925</v>
      </c>
    </row>
    <row r="4844" spans="1:7">
      <c r="A4844" s="4" t="s">
        <v>977</v>
      </c>
      <c r="B4844" s="4" t="s">
        <v>978</v>
      </c>
      <c r="C4844" s="4" t="s">
        <v>464</v>
      </c>
      <c r="D4844" s="4">
        <v>36</v>
      </c>
      <c r="E4844" s="4" t="s">
        <v>979</v>
      </c>
      <c r="F4844" s="4">
        <v>0.100358538329601</v>
      </c>
      <c r="G4844" s="4" t="s">
        <v>980</v>
      </c>
    </row>
    <row r="4845" spans="1:7">
      <c r="A4845" s="4" t="s">
        <v>981</v>
      </c>
      <c r="B4845" s="4" t="s">
        <v>982</v>
      </c>
      <c r="C4845" s="4" t="s">
        <v>464</v>
      </c>
      <c r="D4845" s="4">
        <v>36</v>
      </c>
      <c r="E4845" s="4" t="s">
        <v>983</v>
      </c>
      <c r="F4845" s="4">
        <v>0.100358538329601</v>
      </c>
      <c r="G4845" s="4" t="s">
        <v>984</v>
      </c>
    </row>
    <row r="4846" spans="1:7">
      <c r="A4846" s="4" t="s">
        <v>56095</v>
      </c>
      <c r="B4846" s="4" t="s">
        <v>56096</v>
      </c>
      <c r="C4846" s="4" t="s">
        <v>464</v>
      </c>
      <c r="D4846" s="4">
        <v>36</v>
      </c>
      <c r="E4846" s="4" t="s">
        <v>56097</v>
      </c>
      <c r="F4846" s="4">
        <v>0.100358538329601</v>
      </c>
      <c r="G4846" s="4" t="s">
        <v>56098</v>
      </c>
    </row>
    <row r="4847" spans="1:7">
      <c r="A4847" s="4" t="s">
        <v>23404</v>
      </c>
      <c r="B4847" s="4" t="s">
        <v>23405</v>
      </c>
      <c r="C4847" s="4" t="s">
        <v>464</v>
      </c>
      <c r="D4847" s="4">
        <v>36</v>
      </c>
      <c r="E4847" s="4" t="s">
        <v>23406</v>
      </c>
      <c r="F4847" s="4">
        <v>0.100358538329601</v>
      </c>
      <c r="G4847" s="4" t="s">
        <v>23407</v>
      </c>
    </row>
    <row r="4848" spans="1:7">
      <c r="A4848" s="4" t="s">
        <v>56099</v>
      </c>
      <c r="B4848" s="4" t="s">
        <v>56100</v>
      </c>
      <c r="C4848" s="4" t="s">
        <v>464</v>
      </c>
      <c r="D4848" s="4">
        <v>36</v>
      </c>
      <c r="E4848" s="4" t="s">
        <v>56101</v>
      </c>
      <c r="F4848" s="4">
        <v>0.100358538329601</v>
      </c>
      <c r="G4848" s="4" t="s">
        <v>56102</v>
      </c>
    </row>
    <row r="4849" spans="1:7">
      <c r="A4849" s="4" t="s">
        <v>53271</v>
      </c>
      <c r="B4849" s="4" t="s">
        <v>53272</v>
      </c>
      <c r="C4849" s="4" t="s">
        <v>464</v>
      </c>
      <c r="D4849" s="4">
        <v>36</v>
      </c>
      <c r="E4849" s="4" t="s">
        <v>53273</v>
      </c>
      <c r="F4849" s="4">
        <v>0.100358538329601</v>
      </c>
      <c r="G4849" s="4" t="s">
        <v>53274</v>
      </c>
    </row>
    <row r="4850" spans="1:7">
      <c r="A4850" s="4" t="s">
        <v>985</v>
      </c>
      <c r="B4850" s="4" t="s">
        <v>986</v>
      </c>
      <c r="C4850" s="4" t="s">
        <v>464</v>
      </c>
      <c r="D4850" s="4">
        <v>36</v>
      </c>
      <c r="E4850" s="4" t="s">
        <v>987</v>
      </c>
      <c r="F4850" s="4">
        <v>0.100358538329601</v>
      </c>
      <c r="G4850" s="4" t="s">
        <v>988</v>
      </c>
    </row>
    <row r="4851" spans="1:7">
      <c r="A4851" s="4" t="s">
        <v>989</v>
      </c>
      <c r="B4851" s="4" t="s">
        <v>990</v>
      </c>
      <c r="C4851" s="4" t="s">
        <v>464</v>
      </c>
      <c r="D4851" s="4">
        <v>36</v>
      </c>
      <c r="E4851" s="4" t="s">
        <v>991</v>
      </c>
      <c r="F4851" s="4">
        <v>0.100358538329601</v>
      </c>
      <c r="G4851" s="4" t="s">
        <v>992</v>
      </c>
    </row>
    <row r="4852" spans="1:7">
      <c r="A4852" s="4" t="s">
        <v>56103</v>
      </c>
      <c r="B4852" s="4" t="s">
        <v>56104</v>
      </c>
      <c r="C4852" s="4" t="s">
        <v>464</v>
      </c>
      <c r="D4852" s="4">
        <v>36</v>
      </c>
      <c r="E4852" s="4" t="s">
        <v>56105</v>
      </c>
      <c r="F4852" s="4">
        <v>0.100358538329601</v>
      </c>
      <c r="G4852" s="4" t="s">
        <v>56106</v>
      </c>
    </row>
    <row r="4853" spans="1:7">
      <c r="A4853" s="4" t="s">
        <v>993</v>
      </c>
      <c r="B4853" s="4" t="s">
        <v>994</v>
      </c>
      <c r="C4853" s="4" t="s">
        <v>464</v>
      </c>
      <c r="D4853" s="4">
        <v>36</v>
      </c>
      <c r="E4853" s="4" t="s">
        <v>995</v>
      </c>
      <c r="F4853" s="4">
        <v>0.100358538329601</v>
      </c>
      <c r="G4853" s="4" t="s">
        <v>996</v>
      </c>
    </row>
    <row r="4854" spans="1:7">
      <c r="A4854" s="4" t="s">
        <v>43190</v>
      </c>
      <c r="B4854" s="4" t="s">
        <v>43191</v>
      </c>
      <c r="C4854" s="4" t="s">
        <v>464</v>
      </c>
      <c r="D4854" s="4">
        <v>36</v>
      </c>
      <c r="E4854" s="4" t="s">
        <v>43192</v>
      </c>
      <c r="F4854" s="4">
        <v>0.100358538329601</v>
      </c>
      <c r="G4854" s="4" t="s">
        <v>43193</v>
      </c>
    </row>
    <row r="4855" spans="1:7">
      <c r="A4855" s="4" t="s">
        <v>56107</v>
      </c>
      <c r="B4855" s="4" t="s">
        <v>56108</v>
      </c>
      <c r="C4855" s="4" t="s">
        <v>464</v>
      </c>
      <c r="D4855" s="4">
        <v>36</v>
      </c>
      <c r="E4855" s="4" t="s">
        <v>56109</v>
      </c>
      <c r="F4855" s="4">
        <v>0.100358538329601</v>
      </c>
      <c r="G4855" s="4" t="s">
        <v>56110</v>
      </c>
    </row>
    <row r="4856" spans="1:7">
      <c r="A4856" s="4" t="s">
        <v>30382</v>
      </c>
      <c r="B4856" s="4" t="s">
        <v>30383</v>
      </c>
      <c r="C4856" s="4" t="s">
        <v>464</v>
      </c>
      <c r="D4856" s="4">
        <v>36</v>
      </c>
      <c r="E4856" s="4" t="s">
        <v>30384</v>
      </c>
      <c r="F4856" s="4">
        <v>0.100358538329601</v>
      </c>
      <c r="G4856" s="4" t="s">
        <v>30385</v>
      </c>
    </row>
    <row r="4857" spans="1:7">
      <c r="A4857" s="4" t="s">
        <v>42106</v>
      </c>
      <c r="B4857" s="4" t="s">
        <v>42107</v>
      </c>
      <c r="C4857" s="4" t="s">
        <v>464</v>
      </c>
      <c r="D4857" s="4">
        <v>36</v>
      </c>
      <c r="E4857" s="4" t="s">
        <v>42108</v>
      </c>
      <c r="F4857" s="4">
        <v>0.100358538329601</v>
      </c>
      <c r="G4857" s="4" t="s">
        <v>42109</v>
      </c>
    </row>
    <row r="4858" spans="1:7">
      <c r="A4858" s="4" t="s">
        <v>56111</v>
      </c>
      <c r="B4858" s="4" t="s">
        <v>56112</v>
      </c>
      <c r="C4858" s="4" t="s">
        <v>464</v>
      </c>
      <c r="D4858" s="4">
        <v>36</v>
      </c>
      <c r="E4858" s="4" t="s">
        <v>56113</v>
      </c>
      <c r="F4858" s="4">
        <v>0.100358538329601</v>
      </c>
      <c r="G4858" s="4" t="s">
        <v>56114</v>
      </c>
    </row>
    <row r="4859" spans="1:7">
      <c r="A4859" s="4" t="s">
        <v>30901</v>
      </c>
      <c r="B4859" s="4" t="s">
        <v>30902</v>
      </c>
      <c r="C4859" s="4" t="s">
        <v>464</v>
      </c>
      <c r="D4859" s="4">
        <v>36</v>
      </c>
      <c r="E4859" s="4" t="s">
        <v>30903</v>
      </c>
      <c r="F4859" s="4">
        <v>0.100358538329601</v>
      </c>
      <c r="G4859" s="4" t="s">
        <v>30904</v>
      </c>
    </row>
    <row r="4860" spans="1:7">
      <c r="A4860" s="4" t="s">
        <v>41310</v>
      </c>
      <c r="B4860" s="4" t="s">
        <v>41311</v>
      </c>
      <c r="C4860" s="4" t="s">
        <v>464</v>
      </c>
      <c r="D4860" s="4">
        <v>36</v>
      </c>
      <c r="E4860" s="4" t="s">
        <v>41312</v>
      </c>
      <c r="F4860" s="4">
        <v>0.100358538329601</v>
      </c>
      <c r="G4860" s="4" t="s">
        <v>41313</v>
      </c>
    </row>
    <row r="4861" spans="1:7">
      <c r="A4861" s="4" t="s">
        <v>997</v>
      </c>
      <c r="B4861" s="4" t="s">
        <v>998</v>
      </c>
      <c r="C4861" s="4" t="s">
        <v>464</v>
      </c>
      <c r="D4861" s="4">
        <v>36</v>
      </c>
      <c r="E4861" s="4" t="s">
        <v>999</v>
      </c>
      <c r="F4861" s="4">
        <v>0.100358538329601</v>
      </c>
      <c r="G4861" s="4" t="s">
        <v>1000</v>
      </c>
    </row>
    <row r="4862" spans="1:7">
      <c r="A4862" s="4" t="s">
        <v>56115</v>
      </c>
      <c r="B4862" s="4" t="s">
        <v>56116</v>
      </c>
      <c r="C4862" s="4" t="s">
        <v>464</v>
      </c>
      <c r="D4862" s="4">
        <v>36</v>
      </c>
      <c r="E4862" s="4" t="s">
        <v>56117</v>
      </c>
      <c r="F4862" s="4">
        <v>0.100358538329601</v>
      </c>
      <c r="G4862" s="4" t="s">
        <v>56118</v>
      </c>
    </row>
    <row r="4863" spans="1:7">
      <c r="A4863" s="4" t="s">
        <v>24104</v>
      </c>
      <c r="B4863" s="4" t="s">
        <v>24105</v>
      </c>
      <c r="C4863" s="4" t="s">
        <v>464</v>
      </c>
      <c r="D4863" s="4">
        <v>36</v>
      </c>
      <c r="E4863" s="4" t="s">
        <v>24106</v>
      </c>
      <c r="F4863" s="4">
        <v>0.100358538329601</v>
      </c>
      <c r="G4863" s="4" t="s">
        <v>24107</v>
      </c>
    </row>
    <row r="4864" spans="1:7">
      <c r="A4864" s="4" t="s">
        <v>56119</v>
      </c>
      <c r="B4864" s="4" t="s">
        <v>56120</v>
      </c>
      <c r="C4864" s="4" t="s">
        <v>464</v>
      </c>
      <c r="D4864" s="4">
        <v>36</v>
      </c>
      <c r="E4864" s="4" t="s">
        <v>56121</v>
      </c>
      <c r="F4864" s="4">
        <v>0.100358538329601</v>
      </c>
      <c r="G4864" s="4" t="s">
        <v>56122</v>
      </c>
    </row>
    <row r="4865" spans="1:7">
      <c r="A4865" s="4" t="s">
        <v>31532</v>
      </c>
      <c r="B4865" s="4" t="s">
        <v>31533</v>
      </c>
      <c r="C4865" s="4" t="s">
        <v>464</v>
      </c>
      <c r="D4865" s="4">
        <v>36</v>
      </c>
      <c r="E4865" s="4" t="s">
        <v>31534</v>
      </c>
      <c r="F4865" s="4">
        <v>0.100358538329601</v>
      </c>
      <c r="G4865" s="4" t="s">
        <v>31535</v>
      </c>
    </row>
    <row r="4866" spans="1:7">
      <c r="A4866" s="4" t="s">
        <v>17136</v>
      </c>
      <c r="B4866" s="4" t="s">
        <v>17137</v>
      </c>
      <c r="C4866" s="4" t="s">
        <v>464</v>
      </c>
      <c r="D4866" s="4">
        <v>36</v>
      </c>
      <c r="E4866" s="4" t="s">
        <v>17138</v>
      </c>
      <c r="F4866" s="4">
        <v>0.100358538329601</v>
      </c>
      <c r="G4866" s="4" t="s">
        <v>17139</v>
      </c>
    </row>
    <row r="4867" spans="1:7">
      <c r="A4867" s="4" t="s">
        <v>20761</v>
      </c>
      <c r="B4867" s="4" t="s">
        <v>20762</v>
      </c>
      <c r="C4867" s="4" t="s">
        <v>464</v>
      </c>
      <c r="D4867" s="4">
        <v>36</v>
      </c>
      <c r="E4867" s="4" t="s">
        <v>20763</v>
      </c>
      <c r="F4867" s="4">
        <v>0.100358538329601</v>
      </c>
      <c r="G4867" s="4" t="s">
        <v>20764</v>
      </c>
    </row>
    <row r="4868" spans="1:7">
      <c r="A4868" s="4" t="s">
        <v>1001</v>
      </c>
      <c r="B4868" s="4" t="s">
        <v>1002</v>
      </c>
      <c r="C4868" s="4" t="s">
        <v>464</v>
      </c>
      <c r="D4868" s="4">
        <v>36</v>
      </c>
      <c r="E4868" s="4" t="s">
        <v>1003</v>
      </c>
      <c r="F4868" s="4">
        <v>0.100358538329601</v>
      </c>
      <c r="G4868" s="4" t="s">
        <v>1004</v>
      </c>
    </row>
    <row r="4869" spans="1:7">
      <c r="A4869" s="4" t="s">
        <v>42694</v>
      </c>
      <c r="B4869" s="4" t="s">
        <v>42695</v>
      </c>
      <c r="C4869" s="4" t="s">
        <v>464</v>
      </c>
      <c r="D4869" s="4">
        <v>36</v>
      </c>
      <c r="E4869" s="4" t="s">
        <v>42696</v>
      </c>
      <c r="F4869" s="4">
        <v>0.100358538329601</v>
      </c>
      <c r="G4869" s="4" t="s">
        <v>42697</v>
      </c>
    </row>
    <row r="4870" spans="1:7">
      <c r="A4870" s="4" t="s">
        <v>35170</v>
      </c>
      <c r="B4870" s="4" t="s">
        <v>35171</v>
      </c>
      <c r="C4870" s="4" t="s">
        <v>464</v>
      </c>
      <c r="D4870" s="4">
        <v>36</v>
      </c>
      <c r="E4870" s="4" t="s">
        <v>35172</v>
      </c>
      <c r="F4870" s="4">
        <v>0.100358538329601</v>
      </c>
      <c r="G4870" s="4" t="s">
        <v>35173</v>
      </c>
    </row>
    <row r="4871" spans="1:7">
      <c r="A4871" s="4" t="s">
        <v>29399</v>
      </c>
      <c r="B4871" s="4" t="s">
        <v>29400</v>
      </c>
      <c r="C4871" s="4" t="s">
        <v>464</v>
      </c>
      <c r="D4871" s="4">
        <v>36</v>
      </c>
      <c r="E4871" s="4" t="s">
        <v>29401</v>
      </c>
      <c r="F4871" s="4">
        <v>0.100358538329601</v>
      </c>
      <c r="G4871" s="4" t="s">
        <v>29402</v>
      </c>
    </row>
    <row r="4872" spans="1:7">
      <c r="A4872" s="4" t="s">
        <v>38647</v>
      </c>
      <c r="B4872" s="4" t="s">
        <v>38648</v>
      </c>
      <c r="C4872" s="4" t="s">
        <v>464</v>
      </c>
      <c r="D4872" s="4">
        <v>36</v>
      </c>
      <c r="E4872" s="4" t="s">
        <v>38649</v>
      </c>
      <c r="F4872" s="4">
        <v>0.100358538329601</v>
      </c>
      <c r="G4872" s="4" t="s">
        <v>38650</v>
      </c>
    </row>
    <row r="4873" spans="1:7">
      <c r="A4873" s="4" t="s">
        <v>56123</v>
      </c>
      <c r="B4873" s="4" t="s">
        <v>56124</v>
      </c>
      <c r="C4873" s="4" t="s">
        <v>464</v>
      </c>
      <c r="D4873" s="4">
        <v>36</v>
      </c>
      <c r="E4873" s="4" t="s">
        <v>56125</v>
      </c>
      <c r="F4873" s="4">
        <v>0.100358538329601</v>
      </c>
      <c r="G4873" s="4" t="s">
        <v>56126</v>
      </c>
    </row>
    <row r="4874" spans="1:7">
      <c r="A4874" s="4" t="s">
        <v>37372</v>
      </c>
      <c r="B4874" s="4" t="s">
        <v>37373</v>
      </c>
      <c r="C4874" s="4" t="s">
        <v>464</v>
      </c>
      <c r="D4874" s="4">
        <v>36</v>
      </c>
      <c r="E4874" s="4" t="s">
        <v>37374</v>
      </c>
      <c r="F4874" s="4">
        <v>0.100358538329601</v>
      </c>
      <c r="G4874" s="4" t="s">
        <v>37375</v>
      </c>
    </row>
    <row r="4875" spans="1:7">
      <c r="A4875" s="4" t="s">
        <v>46728</v>
      </c>
      <c r="B4875" s="4" t="s">
        <v>46729</v>
      </c>
      <c r="C4875" s="4" t="s">
        <v>464</v>
      </c>
      <c r="D4875" s="4">
        <v>35</v>
      </c>
      <c r="E4875" s="4" t="s">
        <v>46730</v>
      </c>
      <c r="F4875" s="4">
        <v>0.100358538329601</v>
      </c>
      <c r="G4875" s="4" t="s">
        <v>46731</v>
      </c>
    </row>
    <row r="4876" spans="1:7">
      <c r="A4876" s="4" t="s">
        <v>51892</v>
      </c>
      <c r="B4876" s="4" t="s">
        <v>51893</v>
      </c>
      <c r="C4876" s="4" t="s">
        <v>464</v>
      </c>
      <c r="D4876" s="4">
        <v>35</v>
      </c>
      <c r="E4876" s="4" t="s">
        <v>51894</v>
      </c>
      <c r="F4876" s="4">
        <v>0.100358538329601</v>
      </c>
      <c r="G4876" s="4" t="s">
        <v>51895</v>
      </c>
    </row>
    <row r="4877" spans="1:7">
      <c r="A4877" s="4" t="s">
        <v>1005</v>
      </c>
      <c r="B4877" s="4" t="s">
        <v>1006</v>
      </c>
      <c r="C4877" s="4" t="s">
        <v>464</v>
      </c>
      <c r="D4877" s="4">
        <v>35</v>
      </c>
      <c r="E4877" s="4" t="s">
        <v>1007</v>
      </c>
      <c r="F4877" s="4">
        <v>0.100358538329601</v>
      </c>
      <c r="G4877" s="4" t="s">
        <v>1008</v>
      </c>
    </row>
    <row r="4878" spans="1:7">
      <c r="A4878" s="4" t="s">
        <v>27500</v>
      </c>
      <c r="B4878" s="4" t="s">
        <v>27501</v>
      </c>
      <c r="C4878" s="4" t="s">
        <v>464</v>
      </c>
      <c r="D4878" s="4">
        <v>35</v>
      </c>
      <c r="E4878" s="4" t="s">
        <v>27502</v>
      </c>
      <c r="F4878" s="4">
        <v>0.100358538329601</v>
      </c>
      <c r="G4878" s="4" t="s">
        <v>27503</v>
      </c>
    </row>
    <row r="4879" spans="1:7">
      <c r="A4879" s="4" t="s">
        <v>29950</v>
      </c>
      <c r="B4879" s="4" t="s">
        <v>29951</v>
      </c>
      <c r="C4879" s="4" t="s">
        <v>464</v>
      </c>
      <c r="D4879" s="4">
        <v>35</v>
      </c>
      <c r="E4879" s="4" t="s">
        <v>29952</v>
      </c>
      <c r="F4879" s="4">
        <v>0.100358538329601</v>
      </c>
      <c r="G4879" s="4" t="s">
        <v>29953</v>
      </c>
    </row>
    <row r="4880" spans="1:7">
      <c r="A4880" s="4" t="s">
        <v>1009</v>
      </c>
      <c r="B4880" s="4" t="s">
        <v>1010</v>
      </c>
      <c r="C4880" s="4" t="s">
        <v>464</v>
      </c>
      <c r="D4880" s="4">
        <v>35</v>
      </c>
      <c r="E4880" s="4" t="s">
        <v>1011</v>
      </c>
      <c r="F4880" s="4">
        <v>0.100358538329601</v>
      </c>
      <c r="G4880" s="4" t="s">
        <v>1012</v>
      </c>
    </row>
    <row r="4881" spans="1:7">
      <c r="A4881" s="4" t="s">
        <v>35514</v>
      </c>
      <c r="B4881" s="4" t="s">
        <v>35515</v>
      </c>
      <c r="C4881" s="4" t="s">
        <v>464</v>
      </c>
      <c r="D4881" s="4">
        <v>35</v>
      </c>
      <c r="E4881" s="4" t="s">
        <v>35516</v>
      </c>
      <c r="F4881" s="4">
        <v>0.100358538329601</v>
      </c>
      <c r="G4881" s="4" t="s">
        <v>35517</v>
      </c>
    </row>
    <row r="4882" spans="1:7">
      <c r="A4882" s="4" t="s">
        <v>1013</v>
      </c>
      <c r="B4882" s="4" t="s">
        <v>1014</v>
      </c>
      <c r="C4882" s="4" t="s">
        <v>464</v>
      </c>
      <c r="D4882" s="4">
        <v>35</v>
      </c>
      <c r="E4882" s="4" t="s">
        <v>1015</v>
      </c>
      <c r="F4882" s="4">
        <v>0.100358538329601</v>
      </c>
      <c r="G4882" s="4" t="s">
        <v>1016</v>
      </c>
    </row>
    <row r="4883" spans="1:7">
      <c r="A4883" s="4" t="s">
        <v>56127</v>
      </c>
      <c r="B4883" s="4" t="s">
        <v>56128</v>
      </c>
      <c r="C4883" s="4" t="s">
        <v>464</v>
      </c>
      <c r="D4883" s="4">
        <v>35</v>
      </c>
      <c r="E4883" s="4" t="s">
        <v>56129</v>
      </c>
      <c r="F4883" s="4">
        <v>0.100358538329601</v>
      </c>
      <c r="G4883" s="4" t="s">
        <v>56130</v>
      </c>
    </row>
    <row r="4884" spans="1:7">
      <c r="A4884" s="4" t="s">
        <v>30594</v>
      </c>
      <c r="B4884" s="4" t="s">
        <v>30595</v>
      </c>
      <c r="C4884" s="4" t="s">
        <v>464</v>
      </c>
      <c r="D4884" s="4">
        <v>35</v>
      </c>
      <c r="E4884" s="4" t="s">
        <v>30596</v>
      </c>
      <c r="F4884" s="4">
        <v>0.100358538329601</v>
      </c>
      <c r="G4884" s="4" t="s">
        <v>30597</v>
      </c>
    </row>
    <row r="4885" spans="1:7">
      <c r="A4885" s="4" t="s">
        <v>56131</v>
      </c>
      <c r="B4885" s="4" t="s">
        <v>56132</v>
      </c>
      <c r="C4885" s="4" t="s">
        <v>464</v>
      </c>
      <c r="D4885" s="4">
        <v>35</v>
      </c>
      <c r="E4885" s="4" t="s">
        <v>56133</v>
      </c>
      <c r="F4885" s="4">
        <v>0.100358538329601</v>
      </c>
      <c r="G4885" s="4" t="s">
        <v>56134</v>
      </c>
    </row>
    <row r="4886" spans="1:7">
      <c r="A4886" s="4" t="s">
        <v>1017</v>
      </c>
      <c r="B4886" s="4" t="s">
        <v>1018</v>
      </c>
      <c r="C4886" s="4" t="s">
        <v>464</v>
      </c>
      <c r="D4886" s="4">
        <v>35</v>
      </c>
      <c r="E4886" s="4" t="s">
        <v>1019</v>
      </c>
      <c r="F4886" s="4">
        <v>0.100358538329601</v>
      </c>
      <c r="G4886" s="4" t="s">
        <v>1020</v>
      </c>
    </row>
    <row r="4887" spans="1:7">
      <c r="A4887" s="4" t="s">
        <v>24260</v>
      </c>
      <c r="B4887" s="4" t="s">
        <v>24261</v>
      </c>
      <c r="C4887" s="4" t="s">
        <v>464</v>
      </c>
      <c r="D4887" s="4">
        <v>35</v>
      </c>
      <c r="E4887" s="4" t="s">
        <v>24262</v>
      </c>
      <c r="F4887" s="4">
        <v>0.100358538329601</v>
      </c>
      <c r="G4887" s="4" t="s">
        <v>24263</v>
      </c>
    </row>
    <row r="4888" spans="1:7">
      <c r="A4888" s="4" t="s">
        <v>34558</v>
      </c>
      <c r="B4888" s="4" t="s">
        <v>34559</v>
      </c>
      <c r="C4888" s="4" t="s">
        <v>464</v>
      </c>
      <c r="D4888" s="4">
        <v>35</v>
      </c>
      <c r="E4888" s="4" t="s">
        <v>34560</v>
      </c>
      <c r="F4888" s="4">
        <v>0.100358538329601</v>
      </c>
      <c r="G4888" s="4" t="s">
        <v>34561</v>
      </c>
    </row>
    <row r="4889" spans="1:7">
      <c r="A4889" s="4" t="s">
        <v>27140</v>
      </c>
      <c r="B4889" s="4" t="s">
        <v>27141</v>
      </c>
      <c r="C4889" s="4" t="s">
        <v>464</v>
      </c>
      <c r="D4889" s="4">
        <v>35</v>
      </c>
      <c r="E4889" s="4" t="s">
        <v>27142</v>
      </c>
      <c r="F4889" s="4">
        <v>0.100358538329601</v>
      </c>
      <c r="G4889" s="4" t="s">
        <v>27143</v>
      </c>
    </row>
    <row r="4890" spans="1:7">
      <c r="A4890" s="4" t="s">
        <v>35754</v>
      </c>
      <c r="B4890" s="4" t="s">
        <v>35755</v>
      </c>
      <c r="C4890" s="4" t="s">
        <v>464</v>
      </c>
      <c r="D4890" s="4">
        <v>35</v>
      </c>
      <c r="E4890" s="4" t="s">
        <v>35756</v>
      </c>
      <c r="F4890" s="4">
        <v>0.100358538329601</v>
      </c>
      <c r="G4890" s="4" t="s">
        <v>35757</v>
      </c>
    </row>
    <row r="4891" spans="1:7">
      <c r="A4891" s="4" t="s">
        <v>1021</v>
      </c>
      <c r="B4891" s="4" t="s">
        <v>1022</v>
      </c>
      <c r="C4891" s="4" t="s">
        <v>464</v>
      </c>
      <c r="D4891" s="4">
        <v>35</v>
      </c>
      <c r="E4891" s="4" t="s">
        <v>1023</v>
      </c>
      <c r="F4891" s="4">
        <v>0.100358538329601</v>
      </c>
      <c r="G4891" s="4" t="s">
        <v>1024</v>
      </c>
    </row>
    <row r="4892" spans="1:7">
      <c r="A4892" s="4" t="s">
        <v>1025</v>
      </c>
      <c r="B4892" s="4" t="s">
        <v>1026</v>
      </c>
      <c r="C4892" s="4" t="s">
        <v>464</v>
      </c>
      <c r="D4892" s="4">
        <v>35</v>
      </c>
      <c r="E4892" s="4" t="s">
        <v>1027</v>
      </c>
      <c r="F4892" s="4">
        <v>0.100358538329601</v>
      </c>
      <c r="G4892" s="4" t="s">
        <v>1028</v>
      </c>
    </row>
    <row r="4893" spans="1:7">
      <c r="A4893" s="4" t="s">
        <v>32280</v>
      </c>
      <c r="B4893" s="4" t="s">
        <v>32281</v>
      </c>
      <c r="C4893" s="4" t="s">
        <v>464</v>
      </c>
      <c r="D4893" s="4">
        <v>35</v>
      </c>
      <c r="E4893" s="4" t="s">
        <v>32282</v>
      </c>
      <c r="F4893" s="4">
        <v>0.100358538329601</v>
      </c>
      <c r="G4893" s="4" t="s">
        <v>32283</v>
      </c>
    </row>
    <row r="4894" spans="1:7">
      <c r="A4894" s="4" t="s">
        <v>56135</v>
      </c>
      <c r="B4894" s="4" t="s">
        <v>56136</v>
      </c>
      <c r="C4894" s="4" t="s">
        <v>464</v>
      </c>
      <c r="D4894" s="4">
        <v>35</v>
      </c>
      <c r="E4894" s="4" t="s">
        <v>56137</v>
      </c>
      <c r="F4894" s="4">
        <v>0.100358538329601</v>
      </c>
      <c r="G4894" s="4" t="s">
        <v>56138</v>
      </c>
    </row>
    <row r="4895" spans="1:7">
      <c r="A4895" s="4" t="s">
        <v>33772</v>
      </c>
      <c r="B4895" s="4" t="s">
        <v>33773</v>
      </c>
      <c r="C4895" s="4" t="s">
        <v>464</v>
      </c>
      <c r="D4895" s="4">
        <v>34</v>
      </c>
      <c r="E4895" s="4" t="s">
        <v>33774</v>
      </c>
      <c r="F4895" s="4">
        <v>0.100358538329601</v>
      </c>
      <c r="G4895" s="4" t="s">
        <v>33775</v>
      </c>
    </row>
    <row r="4896" spans="1:7">
      <c r="A4896" s="4" t="s">
        <v>24372</v>
      </c>
      <c r="B4896" s="4" t="s">
        <v>24373</v>
      </c>
      <c r="C4896" s="4" t="s">
        <v>464</v>
      </c>
      <c r="D4896" s="4">
        <v>34</v>
      </c>
      <c r="E4896" s="4" t="s">
        <v>24374</v>
      </c>
      <c r="F4896" s="4">
        <v>0.100358538329601</v>
      </c>
      <c r="G4896" s="4" t="s">
        <v>24375</v>
      </c>
    </row>
    <row r="4897" spans="1:7">
      <c r="A4897" s="4" t="s">
        <v>32595</v>
      </c>
      <c r="B4897" s="4" t="s">
        <v>32596</v>
      </c>
      <c r="C4897" s="4" t="s">
        <v>464</v>
      </c>
      <c r="D4897" s="4">
        <v>34</v>
      </c>
      <c r="E4897" s="4" t="s">
        <v>32597</v>
      </c>
      <c r="F4897" s="4">
        <v>0.100358538329601</v>
      </c>
      <c r="G4897" s="4" t="s">
        <v>32598</v>
      </c>
    </row>
    <row r="4898" spans="1:7">
      <c r="A4898" s="4" t="s">
        <v>43194</v>
      </c>
      <c r="B4898" s="4" t="s">
        <v>43195</v>
      </c>
      <c r="C4898" s="4" t="s">
        <v>464</v>
      </c>
      <c r="D4898" s="4">
        <v>34</v>
      </c>
      <c r="E4898" s="4" t="s">
        <v>43196</v>
      </c>
      <c r="F4898" s="4">
        <v>0.100358538329601</v>
      </c>
      <c r="G4898" s="4" t="s">
        <v>43197</v>
      </c>
    </row>
    <row r="4899" spans="1:7">
      <c r="A4899" s="4" t="s">
        <v>1029</v>
      </c>
      <c r="B4899" s="4" t="s">
        <v>1030</v>
      </c>
      <c r="C4899" s="4" t="s">
        <v>464</v>
      </c>
      <c r="D4899" s="4">
        <v>34</v>
      </c>
      <c r="E4899" s="4" t="s">
        <v>1031</v>
      </c>
      <c r="F4899" s="4">
        <v>0.100358538329601</v>
      </c>
      <c r="G4899" s="4" t="s">
        <v>1032</v>
      </c>
    </row>
    <row r="4900" spans="1:7">
      <c r="A4900" s="4" t="s">
        <v>29814</v>
      </c>
      <c r="B4900" s="4" t="s">
        <v>29815</v>
      </c>
      <c r="C4900" s="4" t="s">
        <v>464</v>
      </c>
      <c r="D4900" s="4">
        <v>34</v>
      </c>
      <c r="E4900" s="4" t="s">
        <v>29816</v>
      </c>
      <c r="F4900" s="4">
        <v>0.100358538329601</v>
      </c>
      <c r="G4900" s="4" t="s">
        <v>29817</v>
      </c>
    </row>
    <row r="4901" spans="1:7">
      <c r="A4901" s="4" t="s">
        <v>21148</v>
      </c>
      <c r="B4901" s="4" t="s">
        <v>21149</v>
      </c>
      <c r="C4901" s="4" t="s">
        <v>464</v>
      </c>
      <c r="D4901" s="4">
        <v>34</v>
      </c>
      <c r="E4901" s="4" t="s">
        <v>21150</v>
      </c>
      <c r="F4901" s="4">
        <v>0.100358538329601</v>
      </c>
      <c r="G4901" s="4" t="s">
        <v>21151</v>
      </c>
    </row>
    <row r="4902" spans="1:7">
      <c r="A4902" s="4" t="s">
        <v>56139</v>
      </c>
      <c r="B4902" s="4" t="s">
        <v>56140</v>
      </c>
      <c r="C4902" s="4" t="s">
        <v>464</v>
      </c>
      <c r="D4902" s="4">
        <v>34</v>
      </c>
      <c r="E4902" s="4" t="s">
        <v>56141</v>
      </c>
      <c r="F4902" s="4">
        <v>0.100358538329601</v>
      </c>
      <c r="G4902" s="4" t="s">
        <v>56142</v>
      </c>
    </row>
    <row r="4903" spans="1:7">
      <c r="A4903" s="4" t="s">
        <v>20613</v>
      </c>
      <c r="B4903" s="4" t="s">
        <v>20614</v>
      </c>
      <c r="C4903" s="4" t="s">
        <v>464</v>
      </c>
      <c r="D4903" s="4">
        <v>34</v>
      </c>
      <c r="E4903" s="4" t="s">
        <v>20615</v>
      </c>
      <c r="F4903" s="4">
        <v>0.100358538329601</v>
      </c>
      <c r="G4903" s="4" t="s">
        <v>20616</v>
      </c>
    </row>
    <row r="4904" spans="1:7">
      <c r="A4904" s="4" t="s">
        <v>29499</v>
      </c>
      <c r="B4904" s="4" t="s">
        <v>29500</v>
      </c>
      <c r="C4904" s="4" t="s">
        <v>464</v>
      </c>
      <c r="D4904" s="4">
        <v>34</v>
      </c>
      <c r="E4904" s="4" t="s">
        <v>29501</v>
      </c>
      <c r="F4904" s="4">
        <v>0.100358538329601</v>
      </c>
      <c r="G4904" s="4" t="s">
        <v>29502</v>
      </c>
    </row>
    <row r="4905" spans="1:7">
      <c r="A4905" s="4" t="s">
        <v>39458</v>
      </c>
      <c r="B4905" s="4" t="s">
        <v>39459</v>
      </c>
      <c r="C4905" s="4" t="s">
        <v>464</v>
      </c>
      <c r="D4905" s="4">
        <v>34</v>
      </c>
      <c r="E4905" s="4" t="s">
        <v>39460</v>
      </c>
      <c r="F4905" s="4">
        <v>0.100358538329601</v>
      </c>
      <c r="G4905" s="4" t="s">
        <v>39461</v>
      </c>
    </row>
    <row r="4906" spans="1:7">
      <c r="A4906" s="4" t="s">
        <v>1033</v>
      </c>
      <c r="B4906" s="4" t="s">
        <v>1034</v>
      </c>
      <c r="C4906" s="4" t="s">
        <v>464</v>
      </c>
      <c r="D4906" s="4">
        <v>34</v>
      </c>
      <c r="E4906" s="4" t="s">
        <v>1035</v>
      </c>
      <c r="F4906" s="4">
        <v>0.100358538329601</v>
      </c>
      <c r="G4906" s="4" t="s">
        <v>1036</v>
      </c>
    </row>
    <row r="4907" spans="1:7">
      <c r="A4907" s="4" t="s">
        <v>56143</v>
      </c>
      <c r="B4907" s="4" t="s">
        <v>56144</v>
      </c>
      <c r="C4907" s="4" t="s">
        <v>464</v>
      </c>
      <c r="D4907" s="4">
        <v>34</v>
      </c>
      <c r="E4907" s="4" t="s">
        <v>56145</v>
      </c>
      <c r="F4907" s="4">
        <v>0.100358538329601</v>
      </c>
      <c r="G4907" s="4" t="s">
        <v>56146</v>
      </c>
    </row>
    <row r="4908" spans="1:7">
      <c r="A4908" s="4" t="s">
        <v>31524</v>
      </c>
      <c r="B4908" s="4" t="s">
        <v>31525</v>
      </c>
      <c r="C4908" s="4" t="s">
        <v>464</v>
      </c>
      <c r="D4908" s="4">
        <v>34</v>
      </c>
      <c r="E4908" s="4" t="s">
        <v>31526</v>
      </c>
      <c r="F4908" s="4">
        <v>0.100358538329601</v>
      </c>
      <c r="G4908" s="4" t="s">
        <v>31527</v>
      </c>
    </row>
    <row r="4909" spans="1:7">
      <c r="A4909" s="4" t="s">
        <v>42698</v>
      </c>
      <c r="B4909" s="4" t="s">
        <v>42699</v>
      </c>
      <c r="C4909" s="4" t="s">
        <v>464</v>
      </c>
      <c r="D4909" s="4">
        <v>34</v>
      </c>
      <c r="E4909" s="4" t="s">
        <v>42700</v>
      </c>
      <c r="F4909" s="4">
        <v>0.100358538329601</v>
      </c>
      <c r="G4909" s="4" t="s">
        <v>42701</v>
      </c>
    </row>
    <row r="4910" spans="1:7">
      <c r="A4910" s="4" t="s">
        <v>33309</v>
      </c>
      <c r="B4910" s="4" t="s">
        <v>33310</v>
      </c>
      <c r="C4910" s="4" t="s">
        <v>464</v>
      </c>
      <c r="D4910" s="4">
        <v>34</v>
      </c>
      <c r="E4910" s="4" t="s">
        <v>33311</v>
      </c>
      <c r="F4910" s="4">
        <v>0.100358538329601</v>
      </c>
      <c r="G4910" s="4" t="s">
        <v>33312</v>
      </c>
    </row>
    <row r="4911" spans="1:7">
      <c r="A4911" s="4" t="s">
        <v>56147</v>
      </c>
      <c r="B4911" s="4" t="s">
        <v>56148</v>
      </c>
      <c r="C4911" s="4" t="s">
        <v>464</v>
      </c>
      <c r="D4911" s="4">
        <v>34</v>
      </c>
      <c r="E4911" s="4" t="s">
        <v>56149</v>
      </c>
      <c r="F4911" s="4">
        <v>0.100358538329601</v>
      </c>
      <c r="G4911" s="4" t="s">
        <v>56150</v>
      </c>
    </row>
    <row r="4912" spans="1:7">
      <c r="A4912" s="4" t="s">
        <v>1041</v>
      </c>
      <c r="B4912" s="4" t="s">
        <v>1042</v>
      </c>
      <c r="C4912" s="4" t="s">
        <v>464</v>
      </c>
      <c r="D4912" s="4">
        <v>34</v>
      </c>
      <c r="E4912" s="4" t="s">
        <v>1043</v>
      </c>
      <c r="F4912" s="4">
        <v>0.100358538329601</v>
      </c>
      <c r="G4912" s="4" t="s">
        <v>1044</v>
      </c>
    </row>
    <row r="4913" spans="1:7">
      <c r="A4913" s="4" t="s">
        <v>1045</v>
      </c>
      <c r="B4913" s="4" t="s">
        <v>1046</v>
      </c>
      <c r="C4913" s="4" t="s">
        <v>464</v>
      </c>
      <c r="D4913" s="4">
        <v>34</v>
      </c>
      <c r="E4913" s="4" t="s">
        <v>1047</v>
      </c>
      <c r="F4913" s="4">
        <v>0.100358538329601</v>
      </c>
      <c r="G4913" s="4" t="s">
        <v>1048</v>
      </c>
    </row>
    <row r="4914" spans="1:7">
      <c r="A4914" s="4" t="s">
        <v>56151</v>
      </c>
      <c r="B4914" s="4" t="s">
        <v>56152</v>
      </c>
      <c r="C4914" s="4" t="s">
        <v>464</v>
      </c>
      <c r="D4914" s="4">
        <v>34</v>
      </c>
      <c r="E4914" s="4" t="s">
        <v>56153</v>
      </c>
      <c r="F4914" s="4">
        <v>0.100358538329601</v>
      </c>
      <c r="G4914" s="4" t="s">
        <v>56154</v>
      </c>
    </row>
    <row r="4915" spans="1:7">
      <c r="A4915" s="4" t="s">
        <v>43198</v>
      </c>
      <c r="B4915" s="4" t="s">
        <v>43199</v>
      </c>
      <c r="C4915" s="4" t="s">
        <v>464</v>
      </c>
      <c r="D4915" s="4">
        <v>34</v>
      </c>
      <c r="E4915" s="4" t="s">
        <v>43200</v>
      </c>
      <c r="F4915" s="4">
        <v>0.100358538329601</v>
      </c>
      <c r="G4915" s="4" t="s">
        <v>43201</v>
      </c>
    </row>
    <row r="4916" spans="1:7">
      <c r="A4916" s="4" t="s">
        <v>28564</v>
      </c>
      <c r="B4916" s="4" t="s">
        <v>28565</v>
      </c>
      <c r="C4916" s="4" t="s">
        <v>464</v>
      </c>
      <c r="D4916" s="4">
        <v>34</v>
      </c>
      <c r="E4916" s="4" t="s">
        <v>28566</v>
      </c>
      <c r="F4916" s="4">
        <v>0.100358538329601</v>
      </c>
      <c r="G4916" s="4" t="s">
        <v>28567</v>
      </c>
    </row>
    <row r="4917" spans="1:7">
      <c r="A4917" s="4" t="s">
        <v>1049</v>
      </c>
      <c r="B4917" s="4" t="s">
        <v>1050</v>
      </c>
      <c r="C4917" s="4" t="s">
        <v>464</v>
      </c>
      <c r="D4917" s="4">
        <v>34</v>
      </c>
      <c r="E4917" s="4" t="s">
        <v>1051</v>
      </c>
      <c r="F4917" s="4">
        <v>0.100358538329601</v>
      </c>
      <c r="G4917" s="4" t="s">
        <v>1052</v>
      </c>
    </row>
    <row r="4918" spans="1:7">
      <c r="A4918" s="4" t="s">
        <v>18968</v>
      </c>
      <c r="B4918" s="4" t="s">
        <v>18969</v>
      </c>
      <c r="C4918" s="4" t="s">
        <v>464</v>
      </c>
      <c r="D4918" s="4">
        <v>34</v>
      </c>
      <c r="E4918" s="4" t="s">
        <v>18970</v>
      </c>
      <c r="F4918" s="4">
        <v>0.100358538329601</v>
      </c>
      <c r="G4918" s="4" t="s">
        <v>18971</v>
      </c>
    </row>
    <row r="4919" spans="1:7">
      <c r="A4919" s="4" t="s">
        <v>56155</v>
      </c>
      <c r="B4919" s="4" t="s">
        <v>56156</v>
      </c>
      <c r="C4919" s="4" t="s">
        <v>464</v>
      </c>
      <c r="D4919" s="4">
        <v>34</v>
      </c>
      <c r="E4919" s="4" t="s">
        <v>56157</v>
      </c>
      <c r="F4919" s="4">
        <v>0.100358538329601</v>
      </c>
      <c r="G4919" s="4" t="s">
        <v>56158</v>
      </c>
    </row>
    <row r="4920" spans="1:7">
      <c r="A4920" s="4" t="s">
        <v>46148</v>
      </c>
      <c r="B4920" s="4" t="s">
        <v>46149</v>
      </c>
      <c r="C4920" s="4" t="s">
        <v>464</v>
      </c>
      <c r="D4920" s="4">
        <v>34</v>
      </c>
      <c r="E4920" s="4" t="s">
        <v>46150</v>
      </c>
      <c r="F4920" s="4">
        <v>0.100358538329601</v>
      </c>
      <c r="G4920" s="4" t="s">
        <v>46151</v>
      </c>
    </row>
    <row r="4921" spans="1:7">
      <c r="A4921" s="4" t="s">
        <v>20681</v>
      </c>
      <c r="B4921" s="4" t="s">
        <v>20682</v>
      </c>
      <c r="C4921" s="4" t="s">
        <v>464</v>
      </c>
      <c r="D4921" s="4">
        <v>34</v>
      </c>
      <c r="E4921" s="4" t="s">
        <v>20683</v>
      </c>
      <c r="F4921" s="4">
        <v>0.100358538329601</v>
      </c>
      <c r="G4921" s="4" t="s">
        <v>20684</v>
      </c>
    </row>
    <row r="4922" spans="1:7">
      <c r="A4922" s="4" t="s">
        <v>56159</v>
      </c>
      <c r="B4922" s="4" t="s">
        <v>56160</v>
      </c>
      <c r="C4922" s="4" t="s">
        <v>464</v>
      </c>
      <c r="D4922" s="4">
        <v>34</v>
      </c>
      <c r="E4922" s="4" t="s">
        <v>56161</v>
      </c>
      <c r="F4922" s="4">
        <v>0.100358538329601</v>
      </c>
      <c r="G4922" s="4" t="s">
        <v>56162</v>
      </c>
    </row>
    <row r="4923" spans="1:7">
      <c r="A4923" s="4" t="s">
        <v>56163</v>
      </c>
      <c r="B4923" s="4" t="s">
        <v>56164</v>
      </c>
      <c r="C4923" s="4" t="s">
        <v>464</v>
      </c>
      <c r="D4923" s="4">
        <v>34</v>
      </c>
      <c r="E4923" s="4" t="s">
        <v>56165</v>
      </c>
      <c r="F4923" s="4">
        <v>0.100358538329601</v>
      </c>
      <c r="G4923" s="4" t="s">
        <v>56166</v>
      </c>
    </row>
    <row r="4924" spans="1:7">
      <c r="A4924" s="4" t="s">
        <v>42702</v>
      </c>
      <c r="B4924" s="4" t="s">
        <v>42703</v>
      </c>
      <c r="C4924" s="4" t="s">
        <v>464</v>
      </c>
      <c r="D4924" s="4">
        <v>34</v>
      </c>
      <c r="E4924" s="4" t="s">
        <v>42704</v>
      </c>
      <c r="F4924" s="4">
        <v>0.100358538329601</v>
      </c>
      <c r="G4924" s="4" t="s">
        <v>42705</v>
      </c>
    </row>
    <row r="4925" spans="1:7">
      <c r="A4925" s="4" t="s">
        <v>38040</v>
      </c>
      <c r="B4925" s="4" t="s">
        <v>38041</v>
      </c>
      <c r="C4925" s="4" t="s">
        <v>464</v>
      </c>
      <c r="D4925" s="4">
        <v>34</v>
      </c>
      <c r="E4925" s="4" t="s">
        <v>38042</v>
      </c>
      <c r="F4925" s="4">
        <v>0.100358538329601</v>
      </c>
      <c r="G4925" s="4" t="s">
        <v>38043</v>
      </c>
    </row>
    <row r="4926" spans="1:7">
      <c r="A4926" s="4" t="s">
        <v>41194</v>
      </c>
      <c r="B4926" s="4" t="s">
        <v>41195</v>
      </c>
      <c r="C4926" s="4" t="s">
        <v>464</v>
      </c>
      <c r="D4926" s="4">
        <v>33</v>
      </c>
      <c r="E4926" s="4" t="s">
        <v>41196</v>
      </c>
      <c r="F4926" s="4">
        <v>0.100358538329601</v>
      </c>
      <c r="G4926" s="4" t="s">
        <v>41197</v>
      </c>
    </row>
    <row r="4927" spans="1:7">
      <c r="A4927" s="4" t="s">
        <v>56167</v>
      </c>
      <c r="B4927" s="4" t="s">
        <v>56168</v>
      </c>
      <c r="C4927" s="4" t="s">
        <v>464</v>
      </c>
      <c r="D4927" s="4">
        <v>33</v>
      </c>
      <c r="E4927" s="4" t="s">
        <v>56169</v>
      </c>
      <c r="F4927" s="4">
        <v>0.100358538329601</v>
      </c>
      <c r="G4927" s="4" t="s">
        <v>56170</v>
      </c>
    </row>
    <row r="4928" spans="1:7">
      <c r="A4928" s="4" t="s">
        <v>27132</v>
      </c>
      <c r="B4928" s="4" t="s">
        <v>27133</v>
      </c>
      <c r="C4928" s="4" t="s">
        <v>464</v>
      </c>
      <c r="D4928" s="4">
        <v>33</v>
      </c>
      <c r="E4928" s="4" t="s">
        <v>27134</v>
      </c>
      <c r="F4928" s="4">
        <v>0.100358538329601</v>
      </c>
      <c r="G4928" s="4" t="s">
        <v>27135</v>
      </c>
    </row>
    <row r="4929" spans="1:7">
      <c r="A4929" s="4" t="s">
        <v>56171</v>
      </c>
      <c r="B4929" s="4" t="s">
        <v>56172</v>
      </c>
      <c r="C4929" s="4" t="s">
        <v>464</v>
      </c>
      <c r="D4929" s="4">
        <v>33</v>
      </c>
      <c r="E4929" s="4" t="s">
        <v>56173</v>
      </c>
      <c r="F4929" s="4">
        <v>0.100358538329601</v>
      </c>
      <c r="G4929" s="4" t="s">
        <v>56174</v>
      </c>
    </row>
    <row r="4930" spans="1:7">
      <c r="A4930" s="4" t="s">
        <v>1053</v>
      </c>
      <c r="B4930" s="4" t="s">
        <v>1054</v>
      </c>
      <c r="C4930" s="4" t="s">
        <v>464</v>
      </c>
      <c r="D4930" s="4">
        <v>33</v>
      </c>
      <c r="E4930" s="4" t="s">
        <v>1055</v>
      </c>
      <c r="F4930" s="4">
        <v>0.100358538329601</v>
      </c>
      <c r="G4930" s="4" t="s">
        <v>1056</v>
      </c>
    </row>
    <row r="4931" spans="1:7">
      <c r="A4931" s="4" t="s">
        <v>40128</v>
      </c>
      <c r="B4931" s="4" t="s">
        <v>40129</v>
      </c>
      <c r="C4931" s="4" t="s">
        <v>464</v>
      </c>
      <c r="D4931" s="4">
        <v>33</v>
      </c>
      <c r="E4931" s="4" t="s">
        <v>40130</v>
      </c>
      <c r="F4931" s="4">
        <v>0.100358538329601</v>
      </c>
      <c r="G4931" s="4" t="s">
        <v>40131</v>
      </c>
    </row>
    <row r="4932" spans="1:7">
      <c r="A4932" s="4" t="s">
        <v>32160</v>
      </c>
      <c r="B4932" s="4" t="s">
        <v>32161</v>
      </c>
      <c r="C4932" s="4" t="s">
        <v>464</v>
      </c>
      <c r="D4932" s="4">
        <v>33</v>
      </c>
      <c r="E4932" s="4" t="s">
        <v>32162</v>
      </c>
      <c r="F4932" s="4">
        <v>0.100358538329601</v>
      </c>
      <c r="G4932" s="4" t="s">
        <v>32163</v>
      </c>
    </row>
    <row r="4933" spans="1:7">
      <c r="A4933" s="4" t="s">
        <v>42398</v>
      </c>
      <c r="B4933" s="4" t="s">
        <v>42399</v>
      </c>
      <c r="C4933" s="4" t="s">
        <v>464</v>
      </c>
      <c r="D4933" s="4">
        <v>33</v>
      </c>
      <c r="E4933" s="4" t="s">
        <v>42400</v>
      </c>
      <c r="F4933" s="4">
        <v>0.100358538329601</v>
      </c>
      <c r="G4933" s="4" t="s">
        <v>42401</v>
      </c>
    </row>
    <row r="4934" spans="1:7">
      <c r="A4934" s="4" t="s">
        <v>56175</v>
      </c>
      <c r="B4934" s="4" t="s">
        <v>56176</v>
      </c>
      <c r="C4934" s="4" t="s">
        <v>464</v>
      </c>
      <c r="D4934" s="4">
        <v>33</v>
      </c>
      <c r="E4934" s="4" t="s">
        <v>56177</v>
      </c>
      <c r="F4934" s="4">
        <v>0.100358538329601</v>
      </c>
      <c r="G4934" s="4" t="s">
        <v>56178</v>
      </c>
    </row>
    <row r="4935" spans="1:7">
      <c r="A4935" s="4" t="s">
        <v>43202</v>
      </c>
      <c r="B4935" s="4" t="s">
        <v>43203</v>
      </c>
      <c r="C4935" s="4" t="s">
        <v>464</v>
      </c>
      <c r="D4935" s="4">
        <v>33</v>
      </c>
      <c r="E4935" s="4" t="s">
        <v>43204</v>
      </c>
      <c r="F4935" s="4">
        <v>0.100358538329601</v>
      </c>
      <c r="G4935" s="4" t="s">
        <v>43205</v>
      </c>
    </row>
    <row r="4936" spans="1:7">
      <c r="A4936" s="4" t="s">
        <v>56179</v>
      </c>
      <c r="B4936" s="4" t="s">
        <v>56180</v>
      </c>
      <c r="C4936" s="4" t="s">
        <v>464</v>
      </c>
      <c r="D4936" s="4">
        <v>33</v>
      </c>
      <c r="E4936" s="4" t="s">
        <v>56181</v>
      </c>
      <c r="F4936" s="4">
        <v>0.100358538329601</v>
      </c>
      <c r="G4936" s="4" t="s">
        <v>56182</v>
      </c>
    </row>
    <row r="4937" spans="1:7">
      <c r="A4937" s="4" t="s">
        <v>56183</v>
      </c>
      <c r="B4937" s="4" t="s">
        <v>56184</v>
      </c>
      <c r="C4937" s="4" t="s">
        <v>464</v>
      </c>
      <c r="D4937" s="4">
        <v>33</v>
      </c>
      <c r="E4937" s="4" t="s">
        <v>56185</v>
      </c>
      <c r="F4937" s="4">
        <v>0.100358538329601</v>
      </c>
      <c r="G4937" s="4" t="s">
        <v>56186</v>
      </c>
    </row>
    <row r="4938" spans="1:7">
      <c r="A4938" s="4" t="s">
        <v>41662</v>
      </c>
      <c r="B4938" s="4" t="s">
        <v>41663</v>
      </c>
      <c r="C4938" s="4" t="s">
        <v>464</v>
      </c>
      <c r="D4938" s="4">
        <v>33</v>
      </c>
      <c r="E4938" s="4" t="s">
        <v>41664</v>
      </c>
      <c r="F4938" s="4">
        <v>0.100358538329601</v>
      </c>
      <c r="G4938" s="4" t="s">
        <v>41665</v>
      </c>
    </row>
    <row r="4939" spans="1:7">
      <c r="A4939" s="4" t="s">
        <v>56187</v>
      </c>
      <c r="B4939" s="4" t="s">
        <v>56188</v>
      </c>
      <c r="C4939" s="4" t="s">
        <v>464</v>
      </c>
      <c r="D4939" s="4">
        <v>33</v>
      </c>
      <c r="E4939" s="4" t="s">
        <v>56189</v>
      </c>
      <c r="F4939" s="4">
        <v>0.100358538329601</v>
      </c>
      <c r="G4939" s="4" t="s">
        <v>56190</v>
      </c>
    </row>
    <row r="4940" spans="1:7">
      <c r="A4940" s="4" t="s">
        <v>25855</v>
      </c>
      <c r="B4940" s="4" t="s">
        <v>25856</v>
      </c>
      <c r="C4940" s="4" t="s">
        <v>464</v>
      </c>
      <c r="D4940" s="4">
        <v>33</v>
      </c>
      <c r="E4940" s="4" t="s">
        <v>25857</v>
      </c>
      <c r="F4940" s="4">
        <v>0.100358538329601</v>
      </c>
      <c r="G4940" s="4" t="s">
        <v>25858</v>
      </c>
    </row>
    <row r="4941" spans="1:7">
      <c r="A4941" s="4" t="s">
        <v>30674</v>
      </c>
      <c r="B4941" s="4" t="s">
        <v>30675</v>
      </c>
      <c r="C4941" s="4" t="s">
        <v>464</v>
      </c>
      <c r="D4941" s="4">
        <v>33</v>
      </c>
      <c r="E4941" s="4" t="s">
        <v>30676</v>
      </c>
      <c r="F4941" s="4">
        <v>0.100358538329601</v>
      </c>
      <c r="G4941" s="4" t="s">
        <v>30677</v>
      </c>
    </row>
    <row r="4942" spans="1:7">
      <c r="A4942" s="4" t="s">
        <v>26235</v>
      </c>
      <c r="B4942" s="4" t="s">
        <v>26236</v>
      </c>
      <c r="C4942" s="4" t="s">
        <v>464</v>
      </c>
      <c r="D4942" s="4">
        <v>33</v>
      </c>
      <c r="E4942" s="4" t="s">
        <v>26237</v>
      </c>
      <c r="F4942" s="4">
        <v>0.100358538329601</v>
      </c>
      <c r="G4942" s="4" t="s">
        <v>26238</v>
      </c>
    </row>
    <row r="4943" spans="1:7">
      <c r="A4943" s="4" t="s">
        <v>38675</v>
      </c>
      <c r="B4943" s="4" t="s">
        <v>38676</v>
      </c>
      <c r="C4943" s="4" t="s">
        <v>464</v>
      </c>
      <c r="D4943" s="4">
        <v>33</v>
      </c>
      <c r="E4943" s="4" t="s">
        <v>38677</v>
      </c>
      <c r="F4943" s="4">
        <v>0.100358538329601</v>
      </c>
      <c r="G4943" s="4" t="s">
        <v>38678</v>
      </c>
    </row>
    <row r="4944" spans="1:7">
      <c r="A4944" s="4" t="s">
        <v>34838</v>
      </c>
      <c r="B4944" s="4" t="s">
        <v>34839</v>
      </c>
      <c r="C4944" s="4" t="s">
        <v>464</v>
      </c>
      <c r="D4944" s="4">
        <v>33</v>
      </c>
      <c r="E4944" s="4" t="s">
        <v>34840</v>
      </c>
      <c r="F4944" s="4">
        <v>0.100358538329601</v>
      </c>
      <c r="G4944" s="4" t="s">
        <v>34841</v>
      </c>
    </row>
    <row r="4945" spans="1:7">
      <c r="A4945" s="4" t="s">
        <v>2612</v>
      </c>
      <c r="B4945" s="4" t="s">
        <v>2613</v>
      </c>
      <c r="C4945" s="4" t="s">
        <v>464</v>
      </c>
      <c r="D4945" s="4">
        <v>33</v>
      </c>
      <c r="E4945" s="4" t="s">
        <v>2614</v>
      </c>
      <c r="F4945" s="4">
        <v>0.100358538329601</v>
      </c>
      <c r="G4945" s="4" t="s">
        <v>2615</v>
      </c>
    </row>
    <row r="4946" spans="1:7">
      <c r="A4946" s="4" t="s">
        <v>43206</v>
      </c>
      <c r="B4946" s="4" t="s">
        <v>43207</v>
      </c>
      <c r="C4946" s="4" t="s">
        <v>464</v>
      </c>
      <c r="D4946" s="4">
        <v>33</v>
      </c>
      <c r="E4946" s="4" t="s">
        <v>43208</v>
      </c>
      <c r="F4946" s="4">
        <v>0.100358538329601</v>
      </c>
      <c r="G4946" s="4" t="s">
        <v>43209</v>
      </c>
    </row>
    <row r="4947" spans="1:7">
      <c r="A4947" s="4" t="s">
        <v>56191</v>
      </c>
      <c r="B4947" s="4" t="s">
        <v>56192</v>
      </c>
      <c r="C4947" s="4" t="s">
        <v>464</v>
      </c>
      <c r="D4947" s="4">
        <v>33</v>
      </c>
      <c r="E4947" s="4" t="s">
        <v>56193</v>
      </c>
      <c r="F4947" s="4">
        <v>0.100358538329601</v>
      </c>
      <c r="G4947" s="4" t="s">
        <v>56194</v>
      </c>
    </row>
    <row r="4948" spans="1:7">
      <c r="A4948" s="4" t="s">
        <v>31400</v>
      </c>
      <c r="B4948" s="4" t="s">
        <v>31401</v>
      </c>
      <c r="C4948" s="4" t="s">
        <v>464</v>
      </c>
      <c r="D4948" s="4">
        <v>33</v>
      </c>
      <c r="E4948" s="4" t="s">
        <v>31402</v>
      </c>
      <c r="F4948" s="4">
        <v>0.100358538329601</v>
      </c>
      <c r="G4948" s="4" t="s">
        <v>31403</v>
      </c>
    </row>
    <row r="4949" spans="1:7">
      <c r="A4949" s="4" t="s">
        <v>1057</v>
      </c>
      <c r="B4949" s="4" t="s">
        <v>1058</v>
      </c>
      <c r="C4949" s="4" t="s">
        <v>464</v>
      </c>
      <c r="D4949" s="4">
        <v>33</v>
      </c>
      <c r="E4949" s="4" t="s">
        <v>1059</v>
      </c>
      <c r="F4949" s="4">
        <v>0.100358538329601</v>
      </c>
      <c r="G4949" s="4" t="s">
        <v>1060</v>
      </c>
    </row>
    <row r="4950" spans="1:7">
      <c r="A4950" s="4" t="s">
        <v>37132</v>
      </c>
      <c r="B4950" s="4" t="s">
        <v>37133</v>
      </c>
      <c r="C4950" s="4" t="s">
        <v>464</v>
      </c>
      <c r="D4950" s="4">
        <v>33</v>
      </c>
      <c r="E4950" s="4" t="s">
        <v>37134</v>
      </c>
      <c r="F4950" s="4">
        <v>0.100358538329601</v>
      </c>
      <c r="G4950" s="4" t="s">
        <v>37135</v>
      </c>
    </row>
    <row r="4951" spans="1:7">
      <c r="A4951" s="4" t="s">
        <v>56195</v>
      </c>
      <c r="B4951" s="4" t="s">
        <v>56196</v>
      </c>
      <c r="C4951" s="4" t="s">
        <v>464</v>
      </c>
      <c r="D4951" s="4">
        <v>32</v>
      </c>
      <c r="E4951" s="4" t="s">
        <v>56197</v>
      </c>
      <c r="F4951" s="4">
        <v>0.100358538329601</v>
      </c>
      <c r="G4951" s="4" t="s">
        <v>56198</v>
      </c>
    </row>
    <row r="4952" spans="1:7">
      <c r="A4952" s="4" t="s">
        <v>42706</v>
      </c>
      <c r="B4952" s="4" t="s">
        <v>42707</v>
      </c>
      <c r="C4952" s="4" t="s">
        <v>464</v>
      </c>
      <c r="D4952" s="4">
        <v>32</v>
      </c>
      <c r="E4952" s="4" t="s">
        <v>42708</v>
      </c>
      <c r="F4952" s="4">
        <v>0.100358538329601</v>
      </c>
      <c r="G4952" s="4" t="s">
        <v>42709</v>
      </c>
    </row>
    <row r="4953" spans="1:7">
      <c r="A4953" s="4" t="s">
        <v>32176</v>
      </c>
      <c r="B4953" s="4" t="s">
        <v>32177</v>
      </c>
      <c r="C4953" s="4" t="s">
        <v>464</v>
      </c>
      <c r="D4953" s="4">
        <v>32</v>
      </c>
      <c r="E4953" s="4" t="s">
        <v>32178</v>
      </c>
      <c r="F4953" s="4">
        <v>0.100358538329601</v>
      </c>
      <c r="G4953" s="4" t="s">
        <v>32179</v>
      </c>
    </row>
    <row r="4954" spans="1:7">
      <c r="A4954" s="4" t="s">
        <v>37500</v>
      </c>
      <c r="B4954" s="4" t="s">
        <v>37501</v>
      </c>
      <c r="C4954" s="4" t="s">
        <v>464</v>
      </c>
      <c r="D4954" s="4">
        <v>32</v>
      </c>
      <c r="E4954" s="4" t="s">
        <v>37502</v>
      </c>
      <c r="F4954" s="4">
        <v>0.100358538329601</v>
      </c>
      <c r="G4954" s="4" t="s">
        <v>37503</v>
      </c>
    </row>
    <row r="4955" spans="1:7">
      <c r="A4955" s="4" t="s">
        <v>36988</v>
      </c>
      <c r="B4955" s="4" t="s">
        <v>36989</v>
      </c>
      <c r="C4955" s="4" t="s">
        <v>464</v>
      </c>
      <c r="D4955" s="4">
        <v>32</v>
      </c>
      <c r="E4955" s="4" t="s">
        <v>36990</v>
      </c>
      <c r="F4955" s="4">
        <v>0.100358538329601</v>
      </c>
      <c r="G4955" s="4" t="s">
        <v>36991</v>
      </c>
    </row>
    <row r="4956" spans="1:7">
      <c r="A4956" s="4" t="s">
        <v>56199</v>
      </c>
      <c r="B4956" s="4" t="s">
        <v>56200</v>
      </c>
      <c r="C4956" s="4" t="s">
        <v>464</v>
      </c>
      <c r="D4956" s="4">
        <v>32</v>
      </c>
      <c r="E4956" s="4" t="s">
        <v>56201</v>
      </c>
      <c r="F4956" s="4">
        <v>0.100358538329601</v>
      </c>
      <c r="G4956" s="4" t="s">
        <v>56202</v>
      </c>
    </row>
    <row r="4957" spans="1:7">
      <c r="A4957" s="4" t="s">
        <v>35278</v>
      </c>
      <c r="B4957" s="4" t="s">
        <v>35279</v>
      </c>
      <c r="C4957" s="4" t="s">
        <v>464</v>
      </c>
      <c r="D4957" s="4">
        <v>32</v>
      </c>
      <c r="E4957" s="4" t="s">
        <v>35280</v>
      </c>
      <c r="F4957" s="4">
        <v>0.100358538329601</v>
      </c>
      <c r="G4957" s="4" t="s">
        <v>35281</v>
      </c>
    </row>
    <row r="4958" spans="1:7">
      <c r="A4958" s="4" t="s">
        <v>26183</v>
      </c>
      <c r="B4958" s="4" t="s">
        <v>26184</v>
      </c>
      <c r="C4958" s="4" t="s">
        <v>464</v>
      </c>
      <c r="D4958" s="4">
        <v>32</v>
      </c>
      <c r="E4958" s="4" t="s">
        <v>26185</v>
      </c>
      <c r="F4958" s="4">
        <v>0.100358538329601</v>
      </c>
      <c r="G4958" s="4" t="s">
        <v>26186</v>
      </c>
    </row>
    <row r="4959" spans="1:7">
      <c r="A4959" s="4" t="s">
        <v>32918</v>
      </c>
      <c r="B4959" s="4" t="s">
        <v>32919</v>
      </c>
      <c r="C4959" s="4" t="s">
        <v>464</v>
      </c>
      <c r="D4959" s="4">
        <v>32</v>
      </c>
      <c r="E4959" s="4" t="s">
        <v>32920</v>
      </c>
      <c r="F4959" s="4">
        <v>0.100358538329601</v>
      </c>
      <c r="G4959" s="4" t="s">
        <v>32921</v>
      </c>
    </row>
    <row r="4960" spans="1:7">
      <c r="A4960" s="4" t="s">
        <v>56203</v>
      </c>
      <c r="B4960" s="4" t="s">
        <v>56204</v>
      </c>
      <c r="C4960" s="4" t="s">
        <v>464</v>
      </c>
      <c r="D4960" s="4">
        <v>32</v>
      </c>
      <c r="E4960" s="4" t="s">
        <v>56205</v>
      </c>
      <c r="F4960" s="4">
        <v>0.100358538329601</v>
      </c>
      <c r="G4960" s="4" t="s">
        <v>56206</v>
      </c>
    </row>
    <row r="4961" spans="1:7">
      <c r="A4961" s="4" t="s">
        <v>37420</v>
      </c>
      <c r="B4961" s="4" t="s">
        <v>37421</v>
      </c>
      <c r="C4961" s="4" t="s">
        <v>464</v>
      </c>
      <c r="D4961" s="4">
        <v>32</v>
      </c>
      <c r="E4961" s="4" t="s">
        <v>37422</v>
      </c>
      <c r="F4961" s="4">
        <v>0.100358538329601</v>
      </c>
      <c r="G4961" s="4" t="s">
        <v>37423</v>
      </c>
    </row>
    <row r="4962" spans="1:7">
      <c r="A4962" s="4" t="s">
        <v>23148</v>
      </c>
      <c r="B4962" s="4" t="s">
        <v>23149</v>
      </c>
      <c r="C4962" s="4" t="s">
        <v>464</v>
      </c>
      <c r="D4962" s="4">
        <v>32</v>
      </c>
      <c r="E4962" s="4" t="s">
        <v>23150</v>
      </c>
      <c r="F4962" s="4">
        <v>0.100358538329601</v>
      </c>
      <c r="G4962" s="4" t="s">
        <v>23151</v>
      </c>
    </row>
    <row r="4963" spans="1:7">
      <c r="A4963" s="4" t="s">
        <v>56207</v>
      </c>
      <c r="B4963" s="4" t="s">
        <v>56208</v>
      </c>
      <c r="C4963" s="4" t="s">
        <v>464</v>
      </c>
      <c r="D4963" s="4">
        <v>32</v>
      </c>
      <c r="E4963" s="4" t="s">
        <v>56209</v>
      </c>
      <c r="F4963" s="4">
        <v>0.100358538329601</v>
      </c>
      <c r="G4963" s="4" t="s">
        <v>56210</v>
      </c>
    </row>
    <row r="4964" spans="1:7">
      <c r="A4964" s="4" t="s">
        <v>35186</v>
      </c>
      <c r="B4964" s="4" t="s">
        <v>35187</v>
      </c>
      <c r="C4964" s="4" t="s">
        <v>464</v>
      </c>
      <c r="D4964" s="4">
        <v>32</v>
      </c>
      <c r="E4964" s="4" t="s">
        <v>35188</v>
      </c>
      <c r="F4964" s="4">
        <v>0.100358538329601</v>
      </c>
      <c r="G4964" s="4" t="s">
        <v>35189</v>
      </c>
    </row>
    <row r="4965" spans="1:7">
      <c r="A4965" s="4" t="s">
        <v>35374</v>
      </c>
      <c r="B4965" s="4" t="s">
        <v>35375</v>
      </c>
      <c r="C4965" s="4" t="s">
        <v>464</v>
      </c>
      <c r="D4965" s="4">
        <v>32</v>
      </c>
      <c r="E4965" s="4" t="s">
        <v>35376</v>
      </c>
      <c r="F4965" s="4">
        <v>0.100358538329601</v>
      </c>
      <c r="G4965" s="4" t="s">
        <v>35377</v>
      </c>
    </row>
    <row r="4966" spans="1:7">
      <c r="A4966" s="4" t="s">
        <v>5435</v>
      </c>
      <c r="B4966" s="4" t="s">
        <v>5436</v>
      </c>
      <c r="C4966" s="4" t="s">
        <v>464</v>
      </c>
      <c r="D4966" s="4">
        <v>32</v>
      </c>
      <c r="E4966" s="4" t="s">
        <v>5437</v>
      </c>
      <c r="F4966" s="4">
        <v>0.100358538329601</v>
      </c>
      <c r="G4966" s="4" t="s">
        <v>5438</v>
      </c>
    </row>
    <row r="4967" spans="1:7">
      <c r="A4967" s="4" t="s">
        <v>56211</v>
      </c>
      <c r="B4967" s="4" t="s">
        <v>56212</v>
      </c>
      <c r="C4967" s="4" t="s">
        <v>464</v>
      </c>
      <c r="D4967" s="4">
        <v>32</v>
      </c>
      <c r="E4967" s="4" t="s">
        <v>56213</v>
      </c>
      <c r="F4967" s="4">
        <v>0.100358538329601</v>
      </c>
      <c r="G4967" s="4" t="s">
        <v>56214</v>
      </c>
    </row>
    <row r="4968" spans="1:7">
      <c r="A4968" s="4" t="s">
        <v>56215</v>
      </c>
      <c r="B4968" s="4" t="s">
        <v>56216</v>
      </c>
      <c r="C4968" s="4" t="s">
        <v>464</v>
      </c>
      <c r="D4968" s="4">
        <v>32</v>
      </c>
      <c r="E4968" s="4" t="s">
        <v>56217</v>
      </c>
      <c r="F4968" s="4">
        <v>0.100358538329601</v>
      </c>
      <c r="G4968" s="4" t="s">
        <v>56218</v>
      </c>
    </row>
    <row r="4969" spans="1:7">
      <c r="A4969" s="4" t="s">
        <v>56219</v>
      </c>
      <c r="B4969" s="4" t="s">
        <v>56220</v>
      </c>
      <c r="C4969" s="4" t="s">
        <v>464</v>
      </c>
      <c r="D4969" s="4">
        <v>32</v>
      </c>
      <c r="E4969" s="4" t="s">
        <v>56221</v>
      </c>
      <c r="F4969" s="4">
        <v>0.100358538329601</v>
      </c>
      <c r="G4969" s="4" t="s">
        <v>56222</v>
      </c>
    </row>
    <row r="4970" spans="1:7">
      <c r="A4970" s="4" t="s">
        <v>19970</v>
      </c>
      <c r="B4970" s="4" t="s">
        <v>19971</v>
      </c>
      <c r="C4970" s="4" t="s">
        <v>464</v>
      </c>
      <c r="D4970" s="4">
        <v>32</v>
      </c>
      <c r="E4970" s="4" t="s">
        <v>19972</v>
      </c>
      <c r="F4970" s="4">
        <v>0.100358538329601</v>
      </c>
      <c r="G4970" s="4" t="s">
        <v>19973</v>
      </c>
    </row>
    <row r="4971" spans="1:7">
      <c r="A4971" s="4" t="s">
        <v>56223</v>
      </c>
      <c r="B4971" s="4" t="s">
        <v>56224</v>
      </c>
      <c r="C4971" s="4" t="s">
        <v>464</v>
      </c>
      <c r="D4971" s="4">
        <v>32</v>
      </c>
      <c r="E4971" s="4" t="s">
        <v>56225</v>
      </c>
      <c r="F4971" s="4">
        <v>0.100358538329601</v>
      </c>
      <c r="G4971" s="4" t="s">
        <v>56226</v>
      </c>
    </row>
    <row r="4972" spans="1:7">
      <c r="A4972" s="4" t="s">
        <v>32471</v>
      </c>
      <c r="B4972" s="4" t="s">
        <v>32472</v>
      </c>
      <c r="C4972" s="4" t="s">
        <v>464</v>
      </c>
      <c r="D4972" s="4">
        <v>32</v>
      </c>
      <c r="E4972" s="4" t="s">
        <v>32473</v>
      </c>
      <c r="F4972" s="4">
        <v>0.100358538329601</v>
      </c>
      <c r="G4972" s="4" t="s">
        <v>32474</v>
      </c>
    </row>
    <row r="4973" spans="1:7">
      <c r="A4973" s="4" t="s">
        <v>56227</v>
      </c>
      <c r="B4973" s="4" t="s">
        <v>56228</v>
      </c>
      <c r="C4973" s="4" t="s">
        <v>464</v>
      </c>
      <c r="D4973" s="4">
        <v>32</v>
      </c>
      <c r="E4973" s="4" t="s">
        <v>56229</v>
      </c>
      <c r="F4973" s="4">
        <v>0.100358538329601</v>
      </c>
      <c r="G4973" s="4" t="s">
        <v>56230</v>
      </c>
    </row>
    <row r="4974" spans="1:7">
      <c r="A4974" s="4" t="s">
        <v>1061</v>
      </c>
      <c r="B4974" s="4" t="s">
        <v>1062</v>
      </c>
      <c r="C4974" s="4" t="s">
        <v>464</v>
      </c>
      <c r="D4974" s="4">
        <v>32</v>
      </c>
      <c r="E4974" s="4" t="s">
        <v>1063</v>
      </c>
      <c r="F4974" s="4">
        <v>0.100358538329601</v>
      </c>
      <c r="G4974" s="4" t="s">
        <v>1064</v>
      </c>
    </row>
    <row r="4975" spans="1:7">
      <c r="A4975" s="4" t="s">
        <v>1065</v>
      </c>
      <c r="B4975" s="4" t="s">
        <v>1066</v>
      </c>
      <c r="C4975" s="4" t="s">
        <v>464</v>
      </c>
      <c r="D4975" s="4">
        <v>32</v>
      </c>
      <c r="E4975" s="4" t="s">
        <v>1067</v>
      </c>
      <c r="F4975" s="4">
        <v>0.100358538329601</v>
      </c>
      <c r="G4975" s="4" t="s">
        <v>1068</v>
      </c>
    </row>
    <row r="4976" spans="1:7">
      <c r="A4976" s="4" t="s">
        <v>13470</v>
      </c>
      <c r="B4976" s="4" t="s">
        <v>13471</v>
      </c>
      <c r="C4976" s="4" t="s">
        <v>464</v>
      </c>
      <c r="D4976" s="4">
        <v>32</v>
      </c>
      <c r="E4976" s="4" t="s">
        <v>13472</v>
      </c>
      <c r="F4976" s="4">
        <v>0.100358538329601</v>
      </c>
      <c r="G4976" s="4" t="s">
        <v>13473</v>
      </c>
    </row>
    <row r="4977" spans="1:7">
      <c r="A4977" s="4" t="s">
        <v>56231</v>
      </c>
      <c r="B4977" s="4" t="s">
        <v>56232</v>
      </c>
      <c r="C4977" s="4" t="s">
        <v>464</v>
      </c>
      <c r="D4977" s="4">
        <v>32</v>
      </c>
      <c r="E4977" s="4" t="s">
        <v>56233</v>
      </c>
      <c r="F4977" s="4">
        <v>0.100358538329601</v>
      </c>
      <c r="G4977" s="4" t="s">
        <v>56234</v>
      </c>
    </row>
    <row r="4978" spans="1:7">
      <c r="A4978" s="4" t="s">
        <v>56235</v>
      </c>
      <c r="B4978" s="4" t="s">
        <v>56236</v>
      </c>
      <c r="C4978" s="4" t="s">
        <v>464</v>
      </c>
      <c r="D4978" s="4">
        <v>32</v>
      </c>
      <c r="E4978" s="4" t="s">
        <v>56237</v>
      </c>
      <c r="F4978" s="4">
        <v>0.100358538329601</v>
      </c>
      <c r="G4978" s="4" t="s">
        <v>56238</v>
      </c>
    </row>
    <row r="4979" spans="1:7">
      <c r="A4979" s="4" t="s">
        <v>27472</v>
      </c>
      <c r="B4979" s="4" t="s">
        <v>27473</v>
      </c>
      <c r="C4979" s="4" t="s">
        <v>464</v>
      </c>
      <c r="D4979" s="4">
        <v>31</v>
      </c>
      <c r="E4979" s="4" t="s">
        <v>27474</v>
      </c>
      <c r="F4979" s="4">
        <v>0.100358538329601</v>
      </c>
      <c r="G4979" s="4" t="s">
        <v>27475</v>
      </c>
    </row>
    <row r="4980" spans="1:7">
      <c r="A4980" s="4" t="s">
        <v>1069</v>
      </c>
      <c r="B4980" s="4" t="s">
        <v>1070</v>
      </c>
      <c r="C4980" s="4" t="s">
        <v>464</v>
      </c>
      <c r="D4980" s="4">
        <v>31</v>
      </c>
      <c r="E4980" s="4" t="s">
        <v>1071</v>
      </c>
      <c r="F4980" s="4">
        <v>0.100358538329601</v>
      </c>
      <c r="G4980" s="4" t="s">
        <v>1072</v>
      </c>
    </row>
    <row r="4981" spans="1:7">
      <c r="A4981" s="4" t="s">
        <v>9028</v>
      </c>
      <c r="B4981" s="4" t="s">
        <v>9029</v>
      </c>
      <c r="C4981" s="4" t="s">
        <v>464</v>
      </c>
      <c r="D4981" s="4">
        <v>30</v>
      </c>
      <c r="E4981" s="4" t="s">
        <v>9030</v>
      </c>
      <c r="F4981" s="4">
        <v>0.100358538329601</v>
      </c>
      <c r="G4981" s="4" t="s">
        <v>9031</v>
      </c>
    </row>
    <row r="4982" spans="1:7">
      <c r="A4982" s="4" t="s">
        <v>30286</v>
      </c>
      <c r="B4982" s="4" t="s">
        <v>30287</v>
      </c>
      <c r="C4982" s="4" t="s">
        <v>464</v>
      </c>
      <c r="D4982" s="4">
        <v>30</v>
      </c>
      <c r="E4982" s="4" t="s">
        <v>30288</v>
      </c>
      <c r="F4982" s="4">
        <v>0.100358538329601</v>
      </c>
      <c r="G4982" s="4" t="s">
        <v>30289</v>
      </c>
    </row>
    <row r="4983" spans="1:7">
      <c r="A4983" s="4" t="s">
        <v>56239</v>
      </c>
      <c r="B4983" s="4" t="s">
        <v>56240</v>
      </c>
      <c r="C4983" s="4" t="s">
        <v>464</v>
      </c>
      <c r="D4983" s="4">
        <v>30</v>
      </c>
      <c r="E4983" s="4" t="s">
        <v>56241</v>
      </c>
      <c r="F4983" s="4">
        <v>0.100358538329601</v>
      </c>
      <c r="G4983" s="4" t="s">
        <v>56242</v>
      </c>
    </row>
    <row r="4984" spans="1:7">
      <c r="A4984" s="4" t="s">
        <v>31668</v>
      </c>
      <c r="B4984" s="4" t="s">
        <v>31669</v>
      </c>
      <c r="C4984" s="4" t="s">
        <v>464</v>
      </c>
      <c r="D4984" s="4">
        <v>30</v>
      </c>
      <c r="E4984" s="4" t="s">
        <v>31670</v>
      </c>
      <c r="F4984" s="4">
        <v>0.100358538329601</v>
      </c>
      <c r="G4984" s="4" t="s">
        <v>31671</v>
      </c>
    </row>
    <row r="4985" spans="1:7">
      <c r="A4985" s="4" t="s">
        <v>56243</v>
      </c>
      <c r="B4985" s="4" t="s">
        <v>56244</v>
      </c>
      <c r="C4985" s="4" t="s">
        <v>464</v>
      </c>
      <c r="D4985" s="4">
        <v>30</v>
      </c>
      <c r="E4985" s="4" t="s">
        <v>56245</v>
      </c>
      <c r="F4985" s="4">
        <v>0.100358538329601</v>
      </c>
      <c r="G4985" s="4" t="s">
        <v>56246</v>
      </c>
    </row>
    <row r="4986" spans="1:7">
      <c r="A4986" s="4" t="s">
        <v>56247</v>
      </c>
      <c r="B4986" s="4" t="s">
        <v>56248</v>
      </c>
      <c r="C4986" s="4" t="s">
        <v>464</v>
      </c>
      <c r="D4986" s="4">
        <v>30</v>
      </c>
      <c r="E4986" s="4" t="s">
        <v>56249</v>
      </c>
      <c r="F4986" s="4">
        <v>0.100358538329601</v>
      </c>
      <c r="G4986" s="4" t="s">
        <v>56250</v>
      </c>
    </row>
    <row r="4987" spans="1:7">
      <c r="A4987" s="4" t="s">
        <v>25991</v>
      </c>
      <c r="B4987" s="4" t="s">
        <v>25992</v>
      </c>
      <c r="C4987" s="4" t="s">
        <v>464</v>
      </c>
      <c r="D4987" s="4">
        <v>30</v>
      </c>
      <c r="E4987" s="4" t="s">
        <v>25993</v>
      </c>
      <c r="F4987" s="4">
        <v>0.100358538329601</v>
      </c>
      <c r="G4987" s="4" t="s">
        <v>25994</v>
      </c>
    </row>
    <row r="4988" spans="1:7">
      <c r="A4988" s="4" t="s">
        <v>56251</v>
      </c>
      <c r="B4988" s="4" t="s">
        <v>56252</v>
      </c>
      <c r="C4988" s="4" t="s">
        <v>464</v>
      </c>
      <c r="D4988" s="4">
        <v>30</v>
      </c>
      <c r="E4988" s="4" t="s">
        <v>56253</v>
      </c>
      <c r="F4988" s="4">
        <v>0.100358538329601</v>
      </c>
      <c r="G4988" s="4" t="s">
        <v>56254</v>
      </c>
    </row>
    <row r="4989" spans="1:7">
      <c r="A4989" s="4" t="s">
        <v>56255</v>
      </c>
      <c r="B4989" s="4" t="s">
        <v>56256</v>
      </c>
      <c r="C4989" s="4" t="s">
        <v>464</v>
      </c>
      <c r="D4989" s="4">
        <v>30</v>
      </c>
      <c r="E4989" s="4" t="s">
        <v>56257</v>
      </c>
      <c r="F4989" s="4">
        <v>0.100358538329601</v>
      </c>
      <c r="G4989" s="4" t="s">
        <v>56258</v>
      </c>
    </row>
    <row r="4990" spans="1:7">
      <c r="A4990" s="4" t="s">
        <v>56259</v>
      </c>
      <c r="B4990" s="4" t="s">
        <v>56260</v>
      </c>
      <c r="C4990" s="4" t="s">
        <v>464</v>
      </c>
      <c r="D4990" s="4">
        <v>30</v>
      </c>
      <c r="E4990" s="4" t="s">
        <v>56261</v>
      </c>
      <c r="F4990" s="4">
        <v>0.100358538329601</v>
      </c>
      <c r="G4990" s="4" t="s">
        <v>56262</v>
      </c>
    </row>
    <row r="4991" spans="1:7">
      <c r="A4991" s="4" t="s">
        <v>43210</v>
      </c>
      <c r="B4991" s="4" t="s">
        <v>43211</v>
      </c>
      <c r="C4991" s="4" t="s">
        <v>464</v>
      </c>
      <c r="D4991" s="4">
        <v>29</v>
      </c>
      <c r="E4991" s="4" t="s">
        <v>43212</v>
      </c>
      <c r="F4991" s="4">
        <v>0.100358538329601</v>
      </c>
      <c r="G4991" s="4" t="s">
        <v>43213</v>
      </c>
    </row>
    <row r="4992" spans="1:7">
      <c r="A4992" s="4" t="s">
        <v>38184</v>
      </c>
      <c r="B4992" s="4" t="s">
        <v>38185</v>
      </c>
      <c r="C4992" s="4" t="s">
        <v>464</v>
      </c>
      <c r="D4992" s="4">
        <v>29</v>
      </c>
      <c r="E4992" s="4" t="s">
        <v>38186</v>
      </c>
      <c r="F4992" s="4">
        <v>0.100358538329601</v>
      </c>
      <c r="G4992" s="4" t="s">
        <v>38187</v>
      </c>
    </row>
    <row r="4993" spans="1:7">
      <c r="A4993" s="4" t="s">
        <v>1073</v>
      </c>
      <c r="B4993" s="4" t="s">
        <v>1074</v>
      </c>
      <c r="C4993" s="4" t="s">
        <v>464</v>
      </c>
      <c r="D4993" s="4">
        <v>29</v>
      </c>
      <c r="E4993" s="4" t="s">
        <v>1075</v>
      </c>
      <c r="F4993" s="4">
        <v>0.100358538329601</v>
      </c>
      <c r="G4993" s="4" t="s">
        <v>1076</v>
      </c>
    </row>
    <row r="4994" spans="1:7">
      <c r="A4994" s="4" t="s">
        <v>56263</v>
      </c>
      <c r="B4994" s="4" t="s">
        <v>56264</v>
      </c>
      <c r="C4994" s="4" t="s">
        <v>464</v>
      </c>
      <c r="D4994" s="4">
        <v>29</v>
      </c>
      <c r="E4994" s="4" t="s">
        <v>56265</v>
      </c>
      <c r="F4994" s="4">
        <v>0.100358538329601</v>
      </c>
      <c r="G4994" s="4" t="s">
        <v>56266</v>
      </c>
    </row>
    <row r="4995" spans="1:7">
      <c r="A4995" s="4" t="s">
        <v>1077</v>
      </c>
      <c r="B4995" s="4" t="s">
        <v>1078</v>
      </c>
      <c r="C4995" s="4" t="s">
        <v>464</v>
      </c>
      <c r="D4995" s="4">
        <v>29</v>
      </c>
      <c r="E4995" s="4" t="s">
        <v>1079</v>
      </c>
      <c r="F4995" s="4">
        <v>0.100358538329601</v>
      </c>
      <c r="G4995" s="4" t="s">
        <v>1080</v>
      </c>
    </row>
    <row r="4996" spans="1:7">
      <c r="A4996" s="4" t="s">
        <v>1081</v>
      </c>
      <c r="B4996" s="4" t="s">
        <v>1082</v>
      </c>
      <c r="C4996" s="4" t="s">
        <v>464</v>
      </c>
      <c r="D4996" s="4">
        <v>29</v>
      </c>
      <c r="E4996" s="4" t="s">
        <v>1083</v>
      </c>
      <c r="F4996" s="4">
        <v>0.100358538329601</v>
      </c>
      <c r="G4996" s="4" t="s">
        <v>1084</v>
      </c>
    </row>
    <row r="4997" spans="1:7">
      <c r="A4997" s="4" t="s">
        <v>1085</v>
      </c>
      <c r="B4997" s="4" t="s">
        <v>1086</v>
      </c>
      <c r="C4997" s="4" t="s">
        <v>464</v>
      </c>
      <c r="D4997" s="4">
        <v>29</v>
      </c>
      <c r="E4997" s="4" t="s">
        <v>1087</v>
      </c>
      <c r="F4997" s="4">
        <v>0.100358538329601</v>
      </c>
      <c r="G4997" s="4" t="s">
        <v>1088</v>
      </c>
    </row>
    <row r="4998" spans="1:7">
      <c r="A4998" s="4" t="s">
        <v>1089</v>
      </c>
      <c r="B4998" s="4" t="s">
        <v>1090</v>
      </c>
      <c r="C4998" s="4" t="s">
        <v>464</v>
      </c>
      <c r="D4998" s="4">
        <v>29</v>
      </c>
      <c r="E4998" s="4" t="s">
        <v>1091</v>
      </c>
      <c r="F4998" s="4">
        <v>0.100358538329601</v>
      </c>
      <c r="G4998" s="4" t="s">
        <v>1092</v>
      </c>
    </row>
    <row r="4999" spans="1:7">
      <c r="A4999" s="4" t="s">
        <v>1093</v>
      </c>
      <c r="B4999" s="4" t="s">
        <v>1094</v>
      </c>
      <c r="C4999" s="4" t="s">
        <v>464</v>
      </c>
      <c r="D4999" s="4">
        <v>29</v>
      </c>
      <c r="E4999" s="4" t="s">
        <v>1095</v>
      </c>
      <c r="F4999" s="4">
        <v>0.100358538329601</v>
      </c>
      <c r="G4999" s="4" t="s">
        <v>1096</v>
      </c>
    </row>
    <row r="5000" spans="1:7">
      <c r="A5000" s="4" t="s">
        <v>56267</v>
      </c>
      <c r="B5000" s="4" t="s">
        <v>56268</v>
      </c>
      <c r="C5000" s="4" t="s">
        <v>464</v>
      </c>
      <c r="D5000" s="4">
        <v>29</v>
      </c>
      <c r="E5000" s="4" t="s">
        <v>56269</v>
      </c>
      <c r="F5000" s="4">
        <v>0.100358538329601</v>
      </c>
      <c r="G5000" s="4" t="s">
        <v>56270</v>
      </c>
    </row>
    <row r="5001" spans="1:7">
      <c r="A5001" s="4" t="s">
        <v>56271</v>
      </c>
      <c r="B5001" s="4" t="s">
        <v>56272</v>
      </c>
      <c r="C5001" s="4" t="s">
        <v>464</v>
      </c>
      <c r="D5001" s="4">
        <v>29</v>
      </c>
      <c r="E5001" s="4" t="s">
        <v>56273</v>
      </c>
      <c r="F5001" s="4">
        <v>0.100358538329601</v>
      </c>
      <c r="G5001" s="4" t="s">
        <v>56274</v>
      </c>
    </row>
    <row r="5002" spans="1:7">
      <c r="A5002" s="4" t="s">
        <v>1097</v>
      </c>
      <c r="B5002" s="4" t="s">
        <v>1098</v>
      </c>
      <c r="C5002" s="4" t="s">
        <v>464</v>
      </c>
      <c r="D5002" s="4">
        <v>28</v>
      </c>
      <c r="E5002" s="4" t="s">
        <v>1099</v>
      </c>
      <c r="F5002" s="4">
        <v>0.100358538329601</v>
      </c>
      <c r="G5002" s="4" t="s">
        <v>1100</v>
      </c>
    </row>
    <row r="5003" spans="1:7">
      <c r="A5003" s="4" t="s">
        <v>56275</v>
      </c>
      <c r="B5003" s="4" t="s">
        <v>56276</v>
      </c>
      <c r="C5003" s="4" t="s">
        <v>464</v>
      </c>
      <c r="D5003" s="4">
        <v>28</v>
      </c>
      <c r="E5003" s="4" t="s">
        <v>56277</v>
      </c>
      <c r="F5003" s="4">
        <v>0.100358538329601</v>
      </c>
      <c r="G5003" s="4" t="s">
        <v>56278</v>
      </c>
    </row>
    <row r="5004" spans="1:7">
      <c r="A5004" s="4" t="s">
        <v>56279</v>
      </c>
      <c r="B5004" s="4" t="s">
        <v>56280</v>
      </c>
      <c r="C5004" s="4" t="s">
        <v>464</v>
      </c>
      <c r="D5004" s="4">
        <v>28</v>
      </c>
      <c r="E5004" s="4" t="s">
        <v>56281</v>
      </c>
      <c r="F5004" s="4">
        <v>0.100358538329601</v>
      </c>
      <c r="G5004" s="4" t="s">
        <v>56282</v>
      </c>
    </row>
    <row r="5005" spans="1:7">
      <c r="A5005" s="4" t="s">
        <v>56283</v>
      </c>
      <c r="B5005" s="4" t="s">
        <v>56284</v>
      </c>
      <c r="C5005" s="4" t="s">
        <v>464</v>
      </c>
      <c r="D5005" s="4">
        <v>28</v>
      </c>
      <c r="E5005" s="4" t="s">
        <v>56285</v>
      </c>
      <c r="F5005" s="4">
        <v>0.100358538329601</v>
      </c>
      <c r="G5005" s="4" t="s">
        <v>56286</v>
      </c>
    </row>
    <row r="5006" spans="1:7">
      <c r="A5006" s="4" t="s">
        <v>23092</v>
      </c>
      <c r="B5006" s="4" t="s">
        <v>23093</v>
      </c>
      <c r="C5006" s="4" t="s">
        <v>464</v>
      </c>
      <c r="D5006" s="4">
        <v>28</v>
      </c>
      <c r="E5006" s="4" t="s">
        <v>23094</v>
      </c>
      <c r="F5006" s="4">
        <v>0.100358538329601</v>
      </c>
      <c r="G5006" s="4" t="s">
        <v>23095</v>
      </c>
    </row>
    <row r="5007" spans="1:7">
      <c r="A5007" s="4" t="s">
        <v>56287</v>
      </c>
      <c r="B5007" s="4" t="s">
        <v>56288</v>
      </c>
      <c r="C5007" s="4" t="s">
        <v>464</v>
      </c>
      <c r="D5007" s="4">
        <v>28</v>
      </c>
      <c r="E5007" s="4" t="s">
        <v>56289</v>
      </c>
      <c r="F5007" s="4">
        <v>0.100358538329601</v>
      </c>
      <c r="G5007" s="4" t="s">
        <v>56290</v>
      </c>
    </row>
    <row r="5008" spans="1:7">
      <c r="A5008" s="4" t="s">
        <v>56291</v>
      </c>
      <c r="B5008" s="4" t="s">
        <v>56292</v>
      </c>
      <c r="C5008" s="4" t="s">
        <v>464</v>
      </c>
      <c r="D5008" s="4">
        <v>27</v>
      </c>
      <c r="E5008" s="4" t="s">
        <v>56293</v>
      </c>
      <c r="F5008" s="4">
        <v>0.100358538329601</v>
      </c>
      <c r="G5008" s="4" t="s">
        <v>56294</v>
      </c>
    </row>
    <row r="5009" spans="1:7">
      <c r="A5009" s="4" t="s">
        <v>56295</v>
      </c>
      <c r="B5009" s="4" t="s">
        <v>56296</v>
      </c>
      <c r="C5009" s="4" t="s">
        <v>464</v>
      </c>
      <c r="D5009" s="4">
        <v>26</v>
      </c>
      <c r="E5009" s="4" t="s">
        <v>56297</v>
      </c>
      <c r="F5009" s="4">
        <v>0.100358538329601</v>
      </c>
      <c r="G5009" s="4" t="s">
        <v>56298</v>
      </c>
    </row>
    <row r="5010" spans="1:7">
      <c r="A5010" s="4" t="s">
        <v>1101</v>
      </c>
      <c r="B5010" s="4" t="s">
        <v>1102</v>
      </c>
      <c r="C5010" s="4" t="s">
        <v>464</v>
      </c>
      <c r="D5010" s="4">
        <v>26</v>
      </c>
      <c r="E5010" s="4" t="s">
        <v>1103</v>
      </c>
      <c r="F5010" s="4">
        <v>0.100358538329601</v>
      </c>
      <c r="G5010" s="4" t="s">
        <v>1104</v>
      </c>
    </row>
    <row r="5011" spans="1:7">
      <c r="A5011" s="4" t="s">
        <v>31392</v>
      </c>
      <c r="B5011" s="4" t="s">
        <v>31393</v>
      </c>
      <c r="C5011" s="4" t="s">
        <v>464</v>
      </c>
      <c r="D5011" s="4">
        <v>26</v>
      </c>
      <c r="E5011" s="4" t="s">
        <v>31394</v>
      </c>
      <c r="F5011" s="4">
        <v>0.100358538329601</v>
      </c>
      <c r="G5011" s="4" t="s">
        <v>31395</v>
      </c>
    </row>
    <row r="5012" spans="1:7">
      <c r="A5012" s="4" t="s">
        <v>1105</v>
      </c>
      <c r="B5012" s="4" t="s">
        <v>1106</v>
      </c>
      <c r="C5012" s="4" t="s">
        <v>464</v>
      </c>
      <c r="D5012" s="4">
        <v>25</v>
      </c>
      <c r="E5012" s="4" t="s">
        <v>1107</v>
      </c>
      <c r="F5012" s="4">
        <v>0.100358538329601</v>
      </c>
      <c r="G5012" s="4" t="s">
        <v>1108</v>
      </c>
    </row>
    <row r="5013" spans="1:7">
      <c r="A5013" s="4" t="s">
        <v>56299</v>
      </c>
      <c r="B5013" s="4" t="s">
        <v>56300</v>
      </c>
      <c r="C5013" s="4" t="s">
        <v>551</v>
      </c>
      <c r="D5013" s="4">
        <v>24</v>
      </c>
      <c r="E5013" s="4" t="s">
        <v>56301</v>
      </c>
      <c r="F5013" s="4">
        <v>0.100358538329601</v>
      </c>
      <c r="G5013" s="4" t="s">
        <v>56302</v>
      </c>
    </row>
    <row r="5014" spans="1:7">
      <c r="A5014" s="4" t="s">
        <v>56303</v>
      </c>
      <c r="B5014" s="4" t="s">
        <v>56304</v>
      </c>
      <c r="C5014" s="4" t="s">
        <v>551</v>
      </c>
      <c r="D5014" s="4">
        <v>23</v>
      </c>
      <c r="E5014" s="4" t="s">
        <v>56305</v>
      </c>
      <c r="F5014" s="4">
        <v>0.100358538329601</v>
      </c>
      <c r="G5014" s="4" t="s">
        <v>56306</v>
      </c>
    </row>
    <row r="5015" spans="1:7">
      <c r="A5015" s="4" t="s">
        <v>33440</v>
      </c>
      <c r="B5015" s="4" t="s">
        <v>33441</v>
      </c>
      <c r="C5015" s="4" t="s">
        <v>4103</v>
      </c>
      <c r="D5015" s="4">
        <v>23</v>
      </c>
      <c r="E5015" s="4" t="s">
        <v>33442</v>
      </c>
      <c r="F5015" s="4">
        <v>0.100358538329601</v>
      </c>
      <c r="G5015" s="4" t="s">
        <v>33443</v>
      </c>
    </row>
    <row r="5016" spans="1:7">
      <c r="A5016" s="4" t="s">
        <v>42402</v>
      </c>
      <c r="B5016" s="4" t="s">
        <v>42403</v>
      </c>
      <c r="C5016" s="4" t="s">
        <v>464</v>
      </c>
      <c r="D5016" s="4">
        <v>22</v>
      </c>
      <c r="E5016" s="4" t="s">
        <v>42404</v>
      </c>
      <c r="F5016" s="4">
        <v>0.100358538329601</v>
      </c>
      <c r="G5016" s="4" t="s">
        <v>42405</v>
      </c>
    </row>
    <row r="5017" spans="1:7">
      <c r="A5017" s="4" t="s">
        <v>6050</v>
      </c>
      <c r="B5017" s="4" t="s">
        <v>6051</v>
      </c>
      <c r="C5017" s="4" t="s">
        <v>551</v>
      </c>
      <c r="D5017" s="4">
        <v>22</v>
      </c>
      <c r="E5017" s="4" t="s">
        <v>6052</v>
      </c>
      <c r="F5017" s="4">
        <v>0.100358538329601</v>
      </c>
      <c r="G5017" s="4" t="s">
        <v>6053</v>
      </c>
    </row>
    <row r="5018" spans="1:7">
      <c r="A5018" s="4" t="s">
        <v>17443</v>
      </c>
      <c r="B5018" s="4" t="s">
        <v>17444</v>
      </c>
      <c r="C5018" s="4" t="s">
        <v>551</v>
      </c>
      <c r="D5018" s="4">
        <v>21</v>
      </c>
      <c r="E5018" s="4" t="s">
        <v>17445</v>
      </c>
      <c r="F5018" s="4">
        <v>0.100358538329601</v>
      </c>
      <c r="G5018" s="4" t="s">
        <v>17446</v>
      </c>
    </row>
    <row r="5019" spans="1:7">
      <c r="A5019" s="4" t="s">
        <v>5419</v>
      </c>
      <c r="B5019" s="4" t="s">
        <v>5420</v>
      </c>
      <c r="C5019" s="4" t="s">
        <v>551</v>
      </c>
      <c r="D5019" s="4">
        <v>21</v>
      </c>
      <c r="E5019" s="4" t="s">
        <v>5421</v>
      </c>
      <c r="F5019" s="4">
        <v>0.100358538329601</v>
      </c>
      <c r="G5019" s="4" t="s">
        <v>5422</v>
      </c>
    </row>
    <row r="5020" spans="1:7">
      <c r="A5020" s="4" t="s">
        <v>50170</v>
      </c>
      <c r="B5020" s="4" t="s">
        <v>50171</v>
      </c>
      <c r="C5020" s="4" t="s">
        <v>551</v>
      </c>
      <c r="D5020" s="4">
        <v>21</v>
      </c>
      <c r="E5020" s="4" t="s">
        <v>50172</v>
      </c>
      <c r="F5020" s="4">
        <v>0.100358538329601</v>
      </c>
      <c r="G5020" s="4" t="s">
        <v>50173</v>
      </c>
    </row>
    <row r="5021" spans="1:7">
      <c r="A5021" s="4" t="s">
        <v>14120</v>
      </c>
      <c r="B5021" s="4" t="s">
        <v>14121</v>
      </c>
      <c r="C5021" s="4" t="s">
        <v>551</v>
      </c>
      <c r="D5021" s="4">
        <v>21</v>
      </c>
      <c r="E5021" s="4" t="s">
        <v>14122</v>
      </c>
      <c r="F5021" s="4">
        <v>0.100358538329601</v>
      </c>
      <c r="G5021" s="4" t="s">
        <v>14123</v>
      </c>
    </row>
    <row r="5022" spans="1:7">
      <c r="A5022" s="4" t="s">
        <v>15703</v>
      </c>
      <c r="B5022" s="4" t="s">
        <v>15704</v>
      </c>
      <c r="C5022" s="4" t="s">
        <v>551</v>
      </c>
      <c r="D5022" s="4">
        <v>21</v>
      </c>
      <c r="E5022" s="4" t="s">
        <v>15705</v>
      </c>
      <c r="F5022" s="4">
        <v>0.100358538329601</v>
      </c>
      <c r="G5022" s="4" t="s">
        <v>15706</v>
      </c>
    </row>
    <row r="5023" spans="1:7">
      <c r="A5023" s="4" t="s">
        <v>19748</v>
      </c>
      <c r="B5023" s="4" t="s">
        <v>19749</v>
      </c>
      <c r="C5023" s="4" t="s">
        <v>551</v>
      </c>
      <c r="D5023" s="4">
        <v>21</v>
      </c>
      <c r="E5023" s="4" t="s">
        <v>19750</v>
      </c>
      <c r="F5023" s="4">
        <v>0.100358538329601</v>
      </c>
      <c r="G5023" s="4" t="s">
        <v>19751</v>
      </c>
    </row>
    <row r="5024" spans="1:7">
      <c r="A5024" s="4" t="s">
        <v>14835</v>
      </c>
      <c r="B5024" s="4" t="s">
        <v>14836</v>
      </c>
      <c r="C5024" s="4" t="s">
        <v>551</v>
      </c>
      <c r="D5024" s="4">
        <v>21</v>
      </c>
      <c r="E5024" s="4" t="s">
        <v>14837</v>
      </c>
      <c r="F5024" s="4">
        <v>0.100358538329601</v>
      </c>
      <c r="G5024" s="4" t="s">
        <v>14838</v>
      </c>
    </row>
    <row r="5025" spans="1:7">
      <c r="A5025" s="4" t="s">
        <v>56307</v>
      </c>
      <c r="B5025" s="4" t="s">
        <v>56308</v>
      </c>
      <c r="C5025" s="4" t="s">
        <v>464</v>
      </c>
      <c r="D5025" s="4">
        <v>20</v>
      </c>
      <c r="E5025" s="4" t="s">
        <v>56309</v>
      </c>
      <c r="F5025" s="4">
        <v>0.100358538329601</v>
      </c>
      <c r="G5025" s="4" t="s">
        <v>56310</v>
      </c>
    </row>
    <row r="5026" spans="1:7">
      <c r="A5026" s="4" t="s">
        <v>56311</v>
      </c>
      <c r="B5026" s="4" t="s">
        <v>56312</v>
      </c>
      <c r="C5026" s="4" t="s">
        <v>4103</v>
      </c>
      <c r="D5026" s="4">
        <v>20</v>
      </c>
      <c r="E5026" s="4" t="s">
        <v>56313</v>
      </c>
      <c r="F5026" s="4">
        <v>0.100358538329601</v>
      </c>
      <c r="G5026" s="4" t="s">
        <v>56314</v>
      </c>
    </row>
    <row r="5027" spans="1:7">
      <c r="A5027" s="4" t="s">
        <v>42266</v>
      </c>
      <c r="B5027" s="4" t="s">
        <v>42267</v>
      </c>
      <c r="C5027" s="4" t="s">
        <v>551</v>
      </c>
      <c r="D5027" s="4">
        <v>20</v>
      </c>
      <c r="E5027" s="4" t="s">
        <v>42268</v>
      </c>
      <c r="F5027" s="4">
        <v>0.100358538329601</v>
      </c>
      <c r="G5027" s="4" t="s">
        <v>42269</v>
      </c>
    </row>
    <row r="5028" spans="1:7">
      <c r="A5028" s="4" t="s">
        <v>24232</v>
      </c>
      <c r="B5028" s="4" t="s">
        <v>24233</v>
      </c>
      <c r="C5028" s="4" t="s">
        <v>551</v>
      </c>
      <c r="D5028" s="4">
        <v>20</v>
      </c>
      <c r="E5028" s="4" t="s">
        <v>24234</v>
      </c>
      <c r="F5028" s="4">
        <v>0.100358538329601</v>
      </c>
      <c r="G5028" s="4" t="s">
        <v>24235</v>
      </c>
    </row>
    <row r="5029" spans="1:7">
      <c r="A5029" s="4" t="s">
        <v>41410</v>
      </c>
      <c r="B5029" s="4" t="s">
        <v>41411</v>
      </c>
      <c r="C5029" s="4" t="s">
        <v>551</v>
      </c>
      <c r="D5029" s="4">
        <v>20</v>
      </c>
      <c r="E5029" s="4" t="s">
        <v>41412</v>
      </c>
      <c r="F5029" s="4">
        <v>0.100358538329601</v>
      </c>
      <c r="G5029" s="4" t="s">
        <v>41413</v>
      </c>
    </row>
    <row r="5030" spans="1:7">
      <c r="A5030" s="4" t="s">
        <v>12158</v>
      </c>
      <c r="B5030" s="4" t="s">
        <v>12159</v>
      </c>
      <c r="C5030" s="4" t="s">
        <v>551</v>
      </c>
      <c r="D5030" s="4">
        <v>20</v>
      </c>
      <c r="E5030" s="4" t="s">
        <v>12160</v>
      </c>
      <c r="F5030" s="4">
        <v>0.100358538329601</v>
      </c>
      <c r="G5030" s="4" t="s">
        <v>12161</v>
      </c>
    </row>
    <row r="5031" spans="1:7">
      <c r="A5031" s="4" t="s">
        <v>7105</v>
      </c>
      <c r="B5031" s="4" t="s">
        <v>7106</v>
      </c>
      <c r="C5031" s="4" t="s">
        <v>551</v>
      </c>
      <c r="D5031" s="4">
        <v>20</v>
      </c>
      <c r="E5031" s="4" t="s">
        <v>7107</v>
      </c>
      <c r="F5031" s="4">
        <v>0.100358538329601</v>
      </c>
      <c r="G5031" s="4" t="s">
        <v>7108</v>
      </c>
    </row>
    <row r="5032" spans="1:7">
      <c r="A5032" s="4" t="s">
        <v>4588</v>
      </c>
      <c r="B5032" s="4" t="s">
        <v>4589</v>
      </c>
      <c r="C5032" s="4" t="s">
        <v>551</v>
      </c>
      <c r="D5032" s="4">
        <v>20</v>
      </c>
      <c r="E5032" s="4" t="s">
        <v>4590</v>
      </c>
      <c r="F5032" s="4">
        <v>0.100358538329601</v>
      </c>
      <c r="G5032" s="4" t="s">
        <v>4591</v>
      </c>
    </row>
    <row r="5033" spans="1:7">
      <c r="A5033" s="4" t="s">
        <v>56315</v>
      </c>
      <c r="B5033" s="4" t="s">
        <v>56316</v>
      </c>
      <c r="C5033" s="4" t="s">
        <v>551</v>
      </c>
      <c r="D5033" s="4">
        <v>20</v>
      </c>
      <c r="E5033" s="4" t="s">
        <v>56317</v>
      </c>
      <c r="F5033" s="4">
        <v>0.100358538329601</v>
      </c>
      <c r="G5033" s="4" t="s">
        <v>56318</v>
      </c>
    </row>
    <row r="5034" spans="1:7">
      <c r="A5034" s="4" t="s">
        <v>23660</v>
      </c>
      <c r="B5034" s="4" t="s">
        <v>23661</v>
      </c>
      <c r="C5034" s="4" t="s">
        <v>551</v>
      </c>
      <c r="D5034" s="4">
        <v>20</v>
      </c>
      <c r="E5034" s="4" t="s">
        <v>23662</v>
      </c>
      <c r="F5034" s="4">
        <v>0.100358538329601</v>
      </c>
      <c r="G5034" s="4" t="s">
        <v>23663</v>
      </c>
    </row>
    <row r="5035" spans="1:7">
      <c r="A5035" s="4" t="s">
        <v>56319</v>
      </c>
      <c r="B5035" s="4" t="s">
        <v>56320</v>
      </c>
      <c r="C5035" s="4" t="s">
        <v>551</v>
      </c>
      <c r="D5035" s="4">
        <v>20</v>
      </c>
      <c r="E5035" s="4" t="s">
        <v>56321</v>
      </c>
      <c r="F5035" s="4">
        <v>0.100358538329601</v>
      </c>
      <c r="G5035" s="4" t="s">
        <v>56322</v>
      </c>
    </row>
    <row r="5036" spans="1:7">
      <c r="A5036" s="4" t="s">
        <v>21787</v>
      </c>
      <c r="B5036" s="4" t="s">
        <v>21788</v>
      </c>
      <c r="C5036" s="4" t="s">
        <v>551</v>
      </c>
      <c r="D5036" s="4">
        <v>19</v>
      </c>
      <c r="E5036" s="4" t="s">
        <v>21789</v>
      </c>
      <c r="F5036" s="4">
        <v>0.100358538329601</v>
      </c>
      <c r="G5036" s="4" t="s">
        <v>21790</v>
      </c>
    </row>
    <row r="5037" spans="1:7">
      <c r="A5037" s="4" t="s">
        <v>29180</v>
      </c>
      <c r="B5037" s="4" t="s">
        <v>29181</v>
      </c>
      <c r="C5037" s="4" t="s">
        <v>551</v>
      </c>
      <c r="D5037" s="4">
        <v>19</v>
      </c>
      <c r="E5037" s="4" t="s">
        <v>29182</v>
      </c>
      <c r="F5037" s="4">
        <v>0.100358538329601</v>
      </c>
      <c r="G5037" s="4" t="s">
        <v>29183</v>
      </c>
    </row>
    <row r="5038" spans="1:7">
      <c r="A5038" s="4" t="s">
        <v>33026</v>
      </c>
      <c r="B5038" s="4" t="s">
        <v>33027</v>
      </c>
      <c r="C5038" s="4" t="s">
        <v>551</v>
      </c>
      <c r="D5038" s="4">
        <v>19</v>
      </c>
      <c r="E5038" s="4" t="s">
        <v>33028</v>
      </c>
      <c r="F5038" s="4">
        <v>0.100358538329601</v>
      </c>
      <c r="G5038" s="4" t="s">
        <v>33029</v>
      </c>
    </row>
    <row r="5039" spans="1:7">
      <c r="A5039" s="4" t="s">
        <v>38887</v>
      </c>
      <c r="B5039" s="4" t="s">
        <v>38888</v>
      </c>
      <c r="C5039" s="4" t="s">
        <v>551</v>
      </c>
      <c r="D5039" s="4">
        <v>18</v>
      </c>
      <c r="E5039" s="4" t="s">
        <v>38889</v>
      </c>
      <c r="F5039" s="4">
        <v>0.100358538329601</v>
      </c>
      <c r="G5039" s="4" t="s">
        <v>38890</v>
      </c>
    </row>
    <row r="5040" spans="1:7">
      <c r="A5040" s="4" t="s">
        <v>21244</v>
      </c>
      <c r="B5040" s="4" t="s">
        <v>21245</v>
      </c>
      <c r="C5040" s="4" t="s">
        <v>551</v>
      </c>
      <c r="D5040" s="4">
        <v>18</v>
      </c>
      <c r="E5040" s="4" t="s">
        <v>21246</v>
      </c>
      <c r="F5040" s="4">
        <v>0.100358538329601</v>
      </c>
      <c r="G5040" s="4" t="s">
        <v>21247</v>
      </c>
    </row>
    <row r="5041" spans="1:7">
      <c r="A5041" s="4" t="s">
        <v>33680</v>
      </c>
      <c r="B5041" s="4" t="s">
        <v>33681</v>
      </c>
      <c r="C5041" s="4" t="s">
        <v>551</v>
      </c>
      <c r="D5041" s="4">
        <v>18</v>
      </c>
      <c r="E5041" s="4" t="s">
        <v>33682</v>
      </c>
      <c r="F5041" s="4">
        <v>0.100358538329601</v>
      </c>
      <c r="G5041" s="4" t="s">
        <v>33683</v>
      </c>
    </row>
    <row r="5042" spans="1:7">
      <c r="A5042" s="4" t="s">
        <v>49507</v>
      </c>
      <c r="B5042" s="4" t="s">
        <v>49508</v>
      </c>
      <c r="C5042" s="4" t="s">
        <v>551</v>
      </c>
      <c r="D5042" s="4">
        <v>18</v>
      </c>
      <c r="E5042" s="4" t="s">
        <v>49509</v>
      </c>
      <c r="F5042" s="4">
        <v>0.100358538329601</v>
      </c>
      <c r="G5042" s="4" t="s">
        <v>49510</v>
      </c>
    </row>
    <row r="5043" spans="1:7">
      <c r="A5043" s="4" t="s">
        <v>56323</v>
      </c>
      <c r="B5043" s="4" t="s">
        <v>56324</v>
      </c>
      <c r="C5043" s="4" t="s">
        <v>464</v>
      </c>
      <c r="D5043" s="4">
        <v>18</v>
      </c>
      <c r="E5043" s="4" t="s">
        <v>56325</v>
      </c>
      <c r="F5043" s="4">
        <v>0.100358538329601</v>
      </c>
      <c r="G5043" s="4" t="s">
        <v>56326</v>
      </c>
    </row>
    <row r="5044" spans="1:7">
      <c r="A5044" s="4" t="s">
        <v>56327</v>
      </c>
      <c r="B5044" s="4" t="s">
        <v>56328</v>
      </c>
      <c r="C5044" s="4" t="s">
        <v>4103</v>
      </c>
      <c r="D5044" s="4">
        <v>17</v>
      </c>
      <c r="E5044" s="4" t="s">
        <v>56329</v>
      </c>
      <c r="F5044" s="4">
        <v>0.100358538329601</v>
      </c>
      <c r="G5044" s="4" t="s">
        <v>56330</v>
      </c>
    </row>
    <row r="5045" spans="1:7">
      <c r="A5045" s="4" t="s">
        <v>32858</v>
      </c>
      <c r="B5045" s="4" t="s">
        <v>32859</v>
      </c>
      <c r="C5045" s="4" t="s">
        <v>551</v>
      </c>
      <c r="D5045" s="4">
        <v>17</v>
      </c>
      <c r="E5045" s="4" t="s">
        <v>32860</v>
      </c>
      <c r="F5045" s="4">
        <v>0.100358538329601</v>
      </c>
      <c r="G5045" s="4" t="s">
        <v>32861</v>
      </c>
    </row>
    <row r="5046" spans="1:7">
      <c r="A5046" s="4" t="s">
        <v>56331</v>
      </c>
      <c r="B5046" s="4" t="s">
        <v>56332</v>
      </c>
      <c r="C5046" s="4" t="s">
        <v>551</v>
      </c>
      <c r="D5046" s="4">
        <v>17</v>
      </c>
      <c r="E5046" s="4" t="s">
        <v>56333</v>
      </c>
      <c r="F5046" s="4">
        <v>0.100358538329601</v>
      </c>
      <c r="G5046" s="4" t="s">
        <v>56334</v>
      </c>
    </row>
    <row r="5047" spans="1:7">
      <c r="A5047" s="4" t="s">
        <v>52792</v>
      </c>
      <c r="B5047" s="4" t="s">
        <v>52793</v>
      </c>
      <c r="C5047" s="4" t="s">
        <v>551</v>
      </c>
      <c r="D5047" s="4">
        <v>17</v>
      </c>
      <c r="E5047" s="4" t="s">
        <v>52794</v>
      </c>
      <c r="F5047" s="4">
        <v>0.100358538329601</v>
      </c>
      <c r="G5047" s="4" t="s">
        <v>52795</v>
      </c>
    </row>
    <row r="5048" spans="1:7">
      <c r="A5048" s="4" t="s">
        <v>40683</v>
      </c>
      <c r="B5048" s="4" t="s">
        <v>40684</v>
      </c>
      <c r="C5048" s="4" t="s">
        <v>551</v>
      </c>
      <c r="D5048" s="4">
        <v>16</v>
      </c>
      <c r="E5048" s="4" t="s">
        <v>40685</v>
      </c>
      <c r="F5048" s="4">
        <v>0.100358538329601</v>
      </c>
      <c r="G5048" s="4" t="s">
        <v>40686</v>
      </c>
    </row>
    <row r="5049" spans="1:7">
      <c r="A5049" s="4" t="s">
        <v>56335</v>
      </c>
      <c r="B5049" s="4" t="s">
        <v>56336</v>
      </c>
      <c r="C5049" s="4" t="s">
        <v>551</v>
      </c>
      <c r="D5049" s="4">
        <v>15</v>
      </c>
      <c r="E5049" s="4" t="s">
        <v>56337</v>
      </c>
      <c r="F5049" s="4">
        <v>0.100358538329601</v>
      </c>
      <c r="G5049" s="4" t="s">
        <v>56338</v>
      </c>
    </row>
    <row r="5050" spans="1:7">
      <c r="A5050" s="4" t="s">
        <v>56339</v>
      </c>
      <c r="B5050" s="4" t="s">
        <v>56340</v>
      </c>
      <c r="C5050" s="4" t="s">
        <v>551</v>
      </c>
      <c r="D5050" s="4">
        <v>15</v>
      </c>
      <c r="E5050" s="4" t="s">
        <v>56341</v>
      </c>
      <c r="F5050" s="4">
        <v>0.100358538329601</v>
      </c>
      <c r="G5050" s="4" t="s">
        <v>56342</v>
      </c>
    </row>
    <row r="5051" spans="1:7">
      <c r="A5051" s="4" t="s">
        <v>39773</v>
      </c>
      <c r="B5051" s="4" t="s">
        <v>39774</v>
      </c>
      <c r="C5051" s="4" t="s">
        <v>4103</v>
      </c>
      <c r="D5051" s="4">
        <v>14</v>
      </c>
      <c r="E5051" s="4" t="s">
        <v>39775</v>
      </c>
      <c r="F5051" s="4">
        <v>0.100358538329601</v>
      </c>
      <c r="G5051" s="4" t="s">
        <v>39776</v>
      </c>
    </row>
    <row r="5052" spans="1:7">
      <c r="A5052" s="4" t="s">
        <v>1113</v>
      </c>
      <c r="B5052" s="4" t="s">
        <v>1114</v>
      </c>
      <c r="C5052" s="4" t="s">
        <v>464</v>
      </c>
      <c r="D5052" s="4">
        <v>14</v>
      </c>
      <c r="E5052" s="4" t="s">
        <v>1115</v>
      </c>
      <c r="F5052" s="4">
        <v>0.100358538329601</v>
      </c>
      <c r="G5052" s="4" t="s">
        <v>1116</v>
      </c>
    </row>
    <row r="5053" spans="1:7">
      <c r="A5053" s="4" t="s">
        <v>35282</v>
      </c>
      <c r="B5053" s="4" t="s">
        <v>35283</v>
      </c>
      <c r="C5053" s="4" t="s">
        <v>551</v>
      </c>
      <c r="D5053" s="4">
        <v>14</v>
      </c>
      <c r="E5053" s="4" t="s">
        <v>35284</v>
      </c>
      <c r="F5053" s="4">
        <v>0.100358538329601</v>
      </c>
      <c r="G5053" s="4" t="s">
        <v>35285</v>
      </c>
    </row>
    <row r="5054" spans="1:7">
      <c r="A5054" s="4" t="s">
        <v>56343</v>
      </c>
      <c r="B5054" s="4" t="s">
        <v>56344</v>
      </c>
      <c r="C5054" s="4" t="s">
        <v>551</v>
      </c>
      <c r="D5054" s="4">
        <v>14</v>
      </c>
      <c r="E5054" s="4" t="s">
        <v>56345</v>
      </c>
      <c r="F5054" s="4">
        <v>0.100358538329601</v>
      </c>
      <c r="G5054" s="4" t="s">
        <v>56346</v>
      </c>
    </row>
    <row r="5055" spans="1:7">
      <c r="A5055" s="4" t="s">
        <v>56347</v>
      </c>
      <c r="B5055" s="4" t="s">
        <v>56348</v>
      </c>
      <c r="C5055" s="4" t="s">
        <v>551</v>
      </c>
      <c r="D5055" s="4">
        <v>14</v>
      </c>
      <c r="E5055" s="4" t="s">
        <v>56349</v>
      </c>
      <c r="F5055" s="4">
        <v>0.100358538329601</v>
      </c>
      <c r="G5055" s="4" t="s">
        <v>56350</v>
      </c>
    </row>
    <row r="5056" spans="1:7">
      <c r="A5056" s="4" t="s">
        <v>56351</v>
      </c>
      <c r="B5056" s="4" t="s">
        <v>56352</v>
      </c>
      <c r="C5056" s="4" t="s">
        <v>4103</v>
      </c>
      <c r="D5056" s="4">
        <v>13</v>
      </c>
      <c r="E5056" s="4" t="s">
        <v>56353</v>
      </c>
      <c r="F5056" s="4">
        <v>0.100358538329601</v>
      </c>
      <c r="G5056" s="4" t="s">
        <v>56354</v>
      </c>
    </row>
    <row r="5057" spans="1:7">
      <c r="A5057" s="4" t="s">
        <v>56355</v>
      </c>
      <c r="B5057" s="4" t="s">
        <v>56356</v>
      </c>
      <c r="C5057" s="4" t="s">
        <v>551</v>
      </c>
      <c r="D5057" s="4">
        <v>13</v>
      </c>
      <c r="E5057" s="4" t="s">
        <v>56357</v>
      </c>
      <c r="F5057" s="4">
        <v>0.100358538329601</v>
      </c>
      <c r="G5057" s="4" t="s">
        <v>56358</v>
      </c>
    </row>
    <row r="5058" spans="1:7">
      <c r="A5058" s="4" t="s">
        <v>56359</v>
      </c>
      <c r="B5058" s="4" t="s">
        <v>56360</v>
      </c>
      <c r="C5058" s="4" t="s">
        <v>551</v>
      </c>
      <c r="D5058" s="4">
        <v>13</v>
      </c>
      <c r="E5058" s="4" t="s">
        <v>56361</v>
      </c>
      <c r="F5058" s="4">
        <v>0.100358538329601</v>
      </c>
      <c r="G5058" s="4" t="s">
        <v>56362</v>
      </c>
    </row>
    <row r="5059" spans="1:7">
      <c r="A5059" s="4" t="s">
        <v>56363</v>
      </c>
      <c r="B5059" s="4" t="s">
        <v>56364</v>
      </c>
      <c r="C5059" s="4" t="s">
        <v>4103</v>
      </c>
      <c r="D5059" s="4">
        <v>13</v>
      </c>
      <c r="E5059" s="4" t="s">
        <v>56365</v>
      </c>
      <c r="F5059" s="4">
        <v>0.100358538329601</v>
      </c>
      <c r="G5059" s="4" t="s">
        <v>56366</v>
      </c>
    </row>
    <row r="5060" spans="1:7">
      <c r="A5060" s="4" t="s">
        <v>56367</v>
      </c>
      <c r="B5060" s="4" t="s">
        <v>56368</v>
      </c>
      <c r="C5060" s="4" t="s">
        <v>4103</v>
      </c>
      <c r="D5060" s="4">
        <v>12</v>
      </c>
      <c r="E5060" s="4" t="s">
        <v>56369</v>
      </c>
      <c r="F5060" s="4">
        <v>0.100358538329601</v>
      </c>
      <c r="G5060" s="4" t="s">
        <v>56370</v>
      </c>
    </row>
    <row r="5061" spans="1:7">
      <c r="A5061" s="4" t="s">
        <v>56371</v>
      </c>
      <c r="B5061" s="4" t="s">
        <v>56372</v>
      </c>
      <c r="C5061" s="4" t="s">
        <v>4103</v>
      </c>
      <c r="D5061" s="4">
        <v>12</v>
      </c>
      <c r="E5061" s="4" t="s">
        <v>56373</v>
      </c>
      <c r="F5061" s="4">
        <v>0.100358538329601</v>
      </c>
      <c r="G5061" s="4" t="s">
        <v>56374</v>
      </c>
    </row>
    <row r="5062" spans="1:7">
      <c r="A5062" s="4" t="s">
        <v>56375</v>
      </c>
      <c r="B5062" s="4" t="s">
        <v>56376</v>
      </c>
      <c r="C5062" s="4" t="s">
        <v>4103</v>
      </c>
      <c r="D5062" s="4">
        <v>11</v>
      </c>
      <c r="E5062" s="4" t="s">
        <v>56377</v>
      </c>
      <c r="F5062" s="4">
        <v>0.100358538329601</v>
      </c>
      <c r="G5062" s="4" t="s">
        <v>56378</v>
      </c>
    </row>
    <row r="5063" spans="1:7">
      <c r="A5063" s="4" t="s">
        <v>56379</v>
      </c>
      <c r="B5063" s="4" t="s">
        <v>56380</v>
      </c>
      <c r="C5063" s="4" t="s">
        <v>4103</v>
      </c>
      <c r="D5063" s="4">
        <v>10</v>
      </c>
      <c r="E5063" s="4" t="s">
        <v>56381</v>
      </c>
      <c r="F5063" s="4">
        <v>0.100358538329601</v>
      </c>
      <c r="G5063" s="4" t="s">
        <v>56382</v>
      </c>
    </row>
    <row r="5064" spans="1:7">
      <c r="A5064" s="4" t="s">
        <v>56383</v>
      </c>
      <c r="B5064" s="4" t="s">
        <v>56384</v>
      </c>
      <c r="C5064" s="4" t="s">
        <v>4103</v>
      </c>
      <c r="D5064" s="4">
        <v>10</v>
      </c>
      <c r="E5064" s="4" t="s">
        <v>56385</v>
      </c>
      <c r="F5064" s="4">
        <v>0.100358538329601</v>
      </c>
      <c r="G5064" s="4" t="s">
        <v>56386</v>
      </c>
    </row>
    <row r="5065" spans="1:7">
      <c r="A5065" s="4" t="s">
        <v>56387</v>
      </c>
      <c r="B5065" s="4" t="s">
        <v>56388</v>
      </c>
      <c r="C5065" s="4" t="s">
        <v>551</v>
      </c>
      <c r="D5065" s="4">
        <v>10</v>
      </c>
      <c r="E5065" s="4" t="s">
        <v>56389</v>
      </c>
      <c r="F5065" s="4">
        <v>0.100358538329601</v>
      </c>
      <c r="G5065" s="4" t="s">
        <v>56390</v>
      </c>
    </row>
    <row r="5066" spans="1:7">
      <c r="A5066" s="4" t="s">
        <v>56391</v>
      </c>
      <c r="B5066" s="4" t="s">
        <v>56392</v>
      </c>
      <c r="C5066" s="4" t="s">
        <v>4103</v>
      </c>
      <c r="D5066" s="4">
        <v>10</v>
      </c>
      <c r="E5066" s="4" t="s">
        <v>56393</v>
      </c>
      <c r="F5066" s="4">
        <v>0.100358538329601</v>
      </c>
      <c r="G5066" s="4" t="s">
        <v>56394</v>
      </c>
    </row>
    <row r="5067" spans="1:7">
      <c r="A5067" s="4" t="s">
        <v>56395</v>
      </c>
      <c r="B5067" s="4" t="s">
        <v>56396</v>
      </c>
      <c r="C5067" s="4" t="s">
        <v>4103</v>
      </c>
      <c r="D5067" s="4">
        <v>10</v>
      </c>
      <c r="E5067" s="4" t="s">
        <v>56397</v>
      </c>
      <c r="F5067" s="4">
        <v>0.100358538329601</v>
      </c>
      <c r="G5067" s="4" t="s">
        <v>56398</v>
      </c>
    </row>
    <row r="5068" spans="1:7">
      <c r="A5068" s="4" t="s">
        <v>56399</v>
      </c>
      <c r="B5068" s="4" t="s">
        <v>56400</v>
      </c>
      <c r="C5068" s="4" t="s">
        <v>4103</v>
      </c>
      <c r="D5068" s="4">
        <v>10</v>
      </c>
      <c r="E5068" s="4" t="s">
        <v>56401</v>
      </c>
      <c r="F5068" s="4">
        <v>0.100358538329601</v>
      </c>
      <c r="G5068" s="4" t="s">
        <v>56402</v>
      </c>
    </row>
    <row r="5069" spans="1:7">
      <c r="A5069" s="4" t="s">
        <v>56403</v>
      </c>
      <c r="B5069" s="4" t="s">
        <v>56404</v>
      </c>
      <c r="C5069" s="4" t="s">
        <v>4103</v>
      </c>
      <c r="D5069" s="4">
        <v>9</v>
      </c>
      <c r="E5069" s="4" t="s">
        <v>56405</v>
      </c>
      <c r="F5069" s="4">
        <v>0.100358538329601</v>
      </c>
      <c r="G5069" s="4" t="s">
        <v>56406</v>
      </c>
    </row>
    <row r="5070" spans="1:7">
      <c r="A5070" s="4" t="s">
        <v>56407</v>
      </c>
      <c r="B5070" s="4" t="s">
        <v>56408</v>
      </c>
      <c r="C5070" s="4" t="s">
        <v>4103</v>
      </c>
      <c r="D5070" s="4">
        <v>9</v>
      </c>
      <c r="E5070" s="4" t="s">
        <v>56409</v>
      </c>
      <c r="F5070" s="4">
        <v>0.100358538329601</v>
      </c>
      <c r="G5070" s="4" t="s">
        <v>56410</v>
      </c>
    </row>
    <row r="5071" spans="1:7">
      <c r="A5071" s="4" t="s">
        <v>56411</v>
      </c>
      <c r="B5071" s="4" t="s">
        <v>56412</v>
      </c>
      <c r="C5071" s="4" t="s">
        <v>4103</v>
      </c>
      <c r="D5071" s="4">
        <v>9</v>
      </c>
      <c r="E5071" s="4" t="s">
        <v>56413</v>
      </c>
      <c r="F5071" s="4">
        <v>0.100358538329601</v>
      </c>
      <c r="G5071" s="4" t="s">
        <v>56414</v>
      </c>
    </row>
    <row r="5072" spans="1:7">
      <c r="A5072" s="4" t="s">
        <v>56415</v>
      </c>
      <c r="B5072" s="4" t="s">
        <v>56416</v>
      </c>
      <c r="C5072" s="4" t="s">
        <v>4103</v>
      </c>
      <c r="D5072" s="4">
        <v>9</v>
      </c>
      <c r="E5072" s="4" t="s">
        <v>56417</v>
      </c>
      <c r="F5072" s="4">
        <v>0.100358538329601</v>
      </c>
      <c r="G5072" s="4" t="s">
        <v>56418</v>
      </c>
    </row>
    <row r="5073" spans="1:7">
      <c r="A5073" s="4" t="s">
        <v>56419</v>
      </c>
      <c r="B5073" s="4" t="s">
        <v>56420</v>
      </c>
      <c r="C5073" s="4" t="s">
        <v>4103</v>
      </c>
      <c r="D5073" s="4">
        <v>9</v>
      </c>
      <c r="E5073" s="4" t="s">
        <v>56421</v>
      </c>
      <c r="F5073" s="4">
        <v>0.100358538329601</v>
      </c>
      <c r="G5073" s="4" t="s">
        <v>56422</v>
      </c>
    </row>
    <row r="5074" spans="1:7">
      <c r="A5074" s="4" t="s">
        <v>56423</v>
      </c>
      <c r="B5074" s="4" t="s">
        <v>56424</v>
      </c>
      <c r="C5074" s="4" t="s">
        <v>4103</v>
      </c>
      <c r="D5074" s="4">
        <v>9</v>
      </c>
      <c r="E5074" s="4" t="s">
        <v>56425</v>
      </c>
      <c r="F5074" s="4">
        <v>0.100358538329601</v>
      </c>
      <c r="G5074" s="4" t="s">
        <v>56426</v>
      </c>
    </row>
    <row r="5075" spans="1:7">
      <c r="A5075" s="4" t="s">
        <v>56427</v>
      </c>
      <c r="B5075" s="4" t="s">
        <v>56428</v>
      </c>
      <c r="C5075" s="4" t="s">
        <v>4103</v>
      </c>
      <c r="D5075" s="4">
        <v>9</v>
      </c>
      <c r="E5075" s="4" t="s">
        <v>56429</v>
      </c>
      <c r="F5075" s="4">
        <v>0.100358538329601</v>
      </c>
      <c r="G5075" s="4" t="s">
        <v>56430</v>
      </c>
    </row>
    <row r="5076" spans="1:7">
      <c r="A5076" s="4" t="s">
        <v>56431</v>
      </c>
      <c r="B5076" s="4" t="s">
        <v>56432</v>
      </c>
      <c r="C5076" s="4" t="s">
        <v>4103</v>
      </c>
      <c r="D5076" s="4">
        <v>9</v>
      </c>
      <c r="E5076" s="4" t="s">
        <v>56433</v>
      </c>
      <c r="F5076" s="4">
        <v>0.100358538329601</v>
      </c>
      <c r="G5076" s="4" t="s">
        <v>56434</v>
      </c>
    </row>
    <row r="5077" spans="1:7">
      <c r="A5077" s="4" t="s">
        <v>56435</v>
      </c>
      <c r="B5077" s="4" t="s">
        <v>56436</v>
      </c>
      <c r="C5077" s="4" t="s">
        <v>4103</v>
      </c>
      <c r="D5077" s="4">
        <v>9</v>
      </c>
      <c r="E5077" s="4" t="s">
        <v>56437</v>
      </c>
      <c r="F5077" s="4">
        <v>0.100358538329601</v>
      </c>
      <c r="G5077" s="4" t="s">
        <v>56438</v>
      </c>
    </row>
    <row r="5078" spans="1:7">
      <c r="A5078" s="4" t="s">
        <v>56439</v>
      </c>
      <c r="B5078" s="4" t="s">
        <v>56440</v>
      </c>
      <c r="C5078" s="4" t="s">
        <v>4103</v>
      </c>
      <c r="D5078" s="4">
        <v>9</v>
      </c>
      <c r="E5078" s="4" t="s">
        <v>56441</v>
      </c>
      <c r="F5078" s="4">
        <v>0.100358538329601</v>
      </c>
      <c r="G5078" s="4" t="s">
        <v>56442</v>
      </c>
    </row>
    <row r="5079" spans="1:7">
      <c r="A5079" s="4" t="s">
        <v>56443</v>
      </c>
      <c r="B5079" s="4" t="s">
        <v>56444</v>
      </c>
      <c r="C5079" s="4" t="s">
        <v>4103</v>
      </c>
      <c r="D5079" s="4">
        <v>9</v>
      </c>
      <c r="E5079" s="4" t="s">
        <v>56445</v>
      </c>
      <c r="F5079" s="4">
        <v>0.100358538329601</v>
      </c>
      <c r="G5079" s="4" t="s">
        <v>56446</v>
      </c>
    </row>
    <row r="5080" spans="1:7">
      <c r="A5080" s="4" t="s">
        <v>56447</v>
      </c>
      <c r="B5080" s="4" t="s">
        <v>56448</v>
      </c>
      <c r="C5080" s="4" t="s">
        <v>4103</v>
      </c>
      <c r="D5080" s="4">
        <v>9</v>
      </c>
      <c r="E5080" s="4" t="s">
        <v>56449</v>
      </c>
      <c r="F5080" s="4">
        <v>0.100358538329601</v>
      </c>
      <c r="G5080" s="4" t="s">
        <v>56450</v>
      </c>
    </row>
    <row r="5081" spans="1:7">
      <c r="A5081" s="4" t="s">
        <v>56451</v>
      </c>
      <c r="B5081" s="4" t="s">
        <v>56452</v>
      </c>
      <c r="C5081" s="4" t="s">
        <v>4103</v>
      </c>
      <c r="D5081" s="4">
        <v>9</v>
      </c>
      <c r="E5081" s="4" t="s">
        <v>56453</v>
      </c>
      <c r="F5081" s="4">
        <v>0.100358538329601</v>
      </c>
      <c r="G5081" s="4" t="s">
        <v>56454</v>
      </c>
    </row>
    <row r="5082" spans="1:7">
      <c r="A5082" s="4" t="s">
        <v>56455</v>
      </c>
      <c r="B5082" s="4" t="s">
        <v>56456</v>
      </c>
      <c r="C5082" s="4" t="s">
        <v>4103</v>
      </c>
      <c r="D5082" s="4">
        <v>9</v>
      </c>
      <c r="E5082" s="4" t="s">
        <v>56457</v>
      </c>
      <c r="F5082" s="4">
        <v>0.100358538329601</v>
      </c>
      <c r="G5082" s="4" t="s">
        <v>56458</v>
      </c>
    </row>
    <row r="5083" spans="1:7">
      <c r="A5083" s="4" t="s">
        <v>56459</v>
      </c>
      <c r="B5083" s="4" t="s">
        <v>56460</v>
      </c>
      <c r="C5083" s="4" t="s">
        <v>4103</v>
      </c>
      <c r="D5083" s="4">
        <v>9</v>
      </c>
      <c r="E5083" s="4" t="s">
        <v>56461</v>
      </c>
      <c r="F5083" s="4">
        <v>0.100358538329601</v>
      </c>
      <c r="G5083" s="4" t="s">
        <v>56462</v>
      </c>
    </row>
    <row r="5084" spans="1:7">
      <c r="A5084" s="4" t="s">
        <v>56463</v>
      </c>
      <c r="B5084" s="4" t="s">
        <v>56464</v>
      </c>
      <c r="C5084" s="4" t="s">
        <v>4103</v>
      </c>
      <c r="D5084" s="4">
        <v>9</v>
      </c>
      <c r="E5084" s="4" t="s">
        <v>56465</v>
      </c>
      <c r="F5084" s="4">
        <v>0.100358538329601</v>
      </c>
      <c r="G5084" s="4" t="s">
        <v>56466</v>
      </c>
    </row>
    <row r="5085" spans="1:7">
      <c r="A5085" s="4" t="s">
        <v>56467</v>
      </c>
      <c r="B5085" s="4" t="s">
        <v>56468</v>
      </c>
      <c r="C5085" s="4" t="s">
        <v>4103</v>
      </c>
      <c r="D5085" s="4">
        <v>9</v>
      </c>
      <c r="E5085" s="4" t="s">
        <v>56469</v>
      </c>
      <c r="F5085" s="4">
        <v>0.100358538329601</v>
      </c>
      <c r="G5085" s="4" t="s">
        <v>56470</v>
      </c>
    </row>
    <row r="5086" spans="1:7">
      <c r="A5086" s="4" t="s">
        <v>56471</v>
      </c>
      <c r="B5086" s="4" t="s">
        <v>56472</v>
      </c>
      <c r="C5086" s="4" t="s">
        <v>4103</v>
      </c>
      <c r="D5086" s="4">
        <v>9</v>
      </c>
      <c r="E5086" s="4" t="s">
        <v>56473</v>
      </c>
      <c r="F5086" s="4">
        <v>0.100358538329601</v>
      </c>
      <c r="G5086" s="4" t="s">
        <v>56474</v>
      </c>
    </row>
    <row r="5087" spans="1:7">
      <c r="A5087" s="4" t="s">
        <v>56475</v>
      </c>
      <c r="B5087" s="4" t="s">
        <v>56476</v>
      </c>
      <c r="C5087" s="4" t="s">
        <v>4103</v>
      </c>
      <c r="D5087" s="4">
        <v>9</v>
      </c>
      <c r="E5087" s="4" t="s">
        <v>56477</v>
      </c>
      <c r="F5087" s="4">
        <v>0.100358538329601</v>
      </c>
      <c r="G5087" s="4" t="s">
        <v>56478</v>
      </c>
    </row>
    <row r="5088" spans="1:7">
      <c r="A5088" s="4" t="s">
        <v>56479</v>
      </c>
      <c r="B5088" s="4" t="s">
        <v>56480</v>
      </c>
      <c r="C5088" s="4" t="s">
        <v>4103</v>
      </c>
      <c r="D5088" s="4">
        <v>9</v>
      </c>
      <c r="E5088" s="4" t="s">
        <v>56481</v>
      </c>
      <c r="F5088" s="4">
        <v>0.100358538329601</v>
      </c>
      <c r="G5088" s="4" t="s">
        <v>56482</v>
      </c>
    </row>
    <row r="5089" spans="1:7">
      <c r="A5089" s="4" t="s">
        <v>37788</v>
      </c>
      <c r="B5089" s="4" t="s">
        <v>37789</v>
      </c>
      <c r="C5089" s="4" t="s">
        <v>4103</v>
      </c>
      <c r="D5089" s="4">
        <v>9</v>
      </c>
      <c r="E5089" s="4" t="s">
        <v>37790</v>
      </c>
      <c r="F5089" s="4">
        <v>0.100358538329601</v>
      </c>
      <c r="G5089" s="4" t="s">
        <v>37791</v>
      </c>
    </row>
    <row r="5090" spans="1:7">
      <c r="A5090" s="4" t="s">
        <v>56483</v>
      </c>
      <c r="B5090" s="4" t="s">
        <v>56484</v>
      </c>
      <c r="C5090" s="4" t="s">
        <v>4103</v>
      </c>
      <c r="D5090" s="4">
        <v>9</v>
      </c>
      <c r="E5090" s="4" t="s">
        <v>56485</v>
      </c>
      <c r="F5090" s="4">
        <v>0.100358538329601</v>
      </c>
      <c r="G5090" s="4" t="s">
        <v>56486</v>
      </c>
    </row>
    <row r="5091" spans="1:7">
      <c r="A5091" s="4" t="s">
        <v>56487</v>
      </c>
      <c r="B5091" s="4" t="s">
        <v>56488</v>
      </c>
      <c r="C5091" s="4" t="s">
        <v>4103</v>
      </c>
      <c r="D5091" s="4">
        <v>9</v>
      </c>
      <c r="E5091" s="4" t="s">
        <v>56489</v>
      </c>
      <c r="F5091" s="4">
        <v>0.100358538329601</v>
      </c>
      <c r="G5091" s="4" t="s">
        <v>56490</v>
      </c>
    </row>
    <row r="5092" spans="1:7">
      <c r="A5092" s="4" t="s">
        <v>56491</v>
      </c>
      <c r="B5092" s="4" t="s">
        <v>56492</v>
      </c>
      <c r="C5092" s="4" t="s">
        <v>4103</v>
      </c>
      <c r="D5092" s="4">
        <v>8</v>
      </c>
      <c r="E5092" s="4" t="s">
        <v>56493</v>
      </c>
      <c r="F5092" s="4">
        <v>0.100358538329601</v>
      </c>
      <c r="G5092" s="4" t="s">
        <v>56494</v>
      </c>
    </row>
    <row r="5093" spans="1:7">
      <c r="A5093" s="4" t="s">
        <v>56495</v>
      </c>
      <c r="B5093" s="4" t="s">
        <v>56496</v>
      </c>
      <c r="C5093" s="4" t="s">
        <v>4103</v>
      </c>
      <c r="D5093" s="4">
        <v>8</v>
      </c>
      <c r="E5093" s="4" t="s">
        <v>56497</v>
      </c>
      <c r="F5093" s="4">
        <v>0.100358538329601</v>
      </c>
      <c r="G5093" s="4" t="s">
        <v>56498</v>
      </c>
    </row>
    <row r="5094" spans="1:7">
      <c r="A5094" s="4" t="s">
        <v>56499</v>
      </c>
      <c r="B5094" s="4" t="s">
        <v>56500</v>
      </c>
      <c r="C5094" s="4" t="s">
        <v>4103</v>
      </c>
      <c r="D5094" s="4">
        <v>8</v>
      </c>
      <c r="E5094" s="4" t="s">
        <v>56501</v>
      </c>
      <c r="F5094" s="4">
        <v>0.100358538329601</v>
      </c>
      <c r="G5094" s="4" t="s">
        <v>56502</v>
      </c>
    </row>
    <row r="5095" spans="1:7">
      <c r="A5095" s="4" t="s">
        <v>56503</v>
      </c>
      <c r="B5095" s="4" t="s">
        <v>56504</v>
      </c>
      <c r="C5095" s="4" t="s">
        <v>4103</v>
      </c>
      <c r="D5095" s="4">
        <v>8</v>
      </c>
      <c r="E5095" s="4" t="s">
        <v>56505</v>
      </c>
      <c r="F5095" s="4">
        <v>0.100358538329601</v>
      </c>
      <c r="G5095" s="4" t="s">
        <v>56506</v>
      </c>
    </row>
    <row r="5096" spans="1:7">
      <c r="A5096" s="4" t="s">
        <v>37300</v>
      </c>
      <c r="B5096" s="4" t="s">
        <v>37301</v>
      </c>
      <c r="C5096" s="4" t="s">
        <v>4103</v>
      </c>
      <c r="D5096" s="4">
        <v>8</v>
      </c>
      <c r="E5096" s="4" t="s">
        <v>37302</v>
      </c>
      <c r="F5096" s="4">
        <v>0.100358538329601</v>
      </c>
      <c r="G5096" s="4" t="s">
        <v>37303</v>
      </c>
    </row>
    <row r="5097" spans="1:7">
      <c r="A5097" s="4" t="s">
        <v>56507</v>
      </c>
      <c r="B5097" s="4" t="s">
        <v>56508</v>
      </c>
      <c r="C5097" s="4" t="s">
        <v>4103</v>
      </c>
      <c r="D5097" s="4">
        <v>8</v>
      </c>
      <c r="E5097" s="4" t="s">
        <v>56509</v>
      </c>
      <c r="F5097" s="4">
        <v>0.100358538329601</v>
      </c>
      <c r="G5097" s="4" t="s">
        <v>56510</v>
      </c>
    </row>
    <row r="5098" spans="1:7">
      <c r="A5098" s="4" t="s">
        <v>56511</v>
      </c>
      <c r="B5098" s="4" t="s">
        <v>56512</v>
      </c>
      <c r="C5098" s="4" t="s">
        <v>4103</v>
      </c>
      <c r="D5098" s="4">
        <v>8</v>
      </c>
      <c r="E5098" s="4" t="s">
        <v>56513</v>
      </c>
      <c r="F5098" s="4">
        <v>0.100358538329601</v>
      </c>
      <c r="G5098" s="4" t="s">
        <v>56514</v>
      </c>
    </row>
    <row r="5099" spans="1:7">
      <c r="A5099" s="4" t="s">
        <v>56515</v>
      </c>
      <c r="B5099" s="4" t="s">
        <v>56516</v>
      </c>
      <c r="C5099" s="4" t="s">
        <v>4103</v>
      </c>
      <c r="D5099" s="4">
        <v>8</v>
      </c>
      <c r="E5099" s="4" t="s">
        <v>56517</v>
      </c>
      <c r="F5099" s="4">
        <v>0.100358538329601</v>
      </c>
      <c r="G5099" s="4" t="s">
        <v>56518</v>
      </c>
    </row>
    <row r="5100" spans="1:7">
      <c r="A5100" s="4" t="s">
        <v>56519</v>
      </c>
      <c r="B5100" s="4" t="s">
        <v>56520</v>
      </c>
      <c r="C5100" s="4" t="s">
        <v>4103</v>
      </c>
      <c r="D5100" s="4">
        <v>8</v>
      </c>
      <c r="E5100" s="4" t="s">
        <v>56521</v>
      </c>
      <c r="F5100" s="4">
        <v>0.100358538329601</v>
      </c>
      <c r="G5100" s="4" t="s">
        <v>56522</v>
      </c>
    </row>
    <row r="5101" spans="1:7">
      <c r="A5101" s="4" t="s">
        <v>56523</v>
      </c>
      <c r="B5101" s="4" t="s">
        <v>56524</v>
      </c>
      <c r="C5101" s="4" t="s">
        <v>4103</v>
      </c>
      <c r="D5101" s="4">
        <v>8</v>
      </c>
      <c r="E5101" s="4" t="s">
        <v>56525</v>
      </c>
      <c r="F5101" s="4">
        <v>0.100358538329601</v>
      </c>
      <c r="G5101" s="4" t="s">
        <v>56526</v>
      </c>
    </row>
    <row r="5102" spans="1:7">
      <c r="A5102" s="4" t="s">
        <v>56527</v>
      </c>
      <c r="B5102" s="4" t="s">
        <v>56528</v>
      </c>
      <c r="C5102" s="4" t="s">
        <v>4103</v>
      </c>
      <c r="D5102" s="4">
        <v>8</v>
      </c>
      <c r="E5102" s="4" t="s">
        <v>56529</v>
      </c>
      <c r="F5102" s="4">
        <v>0.100358538329601</v>
      </c>
      <c r="G5102" s="4" t="s">
        <v>56530</v>
      </c>
    </row>
    <row r="5103" spans="1:7">
      <c r="A5103" s="4" t="s">
        <v>56531</v>
      </c>
      <c r="B5103" s="4" t="s">
        <v>56532</v>
      </c>
      <c r="C5103" s="4" t="s">
        <v>4103</v>
      </c>
      <c r="D5103" s="4">
        <v>8</v>
      </c>
      <c r="E5103" s="4" t="s">
        <v>56533</v>
      </c>
      <c r="F5103" s="4">
        <v>0.100358538329601</v>
      </c>
      <c r="G5103" s="4" t="s">
        <v>56534</v>
      </c>
    </row>
    <row r="5104" spans="1:7">
      <c r="A5104" s="4" t="s">
        <v>56535</v>
      </c>
      <c r="B5104" s="4" t="s">
        <v>56536</v>
      </c>
      <c r="C5104" s="4" t="s">
        <v>4103</v>
      </c>
      <c r="D5104" s="4">
        <v>8</v>
      </c>
      <c r="E5104" s="4" t="s">
        <v>56537</v>
      </c>
      <c r="F5104" s="4">
        <v>0.100358538329601</v>
      </c>
      <c r="G5104" s="4" t="s">
        <v>56538</v>
      </c>
    </row>
    <row r="5105" spans="1:7">
      <c r="A5105" s="4" t="s">
        <v>56539</v>
      </c>
      <c r="B5105" s="4" t="s">
        <v>56540</v>
      </c>
      <c r="C5105" s="4" t="s">
        <v>4103</v>
      </c>
      <c r="D5105" s="4">
        <v>8</v>
      </c>
      <c r="E5105" s="4" t="s">
        <v>56541</v>
      </c>
      <c r="F5105" s="4">
        <v>0.100358538329601</v>
      </c>
      <c r="G5105" s="4" t="s">
        <v>56542</v>
      </c>
    </row>
    <row r="5106" spans="1:7">
      <c r="A5106" s="4" t="s">
        <v>56543</v>
      </c>
      <c r="B5106" s="4" t="s">
        <v>56544</v>
      </c>
      <c r="C5106" s="4" t="s">
        <v>4103</v>
      </c>
      <c r="D5106" s="4">
        <v>8</v>
      </c>
      <c r="E5106" s="4" t="s">
        <v>56545</v>
      </c>
      <c r="F5106" s="4">
        <v>0.100358538329601</v>
      </c>
      <c r="G5106" s="4" t="s">
        <v>56546</v>
      </c>
    </row>
    <row r="5107" spans="1:7">
      <c r="A5107" s="4" t="s">
        <v>56547</v>
      </c>
      <c r="B5107" s="4" t="s">
        <v>56548</v>
      </c>
      <c r="C5107" s="4" t="s">
        <v>4103</v>
      </c>
      <c r="D5107" s="4">
        <v>8</v>
      </c>
      <c r="E5107" s="4" t="s">
        <v>56549</v>
      </c>
      <c r="F5107" s="4">
        <v>0.100358538329601</v>
      </c>
      <c r="G5107" s="4" t="s">
        <v>56550</v>
      </c>
    </row>
    <row r="5108" spans="1:7">
      <c r="A5108" s="4" t="s">
        <v>56551</v>
      </c>
      <c r="B5108" s="4" t="s">
        <v>56552</v>
      </c>
      <c r="C5108" s="4" t="s">
        <v>4103</v>
      </c>
      <c r="D5108" s="4">
        <v>8</v>
      </c>
      <c r="E5108" s="4" t="s">
        <v>56553</v>
      </c>
      <c r="F5108" s="4">
        <v>0.100358538329601</v>
      </c>
      <c r="G5108" s="4" t="s">
        <v>56554</v>
      </c>
    </row>
    <row r="5109" spans="1:7">
      <c r="A5109" s="4" t="s">
        <v>56555</v>
      </c>
      <c r="B5109" s="4" t="s">
        <v>56556</v>
      </c>
      <c r="C5109" s="4" t="s">
        <v>4103</v>
      </c>
      <c r="D5109" s="4">
        <v>8</v>
      </c>
      <c r="E5109" s="4" t="s">
        <v>56557</v>
      </c>
      <c r="F5109" s="4">
        <v>0.100358538329601</v>
      </c>
      <c r="G5109" s="4" t="s">
        <v>56558</v>
      </c>
    </row>
    <row r="5110" spans="1:7">
      <c r="A5110" s="4" t="s">
        <v>56559</v>
      </c>
      <c r="B5110" s="4" t="s">
        <v>56560</v>
      </c>
      <c r="C5110" s="4" t="s">
        <v>4103</v>
      </c>
      <c r="D5110" s="4">
        <v>8</v>
      </c>
      <c r="E5110" s="4" t="s">
        <v>56561</v>
      </c>
      <c r="F5110" s="4">
        <v>0.100358538329601</v>
      </c>
      <c r="G5110" s="4" t="s">
        <v>56562</v>
      </c>
    </row>
    <row r="5111" spans="1:7">
      <c r="A5111" s="4" t="s">
        <v>56563</v>
      </c>
      <c r="B5111" s="4" t="s">
        <v>56564</v>
      </c>
      <c r="C5111" s="4" t="s">
        <v>4103</v>
      </c>
      <c r="D5111" s="4">
        <v>8</v>
      </c>
      <c r="E5111" s="4" t="s">
        <v>56565</v>
      </c>
      <c r="F5111" s="4">
        <v>0.100358538329601</v>
      </c>
      <c r="G5111" s="4" t="s">
        <v>56566</v>
      </c>
    </row>
    <row r="5112" spans="1:7">
      <c r="A5112" s="4" t="s">
        <v>56567</v>
      </c>
      <c r="B5112" s="4" t="s">
        <v>56568</v>
      </c>
      <c r="C5112" s="4" t="s">
        <v>4103</v>
      </c>
      <c r="D5112" s="4">
        <v>8</v>
      </c>
      <c r="E5112" s="4" t="s">
        <v>56569</v>
      </c>
      <c r="F5112" s="4">
        <v>0.100358538329601</v>
      </c>
      <c r="G5112" s="4" t="s">
        <v>56570</v>
      </c>
    </row>
    <row r="5113" spans="1:7">
      <c r="A5113" s="4" t="s">
        <v>56571</v>
      </c>
      <c r="B5113" s="4" t="s">
        <v>56572</v>
      </c>
      <c r="C5113" s="4" t="s">
        <v>4103</v>
      </c>
      <c r="D5113" s="4">
        <v>8</v>
      </c>
      <c r="E5113" s="4" t="s">
        <v>56573</v>
      </c>
      <c r="F5113" s="4">
        <v>0.100358538329601</v>
      </c>
      <c r="G5113" s="4" t="s">
        <v>56574</v>
      </c>
    </row>
    <row r="5114" spans="1:7">
      <c r="A5114" s="4" t="s">
        <v>56575</v>
      </c>
      <c r="B5114" s="4" t="s">
        <v>56576</v>
      </c>
      <c r="C5114" s="4" t="s">
        <v>4103</v>
      </c>
      <c r="D5114" s="4">
        <v>8</v>
      </c>
      <c r="E5114" s="4" t="s">
        <v>56577</v>
      </c>
      <c r="F5114" s="4">
        <v>0.100358538329601</v>
      </c>
      <c r="G5114" s="4" t="s">
        <v>56578</v>
      </c>
    </row>
    <row r="5115" spans="1:7">
      <c r="A5115" s="4" t="s">
        <v>56579</v>
      </c>
      <c r="B5115" s="4" t="s">
        <v>56580</v>
      </c>
      <c r="C5115" s="4" t="s">
        <v>4103</v>
      </c>
      <c r="D5115" s="4">
        <v>8</v>
      </c>
      <c r="E5115" s="4" t="s">
        <v>56581</v>
      </c>
      <c r="F5115" s="4">
        <v>0.100358538329601</v>
      </c>
      <c r="G5115" s="4" t="s">
        <v>56582</v>
      </c>
    </row>
    <row r="5116" spans="1:7">
      <c r="A5116" s="4" t="s">
        <v>56583</v>
      </c>
      <c r="B5116" s="4" t="s">
        <v>56584</v>
      </c>
      <c r="C5116" s="4" t="s">
        <v>4103</v>
      </c>
      <c r="D5116" s="4">
        <v>8</v>
      </c>
      <c r="E5116" s="4" t="s">
        <v>56585</v>
      </c>
      <c r="F5116" s="4">
        <v>0.100358538329601</v>
      </c>
      <c r="G5116" s="4" t="s">
        <v>56586</v>
      </c>
    </row>
    <row r="5117" spans="1:7">
      <c r="A5117" s="4" t="s">
        <v>56587</v>
      </c>
      <c r="B5117" s="4" t="s">
        <v>56588</v>
      </c>
      <c r="C5117" s="4" t="s">
        <v>4103</v>
      </c>
      <c r="D5117" s="4">
        <v>8</v>
      </c>
      <c r="E5117" s="4" t="s">
        <v>56589</v>
      </c>
      <c r="F5117" s="4">
        <v>0.100358538329601</v>
      </c>
      <c r="G5117" s="4" t="s">
        <v>56590</v>
      </c>
    </row>
    <row r="5118" spans="1:7">
      <c r="A5118" s="4" t="s">
        <v>56591</v>
      </c>
      <c r="B5118" s="4" t="s">
        <v>56592</v>
      </c>
      <c r="C5118" s="4" t="s">
        <v>4103</v>
      </c>
      <c r="D5118" s="4">
        <v>8</v>
      </c>
      <c r="E5118" s="4" t="s">
        <v>56593</v>
      </c>
      <c r="F5118" s="4">
        <v>0.100358538329601</v>
      </c>
      <c r="G5118" s="4" t="s">
        <v>56594</v>
      </c>
    </row>
    <row r="5119" spans="1:7">
      <c r="A5119" s="4" t="s">
        <v>56595</v>
      </c>
      <c r="B5119" s="4" t="s">
        <v>56596</v>
      </c>
      <c r="C5119" s="4" t="s">
        <v>4103</v>
      </c>
      <c r="D5119" s="4">
        <v>8</v>
      </c>
      <c r="E5119" s="4" t="s">
        <v>56597</v>
      </c>
      <c r="F5119" s="4">
        <v>0.100358538329601</v>
      </c>
      <c r="G5119" s="4" t="s">
        <v>56598</v>
      </c>
    </row>
    <row r="5120" spans="1:7">
      <c r="A5120" s="4" t="s">
        <v>56599</v>
      </c>
      <c r="B5120" s="4" t="s">
        <v>56600</v>
      </c>
      <c r="C5120" s="4" t="s">
        <v>4103</v>
      </c>
      <c r="D5120" s="4">
        <v>8</v>
      </c>
      <c r="E5120" s="4" t="s">
        <v>56601</v>
      </c>
      <c r="F5120" s="4">
        <v>0.100358538329601</v>
      </c>
      <c r="G5120" s="4" t="s">
        <v>56602</v>
      </c>
    </row>
    <row r="5121" spans="1:7">
      <c r="A5121" s="4" t="s">
        <v>56603</v>
      </c>
      <c r="B5121" s="4" t="s">
        <v>56604</v>
      </c>
      <c r="C5121" s="4" t="s">
        <v>4103</v>
      </c>
      <c r="D5121" s="4">
        <v>8</v>
      </c>
      <c r="E5121" s="4" t="s">
        <v>56605</v>
      </c>
      <c r="F5121" s="4">
        <v>0.100358538329601</v>
      </c>
      <c r="G5121" s="4" t="s">
        <v>56606</v>
      </c>
    </row>
    <row r="5122" spans="1:7">
      <c r="A5122" s="4" t="s">
        <v>56607</v>
      </c>
      <c r="B5122" s="4" t="s">
        <v>56608</v>
      </c>
      <c r="C5122" s="4" t="s">
        <v>4103</v>
      </c>
      <c r="D5122" s="4">
        <v>7</v>
      </c>
      <c r="E5122" s="4" t="s">
        <v>56609</v>
      </c>
      <c r="F5122" s="4">
        <v>0.100358538329601</v>
      </c>
      <c r="G5122" s="4" t="s">
        <v>56610</v>
      </c>
    </row>
    <row r="5123" spans="1:7">
      <c r="A5123" s="4" t="s">
        <v>56611</v>
      </c>
      <c r="B5123" s="4" t="s">
        <v>56612</v>
      </c>
      <c r="C5123" s="4" t="s">
        <v>4103</v>
      </c>
      <c r="D5123" s="4">
        <v>7</v>
      </c>
      <c r="E5123" s="4" t="s">
        <v>56613</v>
      </c>
      <c r="F5123" s="4">
        <v>0.100358538329601</v>
      </c>
      <c r="G5123" s="4" t="s">
        <v>56614</v>
      </c>
    </row>
    <row r="5124" spans="1:7">
      <c r="A5124" s="4" t="s">
        <v>56615</v>
      </c>
      <c r="B5124" s="4" t="s">
        <v>56616</v>
      </c>
      <c r="C5124" s="4" t="s">
        <v>4103</v>
      </c>
      <c r="D5124" s="4">
        <v>7</v>
      </c>
      <c r="E5124" s="4" t="s">
        <v>56617</v>
      </c>
      <c r="F5124" s="4">
        <v>0.100358538329601</v>
      </c>
      <c r="G5124" s="4" t="s">
        <v>56618</v>
      </c>
    </row>
    <row r="5125" spans="1:7">
      <c r="A5125" s="4" t="s">
        <v>56619</v>
      </c>
      <c r="B5125" s="4" t="s">
        <v>56620</v>
      </c>
      <c r="C5125" s="4" t="s">
        <v>4103</v>
      </c>
      <c r="D5125" s="4">
        <v>7</v>
      </c>
      <c r="E5125" s="4" t="s">
        <v>56621</v>
      </c>
      <c r="F5125" s="4">
        <v>0.100358538329601</v>
      </c>
      <c r="G5125" s="4" t="s">
        <v>56622</v>
      </c>
    </row>
    <row r="5126" spans="1:7">
      <c r="A5126" s="4" t="s">
        <v>56623</v>
      </c>
      <c r="B5126" s="4" t="s">
        <v>56624</v>
      </c>
      <c r="C5126" s="4" t="s">
        <v>4103</v>
      </c>
      <c r="D5126" s="4">
        <v>7</v>
      </c>
      <c r="E5126" s="4" t="s">
        <v>56625</v>
      </c>
      <c r="F5126" s="4">
        <v>0.100358538329601</v>
      </c>
      <c r="G5126" s="4" t="s">
        <v>56626</v>
      </c>
    </row>
    <row r="5127" spans="1:7">
      <c r="A5127" s="4" t="s">
        <v>56627</v>
      </c>
      <c r="B5127" s="4" t="s">
        <v>56628</v>
      </c>
      <c r="C5127" s="4" t="s">
        <v>4103</v>
      </c>
      <c r="D5127" s="4">
        <v>7</v>
      </c>
      <c r="E5127" s="4" t="s">
        <v>56629</v>
      </c>
      <c r="F5127" s="4">
        <v>0.100358538329601</v>
      </c>
      <c r="G5127" s="4" t="s">
        <v>56630</v>
      </c>
    </row>
    <row r="5128" spans="1:7">
      <c r="A5128" s="4" t="s">
        <v>56631</v>
      </c>
      <c r="B5128" s="4" t="s">
        <v>56632</v>
      </c>
      <c r="C5128" s="4" t="s">
        <v>4103</v>
      </c>
      <c r="D5128" s="4">
        <v>7</v>
      </c>
      <c r="E5128" s="4" t="s">
        <v>56633</v>
      </c>
      <c r="F5128" s="4">
        <v>0.100358538329601</v>
      </c>
      <c r="G5128" s="4" t="s">
        <v>56634</v>
      </c>
    </row>
    <row r="5129" spans="1:7">
      <c r="A5129" s="4" t="s">
        <v>56635</v>
      </c>
      <c r="B5129" s="4" t="s">
        <v>56636</v>
      </c>
      <c r="C5129" s="4" t="s">
        <v>4103</v>
      </c>
      <c r="D5129" s="4">
        <v>7</v>
      </c>
      <c r="E5129" s="4" t="s">
        <v>56637</v>
      </c>
      <c r="F5129" s="4">
        <v>0.100358538329601</v>
      </c>
      <c r="G5129" s="4" t="s">
        <v>56638</v>
      </c>
    </row>
    <row r="5130" spans="1:7">
      <c r="A5130" s="4" t="s">
        <v>56639</v>
      </c>
      <c r="B5130" s="4" t="s">
        <v>56640</v>
      </c>
      <c r="C5130" s="4" t="s">
        <v>4103</v>
      </c>
      <c r="D5130" s="4">
        <v>7</v>
      </c>
      <c r="E5130" s="4" t="s">
        <v>56641</v>
      </c>
      <c r="F5130" s="4">
        <v>0.100358538329601</v>
      </c>
      <c r="G5130" s="4" t="s">
        <v>56642</v>
      </c>
    </row>
    <row r="5131" spans="1:7">
      <c r="A5131" s="4" t="s">
        <v>56643</v>
      </c>
      <c r="B5131" s="4" t="s">
        <v>56644</v>
      </c>
      <c r="C5131" s="4" t="s">
        <v>4103</v>
      </c>
      <c r="D5131" s="4">
        <v>7</v>
      </c>
      <c r="E5131" s="4" t="s">
        <v>56645</v>
      </c>
      <c r="F5131" s="4">
        <v>0.100358538329601</v>
      </c>
      <c r="G5131" s="4" t="s">
        <v>56646</v>
      </c>
    </row>
    <row r="5132" spans="1:7">
      <c r="A5132" s="4" t="s">
        <v>56647</v>
      </c>
      <c r="B5132" s="4" t="s">
        <v>56648</v>
      </c>
      <c r="C5132" s="4" t="s">
        <v>4103</v>
      </c>
      <c r="D5132" s="4">
        <v>7</v>
      </c>
      <c r="E5132" s="4" t="s">
        <v>56649</v>
      </c>
      <c r="F5132" s="4">
        <v>0.100358538329601</v>
      </c>
      <c r="G5132" s="4" t="s">
        <v>56650</v>
      </c>
    </row>
    <row r="5133" spans="1:7">
      <c r="A5133" s="4" t="s">
        <v>56651</v>
      </c>
      <c r="B5133" s="4" t="s">
        <v>56652</v>
      </c>
      <c r="C5133" s="4" t="s">
        <v>4103</v>
      </c>
      <c r="D5133" s="4">
        <v>7</v>
      </c>
      <c r="E5133" s="4" t="s">
        <v>56653</v>
      </c>
      <c r="F5133" s="4">
        <v>0.100358538329601</v>
      </c>
      <c r="G5133" s="4" t="s">
        <v>56654</v>
      </c>
    </row>
    <row r="5134" spans="1:7">
      <c r="A5134" s="4" t="s">
        <v>56655</v>
      </c>
      <c r="B5134" s="4" t="s">
        <v>56656</v>
      </c>
      <c r="C5134" s="4" t="s">
        <v>4103</v>
      </c>
      <c r="D5134" s="4">
        <v>7</v>
      </c>
      <c r="E5134" s="4" t="s">
        <v>56657</v>
      </c>
      <c r="F5134" s="4">
        <v>0.100358538329601</v>
      </c>
      <c r="G5134" s="4" t="s">
        <v>56658</v>
      </c>
    </row>
    <row r="5135" spans="1:7">
      <c r="A5135" s="4" t="s">
        <v>56659</v>
      </c>
      <c r="B5135" s="4" t="s">
        <v>56660</v>
      </c>
      <c r="C5135" s="4" t="s">
        <v>4103</v>
      </c>
      <c r="D5135" s="4">
        <v>7</v>
      </c>
      <c r="E5135" s="4" t="s">
        <v>56661</v>
      </c>
      <c r="F5135" s="4">
        <v>0.100358538329601</v>
      </c>
      <c r="G5135" s="4" t="s">
        <v>56662</v>
      </c>
    </row>
    <row r="5136" spans="1:7">
      <c r="A5136" s="4" t="s">
        <v>56663</v>
      </c>
      <c r="B5136" s="4" t="s">
        <v>56664</v>
      </c>
      <c r="C5136" s="4" t="s">
        <v>4103</v>
      </c>
      <c r="D5136" s="4">
        <v>7</v>
      </c>
      <c r="E5136" s="4" t="s">
        <v>56665</v>
      </c>
      <c r="F5136" s="4">
        <v>0.100358538329601</v>
      </c>
      <c r="G5136" s="4" t="s">
        <v>56666</v>
      </c>
    </row>
    <row r="5137" spans="1:7">
      <c r="A5137" s="4" t="s">
        <v>56667</v>
      </c>
      <c r="B5137" s="4" t="s">
        <v>56668</v>
      </c>
      <c r="C5137" s="4" t="s">
        <v>4103</v>
      </c>
      <c r="D5137" s="4">
        <v>7</v>
      </c>
      <c r="E5137" s="4" t="s">
        <v>56669</v>
      </c>
      <c r="F5137" s="4">
        <v>0.100358538329601</v>
      </c>
      <c r="G5137" s="4" t="s">
        <v>56670</v>
      </c>
    </row>
    <row r="5138" spans="1:7">
      <c r="A5138" s="4" t="s">
        <v>56671</v>
      </c>
      <c r="B5138" s="4" t="s">
        <v>56672</v>
      </c>
      <c r="C5138" s="4" t="s">
        <v>4103</v>
      </c>
      <c r="D5138" s="4">
        <v>7</v>
      </c>
      <c r="E5138" s="4" t="s">
        <v>56673</v>
      </c>
      <c r="F5138" s="4">
        <v>0.100358538329601</v>
      </c>
      <c r="G5138" s="4" t="s">
        <v>56674</v>
      </c>
    </row>
    <row r="5139" spans="1:7">
      <c r="A5139" s="4" t="s">
        <v>56675</v>
      </c>
      <c r="B5139" s="4" t="s">
        <v>56676</v>
      </c>
      <c r="C5139" s="4" t="s">
        <v>4103</v>
      </c>
      <c r="D5139" s="4">
        <v>7</v>
      </c>
      <c r="E5139" s="4" t="s">
        <v>56677</v>
      </c>
      <c r="F5139" s="4">
        <v>0.100358538329601</v>
      </c>
      <c r="G5139" s="4" t="s">
        <v>56678</v>
      </c>
    </row>
    <row r="5140" spans="1:7">
      <c r="A5140" s="4" t="s">
        <v>56679</v>
      </c>
      <c r="B5140" s="4" t="s">
        <v>56680</v>
      </c>
      <c r="C5140" s="4" t="s">
        <v>4103</v>
      </c>
      <c r="D5140" s="4">
        <v>7</v>
      </c>
      <c r="E5140" s="4" t="s">
        <v>56681</v>
      </c>
      <c r="F5140" s="4">
        <v>0.100358538329601</v>
      </c>
      <c r="G5140" s="4" t="s">
        <v>56682</v>
      </c>
    </row>
    <row r="5141" spans="1:7">
      <c r="A5141" s="4" t="s">
        <v>56683</v>
      </c>
      <c r="B5141" s="4" t="s">
        <v>56684</v>
      </c>
      <c r="C5141" s="4" t="s">
        <v>4103</v>
      </c>
      <c r="D5141" s="4">
        <v>7</v>
      </c>
      <c r="E5141" s="4" t="s">
        <v>56685</v>
      </c>
      <c r="F5141" s="4">
        <v>0.100358538329601</v>
      </c>
      <c r="G5141" s="4" t="s">
        <v>56686</v>
      </c>
    </row>
    <row r="5142" spans="1:7">
      <c r="A5142" s="4" t="s">
        <v>56687</v>
      </c>
      <c r="B5142" s="4" t="s">
        <v>56688</v>
      </c>
      <c r="C5142" s="4" t="s">
        <v>4103</v>
      </c>
      <c r="D5142" s="4">
        <v>7</v>
      </c>
      <c r="E5142" s="4" t="s">
        <v>56689</v>
      </c>
      <c r="F5142" s="4">
        <v>0.100358538329601</v>
      </c>
      <c r="G5142" s="4" t="s">
        <v>56690</v>
      </c>
    </row>
    <row r="5143" spans="1:7">
      <c r="A5143" s="4" t="s">
        <v>56691</v>
      </c>
      <c r="B5143" s="4" t="s">
        <v>56692</v>
      </c>
      <c r="C5143" s="4" t="s">
        <v>4103</v>
      </c>
      <c r="D5143" s="4">
        <v>7</v>
      </c>
      <c r="E5143" s="4" t="s">
        <v>56693</v>
      </c>
      <c r="F5143" s="4">
        <v>0.100358538329601</v>
      </c>
      <c r="G5143" s="4" t="s">
        <v>56694</v>
      </c>
    </row>
    <row r="5144" spans="1:7">
      <c r="A5144" s="4" t="s">
        <v>56695</v>
      </c>
      <c r="B5144" s="4" t="s">
        <v>56696</v>
      </c>
      <c r="C5144" s="4" t="s">
        <v>4103</v>
      </c>
      <c r="D5144" s="4">
        <v>7</v>
      </c>
      <c r="E5144" s="4" t="s">
        <v>56697</v>
      </c>
      <c r="F5144" s="4">
        <v>0.100358538329601</v>
      </c>
      <c r="G5144" s="4" t="s">
        <v>56698</v>
      </c>
    </row>
    <row r="5145" spans="1:7">
      <c r="A5145" s="4" t="s">
        <v>43214</v>
      </c>
      <c r="B5145" s="4" t="s">
        <v>43215</v>
      </c>
      <c r="C5145" s="4" t="s">
        <v>4103</v>
      </c>
      <c r="D5145" s="4">
        <v>7</v>
      </c>
      <c r="E5145" s="4" t="s">
        <v>43216</v>
      </c>
      <c r="F5145" s="4">
        <v>0.100358538329601</v>
      </c>
      <c r="G5145" s="4" t="s">
        <v>43217</v>
      </c>
    </row>
    <row r="5146" spans="1:7">
      <c r="A5146" s="4" t="s">
        <v>56699</v>
      </c>
      <c r="B5146" s="4" t="s">
        <v>56700</v>
      </c>
      <c r="C5146" s="4" t="s">
        <v>4103</v>
      </c>
      <c r="D5146" s="4">
        <v>7</v>
      </c>
      <c r="E5146" s="4" t="s">
        <v>56701</v>
      </c>
      <c r="F5146" s="4">
        <v>0.100358538329601</v>
      </c>
      <c r="G5146" s="4" t="s">
        <v>56702</v>
      </c>
    </row>
    <row r="5147" spans="1:7">
      <c r="A5147" s="4" t="s">
        <v>56703</v>
      </c>
      <c r="B5147" s="4" t="s">
        <v>56704</v>
      </c>
      <c r="C5147" s="4" t="s">
        <v>4103</v>
      </c>
      <c r="D5147" s="4">
        <v>7</v>
      </c>
      <c r="E5147" s="4" t="s">
        <v>56705</v>
      </c>
      <c r="F5147" s="4">
        <v>0.100358538329601</v>
      </c>
      <c r="G5147" s="4" t="s">
        <v>56706</v>
      </c>
    </row>
    <row r="5148" spans="1:7">
      <c r="A5148" s="4" t="s">
        <v>56707</v>
      </c>
      <c r="B5148" s="4" t="s">
        <v>56708</v>
      </c>
      <c r="C5148" s="4" t="s">
        <v>4103</v>
      </c>
      <c r="D5148" s="4">
        <v>7</v>
      </c>
      <c r="E5148" s="4" t="s">
        <v>56709</v>
      </c>
      <c r="F5148" s="4">
        <v>0.100358538329601</v>
      </c>
      <c r="G5148" s="4" t="s">
        <v>56710</v>
      </c>
    </row>
    <row r="5149" spans="1:7">
      <c r="A5149" s="4" t="s">
        <v>56711</v>
      </c>
      <c r="B5149" s="4" t="s">
        <v>56712</v>
      </c>
      <c r="C5149" s="4" t="s">
        <v>4103</v>
      </c>
      <c r="D5149" s="4">
        <v>7</v>
      </c>
      <c r="E5149" s="4" t="s">
        <v>56713</v>
      </c>
      <c r="F5149" s="4">
        <v>0.100358538329601</v>
      </c>
      <c r="G5149" s="4" t="s">
        <v>56714</v>
      </c>
    </row>
    <row r="5150" spans="1:7">
      <c r="A5150" s="4" t="s">
        <v>56715</v>
      </c>
      <c r="B5150" s="4" t="s">
        <v>56716</v>
      </c>
      <c r="C5150" s="4" t="s">
        <v>4103</v>
      </c>
      <c r="D5150" s="4">
        <v>7</v>
      </c>
      <c r="E5150" s="4" t="s">
        <v>56717</v>
      </c>
      <c r="F5150" s="4">
        <v>0.100358538329601</v>
      </c>
      <c r="G5150" s="4" t="s">
        <v>56718</v>
      </c>
    </row>
    <row r="5151" spans="1:7">
      <c r="A5151" s="4" t="s">
        <v>56719</v>
      </c>
      <c r="B5151" s="4" t="s">
        <v>56720</v>
      </c>
      <c r="C5151" s="4" t="s">
        <v>4103</v>
      </c>
      <c r="D5151" s="4">
        <v>7</v>
      </c>
      <c r="E5151" s="4" t="s">
        <v>56721</v>
      </c>
      <c r="F5151" s="4">
        <v>0.100358538329601</v>
      </c>
      <c r="G5151" s="4" t="s">
        <v>56722</v>
      </c>
    </row>
    <row r="5152" spans="1:7">
      <c r="A5152" s="4" t="s">
        <v>56723</v>
      </c>
      <c r="B5152" s="4" t="s">
        <v>56724</v>
      </c>
      <c r="C5152" s="4" t="s">
        <v>4103</v>
      </c>
      <c r="D5152" s="4">
        <v>7</v>
      </c>
      <c r="E5152" s="4" t="s">
        <v>56725</v>
      </c>
      <c r="F5152" s="4">
        <v>0.100358538329601</v>
      </c>
      <c r="G5152" s="4" t="s">
        <v>56726</v>
      </c>
    </row>
    <row r="5153" spans="1:7">
      <c r="A5153" s="4" t="s">
        <v>56727</v>
      </c>
      <c r="B5153" s="4" t="s">
        <v>56728</v>
      </c>
      <c r="C5153" s="4" t="s">
        <v>4103</v>
      </c>
      <c r="D5153" s="4">
        <v>7</v>
      </c>
      <c r="E5153" s="4" t="s">
        <v>56729</v>
      </c>
      <c r="F5153" s="4">
        <v>0.100358538329601</v>
      </c>
      <c r="G5153" s="4" t="s">
        <v>56730</v>
      </c>
    </row>
    <row r="5154" spans="1:7">
      <c r="A5154" s="4" t="s">
        <v>56731</v>
      </c>
      <c r="B5154" s="4" t="s">
        <v>56732</v>
      </c>
      <c r="C5154" s="4" t="s">
        <v>4103</v>
      </c>
      <c r="D5154" s="4">
        <v>7</v>
      </c>
      <c r="E5154" s="4" t="s">
        <v>56733</v>
      </c>
      <c r="F5154" s="4">
        <v>0.100358538329601</v>
      </c>
      <c r="G5154" s="4" t="s">
        <v>56734</v>
      </c>
    </row>
    <row r="5155" spans="1:7">
      <c r="A5155" s="4" t="s">
        <v>56735</v>
      </c>
      <c r="B5155" s="4" t="s">
        <v>56736</v>
      </c>
      <c r="C5155" s="4" t="s">
        <v>4103</v>
      </c>
      <c r="D5155" s="4">
        <v>7</v>
      </c>
      <c r="E5155" s="4" t="s">
        <v>56737</v>
      </c>
      <c r="F5155" s="4">
        <v>0.100358538329601</v>
      </c>
      <c r="G5155" s="4" t="s">
        <v>56738</v>
      </c>
    </row>
    <row r="5156" spans="1:7">
      <c r="A5156" s="4" t="s">
        <v>56739</v>
      </c>
      <c r="B5156" s="4" t="s">
        <v>56740</v>
      </c>
      <c r="C5156" s="4" t="s">
        <v>4103</v>
      </c>
      <c r="D5156" s="4">
        <v>7</v>
      </c>
      <c r="E5156" s="4" t="s">
        <v>56741</v>
      </c>
      <c r="F5156" s="4">
        <v>0.100358538329601</v>
      </c>
      <c r="G5156" s="4" t="s">
        <v>56742</v>
      </c>
    </row>
    <row r="5157" spans="1:7">
      <c r="A5157" s="4" t="s">
        <v>56743</v>
      </c>
      <c r="B5157" s="4" t="s">
        <v>56744</v>
      </c>
      <c r="C5157" s="4" t="s">
        <v>4103</v>
      </c>
      <c r="D5157" s="4">
        <v>7</v>
      </c>
      <c r="E5157" s="4" t="s">
        <v>56745</v>
      </c>
      <c r="F5157" s="4">
        <v>0.100358538329601</v>
      </c>
      <c r="G5157" s="4" t="s">
        <v>56746</v>
      </c>
    </row>
    <row r="5158" spans="1:7">
      <c r="A5158" s="4" t="s">
        <v>56747</v>
      </c>
      <c r="B5158" s="4" t="s">
        <v>56748</v>
      </c>
      <c r="C5158" s="4" t="s">
        <v>4103</v>
      </c>
      <c r="D5158" s="4">
        <v>7</v>
      </c>
      <c r="E5158" s="4" t="s">
        <v>56749</v>
      </c>
      <c r="F5158" s="4">
        <v>0.100358538329601</v>
      </c>
      <c r="G5158" s="4" t="s">
        <v>56750</v>
      </c>
    </row>
    <row r="5159" spans="1:7">
      <c r="A5159" s="4" t="s">
        <v>56751</v>
      </c>
      <c r="B5159" s="4" t="s">
        <v>56752</v>
      </c>
      <c r="C5159" s="4" t="s">
        <v>4103</v>
      </c>
      <c r="D5159" s="4">
        <v>6</v>
      </c>
      <c r="E5159" s="4" t="s">
        <v>56753</v>
      </c>
      <c r="F5159" s="4">
        <v>0.100358538329601</v>
      </c>
      <c r="G5159" s="4" t="s">
        <v>56754</v>
      </c>
    </row>
    <row r="5160" spans="1:7">
      <c r="A5160" s="4" t="s">
        <v>56755</v>
      </c>
      <c r="B5160" s="4" t="s">
        <v>56756</v>
      </c>
      <c r="C5160" s="4" t="s">
        <v>4103</v>
      </c>
      <c r="D5160" s="4">
        <v>6</v>
      </c>
      <c r="E5160" s="4" t="s">
        <v>56757</v>
      </c>
      <c r="F5160" s="4">
        <v>0.100358538329601</v>
      </c>
      <c r="G5160" s="4" t="s">
        <v>56758</v>
      </c>
    </row>
    <row r="5161" spans="1:7">
      <c r="A5161" s="4" t="s">
        <v>56759</v>
      </c>
      <c r="B5161" s="4" t="s">
        <v>56760</v>
      </c>
      <c r="C5161" s="4" t="s">
        <v>4103</v>
      </c>
      <c r="D5161" s="4">
        <v>6</v>
      </c>
      <c r="E5161" s="4" t="s">
        <v>56761</v>
      </c>
      <c r="F5161" s="4">
        <v>0.100358538329601</v>
      </c>
      <c r="G5161" s="4" t="s">
        <v>56762</v>
      </c>
    </row>
    <row r="5162" spans="1:7">
      <c r="A5162" s="4" t="s">
        <v>56763</v>
      </c>
      <c r="B5162" s="4" t="s">
        <v>56764</v>
      </c>
      <c r="C5162" s="4" t="s">
        <v>4103</v>
      </c>
      <c r="D5162" s="4">
        <v>6</v>
      </c>
      <c r="E5162" s="4" t="s">
        <v>56765</v>
      </c>
      <c r="F5162" s="4">
        <v>0.100358538329601</v>
      </c>
      <c r="G5162" s="4" t="s">
        <v>56766</v>
      </c>
    </row>
    <row r="5163" spans="1:7">
      <c r="A5163" s="4" t="s">
        <v>56767</v>
      </c>
      <c r="B5163" s="4" t="s">
        <v>56768</v>
      </c>
      <c r="C5163" s="4" t="s">
        <v>4103</v>
      </c>
      <c r="D5163" s="4">
        <v>6</v>
      </c>
      <c r="E5163" s="4" t="s">
        <v>56769</v>
      </c>
      <c r="F5163" s="4">
        <v>0.100358538329601</v>
      </c>
      <c r="G5163" s="4" t="s">
        <v>56770</v>
      </c>
    </row>
    <row r="5164" spans="1:7">
      <c r="A5164" s="4" t="s">
        <v>56771</v>
      </c>
      <c r="B5164" s="4" t="s">
        <v>56772</v>
      </c>
      <c r="C5164" s="4" t="s">
        <v>4103</v>
      </c>
      <c r="D5164" s="4">
        <v>6</v>
      </c>
      <c r="E5164" s="4" t="s">
        <v>56773</v>
      </c>
      <c r="F5164" s="4">
        <v>0.100358538329601</v>
      </c>
      <c r="G5164" s="4" t="s">
        <v>56774</v>
      </c>
    </row>
    <row r="5165" spans="1:7">
      <c r="A5165" s="4" t="s">
        <v>56775</v>
      </c>
      <c r="B5165" s="4" t="s">
        <v>56776</v>
      </c>
      <c r="C5165" s="4" t="s">
        <v>4103</v>
      </c>
      <c r="D5165" s="4">
        <v>6</v>
      </c>
      <c r="E5165" s="4" t="s">
        <v>56777</v>
      </c>
      <c r="F5165" s="4">
        <v>0.100358538329601</v>
      </c>
      <c r="G5165" s="4" t="s">
        <v>56778</v>
      </c>
    </row>
    <row r="5166" spans="1:7">
      <c r="A5166" s="4" t="s">
        <v>56779</v>
      </c>
      <c r="B5166" s="4" t="s">
        <v>56780</v>
      </c>
      <c r="C5166" s="4" t="s">
        <v>4103</v>
      </c>
      <c r="D5166" s="4">
        <v>6</v>
      </c>
      <c r="E5166" s="4" t="s">
        <v>56781</v>
      </c>
      <c r="F5166" s="4">
        <v>0.100358538329601</v>
      </c>
      <c r="G5166" s="4" t="s">
        <v>56782</v>
      </c>
    </row>
    <row r="5167" spans="1:7">
      <c r="A5167" s="4" t="s">
        <v>56783</v>
      </c>
      <c r="B5167" s="4" t="s">
        <v>56784</v>
      </c>
      <c r="C5167" s="4" t="s">
        <v>4103</v>
      </c>
      <c r="D5167" s="4">
        <v>6</v>
      </c>
      <c r="E5167" s="4" t="s">
        <v>56785</v>
      </c>
      <c r="F5167" s="4">
        <v>0.100358538329601</v>
      </c>
      <c r="G5167" s="4" t="s">
        <v>56786</v>
      </c>
    </row>
    <row r="5168" spans="1:7">
      <c r="A5168" s="4" t="s">
        <v>56787</v>
      </c>
      <c r="B5168" s="4" t="s">
        <v>56788</v>
      </c>
      <c r="C5168" s="4" t="s">
        <v>4103</v>
      </c>
      <c r="D5168" s="4">
        <v>6</v>
      </c>
      <c r="E5168" s="4" t="s">
        <v>56789</v>
      </c>
      <c r="F5168" s="4">
        <v>0.100358538329601</v>
      </c>
      <c r="G5168" s="4" t="s">
        <v>56790</v>
      </c>
    </row>
    <row r="5169" spans="1:7">
      <c r="A5169" s="4" t="s">
        <v>56791</v>
      </c>
      <c r="B5169" s="4" t="s">
        <v>56792</v>
      </c>
      <c r="C5169" s="4" t="s">
        <v>4103</v>
      </c>
      <c r="D5169" s="4">
        <v>6</v>
      </c>
      <c r="E5169" s="4" t="s">
        <v>56793</v>
      </c>
      <c r="F5169" s="4">
        <v>0.100358538329601</v>
      </c>
      <c r="G5169" s="4" t="s">
        <v>56794</v>
      </c>
    </row>
    <row r="5170" spans="1:7">
      <c r="A5170" s="4" t="s">
        <v>56795</v>
      </c>
      <c r="B5170" s="4" t="s">
        <v>56796</v>
      </c>
      <c r="C5170" s="4" t="s">
        <v>4103</v>
      </c>
      <c r="D5170" s="4">
        <v>6</v>
      </c>
      <c r="E5170" s="4" t="s">
        <v>56797</v>
      </c>
      <c r="F5170" s="4">
        <v>0.100358538329601</v>
      </c>
      <c r="G5170" s="4" t="s">
        <v>56798</v>
      </c>
    </row>
    <row r="5171" spans="1:7">
      <c r="A5171" s="4" t="s">
        <v>56799</v>
      </c>
      <c r="B5171" s="4" t="s">
        <v>56800</v>
      </c>
      <c r="C5171" s="4" t="s">
        <v>4103</v>
      </c>
      <c r="D5171" s="4">
        <v>5</v>
      </c>
      <c r="E5171" s="4" t="s">
        <v>56801</v>
      </c>
      <c r="F5171" s="4">
        <v>0.100358538329601</v>
      </c>
      <c r="G5171" s="4" t="s">
        <v>56802</v>
      </c>
    </row>
    <row r="5172" spans="1:7">
      <c r="A5172" s="4" t="s">
        <v>56803</v>
      </c>
      <c r="B5172" s="4" t="s">
        <v>56804</v>
      </c>
      <c r="C5172" s="4" t="s">
        <v>4103</v>
      </c>
      <c r="D5172" s="4">
        <v>5</v>
      </c>
      <c r="E5172" s="4" t="s">
        <v>56805</v>
      </c>
      <c r="F5172" s="4">
        <v>0.100358538329601</v>
      </c>
      <c r="G5172" s="4" t="s">
        <v>56806</v>
      </c>
    </row>
    <row r="5173" spans="1:7">
      <c r="A5173" s="4" t="s">
        <v>56807</v>
      </c>
      <c r="B5173" s="4" t="s">
        <v>56808</v>
      </c>
      <c r="C5173" s="4" t="s">
        <v>4103</v>
      </c>
      <c r="D5173" s="4">
        <v>5</v>
      </c>
      <c r="E5173" s="4" t="s">
        <v>56809</v>
      </c>
      <c r="F5173" s="4">
        <v>0.100358538329601</v>
      </c>
      <c r="G5173" s="4" t="s">
        <v>56810</v>
      </c>
    </row>
    <row r="5174" spans="1:7">
      <c r="A5174" s="4" t="s">
        <v>1117</v>
      </c>
      <c r="B5174" s="4" t="s">
        <v>1118</v>
      </c>
      <c r="C5174" s="4" t="s">
        <v>1119</v>
      </c>
      <c r="D5174" s="4">
        <v>4</v>
      </c>
      <c r="E5174" s="4" t="s">
        <v>1120</v>
      </c>
      <c r="F5174" s="4">
        <v>0.100358538329601</v>
      </c>
      <c r="G5174" s="4" t="s">
        <v>1121</v>
      </c>
    </row>
    <row r="5175" spans="1:7">
      <c r="A5175" s="4" t="s">
        <v>43858</v>
      </c>
      <c r="B5175" s="4" t="s">
        <v>43859</v>
      </c>
      <c r="C5175" s="4" t="s">
        <v>3050</v>
      </c>
      <c r="D5175" s="4">
        <v>3</v>
      </c>
      <c r="E5175" s="4" t="s">
        <v>43860</v>
      </c>
      <c r="F5175" s="4">
        <v>0.100358538329601</v>
      </c>
      <c r="G5175" s="4" t="s">
        <v>43861</v>
      </c>
    </row>
    <row r="5176" spans="1:7">
      <c r="A5176" s="4" t="s">
        <v>1122</v>
      </c>
      <c r="B5176" s="4" t="s">
        <v>1123</v>
      </c>
      <c r="C5176" s="4" t="s">
        <v>1124</v>
      </c>
      <c r="D5176" s="4">
        <v>2</v>
      </c>
      <c r="E5176" s="4" t="s">
        <v>1125</v>
      </c>
      <c r="F5176" s="4">
        <v>0.100358538329601</v>
      </c>
      <c r="G5176" s="4" t="s">
        <v>1126</v>
      </c>
    </row>
    <row r="5177" spans="1:7">
      <c r="A5177" s="4" t="s">
        <v>56811</v>
      </c>
      <c r="B5177" s="4" t="s">
        <v>56812</v>
      </c>
      <c r="C5177" s="4" t="s">
        <v>3050</v>
      </c>
      <c r="D5177" s="4">
        <v>2</v>
      </c>
      <c r="E5177" s="4" t="s">
        <v>56813</v>
      </c>
      <c r="F5177" s="4">
        <v>0.100358538329601</v>
      </c>
      <c r="G5177" s="4" t="s">
        <v>56814</v>
      </c>
    </row>
    <row r="5178" spans="1:7">
      <c r="A5178" s="4" t="s">
        <v>20250</v>
      </c>
      <c r="B5178" s="4" t="s">
        <v>20251</v>
      </c>
      <c r="C5178" s="4" t="s">
        <v>3050</v>
      </c>
      <c r="D5178" s="4">
        <v>2</v>
      </c>
      <c r="E5178" s="4" t="s">
        <v>20252</v>
      </c>
      <c r="F5178" s="4">
        <v>0.100358538329601</v>
      </c>
      <c r="G5178" s="4" t="s">
        <v>20253</v>
      </c>
    </row>
    <row r="5179" spans="1:7">
      <c r="A5179" s="4" t="s">
        <v>56815</v>
      </c>
      <c r="B5179" s="4" t="s">
        <v>56816</v>
      </c>
      <c r="C5179" s="4" t="s">
        <v>3050</v>
      </c>
      <c r="D5179" s="4">
        <v>2</v>
      </c>
      <c r="E5179" s="4" t="s">
        <v>56817</v>
      </c>
      <c r="F5179" s="4">
        <v>0.100358538329601</v>
      </c>
      <c r="G5179" s="4" t="s">
        <v>56818</v>
      </c>
    </row>
    <row r="5180" spans="1:7">
      <c r="A5180" s="4" t="s">
        <v>56819</v>
      </c>
      <c r="B5180" s="4" t="s">
        <v>56820</v>
      </c>
      <c r="C5180" s="4" t="s">
        <v>3050</v>
      </c>
      <c r="D5180" s="4">
        <v>2</v>
      </c>
      <c r="E5180" s="4" t="s">
        <v>56821</v>
      </c>
      <c r="F5180" s="4">
        <v>0.100358538329601</v>
      </c>
      <c r="G5180" s="4" t="s">
        <v>56822</v>
      </c>
    </row>
    <row r="5181" spans="1:7">
      <c r="A5181" s="4" t="s">
        <v>42858</v>
      </c>
      <c r="B5181" s="4" t="s">
        <v>42859</v>
      </c>
      <c r="C5181" s="4" t="s">
        <v>3050</v>
      </c>
      <c r="D5181" s="4">
        <v>2</v>
      </c>
      <c r="E5181" s="4" t="s">
        <v>42860</v>
      </c>
      <c r="F5181" s="4">
        <v>0.100358538329601</v>
      </c>
      <c r="G5181" s="4" t="s">
        <v>42861</v>
      </c>
    </row>
    <row r="5182" spans="1:7">
      <c r="A5182" s="4" t="s">
        <v>1127</v>
      </c>
      <c r="B5182" s="4" t="s">
        <v>1128</v>
      </c>
      <c r="C5182" s="4" t="s">
        <v>1124</v>
      </c>
      <c r="D5182" s="4">
        <v>2</v>
      </c>
      <c r="E5182" s="4" t="s">
        <v>1129</v>
      </c>
      <c r="F5182" s="4">
        <v>0.100358538329601</v>
      </c>
      <c r="G5182" s="4" t="s">
        <v>1130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161"/>
  <sheetViews>
    <sheetView topLeftCell="A14130" workbookViewId="0">
      <selection activeCell="A9" sqref="A9"/>
    </sheetView>
  </sheetViews>
  <sheetFormatPr defaultColWidth="9.02654867256637" defaultRowHeight="13.85"/>
  <sheetData>
    <row r="1" ht="15.75" spans="1:1">
      <c r="A1" s="3" t="s">
        <v>456</v>
      </c>
    </row>
    <row r="2" ht="15.75" spans="1:1">
      <c r="A2" s="3" t="s">
        <v>56823</v>
      </c>
    </row>
    <row r="3" ht="15.75" spans="1:1">
      <c r="A3" s="3" t="s">
        <v>1331</v>
      </c>
    </row>
    <row r="4" ht="15.75" spans="1:1">
      <c r="A4" s="3" t="s">
        <v>1335</v>
      </c>
    </row>
    <row r="5" ht="15.75" spans="1:1">
      <c r="A5" s="3" t="s">
        <v>1339</v>
      </c>
    </row>
    <row r="6" ht="15.75" spans="1:1">
      <c r="A6" s="3" t="s">
        <v>1343</v>
      </c>
    </row>
    <row r="7" ht="15.75" spans="1:1">
      <c r="A7" s="3" t="s">
        <v>475</v>
      </c>
    </row>
    <row r="8" ht="15.75" spans="1:1">
      <c r="A8" s="3" t="s">
        <v>1347</v>
      </c>
    </row>
    <row r="9" ht="15.75" spans="1:1">
      <c r="A9" s="3" t="s">
        <v>1351</v>
      </c>
    </row>
    <row r="10" ht="15.75" spans="1:1">
      <c r="A10" s="3" t="s">
        <v>1355</v>
      </c>
    </row>
    <row r="11" ht="15.75" spans="1:1">
      <c r="A11" s="3" t="s">
        <v>648</v>
      </c>
    </row>
    <row r="12" ht="15.75" spans="1:1">
      <c r="A12" s="3" t="s">
        <v>336</v>
      </c>
    </row>
    <row r="13" ht="15.75" spans="1:1">
      <c r="A13" s="3" t="s">
        <v>1362</v>
      </c>
    </row>
    <row r="14" ht="15.75" spans="1:1">
      <c r="A14" s="3" t="s">
        <v>1366</v>
      </c>
    </row>
    <row r="15" ht="15.75" spans="1:1">
      <c r="A15" s="3" t="s">
        <v>1370</v>
      </c>
    </row>
    <row r="16" ht="15.75" spans="1:1">
      <c r="A16" s="3" t="s">
        <v>1374</v>
      </c>
    </row>
    <row r="17" ht="15.75" spans="1:1">
      <c r="A17" s="3" t="s">
        <v>1378</v>
      </c>
    </row>
    <row r="18" ht="15.75" spans="1:1">
      <c r="A18" s="3" t="s">
        <v>495</v>
      </c>
    </row>
    <row r="19" ht="15.75" spans="1:1">
      <c r="A19" s="3" t="s">
        <v>1382</v>
      </c>
    </row>
    <row r="20" ht="15.75" spans="1:1">
      <c r="A20" s="3" t="s">
        <v>670</v>
      </c>
    </row>
    <row r="21" ht="15.75" spans="1:1">
      <c r="A21" s="3" t="s">
        <v>1386</v>
      </c>
    </row>
    <row r="22" ht="15.75" spans="1:1">
      <c r="A22" s="3" t="s">
        <v>403</v>
      </c>
    </row>
    <row r="23" ht="15.75" spans="1:1">
      <c r="A23" s="3" t="s">
        <v>1390</v>
      </c>
    </row>
    <row r="24" ht="15.75" spans="1:1">
      <c r="A24" s="3" t="s">
        <v>1394</v>
      </c>
    </row>
    <row r="25" ht="15.75" spans="1:1">
      <c r="A25" s="3" t="s">
        <v>1398</v>
      </c>
    </row>
    <row r="26" ht="15.75" spans="1:1">
      <c r="A26" s="3" t="s">
        <v>1402</v>
      </c>
    </row>
    <row r="27" ht="15.75" spans="1:1">
      <c r="A27" s="3" t="s">
        <v>1406</v>
      </c>
    </row>
    <row r="28" ht="15.75" spans="1:1">
      <c r="A28" s="3" t="s">
        <v>1219</v>
      </c>
    </row>
    <row r="29" ht="15.75" spans="1:1">
      <c r="A29" s="3" t="s">
        <v>1410</v>
      </c>
    </row>
    <row r="30" ht="15.75" spans="1:1">
      <c r="A30" s="3" t="s">
        <v>542</v>
      </c>
    </row>
    <row r="31" ht="15.75" spans="1:1">
      <c r="A31" s="3" t="s">
        <v>1414</v>
      </c>
    </row>
    <row r="32" ht="15.75" spans="1:1">
      <c r="A32" s="3" t="s">
        <v>1418</v>
      </c>
    </row>
    <row r="33" ht="15.75" spans="1:1">
      <c r="A33" s="3" t="s">
        <v>471</v>
      </c>
    </row>
    <row r="34" ht="15.75" spans="1:1">
      <c r="A34" s="3" t="s">
        <v>1422</v>
      </c>
    </row>
    <row r="35" ht="15.75" spans="1:1">
      <c r="A35" s="3" t="s">
        <v>359</v>
      </c>
    </row>
    <row r="36" ht="15.75" spans="1:1">
      <c r="A36" s="3" t="s">
        <v>333</v>
      </c>
    </row>
    <row r="37" ht="15.75" spans="1:1">
      <c r="A37" s="3" t="s">
        <v>1429</v>
      </c>
    </row>
    <row r="38" ht="15.75" spans="1:1">
      <c r="A38" s="3" t="s">
        <v>1433</v>
      </c>
    </row>
    <row r="39" ht="15.75" spans="1:1">
      <c r="A39" s="3" t="s">
        <v>1437</v>
      </c>
    </row>
    <row r="40" ht="15.75" spans="1:1">
      <c r="A40" s="3" t="s">
        <v>1441</v>
      </c>
    </row>
    <row r="41" ht="15.75" spans="1:1">
      <c r="A41" s="3" t="s">
        <v>511</v>
      </c>
    </row>
    <row r="42" ht="15.75" spans="1:1">
      <c r="A42" s="3" t="s">
        <v>1445</v>
      </c>
    </row>
    <row r="43" ht="15.75" spans="1:1">
      <c r="A43" s="3" t="s">
        <v>1449</v>
      </c>
    </row>
    <row r="44" ht="15.75" spans="1:1">
      <c r="A44" s="3" t="s">
        <v>554</v>
      </c>
    </row>
    <row r="45" ht="15.75" spans="1:1">
      <c r="A45" s="3" t="s">
        <v>1131</v>
      </c>
    </row>
    <row r="46" ht="15.75" spans="1:1">
      <c r="A46" s="3" t="s">
        <v>1453</v>
      </c>
    </row>
    <row r="47" ht="15.75" spans="1:1">
      <c r="A47" s="3" t="s">
        <v>1457</v>
      </c>
    </row>
    <row r="48" ht="15.75" spans="1:1">
      <c r="A48" s="3" t="s">
        <v>402</v>
      </c>
    </row>
    <row r="49" ht="15.75" spans="1:1">
      <c r="A49" s="3" t="s">
        <v>1461</v>
      </c>
    </row>
    <row r="50" ht="15.75" spans="1:1">
      <c r="A50" s="3" t="s">
        <v>1465</v>
      </c>
    </row>
    <row r="51" ht="15.75" spans="1:1">
      <c r="A51" s="3" t="s">
        <v>393</v>
      </c>
    </row>
    <row r="52" ht="15.75" spans="1:1">
      <c r="A52" s="3" t="s">
        <v>1472</v>
      </c>
    </row>
    <row r="53" ht="15.75" spans="1:1">
      <c r="A53" s="3" t="s">
        <v>1155</v>
      </c>
    </row>
    <row r="54" ht="15.75" spans="1:1">
      <c r="A54" s="3" t="s">
        <v>1476</v>
      </c>
    </row>
    <row r="55" ht="15.75" spans="1:1">
      <c r="A55" s="3" t="s">
        <v>292</v>
      </c>
    </row>
    <row r="56" ht="15.75" spans="1:1">
      <c r="A56" s="3" t="s">
        <v>1483</v>
      </c>
    </row>
    <row r="57" ht="15.75" spans="1:1">
      <c r="A57" s="3" t="s">
        <v>1487</v>
      </c>
    </row>
    <row r="58" ht="15.75" spans="1:1">
      <c r="A58" s="3" t="s">
        <v>1491</v>
      </c>
    </row>
    <row r="59" ht="15.75" spans="1:1">
      <c r="A59" s="3" t="s">
        <v>483</v>
      </c>
    </row>
    <row r="60" ht="15.75" spans="1:1">
      <c r="A60" s="3" t="s">
        <v>1236</v>
      </c>
    </row>
    <row r="61" ht="15.75" spans="1:1">
      <c r="A61" s="3" t="s">
        <v>499</v>
      </c>
    </row>
    <row r="62" ht="15.75" spans="1:1">
      <c r="A62" s="3" t="s">
        <v>531</v>
      </c>
    </row>
    <row r="63" ht="15.75" spans="1:1">
      <c r="A63" s="3" t="s">
        <v>1495</v>
      </c>
    </row>
    <row r="64" ht="15.75" spans="1:1">
      <c r="A64" s="3" t="s">
        <v>1499</v>
      </c>
    </row>
    <row r="65" ht="15.75" spans="1:1">
      <c r="A65" s="3" t="s">
        <v>1503</v>
      </c>
    </row>
    <row r="66" ht="15.75" spans="1:1">
      <c r="A66" s="3" t="s">
        <v>1507</v>
      </c>
    </row>
    <row r="67" ht="15.75" spans="1:1">
      <c r="A67" s="3" t="s">
        <v>1511</v>
      </c>
    </row>
    <row r="68" ht="15.75" spans="1:1">
      <c r="A68" s="3" t="s">
        <v>1515</v>
      </c>
    </row>
    <row r="69" ht="15.75" spans="1:1">
      <c r="A69" s="3" t="s">
        <v>1519</v>
      </c>
    </row>
    <row r="70" ht="15.75" spans="1:1">
      <c r="A70" s="3" t="s">
        <v>1523</v>
      </c>
    </row>
    <row r="71" ht="15.75" spans="1:1">
      <c r="A71" s="3" t="s">
        <v>1527</v>
      </c>
    </row>
    <row r="72" ht="15.75" spans="1:1">
      <c r="A72" s="3" t="s">
        <v>1531</v>
      </c>
    </row>
    <row r="73" ht="15.75" spans="1:1">
      <c r="A73" s="3" t="s">
        <v>1535</v>
      </c>
    </row>
    <row r="74" ht="15.75" spans="1:1">
      <c r="A74" s="3" t="s">
        <v>1539</v>
      </c>
    </row>
    <row r="75" ht="15.75" spans="1:1">
      <c r="A75" s="3" t="s">
        <v>1543</v>
      </c>
    </row>
    <row r="76" ht="15.75" spans="1:1">
      <c r="A76" s="3" t="s">
        <v>331</v>
      </c>
    </row>
    <row r="77" ht="15.75" spans="1:1">
      <c r="A77" s="3" t="s">
        <v>1203</v>
      </c>
    </row>
    <row r="78" ht="15.75" spans="1:1">
      <c r="A78" s="3" t="s">
        <v>1550</v>
      </c>
    </row>
    <row r="79" ht="15.75" spans="1:1">
      <c r="A79" s="3" t="s">
        <v>1554</v>
      </c>
    </row>
    <row r="80" ht="15.75" spans="1:1">
      <c r="A80" s="3" t="s">
        <v>1558</v>
      </c>
    </row>
    <row r="81" ht="15.75" spans="1:1">
      <c r="A81" s="3" t="s">
        <v>1562</v>
      </c>
    </row>
    <row r="82" ht="15.75" spans="1:1">
      <c r="A82" s="3" t="s">
        <v>1566</v>
      </c>
    </row>
    <row r="83" ht="15.75" spans="1:1">
      <c r="A83" s="3" t="s">
        <v>1570</v>
      </c>
    </row>
    <row r="84" ht="15.75" spans="1:1">
      <c r="A84" s="3" t="s">
        <v>1574</v>
      </c>
    </row>
    <row r="85" ht="15.75" spans="1:1">
      <c r="A85" s="3" t="s">
        <v>1578</v>
      </c>
    </row>
    <row r="86" ht="15.75" spans="1:1">
      <c r="A86" s="3" t="s">
        <v>1582</v>
      </c>
    </row>
    <row r="87" ht="15.75" spans="1:1">
      <c r="A87" s="3" t="s">
        <v>1586</v>
      </c>
    </row>
    <row r="88" ht="15.75" spans="1:1">
      <c r="A88" s="3" t="s">
        <v>1590</v>
      </c>
    </row>
    <row r="89" ht="15.75" spans="1:1">
      <c r="A89" s="3" t="s">
        <v>1594</v>
      </c>
    </row>
    <row r="90" ht="15.75" spans="1:1">
      <c r="A90" s="3" t="s">
        <v>1598</v>
      </c>
    </row>
    <row r="91" ht="15.75" spans="1:1">
      <c r="A91" s="3" t="s">
        <v>562</v>
      </c>
    </row>
    <row r="92" ht="15.75" spans="1:1">
      <c r="A92" s="3" t="s">
        <v>1602</v>
      </c>
    </row>
    <row r="93" ht="15.75" spans="1:1">
      <c r="A93" s="3" t="s">
        <v>1606</v>
      </c>
    </row>
    <row r="94" ht="15.75" spans="1:1">
      <c r="A94" s="3" t="s">
        <v>1291</v>
      </c>
    </row>
    <row r="95" ht="15.75" spans="1:1">
      <c r="A95" s="3" t="s">
        <v>332</v>
      </c>
    </row>
    <row r="96" ht="15.75" spans="1:1">
      <c r="A96" s="3" t="s">
        <v>1610</v>
      </c>
    </row>
    <row r="97" ht="15.75" spans="1:1">
      <c r="A97" s="3" t="s">
        <v>1614</v>
      </c>
    </row>
    <row r="98" ht="15.75" spans="1:1">
      <c r="A98" s="3" t="s">
        <v>1618</v>
      </c>
    </row>
    <row r="99" ht="15.75" spans="1:1">
      <c r="A99" s="3" t="s">
        <v>1622</v>
      </c>
    </row>
    <row r="100" ht="15.75" spans="1:1">
      <c r="A100" s="3" t="s">
        <v>410</v>
      </c>
    </row>
    <row r="101" ht="15.75" spans="1:1">
      <c r="A101" s="3" t="s">
        <v>1135</v>
      </c>
    </row>
    <row r="102" ht="15.75" spans="1:1">
      <c r="A102" s="3" t="s">
        <v>1629</v>
      </c>
    </row>
    <row r="103" ht="15.75" spans="1:1">
      <c r="A103" s="3" t="s">
        <v>1633</v>
      </c>
    </row>
    <row r="104" ht="15.75" spans="1:1">
      <c r="A104" s="3" t="s">
        <v>1637</v>
      </c>
    </row>
    <row r="105" ht="15.75" spans="1:1">
      <c r="A105" s="3" t="s">
        <v>317</v>
      </c>
    </row>
    <row r="106" ht="15.75" spans="1:1">
      <c r="A106" s="3" t="s">
        <v>1641</v>
      </c>
    </row>
    <row r="107" ht="15.75" spans="1:1">
      <c r="A107" s="3" t="s">
        <v>1645</v>
      </c>
    </row>
    <row r="108" ht="15.75" spans="1:1">
      <c r="A108" s="3" t="s">
        <v>1649</v>
      </c>
    </row>
    <row r="109" ht="15.75" spans="1:1">
      <c r="A109" s="3" t="s">
        <v>1653</v>
      </c>
    </row>
    <row r="110" ht="15.75" spans="1:1">
      <c r="A110" s="3" t="s">
        <v>1657</v>
      </c>
    </row>
    <row r="111" ht="15.75" spans="1:1">
      <c r="A111" s="3" t="s">
        <v>781</v>
      </c>
    </row>
    <row r="112" ht="15.75" spans="1:1">
      <c r="A112" s="3" t="s">
        <v>1661</v>
      </c>
    </row>
    <row r="113" ht="15.75" spans="1:1">
      <c r="A113" s="3" t="s">
        <v>380</v>
      </c>
    </row>
    <row r="114" ht="15.75" spans="1:1">
      <c r="A114" s="3" t="s">
        <v>1668</v>
      </c>
    </row>
    <row r="115" ht="15.75" spans="1:1">
      <c r="A115" s="3" t="s">
        <v>1672</v>
      </c>
    </row>
    <row r="116" ht="15.75" spans="1:1">
      <c r="A116" s="3" t="s">
        <v>1676</v>
      </c>
    </row>
    <row r="117" ht="15.75" spans="1:1">
      <c r="A117" s="3" t="s">
        <v>1680</v>
      </c>
    </row>
    <row r="118" ht="15.75" spans="1:1">
      <c r="A118" s="3" t="s">
        <v>1684</v>
      </c>
    </row>
    <row r="119" ht="15.75" spans="1:1">
      <c r="A119" s="3" t="s">
        <v>1688</v>
      </c>
    </row>
    <row r="120" ht="15.75" spans="1:1">
      <c r="A120" s="3" t="s">
        <v>1692</v>
      </c>
    </row>
    <row r="121" ht="15.75" spans="1:1">
      <c r="A121" s="3" t="s">
        <v>1696</v>
      </c>
    </row>
    <row r="122" ht="15.75" spans="1:1">
      <c r="A122" s="3" t="s">
        <v>1700</v>
      </c>
    </row>
    <row r="123" ht="15.75" spans="1:1">
      <c r="A123" s="3" t="s">
        <v>1704</v>
      </c>
    </row>
    <row r="124" ht="15.75" spans="1:1">
      <c r="A124" s="3" t="s">
        <v>1708</v>
      </c>
    </row>
    <row r="125" ht="15.75" spans="1:1">
      <c r="A125" s="3" t="s">
        <v>1712</v>
      </c>
    </row>
    <row r="126" ht="15.75" spans="1:1">
      <c r="A126" s="3" t="s">
        <v>1716</v>
      </c>
    </row>
    <row r="127" ht="15.75" spans="1:1">
      <c r="A127" s="3" t="s">
        <v>1720</v>
      </c>
    </row>
    <row r="128" ht="15.75" spans="1:1">
      <c r="A128" s="3" t="s">
        <v>479</v>
      </c>
    </row>
    <row r="129" ht="15.75" spans="1:1">
      <c r="A129" s="3" t="s">
        <v>1724</v>
      </c>
    </row>
    <row r="130" ht="15.75" spans="1:1">
      <c r="A130" s="3" t="s">
        <v>316</v>
      </c>
    </row>
    <row r="131" ht="15.75" spans="1:1">
      <c r="A131" s="3" t="s">
        <v>1731</v>
      </c>
    </row>
    <row r="132" ht="15.75" spans="1:1">
      <c r="A132" s="3" t="s">
        <v>1735</v>
      </c>
    </row>
    <row r="133" ht="15.75" spans="1:1">
      <c r="A133" s="3" t="s">
        <v>1739</v>
      </c>
    </row>
    <row r="134" ht="15.75" spans="1:1">
      <c r="A134" s="3" t="s">
        <v>1232</v>
      </c>
    </row>
    <row r="135" ht="15.75" spans="1:1">
      <c r="A135" s="3" t="s">
        <v>328</v>
      </c>
    </row>
    <row r="136" ht="15.75" spans="1:1">
      <c r="A136" s="3" t="s">
        <v>1743</v>
      </c>
    </row>
    <row r="137" ht="15.75" spans="1:1">
      <c r="A137" s="3" t="s">
        <v>1747</v>
      </c>
    </row>
    <row r="138" ht="15.75" spans="1:1">
      <c r="A138" s="3" t="s">
        <v>1751</v>
      </c>
    </row>
    <row r="139" ht="15.75" spans="1:1">
      <c r="A139" s="3" t="s">
        <v>1755</v>
      </c>
    </row>
    <row r="140" ht="15.75" spans="1:1">
      <c r="A140" s="3" t="s">
        <v>1759</v>
      </c>
    </row>
    <row r="141" ht="15.75" spans="1:1">
      <c r="A141" s="3" t="s">
        <v>1763</v>
      </c>
    </row>
    <row r="142" ht="15.75" spans="1:1">
      <c r="A142" s="3" t="s">
        <v>1767</v>
      </c>
    </row>
    <row r="143" ht="15.75" spans="1:1">
      <c r="A143" s="3" t="s">
        <v>1771</v>
      </c>
    </row>
    <row r="144" ht="15.75" spans="1:1">
      <c r="A144" s="3" t="s">
        <v>1775</v>
      </c>
    </row>
    <row r="145" ht="15.75" spans="1:1">
      <c r="A145" s="3" t="s">
        <v>1779</v>
      </c>
    </row>
    <row r="146" ht="15.75" spans="1:1">
      <c r="A146" s="3" t="s">
        <v>326</v>
      </c>
    </row>
    <row r="147" ht="15.75" spans="1:1">
      <c r="A147" s="3" t="s">
        <v>1786</v>
      </c>
    </row>
    <row r="148" ht="15.75" spans="1:1">
      <c r="A148" s="3" t="s">
        <v>1790</v>
      </c>
    </row>
    <row r="149" ht="15.75" spans="1:1">
      <c r="A149" s="3" t="s">
        <v>1794</v>
      </c>
    </row>
    <row r="150" ht="15.75" spans="1:1">
      <c r="A150" s="3" t="s">
        <v>1798</v>
      </c>
    </row>
    <row r="151" ht="15.75" spans="1:1">
      <c r="A151" s="3" t="s">
        <v>1802</v>
      </c>
    </row>
    <row r="152" ht="15.75" spans="1:1">
      <c r="A152" s="3" t="s">
        <v>1806</v>
      </c>
    </row>
    <row r="153" ht="15.75" spans="1:1">
      <c r="A153" s="3" t="s">
        <v>1810</v>
      </c>
    </row>
    <row r="154" ht="15.75" spans="1:1">
      <c r="A154" s="3" t="s">
        <v>1814</v>
      </c>
    </row>
    <row r="155" ht="15.75" spans="1:1">
      <c r="A155" s="3" t="s">
        <v>1818</v>
      </c>
    </row>
    <row r="156" ht="15.75" spans="1:1">
      <c r="A156" s="3" t="s">
        <v>294</v>
      </c>
    </row>
    <row r="157" ht="15.75" spans="1:1">
      <c r="A157" s="3" t="s">
        <v>1825</v>
      </c>
    </row>
    <row r="158" ht="15.75" spans="1:1">
      <c r="A158" s="3" t="s">
        <v>644</v>
      </c>
    </row>
    <row r="159" ht="15.75" spans="1:1">
      <c r="A159" s="3" t="s">
        <v>1829</v>
      </c>
    </row>
    <row r="160" ht="15.75" spans="1:1">
      <c r="A160" s="3" t="s">
        <v>327</v>
      </c>
    </row>
    <row r="161" ht="15.75" spans="1:1">
      <c r="A161" s="3" t="s">
        <v>318</v>
      </c>
    </row>
    <row r="162" ht="15.75" spans="1:1">
      <c r="A162" s="3" t="s">
        <v>1839</v>
      </c>
    </row>
    <row r="163" ht="15.75" spans="1:1">
      <c r="A163" s="3" t="s">
        <v>1843</v>
      </c>
    </row>
    <row r="164" ht="15.75" spans="1:1">
      <c r="A164" s="3" t="s">
        <v>1847</v>
      </c>
    </row>
    <row r="165" ht="15.75" spans="1:1">
      <c r="A165" s="3" t="s">
        <v>1851</v>
      </c>
    </row>
    <row r="166" ht="15.75" spans="1:1">
      <c r="A166" s="3" t="s">
        <v>1855</v>
      </c>
    </row>
    <row r="167" ht="15.75" spans="1:1">
      <c r="A167" s="3" t="s">
        <v>1859</v>
      </c>
    </row>
    <row r="168" ht="15.75" spans="1:1">
      <c r="A168" s="3" t="s">
        <v>1863</v>
      </c>
    </row>
    <row r="169" ht="15.75" spans="1:1">
      <c r="A169" s="3" t="s">
        <v>1867</v>
      </c>
    </row>
    <row r="170" ht="15.75" spans="1:1">
      <c r="A170" s="3" t="s">
        <v>1295</v>
      </c>
    </row>
    <row r="171" ht="15.75" spans="1:1">
      <c r="A171" s="3" t="s">
        <v>1871</v>
      </c>
    </row>
    <row r="172" ht="15.75" spans="1:1">
      <c r="A172" s="3" t="s">
        <v>1875</v>
      </c>
    </row>
    <row r="173" ht="15.75" spans="1:1">
      <c r="A173" s="3" t="s">
        <v>1879</v>
      </c>
    </row>
    <row r="174" ht="15.75" spans="1:1">
      <c r="A174" s="3" t="s">
        <v>1883</v>
      </c>
    </row>
    <row r="175" ht="15.75" spans="1:1">
      <c r="A175" s="3" t="s">
        <v>1887</v>
      </c>
    </row>
    <row r="176" ht="15.75" spans="1:1">
      <c r="A176" s="3" t="s">
        <v>1891</v>
      </c>
    </row>
    <row r="177" ht="15.75" spans="1:1">
      <c r="A177" s="3" t="s">
        <v>1215</v>
      </c>
    </row>
    <row r="178" ht="15.75" spans="1:1">
      <c r="A178" s="3" t="s">
        <v>1895</v>
      </c>
    </row>
    <row r="179" ht="15.75" spans="1:1">
      <c r="A179" s="3" t="s">
        <v>1899</v>
      </c>
    </row>
    <row r="180" ht="15.75" spans="1:1">
      <c r="A180" s="3" t="s">
        <v>1903</v>
      </c>
    </row>
    <row r="181" ht="15.75" spans="1:1">
      <c r="A181" s="3" t="s">
        <v>1907</v>
      </c>
    </row>
    <row r="182" ht="15.75" spans="1:1">
      <c r="A182" s="3" t="s">
        <v>363</v>
      </c>
    </row>
    <row r="183" ht="15.75" spans="1:1">
      <c r="A183" s="3" t="s">
        <v>1914</v>
      </c>
    </row>
    <row r="184" ht="15.75" spans="1:1">
      <c r="A184" s="3" t="s">
        <v>1918</v>
      </c>
    </row>
    <row r="185" ht="15.75" spans="1:1">
      <c r="A185" s="3" t="s">
        <v>1922</v>
      </c>
    </row>
    <row r="186" ht="15.75" spans="1:1">
      <c r="A186" s="3" t="s">
        <v>1926</v>
      </c>
    </row>
    <row r="187" ht="15.75" spans="1:1">
      <c r="A187" s="3" t="s">
        <v>1930</v>
      </c>
    </row>
    <row r="188" ht="15.75" spans="1:1">
      <c r="A188" s="3" t="s">
        <v>1934</v>
      </c>
    </row>
    <row r="189" ht="15.75" spans="1:1">
      <c r="A189" s="3" t="s">
        <v>1938</v>
      </c>
    </row>
    <row r="190" ht="15.75" spans="1:1">
      <c r="A190" s="3" t="s">
        <v>1942</v>
      </c>
    </row>
    <row r="191" ht="15.75" spans="1:1">
      <c r="A191" s="3" t="s">
        <v>1946</v>
      </c>
    </row>
    <row r="192" ht="15.75" spans="1:1">
      <c r="A192" s="3" t="s">
        <v>1950</v>
      </c>
    </row>
    <row r="193" ht="15.75" spans="1:1">
      <c r="A193" s="3" t="s">
        <v>1954</v>
      </c>
    </row>
    <row r="194" ht="15.75" spans="1:1">
      <c r="A194" s="3" t="s">
        <v>1958</v>
      </c>
    </row>
    <row r="195" ht="15.75" spans="1:1">
      <c r="A195" s="3" t="s">
        <v>1962</v>
      </c>
    </row>
    <row r="196" ht="15.75" spans="1:1">
      <c r="A196" s="3" t="s">
        <v>1966</v>
      </c>
    </row>
    <row r="197" ht="15.75" spans="1:1">
      <c r="A197" s="3" t="s">
        <v>1970</v>
      </c>
    </row>
    <row r="198" ht="15.75" spans="1:1">
      <c r="A198" s="3" t="s">
        <v>1974</v>
      </c>
    </row>
    <row r="199" ht="15.75" spans="1:1">
      <c r="A199" s="3" t="s">
        <v>423</v>
      </c>
    </row>
    <row r="200" ht="15.75" spans="1:1">
      <c r="A200" s="3" t="s">
        <v>1981</v>
      </c>
    </row>
    <row r="201" ht="15.75" spans="1:1">
      <c r="A201" s="3" t="s">
        <v>1985</v>
      </c>
    </row>
    <row r="202" ht="15.75" spans="1:1">
      <c r="A202" s="3" t="s">
        <v>1989</v>
      </c>
    </row>
    <row r="203" ht="15.75" spans="1:1">
      <c r="A203" s="3" t="s">
        <v>1993</v>
      </c>
    </row>
    <row r="204" ht="15.75" spans="1:1">
      <c r="A204" s="3" t="s">
        <v>1997</v>
      </c>
    </row>
    <row r="205" ht="15.75" spans="1:1">
      <c r="A205" s="3" t="s">
        <v>2001</v>
      </c>
    </row>
    <row r="206" ht="15.75" spans="1:1">
      <c r="A206" s="3" t="s">
        <v>2005</v>
      </c>
    </row>
    <row r="207" ht="15.75" spans="1:1">
      <c r="A207" s="3" t="s">
        <v>2009</v>
      </c>
    </row>
    <row r="208" ht="15.75" spans="1:1">
      <c r="A208" s="3" t="s">
        <v>2013</v>
      </c>
    </row>
    <row r="209" ht="15.75" spans="1:1">
      <c r="A209" s="3" t="s">
        <v>2017</v>
      </c>
    </row>
    <row r="210" ht="15.75" spans="1:1">
      <c r="A210" s="3" t="s">
        <v>1279</v>
      </c>
    </row>
    <row r="211" ht="15.75" spans="1:1">
      <c r="A211" s="3" t="s">
        <v>2021</v>
      </c>
    </row>
    <row r="212" ht="15.75" spans="1:1">
      <c r="A212" s="3" t="s">
        <v>515</v>
      </c>
    </row>
    <row r="213" ht="15.75" spans="1:1">
      <c r="A213" s="3" t="s">
        <v>2025</v>
      </c>
    </row>
    <row r="214" ht="15.75" spans="1:1">
      <c r="A214" s="3" t="s">
        <v>2029</v>
      </c>
    </row>
    <row r="215" ht="15.75" spans="1:1">
      <c r="A215" s="3" t="s">
        <v>2033</v>
      </c>
    </row>
    <row r="216" ht="15.75" spans="1:1">
      <c r="A216" s="3" t="s">
        <v>2037</v>
      </c>
    </row>
    <row r="217" ht="15.75" spans="1:1">
      <c r="A217" s="3" t="s">
        <v>2041</v>
      </c>
    </row>
    <row r="218" ht="15.75" spans="1:1">
      <c r="A218" s="3" t="s">
        <v>2045</v>
      </c>
    </row>
    <row r="219" ht="15.75" spans="1:1">
      <c r="A219" s="3" t="s">
        <v>2049</v>
      </c>
    </row>
    <row r="220" ht="15.75" spans="1:1">
      <c r="A220" s="3" t="s">
        <v>2053</v>
      </c>
    </row>
    <row r="221" ht="15.75" spans="1:1">
      <c r="A221" s="3" t="s">
        <v>2057</v>
      </c>
    </row>
    <row r="222" ht="15.75" spans="1:1">
      <c r="A222" s="3" t="s">
        <v>2061</v>
      </c>
    </row>
    <row r="223" ht="15.75" spans="1:1">
      <c r="A223" s="3" t="s">
        <v>2065</v>
      </c>
    </row>
    <row r="224" ht="15.75" spans="1:1">
      <c r="A224" s="3" t="s">
        <v>2069</v>
      </c>
    </row>
    <row r="225" ht="15.75" spans="1:1">
      <c r="A225" s="3" t="s">
        <v>2073</v>
      </c>
    </row>
    <row r="226" ht="15.75" spans="1:1">
      <c r="A226" s="3" t="s">
        <v>2077</v>
      </c>
    </row>
    <row r="227" ht="15.75" spans="1:1">
      <c r="A227" s="3" t="s">
        <v>2081</v>
      </c>
    </row>
    <row r="228" ht="15.75" spans="1:1">
      <c r="A228" s="3" t="s">
        <v>2085</v>
      </c>
    </row>
    <row r="229" ht="15.75" spans="1:1">
      <c r="A229" s="3" t="s">
        <v>2089</v>
      </c>
    </row>
    <row r="230" ht="15.75" spans="1:1">
      <c r="A230" s="3" t="s">
        <v>2093</v>
      </c>
    </row>
    <row r="231" ht="15.75" spans="1:1">
      <c r="A231" s="3" t="s">
        <v>2097</v>
      </c>
    </row>
    <row r="232" ht="15.75" spans="1:1">
      <c r="A232" s="3" t="s">
        <v>566</v>
      </c>
    </row>
    <row r="233" ht="15.75" spans="1:1">
      <c r="A233" s="3" t="s">
        <v>362</v>
      </c>
    </row>
    <row r="234" ht="15.75" spans="1:1">
      <c r="A234" s="3" t="s">
        <v>2104</v>
      </c>
    </row>
    <row r="235" ht="15.75" spans="1:1">
      <c r="A235" s="3" t="s">
        <v>2108</v>
      </c>
    </row>
    <row r="236" ht="15.75" spans="1:1">
      <c r="A236" s="3" t="s">
        <v>2112</v>
      </c>
    </row>
    <row r="237" ht="15.75" spans="1:1">
      <c r="A237" s="3" t="s">
        <v>2116</v>
      </c>
    </row>
    <row r="238" ht="15.75" spans="1:1">
      <c r="A238" s="3" t="s">
        <v>329</v>
      </c>
    </row>
    <row r="239" ht="15.75" spans="1:1">
      <c r="A239" s="3" t="s">
        <v>2123</v>
      </c>
    </row>
    <row r="240" ht="15.75" spans="1:1">
      <c r="A240" s="3" t="s">
        <v>2127</v>
      </c>
    </row>
    <row r="241" ht="15.75" spans="1:1">
      <c r="A241" s="3" t="s">
        <v>2131</v>
      </c>
    </row>
    <row r="242" ht="15.75" spans="1:1">
      <c r="A242" s="3" t="s">
        <v>351</v>
      </c>
    </row>
    <row r="243" ht="15.75" spans="1:1">
      <c r="A243" s="3" t="s">
        <v>2138</v>
      </c>
    </row>
    <row r="244" ht="15.75" spans="1:1">
      <c r="A244" s="3" t="s">
        <v>549</v>
      </c>
    </row>
    <row r="245" ht="15.75" spans="1:1">
      <c r="A245" s="3" t="s">
        <v>2142</v>
      </c>
    </row>
    <row r="246" ht="15.75" spans="1:1">
      <c r="A246" s="3" t="s">
        <v>2146</v>
      </c>
    </row>
    <row r="247" ht="15.75" spans="1:1">
      <c r="A247" s="3" t="s">
        <v>2150</v>
      </c>
    </row>
    <row r="248" ht="15.75" spans="1:1">
      <c r="A248" s="3" t="s">
        <v>574</v>
      </c>
    </row>
    <row r="249" ht="15.75" spans="1:1">
      <c r="A249" s="3" t="s">
        <v>2154</v>
      </c>
    </row>
    <row r="250" ht="15.75" spans="1:1">
      <c r="A250" s="3" t="s">
        <v>2158</v>
      </c>
    </row>
    <row r="251" ht="15.75" spans="1:1">
      <c r="A251" s="3" t="s">
        <v>2162</v>
      </c>
    </row>
    <row r="252" ht="15.75" spans="1:1">
      <c r="A252" s="3" t="s">
        <v>2166</v>
      </c>
    </row>
    <row r="253" ht="15.75" spans="1:1">
      <c r="A253" s="3" t="s">
        <v>2170</v>
      </c>
    </row>
    <row r="254" ht="15.75" spans="1:1">
      <c r="A254" s="3" t="s">
        <v>2174</v>
      </c>
    </row>
    <row r="255" ht="15.75" spans="1:1">
      <c r="A255" s="3" t="s">
        <v>2178</v>
      </c>
    </row>
    <row r="256" ht="15.75" spans="1:1">
      <c r="A256" s="3" t="s">
        <v>2182</v>
      </c>
    </row>
    <row r="257" ht="15.75" spans="1:1">
      <c r="A257" s="3" t="s">
        <v>2186</v>
      </c>
    </row>
    <row r="258" ht="15.75" spans="1:1">
      <c r="A258" s="3" t="s">
        <v>2190</v>
      </c>
    </row>
    <row r="259" ht="15.75" spans="1:1">
      <c r="A259" s="3" t="s">
        <v>2194</v>
      </c>
    </row>
    <row r="260" ht="15.75" spans="1:1">
      <c r="A260" s="3" t="s">
        <v>2198</v>
      </c>
    </row>
    <row r="261" ht="15.75" spans="1:1">
      <c r="A261" s="3" t="s">
        <v>746</v>
      </c>
    </row>
    <row r="262" ht="15.75" spans="1:1">
      <c r="A262" s="3" t="s">
        <v>2202</v>
      </c>
    </row>
    <row r="263" ht="15.75" spans="1:1">
      <c r="A263" s="3" t="s">
        <v>2206</v>
      </c>
    </row>
    <row r="264" ht="15.75" spans="1:1">
      <c r="A264" s="3" t="s">
        <v>2210</v>
      </c>
    </row>
    <row r="265" ht="15.75" spans="1:1">
      <c r="A265" s="3" t="s">
        <v>2214</v>
      </c>
    </row>
    <row r="266" ht="15.75" spans="1:1">
      <c r="A266" s="3" t="s">
        <v>2218</v>
      </c>
    </row>
    <row r="267" ht="15.75" spans="1:1">
      <c r="A267" s="3" t="s">
        <v>2222</v>
      </c>
    </row>
    <row r="268" ht="15.75" spans="1:1">
      <c r="A268" s="3" t="s">
        <v>2226</v>
      </c>
    </row>
    <row r="269" ht="15.75" spans="1:1">
      <c r="A269" s="3" t="s">
        <v>2230</v>
      </c>
    </row>
    <row r="270" ht="15.75" spans="1:1">
      <c r="A270" s="3" t="s">
        <v>2234</v>
      </c>
    </row>
    <row r="271" ht="15.75" spans="1:1">
      <c r="A271" s="3" t="s">
        <v>2238</v>
      </c>
    </row>
    <row r="272" ht="15.75" spans="1:1">
      <c r="A272" s="3" t="s">
        <v>2242</v>
      </c>
    </row>
    <row r="273" ht="15.75" spans="1:1">
      <c r="A273" s="3" t="s">
        <v>2246</v>
      </c>
    </row>
    <row r="274" ht="15.75" spans="1:1">
      <c r="A274" s="3" t="s">
        <v>2250</v>
      </c>
    </row>
    <row r="275" ht="15.75" spans="1:1">
      <c r="A275" s="3" t="s">
        <v>2254</v>
      </c>
    </row>
    <row r="276" ht="15.75" spans="1:1">
      <c r="A276" s="3" t="s">
        <v>2258</v>
      </c>
    </row>
    <row r="277" ht="15.75" spans="1:1">
      <c r="A277" s="3" t="s">
        <v>2262</v>
      </c>
    </row>
    <row r="278" ht="15.75" spans="1:1">
      <c r="A278" s="3" t="s">
        <v>2266</v>
      </c>
    </row>
    <row r="279" ht="15.75" spans="1:1">
      <c r="A279" s="3" t="s">
        <v>2270</v>
      </c>
    </row>
    <row r="280" ht="15.75" spans="1:1">
      <c r="A280" s="3" t="s">
        <v>2274</v>
      </c>
    </row>
    <row r="281" ht="15.75" spans="1:1">
      <c r="A281" s="3" t="s">
        <v>2278</v>
      </c>
    </row>
    <row r="282" ht="15.75" spans="1:1">
      <c r="A282" s="3" t="s">
        <v>2282</v>
      </c>
    </row>
    <row r="283" ht="15.75" spans="1:1">
      <c r="A283" s="3" t="s">
        <v>1267</v>
      </c>
    </row>
    <row r="284" ht="15.75" spans="1:1">
      <c r="A284" s="3" t="s">
        <v>2286</v>
      </c>
    </row>
    <row r="285" ht="15.75" spans="1:1">
      <c r="A285" s="3" t="s">
        <v>2290</v>
      </c>
    </row>
    <row r="286" ht="15.75" spans="1:1">
      <c r="A286" s="3" t="s">
        <v>2294</v>
      </c>
    </row>
    <row r="287" ht="15.75" spans="1:1">
      <c r="A287" s="3" t="s">
        <v>2298</v>
      </c>
    </row>
    <row r="288" ht="15.75" spans="1:1">
      <c r="A288" s="3" t="s">
        <v>2302</v>
      </c>
    </row>
    <row r="289" ht="15.75" spans="1:1">
      <c r="A289" s="3" t="s">
        <v>2306</v>
      </c>
    </row>
    <row r="290" ht="15.75" spans="1:1">
      <c r="A290" s="3" t="s">
        <v>2310</v>
      </c>
    </row>
    <row r="291" ht="15.75" spans="1:1">
      <c r="A291" s="3" t="s">
        <v>2314</v>
      </c>
    </row>
    <row r="292" ht="15.75" spans="1:1">
      <c r="A292" s="3" t="s">
        <v>2318</v>
      </c>
    </row>
    <row r="293" ht="15.75" spans="1:1">
      <c r="A293" s="3" t="s">
        <v>2322</v>
      </c>
    </row>
    <row r="294" ht="15.75" spans="1:1">
      <c r="A294" s="3" t="s">
        <v>2326</v>
      </c>
    </row>
    <row r="295" ht="15.75" spans="1:1">
      <c r="A295" s="3" t="s">
        <v>2330</v>
      </c>
    </row>
    <row r="296" ht="15.75" spans="1:1">
      <c r="A296" s="3" t="s">
        <v>2334</v>
      </c>
    </row>
    <row r="297" ht="15.75" spans="1:1">
      <c r="A297" s="3" t="s">
        <v>2338</v>
      </c>
    </row>
    <row r="298" ht="15.75" spans="1:1">
      <c r="A298" s="3" t="s">
        <v>2342</v>
      </c>
    </row>
    <row r="299" ht="15.75" spans="1:1">
      <c r="A299" s="3" t="s">
        <v>2346</v>
      </c>
    </row>
    <row r="300" ht="15.75" spans="1:1">
      <c r="A300" s="3" t="s">
        <v>2350</v>
      </c>
    </row>
    <row r="301" ht="15.75" spans="1:1">
      <c r="A301" s="3" t="s">
        <v>2354</v>
      </c>
    </row>
    <row r="302" ht="15.75" spans="1:1">
      <c r="A302" s="3" t="s">
        <v>2358</v>
      </c>
    </row>
    <row r="303" ht="15.75" spans="1:1">
      <c r="A303" s="3" t="s">
        <v>2362</v>
      </c>
    </row>
    <row r="304" ht="15.75" spans="1:1">
      <c r="A304" s="3" t="s">
        <v>2366</v>
      </c>
    </row>
    <row r="305" ht="15.75" spans="1:1">
      <c r="A305" s="3" t="s">
        <v>2370</v>
      </c>
    </row>
    <row r="306" ht="15.75" spans="1:1">
      <c r="A306" s="3" t="s">
        <v>2374</v>
      </c>
    </row>
    <row r="307" ht="15.75" spans="1:1">
      <c r="A307" s="3" t="s">
        <v>2378</v>
      </c>
    </row>
    <row r="308" ht="15.75" spans="1:1">
      <c r="A308" s="3" t="s">
        <v>2382</v>
      </c>
    </row>
    <row r="309" ht="15.75" spans="1:1">
      <c r="A309" s="3" t="s">
        <v>2386</v>
      </c>
    </row>
    <row r="310" ht="15.75" spans="1:1">
      <c r="A310" s="3" t="s">
        <v>2390</v>
      </c>
    </row>
    <row r="311" ht="15.75" spans="1:1">
      <c r="A311" s="3" t="s">
        <v>2394</v>
      </c>
    </row>
    <row r="312" ht="15.75" spans="1:1">
      <c r="A312" s="3" t="s">
        <v>2398</v>
      </c>
    </row>
    <row r="313" ht="15.75" spans="1:1">
      <c r="A313" s="3" t="s">
        <v>2402</v>
      </c>
    </row>
    <row r="314" ht="15.75" spans="1:1">
      <c r="A314" s="3" t="s">
        <v>2406</v>
      </c>
    </row>
    <row r="315" ht="15.75" spans="1:1">
      <c r="A315" s="3" t="s">
        <v>2410</v>
      </c>
    </row>
    <row r="316" ht="15.75" spans="1:1">
      <c r="A316" s="3" t="s">
        <v>2414</v>
      </c>
    </row>
    <row r="317" ht="15.75" spans="1:1">
      <c r="A317" s="3" t="s">
        <v>2418</v>
      </c>
    </row>
    <row r="318" ht="15.75" spans="1:1">
      <c r="A318" s="3" t="s">
        <v>2422</v>
      </c>
    </row>
    <row r="319" ht="15.75" spans="1:1">
      <c r="A319" s="3" t="s">
        <v>2426</v>
      </c>
    </row>
    <row r="320" ht="15.75" spans="1:1">
      <c r="A320" s="3" t="s">
        <v>2430</v>
      </c>
    </row>
    <row r="321" ht="15.75" spans="1:1">
      <c r="A321" s="3" t="s">
        <v>2434</v>
      </c>
    </row>
    <row r="322" ht="15.75" spans="1:1">
      <c r="A322" s="3" t="s">
        <v>2438</v>
      </c>
    </row>
    <row r="323" ht="15.75" spans="1:1">
      <c r="A323" s="3" t="s">
        <v>2442</v>
      </c>
    </row>
    <row r="324" ht="15.75" spans="1:1">
      <c r="A324" s="3" t="s">
        <v>2446</v>
      </c>
    </row>
    <row r="325" ht="15.75" spans="1:1">
      <c r="A325" s="3" t="s">
        <v>2450</v>
      </c>
    </row>
    <row r="326" ht="15.75" spans="1:1">
      <c r="A326" s="3" t="s">
        <v>2454</v>
      </c>
    </row>
    <row r="327" ht="15.75" spans="1:1">
      <c r="A327" s="3" t="s">
        <v>2458</v>
      </c>
    </row>
    <row r="328" ht="15.75" spans="1:1">
      <c r="A328" s="3" t="s">
        <v>2462</v>
      </c>
    </row>
    <row r="329" ht="15.75" spans="1:1">
      <c r="A329" s="3" t="s">
        <v>2466</v>
      </c>
    </row>
    <row r="330" ht="15.75" spans="1:1">
      <c r="A330" s="3" t="s">
        <v>2470</v>
      </c>
    </row>
    <row r="331" ht="15.75" spans="1:1">
      <c r="A331" s="3" t="s">
        <v>2474</v>
      </c>
    </row>
    <row r="332" ht="15.75" spans="1:1">
      <c r="A332" s="3" t="s">
        <v>2478</v>
      </c>
    </row>
    <row r="333" ht="15.75" spans="1:1">
      <c r="A333" s="3" t="s">
        <v>2482</v>
      </c>
    </row>
    <row r="334" ht="15.75" spans="1:1">
      <c r="A334" s="3" t="s">
        <v>2486</v>
      </c>
    </row>
    <row r="335" ht="15.75" spans="1:1">
      <c r="A335" s="3" t="s">
        <v>2490</v>
      </c>
    </row>
    <row r="336" ht="15.75" spans="1:1">
      <c r="A336" s="3" t="s">
        <v>2494</v>
      </c>
    </row>
    <row r="337" ht="15.75" spans="1:1">
      <c r="A337" s="3" t="s">
        <v>2498</v>
      </c>
    </row>
    <row r="338" ht="15.75" spans="1:1">
      <c r="A338" s="3" t="s">
        <v>357</v>
      </c>
    </row>
    <row r="339" ht="15.75" spans="1:1">
      <c r="A339" s="3" t="s">
        <v>2505</v>
      </c>
    </row>
    <row r="340" ht="15.75" spans="1:1">
      <c r="A340" s="3" t="s">
        <v>2509</v>
      </c>
    </row>
    <row r="341" ht="15.75" spans="1:1">
      <c r="A341" s="3" t="s">
        <v>2513</v>
      </c>
    </row>
    <row r="342" ht="15.75" spans="1:1">
      <c r="A342" s="3" t="s">
        <v>624</v>
      </c>
    </row>
    <row r="343" ht="15.75" spans="1:1">
      <c r="A343" s="3" t="s">
        <v>2517</v>
      </c>
    </row>
    <row r="344" ht="15.75" spans="1:1">
      <c r="A344" s="3" t="s">
        <v>2521</v>
      </c>
    </row>
    <row r="345" ht="15.75" spans="1:1">
      <c r="A345" s="3" t="s">
        <v>2525</v>
      </c>
    </row>
    <row r="346" ht="15.75" spans="1:1">
      <c r="A346" s="3" t="s">
        <v>2529</v>
      </c>
    </row>
    <row r="347" ht="15.75" spans="1:1">
      <c r="A347" s="3" t="s">
        <v>2533</v>
      </c>
    </row>
    <row r="348" ht="15.75" spans="1:1">
      <c r="A348" s="3" t="s">
        <v>2537</v>
      </c>
    </row>
    <row r="349" ht="15.75" spans="1:1">
      <c r="A349" s="3" t="s">
        <v>293</v>
      </c>
    </row>
    <row r="350" ht="15.75" spans="1:1">
      <c r="A350" s="3" t="s">
        <v>2544</v>
      </c>
    </row>
    <row r="351" ht="15.75" spans="1:1">
      <c r="A351" s="3" t="s">
        <v>2548</v>
      </c>
    </row>
    <row r="352" ht="15.75" spans="1:1">
      <c r="A352" s="3" t="s">
        <v>2552</v>
      </c>
    </row>
    <row r="353" ht="15.75" spans="1:1">
      <c r="A353" s="3" t="s">
        <v>2556</v>
      </c>
    </row>
    <row r="354" ht="15.75" spans="1:1">
      <c r="A354" s="3" t="s">
        <v>2560</v>
      </c>
    </row>
    <row r="355" ht="15.75" spans="1:1">
      <c r="A355" s="3" t="s">
        <v>2564</v>
      </c>
    </row>
    <row r="356" ht="15.75" spans="1:1">
      <c r="A356" s="3" t="s">
        <v>2568</v>
      </c>
    </row>
    <row r="357" ht="15.75" spans="1:1">
      <c r="A357" s="3" t="s">
        <v>2572</v>
      </c>
    </row>
    <row r="358" ht="15.75" spans="1:1">
      <c r="A358" s="3" t="s">
        <v>2576</v>
      </c>
    </row>
    <row r="359" ht="15.75" spans="1:1">
      <c r="A359" s="3" t="s">
        <v>2580</v>
      </c>
    </row>
    <row r="360" ht="15.75" spans="1:1">
      <c r="A360" s="3" t="s">
        <v>2584</v>
      </c>
    </row>
    <row r="361" ht="15.75" spans="1:1">
      <c r="A361" s="3" t="s">
        <v>2588</v>
      </c>
    </row>
    <row r="362" ht="15.75" spans="1:1">
      <c r="A362" s="3" t="s">
        <v>2592</v>
      </c>
    </row>
    <row r="363" ht="15.75" spans="1:1">
      <c r="A363" s="3" t="s">
        <v>2596</v>
      </c>
    </row>
    <row r="364" ht="15.75" spans="1:1">
      <c r="A364" s="3" t="s">
        <v>2600</v>
      </c>
    </row>
    <row r="365" ht="15.75" spans="1:1">
      <c r="A365" s="3" t="s">
        <v>2604</v>
      </c>
    </row>
    <row r="366" ht="15.75" spans="1:1">
      <c r="A366" s="3" t="s">
        <v>2608</v>
      </c>
    </row>
    <row r="367" ht="15.75" spans="1:1">
      <c r="A367" s="3" t="s">
        <v>2612</v>
      </c>
    </row>
    <row r="368" ht="15.75" spans="1:1">
      <c r="A368" s="3" t="s">
        <v>454</v>
      </c>
    </row>
    <row r="369" ht="15.75" spans="1:1">
      <c r="A369" s="3" t="s">
        <v>2616</v>
      </c>
    </row>
    <row r="370" ht="15.75" spans="1:1">
      <c r="A370" s="3" t="s">
        <v>2620</v>
      </c>
    </row>
    <row r="371" ht="15.75" spans="1:1">
      <c r="A371" s="3" t="s">
        <v>2624</v>
      </c>
    </row>
    <row r="372" ht="15.75" spans="1:1">
      <c r="A372" s="3" t="s">
        <v>2628</v>
      </c>
    </row>
    <row r="373" ht="15.75" spans="1:1">
      <c r="A373" s="3" t="s">
        <v>2632</v>
      </c>
    </row>
    <row r="374" ht="15.75" spans="1:1">
      <c r="A374" s="3" t="s">
        <v>2636</v>
      </c>
    </row>
    <row r="375" ht="15.75" spans="1:1">
      <c r="A375" s="3" t="s">
        <v>2640</v>
      </c>
    </row>
    <row r="376" ht="15.75" spans="1:1">
      <c r="A376" s="3" t="s">
        <v>2644</v>
      </c>
    </row>
    <row r="377" ht="15.75" spans="1:1">
      <c r="A377" s="3" t="s">
        <v>2648</v>
      </c>
    </row>
    <row r="378" ht="15.75" spans="1:1">
      <c r="A378" s="3" t="s">
        <v>2652</v>
      </c>
    </row>
    <row r="379" ht="15.75" spans="1:1">
      <c r="A379" s="3" t="s">
        <v>2656</v>
      </c>
    </row>
    <row r="380" ht="15.75" spans="1:1">
      <c r="A380" s="3" t="s">
        <v>2660</v>
      </c>
    </row>
    <row r="381" ht="15.75" spans="1:1">
      <c r="A381" s="3" t="s">
        <v>2664</v>
      </c>
    </row>
    <row r="382" ht="15.75" spans="1:1">
      <c r="A382" s="3" t="s">
        <v>344</v>
      </c>
    </row>
    <row r="383" ht="15.75" spans="1:1">
      <c r="A383" s="3" t="s">
        <v>342</v>
      </c>
    </row>
    <row r="384" ht="15.75" spans="1:1">
      <c r="A384" s="3" t="s">
        <v>2674</v>
      </c>
    </row>
    <row r="385" ht="15.75" spans="1:1">
      <c r="A385" s="3" t="s">
        <v>2678</v>
      </c>
    </row>
    <row r="386" ht="15.75" spans="1:1">
      <c r="A386" s="3" t="s">
        <v>2682</v>
      </c>
    </row>
    <row r="387" ht="15.75" spans="1:1">
      <c r="A387" s="3" t="s">
        <v>2686</v>
      </c>
    </row>
    <row r="388" ht="15.75" spans="1:1">
      <c r="A388" s="3" t="s">
        <v>2690</v>
      </c>
    </row>
    <row r="389" ht="15.75" spans="1:1">
      <c r="A389" s="3" t="s">
        <v>2694</v>
      </c>
    </row>
    <row r="390" ht="15.75" spans="1:1">
      <c r="A390" s="3" t="s">
        <v>2698</v>
      </c>
    </row>
    <row r="391" ht="15.75" spans="1:1">
      <c r="A391" s="3" t="s">
        <v>1159</v>
      </c>
    </row>
    <row r="392" ht="15.75" spans="1:1">
      <c r="A392" s="3" t="s">
        <v>2702</v>
      </c>
    </row>
    <row r="393" ht="15.75" spans="1:1">
      <c r="A393" s="3" t="s">
        <v>2706</v>
      </c>
    </row>
    <row r="394" ht="15.75" spans="1:1">
      <c r="A394" s="3" t="s">
        <v>2710</v>
      </c>
    </row>
    <row r="395" ht="15.75" spans="1:1">
      <c r="A395" s="3" t="s">
        <v>339</v>
      </c>
    </row>
    <row r="396" ht="15.75" spans="1:1">
      <c r="A396" s="3" t="s">
        <v>2717</v>
      </c>
    </row>
    <row r="397" ht="15.75" spans="1:1">
      <c r="A397" s="3" t="s">
        <v>2721</v>
      </c>
    </row>
    <row r="398" ht="15.75" spans="1:1">
      <c r="A398" s="3" t="s">
        <v>379</v>
      </c>
    </row>
    <row r="399" ht="15.75" spans="1:1">
      <c r="A399" s="3" t="s">
        <v>2728</v>
      </c>
    </row>
    <row r="400" ht="15.75" spans="1:1">
      <c r="A400" s="3" t="s">
        <v>2732</v>
      </c>
    </row>
    <row r="401" ht="15.75" spans="1:1">
      <c r="A401" s="3" t="s">
        <v>2736</v>
      </c>
    </row>
    <row r="402" ht="15.75" spans="1:1">
      <c r="A402" s="3" t="s">
        <v>2740</v>
      </c>
    </row>
    <row r="403" ht="15.75" spans="1:1">
      <c r="A403" s="3" t="s">
        <v>1167</v>
      </c>
    </row>
    <row r="404" ht="15.75" spans="1:1">
      <c r="A404" s="3" t="s">
        <v>2744</v>
      </c>
    </row>
    <row r="405" ht="15.75" spans="1:1">
      <c r="A405" s="3" t="s">
        <v>2748</v>
      </c>
    </row>
    <row r="406" ht="15.75" spans="1:1">
      <c r="A406" s="3" t="s">
        <v>2752</v>
      </c>
    </row>
    <row r="407" ht="15.75" spans="1:1">
      <c r="A407" s="3" t="s">
        <v>2756</v>
      </c>
    </row>
    <row r="408" ht="15.75" spans="1:1">
      <c r="A408" s="3" t="s">
        <v>2760</v>
      </c>
    </row>
    <row r="409" ht="15.75" spans="1:1">
      <c r="A409" s="3" t="s">
        <v>2764</v>
      </c>
    </row>
    <row r="410" ht="15.75" spans="1:1">
      <c r="A410" s="3" t="s">
        <v>2768</v>
      </c>
    </row>
    <row r="411" ht="15.75" spans="1:1">
      <c r="A411" s="3" t="s">
        <v>367</v>
      </c>
    </row>
    <row r="412" ht="15.75" spans="1:1">
      <c r="A412" s="3" t="s">
        <v>2775</v>
      </c>
    </row>
    <row r="413" ht="15.75" spans="1:1">
      <c r="A413" s="3" t="s">
        <v>2779</v>
      </c>
    </row>
    <row r="414" ht="15.75" spans="1:1">
      <c r="A414" s="3" t="s">
        <v>378</v>
      </c>
    </row>
    <row r="415" ht="15.75" spans="1:1">
      <c r="A415" s="3" t="s">
        <v>2785</v>
      </c>
    </row>
    <row r="416" ht="15.75" spans="1:1">
      <c r="A416" s="3" t="s">
        <v>2789</v>
      </c>
    </row>
    <row r="417" ht="15.75" spans="1:1">
      <c r="A417" s="3" t="s">
        <v>2793</v>
      </c>
    </row>
    <row r="418" ht="15.75" spans="1:1">
      <c r="A418" s="3" t="s">
        <v>2797</v>
      </c>
    </row>
    <row r="419" ht="15.75" spans="1:1">
      <c r="A419" s="3" t="s">
        <v>2801</v>
      </c>
    </row>
    <row r="420" ht="15.75" spans="1:1">
      <c r="A420" s="3" t="s">
        <v>2805</v>
      </c>
    </row>
    <row r="421" ht="15.75" spans="1:1">
      <c r="A421" s="3" t="s">
        <v>2809</v>
      </c>
    </row>
    <row r="422" ht="15.75" spans="1:1">
      <c r="A422" s="3" t="s">
        <v>2813</v>
      </c>
    </row>
    <row r="423" ht="15.75" spans="1:1">
      <c r="A423" s="3" t="s">
        <v>2817</v>
      </c>
    </row>
    <row r="424" ht="15.75" spans="1:1">
      <c r="A424" s="3" t="s">
        <v>2821</v>
      </c>
    </row>
    <row r="425" ht="15.75" spans="1:1">
      <c r="A425" s="3" t="s">
        <v>2825</v>
      </c>
    </row>
    <row r="426" ht="15.75" spans="1:1">
      <c r="A426" s="3" t="s">
        <v>2829</v>
      </c>
    </row>
    <row r="427" ht="15.75" spans="1:1">
      <c r="A427" s="3" t="s">
        <v>2833</v>
      </c>
    </row>
    <row r="428" ht="15.75" spans="1:1">
      <c r="A428" s="3" t="s">
        <v>2837</v>
      </c>
    </row>
    <row r="429" ht="15.75" spans="1:1">
      <c r="A429" s="3" t="s">
        <v>2841</v>
      </c>
    </row>
    <row r="430" ht="15.75" spans="1:1">
      <c r="A430" s="3" t="s">
        <v>2845</v>
      </c>
    </row>
    <row r="431" ht="15.75" spans="1:1">
      <c r="A431" s="3" t="s">
        <v>2849</v>
      </c>
    </row>
    <row r="432" ht="15.75" spans="1:1">
      <c r="A432" s="3" t="s">
        <v>2853</v>
      </c>
    </row>
    <row r="433" ht="15.75" spans="1:1">
      <c r="A433" s="3" t="s">
        <v>2857</v>
      </c>
    </row>
    <row r="434" ht="15.75" spans="1:1">
      <c r="A434" s="3" t="s">
        <v>2861</v>
      </c>
    </row>
    <row r="435" ht="15.75" spans="1:1">
      <c r="A435" s="3" t="s">
        <v>2865</v>
      </c>
    </row>
    <row r="436" ht="15.75" spans="1:1">
      <c r="A436" s="3" t="s">
        <v>2869</v>
      </c>
    </row>
    <row r="437" ht="15.75" spans="1:1">
      <c r="A437" s="3" t="s">
        <v>2873</v>
      </c>
    </row>
    <row r="438" ht="15.75" spans="1:1">
      <c r="A438" s="3" t="s">
        <v>2877</v>
      </c>
    </row>
    <row r="439" ht="15.75" spans="1:1">
      <c r="A439" s="3" t="s">
        <v>2881</v>
      </c>
    </row>
    <row r="440" ht="15.75" spans="1:1">
      <c r="A440" s="3" t="s">
        <v>399</v>
      </c>
    </row>
    <row r="441" ht="15.75" spans="1:1">
      <c r="A441" s="3" t="s">
        <v>2888</v>
      </c>
    </row>
    <row r="442" ht="15.75" spans="1:1">
      <c r="A442" s="3" t="s">
        <v>2892</v>
      </c>
    </row>
    <row r="443" ht="15.75" spans="1:1">
      <c r="A443" s="3" t="s">
        <v>2896</v>
      </c>
    </row>
    <row r="444" ht="15.75" spans="1:1">
      <c r="A444" s="3" t="s">
        <v>2900</v>
      </c>
    </row>
    <row r="445" ht="15.75" spans="1:1">
      <c r="A445" s="3" t="s">
        <v>2904</v>
      </c>
    </row>
    <row r="446" ht="15.75" spans="1:1">
      <c r="A446" s="3" t="s">
        <v>2908</v>
      </c>
    </row>
    <row r="447" ht="15.75" spans="1:1">
      <c r="A447" s="3" t="s">
        <v>2912</v>
      </c>
    </row>
    <row r="448" ht="15.75" spans="1:1">
      <c r="A448" s="3" t="s">
        <v>2916</v>
      </c>
    </row>
    <row r="449" ht="15.75" spans="1:1">
      <c r="A449" s="3" t="s">
        <v>2920</v>
      </c>
    </row>
    <row r="450" ht="15.75" spans="1:1">
      <c r="A450" s="3" t="s">
        <v>2924</v>
      </c>
    </row>
    <row r="451" ht="15.75" spans="1:1">
      <c r="A451" s="3" t="s">
        <v>2928</v>
      </c>
    </row>
    <row r="452" ht="15.75" spans="1:1">
      <c r="A452" s="3" t="s">
        <v>2932</v>
      </c>
    </row>
    <row r="453" ht="15.75" spans="1:1">
      <c r="A453" s="3" t="s">
        <v>2936</v>
      </c>
    </row>
    <row r="454" ht="15.75" spans="1:1">
      <c r="A454" s="3" t="s">
        <v>2940</v>
      </c>
    </row>
    <row r="455" ht="15.75" spans="1:1">
      <c r="A455" s="3" t="s">
        <v>2944</v>
      </c>
    </row>
    <row r="456" ht="15.75" spans="1:1">
      <c r="A456" s="3" t="s">
        <v>2948</v>
      </c>
    </row>
    <row r="457" ht="15.75" spans="1:1">
      <c r="A457" s="3" t="s">
        <v>315</v>
      </c>
    </row>
    <row r="458" ht="15.75" spans="1:1">
      <c r="A458" s="3" t="s">
        <v>2955</v>
      </c>
    </row>
    <row r="459" ht="15.75" spans="1:1">
      <c r="A459" s="3" t="s">
        <v>2959</v>
      </c>
    </row>
    <row r="460" ht="15.75" spans="1:1">
      <c r="A460" s="3" t="s">
        <v>2963</v>
      </c>
    </row>
    <row r="461" ht="15.75" spans="1:1">
      <c r="A461" s="3" t="s">
        <v>2967</v>
      </c>
    </row>
    <row r="462" ht="15.75" spans="1:1">
      <c r="A462" s="3" t="s">
        <v>2971</v>
      </c>
    </row>
    <row r="463" ht="15.75" spans="1:1">
      <c r="A463" s="3" t="s">
        <v>2975</v>
      </c>
    </row>
    <row r="464" ht="15.75" spans="1:1">
      <c r="A464" s="3" t="s">
        <v>319</v>
      </c>
    </row>
    <row r="465" ht="15.75" spans="1:1">
      <c r="A465" s="3" t="s">
        <v>348</v>
      </c>
    </row>
    <row r="466" ht="15.75" spans="1:1">
      <c r="A466" s="3" t="s">
        <v>2985</v>
      </c>
    </row>
    <row r="467" ht="15.75" spans="1:1">
      <c r="A467" s="3" t="s">
        <v>2989</v>
      </c>
    </row>
    <row r="468" ht="15.75" spans="1:1">
      <c r="A468" s="3" t="s">
        <v>2993</v>
      </c>
    </row>
    <row r="469" ht="15.75" spans="1:1">
      <c r="A469" s="3" t="s">
        <v>2997</v>
      </c>
    </row>
    <row r="470" ht="15.75" spans="1:1">
      <c r="A470" s="3" t="s">
        <v>3001</v>
      </c>
    </row>
    <row r="471" ht="15.75" spans="1:1">
      <c r="A471" s="3" t="s">
        <v>3005</v>
      </c>
    </row>
    <row r="472" ht="15.75" spans="1:1">
      <c r="A472" s="3" t="s">
        <v>3009</v>
      </c>
    </row>
    <row r="473" ht="15.75" spans="1:1">
      <c r="A473" s="3" t="s">
        <v>3013</v>
      </c>
    </row>
    <row r="474" ht="15.75" spans="1:1">
      <c r="A474" s="3" t="s">
        <v>3017</v>
      </c>
    </row>
    <row r="475" ht="15.75" spans="1:1">
      <c r="A475" s="3" t="s">
        <v>3021</v>
      </c>
    </row>
    <row r="476" ht="15.75" spans="1:1">
      <c r="A476" s="3" t="s">
        <v>3025</v>
      </c>
    </row>
    <row r="477" ht="15.75" spans="1:1">
      <c r="A477" s="3" t="s">
        <v>3029</v>
      </c>
    </row>
    <row r="478" ht="15.75" spans="1:1">
      <c r="A478" s="3" t="s">
        <v>3033</v>
      </c>
    </row>
    <row r="479" ht="15.75" spans="1:1">
      <c r="A479" s="3" t="s">
        <v>431</v>
      </c>
    </row>
    <row r="480" ht="15.75" spans="1:1">
      <c r="A480" s="3" t="s">
        <v>3040</v>
      </c>
    </row>
    <row r="481" ht="15.75" spans="1:1">
      <c r="A481" s="3" t="s">
        <v>3044</v>
      </c>
    </row>
    <row r="482" ht="15.75" spans="1:1">
      <c r="A482" s="3" t="s">
        <v>3048</v>
      </c>
    </row>
    <row r="483" ht="15.75" spans="1:1">
      <c r="A483" s="3" t="s">
        <v>3053</v>
      </c>
    </row>
    <row r="484" ht="15.75" spans="1:1">
      <c r="A484" s="3" t="s">
        <v>3057</v>
      </c>
    </row>
    <row r="485" ht="15.75" spans="1:1">
      <c r="A485" s="3" t="s">
        <v>3061</v>
      </c>
    </row>
    <row r="486" ht="15.75" spans="1:1">
      <c r="A486" s="3" t="s">
        <v>3065</v>
      </c>
    </row>
    <row r="487" ht="15.75" spans="1:1">
      <c r="A487" s="3" t="s">
        <v>3069</v>
      </c>
    </row>
    <row r="488" ht="15.75" spans="1:1">
      <c r="A488" s="3" t="s">
        <v>3073</v>
      </c>
    </row>
    <row r="489" ht="15.75" spans="1:1">
      <c r="A489" s="3" t="s">
        <v>3077</v>
      </c>
    </row>
    <row r="490" ht="15.75" spans="1:1">
      <c r="A490" s="3" t="s">
        <v>3081</v>
      </c>
    </row>
    <row r="491" ht="15.75" spans="1:1">
      <c r="A491" s="3" t="s">
        <v>3085</v>
      </c>
    </row>
    <row r="492" ht="15.75" spans="1:1">
      <c r="A492" s="3" t="s">
        <v>3089</v>
      </c>
    </row>
    <row r="493" ht="15.75" spans="1:1">
      <c r="A493" s="3" t="s">
        <v>3093</v>
      </c>
    </row>
    <row r="494" ht="15.75" spans="1:1">
      <c r="A494" s="3" t="s">
        <v>3097</v>
      </c>
    </row>
    <row r="495" ht="15.75" spans="1:1">
      <c r="A495" s="3" t="s">
        <v>373</v>
      </c>
    </row>
    <row r="496" ht="15.75" spans="1:1">
      <c r="A496" s="3" t="s">
        <v>3104</v>
      </c>
    </row>
    <row r="497" ht="15.75" spans="1:1">
      <c r="A497" s="3" t="s">
        <v>3108</v>
      </c>
    </row>
    <row r="498" ht="15.75" spans="1:1">
      <c r="A498" s="3" t="s">
        <v>3112</v>
      </c>
    </row>
    <row r="499" ht="15.75" spans="1:1">
      <c r="A499" s="3" t="s">
        <v>3116</v>
      </c>
    </row>
    <row r="500" ht="15.75" spans="1:1">
      <c r="A500" s="3" t="s">
        <v>3120</v>
      </c>
    </row>
    <row r="501" ht="15.75" spans="1:1">
      <c r="A501" s="3" t="s">
        <v>3124</v>
      </c>
    </row>
    <row r="502" ht="15.75" spans="1:1">
      <c r="A502" s="3" t="s">
        <v>3128</v>
      </c>
    </row>
    <row r="503" ht="15.75" spans="1:1">
      <c r="A503" s="3" t="s">
        <v>3132</v>
      </c>
    </row>
    <row r="504" ht="15.75" spans="1:1">
      <c r="A504" s="3" t="s">
        <v>3136</v>
      </c>
    </row>
    <row r="505" ht="15.75" spans="1:1">
      <c r="A505" s="3" t="s">
        <v>3140</v>
      </c>
    </row>
    <row r="506" ht="15.75" spans="1:1">
      <c r="A506" s="3" t="s">
        <v>3144</v>
      </c>
    </row>
    <row r="507" ht="15.75" spans="1:1">
      <c r="A507" s="3" t="s">
        <v>3148</v>
      </c>
    </row>
    <row r="508" ht="15.75" spans="1:1">
      <c r="A508" s="3" t="s">
        <v>507</v>
      </c>
    </row>
    <row r="509" ht="15.75" spans="1:1">
      <c r="A509" s="3" t="s">
        <v>3152</v>
      </c>
    </row>
    <row r="510" ht="15.75" spans="1:1">
      <c r="A510" s="3" t="s">
        <v>3156</v>
      </c>
    </row>
    <row r="511" ht="15.75" spans="1:1">
      <c r="A511" s="3" t="s">
        <v>3160</v>
      </c>
    </row>
    <row r="512" ht="15.75" spans="1:1">
      <c r="A512" s="3" t="s">
        <v>3164</v>
      </c>
    </row>
    <row r="513" ht="15.75" spans="1:1">
      <c r="A513" s="3" t="s">
        <v>3168</v>
      </c>
    </row>
    <row r="514" ht="15.75" spans="1:1">
      <c r="A514" s="3" t="s">
        <v>3172</v>
      </c>
    </row>
    <row r="515" ht="15.75" spans="1:1">
      <c r="A515" s="3" t="s">
        <v>3176</v>
      </c>
    </row>
    <row r="516" ht="15.75" spans="1:1">
      <c r="A516" s="3" t="s">
        <v>3180</v>
      </c>
    </row>
    <row r="517" ht="15.75" spans="1:1">
      <c r="A517" s="3" t="s">
        <v>3184</v>
      </c>
    </row>
    <row r="518" ht="15.75" spans="1:1">
      <c r="A518" s="3" t="s">
        <v>3188</v>
      </c>
    </row>
    <row r="519" ht="15.75" spans="1:1">
      <c r="A519" s="3" t="s">
        <v>3192</v>
      </c>
    </row>
    <row r="520" ht="15.75" spans="1:1">
      <c r="A520" s="3" t="s">
        <v>3196</v>
      </c>
    </row>
    <row r="521" ht="15.75" spans="1:1">
      <c r="A521" s="3" t="s">
        <v>3200</v>
      </c>
    </row>
    <row r="522" ht="15.75" spans="1:1">
      <c r="A522" s="3" t="s">
        <v>3204</v>
      </c>
    </row>
    <row r="523" ht="15.75" spans="1:1">
      <c r="A523" s="3" t="s">
        <v>3208</v>
      </c>
    </row>
    <row r="524" ht="15.75" spans="1:1">
      <c r="A524" s="3" t="s">
        <v>3212</v>
      </c>
    </row>
    <row r="525" ht="15.75" spans="1:1">
      <c r="A525" s="3" t="s">
        <v>3216</v>
      </c>
    </row>
    <row r="526" ht="15.75" spans="1:1">
      <c r="A526" s="3" t="s">
        <v>3220</v>
      </c>
    </row>
    <row r="527" ht="15.75" spans="1:1">
      <c r="A527" s="3" t="s">
        <v>3224</v>
      </c>
    </row>
    <row r="528" ht="15.75" spans="1:1">
      <c r="A528" s="3" t="s">
        <v>3228</v>
      </c>
    </row>
    <row r="529" ht="15.75" spans="1:1">
      <c r="A529" s="3" t="s">
        <v>3232</v>
      </c>
    </row>
    <row r="530" ht="15.75" spans="1:1">
      <c r="A530" s="3" t="s">
        <v>361</v>
      </c>
    </row>
    <row r="531" ht="15.75" spans="1:1">
      <c r="A531" s="3" t="s">
        <v>3239</v>
      </c>
    </row>
    <row r="532" ht="15.75" spans="1:1">
      <c r="A532" s="3" t="s">
        <v>3243</v>
      </c>
    </row>
    <row r="533" ht="15.75" spans="1:1">
      <c r="A533" s="3" t="s">
        <v>3247</v>
      </c>
    </row>
    <row r="534" ht="15.75" spans="1:1">
      <c r="A534" s="3" t="s">
        <v>3251</v>
      </c>
    </row>
    <row r="535" ht="15.75" spans="1:1">
      <c r="A535" s="3" t="s">
        <v>450</v>
      </c>
    </row>
    <row r="536" ht="15.75" spans="1:1">
      <c r="A536" s="3" t="s">
        <v>3258</v>
      </c>
    </row>
    <row r="537" ht="15.75" spans="1:1">
      <c r="A537" s="3" t="s">
        <v>3262</v>
      </c>
    </row>
    <row r="538" ht="15.75" spans="1:1">
      <c r="A538" s="3" t="s">
        <v>3266</v>
      </c>
    </row>
    <row r="539" ht="15.75" spans="1:1">
      <c r="A539" s="3" t="s">
        <v>3270</v>
      </c>
    </row>
    <row r="540" ht="15.75" spans="1:1">
      <c r="A540" s="3" t="s">
        <v>3274</v>
      </c>
    </row>
    <row r="541" ht="15.75" spans="1:1">
      <c r="A541" s="3" t="s">
        <v>3278</v>
      </c>
    </row>
    <row r="542" ht="15.75" spans="1:1">
      <c r="A542" s="3" t="s">
        <v>3282</v>
      </c>
    </row>
    <row r="543" ht="15.75" spans="1:1">
      <c r="A543" s="3" t="s">
        <v>3286</v>
      </c>
    </row>
    <row r="544" ht="15.75" spans="1:1">
      <c r="A544" s="3" t="s">
        <v>3290</v>
      </c>
    </row>
    <row r="545" ht="15.75" spans="1:1">
      <c r="A545" s="3" t="s">
        <v>3294</v>
      </c>
    </row>
    <row r="546" ht="15.75" spans="1:1">
      <c r="A546" s="3" t="s">
        <v>3298</v>
      </c>
    </row>
    <row r="547" ht="15.75" spans="1:1">
      <c r="A547" s="3" t="s">
        <v>3302</v>
      </c>
    </row>
    <row r="548" ht="15.75" spans="1:1">
      <c r="A548" s="3" t="s">
        <v>3306</v>
      </c>
    </row>
    <row r="549" ht="15.75" spans="1:1">
      <c r="A549" s="3" t="s">
        <v>3310</v>
      </c>
    </row>
    <row r="550" ht="15.75" spans="1:1">
      <c r="A550" s="3" t="s">
        <v>3314</v>
      </c>
    </row>
    <row r="551" ht="15.75" spans="1:1">
      <c r="A551" s="3" t="s">
        <v>381</v>
      </c>
    </row>
    <row r="552" ht="15.75" spans="1:1">
      <c r="A552" s="3" t="s">
        <v>3321</v>
      </c>
    </row>
    <row r="553" ht="15.75" spans="1:1">
      <c r="A553" s="3" t="s">
        <v>3325</v>
      </c>
    </row>
    <row r="554" ht="15.75" spans="1:1">
      <c r="A554" s="3" t="s">
        <v>3329</v>
      </c>
    </row>
    <row r="555" ht="15.75" spans="1:1">
      <c r="A555" s="3" t="s">
        <v>3333</v>
      </c>
    </row>
    <row r="556" ht="15.75" spans="1:1">
      <c r="A556" s="3" t="s">
        <v>3337</v>
      </c>
    </row>
    <row r="557" ht="15.75" spans="1:1">
      <c r="A557" s="3" t="s">
        <v>3341</v>
      </c>
    </row>
    <row r="558" ht="15.75" spans="1:1">
      <c r="A558" s="3" t="s">
        <v>3345</v>
      </c>
    </row>
    <row r="559" ht="15.75" spans="1:1">
      <c r="A559" s="3" t="s">
        <v>3349</v>
      </c>
    </row>
    <row r="560" ht="15.75" spans="1:1">
      <c r="A560" s="3" t="s">
        <v>3353</v>
      </c>
    </row>
    <row r="561" ht="15.75" spans="1:1">
      <c r="A561" s="3" t="s">
        <v>409</v>
      </c>
    </row>
    <row r="562" ht="15.75" spans="1:1">
      <c r="A562" s="3" t="s">
        <v>321</v>
      </c>
    </row>
    <row r="563" ht="15.75" spans="1:1">
      <c r="A563" s="3" t="s">
        <v>3360</v>
      </c>
    </row>
    <row r="564" ht="15.75" spans="1:1">
      <c r="A564" s="3" t="s">
        <v>3364</v>
      </c>
    </row>
    <row r="565" ht="15.75" spans="1:1">
      <c r="A565" s="3" t="s">
        <v>3368</v>
      </c>
    </row>
    <row r="566" ht="15.75" spans="1:1">
      <c r="A566" s="3" t="s">
        <v>3372</v>
      </c>
    </row>
    <row r="567" ht="15.75" spans="1:1">
      <c r="A567" s="3" t="s">
        <v>3376</v>
      </c>
    </row>
    <row r="568" ht="15.75" spans="1:1">
      <c r="A568" s="3" t="s">
        <v>3380</v>
      </c>
    </row>
    <row r="569" ht="15.75" spans="1:1">
      <c r="A569" s="3" t="s">
        <v>3384</v>
      </c>
    </row>
    <row r="570" ht="15.75" spans="1:1">
      <c r="A570" s="3" t="s">
        <v>3388</v>
      </c>
    </row>
    <row r="571" ht="15.75" spans="1:1">
      <c r="A571" s="3" t="s">
        <v>3392</v>
      </c>
    </row>
    <row r="572" ht="15.75" spans="1:1">
      <c r="A572" s="3" t="s">
        <v>3396</v>
      </c>
    </row>
    <row r="573" ht="15.75" spans="1:1">
      <c r="A573" s="3" t="s">
        <v>3400</v>
      </c>
    </row>
    <row r="574" ht="15.75" spans="1:1">
      <c r="A574" s="3" t="s">
        <v>3404</v>
      </c>
    </row>
    <row r="575" ht="15.75" spans="1:1">
      <c r="A575" s="3" t="s">
        <v>3408</v>
      </c>
    </row>
    <row r="576" ht="15.75" spans="1:1">
      <c r="A576" s="3" t="s">
        <v>3412</v>
      </c>
    </row>
    <row r="577" ht="15.75" spans="1:1">
      <c r="A577" s="3" t="s">
        <v>3416</v>
      </c>
    </row>
    <row r="578" ht="15.75" spans="1:1">
      <c r="A578" s="3" t="s">
        <v>394</v>
      </c>
    </row>
    <row r="579" ht="15.75" spans="1:1">
      <c r="A579" s="3" t="s">
        <v>3423</v>
      </c>
    </row>
    <row r="580" ht="15.75" spans="1:1">
      <c r="A580" s="3" t="s">
        <v>3427</v>
      </c>
    </row>
    <row r="581" ht="15.75" spans="1:1">
      <c r="A581" s="3" t="s">
        <v>3431</v>
      </c>
    </row>
    <row r="582" ht="15.75" spans="1:1">
      <c r="A582" s="3" t="s">
        <v>3435</v>
      </c>
    </row>
    <row r="583" ht="15.75" spans="1:1">
      <c r="A583" s="3" t="s">
        <v>3439</v>
      </c>
    </row>
    <row r="584" ht="15.75" spans="1:1">
      <c r="A584" s="3" t="s">
        <v>3443</v>
      </c>
    </row>
    <row r="585" ht="15.75" spans="1:1">
      <c r="A585" s="3" t="s">
        <v>3447</v>
      </c>
    </row>
    <row r="586" ht="15.75" spans="1:1">
      <c r="A586" s="3" t="s">
        <v>3451</v>
      </c>
    </row>
    <row r="587" ht="15.75" spans="1:1">
      <c r="A587" s="3" t="s">
        <v>3455</v>
      </c>
    </row>
    <row r="588" ht="15.75" spans="1:1">
      <c r="A588" s="3" t="s">
        <v>445</v>
      </c>
    </row>
    <row r="589" ht="15.75" spans="1:1">
      <c r="A589" s="3" t="s">
        <v>3462</v>
      </c>
    </row>
    <row r="590" ht="15.75" spans="1:1">
      <c r="A590" s="3" t="s">
        <v>3466</v>
      </c>
    </row>
    <row r="591" ht="15.75" spans="1:1">
      <c r="A591" s="3" t="s">
        <v>678</v>
      </c>
    </row>
    <row r="592" ht="15.75" spans="1:1">
      <c r="A592" s="3" t="s">
        <v>3470</v>
      </c>
    </row>
    <row r="593" ht="15.75" spans="1:1">
      <c r="A593" s="3" t="s">
        <v>3474</v>
      </c>
    </row>
    <row r="594" ht="15.75" spans="1:1">
      <c r="A594" s="3" t="s">
        <v>3478</v>
      </c>
    </row>
    <row r="595" ht="15.75" spans="1:1">
      <c r="A595" s="3" t="s">
        <v>3482</v>
      </c>
    </row>
    <row r="596" ht="15.75" spans="1:1">
      <c r="A596" s="3" t="s">
        <v>3486</v>
      </c>
    </row>
    <row r="597" ht="15.75" spans="1:1">
      <c r="A597" s="3" t="s">
        <v>3490</v>
      </c>
    </row>
    <row r="598" ht="15.75" spans="1:1">
      <c r="A598" s="3" t="s">
        <v>3494</v>
      </c>
    </row>
    <row r="599" ht="15.75" spans="1:1">
      <c r="A599" s="3" t="s">
        <v>3498</v>
      </c>
    </row>
    <row r="600" ht="15.75" spans="1:1">
      <c r="A600" s="3" t="s">
        <v>3502</v>
      </c>
    </row>
    <row r="601" ht="15.75" spans="1:1">
      <c r="A601" s="3" t="s">
        <v>3506</v>
      </c>
    </row>
    <row r="602" ht="15.75" spans="1:1">
      <c r="A602" s="3" t="s">
        <v>3510</v>
      </c>
    </row>
    <row r="603" ht="15.75" spans="1:1">
      <c r="A603" s="3" t="s">
        <v>335</v>
      </c>
    </row>
    <row r="604" ht="15.75" spans="1:1">
      <c r="A604" s="3" t="s">
        <v>3517</v>
      </c>
    </row>
    <row r="605" ht="15.75" spans="1:1">
      <c r="A605" s="3" t="s">
        <v>3521</v>
      </c>
    </row>
    <row r="606" ht="15.75" spans="1:1">
      <c r="A606" s="3" t="s">
        <v>3525</v>
      </c>
    </row>
    <row r="607" ht="15.75" spans="1:1">
      <c r="A607" s="3" t="s">
        <v>3529</v>
      </c>
    </row>
    <row r="608" ht="15.75" spans="1:1">
      <c r="A608" s="3" t="s">
        <v>3533</v>
      </c>
    </row>
    <row r="609" ht="15.75" spans="1:1">
      <c r="A609" s="3" t="s">
        <v>346</v>
      </c>
    </row>
    <row r="610" ht="15.75" spans="1:1">
      <c r="A610" s="3" t="s">
        <v>3540</v>
      </c>
    </row>
    <row r="611" ht="15.75" spans="1:1">
      <c r="A611" s="3" t="s">
        <v>3544</v>
      </c>
    </row>
    <row r="612" ht="15.75" spans="1:1">
      <c r="A612" s="3" t="s">
        <v>3548</v>
      </c>
    </row>
    <row r="613" ht="15.75" spans="1:1">
      <c r="A613" s="3" t="s">
        <v>3552</v>
      </c>
    </row>
    <row r="614" ht="15.75" spans="1:1">
      <c r="A614" s="3" t="s">
        <v>3556</v>
      </c>
    </row>
    <row r="615" ht="15.75" spans="1:1">
      <c r="A615" s="3" t="s">
        <v>3560</v>
      </c>
    </row>
    <row r="616" ht="15.75" spans="1:1">
      <c r="A616" s="3" t="s">
        <v>3564</v>
      </c>
    </row>
    <row r="617" ht="15.75" spans="1:1">
      <c r="A617" s="3" t="s">
        <v>3568</v>
      </c>
    </row>
    <row r="618" ht="15.75" spans="1:1">
      <c r="A618" s="3" t="s">
        <v>3572</v>
      </c>
    </row>
    <row r="619" ht="15.75" spans="1:1">
      <c r="A619" s="3" t="s">
        <v>3576</v>
      </c>
    </row>
    <row r="620" ht="15.75" spans="1:1">
      <c r="A620" s="3" t="s">
        <v>3580</v>
      </c>
    </row>
    <row r="621" ht="15.75" spans="1:1">
      <c r="A621" s="3" t="s">
        <v>3584</v>
      </c>
    </row>
    <row r="622" ht="15.75" spans="1:1">
      <c r="A622" s="3" t="s">
        <v>3588</v>
      </c>
    </row>
    <row r="623" ht="15.75" spans="1:1">
      <c r="A623" s="3" t="s">
        <v>3592</v>
      </c>
    </row>
    <row r="624" ht="15.75" spans="1:1">
      <c r="A624" s="3" t="s">
        <v>3596</v>
      </c>
    </row>
    <row r="625" ht="15.75" spans="1:1">
      <c r="A625" s="3" t="s">
        <v>3600</v>
      </c>
    </row>
    <row r="626" ht="15.75" spans="1:1">
      <c r="A626" s="3" t="s">
        <v>3604</v>
      </c>
    </row>
    <row r="627" ht="15.75" spans="1:1">
      <c r="A627" s="3" t="s">
        <v>3608</v>
      </c>
    </row>
    <row r="628" ht="15.75" spans="1:1">
      <c r="A628" s="3" t="s">
        <v>3612</v>
      </c>
    </row>
    <row r="629" ht="15.75" spans="1:1">
      <c r="A629" s="3" t="s">
        <v>3616</v>
      </c>
    </row>
    <row r="630" ht="15.75" spans="1:1">
      <c r="A630" s="3" t="s">
        <v>330</v>
      </c>
    </row>
    <row r="631" ht="15.75" spans="1:1">
      <c r="A631" s="3" t="s">
        <v>3620</v>
      </c>
    </row>
    <row r="632" ht="15.75" spans="1:1">
      <c r="A632" s="3" t="s">
        <v>3624</v>
      </c>
    </row>
    <row r="633" ht="15.75" spans="1:1">
      <c r="A633" s="3" t="s">
        <v>3628</v>
      </c>
    </row>
    <row r="634" ht="15.75" spans="1:1">
      <c r="A634" s="3" t="s">
        <v>3632</v>
      </c>
    </row>
    <row r="635" ht="15.75" spans="1:1">
      <c r="A635" s="3" t="s">
        <v>3636</v>
      </c>
    </row>
    <row r="636" ht="15.75" spans="1:1">
      <c r="A636" s="3" t="s">
        <v>3640</v>
      </c>
    </row>
    <row r="637" ht="15.75" spans="1:1">
      <c r="A637" s="3" t="s">
        <v>3644</v>
      </c>
    </row>
    <row r="638" ht="15.75" spans="1:1">
      <c r="A638" s="3" t="s">
        <v>3648</v>
      </c>
    </row>
    <row r="639" ht="15.75" spans="1:1">
      <c r="A639" s="3" t="s">
        <v>3652</v>
      </c>
    </row>
    <row r="640" ht="15.75" spans="1:1">
      <c r="A640" s="3" t="s">
        <v>3656</v>
      </c>
    </row>
    <row r="641" ht="15.75" spans="1:1">
      <c r="A641" s="3" t="s">
        <v>3660</v>
      </c>
    </row>
    <row r="642" ht="15.75" spans="1:1">
      <c r="A642" s="3" t="s">
        <v>3664</v>
      </c>
    </row>
    <row r="643" ht="15.75" spans="1:1">
      <c r="A643" s="3" t="s">
        <v>3668</v>
      </c>
    </row>
    <row r="644" ht="15.75" spans="1:1">
      <c r="A644" s="3" t="s">
        <v>3672</v>
      </c>
    </row>
    <row r="645" ht="15.75" spans="1:1">
      <c r="A645" s="3" t="s">
        <v>382</v>
      </c>
    </row>
    <row r="646" ht="15.75" spans="1:1">
      <c r="A646" s="3" t="s">
        <v>3678</v>
      </c>
    </row>
    <row r="647" ht="15.75" spans="1:1">
      <c r="A647" s="3" t="s">
        <v>3682</v>
      </c>
    </row>
    <row r="648" ht="15.75" spans="1:1">
      <c r="A648" s="3" t="s">
        <v>3686</v>
      </c>
    </row>
    <row r="649" ht="15.75" spans="1:1">
      <c r="A649" s="3" t="s">
        <v>347</v>
      </c>
    </row>
    <row r="650" ht="15.75" spans="1:1">
      <c r="A650" s="3" t="s">
        <v>3693</v>
      </c>
    </row>
    <row r="651" ht="15.75" spans="1:1">
      <c r="A651" s="3" t="s">
        <v>3697</v>
      </c>
    </row>
    <row r="652" ht="15.75" spans="1:1">
      <c r="A652" s="3" t="s">
        <v>3701</v>
      </c>
    </row>
    <row r="653" ht="15.75" spans="1:1">
      <c r="A653" s="3" t="s">
        <v>3705</v>
      </c>
    </row>
    <row r="654" ht="15.75" spans="1:1">
      <c r="A654" s="3" t="s">
        <v>3709</v>
      </c>
    </row>
    <row r="655" ht="15.75" spans="1:1">
      <c r="A655" s="3" t="s">
        <v>3713</v>
      </c>
    </row>
    <row r="656" ht="15.75" spans="1:1">
      <c r="A656" s="3" t="s">
        <v>3717</v>
      </c>
    </row>
    <row r="657" ht="15.75" spans="1:1">
      <c r="A657" s="3" t="s">
        <v>3721</v>
      </c>
    </row>
    <row r="658" ht="15.75" spans="1:1">
      <c r="A658" s="3" t="s">
        <v>3725</v>
      </c>
    </row>
    <row r="659" ht="15.75" spans="1:1">
      <c r="A659" s="3" t="s">
        <v>3729</v>
      </c>
    </row>
    <row r="660" ht="15.75" spans="1:1">
      <c r="A660" s="3" t="s">
        <v>3733</v>
      </c>
    </row>
    <row r="661" ht="15.75" spans="1:1">
      <c r="A661" s="3" t="s">
        <v>3737</v>
      </c>
    </row>
    <row r="662" ht="15.75" spans="1:1">
      <c r="A662" s="3" t="s">
        <v>593</v>
      </c>
    </row>
    <row r="663" ht="15.75" spans="1:1">
      <c r="A663" s="3" t="s">
        <v>3741</v>
      </c>
    </row>
    <row r="664" ht="15.75" spans="1:1">
      <c r="A664" s="3" t="s">
        <v>3745</v>
      </c>
    </row>
    <row r="665" ht="15.75" spans="1:1">
      <c r="A665" s="3" t="s">
        <v>3749</v>
      </c>
    </row>
    <row r="666" ht="15.75" spans="1:1">
      <c r="A666" s="3" t="s">
        <v>3753</v>
      </c>
    </row>
    <row r="667" ht="15.75" spans="1:1">
      <c r="A667" s="3" t="s">
        <v>3757</v>
      </c>
    </row>
    <row r="668" ht="15.75" spans="1:1">
      <c r="A668" s="3" t="s">
        <v>3761</v>
      </c>
    </row>
    <row r="669" ht="15.75" spans="1:1">
      <c r="A669" s="3" t="s">
        <v>3765</v>
      </c>
    </row>
    <row r="670" ht="15.75" spans="1:1">
      <c r="A670" s="3" t="s">
        <v>3769</v>
      </c>
    </row>
    <row r="671" ht="15.75" spans="1:1">
      <c r="A671" s="3" t="s">
        <v>3773</v>
      </c>
    </row>
    <row r="672" ht="15.75" spans="1:1">
      <c r="A672" s="3" t="s">
        <v>3777</v>
      </c>
    </row>
    <row r="673" ht="15.75" spans="1:1">
      <c r="A673" s="3" t="s">
        <v>3781</v>
      </c>
    </row>
    <row r="674" ht="15.75" spans="1:1">
      <c r="A674" s="3" t="s">
        <v>3785</v>
      </c>
    </row>
    <row r="675" ht="15.75" spans="1:1">
      <c r="A675" s="3" t="s">
        <v>3789</v>
      </c>
    </row>
    <row r="676" ht="15.75" spans="1:1">
      <c r="A676" s="3" t="s">
        <v>411</v>
      </c>
    </row>
    <row r="677" ht="15.75" spans="1:1">
      <c r="A677" s="3" t="s">
        <v>3796</v>
      </c>
    </row>
    <row r="678" ht="15.75" spans="1:1">
      <c r="A678" s="3" t="s">
        <v>3800</v>
      </c>
    </row>
    <row r="679" ht="15.75" spans="1:1">
      <c r="A679" s="3" t="s">
        <v>3804</v>
      </c>
    </row>
    <row r="680" ht="15.75" spans="1:1">
      <c r="A680" s="3" t="s">
        <v>3808</v>
      </c>
    </row>
    <row r="681" ht="15.75" spans="1:1">
      <c r="A681" s="3" t="s">
        <v>3812</v>
      </c>
    </row>
    <row r="682" ht="15.75" spans="1:1">
      <c r="A682" s="3" t="s">
        <v>3816</v>
      </c>
    </row>
    <row r="683" ht="15.75" spans="1:1">
      <c r="A683" s="3" t="s">
        <v>3820</v>
      </c>
    </row>
    <row r="684" ht="15.75" spans="1:1">
      <c r="A684" s="3" t="s">
        <v>3824</v>
      </c>
    </row>
    <row r="685" ht="15.75" spans="1:1">
      <c r="A685" s="3" t="s">
        <v>3828</v>
      </c>
    </row>
    <row r="686" ht="15.75" spans="1:1">
      <c r="A686" s="3" t="s">
        <v>3832</v>
      </c>
    </row>
    <row r="687" ht="15.75" spans="1:1">
      <c r="A687" s="3" t="s">
        <v>3836</v>
      </c>
    </row>
    <row r="688" ht="15.75" spans="1:1">
      <c r="A688" s="3" t="s">
        <v>3840</v>
      </c>
    </row>
    <row r="689" ht="15.75" spans="1:1">
      <c r="A689" s="3" t="s">
        <v>3844</v>
      </c>
    </row>
    <row r="690" ht="15.75" spans="1:1">
      <c r="A690" s="3" t="s">
        <v>3848</v>
      </c>
    </row>
    <row r="691" ht="15.75" spans="1:1">
      <c r="A691" s="3" t="s">
        <v>3852</v>
      </c>
    </row>
    <row r="692" ht="15.75" spans="1:1">
      <c r="A692" s="3" t="s">
        <v>3856</v>
      </c>
    </row>
    <row r="693" ht="15.75" spans="1:1">
      <c r="A693" s="3" t="s">
        <v>3860</v>
      </c>
    </row>
    <row r="694" ht="15.75" spans="1:1">
      <c r="A694" s="3" t="s">
        <v>3864</v>
      </c>
    </row>
    <row r="695" ht="15.75" spans="1:1">
      <c r="A695" s="3" t="s">
        <v>3868</v>
      </c>
    </row>
    <row r="696" ht="15.75" spans="1:1">
      <c r="A696" s="3" t="s">
        <v>3872</v>
      </c>
    </row>
    <row r="697" ht="15.75" spans="1:1">
      <c r="A697" s="3" t="s">
        <v>3876</v>
      </c>
    </row>
    <row r="698" ht="15.75" spans="1:1">
      <c r="A698" s="3" t="s">
        <v>3880</v>
      </c>
    </row>
    <row r="699" ht="15.75" spans="1:1">
      <c r="A699" s="3" t="s">
        <v>3884</v>
      </c>
    </row>
    <row r="700" ht="15.75" spans="1:1">
      <c r="A700" s="3" t="s">
        <v>3888</v>
      </c>
    </row>
    <row r="701" ht="15.75" spans="1:1">
      <c r="A701" s="3" t="s">
        <v>3892</v>
      </c>
    </row>
    <row r="702" ht="15.75" spans="1:1">
      <c r="A702" s="3" t="s">
        <v>3896</v>
      </c>
    </row>
    <row r="703" ht="15.75" spans="1:1">
      <c r="A703" s="3" t="s">
        <v>3900</v>
      </c>
    </row>
    <row r="704" ht="15.75" spans="1:1">
      <c r="A704" s="3" t="s">
        <v>3904</v>
      </c>
    </row>
    <row r="705" ht="15.75" spans="1:1">
      <c r="A705" s="3" t="s">
        <v>3908</v>
      </c>
    </row>
    <row r="706" ht="15.75" spans="1:1">
      <c r="A706" s="3" t="s">
        <v>3912</v>
      </c>
    </row>
    <row r="707" ht="15.75" spans="1:1">
      <c r="A707" s="3" t="s">
        <v>3916</v>
      </c>
    </row>
    <row r="708" ht="15.75" spans="1:1">
      <c r="A708" s="3" t="s">
        <v>3920</v>
      </c>
    </row>
    <row r="709" ht="15.75" spans="1:1">
      <c r="A709" s="3" t="s">
        <v>3924</v>
      </c>
    </row>
    <row r="710" ht="15.75" spans="1:1">
      <c r="A710" s="3" t="s">
        <v>3928</v>
      </c>
    </row>
    <row r="711" ht="15.75" spans="1:1">
      <c r="A711" s="3" t="s">
        <v>3932</v>
      </c>
    </row>
    <row r="712" ht="15.75" spans="1:1">
      <c r="A712" s="3" t="s">
        <v>3936</v>
      </c>
    </row>
    <row r="713" ht="15.75" spans="1:1">
      <c r="A713" s="3" t="s">
        <v>3940</v>
      </c>
    </row>
    <row r="714" ht="15.75" spans="1:1">
      <c r="A714" s="3" t="s">
        <v>3944</v>
      </c>
    </row>
    <row r="715" ht="15.75" spans="1:1">
      <c r="A715" s="3" t="s">
        <v>3948</v>
      </c>
    </row>
    <row r="716" ht="15.75" spans="1:1">
      <c r="A716" s="3" t="s">
        <v>3952</v>
      </c>
    </row>
    <row r="717" ht="15.75" spans="1:1">
      <c r="A717" s="3" t="s">
        <v>3956</v>
      </c>
    </row>
    <row r="718" ht="15.75" spans="1:1">
      <c r="A718" s="3" t="s">
        <v>3960</v>
      </c>
    </row>
    <row r="719" ht="15.75" spans="1:1">
      <c r="A719" s="3" t="s">
        <v>3964</v>
      </c>
    </row>
    <row r="720" ht="15.75" spans="1:1">
      <c r="A720" s="3" t="s">
        <v>3968</v>
      </c>
    </row>
    <row r="721" ht="15.75" spans="1:1">
      <c r="A721" s="3" t="s">
        <v>3972</v>
      </c>
    </row>
    <row r="722" ht="15.75" spans="1:1">
      <c r="A722" s="3" t="s">
        <v>3976</v>
      </c>
    </row>
    <row r="723" ht="15.75" spans="1:1">
      <c r="A723" s="3" t="s">
        <v>3980</v>
      </c>
    </row>
    <row r="724" ht="15.75" spans="1:1">
      <c r="A724" s="3" t="s">
        <v>3984</v>
      </c>
    </row>
    <row r="725" ht="15.75" spans="1:1">
      <c r="A725" s="3" t="s">
        <v>3988</v>
      </c>
    </row>
    <row r="726" ht="15.75" spans="1:1">
      <c r="A726" s="3" t="s">
        <v>3992</v>
      </c>
    </row>
    <row r="727" ht="15.75" spans="1:1">
      <c r="A727" s="3" t="s">
        <v>3996</v>
      </c>
    </row>
    <row r="728" ht="15.75" spans="1:1">
      <c r="A728" s="3" t="s">
        <v>4000</v>
      </c>
    </row>
    <row r="729" ht="15.75" spans="1:1">
      <c r="A729" s="3" t="s">
        <v>375</v>
      </c>
    </row>
    <row r="730" ht="15.75" spans="1:1">
      <c r="A730" s="3" t="s">
        <v>4007</v>
      </c>
    </row>
    <row r="731" ht="15.75" spans="1:1">
      <c r="A731" s="3" t="s">
        <v>4011</v>
      </c>
    </row>
    <row r="732" ht="15.75" spans="1:1">
      <c r="A732" s="3" t="s">
        <v>4015</v>
      </c>
    </row>
    <row r="733" ht="15.75" spans="1:1">
      <c r="A733" s="3" t="s">
        <v>538</v>
      </c>
    </row>
    <row r="734" ht="15.75" spans="1:1">
      <c r="A734" s="3" t="s">
        <v>4019</v>
      </c>
    </row>
    <row r="735" ht="15.75" spans="1:1">
      <c r="A735" s="3" t="s">
        <v>4023</v>
      </c>
    </row>
    <row r="736" ht="15.75" spans="1:1">
      <c r="A736" s="3" t="s">
        <v>4027</v>
      </c>
    </row>
    <row r="737" ht="15.75" spans="1:1">
      <c r="A737" s="3" t="s">
        <v>4031</v>
      </c>
    </row>
    <row r="738" ht="15.75" spans="1:1">
      <c r="A738" s="3" t="s">
        <v>4035</v>
      </c>
    </row>
    <row r="739" ht="15.75" spans="1:1">
      <c r="A739" s="3" t="s">
        <v>4039</v>
      </c>
    </row>
    <row r="740" ht="15.75" spans="1:1">
      <c r="A740" s="3" t="s">
        <v>350</v>
      </c>
    </row>
    <row r="741" ht="15.75" spans="1:1">
      <c r="A741" s="3" t="s">
        <v>4046</v>
      </c>
    </row>
    <row r="742" ht="15.75" spans="1:1">
      <c r="A742" s="3" t="s">
        <v>4050</v>
      </c>
    </row>
    <row r="743" ht="15.75" spans="1:1">
      <c r="A743" s="3" t="s">
        <v>4054</v>
      </c>
    </row>
    <row r="744" ht="15.75" spans="1:1">
      <c r="A744" s="3" t="s">
        <v>4058</v>
      </c>
    </row>
    <row r="745" ht="15.75" spans="1:1">
      <c r="A745" s="3" t="s">
        <v>4062</v>
      </c>
    </row>
    <row r="746" ht="15.75" spans="1:1">
      <c r="A746" s="3" t="s">
        <v>4066</v>
      </c>
    </row>
    <row r="747" ht="15.75" spans="1:1">
      <c r="A747" s="3" t="s">
        <v>4069</v>
      </c>
    </row>
    <row r="748" ht="15.75" spans="1:1">
      <c r="A748" s="3" t="s">
        <v>4073</v>
      </c>
    </row>
    <row r="749" ht="15.75" spans="1:1">
      <c r="A749" s="3" t="s">
        <v>4077</v>
      </c>
    </row>
    <row r="750" ht="15.75" spans="1:1">
      <c r="A750" s="3" t="s">
        <v>4081</v>
      </c>
    </row>
    <row r="751" ht="15.75" spans="1:1">
      <c r="A751" s="3" t="s">
        <v>4085</v>
      </c>
    </row>
    <row r="752" ht="15.75" spans="1:1">
      <c r="A752" s="3" t="s">
        <v>1163</v>
      </c>
    </row>
    <row r="753" ht="15.75" spans="1:1">
      <c r="A753" s="3" t="s">
        <v>4089</v>
      </c>
    </row>
    <row r="754" ht="15.75" spans="1:1">
      <c r="A754" s="3" t="s">
        <v>4093</v>
      </c>
    </row>
    <row r="755" ht="15.75" spans="1:1">
      <c r="A755" s="3" t="s">
        <v>4097</v>
      </c>
    </row>
    <row r="756" ht="15.75" spans="1:1">
      <c r="A756" s="3" t="s">
        <v>4101</v>
      </c>
    </row>
    <row r="757" ht="15.75" spans="1:1">
      <c r="A757" s="3" t="s">
        <v>4106</v>
      </c>
    </row>
    <row r="758" ht="15.75" spans="1:1">
      <c r="A758" s="3" t="s">
        <v>4110</v>
      </c>
    </row>
    <row r="759" ht="15.75" spans="1:1">
      <c r="A759" s="3" t="s">
        <v>4114</v>
      </c>
    </row>
    <row r="760" ht="15.75" spans="1:1">
      <c r="A760" s="3" t="s">
        <v>4118</v>
      </c>
    </row>
    <row r="761" ht="15.75" spans="1:1">
      <c r="A761" s="3" t="s">
        <v>4122</v>
      </c>
    </row>
    <row r="762" ht="15.75" spans="1:1">
      <c r="A762" s="3" t="s">
        <v>4126</v>
      </c>
    </row>
    <row r="763" ht="15.75" spans="1:1">
      <c r="A763" s="3" t="s">
        <v>4130</v>
      </c>
    </row>
    <row r="764" ht="15.75" spans="1:1">
      <c r="A764" s="3" t="s">
        <v>4134</v>
      </c>
    </row>
    <row r="765" ht="15.75" spans="1:1">
      <c r="A765" s="3" t="s">
        <v>4138</v>
      </c>
    </row>
    <row r="766" ht="15.75" spans="1:1">
      <c r="A766" s="3" t="s">
        <v>4142</v>
      </c>
    </row>
    <row r="767" ht="15.75" spans="1:1">
      <c r="A767" s="3" t="s">
        <v>4146</v>
      </c>
    </row>
    <row r="768" ht="15.75" spans="1:1">
      <c r="A768" s="3" t="s">
        <v>4150</v>
      </c>
    </row>
    <row r="769" ht="15.75" spans="1:1">
      <c r="A769" s="3" t="s">
        <v>4154</v>
      </c>
    </row>
    <row r="770" ht="15.75" spans="1:1">
      <c r="A770" s="3" t="s">
        <v>4158</v>
      </c>
    </row>
    <row r="771" ht="15.75" spans="1:1">
      <c r="A771" s="3" t="s">
        <v>371</v>
      </c>
    </row>
    <row r="772" ht="15.75" spans="1:1">
      <c r="A772" s="3" t="s">
        <v>4165</v>
      </c>
    </row>
    <row r="773" ht="15.75" spans="1:1">
      <c r="A773" s="3" t="s">
        <v>4169</v>
      </c>
    </row>
    <row r="774" ht="15.75" spans="1:1">
      <c r="A774" s="3" t="s">
        <v>4173</v>
      </c>
    </row>
    <row r="775" ht="15.75" spans="1:1">
      <c r="A775" s="3" t="s">
        <v>4177</v>
      </c>
    </row>
    <row r="776" ht="15.75" spans="1:1">
      <c r="A776" s="3" t="s">
        <v>4181</v>
      </c>
    </row>
    <row r="777" ht="15.75" spans="1:1">
      <c r="A777" s="3" t="s">
        <v>4185</v>
      </c>
    </row>
    <row r="778" ht="15.75" spans="1:1">
      <c r="A778" s="3" t="s">
        <v>797</v>
      </c>
    </row>
    <row r="779" ht="15.75" spans="1:1">
      <c r="A779" s="3" t="s">
        <v>4189</v>
      </c>
    </row>
    <row r="780" ht="15.75" spans="1:1">
      <c r="A780" s="3" t="s">
        <v>365</v>
      </c>
    </row>
    <row r="781" ht="15.75" spans="1:1">
      <c r="A781" s="3" t="s">
        <v>401</v>
      </c>
    </row>
    <row r="782" ht="15.75" spans="1:1">
      <c r="A782" s="3" t="s">
        <v>4199</v>
      </c>
    </row>
    <row r="783" ht="15.75" spans="1:1">
      <c r="A783" s="3" t="s">
        <v>4203</v>
      </c>
    </row>
    <row r="784" ht="15.75" spans="1:1">
      <c r="A784" s="3" t="s">
        <v>4207</v>
      </c>
    </row>
    <row r="785" ht="15.75" spans="1:1">
      <c r="A785" s="3" t="s">
        <v>4211</v>
      </c>
    </row>
    <row r="786" ht="15.75" spans="1:1">
      <c r="A786" s="3" t="s">
        <v>4215</v>
      </c>
    </row>
    <row r="787" ht="15.75" spans="1:1">
      <c r="A787" s="3" t="s">
        <v>4219</v>
      </c>
    </row>
    <row r="788" ht="15.75" spans="1:1">
      <c r="A788" s="3" t="s">
        <v>4223</v>
      </c>
    </row>
    <row r="789" ht="15.75" spans="1:1">
      <c r="A789" s="3" t="s">
        <v>4227</v>
      </c>
    </row>
    <row r="790" ht="15.75" spans="1:1">
      <c r="A790" s="3" t="s">
        <v>4231</v>
      </c>
    </row>
    <row r="791" ht="15.75" spans="1:1">
      <c r="A791" s="3" t="s">
        <v>312</v>
      </c>
    </row>
    <row r="792" ht="15.75" spans="1:1">
      <c r="A792" s="3" t="s">
        <v>4238</v>
      </c>
    </row>
    <row r="793" ht="15.75" spans="1:1">
      <c r="A793" s="3" t="s">
        <v>4242</v>
      </c>
    </row>
    <row r="794" ht="15.75" spans="1:1">
      <c r="A794" s="3" t="s">
        <v>4246</v>
      </c>
    </row>
    <row r="795" ht="15.75" spans="1:1">
      <c r="A795" s="3" t="s">
        <v>4250</v>
      </c>
    </row>
    <row r="796" ht="15.75" spans="1:1">
      <c r="A796" s="3" t="s">
        <v>4254</v>
      </c>
    </row>
    <row r="797" ht="15.75" spans="1:1">
      <c r="A797" s="3" t="s">
        <v>4258</v>
      </c>
    </row>
    <row r="798" ht="15.75" spans="1:1">
      <c r="A798" s="3" t="s">
        <v>4262</v>
      </c>
    </row>
    <row r="799" ht="15.75" spans="1:1">
      <c r="A799" s="3" t="s">
        <v>4266</v>
      </c>
    </row>
    <row r="800" ht="15.75" spans="1:1">
      <c r="A800" s="3" t="s">
        <v>4270</v>
      </c>
    </row>
    <row r="801" ht="15.75" spans="1:1">
      <c r="A801" s="3" t="s">
        <v>4274</v>
      </c>
    </row>
    <row r="802" ht="15.75" spans="1:1">
      <c r="A802" s="3" t="s">
        <v>4278</v>
      </c>
    </row>
    <row r="803" ht="15.75" spans="1:1">
      <c r="A803" s="3" t="s">
        <v>4282</v>
      </c>
    </row>
    <row r="804" ht="15.75" spans="1:1">
      <c r="A804" s="3" t="s">
        <v>4286</v>
      </c>
    </row>
    <row r="805" ht="15.75" spans="1:1">
      <c r="A805" s="3" t="s">
        <v>4290</v>
      </c>
    </row>
    <row r="806" ht="15.75" spans="1:1">
      <c r="A806" s="3" t="s">
        <v>4294</v>
      </c>
    </row>
    <row r="807" ht="15.75" spans="1:1">
      <c r="A807" s="3" t="s">
        <v>4298</v>
      </c>
    </row>
    <row r="808" ht="15.75" spans="1:1">
      <c r="A808" s="3" t="s">
        <v>4302</v>
      </c>
    </row>
    <row r="809" ht="15.75" spans="1:1">
      <c r="A809" s="3" t="s">
        <v>4306</v>
      </c>
    </row>
    <row r="810" ht="15.75" spans="1:1">
      <c r="A810" s="3" t="s">
        <v>4310</v>
      </c>
    </row>
    <row r="811" ht="15.75" spans="1:1">
      <c r="A811" s="3" t="s">
        <v>4313</v>
      </c>
    </row>
    <row r="812" ht="15.75" spans="1:1">
      <c r="A812" s="3" t="s">
        <v>307</v>
      </c>
    </row>
    <row r="813" ht="15.75" spans="1:1">
      <c r="A813" s="3" t="s">
        <v>4320</v>
      </c>
    </row>
    <row r="814" ht="15.75" spans="1:1">
      <c r="A814" s="3" t="s">
        <v>4324</v>
      </c>
    </row>
    <row r="815" ht="15.75" spans="1:1">
      <c r="A815" s="3" t="s">
        <v>4328</v>
      </c>
    </row>
    <row r="816" ht="15.75" spans="1:1">
      <c r="A816" s="3" t="s">
        <v>4332</v>
      </c>
    </row>
    <row r="817" ht="15.75" spans="1:1">
      <c r="A817" s="3" t="s">
        <v>4336</v>
      </c>
    </row>
    <row r="818" ht="15.75" spans="1:1">
      <c r="A818" s="3" t="s">
        <v>4340</v>
      </c>
    </row>
    <row r="819" ht="15.75" spans="1:1">
      <c r="A819" s="3" t="s">
        <v>4344</v>
      </c>
    </row>
    <row r="820" ht="15.75" spans="1:1">
      <c r="A820" s="3" t="s">
        <v>4348</v>
      </c>
    </row>
    <row r="821" ht="15.75" spans="1:1">
      <c r="A821" s="3" t="s">
        <v>4352</v>
      </c>
    </row>
    <row r="822" ht="15.75" spans="1:1">
      <c r="A822" s="3" t="s">
        <v>4356</v>
      </c>
    </row>
    <row r="823" ht="15.75" spans="1:1">
      <c r="A823" s="3" t="s">
        <v>4360</v>
      </c>
    </row>
    <row r="824" ht="15.75" spans="1:1">
      <c r="A824" s="3" t="s">
        <v>4364</v>
      </c>
    </row>
    <row r="825" ht="15.75" spans="1:1">
      <c r="A825" s="3" t="s">
        <v>4368</v>
      </c>
    </row>
    <row r="826" ht="15.75" spans="1:1">
      <c r="A826" s="3" t="s">
        <v>4372</v>
      </c>
    </row>
    <row r="827" ht="15.75" spans="1:1">
      <c r="A827" s="3" t="s">
        <v>4376</v>
      </c>
    </row>
    <row r="828" ht="15.75" spans="1:1">
      <c r="A828" s="3" t="s">
        <v>4380</v>
      </c>
    </row>
    <row r="829" ht="15.75" spans="1:1">
      <c r="A829" s="3" t="s">
        <v>4384</v>
      </c>
    </row>
    <row r="830" ht="15.75" spans="1:1">
      <c r="A830" s="3" t="s">
        <v>4388</v>
      </c>
    </row>
    <row r="831" ht="15.75" spans="1:1">
      <c r="A831" s="3" t="s">
        <v>4392</v>
      </c>
    </row>
    <row r="832" ht="15.75" spans="1:1">
      <c r="A832" s="3" t="s">
        <v>4396</v>
      </c>
    </row>
    <row r="833" ht="15.75" spans="1:1">
      <c r="A833" s="3" t="s">
        <v>4400</v>
      </c>
    </row>
    <row r="834" ht="15.75" spans="1:1">
      <c r="A834" s="3" t="s">
        <v>4404</v>
      </c>
    </row>
    <row r="835" ht="15.75" spans="1:1">
      <c r="A835" s="3" t="s">
        <v>4408</v>
      </c>
    </row>
    <row r="836" ht="15.75" spans="1:1">
      <c r="A836" s="3" t="s">
        <v>4412</v>
      </c>
    </row>
    <row r="837" ht="15.75" spans="1:1">
      <c r="A837" s="3" t="s">
        <v>4416</v>
      </c>
    </row>
    <row r="838" ht="15.75" spans="1:1">
      <c r="A838" s="3" t="s">
        <v>4420</v>
      </c>
    </row>
    <row r="839" ht="15.75" spans="1:1">
      <c r="A839" s="3" t="s">
        <v>4424</v>
      </c>
    </row>
    <row r="840" ht="15.75" spans="1:1">
      <c r="A840" s="3" t="s">
        <v>4428</v>
      </c>
    </row>
    <row r="841" ht="15.75" spans="1:1">
      <c r="A841" s="3" t="s">
        <v>4432</v>
      </c>
    </row>
    <row r="842" ht="15.75" spans="1:1">
      <c r="A842" s="3" t="s">
        <v>4436</v>
      </c>
    </row>
    <row r="843" ht="15.75" spans="1:1">
      <c r="A843" s="3" t="s">
        <v>4440</v>
      </c>
    </row>
    <row r="844" ht="15.75" spans="1:1">
      <c r="A844" s="3" t="s">
        <v>4444</v>
      </c>
    </row>
    <row r="845" ht="15.75" spans="1:1">
      <c r="A845" s="3" t="s">
        <v>4448</v>
      </c>
    </row>
    <row r="846" ht="15.75" spans="1:1">
      <c r="A846" s="3" t="s">
        <v>4452</v>
      </c>
    </row>
    <row r="847" ht="15.75" spans="1:1">
      <c r="A847" s="3" t="s">
        <v>4456</v>
      </c>
    </row>
    <row r="848" ht="15.75" spans="1:1">
      <c r="A848" s="3" t="s">
        <v>4460</v>
      </c>
    </row>
    <row r="849" ht="15.75" spans="1:1">
      <c r="A849" s="3" t="s">
        <v>4464</v>
      </c>
    </row>
    <row r="850" ht="15.75" spans="1:1">
      <c r="A850" s="3" t="s">
        <v>582</v>
      </c>
    </row>
    <row r="851" ht="15.75" spans="1:1">
      <c r="A851" s="3" t="s">
        <v>4468</v>
      </c>
    </row>
    <row r="852" ht="15.75" spans="1:1">
      <c r="A852" s="3" t="s">
        <v>4472</v>
      </c>
    </row>
    <row r="853" ht="15.75" spans="1:1">
      <c r="A853" s="3" t="s">
        <v>4476</v>
      </c>
    </row>
    <row r="854" ht="15.75" spans="1:1">
      <c r="A854" s="3" t="s">
        <v>4480</v>
      </c>
    </row>
    <row r="855" ht="15.75" spans="1:1">
      <c r="A855" s="3" t="s">
        <v>4484</v>
      </c>
    </row>
    <row r="856" ht="15.75" spans="1:1">
      <c r="A856" s="3" t="s">
        <v>4488</v>
      </c>
    </row>
    <row r="857" ht="15.75" spans="1:1">
      <c r="A857" s="3" t="s">
        <v>4492</v>
      </c>
    </row>
    <row r="858" ht="15.75" spans="1:1">
      <c r="A858" s="3" t="s">
        <v>4496</v>
      </c>
    </row>
    <row r="859" ht="15.75" spans="1:1">
      <c r="A859" s="3" t="s">
        <v>4500</v>
      </c>
    </row>
    <row r="860" ht="15.75" spans="1:1">
      <c r="A860" s="3" t="s">
        <v>4504</v>
      </c>
    </row>
    <row r="861" ht="15.75" spans="1:1">
      <c r="A861" s="3" t="s">
        <v>491</v>
      </c>
    </row>
    <row r="862" ht="15.75" spans="1:1">
      <c r="A862" s="3" t="s">
        <v>4508</v>
      </c>
    </row>
    <row r="863" ht="15.75" spans="1:1">
      <c r="A863" s="3" t="s">
        <v>4512</v>
      </c>
    </row>
    <row r="864" ht="15.75" spans="1:1">
      <c r="A864" s="3" t="s">
        <v>4516</v>
      </c>
    </row>
    <row r="865" ht="15.75" spans="1:1">
      <c r="A865" s="3" t="s">
        <v>4520</v>
      </c>
    </row>
    <row r="866" ht="15.75" spans="1:1">
      <c r="A866" s="3" t="s">
        <v>4524</v>
      </c>
    </row>
    <row r="867" ht="15.75" spans="1:1">
      <c r="A867" s="3" t="s">
        <v>4528</v>
      </c>
    </row>
    <row r="868" ht="15.75" spans="1:1">
      <c r="A868" s="3" t="s">
        <v>4532</v>
      </c>
    </row>
    <row r="869" ht="15.75" spans="1:1">
      <c r="A869" s="3" t="s">
        <v>4536</v>
      </c>
    </row>
    <row r="870" ht="15.75" spans="1:1">
      <c r="A870" s="3" t="s">
        <v>4540</v>
      </c>
    </row>
    <row r="871" ht="15.75" spans="1:1">
      <c r="A871" s="3" t="s">
        <v>4544</v>
      </c>
    </row>
    <row r="872" ht="15.75" spans="1:1">
      <c r="A872" s="3" t="s">
        <v>4548</v>
      </c>
    </row>
    <row r="873" ht="15.75" spans="1:1">
      <c r="A873" s="3" t="s">
        <v>4552</v>
      </c>
    </row>
    <row r="874" ht="15.75" spans="1:1">
      <c r="A874" s="3" t="s">
        <v>4556</v>
      </c>
    </row>
    <row r="875" ht="15.75" spans="1:1">
      <c r="A875" s="3" t="s">
        <v>4560</v>
      </c>
    </row>
    <row r="876" ht="15.75" spans="1:1">
      <c r="A876" s="3" t="s">
        <v>4564</v>
      </c>
    </row>
    <row r="877" ht="15.75" spans="1:1">
      <c r="A877" s="3" t="s">
        <v>4568</v>
      </c>
    </row>
    <row r="878" ht="15.75" spans="1:1">
      <c r="A878" s="3" t="s">
        <v>4572</v>
      </c>
    </row>
    <row r="879" ht="15.75" spans="1:1">
      <c r="A879" s="3" t="s">
        <v>4576</v>
      </c>
    </row>
    <row r="880" ht="15.75" spans="1:1">
      <c r="A880" s="3" t="s">
        <v>4580</v>
      </c>
    </row>
    <row r="881" ht="15.75" spans="1:1">
      <c r="A881" s="3" t="s">
        <v>4584</v>
      </c>
    </row>
    <row r="882" ht="15.75" spans="1:1">
      <c r="A882" s="3" t="s">
        <v>4588</v>
      </c>
    </row>
    <row r="883" ht="15.75" spans="1:1">
      <c r="A883" s="3" t="s">
        <v>4592</v>
      </c>
    </row>
    <row r="884" ht="15.75" spans="1:1">
      <c r="A884" s="3" t="s">
        <v>4596</v>
      </c>
    </row>
    <row r="885" ht="15.75" spans="1:1">
      <c r="A885" s="3" t="s">
        <v>4600</v>
      </c>
    </row>
    <row r="886" ht="15.75" spans="1:1">
      <c r="A886" s="3" t="s">
        <v>4604</v>
      </c>
    </row>
    <row r="887" ht="15.75" spans="1:1">
      <c r="A887" s="3" t="s">
        <v>4608</v>
      </c>
    </row>
    <row r="888" ht="15.75" spans="1:1">
      <c r="A888" s="3" t="s">
        <v>4612</v>
      </c>
    </row>
    <row r="889" ht="15.75" spans="1:1">
      <c r="A889" s="3" t="s">
        <v>4616</v>
      </c>
    </row>
    <row r="890" ht="15.75" spans="1:1">
      <c r="A890" s="3" t="s">
        <v>4620</v>
      </c>
    </row>
    <row r="891" ht="15.75" spans="1:1">
      <c r="A891" s="3" t="s">
        <v>4624</v>
      </c>
    </row>
    <row r="892" ht="15.75" spans="1:1">
      <c r="A892" s="3" t="s">
        <v>4628</v>
      </c>
    </row>
    <row r="893" ht="15.75" spans="1:1">
      <c r="A893" s="3" t="s">
        <v>4632</v>
      </c>
    </row>
    <row r="894" ht="15.75" spans="1:1">
      <c r="A894" s="3" t="s">
        <v>289</v>
      </c>
    </row>
    <row r="895" ht="15.75" spans="1:1">
      <c r="A895" s="3" t="s">
        <v>4639</v>
      </c>
    </row>
    <row r="896" ht="15.75" spans="1:1">
      <c r="A896" s="3" t="s">
        <v>4643</v>
      </c>
    </row>
    <row r="897" ht="15.75" spans="1:1">
      <c r="A897" s="3" t="s">
        <v>4647</v>
      </c>
    </row>
    <row r="898" ht="15.75" spans="1:1">
      <c r="A898" s="3" t="s">
        <v>4651</v>
      </c>
    </row>
    <row r="899" ht="15.75" spans="1:1">
      <c r="A899" s="3" t="s">
        <v>4655</v>
      </c>
    </row>
    <row r="900" ht="15.75" spans="1:1">
      <c r="A900" s="3" t="s">
        <v>4659</v>
      </c>
    </row>
    <row r="901" ht="15.75" spans="1:1">
      <c r="A901" s="3" t="s">
        <v>4663</v>
      </c>
    </row>
    <row r="902" ht="15.75" spans="1:1">
      <c r="A902" s="3" t="s">
        <v>4667</v>
      </c>
    </row>
    <row r="903" ht="15.75" spans="1:1">
      <c r="A903" s="3" t="s">
        <v>4671</v>
      </c>
    </row>
    <row r="904" ht="15.75" spans="1:1">
      <c r="A904" s="3" t="s">
        <v>4675</v>
      </c>
    </row>
    <row r="905" ht="15.75" spans="1:1">
      <c r="A905" s="3" t="s">
        <v>4679</v>
      </c>
    </row>
    <row r="906" ht="15.75" spans="1:1">
      <c r="A906" s="3" t="s">
        <v>4683</v>
      </c>
    </row>
    <row r="907" ht="15.75" spans="1:1">
      <c r="A907" s="3" t="s">
        <v>4687</v>
      </c>
    </row>
    <row r="908" ht="15.75" spans="1:1">
      <c r="A908" s="3" t="s">
        <v>4691</v>
      </c>
    </row>
    <row r="909" ht="15.75" spans="1:1">
      <c r="A909" s="3" t="s">
        <v>4695</v>
      </c>
    </row>
    <row r="910" ht="15.75" spans="1:1">
      <c r="A910" s="3" t="s">
        <v>4699</v>
      </c>
    </row>
    <row r="911" ht="15.75" spans="1:1">
      <c r="A911" s="3" t="s">
        <v>4703</v>
      </c>
    </row>
    <row r="912" ht="15.75" spans="1:1">
      <c r="A912" s="3" t="s">
        <v>4707</v>
      </c>
    </row>
    <row r="913" ht="15.75" spans="1:1">
      <c r="A913" s="3" t="s">
        <v>4711</v>
      </c>
    </row>
    <row r="914" ht="15.75" spans="1:1">
      <c r="A914" s="3" t="s">
        <v>4715</v>
      </c>
    </row>
    <row r="915" ht="15.75" spans="1:1">
      <c r="A915" s="3" t="s">
        <v>4719</v>
      </c>
    </row>
    <row r="916" ht="15.75" spans="1:1">
      <c r="A916" s="3" t="s">
        <v>4723</v>
      </c>
    </row>
    <row r="917" ht="15.75" spans="1:1">
      <c r="A917" s="3" t="s">
        <v>4727</v>
      </c>
    </row>
    <row r="918" ht="15.75" spans="1:1">
      <c r="A918" s="3" t="s">
        <v>4731</v>
      </c>
    </row>
    <row r="919" ht="15.75" spans="1:1">
      <c r="A919" s="3" t="s">
        <v>4735</v>
      </c>
    </row>
    <row r="920" ht="15.75" spans="1:1">
      <c r="A920" s="3" t="s">
        <v>4739</v>
      </c>
    </row>
    <row r="921" ht="15.75" spans="1:1">
      <c r="A921" s="3" t="s">
        <v>4743</v>
      </c>
    </row>
    <row r="922" ht="15.75" spans="1:1">
      <c r="A922" s="3" t="s">
        <v>4747</v>
      </c>
    </row>
    <row r="923" ht="15.75" spans="1:1">
      <c r="A923" s="3" t="s">
        <v>4751</v>
      </c>
    </row>
    <row r="924" ht="15.75" spans="1:1">
      <c r="A924" s="3" t="s">
        <v>4755</v>
      </c>
    </row>
    <row r="925" ht="15.75" spans="1:1">
      <c r="A925" s="3" t="s">
        <v>4759</v>
      </c>
    </row>
    <row r="926" ht="15.75" spans="1:1">
      <c r="A926" s="3" t="s">
        <v>4763</v>
      </c>
    </row>
    <row r="927" ht="15.75" spans="1:1">
      <c r="A927" s="3" t="s">
        <v>4767</v>
      </c>
    </row>
    <row r="928" ht="15.75" spans="1:1">
      <c r="A928" s="3" t="s">
        <v>4771</v>
      </c>
    </row>
    <row r="929" ht="15.75" spans="1:1">
      <c r="A929" s="3" t="s">
        <v>4775</v>
      </c>
    </row>
    <row r="930" ht="15.75" spans="1:1">
      <c r="A930" s="3" t="s">
        <v>4779</v>
      </c>
    </row>
    <row r="931" ht="15.75" spans="1:1">
      <c r="A931" s="3" t="s">
        <v>4783</v>
      </c>
    </row>
    <row r="932" ht="15.75" spans="1:1">
      <c r="A932" s="3" t="s">
        <v>4787</v>
      </c>
    </row>
    <row r="933" ht="15.75" spans="1:1">
      <c r="A933" s="3" t="s">
        <v>4791</v>
      </c>
    </row>
    <row r="934" ht="15.75" spans="1:1">
      <c r="A934" s="3" t="s">
        <v>4795</v>
      </c>
    </row>
    <row r="935" ht="15.75" spans="1:1">
      <c r="A935" s="3" t="s">
        <v>4799</v>
      </c>
    </row>
    <row r="936" ht="15.75" spans="1:1">
      <c r="A936" s="3" t="s">
        <v>4803</v>
      </c>
    </row>
    <row r="937" ht="15.75" spans="1:1">
      <c r="A937" s="3" t="s">
        <v>4807</v>
      </c>
    </row>
    <row r="938" ht="15.75" spans="1:1">
      <c r="A938" s="3" t="s">
        <v>4811</v>
      </c>
    </row>
    <row r="939" ht="15.75" spans="1:1">
      <c r="A939" s="3" t="s">
        <v>4815</v>
      </c>
    </row>
    <row r="940" ht="15.75" spans="1:1">
      <c r="A940" s="3" t="s">
        <v>4819</v>
      </c>
    </row>
    <row r="941" ht="15.75" spans="1:1">
      <c r="A941" s="3" t="s">
        <v>4823</v>
      </c>
    </row>
    <row r="942" ht="15.75" spans="1:1">
      <c r="A942" s="3" t="s">
        <v>4827</v>
      </c>
    </row>
    <row r="943" ht="15.75" spans="1:1">
      <c r="A943" s="3" t="s">
        <v>4831</v>
      </c>
    </row>
    <row r="944" ht="15.75" spans="1:1">
      <c r="A944" s="3" t="s">
        <v>4835</v>
      </c>
    </row>
    <row r="945" ht="15.75" spans="1:1">
      <c r="A945" s="3" t="s">
        <v>4839</v>
      </c>
    </row>
    <row r="946" ht="15.75" spans="1:1">
      <c r="A946" s="3" t="s">
        <v>4843</v>
      </c>
    </row>
    <row r="947" ht="15.75" spans="1:1">
      <c r="A947" s="3" t="s">
        <v>4847</v>
      </c>
    </row>
    <row r="948" ht="15.75" spans="1:1">
      <c r="A948" s="3" t="s">
        <v>4851</v>
      </c>
    </row>
    <row r="949" ht="15.75" spans="1:1">
      <c r="A949" s="3" t="s">
        <v>4855</v>
      </c>
    </row>
    <row r="950" ht="15.75" spans="1:1">
      <c r="A950" s="3" t="s">
        <v>4859</v>
      </c>
    </row>
    <row r="951" ht="15.75" spans="1:1">
      <c r="A951" s="3" t="s">
        <v>4863</v>
      </c>
    </row>
    <row r="952" ht="15.75" spans="1:1">
      <c r="A952" s="3" t="s">
        <v>4867</v>
      </c>
    </row>
    <row r="953" ht="15.75" spans="1:1">
      <c r="A953" s="3" t="s">
        <v>4871</v>
      </c>
    </row>
    <row r="954" ht="15.75" spans="1:1">
      <c r="A954" s="3" t="s">
        <v>4875</v>
      </c>
    </row>
    <row r="955" ht="15.75" spans="1:1">
      <c r="A955" s="3" t="s">
        <v>4879</v>
      </c>
    </row>
    <row r="956" ht="15.75" spans="1:1">
      <c r="A956" s="3" t="s">
        <v>4883</v>
      </c>
    </row>
    <row r="957" ht="15.75" spans="1:1">
      <c r="A957" s="3" t="s">
        <v>4887</v>
      </c>
    </row>
    <row r="958" ht="15.75" spans="1:1">
      <c r="A958" s="3" t="s">
        <v>4891</v>
      </c>
    </row>
    <row r="959" ht="15.75" spans="1:1">
      <c r="A959" s="3" t="s">
        <v>4895</v>
      </c>
    </row>
    <row r="960" ht="15.75" spans="1:1">
      <c r="A960" s="3" t="s">
        <v>4899</v>
      </c>
    </row>
    <row r="961" ht="15.75" spans="1:1">
      <c r="A961" s="3" t="s">
        <v>4903</v>
      </c>
    </row>
    <row r="962" ht="15.75" spans="1:1">
      <c r="A962" s="3" t="s">
        <v>4907</v>
      </c>
    </row>
    <row r="963" ht="15.75" spans="1:1">
      <c r="A963" s="3" t="s">
        <v>4911</v>
      </c>
    </row>
    <row r="964" ht="15.75" spans="1:1">
      <c r="A964" s="3" t="s">
        <v>4915</v>
      </c>
    </row>
    <row r="965" ht="15.75" spans="1:1">
      <c r="A965" s="3" t="s">
        <v>4919</v>
      </c>
    </row>
    <row r="966" ht="15.75" spans="1:1">
      <c r="A966" s="3" t="s">
        <v>4923</v>
      </c>
    </row>
    <row r="967" ht="15.75" spans="1:1">
      <c r="A967" s="3" t="s">
        <v>4927</v>
      </c>
    </row>
    <row r="968" ht="15.75" spans="1:1">
      <c r="A968" s="3" t="s">
        <v>4931</v>
      </c>
    </row>
    <row r="969" ht="15.75" spans="1:1">
      <c r="A969" s="3" t="s">
        <v>4935</v>
      </c>
    </row>
    <row r="970" ht="15.75" spans="1:1">
      <c r="A970" s="3" t="s">
        <v>4939</v>
      </c>
    </row>
    <row r="971" ht="15.75" spans="1:1">
      <c r="A971" s="3" t="s">
        <v>4943</v>
      </c>
    </row>
    <row r="972" ht="15.75" spans="1:1">
      <c r="A972" s="3" t="s">
        <v>4947</v>
      </c>
    </row>
    <row r="973" ht="15.75" spans="1:1">
      <c r="A973" s="3" t="s">
        <v>4951</v>
      </c>
    </row>
    <row r="974" ht="15.75" spans="1:1">
      <c r="A974" s="3" t="s">
        <v>4955</v>
      </c>
    </row>
    <row r="975" ht="15.75" spans="1:1">
      <c r="A975" s="3" t="s">
        <v>4959</v>
      </c>
    </row>
    <row r="976" ht="15.75" spans="1:1">
      <c r="A976" s="3" t="s">
        <v>4963</v>
      </c>
    </row>
    <row r="977" ht="15.75" spans="1:1">
      <c r="A977" s="3" t="s">
        <v>4967</v>
      </c>
    </row>
    <row r="978" ht="15.75" spans="1:1">
      <c r="A978" s="3" t="s">
        <v>4971</v>
      </c>
    </row>
    <row r="979" ht="15.75" spans="1:1">
      <c r="A979" s="3" t="s">
        <v>4975</v>
      </c>
    </row>
    <row r="980" ht="15.75" spans="1:1">
      <c r="A980" s="3" t="s">
        <v>4979</v>
      </c>
    </row>
    <row r="981" ht="15.75" spans="1:1">
      <c r="A981" s="3" t="s">
        <v>4983</v>
      </c>
    </row>
    <row r="982" ht="15.75" spans="1:1">
      <c r="A982" s="3" t="s">
        <v>4987</v>
      </c>
    </row>
    <row r="983" ht="15.75" spans="1:1">
      <c r="A983" s="3" t="s">
        <v>4991</v>
      </c>
    </row>
    <row r="984" ht="15.75" spans="1:1">
      <c r="A984" s="3" t="s">
        <v>4995</v>
      </c>
    </row>
    <row r="985" ht="15.75" spans="1:1">
      <c r="A985" s="3" t="s">
        <v>384</v>
      </c>
    </row>
    <row r="986" ht="15.75" spans="1:1">
      <c r="A986" s="3" t="s">
        <v>5002</v>
      </c>
    </row>
    <row r="987" ht="15.75" spans="1:1">
      <c r="A987" s="3" t="s">
        <v>5006</v>
      </c>
    </row>
    <row r="988" ht="15.75" spans="1:1">
      <c r="A988" s="3" t="s">
        <v>5010</v>
      </c>
    </row>
    <row r="989" ht="15.75" spans="1:1">
      <c r="A989" s="3" t="s">
        <v>5014</v>
      </c>
    </row>
    <row r="990" ht="15.75" spans="1:1">
      <c r="A990" s="3" t="s">
        <v>5018</v>
      </c>
    </row>
    <row r="991" ht="15.75" spans="1:1">
      <c r="A991" s="3" t="s">
        <v>5022</v>
      </c>
    </row>
    <row r="992" ht="15.75" spans="1:1">
      <c r="A992" s="3" t="s">
        <v>5026</v>
      </c>
    </row>
    <row r="993" ht="15.75" spans="1:1">
      <c r="A993" s="3" t="s">
        <v>5030</v>
      </c>
    </row>
    <row r="994" ht="15.75" spans="1:1">
      <c r="A994" s="3" t="s">
        <v>5034</v>
      </c>
    </row>
    <row r="995" ht="15.75" spans="1:1">
      <c r="A995" s="3" t="s">
        <v>5038</v>
      </c>
    </row>
    <row r="996" ht="15.75" spans="1:1">
      <c r="A996" s="3" t="s">
        <v>5042</v>
      </c>
    </row>
    <row r="997" ht="15.75" spans="1:1">
      <c r="A997" s="3" t="s">
        <v>5046</v>
      </c>
    </row>
    <row r="998" ht="15.75" spans="1:1">
      <c r="A998" s="3" t="s">
        <v>5050</v>
      </c>
    </row>
    <row r="999" ht="15.75" spans="1:1">
      <c r="A999" s="3" t="s">
        <v>356</v>
      </c>
    </row>
    <row r="1000" ht="15.75" spans="1:1">
      <c r="A1000" s="3" t="s">
        <v>5057</v>
      </c>
    </row>
    <row r="1001" ht="15.75" spans="1:1">
      <c r="A1001" s="3" t="s">
        <v>5061</v>
      </c>
    </row>
    <row r="1002" ht="15.75" spans="1:1">
      <c r="A1002" s="3" t="s">
        <v>5065</v>
      </c>
    </row>
    <row r="1003" ht="15.75" spans="1:1">
      <c r="A1003" s="3" t="s">
        <v>5069</v>
      </c>
    </row>
    <row r="1004" ht="15.75" spans="1:1">
      <c r="A1004" s="3" t="s">
        <v>5073</v>
      </c>
    </row>
    <row r="1005" ht="15.75" spans="1:1">
      <c r="A1005" s="3" t="s">
        <v>5077</v>
      </c>
    </row>
    <row r="1006" ht="15.75" spans="1:1">
      <c r="A1006" s="3" t="s">
        <v>5081</v>
      </c>
    </row>
    <row r="1007" ht="15.75" spans="1:1">
      <c r="A1007" s="3" t="s">
        <v>5085</v>
      </c>
    </row>
    <row r="1008" ht="15.75" spans="1:1">
      <c r="A1008" s="3" t="s">
        <v>5089</v>
      </c>
    </row>
    <row r="1009" ht="15.75" spans="1:1">
      <c r="A1009" s="3" t="s">
        <v>5093</v>
      </c>
    </row>
    <row r="1010" ht="15.75" spans="1:1">
      <c r="A1010" s="3" t="s">
        <v>5097</v>
      </c>
    </row>
    <row r="1011" ht="15.75" spans="1:1">
      <c r="A1011" s="3" t="s">
        <v>5101</v>
      </c>
    </row>
    <row r="1012" ht="15.75" spans="1:1">
      <c r="A1012" s="3" t="s">
        <v>5105</v>
      </c>
    </row>
    <row r="1013" ht="15.75" spans="1:1">
      <c r="A1013" s="3" t="s">
        <v>338</v>
      </c>
    </row>
    <row r="1014" ht="15.75" spans="1:1">
      <c r="A1014" s="3" t="s">
        <v>5112</v>
      </c>
    </row>
    <row r="1015" ht="15.75" spans="1:1">
      <c r="A1015" s="3" t="s">
        <v>5116</v>
      </c>
    </row>
    <row r="1016" ht="15.75" spans="1:1">
      <c r="A1016" s="3" t="s">
        <v>5120</v>
      </c>
    </row>
    <row r="1017" ht="15.75" spans="1:1">
      <c r="A1017" s="3" t="s">
        <v>5124</v>
      </c>
    </row>
    <row r="1018" ht="15.75" spans="1:1">
      <c r="A1018" s="3" t="s">
        <v>5128</v>
      </c>
    </row>
    <row r="1019" ht="15.75" spans="1:1">
      <c r="A1019" s="3" t="s">
        <v>5132</v>
      </c>
    </row>
    <row r="1020" ht="15.75" spans="1:1">
      <c r="A1020" s="3" t="s">
        <v>5136</v>
      </c>
    </row>
    <row r="1021" ht="15.75" spans="1:1">
      <c r="A1021" s="3" t="s">
        <v>5140</v>
      </c>
    </row>
    <row r="1022" ht="15.75" spans="1:1">
      <c r="A1022" s="3" t="s">
        <v>5144</v>
      </c>
    </row>
    <row r="1023" ht="15.75" spans="1:1">
      <c r="A1023" s="3" t="s">
        <v>320</v>
      </c>
    </row>
    <row r="1024" ht="15.75" spans="1:1">
      <c r="A1024" s="3" t="s">
        <v>5151</v>
      </c>
    </row>
    <row r="1025" ht="15.75" spans="1:1">
      <c r="A1025" s="3" t="s">
        <v>1271</v>
      </c>
    </row>
    <row r="1026" ht="15.75" spans="1:1">
      <c r="A1026" s="3" t="s">
        <v>5155</v>
      </c>
    </row>
    <row r="1027" ht="15.75" spans="1:1">
      <c r="A1027" s="3" t="s">
        <v>308</v>
      </c>
    </row>
    <row r="1028" ht="15.75" spans="1:1">
      <c r="A1028" s="3" t="s">
        <v>5159</v>
      </c>
    </row>
    <row r="1029" ht="15.75" spans="1:1">
      <c r="A1029" s="3" t="s">
        <v>5163</v>
      </c>
    </row>
    <row r="1030" ht="15.75" spans="1:1">
      <c r="A1030" s="3" t="s">
        <v>5167</v>
      </c>
    </row>
    <row r="1031" ht="15.75" spans="1:1">
      <c r="A1031" s="3" t="s">
        <v>5171</v>
      </c>
    </row>
    <row r="1032" ht="15.75" spans="1:1">
      <c r="A1032" s="3" t="s">
        <v>5175</v>
      </c>
    </row>
    <row r="1033" ht="15.75" spans="1:1">
      <c r="A1033" s="3" t="s">
        <v>5179</v>
      </c>
    </row>
    <row r="1034" ht="15.75" spans="1:1">
      <c r="A1034" s="3" t="s">
        <v>5183</v>
      </c>
    </row>
    <row r="1035" ht="15.75" spans="1:1">
      <c r="A1035" s="3" t="s">
        <v>5187</v>
      </c>
    </row>
    <row r="1036" ht="15.75" spans="1:1">
      <c r="A1036" s="3" t="s">
        <v>420</v>
      </c>
    </row>
    <row r="1037" ht="15.75" spans="1:1">
      <c r="A1037" s="3" t="s">
        <v>5194</v>
      </c>
    </row>
    <row r="1038" ht="15.75" spans="1:1">
      <c r="A1038" s="3" t="s">
        <v>5198</v>
      </c>
    </row>
    <row r="1039" ht="15.75" spans="1:1">
      <c r="A1039" s="3" t="s">
        <v>5202</v>
      </c>
    </row>
    <row r="1040" ht="15.75" spans="1:1">
      <c r="A1040" s="3" t="s">
        <v>5206</v>
      </c>
    </row>
    <row r="1041" ht="15.75" spans="1:1">
      <c r="A1041" s="3" t="s">
        <v>503</v>
      </c>
    </row>
    <row r="1042" ht="15.75" spans="1:1">
      <c r="A1042" s="3" t="s">
        <v>5210</v>
      </c>
    </row>
    <row r="1043" ht="15.75" spans="1:1">
      <c r="A1043" s="3" t="s">
        <v>5214</v>
      </c>
    </row>
    <row r="1044" ht="15.75" spans="1:1">
      <c r="A1044" s="3" t="s">
        <v>5218</v>
      </c>
    </row>
    <row r="1045" ht="15.75" spans="1:1">
      <c r="A1045" s="3" t="s">
        <v>5222</v>
      </c>
    </row>
    <row r="1046" ht="15.75" spans="1:1">
      <c r="A1046" s="3" t="s">
        <v>5226</v>
      </c>
    </row>
    <row r="1047" ht="15.75" spans="1:1">
      <c r="A1047" s="3" t="s">
        <v>5230</v>
      </c>
    </row>
    <row r="1048" ht="15.75" spans="1:1">
      <c r="A1048" s="3" t="s">
        <v>5234</v>
      </c>
    </row>
    <row r="1049" ht="15.75" spans="1:1">
      <c r="A1049" s="3" t="s">
        <v>5238</v>
      </c>
    </row>
    <row r="1050" ht="15.75" spans="1:1">
      <c r="A1050" s="3" t="s">
        <v>5242</v>
      </c>
    </row>
    <row r="1051" ht="15.75" spans="1:1">
      <c r="A1051" s="3" t="s">
        <v>5246</v>
      </c>
    </row>
    <row r="1052" ht="15.75" spans="1:1">
      <c r="A1052" s="3" t="s">
        <v>5250</v>
      </c>
    </row>
    <row r="1053" ht="15.75" spans="1:1">
      <c r="A1053" s="3" t="s">
        <v>5254</v>
      </c>
    </row>
    <row r="1054" ht="15.75" spans="1:1">
      <c r="A1054" s="3" t="s">
        <v>5258</v>
      </c>
    </row>
    <row r="1055" ht="15.75" spans="1:1">
      <c r="A1055" s="3" t="s">
        <v>5262</v>
      </c>
    </row>
    <row r="1056" ht="15.75" spans="1:1">
      <c r="A1056" s="3" t="s">
        <v>5266</v>
      </c>
    </row>
    <row r="1057" ht="15.75" spans="1:1">
      <c r="A1057" s="3" t="s">
        <v>5270</v>
      </c>
    </row>
    <row r="1058" ht="15.75" spans="1:1">
      <c r="A1058" s="3" t="s">
        <v>5274</v>
      </c>
    </row>
    <row r="1059" ht="15.75" spans="1:1">
      <c r="A1059" s="3" t="s">
        <v>5278</v>
      </c>
    </row>
    <row r="1060" ht="15.75" spans="1:1">
      <c r="A1060" s="3" t="s">
        <v>5282</v>
      </c>
    </row>
    <row r="1061" ht="15.75" spans="1:1">
      <c r="A1061" s="3" t="s">
        <v>5286</v>
      </c>
    </row>
    <row r="1062" ht="15.75" spans="1:1">
      <c r="A1062" s="3" t="s">
        <v>558</v>
      </c>
    </row>
    <row r="1063" ht="15.75" spans="1:1">
      <c r="A1063" s="3" t="s">
        <v>5290</v>
      </c>
    </row>
    <row r="1064" ht="15.75" spans="1:1">
      <c r="A1064" s="3" t="s">
        <v>5294</v>
      </c>
    </row>
    <row r="1065" ht="15.75" spans="1:1">
      <c r="A1065" s="3" t="s">
        <v>5298</v>
      </c>
    </row>
    <row r="1066" ht="15.75" spans="1:1">
      <c r="A1066" s="3" t="s">
        <v>5302</v>
      </c>
    </row>
    <row r="1067" ht="15.75" spans="1:1">
      <c r="A1067" s="3" t="s">
        <v>5306</v>
      </c>
    </row>
    <row r="1068" ht="15.75" spans="1:1">
      <c r="A1068" s="3" t="s">
        <v>5310</v>
      </c>
    </row>
    <row r="1069" ht="15.75" spans="1:1">
      <c r="A1069" s="3" t="s">
        <v>413</v>
      </c>
    </row>
    <row r="1070" ht="15.75" spans="1:1">
      <c r="A1070" s="3" t="s">
        <v>5317</v>
      </c>
    </row>
    <row r="1071" ht="15.75" spans="1:1">
      <c r="A1071" s="3" t="s">
        <v>5321</v>
      </c>
    </row>
    <row r="1072" ht="15.75" spans="1:1">
      <c r="A1072" s="3" t="s">
        <v>5325</v>
      </c>
    </row>
    <row r="1073" ht="15.75" spans="1:1">
      <c r="A1073" s="3" t="s">
        <v>5329</v>
      </c>
    </row>
    <row r="1074" ht="15.75" spans="1:1">
      <c r="A1074" s="3" t="s">
        <v>370</v>
      </c>
    </row>
    <row r="1075" ht="15.75" spans="1:1">
      <c r="A1075" s="3" t="s">
        <v>5336</v>
      </c>
    </row>
    <row r="1076" ht="15.75" spans="1:1">
      <c r="A1076" s="3" t="s">
        <v>5340</v>
      </c>
    </row>
    <row r="1077" ht="15.75" spans="1:1">
      <c r="A1077" s="3" t="s">
        <v>5344</v>
      </c>
    </row>
    <row r="1078" ht="15.75" spans="1:1">
      <c r="A1078" s="3" t="s">
        <v>5348</v>
      </c>
    </row>
    <row r="1079" ht="15.75" spans="1:1">
      <c r="A1079" s="3" t="s">
        <v>5352</v>
      </c>
    </row>
    <row r="1080" ht="15.75" spans="1:1">
      <c r="A1080" s="3" t="s">
        <v>1260</v>
      </c>
    </row>
    <row r="1081" ht="15.75" spans="1:1">
      <c r="A1081" s="3" t="s">
        <v>5356</v>
      </c>
    </row>
    <row r="1082" ht="15.75" spans="1:1">
      <c r="A1082" s="3" t="s">
        <v>5360</v>
      </c>
    </row>
    <row r="1083" ht="15.75" spans="1:1">
      <c r="A1083" s="3" t="s">
        <v>5364</v>
      </c>
    </row>
    <row r="1084" ht="15.75" spans="1:1">
      <c r="A1084" s="3" t="s">
        <v>5368</v>
      </c>
    </row>
    <row r="1085" ht="15.75" spans="1:1">
      <c r="A1085" s="3" t="s">
        <v>5372</v>
      </c>
    </row>
    <row r="1086" ht="15.75" spans="1:1">
      <c r="A1086" s="3" t="s">
        <v>5376</v>
      </c>
    </row>
    <row r="1087" ht="15.75" spans="1:1">
      <c r="A1087" s="3" t="s">
        <v>5380</v>
      </c>
    </row>
    <row r="1088" ht="15.75" spans="1:1">
      <c r="A1088" s="3" t="s">
        <v>5384</v>
      </c>
    </row>
    <row r="1089" ht="15.75" spans="1:1">
      <c r="A1089" s="3" t="s">
        <v>5388</v>
      </c>
    </row>
    <row r="1090" ht="15.75" spans="1:1">
      <c r="A1090" s="3" t="s">
        <v>5392</v>
      </c>
    </row>
    <row r="1091" ht="15.75" spans="1:1">
      <c r="A1091" s="3" t="s">
        <v>5396</v>
      </c>
    </row>
    <row r="1092" ht="15.75" spans="1:1">
      <c r="A1092" s="3" t="s">
        <v>5400</v>
      </c>
    </row>
    <row r="1093" ht="15.75" spans="1:1">
      <c r="A1093" s="3" t="s">
        <v>5404</v>
      </c>
    </row>
    <row r="1094" ht="15.75" spans="1:1">
      <c r="A1094" s="3" t="s">
        <v>358</v>
      </c>
    </row>
    <row r="1095" ht="15.75" spans="1:1">
      <c r="A1095" s="3" t="s">
        <v>5411</v>
      </c>
    </row>
    <row r="1096" ht="15.75" spans="1:1">
      <c r="A1096" s="3" t="s">
        <v>5415</v>
      </c>
    </row>
    <row r="1097" ht="15.75" spans="1:1">
      <c r="A1097" s="3" t="s">
        <v>5419</v>
      </c>
    </row>
    <row r="1098" ht="15.75" spans="1:1">
      <c r="A1098" s="3" t="s">
        <v>5423</v>
      </c>
    </row>
    <row r="1099" ht="15.75" spans="1:1">
      <c r="A1099" s="3" t="s">
        <v>5427</v>
      </c>
    </row>
    <row r="1100" ht="15.75" spans="1:1">
      <c r="A1100" s="3" t="s">
        <v>5431</v>
      </c>
    </row>
    <row r="1101" ht="15.75" spans="1:1">
      <c r="A1101" s="3" t="s">
        <v>5435</v>
      </c>
    </row>
    <row r="1102" ht="15.75" spans="1:1">
      <c r="A1102" s="3" t="s">
        <v>5439</v>
      </c>
    </row>
    <row r="1103" ht="15.75" spans="1:1">
      <c r="A1103" s="3" t="s">
        <v>5443</v>
      </c>
    </row>
    <row r="1104" ht="15.75" spans="1:1">
      <c r="A1104" s="3" t="s">
        <v>5447</v>
      </c>
    </row>
    <row r="1105" ht="15.75" spans="1:1">
      <c r="A1105" s="3" t="s">
        <v>5451</v>
      </c>
    </row>
    <row r="1106" ht="15.75" spans="1:1">
      <c r="A1106" s="3" t="s">
        <v>5455</v>
      </c>
    </row>
    <row r="1107" ht="15.75" spans="1:1">
      <c r="A1107" s="3" t="s">
        <v>5459</v>
      </c>
    </row>
    <row r="1108" ht="15.75" spans="1:1">
      <c r="A1108" s="3" t="s">
        <v>5463</v>
      </c>
    </row>
    <row r="1109" ht="15.75" spans="1:1">
      <c r="A1109" s="3" t="s">
        <v>5467</v>
      </c>
    </row>
    <row r="1110" ht="15.75" spans="1:1">
      <c r="A1110" s="3" t="s">
        <v>5471</v>
      </c>
    </row>
    <row r="1111" ht="15.75" spans="1:1">
      <c r="A1111" s="3" t="s">
        <v>5475</v>
      </c>
    </row>
    <row r="1112" ht="15.75" spans="1:1">
      <c r="A1112" s="3" t="s">
        <v>5479</v>
      </c>
    </row>
    <row r="1113" ht="15.75" spans="1:1">
      <c r="A1113" s="3" t="s">
        <v>5483</v>
      </c>
    </row>
    <row r="1114" ht="15.75" spans="1:1">
      <c r="A1114" s="3" t="s">
        <v>5487</v>
      </c>
    </row>
    <row r="1115" ht="15.75" spans="1:1">
      <c r="A1115" s="3" t="s">
        <v>5491</v>
      </c>
    </row>
    <row r="1116" ht="15.75" spans="1:1">
      <c r="A1116" s="3" t="s">
        <v>5495</v>
      </c>
    </row>
    <row r="1117" ht="15.75" spans="1:1">
      <c r="A1117" s="3" t="s">
        <v>5499</v>
      </c>
    </row>
    <row r="1118" ht="15.75" spans="1:1">
      <c r="A1118" s="3" t="s">
        <v>5503</v>
      </c>
    </row>
    <row r="1119" ht="15.75" spans="1:1">
      <c r="A1119" s="3" t="s">
        <v>5507</v>
      </c>
    </row>
    <row r="1120" ht="15.75" spans="1:1">
      <c r="A1120" s="3" t="s">
        <v>5511</v>
      </c>
    </row>
    <row r="1121" ht="15.75" spans="1:1">
      <c r="A1121" s="3" t="s">
        <v>5515</v>
      </c>
    </row>
    <row r="1122" ht="15.75" spans="1:1">
      <c r="A1122" s="3" t="s">
        <v>5519</v>
      </c>
    </row>
    <row r="1123" ht="15.75" spans="1:1">
      <c r="A1123" s="3" t="s">
        <v>5523</v>
      </c>
    </row>
    <row r="1124" ht="15.75" spans="1:1">
      <c r="A1124" s="3" t="s">
        <v>5527</v>
      </c>
    </row>
    <row r="1125" ht="15.75" spans="1:1">
      <c r="A1125" s="3" t="s">
        <v>5531</v>
      </c>
    </row>
    <row r="1126" ht="15.75" spans="1:1">
      <c r="A1126" s="3" t="s">
        <v>5535</v>
      </c>
    </row>
    <row r="1127" ht="15.75" spans="1:1">
      <c r="A1127" s="3" t="s">
        <v>5539</v>
      </c>
    </row>
    <row r="1128" ht="15.75" spans="1:1">
      <c r="A1128" s="3" t="s">
        <v>5543</v>
      </c>
    </row>
    <row r="1129" ht="15.75" spans="1:1">
      <c r="A1129" s="3" t="s">
        <v>5547</v>
      </c>
    </row>
    <row r="1130" ht="15.75" spans="1:1">
      <c r="A1130" s="3" t="s">
        <v>5551</v>
      </c>
    </row>
    <row r="1131" ht="15.75" spans="1:1">
      <c r="A1131" s="3" t="s">
        <v>5555</v>
      </c>
    </row>
    <row r="1132" ht="15.75" spans="1:1">
      <c r="A1132" s="3" t="s">
        <v>5559</v>
      </c>
    </row>
    <row r="1133" ht="15.75" spans="1:1">
      <c r="A1133" s="3" t="s">
        <v>5563</v>
      </c>
    </row>
    <row r="1134" ht="15.75" spans="1:1">
      <c r="A1134" s="3" t="s">
        <v>5567</v>
      </c>
    </row>
    <row r="1135" ht="15.75" spans="1:1">
      <c r="A1135" s="3" t="s">
        <v>5571</v>
      </c>
    </row>
    <row r="1136" ht="15.75" spans="1:1">
      <c r="A1136" s="3" t="s">
        <v>5575</v>
      </c>
    </row>
    <row r="1137" ht="15.75" spans="1:1">
      <c r="A1137" s="3" t="s">
        <v>323</v>
      </c>
    </row>
    <row r="1138" ht="15.75" spans="1:1">
      <c r="A1138" s="3" t="s">
        <v>5582</v>
      </c>
    </row>
    <row r="1139" ht="15.75" spans="1:1">
      <c r="A1139" s="3" t="s">
        <v>5586</v>
      </c>
    </row>
    <row r="1140" ht="15.75" spans="1:1">
      <c r="A1140" s="3" t="s">
        <v>5590</v>
      </c>
    </row>
    <row r="1141" ht="15.75" spans="1:1">
      <c r="A1141" s="3" t="s">
        <v>527</v>
      </c>
    </row>
    <row r="1142" ht="15.75" spans="1:1">
      <c r="A1142" s="3" t="s">
        <v>5594</v>
      </c>
    </row>
    <row r="1143" ht="15.75" spans="1:1">
      <c r="A1143" s="3" t="s">
        <v>5598</v>
      </c>
    </row>
    <row r="1144" ht="15.75" spans="1:1">
      <c r="A1144" s="3" t="s">
        <v>5602</v>
      </c>
    </row>
    <row r="1145" ht="15.75" spans="1:1">
      <c r="A1145" s="3" t="s">
        <v>5606</v>
      </c>
    </row>
    <row r="1146" ht="15.75" spans="1:1">
      <c r="A1146" s="3" t="s">
        <v>5610</v>
      </c>
    </row>
    <row r="1147" ht="15.75" spans="1:1">
      <c r="A1147" s="3" t="s">
        <v>5614</v>
      </c>
    </row>
    <row r="1148" ht="15.75" spans="1:1">
      <c r="A1148" s="3" t="s">
        <v>5618</v>
      </c>
    </row>
    <row r="1149" ht="15.75" spans="1:1">
      <c r="A1149" s="3" t="s">
        <v>5622</v>
      </c>
    </row>
    <row r="1150" ht="15.75" spans="1:1">
      <c r="A1150" s="3" t="s">
        <v>5626</v>
      </c>
    </row>
    <row r="1151" ht="15.75" spans="1:1">
      <c r="A1151" s="3" t="s">
        <v>5630</v>
      </c>
    </row>
    <row r="1152" ht="15.75" spans="1:1">
      <c r="A1152" s="3" t="s">
        <v>5634</v>
      </c>
    </row>
    <row r="1153" ht="15.75" spans="1:1">
      <c r="A1153" s="3" t="s">
        <v>5638</v>
      </c>
    </row>
    <row r="1154" ht="15.75" spans="1:1">
      <c r="A1154" s="3" t="s">
        <v>5642</v>
      </c>
    </row>
    <row r="1155" ht="15.75" spans="1:1">
      <c r="A1155" s="3" t="s">
        <v>5646</v>
      </c>
    </row>
    <row r="1156" ht="15.75" spans="1:1">
      <c r="A1156" s="3" t="s">
        <v>5650</v>
      </c>
    </row>
    <row r="1157" ht="15.75" spans="1:1">
      <c r="A1157" s="3" t="s">
        <v>5654</v>
      </c>
    </row>
    <row r="1158" ht="15.75" spans="1:1">
      <c r="A1158" s="3" t="s">
        <v>5658</v>
      </c>
    </row>
    <row r="1159" ht="15.75" spans="1:1">
      <c r="A1159" s="3" t="s">
        <v>5662</v>
      </c>
    </row>
    <row r="1160" ht="15.75" spans="1:1">
      <c r="A1160" s="3" t="s">
        <v>5666</v>
      </c>
    </row>
    <row r="1161" ht="15.75" spans="1:1">
      <c r="A1161" s="3" t="s">
        <v>5670</v>
      </c>
    </row>
    <row r="1162" ht="15.75" spans="1:1">
      <c r="A1162" s="3" t="s">
        <v>5674</v>
      </c>
    </row>
    <row r="1163" ht="15.75" spans="1:1">
      <c r="A1163" s="3" t="s">
        <v>5678</v>
      </c>
    </row>
    <row r="1164" ht="15.75" spans="1:1">
      <c r="A1164" s="3" t="s">
        <v>5682</v>
      </c>
    </row>
    <row r="1165" ht="15.75" spans="1:1">
      <c r="A1165" s="3" t="s">
        <v>5686</v>
      </c>
    </row>
    <row r="1166" ht="15.75" spans="1:1">
      <c r="A1166" s="3" t="s">
        <v>5690</v>
      </c>
    </row>
    <row r="1167" ht="15.75" spans="1:1">
      <c r="A1167" s="3" t="s">
        <v>5694</v>
      </c>
    </row>
    <row r="1168" ht="15.75" spans="1:1">
      <c r="A1168" s="3" t="s">
        <v>5698</v>
      </c>
    </row>
    <row r="1169" ht="15.75" spans="1:1">
      <c r="A1169" s="3" t="s">
        <v>5702</v>
      </c>
    </row>
    <row r="1170" ht="15.75" spans="1:1">
      <c r="A1170" s="3" t="s">
        <v>354</v>
      </c>
    </row>
    <row r="1171" ht="15.75" spans="1:1">
      <c r="A1171" s="3" t="s">
        <v>5709</v>
      </c>
    </row>
    <row r="1172" ht="15.75" spans="1:1">
      <c r="A1172" s="3" t="s">
        <v>5713</v>
      </c>
    </row>
    <row r="1173" ht="15.75" spans="1:1">
      <c r="A1173" s="3" t="s">
        <v>5717</v>
      </c>
    </row>
    <row r="1174" ht="15.75" spans="1:1">
      <c r="A1174" s="3" t="s">
        <v>5721</v>
      </c>
    </row>
    <row r="1175" ht="15.75" spans="1:1">
      <c r="A1175" s="3" t="s">
        <v>5725</v>
      </c>
    </row>
    <row r="1176" ht="15.75" spans="1:1">
      <c r="A1176" s="3" t="s">
        <v>5729</v>
      </c>
    </row>
    <row r="1177" ht="15.75" spans="1:1">
      <c r="A1177" s="3" t="s">
        <v>5733</v>
      </c>
    </row>
    <row r="1178" ht="15.75" spans="1:1">
      <c r="A1178" s="3" t="s">
        <v>324</v>
      </c>
    </row>
    <row r="1179" ht="15.75" spans="1:1">
      <c r="A1179" s="3" t="s">
        <v>5740</v>
      </c>
    </row>
    <row r="1180" ht="15.75" spans="1:1">
      <c r="A1180" s="3" t="s">
        <v>570</v>
      </c>
    </row>
    <row r="1181" ht="15.75" spans="1:1">
      <c r="A1181" s="3" t="s">
        <v>5744</v>
      </c>
    </row>
    <row r="1182" ht="15.75" spans="1:1">
      <c r="A1182" s="3" t="s">
        <v>5748</v>
      </c>
    </row>
    <row r="1183" ht="15.75" spans="1:1">
      <c r="A1183" s="3" t="s">
        <v>5752</v>
      </c>
    </row>
    <row r="1184" ht="15.75" spans="1:1">
      <c r="A1184" s="3" t="s">
        <v>5756</v>
      </c>
    </row>
    <row r="1185" ht="15.75" spans="1:1">
      <c r="A1185" s="3" t="s">
        <v>5760</v>
      </c>
    </row>
    <row r="1186" ht="15.75" spans="1:1">
      <c r="A1186" s="3" t="s">
        <v>5764</v>
      </c>
    </row>
    <row r="1187" ht="15.75" spans="1:1">
      <c r="A1187" s="3" t="s">
        <v>5768</v>
      </c>
    </row>
    <row r="1188" ht="15.75" spans="1:1">
      <c r="A1188" s="3" t="s">
        <v>5772</v>
      </c>
    </row>
    <row r="1189" ht="15.75" spans="1:1">
      <c r="A1189" s="3" t="s">
        <v>5776</v>
      </c>
    </row>
    <row r="1190" ht="15.75" spans="1:1">
      <c r="A1190" s="3" t="s">
        <v>5780</v>
      </c>
    </row>
    <row r="1191" ht="15.75" spans="1:1">
      <c r="A1191" s="3" t="s">
        <v>5784</v>
      </c>
    </row>
    <row r="1192" ht="15.75" spans="1:1">
      <c r="A1192" s="3" t="s">
        <v>5788</v>
      </c>
    </row>
    <row r="1193" ht="15.75" spans="1:1">
      <c r="A1193" s="3" t="s">
        <v>5792</v>
      </c>
    </row>
    <row r="1194" ht="15.75" spans="1:1">
      <c r="A1194" s="3" t="s">
        <v>377</v>
      </c>
    </row>
    <row r="1195" ht="15.75" spans="1:1">
      <c r="A1195" s="3" t="s">
        <v>5799</v>
      </c>
    </row>
    <row r="1196" ht="15.75" spans="1:1">
      <c r="A1196" s="3" t="s">
        <v>5803</v>
      </c>
    </row>
    <row r="1197" ht="15.75" spans="1:1">
      <c r="A1197" s="3" t="s">
        <v>5807</v>
      </c>
    </row>
    <row r="1198" ht="15.75" spans="1:1">
      <c r="A1198" s="3" t="s">
        <v>5811</v>
      </c>
    </row>
    <row r="1199" ht="15.75" spans="1:1">
      <c r="A1199" s="3" t="s">
        <v>5815</v>
      </c>
    </row>
    <row r="1200" ht="15.75" spans="1:1">
      <c r="A1200" s="3" t="s">
        <v>5819</v>
      </c>
    </row>
    <row r="1201" ht="15.75" spans="1:1">
      <c r="A1201" s="3" t="s">
        <v>5823</v>
      </c>
    </row>
    <row r="1202" ht="15.75" spans="1:1">
      <c r="A1202" s="3" t="s">
        <v>5827</v>
      </c>
    </row>
    <row r="1203" ht="15.75" spans="1:1">
      <c r="A1203" s="3" t="s">
        <v>5831</v>
      </c>
    </row>
    <row r="1204" ht="15.75" spans="1:1">
      <c r="A1204" s="3" t="s">
        <v>5835</v>
      </c>
    </row>
    <row r="1205" ht="15.75" spans="1:1">
      <c r="A1205" s="3" t="s">
        <v>5839</v>
      </c>
    </row>
    <row r="1206" ht="15.75" spans="1:1">
      <c r="A1206" s="3" t="s">
        <v>5843</v>
      </c>
    </row>
    <row r="1207" ht="15.75" spans="1:1">
      <c r="A1207" s="3" t="s">
        <v>5847</v>
      </c>
    </row>
    <row r="1208" ht="15.75" spans="1:1">
      <c r="A1208" s="3" t="s">
        <v>5851</v>
      </c>
    </row>
    <row r="1209" ht="15.75" spans="1:1">
      <c r="A1209" s="3" t="s">
        <v>5855</v>
      </c>
    </row>
    <row r="1210" ht="15.75" spans="1:1">
      <c r="A1210" s="3" t="s">
        <v>5859</v>
      </c>
    </row>
    <row r="1211" ht="15.75" spans="1:1">
      <c r="A1211" s="3" t="s">
        <v>5863</v>
      </c>
    </row>
    <row r="1212" ht="15.75" spans="1:1">
      <c r="A1212" s="3" t="s">
        <v>5867</v>
      </c>
    </row>
    <row r="1213" ht="15.75" spans="1:1">
      <c r="A1213" s="3" t="s">
        <v>5871</v>
      </c>
    </row>
    <row r="1214" ht="15.75" spans="1:1">
      <c r="A1214" s="3" t="s">
        <v>5875</v>
      </c>
    </row>
    <row r="1215" ht="15.75" spans="1:1">
      <c r="A1215" s="3" t="s">
        <v>5879</v>
      </c>
    </row>
    <row r="1216" ht="15.75" spans="1:1">
      <c r="A1216" s="3" t="s">
        <v>613</v>
      </c>
    </row>
    <row r="1217" ht="15.75" spans="1:1">
      <c r="A1217" s="3" t="s">
        <v>5883</v>
      </c>
    </row>
    <row r="1218" ht="15.75" spans="1:1">
      <c r="A1218" s="3" t="s">
        <v>5887</v>
      </c>
    </row>
    <row r="1219" ht="15.75" spans="1:1">
      <c r="A1219" s="3" t="s">
        <v>5891</v>
      </c>
    </row>
    <row r="1220" ht="15.75" spans="1:1">
      <c r="A1220" s="3" t="s">
        <v>5895</v>
      </c>
    </row>
    <row r="1221" ht="15.75" spans="1:1">
      <c r="A1221" s="3" t="s">
        <v>5899</v>
      </c>
    </row>
    <row r="1222" ht="15.75" spans="1:1">
      <c r="A1222" s="3" t="s">
        <v>5903</v>
      </c>
    </row>
    <row r="1223" ht="15.75" spans="1:1">
      <c r="A1223" s="3" t="s">
        <v>5907</v>
      </c>
    </row>
    <row r="1224" ht="15.75" spans="1:1">
      <c r="A1224" s="3" t="s">
        <v>5911</v>
      </c>
    </row>
    <row r="1225" ht="15.75" spans="1:1">
      <c r="A1225" s="3" t="s">
        <v>5915</v>
      </c>
    </row>
    <row r="1226" ht="15.75" spans="1:1">
      <c r="A1226" s="3" t="s">
        <v>5919</v>
      </c>
    </row>
    <row r="1227" ht="15.75" spans="1:1">
      <c r="A1227" s="3" t="s">
        <v>5923</v>
      </c>
    </row>
    <row r="1228" ht="15.75" spans="1:1">
      <c r="A1228" s="3" t="s">
        <v>5927</v>
      </c>
    </row>
    <row r="1229" ht="15.75" spans="1:1">
      <c r="A1229" s="3" t="s">
        <v>387</v>
      </c>
    </row>
    <row r="1230" ht="15.75" spans="1:1">
      <c r="A1230" s="3" t="s">
        <v>5934</v>
      </c>
    </row>
    <row r="1231" ht="15.75" spans="1:1">
      <c r="A1231" s="3" t="s">
        <v>5938</v>
      </c>
    </row>
    <row r="1232" ht="15.75" spans="1:1">
      <c r="A1232" s="3" t="s">
        <v>5942</v>
      </c>
    </row>
    <row r="1233" ht="15.75" spans="1:1">
      <c r="A1233" s="3" t="s">
        <v>5946</v>
      </c>
    </row>
    <row r="1234" ht="15.75" spans="1:1">
      <c r="A1234" s="3" t="s">
        <v>5950</v>
      </c>
    </row>
    <row r="1235" ht="15.75" spans="1:1">
      <c r="A1235" s="3" t="s">
        <v>5954</v>
      </c>
    </row>
    <row r="1236" ht="15.75" spans="1:1">
      <c r="A1236" s="3" t="s">
        <v>5958</v>
      </c>
    </row>
    <row r="1237" ht="15.75" spans="1:1">
      <c r="A1237" s="3" t="s">
        <v>5962</v>
      </c>
    </row>
    <row r="1238" ht="15.75" spans="1:1">
      <c r="A1238" s="3" t="s">
        <v>5966</v>
      </c>
    </row>
    <row r="1239" ht="15.75" spans="1:1">
      <c r="A1239" s="3" t="s">
        <v>586</v>
      </c>
    </row>
    <row r="1240" ht="15.75" spans="1:1">
      <c r="A1240" s="3" t="s">
        <v>5970</v>
      </c>
    </row>
    <row r="1241" ht="15.75" spans="1:1">
      <c r="A1241" s="3" t="s">
        <v>5974</v>
      </c>
    </row>
    <row r="1242" ht="15.75" spans="1:1">
      <c r="A1242" s="3" t="s">
        <v>5978</v>
      </c>
    </row>
    <row r="1243" ht="15.75" spans="1:1">
      <c r="A1243" s="3" t="s">
        <v>5982</v>
      </c>
    </row>
    <row r="1244" ht="15.75" spans="1:1">
      <c r="A1244" s="3" t="s">
        <v>5986</v>
      </c>
    </row>
    <row r="1245" ht="15.75" spans="1:1">
      <c r="A1245" s="3" t="s">
        <v>5990</v>
      </c>
    </row>
    <row r="1246" ht="15.75" spans="1:1">
      <c r="A1246" s="3" t="s">
        <v>5994</v>
      </c>
    </row>
    <row r="1247" ht="15.75" spans="1:1">
      <c r="A1247" s="3" t="s">
        <v>5998</v>
      </c>
    </row>
    <row r="1248" ht="15.75" spans="1:1">
      <c r="A1248" s="3" t="s">
        <v>6002</v>
      </c>
    </row>
    <row r="1249" ht="15.75" spans="1:1">
      <c r="A1249" s="3" t="s">
        <v>6006</v>
      </c>
    </row>
    <row r="1250" ht="15.75" spans="1:1">
      <c r="A1250" s="3" t="s">
        <v>6010</v>
      </c>
    </row>
    <row r="1251" ht="15.75" spans="1:1">
      <c r="A1251" s="3" t="s">
        <v>6014</v>
      </c>
    </row>
    <row r="1252" ht="15.75" spans="1:1">
      <c r="A1252" s="3" t="s">
        <v>6018</v>
      </c>
    </row>
    <row r="1253" ht="15.75" spans="1:1">
      <c r="A1253" s="3" t="s">
        <v>6022</v>
      </c>
    </row>
    <row r="1254" ht="15.75" spans="1:1">
      <c r="A1254" s="3" t="s">
        <v>6026</v>
      </c>
    </row>
    <row r="1255" ht="15.75" spans="1:1">
      <c r="A1255" s="3" t="s">
        <v>6030</v>
      </c>
    </row>
    <row r="1256" ht="15.75" spans="1:1">
      <c r="A1256" s="3" t="s">
        <v>1243</v>
      </c>
    </row>
    <row r="1257" ht="15.75" spans="1:1">
      <c r="A1257" s="3" t="s">
        <v>6034</v>
      </c>
    </row>
    <row r="1258" ht="15.75" spans="1:1">
      <c r="A1258" s="3" t="s">
        <v>6038</v>
      </c>
    </row>
    <row r="1259" ht="15.75" spans="1:1">
      <c r="A1259" s="3" t="s">
        <v>6042</v>
      </c>
    </row>
    <row r="1260" ht="15.75" spans="1:1">
      <c r="A1260" s="3" t="s">
        <v>6046</v>
      </c>
    </row>
    <row r="1261" ht="15.75" spans="1:1">
      <c r="A1261" s="3" t="s">
        <v>6050</v>
      </c>
    </row>
    <row r="1262" ht="15.75" spans="1:1">
      <c r="A1262" s="3" t="s">
        <v>6054</v>
      </c>
    </row>
    <row r="1263" ht="15.75" spans="1:1">
      <c r="A1263" s="3" t="s">
        <v>6058</v>
      </c>
    </row>
    <row r="1264" ht="15.75" spans="1:1">
      <c r="A1264" s="3" t="s">
        <v>6062</v>
      </c>
    </row>
    <row r="1265" ht="15.75" spans="1:1">
      <c r="A1265" s="3" t="s">
        <v>6066</v>
      </c>
    </row>
    <row r="1266" ht="15.75" spans="1:1">
      <c r="A1266" s="3" t="s">
        <v>6070</v>
      </c>
    </row>
    <row r="1267" ht="15.75" spans="1:1">
      <c r="A1267" s="3" t="s">
        <v>6074</v>
      </c>
    </row>
    <row r="1268" ht="15.75" spans="1:1">
      <c r="A1268" s="3" t="s">
        <v>6078</v>
      </c>
    </row>
    <row r="1269" ht="15.75" spans="1:1">
      <c r="A1269" s="3" t="s">
        <v>6082</v>
      </c>
    </row>
    <row r="1270" ht="15.75" spans="1:1">
      <c r="A1270" s="3" t="s">
        <v>6086</v>
      </c>
    </row>
    <row r="1271" ht="15.75" spans="1:1">
      <c r="A1271" s="3" t="s">
        <v>6090</v>
      </c>
    </row>
    <row r="1272" ht="15.75" spans="1:1">
      <c r="A1272" s="3" t="s">
        <v>6094</v>
      </c>
    </row>
    <row r="1273" ht="15.75" spans="1:1">
      <c r="A1273" s="3" t="s">
        <v>6098</v>
      </c>
    </row>
    <row r="1274" ht="15.75" spans="1:1">
      <c r="A1274" s="3" t="s">
        <v>6102</v>
      </c>
    </row>
    <row r="1275" ht="15.75" spans="1:1">
      <c r="A1275" s="3" t="s">
        <v>6106</v>
      </c>
    </row>
    <row r="1276" ht="15.75" spans="1:1">
      <c r="A1276" s="3" t="s">
        <v>6110</v>
      </c>
    </row>
    <row r="1277" ht="15.75" spans="1:1">
      <c r="A1277" s="3" t="s">
        <v>6114</v>
      </c>
    </row>
    <row r="1278" ht="15.75" spans="1:1">
      <c r="A1278" s="3" t="s">
        <v>6118</v>
      </c>
    </row>
    <row r="1279" ht="15.75" spans="1:1">
      <c r="A1279" s="3" t="s">
        <v>6122</v>
      </c>
    </row>
    <row r="1280" ht="15.75" spans="1:1">
      <c r="A1280" s="3" t="s">
        <v>6126</v>
      </c>
    </row>
    <row r="1281" ht="15.75" spans="1:1">
      <c r="A1281" s="3" t="s">
        <v>6130</v>
      </c>
    </row>
    <row r="1282" ht="15.75" spans="1:1">
      <c r="A1282" s="3" t="s">
        <v>6134</v>
      </c>
    </row>
    <row r="1283" ht="15.75" spans="1:1">
      <c r="A1283" s="3" t="s">
        <v>6138</v>
      </c>
    </row>
    <row r="1284" ht="15.75" spans="1:1">
      <c r="A1284" s="3" t="s">
        <v>6142</v>
      </c>
    </row>
    <row r="1285" ht="15.75" spans="1:1">
      <c r="A1285" s="3" t="s">
        <v>6146</v>
      </c>
    </row>
    <row r="1286" ht="15.75" spans="1:1">
      <c r="A1286" s="3" t="s">
        <v>6150</v>
      </c>
    </row>
    <row r="1287" ht="15.75" spans="1:1">
      <c r="A1287" s="3" t="s">
        <v>6154</v>
      </c>
    </row>
    <row r="1288" ht="15.75" spans="1:1">
      <c r="A1288" s="3" t="s">
        <v>6158</v>
      </c>
    </row>
    <row r="1289" ht="15.75" spans="1:1">
      <c r="A1289" s="3" t="s">
        <v>6162</v>
      </c>
    </row>
    <row r="1290" ht="15.75" spans="1:1">
      <c r="A1290" s="3" t="s">
        <v>428</v>
      </c>
    </row>
    <row r="1291" ht="15.75" spans="1:1">
      <c r="A1291" s="3" t="s">
        <v>6169</v>
      </c>
    </row>
    <row r="1292" ht="15.75" spans="1:1">
      <c r="A1292" s="3" t="s">
        <v>6173</v>
      </c>
    </row>
    <row r="1293" ht="15.75" spans="1:1">
      <c r="A1293" s="3" t="s">
        <v>6177</v>
      </c>
    </row>
    <row r="1294" ht="15.75" spans="1:1">
      <c r="A1294" s="3" t="s">
        <v>6181</v>
      </c>
    </row>
    <row r="1295" ht="15.75" spans="1:1">
      <c r="A1295" s="3" t="s">
        <v>6185</v>
      </c>
    </row>
    <row r="1296" ht="15.75" spans="1:1">
      <c r="A1296" s="3" t="s">
        <v>6189</v>
      </c>
    </row>
    <row r="1297" ht="15.75" spans="1:1">
      <c r="A1297" s="3" t="s">
        <v>6193</v>
      </c>
    </row>
    <row r="1298" ht="15.75" spans="1:1">
      <c r="A1298" s="3" t="s">
        <v>6197</v>
      </c>
    </row>
    <row r="1299" ht="15.75" spans="1:1">
      <c r="A1299" s="3" t="s">
        <v>6201</v>
      </c>
    </row>
    <row r="1300" ht="15.75" spans="1:1">
      <c r="A1300" s="3" t="s">
        <v>6205</v>
      </c>
    </row>
    <row r="1301" ht="15.75" spans="1:1">
      <c r="A1301" s="3" t="s">
        <v>6209</v>
      </c>
    </row>
    <row r="1302" ht="15.75" spans="1:1">
      <c r="A1302" s="3" t="s">
        <v>6213</v>
      </c>
    </row>
    <row r="1303" ht="15.75" spans="1:1">
      <c r="A1303" s="3" t="s">
        <v>6217</v>
      </c>
    </row>
    <row r="1304" ht="15.75" spans="1:1">
      <c r="A1304" s="3" t="s">
        <v>6221</v>
      </c>
    </row>
    <row r="1305" ht="15.75" spans="1:1">
      <c r="A1305" s="3" t="s">
        <v>6225</v>
      </c>
    </row>
    <row r="1306" ht="15.75" spans="1:1">
      <c r="A1306" s="3" t="s">
        <v>6229</v>
      </c>
    </row>
    <row r="1307" ht="15.75" spans="1:1">
      <c r="A1307" s="3" t="s">
        <v>6233</v>
      </c>
    </row>
    <row r="1308" ht="15.75" spans="1:1">
      <c r="A1308" s="3" t="s">
        <v>6237</v>
      </c>
    </row>
    <row r="1309" ht="15.75" spans="1:1">
      <c r="A1309" s="3" t="s">
        <v>6241</v>
      </c>
    </row>
    <row r="1310" ht="15.75" spans="1:1">
      <c r="A1310" s="3" t="s">
        <v>6245</v>
      </c>
    </row>
    <row r="1311" ht="15.75" spans="1:1">
      <c r="A1311" s="3" t="s">
        <v>6249</v>
      </c>
    </row>
    <row r="1312" ht="15.75" spans="1:1">
      <c r="A1312" s="3" t="s">
        <v>6253</v>
      </c>
    </row>
    <row r="1313" ht="15.75" spans="1:1">
      <c r="A1313" s="3" t="s">
        <v>1139</v>
      </c>
    </row>
    <row r="1314" ht="15.75" spans="1:1">
      <c r="A1314" s="3" t="s">
        <v>6257</v>
      </c>
    </row>
    <row r="1315" ht="15.75" spans="1:1">
      <c r="A1315" s="3" t="s">
        <v>6261</v>
      </c>
    </row>
    <row r="1316" ht="15.75" spans="1:1">
      <c r="A1316" s="3" t="s">
        <v>6265</v>
      </c>
    </row>
    <row r="1317" ht="15.75" spans="1:1">
      <c r="A1317" s="3" t="s">
        <v>6269</v>
      </c>
    </row>
    <row r="1318" ht="15.75" spans="1:1">
      <c r="A1318" s="3" t="s">
        <v>6273</v>
      </c>
    </row>
    <row r="1319" ht="15.75" spans="1:1">
      <c r="A1319" s="3" t="s">
        <v>6277</v>
      </c>
    </row>
    <row r="1320" ht="15.75" spans="1:1">
      <c r="A1320" s="3" t="s">
        <v>6281</v>
      </c>
    </row>
    <row r="1321" ht="15.75" spans="1:1">
      <c r="A1321" s="3" t="s">
        <v>6285</v>
      </c>
    </row>
    <row r="1322" ht="15.75" spans="1:1">
      <c r="A1322" s="3" t="s">
        <v>6289</v>
      </c>
    </row>
    <row r="1323" ht="15.75" spans="1:1">
      <c r="A1323" s="3" t="s">
        <v>6293</v>
      </c>
    </row>
    <row r="1324" ht="15.75" spans="1:1">
      <c r="A1324" s="3" t="s">
        <v>6297</v>
      </c>
    </row>
    <row r="1325" ht="15.75" spans="1:1">
      <c r="A1325" s="3" t="s">
        <v>6301</v>
      </c>
    </row>
    <row r="1326" ht="15.75" spans="1:1">
      <c r="A1326" s="3" t="s">
        <v>6305</v>
      </c>
    </row>
    <row r="1327" ht="15.75" spans="1:1">
      <c r="A1327" s="3" t="s">
        <v>6309</v>
      </c>
    </row>
    <row r="1328" ht="15.75" spans="1:1">
      <c r="A1328" s="3" t="s">
        <v>6313</v>
      </c>
    </row>
    <row r="1329" ht="15.75" spans="1:1">
      <c r="A1329" s="3" t="s">
        <v>6317</v>
      </c>
    </row>
    <row r="1330" ht="15.75" spans="1:1">
      <c r="A1330" s="3" t="s">
        <v>6321</v>
      </c>
    </row>
    <row r="1331" ht="15.75" spans="1:1">
      <c r="A1331" s="3" t="s">
        <v>6325</v>
      </c>
    </row>
    <row r="1332" ht="15.75" spans="1:1">
      <c r="A1332" s="3" t="s">
        <v>6329</v>
      </c>
    </row>
    <row r="1333" ht="15.75" spans="1:1">
      <c r="A1333" s="3" t="s">
        <v>6333</v>
      </c>
    </row>
    <row r="1334" ht="15.75" spans="1:1">
      <c r="A1334" s="3" t="s">
        <v>6337</v>
      </c>
    </row>
    <row r="1335" ht="15.75" spans="1:1">
      <c r="A1335" s="3" t="s">
        <v>6341</v>
      </c>
    </row>
    <row r="1336" ht="15.75" spans="1:1">
      <c r="A1336" s="3" t="s">
        <v>6345</v>
      </c>
    </row>
    <row r="1337" ht="15.75" spans="1:1">
      <c r="A1337" s="3" t="s">
        <v>6349</v>
      </c>
    </row>
    <row r="1338" ht="15.75" spans="1:1">
      <c r="A1338" s="3" t="s">
        <v>6353</v>
      </c>
    </row>
    <row r="1339" ht="15.75" spans="1:1">
      <c r="A1339" s="3" t="s">
        <v>6357</v>
      </c>
    </row>
    <row r="1340" ht="15.75" spans="1:1">
      <c r="A1340" s="3" t="s">
        <v>6361</v>
      </c>
    </row>
    <row r="1341" ht="15.75" spans="1:1">
      <c r="A1341" s="3" t="s">
        <v>6365</v>
      </c>
    </row>
    <row r="1342" ht="15.75" spans="1:1">
      <c r="A1342" s="3" t="s">
        <v>6369</v>
      </c>
    </row>
    <row r="1343" ht="15.75" spans="1:1">
      <c r="A1343" s="3" t="s">
        <v>6373</v>
      </c>
    </row>
    <row r="1344" ht="15.75" spans="1:1">
      <c r="A1344" s="3" t="s">
        <v>6377</v>
      </c>
    </row>
    <row r="1345" ht="15.75" spans="1:1">
      <c r="A1345" s="3" t="s">
        <v>6381</v>
      </c>
    </row>
    <row r="1346" ht="15.75" spans="1:1">
      <c r="A1346" s="3" t="s">
        <v>6385</v>
      </c>
    </row>
    <row r="1347" ht="15.75" spans="1:1">
      <c r="A1347" s="3" t="s">
        <v>6389</v>
      </c>
    </row>
    <row r="1348" ht="15.75" spans="1:1">
      <c r="A1348" s="3" t="s">
        <v>6393</v>
      </c>
    </row>
    <row r="1349" ht="15.75" spans="1:1">
      <c r="A1349" s="3" t="s">
        <v>6397</v>
      </c>
    </row>
    <row r="1350" ht="15.75" spans="1:1">
      <c r="A1350" s="3" t="s">
        <v>6401</v>
      </c>
    </row>
    <row r="1351" ht="15.75" spans="1:1">
      <c r="A1351" s="3" t="s">
        <v>6405</v>
      </c>
    </row>
    <row r="1352" ht="15.75" spans="1:1">
      <c r="A1352" s="3" t="s">
        <v>6409</v>
      </c>
    </row>
    <row r="1353" ht="15.75" spans="1:1">
      <c r="A1353" s="3" t="s">
        <v>6413</v>
      </c>
    </row>
    <row r="1354" ht="15.75" spans="1:1">
      <c r="A1354" s="3" t="s">
        <v>6417</v>
      </c>
    </row>
    <row r="1355" ht="15.75" spans="1:1">
      <c r="A1355" s="3" t="s">
        <v>6421</v>
      </c>
    </row>
    <row r="1356" ht="15.75" spans="1:1">
      <c r="A1356" s="3" t="s">
        <v>6425</v>
      </c>
    </row>
    <row r="1357" ht="15.75" spans="1:1">
      <c r="A1357" s="3" t="s">
        <v>6429</v>
      </c>
    </row>
    <row r="1358" ht="15.75" spans="1:1">
      <c r="A1358" s="3" t="s">
        <v>6433</v>
      </c>
    </row>
    <row r="1359" ht="15.75" spans="1:1">
      <c r="A1359" s="3" t="s">
        <v>6437</v>
      </c>
    </row>
    <row r="1360" ht="15.75" spans="1:1">
      <c r="A1360" s="3" t="s">
        <v>425</v>
      </c>
    </row>
    <row r="1361" ht="15.75" spans="1:1">
      <c r="A1361" s="3" t="s">
        <v>6444</v>
      </c>
    </row>
    <row r="1362" ht="15.75" spans="1:1">
      <c r="A1362" s="3" t="s">
        <v>6448</v>
      </c>
    </row>
    <row r="1363" ht="15.75" spans="1:1">
      <c r="A1363" s="3" t="s">
        <v>6452</v>
      </c>
    </row>
    <row r="1364" ht="15.75" spans="1:1">
      <c r="A1364" s="3" t="s">
        <v>446</v>
      </c>
    </row>
    <row r="1365" ht="15.75" spans="1:1">
      <c r="A1365" s="3" t="s">
        <v>6459</v>
      </c>
    </row>
    <row r="1366" ht="15.75" spans="1:1">
      <c r="A1366" s="3" t="s">
        <v>6463</v>
      </c>
    </row>
    <row r="1367" ht="15.75" spans="1:1">
      <c r="A1367" s="3" t="s">
        <v>6467</v>
      </c>
    </row>
    <row r="1368" ht="15.75" spans="1:1">
      <c r="A1368" s="3" t="s">
        <v>6471</v>
      </c>
    </row>
    <row r="1369" ht="15.75" spans="1:1">
      <c r="A1369" s="3" t="s">
        <v>6475</v>
      </c>
    </row>
    <row r="1370" ht="15.75" spans="1:1">
      <c r="A1370" s="3" t="s">
        <v>6479</v>
      </c>
    </row>
    <row r="1371" ht="15.75" spans="1:1">
      <c r="A1371" s="3" t="s">
        <v>6483</v>
      </c>
    </row>
    <row r="1372" ht="15.75" spans="1:1">
      <c r="A1372" s="3" t="s">
        <v>6487</v>
      </c>
    </row>
    <row r="1373" ht="15.75" spans="1:1">
      <c r="A1373" s="3" t="s">
        <v>6491</v>
      </c>
    </row>
    <row r="1374" ht="15.75" spans="1:1">
      <c r="A1374" s="3" t="s">
        <v>6495</v>
      </c>
    </row>
    <row r="1375" ht="15.75" spans="1:1">
      <c r="A1375" s="3" t="s">
        <v>6499</v>
      </c>
    </row>
    <row r="1376" ht="15.75" spans="1:1">
      <c r="A1376" s="3" t="s">
        <v>6503</v>
      </c>
    </row>
    <row r="1377" ht="15.75" spans="1:1">
      <c r="A1377" s="3" t="s">
        <v>6507</v>
      </c>
    </row>
    <row r="1378" ht="15.75" spans="1:1">
      <c r="A1378" s="3" t="s">
        <v>6511</v>
      </c>
    </row>
    <row r="1379" ht="15.75" spans="1:1">
      <c r="A1379" s="3" t="s">
        <v>6515</v>
      </c>
    </row>
    <row r="1380" ht="15.75" spans="1:1">
      <c r="A1380" s="3" t="s">
        <v>6519</v>
      </c>
    </row>
    <row r="1381" ht="15.75" spans="1:1">
      <c r="A1381" s="3" t="s">
        <v>6523</v>
      </c>
    </row>
    <row r="1382" ht="15.75" spans="1:1">
      <c r="A1382" s="3" t="s">
        <v>6527</v>
      </c>
    </row>
    <row r="1383" ht="15.75" spans="1:1">
      <c r="A1383" s="3" t="s">
        <v>6531</v>
      </c>
    </row>
    <row r="1384" ht="15.75" spans="1:1">
      <c r="A1384" s="3" t="s">
        <v>6535</v>
      </c>
    </row>
    <row r="1385" ht="15.75" spans="1:1">
      <c r="A1385" s="3" t="s">
        <v>6539</v>
      </c>
    </row>
    <row r="1386" ht="15.75" spans="1:1">
      <c r="A1386" s="3" t="s">
        <v>6543</v>
      </c>
    </row>
    <row r="1387" ht="15.75" spans="1:1">
      <c r="A1387" s="3" t="s">
        <v>6547</v>
      </c>
    </row>
    <row r="1388" ht="15.75" spans="1:1">
      <c r="A1388" s="3" t="s">
        <v>6551</v>
      </c>
    </row>
    <row r="1389" ht="15.75" spans="1:1">
      <c r="A1389" s="3" t="s">
        <v>6555</v>
      </c>
    </row>
    <row r="1390" ht="15.75" spans="1:1">
      <c r="A1390" s="3" t="s">
        <v>6559</v>
      </c>
    </row>
    <row r="1391" ht="15.75" spans="1:1">
      <c r="A1391" s="3" t="s">
        <v>6563</v>
      </c>
    </row>
    <row r="1392" ht="15.75" spans="1:1">
      <c r="A1392" s="3" t="s">
        <v>6567</v>
      </c>
    </row>
    <row r="1393" ht="15.75" spans="1:1">
      <c r="A1393" s="3" t="s">
        <v>6571</v>
      </c>
    </row>
    <row r="1394" ht="15.75" spans="1:1">
      <c r="A1394" s="3" t="s">
        <v>6575</v>
      </c>
    </row>
    <row r="1395" ht="15.75" spans="1:1">
      <c r="A1395" s="3" t="s">
        <v>6579</v>
      </c>
    </row>
    <row r="1396" ht="15.75" spans="1:1">
      <c r="A1396" s="3" t="s">
        <v>6583</v>
      </c>
    </row>
    <row r="1397" ht="15.75" spans="1:1">
      <c r="A1397" s="3" t="s">
        <v>6587</v>
      </c>
    </row>
    <row r="1398" ht="15.75" spans="1:1">
      <c r="A1398" s="3" t="s">
        <v>6591</v>
      </c>
    </row>
    <row r="1399" ht="15.75" spans="1:1">
      <c r="A1399" s="3" t="s">
        <v>6595</v>
      </c>
    </row>
    <row r="1400" ht="15.75" spans="1:1">
      <c r="A1400" s="3" t="s">
        <v>6599</v>
      </c>
    </row>
    <row r="1401" ht="15.75" spans="1:1">
      <c r="A1401" s="3" t="s">
        <v>6603</v>
      </c>
    </row>
    <row r="1402" ht="15.75" spans="1:1">
      <c r="A1402" s="3" t="s">
        <v>1179</v>
      </c>
    </row>
    <row r="1403" ht="15.75" spans="1:1">
      <c r="A1403" s="3" t="s">
        <v>6607</v>
      </c>
    </row>
    <row r="1404" ht="15.75" spans="1:1">
      <c r="A1404" s="3" t="s">
        <v>6611</v>
      </c>
    </row>
    <row r="1405" ht="15.75" spans="1:1">
      <c r="A1405" s="3" t="s">
        <v>6615</v>
      </c>
    </row>
    <row r="1406" ht="15.75" spans="1:1">
      <c r="A1406" s="3" t="s">
        <v>6619</v>
      </c>
    </row>
    <row r="1407" ht="15.75" spans="1:1">
      <c r="A1407" s="3" t="s">
        <v>6623</v>
      </c>
    </row>
    <row r="1408" ht="15.75" spans="1:1">
      <c r="A1408" s="3" t="s">
        <v>6627</v>
      </c>
    </row>
    <row r="1409" ht="15.75" spans="1:1">
      <c r="A1409" s="3" t="s">
        <v>6631</v>
      </c>
    </row>
    <row r="1410" ht="15.75" spans="1:1">
      <c r="A1410" s="3" t="s">
        <v>6635</v>
      </c>
    </row>
    <row r="1411" ht="15.75" spans="1:1">
      <c r="A1411" s="3" t="s">
        <v>6639</v>
      </c>
    </row>
    <row r="1412" ht="15.75" spans="1:1">
      <c r="A1412" s="3" t="s">
        <v>6643</v>
      </c>
    </row>
    <row r="1413" ht="15.75" spans="1:1">
      <c r="A1413" s="3" t="s">
        <v>6647</v>
      </c>
    </row>
    <row r="1414" ht="15.75" spans="1:1">
      <c r="A1414" s="3" t="s">
        <v>6651</v>
      </c>
    </row>
    <row r="1415" ht="15.75" spans="1:1">
      <c r="A1415" s="3" t="s">
        <v>6655</v>
      </c>
    </row>
    <row r="1416" ht="15.75" spans="1:1">
      <c r="A1416" s="3" t="s">
        <v>6659</v>
      </c>
    </row>
    <row r="1417" ht="15.75" spans="1:1">
      <c r="A1417" s="3" t="s">
        <v>6663</v>
      </c>
    </row>
    <row r="1418" ht="15.75" spans="1:1">
      <c r="A1418" s="3" t="s">
        <v>6667</v>
      </c>
    </row>
    <row r="1419" ht="15.75" spans="1:1">
      <c r="A1419" s="3" t="s">
        <v>6671</v>
      </c>
    </row>
    <row r="1420" ht="15.75" spans="1:1">
      <c r="A1420" s="3" t="s">
        <v>6675</v>
      </c>
    </row>
    <row r="1421" ht="15.75" spans="1:1">
      <c r="A1421" s="3" t="s">
        <v>6679</v>
      </c>
    </row>
    <row r="1422" ht="15.75" spans="1:1">
      <c r="A1422" s="3" t="s">
        <v>6683</v>
      </c>
    </row>
    <row r="1423" ht="15.75" spans="1:1">
      <c r="A1423" s="3" t="s">
        <v>6687</v>
      </c>
    </row>
    <row r="1424" ht="15.75" spans="1:1">
      <c r="A1424" s="3" t="s">
        <v>6691</v>
      </c>
    </row>
    <row r="1425" ht="15.75" spans="1:1">
      <c r="A1425" s="3" t="s">
        <v>6695</v>
      </c>
    </row>
    <row r="1426" ht="15.75" spans="1:1">
      <c r="A1426" s="3" t="s">
        <v>6699</v>
      </c>
    </row>
    <row r="1427" ht="15.75" spans="1:1">
      <c r="A1427" s="3" t="s">
        <v>6703</v>
      </c>
    </row>
    <row r="1428" ht="15.75" spans="1:1">
      <c r="A1428" s="3" t="s">
        <v>6707</v>
      </c>
    </row>
    <row r="1429" ht="15.75" spans="1:1">
      <c r="A1429" s="3" t="s">
        <v>6711</v>
      </c>
    </row>
    <row r="1430" ht="15.75" spans="1:1">
      <c r="A1430" s="3" t="s">
        <v>6715</v>
      </c>
    </row>
    <row r="1431" ht="15.75" spans="1:1">
      <c r="A1431" s="3" t="s">
        <v>6719</v>
      </c>
    </row>
    <row r="1432" ht="15.75" spans="1:1">
      <c r="A1432" s="3" t="s">
        <v>6723</v>
      </c>
    </row>
    <row r="1433" ht="15.75" spans="1:1">
      <c r="A1433" s="3" t="s">
        <v>6727</v>
      </c>
    </row>
    <row r="1434" ht="15.75" spans="1:1">
      <c r="A1434" s="3" t="s">
        <v>6731</v>
      </c>
    </row>
    <row r="1435" ht="15.75" spans="1:1">
      <c r="A1435" s="3" t="s">
        <v>6735</v>
      </c>
    </row>
    <row r="1436" ht="15.75" spans="1:1">
      <c r="A1436" s="3" t="s">
        <v>6739</v>
      </c>
    </row>
    <row r="1437" ht="15.75" spans="1:1">
      <c r="A1437" s="3" t="s">
        <v>6743</v>
      </c>
    </row>
    <row r="1438" ht="15.75" spans="1:1">
      <c r="A1438" s="3" t="s">
        <v>6747</v>
      </c>
    </row>
    <row r="1439" ht="15.75" spans="1:1">
      <c r="A1439" s="3" t="s">
        <v>6751</v>
      </c>
    </row>
    <row r="1440" ht="15.75" spans="1:1">
      <c r="A1440" s="3" t="s">
        <v>601</v>
      </c>
    </row>
    <row r="1441" ht="15.75" spans="1:1">
      <c r="A1441" s="3" t="s">
        <v>6755</v>
      </c>
    </row>
    <row r="1442" ht="15.75" spans="1:1">
      <c r="A1442" s="3" t="s">
        <v>6759</v>
      </c>
    </row>
    <row r="1443" ht="15.75" spans="1:1">
      <c r="A1443" s="3" t="s">
        <v>6763</v>
      </c>
    </row>
    <row r="1444" ht="15.75" spans="1:1">
      <c r="A1444" s="3" t="s">
        <v>6767</v>
      </c>
    </row>
    <row r="1445" ht="15.75" spans="1:1">
      <c r="A1445" s="3" t="s">
        <v>6771</v>
      </c>
    </row>
    <row r="1446" ht="15.75" spans="1:1">
      <c r="A1446" s="3" t="s">
        <v>6775</v>
      </c>
    </row>
    <row r="1447" ht="15.75" spans="1:1">
      <c r="A1447" s="3" t="s">
        <v>6779</v>
      </c>
    </row>
    <row r="1448" ht="15.75" spans="1:1">
      <c r="A1448" s="3" t="s">
        <v>6783</v>
      </c>
    </row>
    <row r="1449" ht="15.75" spans="1:1">
      <c r="A1449" s="3" t="s">
        <v>6787</v>
      </c>
    </row>
    <row r="1450" ht="15.75" spans="1:1">
      <c r="A1450" s="3" t="s">
        <v>6791</v>
      </c>
    </row>
    <row r="1451" ht="15.75" spans="1:1">
      <c r="A1451" s="3" t="s">
        <v>6795</v>
      </c>
    </row>
    <row r="1452" ht="15.75" spans="1:1">
      <c r="A1452" s="3" t="s">
        <v>6799</v>
      </c>
    </row>
    <row r="1453" ht="15.75" spans="1:1">
      <c r="A1453" s="3" t="s">
        <v>6803</v>
      </c>
    </row>
    <row r="1454" ht="15.75" spans="1:1">
      <c r="A1454" s="3" t="s">
        <v>6807</v>
      </c>
    </row>
    <row r="1455" ht="15.75" spans="1:1">
      <c r="A1455" s="3" t="s">
        <v>6811</v>
      </c>
    </row>
    <row r="1456" ht="15.75" spans="1:1">
      <c r="A1456" s="3" t="s">
        <v>6815</v>
      </c>
    </row>
    <row r="1457" ht="15.75" spans="1:1">
      <c r="A1457" s="3" t="s">
        <v>6819</v>
      </c>
    </row>
    <row r="1458" ht="15.75" spans="1:1">
      <c r="A1458" s="3" t="s">
        <v>6823</v>
      </c>
    </row>
    <row r="1459" ht="15.75" spans="1:1">
      <c r="A1459" s="3" t="s">
        <v>6827</v>
      </c>
    </row>
    <row r="1460" ht="15.75" spans="1:1">
      <c r="A1460" s="3" t="s">
        <v>6831</v>
      </c>
    </row>
    <row r="1461" ht="15.75" spans="1:1">
      <c r="A1461" s="3" t="s">
        <v>6835</v>
      </c>
    </row>
    <row r="1462" ht="15.75" spans="1:1">
      <c r="A1462" s="3" t="s">
        <v>6839</v>
      </c>
    </row>
    <row r="1463" ht="15.75" spans="1:1">
      <c r="A1463" s="3" t="s">
        <v>6843</v>
      </c>
    </row>
    <row r="1464" ht="15.75" spans="1:1">
      <c r="A1464" s="3" t="s">
        <v>6847</v>
      </c>
    </row>
    <row r="1465" ht="15.75" spans="1:1">
      <c r="A1465" s="3" t="s">
        <v>6851</v>
      </c>
    </row>
    <row r="1466" ht="15.75" spans="1:1">
      <c r="A1466" s="3" t="s">
        <v>6855</v>
      </c>
    </row>
    <row r="1467" ht="15.75" spans="1:1">
      <c r="A1467" s="3" t="s">
        <v>6859</v>
      </c>
    </row>
    <row r="1468" ht="15.75" spans="1:1">
      <c r="A1468" s="3" t="s">
        <v>6863</v>
      </c>
    </row>
    <row r="1469" ht="15.75" spans="1:1">
      <c r="A1469" s="3" t="s">
        <v>6867</v>
      </c>
    </row>
    <row r="1470" ht="15.75" spans="1:1">
      <c r="A1470" s="3" t="s">
        <v>6871</v>
      </c>
    </row>
    <row r="1471" ht="15.75" spans="1:1">
      <c r="A1471" s="3" t="s">
        <v>6875</v>
      </c>
    </row>
    <row r="1472" ht="15.75" spans="1:1">
      <c r="A1472" s="3" t="s">
        <v>6879</v>
      </c>
    </row>
    <row r="1473" ht="15.75" spans="1:1">
      <c r="A1473" s="3" t="s">
        <v>6883</v>
      </c>
    </row>
    <row r="1474" ht="15.75" spans="1:1">
      <c r="A1474" s="3" t="s">
        <v>325</v>
      </c>
    </row>
    <row r="1475" ht="15.75" spans="1:1">
      <c r="A1475" s="3" t="s">
        <v>6890</v>
      </c>
    </row>
    <row r="1476" ht="15.75" spans="1:1">
      <c r="A1476" s="3" t="s">
        <v>6894</v>
      </c>
    </row>
    <row r="1477" ht="15.75" spans="1:1">
      <c r="A1477" s="3" t="s">
        <v>6898</v>
      </c>
    </row>
    <row r="1478" ht="15.75" spans="1:1">
      <c r="A1478" s="3" t="s">
        <v>6902</v>
      </c>
    </row>
    <row r="1479" ht="15.75" spans="1:1">
      <c r="A1479" s="3" t="s">
        <v>6906</v>
      </c>
    </row>
    <row r="1480" ht="15.75" spans="1:1">
      <c r="A1480" s="3" t="s">
        <v>6910</v>
      </c>
    </row>
    <row r="1481" ht="15.75" spans="1:1">
      <c r="A1481" s="3" t="s">
        <v>6914</v>
      </c>
    </row>
    <row r="1482" ht="15.75" spans="1:1">
      <c r="A1482" s="3" t="s">
        <v>6918</v>
      </c>
    </row>
    <row r="1483" ht="15.75" spans="1:1">
      <c r="A1483" s="3" t="s">
        <v>6922</v>
      </c>
    </row>
    <row r="1484" ht="15.75" spans="1:1">
      <c r="A1484" s="3" t="s">
        <v>6926</v>
      </c>
    </row>
    <row r="1485" ht="15.75" spans="1:1">
      <c r="A1485" s="3" t="s">
        <v>6930</v>
      </c>
    </row>
    <row r="1486" ht="15.75" spans="1:1">
      <c r="A1486" s="3" t="s">
        <v>444</v>
      </c>
    </row>
    <row r="1487" ht="15.75" spans="1:1">
      <c r="A1487" s="3" t="s">
        <v>6937</v>
      </c>
    </row>
    <row r="1488" ht="15.75" spans="1:1">
      <c r="A1488" s="3" t="s">
        <v>6941</v>
      </c>
    </row>
    <row r="1489" ht="15.75" spans="1:1">
      <c r="A1489" s="3" t="s">
        <v>6945</v>
      </c>
    </row>
    <row r="1490" ht="15.75" spans="1:1">
      <c r="A1490" s="3" t="s">
        <v>6949</v>
      </c>
    </row>
    <row r="1491" ht="15.75" spans="1:1">
      <c r="A1491" s="3" t="s">
        <v>6953</v>
      </c>
    </row>
    <row r="1492" ht="15.75" spans="1:1">
      <c r="A1492" s="3" t="s">
        <v>6957</v>
      </c>
    </row>
    <row r="1493" ht="15.75" spans="1:1">
      <c r="A1493" s="3" t="s">
        <v>6961</v>
      </c>
    </row>
    <row r="1494" ht="15.75" spans="1:1">
      <c r="A1494" s="3" t="s">
        <v>6965</v>
      </c>
    </row>
    <row r="1495" ht="15.75" spans="1:1">
      <c r="A1495" s="3" t="s">
        <v>6969</v>
      </c>
    </row>
    <row r="1496" ht="15.75" spans="1:1">
      <c r="A1496" s="3" t="s">
        <v>6973</v>
      </c>
    </row>
    <row r="1497" ht="15.75" spans="1:1">
      <c r="A1497" s="3" t="s">
        <v>6977</v>
      </c>
    </row>
    <row r="1498" ht="15.75" spans="1:1">
      <c r="A1498" s="3" t="s">
        <v>6981</v>
      </c>
    </row>
    <row r="1499" ht="15.75" spans="1:1">
      <c r="A1499" s="3" t="s">
        <v>6985</v>
      </c>
    </row>
    <row r="1500" ht="15.75" spans="1:1">
      <c r="A1500" s="3" t="s">
        <v>6989</v>
      </c>
    </row>
    <row r="1501" ht="15.75" spans="1:1">
      <c r="A1501" s="3" t="s">
        <v>6993</v>
      </c>
    </row>
    <row r="1502" ht="15.75" spans="1:1">
      <c r="A1502" s="3" t="s">
        <v>6997</v>
      </c>
    </row>
    <row r="1503" ht="15.75" spans="1:1">
      <c r="A1503" s="3" t="s">
        <v>7001</v>
      </c>
    </row>
    <row r="1504" ht="15.75" spans="1:1">
      <c r="A1504" s="3" t="s">
        <v>7005</v>
      </c>
    </row>
    <row r="1505" ht="15.75" spans="1:1">
      <c r="A1505" s="3" t="s">
        <v>7009</v>
      </c>
    </row>
    <row r="1506" ht="15.75" spans="1:1">
      <c r="A1506" s="3" t="s">
        <v>7013</v>
      </c>
    </row>
    <row r="1507" ht="15.75" spans="1:1">
      <c r="A1507" s="3" t="s">
        <v>7017</v>
      </c>
    </row>
    <row r="1508" ht="15.75" spans="1:1">
      <c r="A1508" s="3" t="s">
        <v>7021</v>
      </c>
    </row>
    <row r="1509" ht="15.75" spans="1:1">
      <c r="A1509" s="3" t="s">
        <v>7025</v>
      </c>
    </row>
    <row r="1510" ht="15.75" spans="1:1">
      <c r="A1510" s="3" t="s">
        <v>7029</v>
      </c>
    </row>
    <row r="1511" ht="15.75" spans="1:1">
      <c r="A1511" s="3" t="s">
        <v>7033</v>
      </c>
    </row>
    <row r="1512" ht="15.75" spans="1:1">
      <c r="A1512" s="3" t="s">
        <v>7037</v>
      </c>
    </row>
    <row r="1513" ht="15.75" spans="1:1">
      <c r="A1513" s="3" t="s">
        <v>7041</v>
      </c>
    </row>
    <row r="1514" ht="15.75" spans="1:1">
      <c r="A1514" s="3" t="s">
        <v>7045</v>
      </c>
    </row>
    <row r="1515" ht="15.75" spans="1:1">
      <c r="A1515" s="3" t="s">
        <v>7049</v>
      </c>
    </row>
    <row r="1516" ht="15.75" spans="1:1">
      <c r="A1516" s="3" t="s">
        <v>7053</v>
      </c>
    </row>
    <row r="1517" ht="15.75" spans="1:1">
      <c r="A1517" s="3" t="s">
        <v>7057</v>
      </c>
    </row>
    <row r="1518" ht="15.75" spans="1:1">
      <c r="A1518" s="3" t="s">
        <v>7061</v>
      </c>
    </row>
    <row r="1519" ht="15.75" spans="1:1">
      <c r="A1519" s="3" t="s">
        <v>7065</v>
      </c>
    </row>
    <row r="1520" ht="15.75" spans="1:1">
      <c r="A1520" s="3" t="s">
        <v>7069</v>
      </c>
    </row>
    <row r="1521" ht="15.75" spans="1:1">
      <c r="A1521" s="3" t="s">
        <v>7073</v>
      </c>
    </row>
    <row r="1522" ht="15.75" spans="1:1">
      <c r="A1522" s="3" t="s">
        <v>7077</v>
      </c>
    </row>
    <row r="1523" ht="15.75" spans="1:1">
      <c r="A1523" s="3" t="s">
        <v>7081</v>
      </c>
    </row>
    <row r="1524" ht="15.75" spans="1:1">
      <c r="A1524" s="3" t="s">
        <v>7085</v>
      </c>
    </row>
    <row r="1525" ht="15.75" spans="1:1">
      <c r="A1525" s="3" t="s">
        <v>7089</v>
      </c>
    </row>
    <row r="1526" ht="15.75" spans="1:1">
      <c r="A1526" s="3" t="s">
        <v>7093</v>
      </c>
    </row>
    <row r="1527" ht="15.75" spans="1:1">
      <c r="A1527" s="3" t="s">
        <v>7097</v>
      </c>
    </row>
    <row r="1528" ht="15.75" spans="1:1">
      <c r="A1528" s="3" t="s">
        <v>7101</v>
      </c>
    </row>
    <row r="1529" ht="15.75" spans="1:1">
      <c r="A1529" s="3" t="s">
        <v>7105</v>
      </c>
    </row>
    <row r="1530" ht="15.75" spans="1:1">
      <c r="A1530" s="3" t="s">
        <v>7109</v>
      </c>
    </row>
    <row r="1531" ht="15.75" spans="1:1">
      <c r="A1531" s="3" t="s">
        <v>7113</v>
      </c>
    </row>
    <row r="1532" ht="15.75" spans="1:1">
      <c r="A1532" s="3" t="s">
        <v>7117</v>
      </c>
    </row>
    <row r="1533" ht="15.75" spans="1:1">
      <c r="A1533" s="3" t="s">
        <v>7121</v>
      </c>
    </row>
    <row r="1534" ht="15.75" spans="1:1">
      <c r="A1534" s="3" t="s">
        <v>7125</v>
      </c>
    </row>
    <row r="1535" ht="15.75" spans="1:1">
      <c r="A1535" s="3" t="s">
        <v>7129</v>
      </c>
    </row>
    <row r="1536" ht="15.75" spans="1:1">
      <c r="A1536" s="3" t="s">
        <v>7133</v>
      </c>
    </row>
    <row r="1537" ht="15.75" spans="1:1">
      <c r="A1537" s="3" t="s">
        <v>7137</v>
      </c>
    </row>
    <row r="1538" ht="15.75" spans="1:1">
      <c r="A1538" s="3" t="s">
        <v>449</v>
      </c>
    </row>
    <row r="1539" ht="15.75" spans="1:1">
      <c r="A1539" s="3" t="s">
        <v>7143</v>
      </c>
    </row>
    <row r="1540" ht="15.75" spans="1:1">
      <c r="A1540" s="3" t="s">
        <v>7147</v>
      </c>
    </row>
    <row r="1541" ht="15.75" spans="1:1">
      <c r="A1541" s="3" t="s">
        <v>7151</v>
      </c>
    </row>
    <row r="1542" ht="15.75" spans="1:1">
      <c r="A1542" s="3" t="s">
        <v>7155</v>
      </c>
    </row>
    <row r="1543" ht="15.75" spans="1:1">
      <c r="A1543" s="3" t="s">
        <v>7159</v>
      </c>
    </row>
    <row r="1544" ht="15.75" spans="1:1">
      <c r="A1544" s="3" t="s">
        <v>7163</v>
      </c>
    </row>
    <row r="1545" ht="15.75" spans="1:1">
      <c r="A1545" s="3" t="s">
        <v>7167</v>
      </c>
    </row>
    <row r="1546" ht="15.75" spans="1:1">
      <c r="A1546" s="3" t="s">
        <v>7171</v>
      </c>
    </row>
    <row r="1547" ht="15.75" spans="1:1">
      <c r="A1547" s="3" t="s">
        <v>7175</v>
      </c>
    </row>
    <row r="1548" ht="15.75" spans="1:1">
      <c r="A1548" s="3" t="s">
        <v>7179</v>
      </c>
    </row>
    <row r="1549" ht="15.75" spans="1:1">
      <c r="A1549" s="3" t="s">
        <v>7183</v>
      </c>
    </row>
    <row r="1550" ht="15.75" spans="1:1">
      <c r="A1550" s="3" t="s">
        <v>7187</v>
      </c>
    </row>
    <row r="1551" ht="15.75" spans="1:1">
      <c r="A1551" s="3" t="s">
        <v>7191</v>
      </c>
    </row>
    <row r="1552" ht="15.75" spans="1:1">
      <c r="A1552" s="3" t="s">
        <v>7195</v>
      </c>
    </row>
    <row r="1553" ht="15.75" spans="1:1">
      <c r="A1553" s="3" t="s">
        <v>7199</v>
      </c>
    </row>
    <row r="1554" ht="15.75" spans="1:1">
      <c r="A1554" s="3" t="s">
        <v>7203</v>
      </c>
    </row>
    <row r="1555" ht="15.75" spans="1:1">
      <c r="A1555" s="3" t="s">
        <v>7207</v>
      </c>
    </row>
    <row r="1556" ht="15.75" spans="1:1">
      <c r="A1556" s="3" t="s">
        <v>7211</v>
      </c>
    </row>
    <row r="1557" ht="15.75" spans="1:1">
      <c r="A1557" s="3" t="s">
        <v>309</v>
      </c>
    </row>
    <row r="1558" ht="15.75" spans="1:1">
      <c r="A1558" s="3" t="s">
        <v>7218</v>
      </c>
    </row>
    <row r="1559" ht="15.75" spans="1:1">
      <c r="A1559" s="3" t="s">
        <v>7222</v>
      </c>
    </row>
    <row r="1560" ht="15.75" spans="1:1">
      <c r="A1560" s="3" t="s">
        <v>7226</v>
      </c>
    </row>
    <row r="1561" ht="15.75" spans="1:1">
      <c r="A1561" s="3" t="s">
        <v>7230</v>
      </c>
    </row>
    <row r="1562" ht="15.75" spans="1:1">
      <c r="A1562" s="3" t="s">
        <v>7234</v>
      </c>
    </row>
    <row r="1563" ht="15.75" spans="1:1">
      <c r="A1563" s="3" t="s">
        <v>7238</v>
      </c>
    </row>
    <row r="1564" ht="15.75" spans="1:1">
      <c r="A1564" s="3" t="s">
        <v>7242</v>
      </c>
    </row>
    <row r="1565" ht="15.75" spans="1:1">
      <c r="A1565" s="3" t="s">
        <v>7246</v>
      </c>
    </row>
    <row r="1566" ht="15.75" spans="1:1">
      <c r="A1566" s="3" t="s">
        <v>7250</v>
      </c>
    </row>
    <row r="1567" ht="15.75" spans="1:1">
      <c r="A1567" s="3" t="s">
        <v>7254</v>
      </c>
    </row>
    <row r="1568" ht="15.75" spans="1:1">
      <c r="A1568" s="3" t="s">
        <v>7258</v>
      </c>
    </row>
    <row r="1569" ht="15.75" spans="1:1">
      <c r="A1569" s="3" t="s">
        <v>7262</v>
      </c>
    </row>
    <row r="1570" ht="15.75" spans="1:1">
      <c r="A1570" s="3" t="s">
        <v>7266</v>
      </c>
    </row>
    <row r="1571" ht="15.75" spans="1:1">
      <c r="A1571" s="3" t="s">
        <v>7270</v>
      </c>
    </row>
    <row r="1572" ht="15.75" spans="1:1">
      <c r="A1572" s="3" t="s">
        <v>7274</v>
      </c>
    </row>
    <row r="1573" ht="15.75" spans="1:1">
      <c r="A1573" s="3" t="s">
        <v>7278</v>
      </c>
    </row>
    <row r="1574" ht="15.75" spans="1:1">
      <c r="A1574" s="3" t="s">
        <v>7282</v>
      </c>
    </row>
    <row r="1575" ht="15.75" spans="1:1">
      <c r="A1575" s="3" t="s">
        <v>7286</v>
      </c>
    </row>
    <row r="1576" ht="15.75" spans="1:1">
      <c r="A1576" s="3" t="s">
        <v>7290</v>
      </c>
    </row>
    <row r="1577" ht="15.75" spans="1:1">
      <c r="A1577" s="3" t="s">
        <v>7294</v>
      </c>
    </row>
    <row r="1578" ht="15.75" spans="1:1">
      <c r="A1578" s="3" t="s">
        <v>7298</v>
      </c>
    </row>
    <row r="1579" ht="15.75" spans="1:1">
      <c r="A1579" s="3" t="s">
        <v>7302</v>
      </c>
    </row>
    <row r="1580" ht="15.75" spans="1:1">
      <c r="A1580" s="3" t="s">
        <v>666</v>
      </c>
    </row>
    <row r="1581" ht="15.75" spans="1:1">
      <c r="A1581" s="3" t="s">
        <v>7306</v>
      </c>
    </row>
    <row r="1582" ht="15.75" spans="1:1">
      <c r="A1582" s="3" t="s">
        <v>7310</v>
      </c>
    </row>
    <row r="1583" ht="15.75" spans="1:1">
      <c r="A1583" s="3" t="s">
        <v>7314</v>
      </c>
    </row>
    <row r="1584" ht="15.75" spans="1:1">
      <c r="A1584" s="3" t="s">
        <v>7318</v>
      </c>
    </row>
    <row r="1585" ht="15.75" spans="1:1">
      <c r="A1585" s="3" t="s">
        <v>7322</v>
      </c>
    </row>
    <row r="1586" ht="15.75" spans="1:1">
      <c r="A1586" s="3" t="s">
        <v>7326</v>
      </c>
    </row>
    <row r="1587" ht="15.75" spans="1:1">
      <c r="A1587" s="3" t="s">
        <v>7330</v>
      </c>
    </row>
    <row r="1588" ht="15.75" spans="1:1">
      <c r="A1588" s="3" t="s">
        <v>7334</v>
      </c>
    </row>
    <row r="1589" ht="15.75" spans="1:1">
      <c r="A1589" s="3" t="s">
        <v>7338</v>
      </c>
    </row>
    <row r="1590" ht="15.75" spans="1:1">
      <c r="A1590" s="3" t="s">
        <v>7342</v>
      </c>
    </row>
    <row r="1591" ht="15.75" spans="1:1">
      <c r="A1591" s="3" t="s">
        <v>7346</v>
      </c>
    </row>
    <row r="1592" ht="15.75" spans="1:1">
      <c r="A1592" s="3" t="s">
        <v>7350</v>
      </c>
    </row>
    <row r="1593" ht="15.75" spans="1:1">
      <c r="A1593" s="3" t="s">
        <v>7354</v>
      </c>
    </row>
    <row r="1594" ht="15.75" spans="1:1">
      <c r="A1594" s="3" t="s">
        <v>7358</v>
      </c>
    </row>
    <row r="1595" ht="15.75" spans="1:1">
      <c r="A1595" s="3" t="s">
        <v>7362</v>
      </c>
    </row>
    <row r="1596" ht="15.75" spans="1:1">
      <c r="A1596" s="3" t="s">
        <v>7366</v>
      </c>
    </row>
    <row r="1597" ht="15.75" spans="1:1">
      <c r="A1597" s="3" t="s">
        <v>7370</v>
      </c>
    </row>
    <row r="1598" ht="15.75" spans="1:1">
      <c r="A1598" s="3" t="s">
        <v>7374</v>
      </c>
    </row>
    <row r="1599" ht="15.75" spans="1:1">
      <c r="A1599" s="3" t="s">
        <v>7378</v>
      </c>
    </row>
    <row r="1600" ht="15.75" spans="1:1">
      <c r="A1600" s="3" t="s">
        <v>7382</v>
      </c>
    </row>
    <row r="1601" ht="15.75" spans="1:1">
      <c r="A1601" s="3" t="s">
        <v>7386</v>
      </c>
    </row>
    <row r="1602" ht="15.75" spans="1:1">
      <c r="A1602" s="3" t="s">
        <v>7390</v>
      </c>
    </row>
    <row r="1603" ht="15.75" spans="1:1">
      <c r="A1603" s="3" t="s">
        <v>7394</v>
      </c>
    </row>
    <row r="1604" ht="15.75" spans="1:1">
      <c r="A1604" s="3" t="s">
        <v>7398</v>
      </c>
    </row>
    <row r="1605" ht="15.75" spans="1:1">
      <c r="A1605" s="3" t="s">
        <v>7402</v>
      </c>
    </row>
    <row r="1606" ht="15.75" spans="1:1">
      <c r="A1606" s="3" t="s">
        <v>7406</v>
      </c>
    </row>
    <row r="1607" ht="15.75" spans="1:1">
      <c r="A1607" s="3" t="s">
        <v>7410</v>
      </c>
    </row>
    <row r="1608" ht="15.75" spans="1:1">
      <c r="A1608" s="3" t="s">
        <v>7414</v>
      </c>
    </row>
    <row r="1609" ht="15.75" spans="1:1">
      <c r="A1609" s="3" t="s">
        <v>1037</v>
      </c>
    </row>
    <row r="1610" ht="15.75" spans="1:1">
      <c r="A1610" s="3" t="s">
        <v>7418</v>
      </c>
    </row>
    <row r="1611" ht="15.75" spans="1:1">
      <c r="A1611" s="3" t="s">
        <v>7422</v>
      </c>
    </row>
    <row r="1612" ht="15.75" spans="1:1">
      <c r="A1612" s="3" t="s">
        <v>7426</v>
      </c>
    </row>
    <row r="1613" ht="15.75" spans="1:1">
      <c r="A1613" s="3" t="s">
        <v>7430</v>
      </c>
    </row>
    <row r="1614" ht="15.75" spans="1:1">
      <c r="A1614" s="3" t="s">
        <v>7434</v>
      </c>
    </row>
    <row r="1615" ht="15.75" spans="1:1">
      <c r="A1615" s="3" t="s">
        <v>7438</v>
      </c>
    </row>
    <row r="1616" ht="15.75" spans="1:1">
      <c r="A1616" s="3" t="s">
        <v>7442</v>
      </c>
    </row>
    <row r="1617" ht="15.75" spans="1:1">
      <c r="A1617" s="3" t="s">
        <v>7446</v>
      </c>
    </row>
    <row r="1618" ht="15.75" spans="1:1">
      <c r="A1618" s="3" t="s">
        <v>7450</v>
      </c>
    </row>
    <row r="1619" ht="15.75" spans="1:1">
      <c r="A1619" s="3" t="s">
        <v>7454</v>
      </c>
    </row>
    <row r="1620" ht="15.75" spans="1:1">
      <c r="A1620" s="3" t="s">
        <v>7458</v>
      </c>
    </row>
    <row r="1621" ht="15.75" spans="1:1">
      <c r="A1621" s="3" t="s">
        <v>7462</v>
      </c>
    </row>
    <row r="1622" ht="15.75" spans="1:1">
      <c r="A1622" s="3" t="s">
        <v>7466</v>
      </c>
    </row>
    <row r="1623" ht="15.75" spans="1:1">
      <c r="A1623" s="3" t="s">
        <v>7470</v>
      </c>
    </row>
    <row r="1624" ht="15.75" spans="1:1">
      <c r="A1624" s="3" t="s">
        <v>7474</v>
      </c>
    </row>
    <row r="1625" ht="15.75" spans="1:1">
      <c r="A1625" s="3" t="s">
        <v>360</v>
      </c>
    </row>
    <row r="1626" ht="15.75" spans="1:1">
      <c r="A1626" s="3" t="s">
        <v>7481</v>
      </c>
    </row>
    <row r="1627" ht="15.75" spans="1:1">
      <c r="A1627" s="3" t="s">
        <v>7485</v>
      </c>
    </row>
    <row r="1628" ht="15.75" spans="1:1">
      <c r="A1628" s="3" t="s">
        <v>7489</v>
      </c>
    </row>
    <row r="1629" ht="15.75" spans="1:1">
      <c r="A1629" s="3" t="s">
        <v>7493</v>
      </c>
    </row>
    <row r="1630" ht="15.75" spans="1:1">
      <c r="A1630" s="3" t="s">
        <v>7497</v>
      </c>
    </row>
    <row r="1631" ht="15.75" spans="1:1">
      <c r="A1631" s="3" t="s">
        <v>7501</v>
      </c>
    </row>
    <row r="1632" ht="15.75" spans="1:1">
      <c r="A1632" s="3" t="s">
        <v>7505</v>
      </c>
    </row>
    <row r="1633" ht="15.75" spans="1:1">
      <c r="A1633" s="3" t="s">
        <v>7509</v>
      </c>
    </row>
    <row r="1634" ht="15.75" spans="1:1">
      <c r="A1634" s="3" t="s">
        <v>7513</v>
      </c>
    </row>
    <row r="1635" ht="15.75" spans="1:1">
      <c r="A1635" s="3" t="s">
        <v>7517</v>
      </c>
    </row>
    <row r="1636" ht="15.75" spans="1:1">
      <c r="A1636" s="3" t="s">
        <v>7521</v>
      </c>
    </row>
    <row r="1637" ht="15.75" spans="1:1">
      <c r="A1637" s="3" t="s">
        <v>7525</v>
      </c>
    </row>
    <row r="1638" ht="15.75" spans="1:1">
      <c r="A1638" s="3" t="s">
        <v>7529</v>
      </c>
    </row>
    <row r="1639" ht="15.75" spans="1:1">
      <c r="A1639" s="3" t="s">
        <v>7533</v>
      </c>
    </row>
    <row r="1640" ht="15.75" spans="1:1">
      <c r="A1640" s="3" t="s">
        <v>7537</v>
      </c>
    </row>
    <row r="1641" ht="15.75" spans="1:1">
      <c r="A1641" s="3" t="s">
        <v>7541</v>
      </c>
    </row>
    <row r="1642" ht="15.75" spans="1:1">
      <c r="A1642" s="3" t="s">
        <v>7545</v>
      </c>
    </row>
    <row r="1643" ht="15.75" spans="1:1">
      <c r="A1643" s="3" t="s">
        <v>7549</v>
      </c>
    </row>
    <row r="1644" ht="15.75" spans="1:1">
      <c r="A1644" s="3" t="s">
        <v>7553</v>
      </c>
    </row>
    <row r="1645" ht="15.75" spans="1:1">
      <c r="A1645" s="3" t="s">
        <v>7557</v>
      </c>
    </row>
    <row r="1646" ht="15.75" spans="1:1">
      <c r="A1646" s="3" t="s">
        <v>7561</v>
      </c>
    </row>
    <row r="1647" ht="15.75" spans="1:1">
      <c r="A1647" s="3" t="s">
        <v>7565</v>
      </c>
    </row>
    <row r="1648" ht="15.75" spans="1:1">
      <c r="A1648" s="3" t="s">
        <v>7569</v>
      </c>
    </row>
    <row r="1649" ht="15.75" spans="1:1">
      <c r="A1649" s="3" t="s">
        <v>7573</v>
      </c>
    </row>
    <row r="1650" ht="15.75" spans="1:1">
      <c r="A1650" s="3" t="s">
        <v>408</v>
      </c>
    </row>
    <row r="1651" ht="15.75" spans="1:1">
      <c r="A1651" s="3" t="s">
        <v>7579</v>
      </c>
    </row>
    <row r="1652" ht="15.75" spans="1:1">
      <c r="A1652" s="3" t="s">
        <v>7583</v>
      </c>
    </row>
    <row r="1653" ht="15.75" spans="1:1">
      <c r="A1653" s="3" t="s">
        <v>7587</v>
      </c>
    </row>
    <row r="1654" ht="15.75" spans="1:1">
      <c r="A1654" s="3" t="s">
        <v>7591</v>
      </c>
    </row>
    <row r="1655" ht="15.75" spans="1:1">
      <c r="A1655" s="3" t="s">
        <v>7595</v>
      </c>
    </row>
    <row r="1656" ht="15.75" spans="1:1">
      <c r="A1656" s="3" t="s">
        <v>7599</v>
      </c>
    </row>
    <row r="1657" ht="15.75" spans="1:1">
      <c r="A1657" s="3" t="s">
        <v>7603</v>
      </c>
    </row>
    <row r="1658" ht="15.75" spans="1:1">
      <c r="A1658" s="3" t="s">
        <v>448</v>
      </c>
    </row>
    <row r="1659" ht="15.75" spans="1:1">
      <c r="A1659" s="3" t="s">
        <v>7610</v>
      </c>
    </row>
    <row r="1660" ht="15.75" spans="1:1">
      <c r="A1660" s="3" t="s">
        <v>7614</v>
      </c>
    </row>
    <row r="1661" ht="15.75" spans="1:1">
      <c r="A1661" s="3" t="s">
        <v>7618</v>
      </c>
    </row>
    <row r="1662" ht="15.75" spans="1:1">
      <c r="A1662" s="3" t="s">
        <v>7622</v>
      </c>
    </row>
    <row r="1663" ht="15.75" spans="1:1">
      <c r="A1663" s="3" t="s">
        <v>7626</v>
      </c>
    </row>
    <row r="1664" ht="15.75" spans="1:1">
      <c r="A1664" s="3" t="s">
        <v>7630</v>
      </c>
    </row>
    <row r="1665" ht="15.75" spans="1:1">
      <c r="A1665" s="3" t="s">
        <v>7634</v>
      </c>
    </row>
    <row r="1666" ht="15.75" spans="1:1">
      <c r="A1666" s="3" t="s">
        <v>7638</v>
      </c>
    </row>
    <row r="1667" ht="15.75" spans="1:1">
      <c r="A1667" s="3" t="s">
        <v>7642</v>
      </c>
    </row>
    <row r="1668" ht="15.75" spans="1:1">
      <c r="A1668" s="3" t="s">
        <v>7646</v>
      </c>
    </row>
    <row r="1669" ht="15.75" spans="1:1">
      <c r="A1669" s="3" t="s">
        <v>7650</v>
      </c>
    </row>
    <row r="1670" ht="15.75" spans="1:1">
      <c r="A1670" s="3" t="s">
        <v>7654</v>
      </c>
    </row>
    <row r="1671" ht="15.75" spans="1:1">
      <c r="A1671" s="3" t="s">
        <v>7658</v>
      </c>
    </row>
    <row r="1672" ht="15.75" spans="1:1">
      <c r="A1672" s="3" t="s">
        <v>7662</v>
      </c>
    </row>
    <row r="1673" ht="15.75" spans="1:1">
      <c r="A1673" s="3" t="s">
        <v>7666</v>
      </c>
    </row>
    <row r="1674" ht="15.75" spans="1:1">
      <c r="A1674" s="3" t="s">
        <v>7670</v>
      </c>
    </row>
    <row r="1675" ht="15.75" spans="1:1">
      <c r="A1675" s="3" t="s">
        <v>7674</v>
      </c>
    </row>
    <row r="1676" ht="15.75" spans="1:1">
      <c r="A1676" s="3" t="s">
        <v>7678</v>
      </c>
    </row>
    <row r="1677" ht="15.75" spans="1:1">
      <c r="A1677" s="3" t="s">
        <v>7682</v>
      </c>
    </row>
    <row r="1678" ht="15.75" spans="1:1">
      <c r="A1678" s="3" t="s">
        <v>7686</v>
      </c>
    </row>
    <row r="1679" ht="15.75" spans="1:1">
      <c r="A1679" s="3" t="s">
        <v>7690</v>
      </c>
    </row>
    <row r="1680" ht="15.75" spans="1:1">
      <c r="A1680" s="3" t="s">
        <v>7694</v>
      </c>
    </row>
    <row r="1681" ht="15.75" spans="1:1">
      <c r="A1681" s="3" t="s">
        <v>7698</v>
      </c>
    </row>
    <row r="1682" ht="15.75" spans="1:1">
      <c r="A1682" s="3" t="s">
        <v>7702</v>
      </c>
    </row>
    <row r="1683" ht="15.75" spans="1:1">
      <c r="A1683" s="3" t="s">
        <v>7706</v>
      </c>
    </row>
    <row r="1684" ht="15.75" spans="1:1">
      <c r="A1684" s="3" t="s">
        <v>7710</v>
      </c>
    </row>
    <row r="1685" ht="15.75" spans="1:1">
      <c r="A1685" s="3" t="s">
        <v>7714</v>
      </c>
    </row>
    <row r="1686" ht="15.75" spans="1:1">
      <c r="A1686" s="3" t="s">
        <v>7718</v>
      </c>
    </row>
    <row r="1687" ht="15.75" spans="1:1">
      <c r="A1687" s="3" t="s">
        <v>7722</v>
      </c>
    </row>
    <row r="1688" ht="15.75" spans="1:1">
      <c r="A1688" s="3" t="s">
        <v>7726</v>
      </c>
    </row>
    <row r="1689" ht="15.75" spans="1:1">
      <c r="A1689" s="3" t="s">
        <v>7730</v>
      </c>
    </row>
    <row r="1690" ht="15.75" spans="1:1">
      <c r="A1690" s="3" t="s">
        <v>7734</v>
      </c>
    </row>
    <row r="1691" ht="15.75" spans="1:1">
      <c r="A1691" s="3" t="s">
        <v>7738</v>
      </c>
    </row>
    <row r="1692" ht="15.75" spans="1:1">
      <c r="A1692" s="3" t="s">
        <v>7742</v>
      </c>
    </row>
    <row r="1693" ht="15.75" spans="1:1">
      <c r="A1693" s="3" t="s">
        <v>7746</v>
      </c>
    </row>
    <row r="1694" ht="15.75" spans="1:1">
      <c r="A1694" s="3" t="s">
        <v>7750</v>
      </c>
    </row>
    <row r="1695" ht="15.75" spans="1:1">
      <c r="A1695" s="3" t="s">
        <v>7754</v>
      </c>
    </row>
    <row r="1696" ht="15.75" spans="1:1">
      <c r="A1696" s="3" t="s">
        <v>7758</v>
      </c>
    </row>
    <row r="1697" ht="15.75" spans="1:1">
      <c r="A1697" s="3" t="s">
        <v>7762</v>
      </c>
    </row>
    <row r="1698" ht="15.75" spans="1:1">
      <c r="A1698" s="3" t="s">
        <v>7766</v>
      </c>
    </row>
    <row r="1699" ht="15.75" spans="1:1">
      <c r="A1699" s="3" t="s">
        <v>7770</v>
      </c>
    </row>
    <row r="1700" ht="15.75" spans="1:1">
      <c r="A1700" s="3" t="s">
        <v>7774</v>
      </c>
    </row>
    <row r="1701" ht="15.75" spans="1:1">
      <c r="A1701" s="3" t="s">
        <v>7778</v>
      </c>
    </row>
    <row r="1702" ht="15.75" spans="1:1">
      <c r="A1702" s="3" t="s">
        <v>7782</v>
      </c>
    </row>
    <row r="1703" ht="15.75" spans="1:1">
      <c r="A1703" s="3" t="s">
        <v>7786</v>
      </c>
    </row>
    <row r="1704" ht="15.75" spans="1:1">
      <c r="A1704" s="3" t="s">
        <v>7790</v>
      </c>
    </row>
    <row r="1705" ht="15.75" spans="1:1">
      <c r="A1705" s="3" t="s">
        <v>7794</v>
      </c>
    </row>
    <row r="1706" ht="15.75" spans="1:1">
      <c r="A1706" s="3" t="s">
        <v>7798</v>
      </c>
    </row>
    <row r="1707" ht="15.75" spans="1:1">
      <c r="A1707" s="3" t="s">
        <v>7802</v>
      </c>
    </row>
    <row r="1708" ht="15.75" spans="1:1">
      <c r="A1708" s="3" t="s">
        <v>7806</v>
      </c>
    </row>
    <row r="1709" ht="15.75" spans="1:1">
      <c r="A1709" s="3" t="s">
        <v>7810</v>
      </c>
    </row>
    <row r="1710" ht="15.75" spans="1:1">
      <c r="A1710" s="3" t="s">
        <v>7814</v>
      </c>
    </row>
    <row r="1711" ht="15.75" spans="1:1">
      <c r="A1711" s="3" t="s">
        <v>7818</v>
      </c>
    </row>
    <row r="1712" ht="15.75" spans="1:1">
      <c r="A1712" s="3" t="s">
        <v>7822</v>
      </c>
    </row>
    <row r="1713" ht="15.75" spans="1:1">
      <c r="A1713" s="3" t="s">
        <v>7826</v>
      </c>
    </row>
    <row r="1714" ht="15.75" spans="1:1">
      <c r="A1714" s="3" t="s">
        <v>7830</v>
      </c>
    </row>
    <row r="1715" ht="15.75" spans="1:1">
      <c r="A1715" s="3" t="s">
        <v>7834</v>
      </c>
    </row>
    <row r="1716" ht="15.75" spans="1:1">
      <c r="A1716" s="3" t="s">
        <v>7838</v>
      </c>
    </row>
    <row r="1717" ht="15.75" spans="1:1">
      <c r="A1717" s="3" t="s">
        <v>7842</v>
      </c>
    </row>
    <row r="1718" ht="15.75" spans="1:1">
      <c r="A1718" s="3" t="s">
        <v>7846</v>
      </c>
    </row>
    <row r="1719" ht="15.75" spans="1:1">
      <c r="A1719" s="3" t="s">
        <v>7850</v>
      </c>
    </row>
    <row r="1720" ht="15.75" spans="1:1">
      <c r="A1720" s="3" t="s">
        <v>7854</v>
      </c>
    </row>
    <row r="1721" ht="15.75" spans="1:1">
      <c r="A1721" s="3" t="s">
        <v>7858</v>
      </c>
    </row>
    <row r="1722" ht="15.75" spans="1:1">
      <c r="A1722" s="3" t="s">
        <v>7862</v>
      </c>
    </row>
    <row r="1723" ht="15.75" spans="1:1">
      <c r="A1723" s="3" t="s">
        <v>298</v>
      </c>
    </row>
    <row r="1724" ht="15.75" spans="1:1">
      <c r="A1724" s="3" t="s">
        <v>7866</v>
      </c>
    </row>
    <row r="1725" ht="15.75" spans="1:1">
      <c r="A1725" s="3" t="s">
        <v>7870</v>
      </c>
    </row>
    <row r="1726" ht="15.75" spans="1:1">
      <c r="A1726" s="3" t="s">
        <v>7874</v>
      </c>
    </row>
    <row r="1727" ht="15.75" spans="1:1">
      <c r="A1727" s="3" t="s">
        <v>7878</v>
      </c>
    </row>
    <row r="1728" ht="15.75" spans="1:1">
      <c r="A1728" s="3" t="s">
        <v>7882</v>
      </c>
    </row>
    <row r="1729" ht="15.75" spans="1:1">
      <c r="A1729" s="3" t="s">
        <v>7886</v>
      </c>
    </row>
    <row r="1730" ht="15.75" spans="1:1">
      <c r="A1730" s="3" t="s">
        <v>7890</v>
      </c>
    </row>
    <row r="1731" ht="15.75" spans="1:1">
      <c r="A1731" s="3" t="s">
        <v>7894</v>
      </c>
    </row>
    <row r="1732" ht="15.75" spans="1:1">
      <c r="A1732" s="3" t="s">
        <v>7898</v>
      </c>
    </row>
    <row r="1733" ht="15.75" spans="1:1">
      <c r="A1733" s="3" t="s">
        <v>7902</v>
      </c>
    </row>
    <row r="1734" ht="15.75" spans="1:1">
      <c r="A1734" s="3" t="s">
        <v>7906</v>
      </c>
    </row>
    <row r="1735" ht="15.75" spans="1:1">
      <c r="A1735" s="3" t="s">
        <v>7910</v>
      </c>
    </row>
    <row r="1736" ht="15.75" spans="1:1">
      <c r="A1736" s="3" t="s">
        <v>7914</v>
      </c>
    </row>
    <row r="1737" ht="15.75" spans="1:1">
      <c r="A1737" s="3" t="s">
        <v>7918</v>
      </c>
    </row>
    <row r="1738" ht="15.75" spans="1:1">
      <c r="A1738" s="3" t="s">
        <v>7922</v>
      </c>
    </row>
    <row r="1739" ht="15.75" spans="1:1">
      <c r="A1739" s="3" t="s">
        <v>7926</v>
      </c>
    </row>
    <row r="1740" ht="15.75" spans="1:1">
      <c r="A1740" s="3" t="s">
        <v>7930</v>
      </c>
    </row>
    <row r="1741" ht="15.75" spans="1:1">
      <c r="A1741" s="3" t="s">
        <v>7934</v>
      </c>
    </row>
    <row r="1742" ht="15.75" spans="1:1">
      <c r="A1742" s="3" t="s">
        <v>7938</v>
      </c>
    </row>
    <row r="1743" ht="15.75" spans="1:1">
      <c r="A1743" s="3" t="s">
        <v>7942</v>
      </c>
    </row>
    <row r="1744" ht="15.75" spans="1:1">
      <c r="A1744" s="3" t="s">
        <v>7946</v>
      </c>
    </row>
    <row r="1745" ht="15.75" spans="1:1">
      <c r="A1745" s="3" t="s">
        <v>7950</v>
      </c>
    </row>
    <row r="1746" ht="15.75" spans="1:1">
      <c r="A1746" s="3" t="s">
        <v>7954</v>
      </c>
    </row>
    <row r="1747" ht="15.75" spans="1:1">
      <c r="A1747" s="3" t="s">
        <v>7958</v>
      </c>
    </row>
    <row r="1748" ht="15.75" spans="1:1">
      <c r="A1748" s="3" t="s">
        <v>7962</v>
      </c>
    </row>
    <row r="1749" ht="15.75" spans="1:1">
      <c r="A1749" s="3" t="s">
        <v>7966</v>
      </c>
    </row>
    <row r="1750" ht="15.75" spans="1:1">
      <c r="A1750" s="3" t="s">
        <v>7970</v>
      </c>
    </row>
    <row r="1751" ht="15.75" spans="1:1">
      <c r="A1751" s="3" t="s">
        <v>7974</v>
      </c>
    </row>
    <row r="1752" ht="15.75" spans="1:1">
      <c r="A1752" s="3" t="s">
        <v>7978</v>
      </c>
    </row>
    <row r="1753" ht="15.75" spans="1:1">
      <c r="A1753" s="3" t="s">
        <v>7982</v>
      </c>
    </row>
    <row r="1754" ht="15.75" spans="1:1">
      <c r="A1754" s="3" t="s">
        <v>7986</v>
      </c>
    </row>
    <row r="1755" ht="15.75" spans="1:1">
      <c r="A1755" s="3" t="s">
        <v>7990</v>
      </c>
    </row>
    <row r="1756" ht="15.75" spans="1:1">
      <c r="A1756" s="3" t="s">
        <v>7994</v>
      </c>
    </row>
    <row r="1757" ht="15.75" spans="1:1">
      <c r="A1757" s="3" t="s">
        <v>7998</v>
      </c>
    </row>
    <row r="1758" ht="15.75" spans="1:1">
      <c r="A1758" s="3" t="s">
        <v>8002</v>
      </c>
    </row>
    <row r="1759" ht="15.75" spans="1:1">
      <c r="A1759" s="3" t="s">
        <v>8006</v>
      </c>
    </row>
    <row r="1760" ht="15.75" spans="1:1">
      <c r="A1760" s="3" t="s">
        <v>8010</v>
      </c>
    </row>
    <row r="1761" ht="15.75" spans="1:1">
      <c r="A1761" s="3" t="s">
        <v>8014</v>
      </c>
    </row>
    <row r="1762" ht="15.75" spans="1:1">
      <c r="A1762" s="3" t="s">
        <v>8018</v>
      </c>
    </row>
    <row r="1763" ht="15.75" spans="1:1">
      <c r="A1763" s="3" t="s">
        <v>8022</v>
      </c>
    </row>
    <row r="1764" ht="15.75" spans="1:1">
      <c r="A1764" s="3" t="s">
        <v>8026</v>
      </c>
    </row>
    <row r="1765" ht="15.75" spans="1:1">
      <c r="A1765" s="3" t="s">
        <v>8030</v>
      </c>
    </row>
    <row r="1766" ht="15.75" spans="1:1">
      <c r="A1766" s="3" t="s">
        <v>8034</v>
      </c>
    </row>
    <row r="1767" ht="15.75" spans="1:1">
      <c r="A1767" s="3" t="s">
        <v>8038</v>
      </c>
    </row>
    <row r="1768" ht="15.75" spans="1:1">
      <c r="A1768" s="3" t="s">
        <v>8042</v>
      </c>
    </row>
    <row r="1769" ht="15.75" spans="1:1">
      <c r="A1769" s="3" t="s">
        <v>8046</v>
      </c>
    </row>
    <row r="1770" ht="15.75" spans="1:1">
      <c r="A1770" s="3" t="s">
        <v>8050</v>
      </c>
    </row>
    <row r="1771" ht="15.75" spans="1:1">
      <c r="A1771" s="3" t="s">
        <v>8054</v>
      </c>
    </row>
    <row r="1772" ht="15.75" spans="1:1">
      <c r="A1772" s="3" t="s">
        <v>8058</v>
      </c>
    </row>
    <row r="1773" ht="15.75" spans="1:1">
      <c r="A1773" s="3" t="s">
        <v>8062</v>
      </c>
    </row>
    <row r="1774" ht="15.75" spans="1:1">
      <c r="A1774" s="3" t="s">
        <v>8066</v>
      </c>
    </row>
    <row r="1775" ht="15.75" spans="1:1">
      <c r="A1775" s="3" t="s">
        <v>8070</v>
      </c>
    </row>
    <row r="1776" ht="15.75" spans="1:1">
      <c r="A1776" s="3" t="s">
        <v>706</v>
      </c>
    </row>
    <row r="1777" ht="15.75" spans="1:1">
      <c r="A1777" s="3" t="s">
        <v>8074</v>
      </c>
    </row>
    <row r="1778" ht="15.75" spans="1:1">
      <c r="A1778" s="3" t="s">
        <v>8078</v>
      </c>
    </row>
    <row r="1779" ht="15.75" spans="1:1">
      <c r="A1779" s="3" t="s">
        <v>8082</v>
      </c>
    </row>
    <row r="1780" ht="15.75" spans="1:1">
      <c r="A1780" s="3" t="s">
        <v>313</v>
      </c>
    </row>
    <row r="1781" ht="15.75" spans="1:1">
      <c r="A1781" s="3" t="s">
        <v>8089</v>
      </c>
    </row>
    <row r="1782" ht="15.75" spans="1:1">
      <c r="A1782" s="3" t="s">
        <v>8093</v>
      </c>
    </row>
    <row r="1783" ht="15.75" spans="1:1">
      <c r="A1783" s="3" t="s">
        <v>8097</v>
      </c>
    </row>
    <row r="1784" ht="15.75" spans="1:1">
      <c r="A1784" s="3" t="s">
        <v>8101</v>
      </c>
    </row>
    <row r="1785" ht="15.75" spans="1:1">
      <c r="A1785" s="3" t="s">
        <v>8105</v>
      </c>
    </row>
    <row r="1786" ht="15.75" spans="1:1">
      <c r="A1786" s="3" t="s">
        <v>8109</v>
      </c>
    </row>
    <row r="1787" ht="15.75" spans="1:1">
      <c r="A1787" s="3" t="s">
        <v>8113</v>
      </c>
    </row>
    <row r="1788" ht="15.75" spans="1:1">
      <c r="A1788" s="3" t="s">
        <v>8117</v>
      </c>
    </row>
    <row r="1789" ht="15.75" spans="1:1">
      <c r="A1789" s="3" t="s">
        <v>8121</v>
      </c>
    </row>
    <row r="1790" ht="15.75" spans="1:1">
      <c r="A1790" s="3" t="s">
        <v>8125</v>
      </c>
    </row>
    <row r="1791" ht="15.75" spans="1:1">
      <c r="A1791" s="3" t="s">
        <v>8129</v>
      </c>
    </row>
    <row r="1792" ht="15.75" spans="1:1">
      <c r="A1792" s="3" t="s">
        <v>8133</v>
      </c>
    </row>
    <row r="1793" ht="15.75" spans="1:1">
      <c r="A1793" s="3" t="s">
        <v>8137</v>
      </c>
    </row>
    <row r="1794" ht="15.75" spans="1:1">
      <c r="A1794" s="3" t="s">
        <v>8141</v>
      </c>
    </row>
    <row r="1795" ht="15.75" spans="1:1">
      <c r="A1795" s="3" t="s">
        <v>8145</v>
      </c>
    </row>
    <row r="1796" ht="15.75" spans="1:1">
      <c r="A1796" s="3" t="s">
        <v>8149</v>
      </c>
    </row>
    <row r="1797" ht="15.75" spans="1:1">
      <c r="A1797" s="3" t="s">
        <v>8153</v>
      </c>
    </row>
    <row r="1798" ht="15.75" spans="1:1">
      <c r="A1798" s="3" t="s">
        <v>8157</v>
      </c>
    </row>
    <row r="1799" ht="15.75" spans="1:1">
      <c r="A1799" s="3" t="s">
        <v>8161</v>
      </c>
    </row>
    <row r="1800" ht="15.75" spans="1:1">
      <c r="A1800" s="3" t="s">
        <v>8165</v>
      </c>
    </row>
    <row r="1801" ht="15.75" spans="1:1">
      <c r="A1801" s="3" t="s">
        <v>785</v>
      </c>
    </row>
    <row r="1802" ht="15.75" spans="1:1">
      <c r="A1802" s="3" t="s">
        <v>8169</v>
      </c>
    </row>
    <row r="1803" ht="15.75" spans="1:1">
      <c r="A1803" s="3" t="s">
        <v>8173</v>
      </c>
    </row>
    <row r="1804" ht="15.75" spans="1:1">
      <c r="A1804" s="3" t="s">
        <v>8177</v>
      </c>
    </row>
    <row r="1805" ht="15.75" spans="1:1">
      <c r="A1805" s="3" t="s">
        <v>8181</v>
      </c>
    </row>
    <row r="1806" ht="15.75" spans="1:1">
      <c r="A1806" s="3" t="s">
        <v>8185</v>
      </c>
    </row>
    <row r="1807" ht="15.75" spans="1:1">
      <c r="A1807" s="3" t="s">
        <v>8189</v>
      </c>
    </row>
    <row r="1808" ht="15.75" spans="1:1">
      <c r="A1808" s="3" t="s">
        <v>8193</v>
      </c>
    </row>
    <row r="1809" ht="15.75" spans="1:1">
      <c r="A1809" s="3" t="s">
        <v>8197</v>
      </c>
    </row>
    <row r="1810" ht="15.75" spans="1:1">
      <c r="A1810" s="3" t="s">
        <v>8201</v>
      </c>
    </row>
    <row r="1811" ht="15.75" spans="1:1">
      <c r="A1811" s="3" t="s">
        <v>8205</v>
      </c>
    </row>
    <row r="1812" ht="15.75" spans="1:1">
      <c r="A1812" s="3" t="s">
        <v>8209</v>
      </c>
    </row>
    <row r="1813" ht="15.75" spans="1:1">
      <c r="A1813" s="3" t="s">
        <v>8213</v>
      </c>
    </row>
    <row r="1814" ht="15.75" spans="1:1">
      <c r="A1814" s="3" t="s">
        <v>8217</v>
      </c>
    </row>
    <row r="1815" ht="15.75" spans="1:1">
      <c r="A1815" s="3" t="s">
        <v>8221</v>
      </c>
    </row>
    <row r="1816" ht="15.75" spans="1:1">
      <c r="A1816" s="3" t="s">
        <v>8225</v>
      </c>
    </row>
    <row r="1817" ht="15.75" spans="1:1">
      <c r="A1817" s="3" t="s">
        <v>8229</v>
      </c>
    </row>
    <row r="1818" ht="15.75" spans="1:1">
      <c r="A1818" s="3" t="s">
        <v>8233</v>
      </c>
    </row>
    <row r="1819" ht="15.75" spans="1:1">
      <c r="A1819" s="3" t="s">
        <v>353</v>
      </c>
    </row>
    <row r="1820" ht="15.75" spans="1:1">
      <c r="A1820" s="3" t="s">
        <v>8240</v>
      </c>
    </row>
    <row r="1821" ht="15.75" spans="1:1">
      <c r="A1821" s="3" t="s">
        <v>8244</v>
      </c>
    </row>
    <row r="1822" ht="15.75" spans="1:1">
      <c r="A1822" s="3" t="s">
        <v>8248</v>
      </c>
    </row>
    <row r="1823" ht="15.75" spans="1:1">
      <c r="A1823" s="3" t="s">
        <v>8252</v>
      </c>
    </row>
    <row r="1824" ht="15.75" spans="1:1">
      <c r="A1824" s="3" t="s">
        <v>8256</v>
      </c>
    </row>
    <row r="1825" ht="15.75" spans="1:1">
      <c r="A1825" s="3" t="s">
        <v>8260</v>
      </c>
    </row>
    <row r="1826" ht="15.75" spans="1:1">
      <c r="A1826" s="3" t="s">
        <v>8264</v>
      </c>
    </row>
    <row r="1827" ht="15.75" spans="1:1">
      <c r="A1827" s="3" t="s">
        <v>8268</v>
      </c>
    </row>
    <row r="1828" ht="15.75" spans="1:1">
      <c r="A1828" s="3" t="s">
        <v>8272</v>
      </c>
    </row>
    <row r="1829" ht="15.75" spans="1:1">
      <c r="A1829" s="3" t="s">
        <v>8276</v>
      </c>
    </row>
    <row r="1830" ht="15.75" spans="1:1">
      <c r="A1830" s="3" t="s">
        <v>8280</v>
      </c>
    </row>
    <row r="1831" ht="15.75" spans="1:1">
      <c r="A1831" s="3" t="s">
        <v>8284</v>
      </c>
    </row>
    <row r="1832" ht="15.75" spans="1:1">
      <c r="A1832" s="3" t="s">
        <v>8288</v>
      </c>
    </row>
    <row r="1833" ht="15.75" spans="1:1">
      <c r="A1833" s="3" t="s">
        <v>8292</v>
      </c>
    </row>
    <row r="1834" ht="15.75" spans="1:1">
      <c r="A1834" s="3" t="s">
        <v>8296</v>
      </c>
    </row>
    <row r="1835" ht="15.75" spans="1:1">
      <c r="A1835" s="3" t="s">
        <v>8300</v>
      </c>
    </row>
    <row r="1836" ht="15.75" spans="1:1">
      <c r="A1836" s="3" t="s">
        <v>8304</v>
      </c>
    </row>
    <row r="1837" ht="15.75" spans="1:1">
      <c r="A1837" s="3" t="s">
        <v>8308</v>
      </c>
    </row>
    <row r="1838" ht="15.75" spans="1:1">
      <c r="A1838" s="3" t="s">
        <v>8312</v>
      </c>
    </row>
    <row r="1839" ht="15.75" spans="1:1">
      <c r="A1839" s="3" t="s">
        <v>8316</v>
      </c>
    </row>
    <row r="1840" ht="15.75" spans="1:1">
      <c r="A1840" s="3" t="s">
        <v>8320</v>
      </c>
    </row>
    <row r="1841" ht="15.75" spans="1:1">
      <c r="A1841" s="3" t="s">
        <v>8324</v>
      </c>
    </row>
    <row r="1842" ht="15.75" spans="1:1">
      <c r="A1842" s="3" t="s">
        <v>8328</v>
      </c>
    </row>
    <row r="1843" ht="15.75" spans="1:1">
      <c r="A1843" s="3" t="s">
        <v>8332</v>
      </c>
    </row>
    <row r="1844" ht="15.75" spans="1:1">
      <c r="A1844" s="3" t="s">
        <v>8336</v>
      </c>
    </row>
    <row r="1845" ht="15.75" spans="1:1">
      <c r="A1845" s="3" t="s">
        <v>8340</v>
      </c>
    </row>
    <row r="1846" ht="15.75" spans="1:1">
      <c r="A1846" s="3" t="s">
        <v>8344</v>
      </c>
    </row>
    <row r="1847" ht="15.75" spans="1:1">
      <c r="A1847" s="3" t="s">
        <v>8348</v>
      </c>
    </row>
    <row r="1848" ht="15.75" spans="1:1">
      <c r="A1848" s="3" t="s">
        <v>8352</v>
      </c>
    </row>
    <row r="1849" ht="15.75" spans="1:1">
      <c r="A1849" s="3" t="s">
        <v>8356</v>
      </c>
    </row>
    <row r="1850" ht="15.75" spans="1:1">
      <c r="A1850" s="3" t="s">
        <v>8360</v>
      </c>
    </row>
    <row r="1851" ht="15.75" spans="1:1">
      <c r="A1851" s="3" t="s">
        <v>8364</v>
      </c>
    </row>
    <row r="1852" ht="15.75" spans="1:1">
      <c r="A1852" s="3" t="s">
        <v>8368</v>
      </c>
    </row>
    <row r="1853" ht="15.75" spans="1:1">
      <c r="A1853" s="3" t="s">
        <v>8372</v>
      </c>
    </row>
    <row r="1854" ht="15.75" spans="1:1">
      <c r="A1854" s="3" t="s">
        <v>8376</v>
      </c>
    </row>
    <row r="1855" ht="15.75" spans="1:1">
      <c r="A1855" s="3" t="s">
        <v>8380</v>
      </c>
    </row>
    <row r="1856" ht="15.75" spans="1:1">
      <c r="A1856" s="3" t="s">
        <v>8384</v>
      </c>
    </row>
    <row r="1857" ht="15.75" spans="1:1">
      <c r="A1857" s="3" t="s">
        <v>8388</v>
      </c>
    </row>
    <row r="1858" ht="15.75" spans="1:1">
      <c r="A1858" s="3" t="s">
        <v>8392</v>
      </c>
    </row>
    <row r="1859" ht="15.75" spans="1:1">
      <c r="A1859" s="3" t="s">
        <v>8396</v>
      </c>
    </row>
    <row r="1860" ht="15.75" spans="1:1">
      <c r="A1860" s="3" t="s">
        <v>8400</v>
      </c>
    </row>
    <row r="1861" ht="15.75" spans="1:1">
      <c r="A1861" s="3" t="s">
        <v>364</v>
      </c>
    </row>
    <row r="1862" ht="15.75" spans="1:1">
      <c r="A1862" s="3" t="s">
        <v>8407</v>
      </c>
    </row>
    <row r="1863" ht="15.75" spans="1:1">
      <c r="A1863" s="3" t="s">
        <v>8411</v>
      </c>
    </row>
    <row r="1864" ht="15.75" spans="1:1">
      <c r="A1864" s="3" t="s">
        <v>1253</v>
      </c>
    </row>
    <row r="1865" ht="15.75" spans="1:1">
      <c r="A1865" s="3" t="s">
        <v>8415</v>
      </c>
    </row>
    <row r="1866" ht="15.75" spans="1:1">
      <c r="A1866" s="3" t="s">
        <v>8419</v>
      </c>
    </row>
    <row r="1867" ht="15.75" spans="1:1">
      <c r="A1867" s="3" t="s">
        <v>8423</v>
      </c>
    </row>
    <row r="1868" ht="15.75" spans="1:1">
      <c r="A1868" s="3" t="s">
        <v>8427</v>
      </c>
    </row>
    <row r="1869" ht="15.75" spans="1:1">
      <c r="A1869" s="3" t="s">
        <v>8431</v>
      </c>
    </row>
    <row r="1870" ht="15.75" spans="1:1">
      <c r="A1870" s="3" t="s">
        <v>8435</v>
      </c>
    </row>
    <row r="1871" ht="15.75" spans="1:1">
      <c r="A1871" s="3" t="s">
        <v>8439</v>
      </c>
    </row>
    <row r="1872" ht="15.75" spans="1:1">
      <c r="A1872" s="3" t="s">
        <v>8443</v>
      </c>
    </row>
    <row r="1873" ht="15.75" spans="1:1">
      <c r="A1873" s="3" t="s">
        <v>8447</v>
      </c>
    </row>
    <row r="1874" ht="15.75" spans="1:1">
      <c r="A1874" s="3" t="s">
        <v>8451</v>
      </c>
    </row>
    <row r="1875" ht="15.75" spans="1:1">
      <c r="A1875" s="3" t="s">
        <v>8455</v>
      </c>
    </row>
    <row r="1876" ht="15.75" spans="1:1">
      <c r="A1876" s="3" t="s">
        <v>8459</v>
      </c>
    </row>
    <row r="1877" ht="15.75" spans="1:1">
      <c r="A1877" s="3" t="s">
        <v>8463</v>
      </c>
    </row>
    <row r="1878" ht="15.75" spans="1:1">
      <c r="A1878" s="3" t="s">
        <v>8467</v>
      </c>
    </row>
    <row r="1879" ht="15.75" spans="1:1">
      <c r="A1879" s="3" t="s">
        <v>8471</v>
      </c>
    </row>
    <row r="1880" ht="15.75" spans="1:1">
      <c r="A1880" s="3" t="s">
        <v>8475</v>
      </c>
    </row>
    <row r="1881" ht="15.75" spans="1:1">
      <c r="A1881" s="3" t="s">
        <v>369</v>
      </c>
    </row>
    <row r="1882" ht="15.75" spans="1:1">
      <c r="A1882" s="3" t="s">
        <v>8479</v>
      </c>
    </row>
    <row r="1883" ht="15.75" spans="1:1">
      <c r="A1883" s="3" t="s">
        <v>8483</v>
      </c>
    </row>
    <row r="1884" ht="15.75" spans="1:1">
      <c r="A1884" s="3" t="s">
        <v>8487</v>
      </c>
    </row>
    <row r="1885" ht="15.75" spans="1:1">
      <c r="A1885" s="3" t="s">
        <v>8491</v>
      </c>
    </row>
    <row r="1886" ht="15.75" spans="1:1">
      <c r="A1886" s="3" t="s">
        <v>8495</v>
      </c>
    </row>
    <row r="1887" ht="15.75" spans="1:1">
      <c r="A1887" s="3" t="s">
        <v>8499</v>
      </c>
    </row>
    <row r="1888" ht="15.75" spans="1:1">
      <c r="A1888" s="3" t="s">
        <v>8503</v>
      </c>
    </row>
    <row r="1889" ht="15.75" spans="1:1">
      <c r="A1889" s="3" t="s">
        <v>8507</v>
      </c>
    </row>
    <row r="1890" ht="15.75" spans="1:1">
      <c r="A1890" s="3" t="s">
        <v>8511</v>
      </c>
    </row>
    <row r="1891" ht="15.75" spans="1:1">
      <c r="A1891" s="3" t="s">
        <v>8515</v>
      </c>
    </row>
    <row r="1892" ht="15.75" spans="1:1">
      <c r="A1892" s="3" t="s">
        <v>8519</v>
      </c>
    </row>
    <row r="1893" ht="15.75" spans="1:1">
      <c r="A1893" s="3" t="s">
        <v>8523</v>
      </c>
    </row>
    <row r="1894" ht="15.75" spans="1:1">
      <c r="A1894" s="3" t="s">
        <v>8527</v>
      </c>
    </row>
    <row r="1895" ht="15.75" spans="1:1">
      <c r="A1895" s="3" t="s">
        <v>640</v>
      </c>
    </row>
    <row r="1896" ht="15.75" spans="1:1">
      <c r="A1896" s="3" t="s">
        <v>8531</v>
      </c>
    </row>
    <row r="1897" ht="15.75" spans="1:1">
      <c r="A1897" s="3" t="s">
        <v>8535</v>
      </c>
    </row>
    <row r="1898" ht="15.75" spans="1:1">
      <c r="A1898" s="3" t="s">
        <v>8539</v>
      </c>
    </row>
    <row r="1899" ht="15.75" spans="1:1">
      <c r="A1899" s="3" t="s">
        <v>8543</v>
      </c>
    </row>
    <row r="1900" ht="15.75" spans="1:1">
      <c r="A1900" s="3" t="s">
        <v>8547</v>
      </c>
    </row>
    <row r="1901" ht="15.75" spans="1:1">
      <c r="A1901" s="3" t="s">
        <v>8551</v>
      </c>
    </row>
    <row r="1902" ht="15.75" spans="1:1">
      <c r="A1902" s="3" t="s">
        <v>8555</v>
      </c>
    </row>
    <row r="1903" ht="15.75" spans="1:1">
      <c r="A1903" s="3" t="s">
        <v>8559</v>
      </c>
    </row>
    <row r="1904" ht="15.75" spans="1:1">
      <c r="A1904" s="3" t="s">
        <v>8563</v>
      </c>
    </row>
    <row r="1905" ht="15.75" spans="1:1">
      <c r="A1905" s="3" t="s">
        <v>8567</v>
      </c>
    </row>
    <row r="1906" ht="15.75" spans="1:1">
      <c r="A1906" s="3" t="s">
        <v>8571</v>
      </c>
    </row>
    <row r="1907" ht="15.75" spans="1:1">
      <c r="A1907" s="3" t="s">
        <v>8575</v>
      </c>
    </row>
    <row r="1908" ht="15.75" spans="1:1">
      <c r="A1908" s="3" t="s">
        <v>8579</v>
      </c>
    </row>
    <row r="1909" ht="15.75" spans="1:1">
      <c r="A1909" s="3" t="s">
        <v>8583</v>
      </c>
    </row>
    <row r="1910" ht="15.75" spans="1:1">
      <c r="A1910" s="3" t="s">
        <v>8587</v>
      </c>
    </row>
    <row r="1911" ht="15.75" spans="1:1">
      <c r="A1911" s="3" t="s">
        <v>8591</v>
      </c>
    </row>
    <row r="1912" ht="15.75" spans="1:1">
      <c r="A1912" s="3" t="s">
        <v>8595</v>
      </c>
    </row>
    <row r="1913" ht="15.75" spans="1:1">
      <c r="A1913" s="3" t="s">
        <v>8599</v>
      </c>
    </row>
    <row r="1914" ht="15.75" spans="1:1">
      <c r="A1914" s="3" t="s">
        <v>8603</v>
      </c>
    </row>
    <row r="1915" ht="15.75" spans="1:1">
      <c r="A1915" s="3" t="s">
        <v>8607</v>
      </c>
    </row>
    <row r="1916" ht="15.75" spans="1:1">
      <c r="A1916" s="3" t="s">
        <v>8611</v>
      </c>
    </row>
    <row r="1917" ht="15.75" spans="1:1">
      <c r="A1917" s="3" t="s">
        <v>8615</v>
      </c>
    </row>
    <row r="1918" ht="15.75" spans="1:1">
      <c r="A1918" s="3" t="s">
        <v>8619</v>
      </c>
    </row>
    <row r="1919" ht="15.75" spans="1:1">
      <c r="A1919" s="3" t="s">
        <v>8623</v>
      </c>
    </row>
    <row r="1920" ht="15.75" spans="1:1">
      <c r="A1920" s="3" t="s">
        <v>8627</v>
      </c>
    </row>
    <row r="1921" ht="15.75" spans="1:1">
      <c r="A1921" s="3" t="s">
        <v>8631</v>
      </c>
    </row>
    <row r="1922" ht="15.75" spans="1:1">
      <c r="A1922" s="3" t="s">
        <v>8635</v>
      </c>
    </row>
    <row r="1923" ht="15.75" spans="1:1">
      <c r="A1923" s="3" t="s">
        <v>8639</v>
      </c>
    </row>
    <row r="1924" ht="15.75" spans="1:1">
      <c r="A1924" s="3" t="s">
        <v>8643</v>
      </c>
    </row>
    <row r="1925" ht="15.75" spans="1:1">
      <c r="A1925" s="3" t="s">
        <v>8647</v>
      </c>
    </row>
    <row r="1926" ht="15.75" spans="1:1">
      <c r="A1926" s="3" t="s">
        <v>8651</v>
      </c>
    </row>
    <row r="1927" ht="15.75" spans="1:1">
      <c r="A1927" s="3" t="s">
        <v>8655</v>
      </c>
    </row>
    <row r="1928" ht="15.75" spans="1:1">
      <c r="A1928" s="3" t="s">
        <v>8659</v>
      </c>
    </row>
    <row r="1929" ht="15.75" spans="1:1">
      <c r="A1929" s="3" t="s">
        <v>8663</v>
      </c>
    </row>
    <row r="1930" ht="15.75" spans="1:1">
      <c r="A1930" s="3" t="s">
        <v>8667</v>
      </c>
    </row>
    <row r="1931" ht="15.75" spans="1:1">
      <c r="A1931" s="3" t="s">
        <v>8671</v>
      </c>
    </row>
    <row r="1932" ht="15.75" spans="1:1">
      <c r="A1932" s="3" t="s">
        <v>8675</v>
      </c>
    </row>
    <row r="1933" ht="15.75" spans="1:1">
      <c r="A1933" s="3" t="s">
        <v>8679</v>
      </c>
    </row>
    <row r="1934" ht="15.75" spans="1:1">
      <c r="A1934" s="3" t="s">
        <v>8683</v>
      </c>
    </row>
    <row r="1935" ht="15.75" spans="1:1">
      <c r="A1935" s="3" t="s">
        <v>8687</v>
      </c>
    </row>
    <row r="1936" ht="15.75" spans="1:1">
      <c r="A1936" s="3" t="s">
        <v>8691</v>
      </c>
    </row>
    <row r="1937" ht="15.75" spans="1:1">
      <c r="A1937" s="3" t="s">
        <v>8695</v>
      </c>
    </row>
    <row r="1938" ht="15.75" spans="1:1">
      <c r="A1938" s="3" t="s">
        <v>8699</v>
      </c>
    </row>
    <row r="1939" ht="15.75" spans="1:1">
      <c r="A1939" s="3" t="s">
        <v>8703</v>
      </c>
    </row>
    <row r="1940" ht="15.75" spans="1:1">
      <c r="A1940" s="3" t="s">
        <v>8707</v>
      </c>
    </row>
    <row r="1941" ht="15.75" spans="1:1">
      <c r="A1941" s="3" t="s">
        <v>8711</v>
      </c>
    </row>
    <row r="1942" ht="15.75" spans="1:1">
      <c r="A1942" s="3" t="s">
        <v>8715</v>
      </c>
    </row>
    <row r="1943" ht="15.75" spans="1:1">
      <c r="A1943" s="3" t="s">
        <v>8719</v>
      </c>
    </row>
    <row r="1944" ht="15.75" spans="1:1">
      <c r="A1944" s="3" t="s">
        <v>8723</v>
      </c>
    </row>
    <row r="1945" ht="15.75" spans="1:1">
      <c r="A1945" s="3" t="s">
        <v>8727</v>
      </c>
    </row>
    <row r="1946" ht="15.75" spans="1:1">
      <c r="A1946" s="3" t="s">
        <v>8731</v>
      </c>
    </row>
    <row r="1947" ht="15.75" spans="1:1">
      <c r="A1947" s="3" t="s">
        <v>429</v>
      </c>
    </row>
    <row r="1948" ht="15.75" spans="1:1">
      <c r="A1948" s="3" t="s">
        <v>8735</v>
      </c>
    </row>
    <row r="1949" ht="15.75" spans="1:1">
      <c r="A1949" s="3" t="s">
        <v>8739</v>
      </c>
    </row>
    <row r="1950" ht="15.75" spans="1:1">
      <c r="A1950" s="3" t="s">
        <v>8743</v>
      </c>
    </row>
    <row r="1951" ht="15.75" spans="1:1">
      <c r="A1951" s="3" t="s">
        <v>8747</v>
      </c>
    </row>
    <row r="1952" ht="15.75" spans="1:1">
      <c r="A1952" s="3" t="s">
        <v>8751</v>
      </c>
    </row>
    <row r="1953" ht="15.75" spans="1:1">
      <c r="A1953" s="3" t="s">
        <v>8755</v>
      </c>
    </row>
    <row r="1954" ht="15.75" spans="1:1">
      <c r="A1954" s="3" t="s">
        <v>8759</v>
      </c>
    </row>
    <row r="1955" ht="15.75" spans="1:1">
      <c r="A1955" s="3" t="s">
        <v>1143</v>
      </c>
    </row>
    <row r="1956" ht="15.75" spans="1:1">
      <c r="A1956" s="3" t="s">
        <v>8763</v>
      </c>
    </row>
    <row r="1957" ht="15.75" spans="1:1">
      <c r="A1957" s="3" t="s">
        <v>8767</v>
      </c>
    </row>
    <row r="1958" ht="15.75" spans="1:1">
      <c r="A1958" s="3" t="s">
        <v>8771</v>
      </c>
    </row>
    <row r="1959" ht="15.75" spans="1:1">
      <c r="A1959" s="3" t="s">
        <v>8775</v>
      </c>
    </row>
    <row r="1960" ht="15.75" spans="1:1">
      <c r="A1960" s="3" t="s">
        <v>8779</v>
      </c>
    </row>
    <row r="1961" ht="15.75" spans="1:1">
      <c r="A1961" s="3" t="s">
        <v>8783</v>
      </c>
    </row>
    <row r="1962" ht="15.75" spans="1:1">
      <c r="A1962" s="3" t="s">
        <v>8787</v>
      </c>
    </row>
    <row r="1963" ht="15.75" spans="1:1">
      <c r="A1963" s="3" t="s">
        <v>8791</v>
      </c>
    </row>
    <row r="1964" ht="15.75" spans="1:1">
      <c r="A1964" s="3" t="s">
        <v>8795</v>
      </c>
    </row>
    <row r="1965" ht="15.75" spans="1:1">
      <c r="A1965" s="3" t="s">
        <v>8799</v>
      </c>
    </row>
    <row r="1966" ht="15.75" spans="1:1">
      <c r="A1966" s="3" t="s">
        <v>8802</v>
      </c>
    </row>
    <row r="1967" ht="15.75" spans="1:1">
      <c r="A1967" s="3" t="s">
        <v>8806</v>
      </c>
    </row>
    <row r="1968" ht="15.75" spans="1:1">
      <c r="A1968" s="3" t="s">
        <v>8810</v>
      </c>
    </row>
    <row r="1969" ht="15.75" spans="1:1">
      <c r="A1969" s="3" t="s">
        <v>8814</v>
      </c>
    </row>
    <row r="1970" ht="15.75" spans="1:1">
      <c r="A1970" s="3" t="s">
        <v>8818</v>
      </c>
    </row>
    <row r="1971" ht="15.75" spans="1:1">
      <c r="A1971" s="3" t="s">
        <v>8822</v>
      </c>
    </row>
    <row r="1972" ht="15.75" spans="1:1">
      <c r="A1972" s="3" t="s">
        <v>8826</v>
      </c>
    </row>
    <row r="1973" ht="15.75" spans="1:1">
      <c r="A1973" s="3" t="s">
        <v>8830</v>
      </c>
    </row>
    <row r="1974" ht="15.75" spans="1:1">
      <c r="A1974" s="3" t="s">
        <v>8834</v>
      </c>
    </row>
    <row r="1975" ht="15.75" spans="1:1">
      <c r="A1975" s="3" t="s">
        <v>8838</v>
      </c>
    </row>
    <row r="1976" ht="15.75" spans="1:1">
      <c r="A1976" s="3" t="s">
        <v>8842</v>
      </c>
    </row>
    <row r="1977" ht="15.75" spans="1:1">
      <c r="A1977" s="3" t="s">
        <v>8846</v>
      </c>
    </row>
    <row r="1978" ht="15.75" spans="1:1">
      <c r="A1978" s="3" t="s">
        <v>8850</v>
      </c>
    </row>
    <row r="1979" ht="15.75" spans="1:1">
      <c r="A1979" s="3" t="s">
        <v>8854</v>
      </c>
    </row>
    <row r="1980" ht="15.75" spans="1:1">
      <c r="A1980" s="3" t="s">
        <v>8858</v>
      </c>
    </row>
    <row r="1981" ht="15.75" spans="1:1">
      <c r="A1981" s="3" t="s">
        <v>8862</v>
      </c>
    </row>
    <row r="1982" ht="15.75" spans="1:1">
      <c r="A1982" s="3" t="s">
        <v>8866</v>
      </c>
    </row>
    <row r="1983" ht="15.75" spans="1:1">
      <c r="A1983" s="3" t="s">
        <v>8870</v>
      </c>
    </row>
    <row r="1984" ht="15.75" spans="1:1">
      <c r="A1984" s="3" t="s">
        <v>8874</v>
      </c>
    </row>
    <row r="1985" ht="15.75" spans="1:1">
      <c r="A1985" s="3" t="s">
        <v>8878</v>
      </c>
    </row>
    <row r="1986" ht="15.75" spans="1:1">
      <c r="A1986" s="3" t="s">
        <v>8882</v>
      </c>
    </row>
    <row r="1987" ht="15.75" spans="1:1">
      <c r="A1987" s="3" t="s">
        <v>8886</v>
      </c>
    </row>
    <row r="1988" ht="15.75" spans="1:1">
      <c r="A1988" s="3" t="s">
        <v>8890</v>
      </c>
    </row>
    <row r="1989" ht="15.75" spans="1:1">
      <c r="A1989" s="3" t="s">
        <v>8894</v>
      </c>
    </row>
    <row r="1990" ht="15.75" spans="1:1">
      <c r="A1990" s="3" t="s">
        <v>8898</v>
      </c>
    </row>
    <row r="1991" ht="15.75" spans="1:1">
      <c r="A1991" s="3" t="s">
        <v>8902</v>
      </c>
    </row>
    <row r="1992" ht="15.75" spans="1:1">
      <c r="A1992" s="3" t="s">
        <v>655</v>
      </c>
    </row>
    <row r="1993" ht="15.75" spans="1:1">
      <c r="A1993" s="3" t="s">
        <v>392</v>
      </c>
    </row>
    <row r="1994" ht="15.75" spans="1:1">
      <c r="A1994" s="3" t="s">
        <v>8909</v>
      </c>
    </row>
    <row r="1995" ht="15.75" spans="1:1">
      <c r="A1995" s="3" t="s">
        <v>8913</v>
      </c>
    </row>
    <row r="1996" ht="15.75" spans="1:1">
      <c r="A1996" s="3" t="s">
        <v>8917</v>
      </c>
    </row>
    <row r="1997" ht="15.75" spans="1:1">
      <c r="A1997" s="3" t="s">
        <v>8921</v>
      </c>
    </row>
    <row r="1998" ht="15.75" spans="1:1">
      <c r="A1998" s="3" t="s">
        <v>8925</v>
      </c>
    </row>
    <row r="1999" ht="15.75" spans="1:1">
      <c r="A1999" s="3" t="s">
        <v>8929</v>
      </c>
    </row>
    <row r="2000" ht="15.75" spans="1:1">
      <c r="A2000" s="3" t="s">
        <v>801</v>
      </c>
    </row>
    <row r="2001" ht="15.75" spans="1:1">
      <c r="A2001" s="3" t="s">
        <v>8933</v>
      </c>
    </row>
    <row r="2002" ht="15.75" spans="1:1">
      <c r="A2002" s="3" t="s">
        <v>8937</v>
      </c>
    </row>
    <row r="2003" ht="15.75" spans="1:1">
      <c r="A2003" s="3" t="s">
        <v>8941</v>
      </c>
    </row>
    <row r="2004" ht="15.75" spans="1:1">
      <c r="A2004" s="3" t="s">
        <v>8945</v>
      </c>
    </row>
    <row r="2005" ht="15.75" spans="1:1">
      <c r="A2005" s="3" t="s">
        <v>8949</v>
      </c>
    </row>
    <row r="2006" ht="15.75" spans="1:1">
      <c r="A2006" s="3" t="s">
        <v>8953</v>
      </c>
    </row>
    <row r="2007" ht="15.75" spans="1:1">
      <c r="A2007" s="3" t="s">
        <v>8957</v>
      </c>
    </row>
    <row r="2008" ht="15.75" spans="1:1">
      <c r="A2008" s="3" t="s">
        <v>8961</v>
      </c>
    </row>
    <row r="2009" ht="15.75" spans="1:1">
      <c r="A2009" s="3" t="s">
        <v>8965</v>
      </c>
    </row>
    <row r="2010" ht="15.75" spans="1:1">
      <c r="A2010" s="3" t="s">
        <v>8969</v>
      </c>
    </row>
    <row r="2011" ht="15.75" spans="1:1">
      <c r="A2011" s="3" t="s">
        <v>8973</v>
      </c>
    </row>
    <row r="2012" ht="15.75" spans="1:1">
      <c r="A2012" s="3" t="s">
        <v>8977</v>
      </c>
    </row>
    <row r="2013" ht="15.75" spans="1:1">
      <c r="A2013" s="3" t="s">
        <v>8981</v>
      </c>
    </row>
    <row r="2014" ht="15.75" spans="1:1">
      <c r="A2014" s="3" t="s">
        <v>8985</v>
      </c>
    </row>
    <row r="2015" ht="15.75" spans="1:1">
      <c r="A2015" s="3" t="s">
        <v>8989</v>
      </c>
    </row>
    <row r="2016" ht="15.75" spans="1:1">
      <c r="A2016" s="3" t="s">
        <v>8993</v>
      </c>
    </row>
    <row r="2017" ht="15.75" spans="1:1">
      <c r="A2017" s="3" t="s">
        <v>8997</v>
      </c>
    </row>
    <row r="2018" ht="15.75" spans="1:1">
      <c r="A2018" s="3" t="s">
        <v>9001</v>
      </c>
    </row>
    <row r="2019" ht="15.75" spans="1:1">
      <c r="A2019" s="3" t="s">
        <v>9005</v>
      </c>
    </row>
    <row r="2020" ht="15.75" spans="1:1">
      <c r="A2020" s="3" t="s">
        <v>9009</v>
      </c>
    </row>
    <row r="2021" ht="15.75" spans="1:1">
      <c r="A2021" s="3" t="s">
        <v>9013</v>
      </c>
    </row>
    <row r="2022" ht="15.75" spans="1:1">
      <c r="A2022" s="3" t="s">
        <v>9017</v>
      </c>
    </row>
    <row r="2023" ht="15.75" spans="1:1">
      <c r="A2023" s="3" t="s">
        <v>297</v>
      </c>
    </row>
    <row r="2024" ht="15.75" spans="1:1">
      <c r="A2024" s="3" t="s">
        <v>9024</v>
      </c>
    </row>
    <row r="2025" ht="15.75" spans="1:1">
      <c r="A2025" s="3" t="s">
        <v>9028</v>
      </c>
    </row>
    <row r="2026" ht="15.75" spans="1:1">
      <c r="A2026" s="3" t="s">
        <v>9032</v>
      </c>
    </row>
    <row r="2027" ht="15.75" spans="1:1">
      <c r="A2027" s="3" t="s">
        <v>9036</v>
      </c>
    </row>
    <row r="2028" ht="15.75" spans="1:1">
      <c r="A2028" s="3" t="s">
        <v>9040</v>
      </c>
    </row>
    <row r="2029" ht="15.75" spans="1:1">
      <c r="A2029" s="3" t="s">
        <v>9044</v>
      </c>
    </row>
    <row r="2030" ht="15.75" spans="1:1">
      <c r="A2030" s="3" t="s">
        <v>9048</v>
      </c>
    </row>
    <row r="2031" ht="15.75" spans="1:1">
      <c r="A2031" s="3" t="s">
        <v>9052</v>
      </c>
    </row>
    <row r="2032" ht="15.75" spans="1:1">
      <c r="A2032" s="3" t="s">
        <v>9056</v>
      </c>
    </row>
    <row r="2033" ht="15.75" spans="1:1">
      <c r="A2033" s="3" t="s">
        <v>9060</v>
      </c>
    </row>
    <row r="2034" ht="15.75" spans="1:1">
      <c r="A2034" s="3" t="s">
        <v>9064</v>
      </c>
    </row>
    <row r="2035" ht="15.75" spans="1:1">
      <c r="A2035" s="3" t="s">
        <v>9068</v>
      </c>
    </row>
    <row r="2036" ht="15.75" spans="1:1">
      <c r="A2036" s="3" t="s">
        <v>9072</v>
      </c>
    </row>
    <row r="2037" ht="15.75" spans="1:1">
      <c r="A2037" s="3" t="s">
        <v>9076</v>
      </c>
    </row>
    <row r="2038" ht="15.75" spans="1:1">
      <c r="A2038" s="3" t="s">
        <v>9080</v>
      </c>
    </row>
    <row r="2039" ht="15.75" spans="1:1">
      <c r="A2039" s="3" t="s">
        <v>9084</v>
      </c>
    </row>
    <row r="2040" ht="15.75" spans="1:1">
      <c r="A2040" s="3" t="s">
        <v>9088</v>
      </c>
    </row>
    <row r="2041" ht="15.75" spans="1:1">
      <c r="A2041" s="3" t="s">
        <v>9092</v>
      </c>
    </row>
    <row r="2042" ht="15.75" spans="1:1">
      <c r="A2042" s="3" t="s">
        <v>9096</v>
      </c>
    </row>
    <row r="2043" ht="15.75" spans="1:1">
      <c r="A2043" s="3" t="s">
        <v>9100</v>
      </c>
    </row>
    <row r="2044" ht="15.75" spans="1:1">
      <c r="A2044" s="3" t="s">
        <v>9104</v>
      </c>
    </row>
    <row r="2045" ht="15.75" spans="1:1">
      <c r="A2045" s="3" t="s">
        <v>9108</v>
      </c>
    </row>
    <row r="2046" ht="15.75" spans="1:1">
      <c r="A2046" s="3" t="s">
        <v>9112</v>
      </c>
    </row>
    <row r="2047" ht="15.75" spans="1:1">
      <c r="A2047" s="3" t="s">
        <v>9116</v>
      </c>
    </row>
    <row r="2048" ht="15.75" spans="1:1">
      <c r="A2048" s="3" t="s">
        <v>9120</v>
      </c>
    </row>
    <row r="2049" ht="15.75" spans="1:1">
      <c r="A2049" s="3" t="s">
        <v>9124</v>
      </c>
    </row>
    <row r="2050" ht="15.75" spans="1:1">
      <c r="A2050" s="3" t="s">
        <v>9128</v>
      </c>
    </row>
    <row r="2051" ht="15.75" spans="1:1">
      <c r="A2051" s="3" t="s">
        <v>9132</v>
      </c>
    </row>
    <row r="2052" ht="15.75" spans="1:1">
      <c r="A2052" s="3" t="s">
        <v>9136</v>
      </c>
    </row>
    <row r="2053" ht="15.75" spans="1:1">
      <c r="A2053" s="3" t="s">
        <v>9140</v>
      </c>
    </row>
    <row r="2054" ht="15.75" spans="1:1">
      <c r="A2054" s="3" t="s">
        <v>9144</v>
      </c>
    </row>
    <row r="2055" ht="15.75" spans="1:1">
      <c r="A2055" s="3" t="s">
        <v>9148</v>
      </c>
    </row>
    <row r="2056" ht="15.75" spans="1:1">
      <c r="A2056" s="3" t="s">
        <v>9152</v>
      </c>
    </row>
    <row r="2057" ht="15.75" spans="1:1">
      <c r="A2057" s="3" t="s">
        <v>9156</v>
      </c>
    </row>
    <row r="2058" ht="15.75" spans="1:1">
      <c r="A2058" s="3" t="s">
        <v>9160</v>
      </c>
    </row>
    <row r="2059" ht="15.75" spans="1:1">
      <c r="A2059" s="3" t="s">
        <v>9164</v>
      </c>
    </row>
    <row r="2060" ht="15.75" spans="1:1">
      <c r="A2060" s="3" t="s">
        <v>9168</v>
      </c>
    </row>
    <row r="2061" ht="15.75" spans="1:1">
      <c r="A2061" s="3" t="s">
        <v>9172</v>
      </c>
    </row>
    <row r="2062" ht="15.75" spans="1:1">
      <c r="A2062" s="3" t="s">
        <v>9176</v>
      </c>
    </row>
    <row r="2063" ht="15.75" spans="1:1">
      <c r="A2063" s="3" t="s">
        <v>9180</v>
      </c>
    </row>
    <row r="2064" ht="15.75" spans="1:1">
      <c r="A2064" s="3" t="s">
        <v>9184</v>
      </c>
    </row>
    <row r="2065" ht="15.75" spans="1:1">
      <c r="A2065" s="3" t="s">
        <v>9188</v>
      </c>
    </row>
    <row r="2066" ht="15.75" spans="1:1">
      <c r="A2066" s="3" t="s">
        <v>9192</v>
      </c>
    </row>
    <row r="2067" ht="15.75" spans="1:1">
      <c r="A2067" s="3" t="s">
        <v>9196</v>
      </c>
    </row>
    <row r="2068" ht="15.75" spans="1:1">
      <c r="A2068" s="3" t="s">
        <v>9200</v>
      </c>
    </row>
    <row r="2069" ht="15.75" spans="1:1">
      <c r="A2069" s="3" t="s">
        <v>9204</v>
      </c>
    </row>
    <row r="2070" ht="15.75" spans="1:1">
      <c r="A2070" s="3" t="s">
        <v>9208</v>
      </c>
    </row>
    <row r="2071" ht="15.75" spans="1:1">
      <c r="A2071" s="3" t="s">
        <v>9212</v>
      </c>
    </row>
    <row r="2072" ht="15.75" spans="1:1">
      <c r="A2072" s="3" t="s">
        <v>9216</v>
      </c>
    </row>
    <row r="2073" ht="15.75" spans="1:1">
      <c r="A2073" s="3" t="s">
        <v>9220</v>
      </c>
    </row>
    <row r="2074" ht="15.75" spans="1:1">
      <c r="A2074" s="3" t="s">
        <v>9224</v>
      </c>
    </row>
    <row r="2075" ht="15.75" spans="1:1">
      <c r="A2075" s="3" t="s">
        <v>9228</v>
      </c>
    </row>
    <row r="2076" ht="15.75" spans="1:1">
      <c r="A2076" s="3" t="s">
        <v>9232</v>
      </c>
    </row>
    <row r="2077" ht="15.75" spans="1:1">
      <c r="A2077" s="3" t="s">
        <v>9236</v>
      </c>
    </row>
    <row r="2078" ht="15.75" spans="1:1">
      <c r="A2078" s="3" t="s">
        <v>9240</v>
      </c>
    </row>
    <row r="2079" ht="15.75" spans="1:1">
      <c r="A2079" s="3" t="s">
        <v>9244</v>
      </c>
    </row>
    <row r="2080" ht="15.75" spans="1:1">
      <c r="A2080" s="3" t="s">
        <v>9248</v>
      </c>
    </row>
    <row r="2081" ht="15.75" spans="1:1">
      <c r="A2081" s="3" t="s">
        <v>9252</v>
      </c>
    </row>
    <row r="2082" ht="15.75" spans="1:1">
      <c r="A2082" s="3" t="s">
        <v>9256</v>
      </c>
    </row>
    <row r="2083" ht="15.75" spans="1:1">
      <c r="A2083" s="3" t="s">
        <v>690</v>
      </c>
    </row>
    <row r="2084" ht="15.75" spans="1:1">
      <c r="A2084" s="3" t="s">
        <v>9260</v>
      </c>
    </row>
    <row r="2085" ht="15.75" spans="1:1">
      <c r="A2085" s="3" t="s">
        <v>9264</v>
      </c>
    </row>
    <row r="2086" ht="15.75" spans="1:1">
      <c r="A2086" s="3" t="s">
        <v>9268</v>
      </c>
    </row>
    <row r="2087" ht="15.75" spans="1:1">
      <c r="A2087" s="3" t="s">
        <v>9272</v>
      </c>
    </row>
    <row r="2088" ht="15.75" spans="1:1">
      <c r="A2088" s="3" t="s">
        <v>9276</v>
      </c>
    </row>
    <row r="2089" ht="15.75" spans="1:1">
      <c r="A2089" s="3" t="s">
        <v>9280</v>
      </c>
    </row>
    <row r="2090" ht="15.75" spans="1:1">
      <c r="A2090" s="3" t="s">
        <v>9284</v>
      </c>
    </row>
    <row r="2091" ht="15.75" spans="1:1">
      <c r="A2091" s="3" t="s">
        <v>9288</v>
      </c>
    </row>
    <row r="2092" ht="15.75" spans="1:1">
      <c r="A2092" s="3" t="s">
        <v>9292</v>
      </c>
    </row>
    <row r="2093" ht="15.75" spans="1:1">
      <c r="A2093" s="3" t="s">
        <v>9296</v>
      </c>
    </row>
    <row r="2094" ht="15.75" spans="1:1">
      <c r="A2094" s="3" t="s">
        <v>9300</v>
      </c>
    </row>
    <row r="2095" ht="15.75" spans="1:1">
      <c r="A2095" s="3" t="s">
        <v>9304</v>
      </c>
    </row>
    <row r="2096" ht="15.75" spans="1:1">
      <c r="A2096" s="3" t="s">
        <v>386</v>
      </c>
    </row>
    <row r="2097" ht="15.75" spans="1:1">
      <c r="A2097" s="3" t="s">
        <v>9311</v>
      </c>
    </row>
    <row r="2098" ht="15.75" spans="1:1">
      <c r="A2098" s="3" t="s">
        <v>9315</v>
      </c>
    </row>
    <row r="2099" ht="15.75" spans="1:1">
      <c r="A2099" s="3" t="s">
        <v>9319</v>
      </c>
    </row>
    <row r="2100" ht="15.75" spans="1:1">
      <c r="A2100" s="3" t="s">
        <v>9323</v>
      </c>
    </row>
    <row r="2101" ht="15.75" spans="1:1">
      <c r="A2101" s="3" t="s">
        <v>9327</v>
      </c>
    </row>
    <row r="2102" ht="15.75" spans="1:1">
      <c r="A2102" s="3" t="s">
        <v>372</v>
      </c>
    </row>
    <row r="2103" ht="15.75" spans="1:1">
      <c r="A2103" s="3" t="s">
        <v>9334</v>
      </c>
    </row>
    <row r="2104" ht="15.75" spans="1:1">
      <c r="A2104" s="3" t="s">
        <v>9338</v>
      </c>
    </row>
    <row r="2105" ht="15.75" spans="1:1">
      <c r="A2105" s="3" t="s">
        <v>9342</v>
      </c>
    </row>
    <row r="2106" ht="15.75" spans="1:1">
      <c r="A2106" s="3" t="s">
        <v>9346</v>
      </c>
    </row>
    <row r="2107" ht="15.75" spans="1:1">
      <c r="A2107" s="3" t="s">
        <v>9350</v>
      </c>
    </row>
    <row r="2108" ht="15.75" spans="1:1">
      <c r="A2108" s="3" t="s">
        <v>9354</v>
      </c>
    </row>
    <row r="2109" ht="15.75" spans="1:1">
      <c r="A2109" s="3" t="s">
        <v>9358</v>
      </c>
    </row>
    <row r="2110" ht="15.75" spans="1:1">
      <c r="A2110" s="3" t="s">
        <v>9362</v>
      </c>
    </row>
    <row r="2111" ht="15.75" spans="1:1">
      <c r="A2111" s="3" t="s">
        <v>9366</v>
      </c>
    </row>
    <row r="2112" ht="15.75" spans="1:1">
      <c r="A2112" s="3" t="s">
        <v>9370</v>
      </c>
    </row>
    <row r="2113" ht="15.75" spans="1:1">
      <c r="A2113" s="3" t="s">
        <v>9374</v>
      </c>
    </row>
    <row r="2114" ht="15.75" spans="1:1">
      <c r="A2114" s="3" t="s">
        <v>9378</v>
      </c>
    </row>
    <row r="2115" ht="15.75" spans="1:1">
      <c r="A2115" s="3" t="s">
        <v>9382</v>
      </c>
    </row>
    <row r="2116" ht="15.75" spans="1:1">
      <c r="A2116" s="3" t="s">
        <v>9386</v>
      </c>
    </row>
    <row r="2117" ht="15.75" spans="1:1">
      <c r="A2117" s="3" t="s">
        <v>9390</v>
      </c>
    </row>
    <row r="2118" ht="15.75" spans="1:1">
      <c r="A2118" s="3" t="s">
        <v>9394</v>
      </c>
    </row>
    <row r="2119" ht="15.75" spans="1:1">
      <c r="A2119" s="3" t="s">
        <v>9398</v>
      </c>
    </row>
    <row r="2120" ht="15.75" spans="1:1">
      <c r="A2120" s="3" t="s">
        <v>9402</v>
      </c>
    </row>
    <row r="2121" ht="15.75" spans="1:1">
      <c r="A2121" s="3" t="s">
        <v>9406</v>
      </c>
    </row>
    <row r="2122" ht="15.75" spans="1:1">
      <c r="A2122" s="3" t="s">
        <v>9410</v>
      </c>
    </row>
    <row r="2123" ht="15.75" spans="1:1">
      <c r="A2123" s="3" t="s">
        <v>9414</v>
      </c>
    </row>
    <row r="2124" ht="15.75" spans="1:1">
      <c r="A2124" s="3" t="s">
        <v>9418</v>
      </c>
    </row>
    <row r="2125" ht="15.75" spans="1:1">
      <c r="A2125" s="3" t="s">
        <v>9422</v>
      </c>
    </row>
    <row r="2126" ht="15.75" spans="1:1">
      <c r="A2126" s="3" t="s">
        <v>9426</v>
      </c>
    </row>
    <row r="2127" ht="15.75" spans="1:1">
      <c r="A2127" s="3" t="s">
        <v>9430</v>
      </c>
    </row>
    <row r="2128" ht="15.75" spans="1:1">
      <c r="A2128" s="3" t="s">
        <v>9434</v>
      </c>
    </row>
    <row r="2129" ht="15.75" spans="1:1">
      <c r="A2129" s="3" t="s">
        <v>9438</v>
      </c>
    </row>
    <row r="2130" ht="15.75" spans="1:1">
      <c r="A2130" s="3" t="s">
        <v>9442</v>
      </c>
    </row>
    <row r="2131" ht="15.75" spans="1:1">
      <c r="A2131" s="3" t="s">
        <v>9446</v>
      </c>
    </row>
    <row r="2132" ht="15.75" spans="1:1">
      <c r="A2132" s="3" t="s">
        <v>9450</v>
      </c>
    </row>
    <row r="2133" ht="15.75" spans="1:1">
      <c r="A2133" s="3" t="s">
        <v>9454</v>
      </c>
    </row>
    <row r="2134" ht="15.75" spans="1:1">
      <c r="A2134" s="3" t="s">
        <v>311</v>
      </c>
    </row>
    <row r="2135" ht="15.75" spans="1:1">
      <c r="A2135" s="3" t="s">
        <v>9461</v>
      </c>
    </row>
    <row r="2136" ht="15.75" spans="1:1">
      <c r="A2136" s="3" t="s">
        <v>9465</v>
      </c>
    </row>
    <row r="2137" ht="15.75" spans="1:1">
      <c r="A2137" s="3" t="s">
        <v>9469</v>
      </c>
    </row>
    <row r="2138" ht="15.75" spans="1:1">
      <c r="A2138" s="3" t="s">
        <v>9473</v>
      </c>
    </row>
    <row r="2139" ht="15.75" spans="1:1">
      <c r="A2139" s="3" t="s">
        <v>9477</v>
      </c>
    </row>
    <row r="2140" ht="15.75" spans="1:1">
      <c r="A2140" s="3" t="s">
        <v>9481</v>
      </c>
    </row>
    <row r="2141" ht="15.75" spans="1:1">
      <c r="A2141" s="3" t="s">
        <v>9485</v>
      </c>
    </row>
    <row r="2142" ht="15.75" spans="1:1">
      <c r="A2142" s="3" t="s">
        <v>9489</v>
      </c>
    </row>
    <row r="2143" ht="15.75" spans="1:1">
      <c r="A2143" s="3" t="s">
        <v>9493</v>
      </c>
    </row>
    <row r="2144" ht="15.75" spans="1:1">
      <c r="A2144" s="3" t="s">
        <v>9497</v>
      </c>
    </row>
    <row r="2145" ht="15.75" spans="1:1">
      <c r="A2145" s="3" t="s">
        <v>9501</v>
      </c>
    </row>
    <row r="2146" ht="15.75" spans="1:1">
      <c r="A2146" s="3" t="s">
        <v>9505</v>
      </c>
    </row>
    <row r="2147" ht="15.75" spans="1:1">
      <c r="A2147" s="3" t="s">
        <v>9509</v>
      </c>
    </row>
    <row r="2148" ht="15.75" spans="1:1">
      <c r="A2148" s="3" t="s">
        <v>9513</v>
      </c>
    </row>
    <row r="2149" ht="15.75" spans="1:1">
      <c r="A2149" s="3" t="s">
        <v>9517</v>
      </c>
    </row>
    <row r="2150" ht="15.75" spans="1:1">
      <c r="A2150" s="3" t="s">
        <v>9521</v>
      </c>
    </row>
    <row r="2151" ht="15.75" spans="1:1">
      <c r="A2151" s="3" t="s">
        <v>9525</v>
      </c>
    </row>
    <row r="2152" ht="15.75" spans="1:1">
      <c r="A2152" s="3" t="s">
        <v>9529</v>
      </c>
    </row>
    <row r="2153" ht="15.75" spans="1:1">
      <c r="A2153" s="3" t="s">
        <v>9533</v>
      </c>
    </row>
    <row r="2154" ht="15.75" spans="1:1">
      <c r="A2154" s="3" t="s">
        <v>9537</v>
      </c>
    </row>
    <row r="2155" ht="15.75" spans="1:1">
      <c r="A2155" s="3" t="s">
        <v>9541</v>
      </c>
    </row>
    <row r="2156" ht="15.75" spans="1:1">
      <c r="A2156" s="3" t="s">
        <v>9545</v>
      </c>
    </row>
    <row r="2157" ht="15.75" spans="1:1">
      <c r="A2157" s="3" t="s">
        <v>9549</v>
      </c>
    </row>
    <row r="2158" ht="15.75" spans="1:1">
      <c r="A2158" s="3" t="s">
        <v>9553</v>
      </c>
    </row>
    <row r="2159" ht="15.75" spans="1:1">
      <c r="A2159" s="3" t="s">
        <v>9557</v>
      </c>
    </row>
    <row r="2160" ht="15.75" spans="1:1">
      <c r="A2160" s="3" t="s">
        <v>9561</v>
      </c>
    </row>
    <row r="2161" ht="15.75" spans="1:1">
      <c r="A2161" s="3" t="s">
        <v>9565</v>
      </c>
    </row>
    <row r="2162" ht="15.75" spans="1:1">
      <c r="A2162" s="3" t="s">
        <v>9569</v>
      </c>
    </row>
    <row r="2163" ht="15.75" spans="1:1">
      <c r="A2163" s="3" t="s">
        <v>9573</v>
      </c>
    </row>
    <row r="2164" ht="15.75" spans="1:1">
      <c r="A2164" s="3" t="s">
        <v>9577</v>
      </c>
    </row>
    <row r="2165" ht="15.75" spans="1:1">
      <c r="A2165" s="3" t="s">
        <v>9581</v>
      </c>
    </row>
    <row r="2166" ht="15.75" spans="1:1">
      <c r="A2166" s="3" t="s">
        <v>9585</v>
      </c>
    </row>
    <row r="2167" ht="15.75" spans="1:1">
      <c r="A2167" s="3" t="s">
        <v>9589</v>
      </c>
    </row>
    <row r="2168" ht="15.75" spans="1:1">
      <c r="A2168" s="3" t="s">
        <v>9593</v>
      </c>
    </row>
    <row r="2169" ht="15.75" spans="1:1">
      <c r="A2169" s="3" t="s">
        <v>9597</v>
      </c>
    </row>
    <row r="2170" ht="15.75" spans="1:1">
      <c r="A2170" s="3" t="s">
        <v>9601</v>
      </c>
    </row>
    <row r="2171" ht="15.75" spans="1:1">
      <c r="A2171" s="3" t="s">
        <v>9605</v>
      </c>
    </row>
    <row r="2172" ht="15.75" spans="1:1">
      <c r="A2172" s="3" t="s">
        <v>9609</v>
      </c>
    </row>
    <row r="2173" ht="15.75" spans="1:1">
      <c r="A2173" s="3" t="s">
        <v>9613</v>
      </c>
    </row>
    <row r="2174" ht="15.75" spans="1:1">
      <c r="A2174" s="3" t="s">
        <v>9617</v>
      </c>
    </row>
    <row r="2175" ht="15.75" spans="1:1">
      <c r="A2175" s="3" t="s">
        <v>9621</v>
      </c>
    </row>
    <row r="2176" ht="15.75" spans="1:1">
      <c r="A2176" s="3" t="s">
        <v>9625</v>
      </c>
    </row>
    <row r="2177" ht="15.75" spans="1:1">
      <c r="A2177" s="3" t="s">
        <v>9629</v>
      </c>
    </row>
    <row r="2178" ht="15.75" spans="1:1">
      <c r="A2178" s="3" t="s">
        <v>9633</v>
      </c>
    </row>
    <row r="2179" ht="15.75" spans="1:1">
      <c r="A2179" s="3" t="s">
        <v>9637</v>
      </c>
    </row>
    <row r="2180" ht="15.75" spans="1:1">
      <c r="A2180" s="3" t="s">
        <v>9641</v>
      </c>
    </row>
    <row r="2181" ht="15.75" spans="1:1">
      <c r="A2181" s="3" t="s">
        <v>9645</v>
      </c>
    </row>
    <row r="2182" ht="15.75" spans="1:1">
      <c r="A2182" s="3" t="s">
        <v>9649</v>
      </c>
    </row>
    <row r="2183" ht="15.75" spans="1:1">
      <c r="A2183" s="3" t="s">
        <v>9653</v>
      </c>
    </row>
    <row r="2184" ht="15.75" spans="1:1">
      <c r="A2184" s="3" t="s">
        <v>9657</v>
      </c>
    </row>
    <row r="2185" ht="15.75" spans="1:1">
      <c r="A2185" s="3" t="s">
        <v>9661</v>
      </c>
    </row>
    <row r="2186" ht="15.75" spans="1:1">
      <c r="A2186" s="3" t="s">
        <v>9665</v>
      </c>
    </row>
    <row r="2187" ht="15.75" spans="1:1">
      <c r="A2187" s="3" t="s">
        <v>9669</v>
      </c>
    </row>
    <row r="2188" ht="15.75" spans="1:1">
      <c r="A2188" s="3" t="s">
        <v>9673</v>
      </c>
    </row>
    <row r="2189" ht="15.75" spans="1:1">
      <c r="A2189" s="3" t="s">
        <v>9677</v>
      </c>
    </row>
    <row r="2190" ht="15.75" spans="1:1">
      <c r="A2190" s="3" t="s">
        <v>9681</v>
      </c>
    </row>
    <row r="2191" ht="15.75" spans="1:1">
      <c r="A2191" s="3" t="s">
        <v>9685</v>
      </c>
    </row>
    <row r="2192" ht="15.75" spans="1:1">
      <c r="A2192" s="3" t="s">
        <v>9689</v>
      </c>
    </row>
    <row r="2193" ht="15.75" spans="1:1">
      <c r="A2193" s="3" t="s">
        <v>9693</v>
      </c>
    </row>
    <row r="2194" ht="15.75" spans="1:1">
      <c r="A2194" s="3" t="s">
        <v>9697</v>
      </c>
    </row>
    <row r="2195" ht="15.75" spans="1:1">
      <c r="A2195" s="3" t="s">
        <v>9701</v>
      </c>
    </row>
    <row r="2196" ht="15.75" spans="1:1">
      <c r="A2196" s="3" t="s">
        <v>9705</v>
      </c>
    </row>
    <row r="2197" ht="15.75" spans="1:1">
      <c r="A2197" s="3" t="s">
        <v>9709</v>
      </c>
    </row>
    <row r="2198" ht="15.75" spans="1:1">
      <c r="A2198" s="3" t="s">
        <v>9713</v>
      </c>
    </row>
    <row r="2199" ht="15.75" spans="1:1">
      <c r="A2199" s="3" t="s">
        <v>9717</v>
      </c>
    </row>
    <row r="2200" ht="15.75" spans="1:1">
      <c r="A2200" s="3" t="s">
        <v>9721</v>
      </c>
    </row>
    <row r="2201" ht="15.75" spans="1:1">
      <c r="A2201" s="3" t="s">
        <v>9725</v>
      </c>
    </row>
    <row r="2202" ht="15.75" spans="1:1">
      <c r="A2202" s="3" t="s">
        <v>9729</v>
      </c>
    </row>
    <row r="2203" ht="15.75" spans="1:1">
      <c r="A2203" s="3" t="s">
        <v>9733</v>
      </c>
    </row>
    <row r="2204" ht="15.75" spans="1:1">
      <c r="A2204" s="3" t="s">
        <v>9737</v>
      </c>
    </row>
    <row r="2205" ht="15.75" spans="1:1">
      <c r="A2205" s="3" t="s">
        <v>9741</v>
      </c>
    </row>
    <row r="2206" ht="15.75" spans="1:1">
      <c r="A2206" s="3" t="s">
        <v>9745</v>
      </c>
    </row>
    <row r="2207" ht="15.75" spans="1:1">
      <c r="A2207" s="3" t="s">
        <v>9749</v>
      </c>
    </row>
    <row r="2208" ht="15.75" spans="1:1">
      <c r="A2208" s="3" t="s">
        <v>9753</v>
      </c>
    </row>
    <row r="2209" ht="15.75" spans="1:1">
      <c r="A2209" s="3" t="s">
        <v>9757</v>
      </c>
    </row>
    <row r="2210" ht="15.75" spans="1:1">
      <c r="A2210" s="3" t="s">
        <v>9761</v>
      </c>
    </row>
    <row r="2211" ht="15.75" spans="1:1">
      <c r="A2211" s="3" t="s">
        <v>9765</v>
      </c>
    </row>
    <row r="2212" ht="15.75" spans="1:1">
      <c r="A2212" s="3" t="s">
        <v>9769</v>
      </c>
    </row>
    <row r="2213" ht="15.75" spans="1:1">
      <c r="A2213" s="3" t="s">
        <v>9773</v>
      </c>
    </row>
    <row r="2214" ht="15.75" spans="1:1">
      <c r="A2214" s="3" t="s">
        <v>9777</v>
      </c>
    </row>
    <row r="2215" ht="15.75" spans="1:1">
      <c r="A2215" s="3" t="s">
        <v>9781</v>
      </c>
    </row>
    <row r="2216" ht="15.75" spans="1:1">
      <c r="A2216" s="3" t="s">
        <v>9785</v>
      </c>
    </row>
    <row r="2217" ht="15.75" spans="1:1">
      <c r="A2217" s="3" t="s">
        <v>9789</v>
      </c>
    </row>
    <row r="2218" ht="15.75" spans="1:1">
      <c r="A2218" s="3" t="s">
        <v>9793</v>
      </c>
    </row>
    <row r="2219" ht="15.75" spans="1:1">
      <c r="A2219" s="3" t="s">
        <v>9797</v>
      </c>
    </row>
    <row r="2220" ht="15.75" spans="1:1">
      <c r="A2220" s="3" t="s">
        <v>9801</v>
      </c>
    </row>
    <row r="2221" ht="15.75" spans="1:1">
      <c r="A2221" s="3" t="s">
        <v>9805</v>
      </c>
    </row>
    <row r="2222" ht="15.75" spans="1:1">
      <c r="A2222" s="3" t="s">
        <v>9809</v>
      </c>
    </row>
    <row r="2223" ht="15.75" spans="1:1">
      <c r="A2223" s="3" t="s">
        <v>9813</v>
      </c>
    </row>
    <row r="2224" ht="15.75" spans="1:1">
      <c r="A2224" s="3" t="s">
        <v>9817</v>
      </c>
    </row>
    <row r="2225" ht="15.75" spans="1:1">
      <c r="A2225" s="3" t="s">
        <v>9821</v>
      </c>
    </row>
    <row r="2226" ht="15.75" spans="1:1">
      <c r="A2226" s="3" t="s">
        <v>9825</v>
      </c>
    </row>
    <row r="2227" ht="15.75" spans="1:1">
      <c r="A2227" s="3" t="s">
        <v>9829</v>
      </c>
    </row>
    <row r="2228" ht="15.75" spans="1:1">
      <c r="A2228" s="3" t="s">
        <v>9833</v>
      </c>
    </row>
    <row r="2229" ht="15.75" spans="1:1">
      <c r="A2229" s="3" t="s">
        <v>9837</v>
      </c>
    </row>
    <row r="2230" ht="15.75" spans="1:1">
      <c r="A2230" s="3" t="s">
        <v>9841</v>
      </c>
    </row>
    <row r="2231" ht="15.75" spans="1:1">
      <c r="A2231" s="3" t="s">
        <v>9845</v>
      </c>
    </row>
    <row r="2232" ht="15.75" spans="1:1">
      <c r="A2232" s="3" t="s">
        <v>9849</v>
      </c>
    </row>
    <row r="2233" ht="15.75" spans="1:1">
      <c r="A2233" s="3" t="s">
        <v>9853</v>
      </c>
    </row>
    <row r="2234" ht="15.75" spans="1:1">
      <c r="A2234" s="3" t="s">
        <v>9857</v>
      </c>
    </row>
    <row r="2235" ht="15.75" spans="1:1">
      <c r="A2235" s="3" t="s">
        <v>9861</v>
      </c>
    </row>
    <row r="2236" ht="15.75" spans="1:1">
      <c r="A2236" s="3" t="s">
        <v>9865</v>
      </c>
    </row>
    <row r="2237" ht="15.75" spans="1:1">
      <c r="A2237" s="3" t="s">
        <v>9869</v>
      </c>
    </row>
    <row r="2238" ht="15.75" spans="1:1">
      <c r="A2238" s="3" t="s">
        <v>9873</v>
      </c>
    </row>
    <row r="2239" ht="15.75" spans="1:1">
      <c r="A2239" s="3" t="s">
        <v>9877</v>
      </c>
    </row>
    <row r="2240" ht="15.75" spans="1:1">
      <c r="A2240" s="3" t="s">
        <v>9881</v>
      </c>
    </row>
    <row r="2241" ht="15.75" spans="1:1">
      <c r="A2241" s="3" t="s">
        <v>9885</v>
      </c>
    </row>
    <row r="2242" ht="15.75" spans="1:1">
      <c r="A2242" s="3" t="s">
        <v>9889</v>
      </c>
    </row>
    <row r="2243" ht="15.75" spans="1:1">
      <c r="A2243" s="3" t="s">
        <v>605</v>
      </c>
    </row>
    <row r="2244" ht="15.75" spans="1:1">
      <c r="A2244" s="3" t="s">
        <v>9893</v>
      </c>
    </row>
    <row r="2245" ht="15.75" spans="1:1">
      <c r="A2245" s="3" t="s">
        <v>9897</v>
      </c>
    </row>
    <row r="2246" ht="15.75" spans="1:1">
      <c r="A2246" s="3" t="s">
        <v>9901</v>
      </c>
    </row>
    <row r="2247" ht="15.75" spans="1:1">
      <c r="A2247" s="3" t="s">
        <v>9905</v>
      </c>
    </row>
    <row r="2248" ht="15.75" spans="1:1">
      <c r="A2248" s="3" t="s">
        <v>9909</v>
      </c>
    </row>
    <row r="2249" ht="15.75" spans="1:1">
      <c r="A2249" s="3" t="s">
        <v>9913</v>
      </c>
    </row>
    <row r="2250" ht="15.75" spans="1:1">
      <c r="A2250" s="3" t="s">
        <v>9917</v>
      </c>
    </row>
    <row r="2251" ht="15.75" spans="1:1">
      <c r="A2251" s="3" t="s">
        <v>9921</v>
      </c>
    </row>
    <row r="2252" ht="15.75" spans="1:1">
      <c r="A2252" s="3" t="s">
        <v>9925</v>
      </c>
    </row>
    <row r="2253" ht="15.75" spans="1:1">
      <c r="A2253" s="3" t="s">
        <v>9929</v>
      </c>
    </row>
    <row r="2254" ht="15.75" spans="1:1">
      <c r="A2254" s="3" t="s">
        <v>9933</v>
      </c>
    </row>
    <row r="2255" ht="15.75" spans="1:1">
      <c r="A2255" s="3" t="s">
        <v>9937</v>
      </c>
    </row>
    <row r="2256" ht="15.75" spans="1:1">
      <c r="A2256" s="3" t="s">
        <v>9941</v>
      </c>
    </row>
    <row r="2257" ht="15.75" spans="1:1">
      <c r="A2257" s="3" t="s">
        <v>9945</v>
      </c>
    </row>
    <row r="2258" ht="15.75" spans="1:1">
      <c r="A2258" s="3" t="s">
        <v>9949</v>
      </c>
    </row>
    <row r="2259" ht="15.75" spans="1:1">
      <c r="A2259" s="3" t="s">
        <v>9953</v>
      </c>
    </row>
    <row r="2260" ht="15.75" spans="1:1">
      <c r="A2260" s="3" t="s">
        <v>9957</v>
      </c>
    </row>
    <row r="2261" ht="15.75" spans="1:1">
      <c r="A2261" s="3" t="s">
        <v>9961</v>
      </c>
    </row>
    <row r="2262" ht="15.75" spans="1:1">
      <c r="A2262" s="3" t="s">
        <v>9965</v>
      </c>
    </row>
    <row r="2263" ht="15.75" spans="1:1">
      <c r="A2263" s="3" t="s">
        <v>9969</v>
      </c>
    </row>
    <row r="2264" ht="15.75" spans="1:1">
      <c r="A2264" s="3" t="s">
        <v>9973</v>
      </c>
    </row>
    <row r="2265" ht="15.75" spans="1:1">
      <c r="A2265" s="3" t="s">
        <v>412</v>
      </c>
    </row>
    <row r="2266" ht="15.75" spans="1:1">
      <c r="A2266" s="3" t="s">
        <v>9980</v>
      </c>
    </row>
    <row r="2267" ht="15.75" spans="1:1">
      <c r="A2267" s="3" t="s">
        <v>310</v>
      </c>
    </row>
    <row r="2268" ht="15.75" spans="1:1">
      <c r="A2268" s="3" t="s">
        <v>9987</v>
      </c>
    </row>
    <row r="2269" ht="15.75" spans="1:1">
      <c r="A2269" s="3" t="s">
        <v>9991</v>
      </c>
    </row>
    <row r="2270" ht="15.75" spans="1:1">
      <c r="A2270" s="3" t="s">
        <v>9995</v>
      </c>
    </row>
    <row r="2271" ht="15.75" spans="1:1">
      <c r="A2271" s="3" t="s">
        <v>9999</v>
      </c>
    </row>
    <row r="2272" ht="15.75" spans="1:1">
      <c r="A2272" s="3" t="s">
        <v>10003</v>
      </c>
    </row>
    <row r="2273" ht="15.75" spans="1:1">
      <c r="A2273" s="3" t="s">
        <v>10007</v>
      </c>
    </row>
    <row r="2274" ht="15.75" spans="1:1">
      <c r="A2274" s="3" t="s">
        <v>10011</v>
      </c>
    </row>
    <row r="2275" ht="15.75" spans="1:1">
      <c r="A2275" s="3" t="s">
        <v>10015</v>
      </c>
    </row>
    <row r="2276" ht="15.75" spans="1:1">
      <c r="A2276" s="3" t="s">
        <v>10019</v>
      </c>
    </row>
    <row r="2277" ht="15.75" spans="1:1">
      <c r="A2277" s="3" t="s">
        <v>10023</v>
      </c>
    </row>
    <row r="2278" ht="15.75" spans="1:1">
      <c r="A2278" s="3" t="s">
        <v>10027</v>
      </c>
    </row>
    <row r="2279" ht="15.75" spans="1:1">
      <c r="A2279" s="3" t="s">
        <v>10031</v>
      </c>
    </row>
    <row r="2280" ht="15.75" spans="1:1">
      <c r="A2280" s="3" t="s">
        <v>10035</v>
      </c>
    </row>
    <row r="2281" ht="15.75" spans="1:1">
      <c r="A2281" s="3" t="s">
        <v>10039</v>
      </c>
    </row>
    <row r="2282" ht="15.75" spans="1:1">
      <c r="A2282" s="3" t="s">
        <v>10043</v>
      </c>
    </row>
    <row r="2283" ht="15.75" spans="1:1">
      <c r="A2283" s="3" t="s">
        <v>10047</v>
      </c>
    </row>
    <row r="2284" ht="15.75" spans="1:1">
      <c r="A2284" s="3" t="s">
        <v>10051</v>
      </c>
    </row>
    <row r="2285" ht="15.75" spans="1:1">
      <c r="A2285" s="3" t="s">
        <v>10055</v>
      </c>
    </row>
    <row r="2286" ht="15.75" spans="1:1">
      <c r="A2286" s="3" t="s">
        <v>10059</v>
      </c>
    </row>
    <row r="2287" ht="15.75" spans="1:1">
      <c r="A2287" s="3" t="s">
        <v>10063</v>
      </c>
    </row>
    <row r="2288" ht="15.75" spans="1:1">
      <c r="A2288" s="3" t="s">
        <v>10067</v>
      </c>
    </row>
    <row r="2289" ht="15.75" spans="1:1">
      <c r="A2289" s="3" t="s">
        <v>10071</v>
      </c>
    </row>
    <row r="2290" ht="15.75" spans="1:1">
      <c r="A2290" s="3" t="s">
        <v>10075</v>
      </c>
    </row>
    <row r="2291" ht="15.75" spans="1:1">
      <c r="A2291" s="3" t="s">
        <v>10079</v>
      </c>
    </row>
    <row r="2292" ht="15.75" spans="1:1">
      <c r="A2292" s="3" t="s">
        <v>10083</v>
      </c>
    </row>
    <row r="2293" ht="15.75" spans="1:1">
      <c r="A2293" s="3" t="s">
        <v>10087</v>
      </c>
    </row>
    <row r="2294" ht="15.75" spans="1:1">
      <c r="A2294" s="3" t="s">
        <v>10091</v>
      </c>
    </row>
    <row r="2295" ht="15.75" spans="1:1">
      <c r="A2295" s="3" t="s">
        <v>10095</v>
      </c>
    </row>
    <row r="2296" ht="15.75" spans="1:1">
      <c r="A2296" s="3" t="s">
        <v>300</v>
      </c>
    </row>
    <row r="2297" ht="15.75" spans="1:1">
      <c r="A2297" s="3" t="s">
        <v>10102</v>
      </c>
    </row>
    <row r="2298" ht="15.75" spans="1:1">
      <c r="A2298" s="3" t="s">
        <v>10106</v>
      </c>
    </row>
    <row r="2299" ht="15.75" spans="1:1">
      <c r="A2299" s="3" t="s">
        <v>10110</v>
      </c>
    </row>
    <row r="2300" ht="15.75" spans="1:1">
      <c r="A2300" s="3" t="s">
        <v>10114</v>
      </c>
    </row>
    <row r="2301" ht="15.75" spans="1:1">
      <c r="A2301" s="3" t="s">
        <v>10118</v>
      </c>
    </row>
    <row r="2302" ht="15.75" spans="1:1">
      <c r="A2302" s="3" t="s">
        <v>10122</v>
      </c>
    </row>
    <row r="2303" ht="15.75" spans="1:1">
      <c r="A2303" s="3" t="s">
        <v>10126</v>
      </c>
    </row>
    <row r="2304" ht="15.75" spans="1:1">
      <c r="A2304" s="3" t="s">
        <v>10130</v>
      </c>
    </row>
    <row r="2305" ht="15.75" spans="1:1">
      <c r="A2305" s="3" t="s">
        <v>10134</v>
      </c>
    </row>
    <row r="2306" ht="15.75" spans="1:1">
      <c r="A2306" s="3" t="s">
        <v>10138</v>
      </c>
    </row>
    <row r="2307" ht="15.75" spans="1:1">
      <c r="A2307" s="3" t="s">
        <v>10142</v>
      </c>
    </row>
    <row r="2308" ht="15.75" spans="1:1">
      <c r="A2308" s="3" t="s">
        <v>10146</v>
      </c>
    </row>
    <row r="2309" ht="15.75" spans="1:1">
      <c r="A2309" s="3" t="s">
        <v>10150</v>
      </c>
    </row>
    <row r="2310" ht="15.75" spans="1:1">
      <c r="A2310" s="3" t="s">
        <v>10154</v>
      </c>
    </row>
    <row r="2311" ht="15.75" spans="1:1">
      <c r="A2311" s="3" t="s">
        <v>10158</v>
      </c>
    </row>
    <row r="2312" ht="15.75" spans="1:1">
      <c r="A2312" s="3" t="s">
        <v>10162</v>
      </c>
    </row>
    <row r="2313" ht="15.75" spans="1:1">
      <c r="A2313" s="3" t="s">
        <v>10166</v>
      </c>
    </row>
    <row r="2314" ht="15.75" spans="1:1">
      <c r="A2314" s="3" t="s">
        <v>10170</v>
      </c>
    </row>
    <row r="2315" ht="15.75" spans="1:1">
      <c r="A2315" s="3" t="s">
        <v>10174</v>
      </c>
    </row>
    <row r="2316" ht="15.75" spans="1:1">
      <c r="A2316" s="3" t="s">
        <v>10178</v>
      </c>
    </row>
    <row r="2317" ht="15.75" spans="1:1">
      <c r="A2317" s="3" t="s">
        <v>10182</v>
      </c>
    </row>
    <row r="2318" ht="15.75" spans="1:1">
      <c r="A2318" s="3" t="s">
        <v>10186</v>
      </c>
    </row>
    <row r="2319" ht="15.75" spans="1:1">
      <c r="A2319" s="3" t="s">
        <v>10190</v>
      </c>
    </row>
    <row r="2320" ht="15.75" spans="1:1">
      <c r="A2320" s="3" t="s">
        <v>10194</v>
      </c>
    </row>
    <row r="2321" ht="15.75" spans="1:1">
      <c r="A2321" s="3" t="s">
        <v>10198</v>
      </c>
    </row>
    <row r="2322" ht="15.75" spans="1:1">
      <c r="A2322" s="3" t="s">
        <v>10202</v>
      </c>
    </row>
    <row r="2323" ht="15.75" spans="1:1">
      <c r="A2323" s="3" t="s">
        <v>10206</v>
      </c>
    </row>
    <row r="2324" ht="15.75" spans="1:1">
      <c r="A2324" s="3" t="s">
        <v>10210</v>
      </c>
    </row>
    <row r="2325" ht="15.75" spans="1:1">
      <c r="A2325" s="3" t="s">
        <v>10214</v>
      </c>
    </row>
    <row r="2326" ht="15.75" spans="1:1">
      <c r="A2326" s="3" t="s">
        <v>10218</v>
      </c>
    </row>
    <row r="2327" ht="15.75" spans="1:1">
      <c r="A2327" s="3" t="s">
        <v>10222</v>
      </c>
    </row>
    <row r="2328" ht="15.75" spans="1:1">
      <c r="A2328" s="3" t="s">
        <v>10226</v>
      </c>
    </row>
    <row r="2329" ht="15.75" spans="1:1">
      <c r="A2329" s="3" t="s">
        <v>10230</v>
      </c>
    </row>
    <row r="2330" ht="15.75" spans="1:1">
      <c r="A2330" s="3" t="s">
        <v>10234</v>
      </c>
    </row>
    <row r="2331" ht="15.75" spans="1:1">
      <c r="A2331" s="3" t="s">
        <v>10238</v>
      </c>
    </row>
    <row r="2332" ht="15.75" spans="1:1">
      <c r="A2332" s="3" t="s">
        <v>10242</v>
      </c>
    </row>
    <row r="2333" ht="15.75" spans="1:1">
      <c r="A2333" s="3" t="s">
        <v>10246</v>
      </c>
    </row>
    <row r="2334" ht="15.75" spans="1:1">
      <c r="A2334" s="3" t="s">
        <v>10250</v>
      </c>
    </row>
    <row r="2335" ht="15.75" spans="1:1">
      <c r="A2335" s="3" t="s">
        <v>10254</v>
      </c>
    </row>
    <row r="2336" ht="15.75" spans="1:1">
      <c r="A2336" s="3" t="s">
        <v>10258</v>
      </c>
    </row>
    <row r="2337" ht="15.75" spans="1:1">
      <c r="A2337" s="3" t="s">
        <v>10262</v>
      </c>
    </row>
    <row r="2338" ht="15.75" spans="1:1">
      <c r="A2338" s="3" t="s">
        <v>10266</v>
      </c>
    </row>
    <row r="2339" ht="15.75" spans="1:1">
      <c r="A2339" s="3" t="s">
        <v>10270</v>
      </c>
    </row>
    <row r="2340" ht="15.75" spans="1:1">
      <c r="A2340" s="3" t="s">
        <v>10274</v>
      </c>
    </row>
    <row r="2341" ht="15.75" spans="1:1">
      <c r="A2341" s="3" t="s">
        <v>10278</v>
      </c>
    </row>
    <row r="2342" ht="15.75" spans="1:1">
      <c r="A2342" s="3" t="s">
        <v>10282</v>
      </c>
    </row>
    <row r="2343" ht="15.75" spans="1:1">
      <c r="A2343" s="3" t="s">
        <v>10286</v>
      </c>
    </row>
    <row r="2344" ht="15.75" spans="1:1">
      <c r="A2344" s="3" t="s">
        <v>10290</v>
      </c>
    </row>
    <row r="2345" ht="15.75" spans="1:1">
      <c r="A2345" s="3" t="s">
        <v>10294</v>
      </c>
    </row>
    <row r="2346" ht="15.75" spans="1:1">
      <c r="A2346" s="3" t="s">
        <v>10298</v>
      </c>
    </row>
    <row r="2347" ht="15.75" spans="1:1">
      <c r="A2347" s="3" t="s">
        <v>10302</v>
      </c>
    </row>
    <row r="2348" ht="15.75" spans="1:1">
      <c r="A2348" s="3" t="s">
        <v>10306</v>
      </c>
    </row>
    <row r="2349" ht="15.75" spans="1:1">
      <c r="A2349" s="3" t="s">
        <v>10310</v>
      </c>
    </row>
    <row r="2350" ht="15.75" spans="1:1">
      <c r="A2350" s="3" t="s">
        <v>10314</v>
      </c>
    </row>
    <row r="2351" ht="15.75" spans="1:1">
      <c r="A2351" s="3" t="s">
        <v>10318</v>
      </c>
    </row>
    <row r="2352" ht="15.75" spans="1:1">
      <c r="A2352" s="3" t="s">
        <v>303</v>
      </c>
    </row>
    <row r="2353" ht="15.75" spans="1:1">
      <c r="A2353" s="3" t="s">
        <v>10325</v>
      </c>
    </row>
    <row r="2354" ht="15.75" spans="1:1">
      <c r="A2354" s="3" t="s">
        <v>10329</v>
      </c>
    </row>
    <row r="2355" ht="15.75" spans="1:1">
      <c r="A2355" s="3" t="s">
        <v>10333</v>
      </c>
    </row>
    <row r="2356" ht="15.75" spans="1:1">
      <c r="A2356" s="3" t="s">
        <v>10337</v>
      </c>
    </row>
    <row r="2357" ht="15.75" spans="1:1">
      <c r="A2357" s="3" t="s">
        <v>10341</v>
      </c>
    </row>
    <row r="2358" ht="15.75" spans="1:1">
      <c r="A2358" s="3" t="s">
        <v>10345</v>
      </c>
    </row>
    <row r="2359" ht="15.75" spans="1:1">
      <c r="A2359" s="3" t="s">
        <v>10349</v>
      </c>
    </row>
    <row r="2360" ht="15.75" spans="1:1">
      <c r="A2360" s="3" t="s">
        <v>10353</v>
      </c>
    </row>
    <row r="2361" ht="15.75" spans="1:1">
      <c r="A2361" s="3" t="s">
        <v>10357</v>
      </c>
    </row>
    <row r="2362" ht="15.75" spans="1:1">
      <c r="A2362" s="3" t="s">
        <v>405</v>
      </c>
    </row>
    <row r="2363" ht="15.75" spans="1:1">
      <c r="A2363" s="3" t="s">
        <v>10364</v>
      </c>
    </row>
    <row r="2364" ht="15.75" spans="1:1">
      <c r="A2364" s="3" t="s">
        <v>10368</v>
      </c>
    </row>
    <row r="2365" ht="15.75" spans="1:1">
      <c r="A2365" s="3" t="s">
        <v>10372</v>
      </c>
    </row>
    <row r="2366" ht="15.75" spans="1:1">
      <c r="A2366" s="3" t="s">
        <v>10376</v>
      </c>
    </row>
    <row r="2367" ht="15.75" spans="1:1">
      <c r="A2367" s="3" t="s">
        <v>10380</v>
      </c>
    </row>
    <row r="2368" ht="15.75" spans="1:1">
      <c r="A2368" s="3" t="s">
        <v>10384</v>
      </c>
    </row>
    <row r="2369" ht="15.75" spans="1:1">
      <c r="A2369" s="3" t="s">
        <v>10388</v>
      </c>
    </row>
    <row r="2370" ht="15.75" spans="1:1">
      <c r="A2370" s="3" t="s">
        <v>10392</v>
      </c>
    </row>
    <row r="2371" ht="15.75" spans="1:1">
      <c r="A2371" s="3" t="s">
        <v>10396</v>
      </c>
    </row>
    <row r="2372" ht="15.75" spans="1:1">
      <c r="A2372" s="3" t="s">
        <v>10400</v>
      </c>
    </row>
    <row r="2373" ht="15.75" spans="1:1">
      <c r="A2373" s="3" t="s">
        <v>519</v>
      </c>
    </row>
    <row r="2374" ht="15.75" spans="1:1">
      <c r="A2374" s="3" t="s">
        <v>10404</v>
      </c>
    </row>
    <row r="2375" ht="15.75" spans="1:1">
      <c r="A2375" s="3" t="s">
        <v>10408</v>
      </c>
    </row>
    <row r="2376" ht="15.75" spans="1:1">
      <c r="A2376" s="3" t="s">
        <v>10412</v>
      </c>
    </row>
    <row r="2377" ht="15.75" spans="1:1">
      <c r="A2377" s="3" t="s">
        <v>10416</v>
      </c>
    </row>
    <row r="2378" ht="15.75" spans="1:1">
      <c r="A2378" s="3" t="s">
        <v>10420</v>
      </c>
    </row>
    <row r="2379" ht="15.75" spans="1:1">
      <c r="A2379" s="3" t="s">
        <v>10424</v>
      </c>
    </row>
    <row r="2380" ht="15.75" spans="1:1">
      <c r="A2380" s="3" t="s">
        <v>10428</v>
      </c>
    </row>
    <row r="2381" ht="15.75" spans="1:1">
      <c r="A2381" s="3" t="s">
        <v>10432</v>
      </c>
    </row>
    <row r="2382" ht="15.75" spans="1:1">
      <c r="A2382" s="3" t="s">
        <v>10436</v>
      </c>
    </row>
    <row r="2383" ht="15.75" spans="1:1">
      <c r="A2383" s="3" t="s">
        <v>10440</v>
      </c>
    </row>
    <row r="2384" ht="15.75" spans="1:1">
      <c r="A2384" s="3" t="s">
        <v>10444</v>
      </c>
    </row>
    <row r="2385" ht="15.75" spans="1:1">
      <c r="A2385" s="3" t="s">
        <v>10448</v>
      </c>
    </row>
    <row r="2386" ht="15.75" spans="1:1">
      <c r="A2386" s="3" t="s">
        <v>10452</v>
      </c>
    </row>
    <row r="2387" ht="15.75" spans="1:1">
      <c r="A2387" s="3" t="s">
        <v>10456</v>
      </c>
    </row>
    <row r="2388" ht="15.75" spans="1:1">
      <c r="A2388" s="3" t="s">
        <v>10460</v>
      </c>
    </row>
    <row r="2389" ht="15.75" spans="1:1">
      <c r="A2389" s="3" t="s">
        <v>10464</v>
      </c>
    </row>
    <row r="2390" ht="15.75" spans="1:1">
      <c r="A2390" s="3" t="s">
        <v>299</v>
      </c>
    </row>
    <row r="2391" ht="15.75" spans="1:1">
      <c r="A2391" s="3" t="s">
        <v>10471</v>
      </c>
    </row>
    <row r="2392" ht="15.75" spans="1:1">
      <c r="A2392" s="3" t="s">
        <v>10475</v>
      </c>
    </row>
    <row r="2393" ht="15.75" spans="1:1">
      <c r="A2393" s="3" t="s">
        <v>10479</v>
      </c>
    </row>
    <row r="2394" ht="15.75" spans="1:1">
      <c r="A2394" s="3" t="s">
        <v>10483</v>
      </c>
    </row>
    <row r="2395" ht="15.75" spans="1:1">
      <c r="A2395" s="3" t="s">
        <v>10487</v>
      </c>
    </row>
    <row r="2396" ht="15.75" spans="1:1">
      <c r="A2396" s="3" t="s">
        <v>10491</v>
      </c>
    </row>
    <row r="2397" ht="15.75" spans="1:1">
      <c r="A2397" s="3" t="s">
        <v>10495</v>
      </c>
    </row>
    <row r="2398" ht="15.75" spans="1:1">
      <c r="A2398" s="3" t="s">
        <v>10499</v>
      </c>
    </row>
    <row r="2399" ht="15.75" spans="1:1">
      <c r="A2399" s="3" t="s">
        <v>10503</v>
      </c>
    </row>
    <row r="2400" ht="15.75" spans="1:1">
      <c r="A2400" s="3" t="s">
        <v>10507</v>
      </c>
    </row>
    <row r="2401" ht="15.75" spans="1:1">
      <c r="A2401" s="3" t="s">
        <v>10511</v>
      </c>
    </row>
    <row r="2402" ht="15.75" spans="1:1">
      <c r="A2402" s="3" t="s">
        <v>10515</v>
      </c>
    </row>
    <row r="2403" ht="15.75" spans="1:1">
      <c r="A2403" s="3" t="s">
        <v>10519</v>
      </c>
    </row>
    <row r="2404" ht="15.75" spans="1:1">
      <c r="A2404" s="3" t="s">
        <v>10523</v>
      </c>
    </row>
    <row r="2405" ht="15.75" spans="1:1">
      <c r="A2405" s="3" t="s">
        <v>10527</v>
      </c>
    </row>
    <row r="2406" ht="15.75" spans="1:1">
      <c r="A2406" s="3" t="s">
        <v>10531</v>
      </c>
    </row>
    <row r="2407" ht="15.75" spans="1:1">
      <c r="A2407" s="3" t="s">
        <v>10535</v>
      </c>
    </row>
    <row r="2408" ht="15.75" spans="1:1">
      <c r="A2408" s="3" t="s">
        <v>10539</v>
      </c>
    </row>
    <row r="2409" ht="15.75" spans="1:1">
      <c r="A2409" s="3" t="s">
        <v>10543</v>
      </c>
    </row>
    <row r="2410" ht="15.75" spans="1:1">
      <c r="A2410" s="3" t="s">
        <v>10547</v>
      </c>
    </row>
    <row r="2411" ht="15.75" spans="1:1">
      <c r="A2411" s="3" t="s">
        <v>10551</v>
      </c>
    </row>
    <row r="2412" ht="15.75" spans="1:1">
      <c r="A2412" s="3" t="s">
        <v>10555</v>
      </c>
    </row>
    <row r="2413" ht="15.75" spans="1:1">
      <c r="A2413" s="3" t="s">
        <v>10559</v>
      </c>
    </row>
    <row r="2414" ht="15.75" spans="1:1">
      <c r="A2414" s="3" t="s">
        <v>10563</v>
      </c>
    </row>
    <row r="2415" ht="15.75" spans="1:1">
      <c r="A2415" s="3" t="s">
        <v>291</v>
      </c>
    </row>
    <row r="2416" ht="15.75" spans="1:1">
      <c r="A2416" s="3" t="s">
        <v>10570</v>
      </c>
    </row>
    <row r="2417" ht="15.75" spans="1:1">
      <c r="A2417" s="3" t="s">
        <v>10574</v>
      </c>
    </row>
    <row r="2418" ht="15.75" spans="1:1">
      <c r="A2418" s="3" t="s">
        <v>10578</v>
      </c>
    </row>
    <row r="2419" ht="15.75" spans="1:1">
      <c r="A2419" s="3" t="s">
        <v>10582</v>
      </c>
    </row>
    <row r="2420" ht="15.75" spans="1:1">
      <c r="A2420" s="3" t="s">
        <v>10586</v>
      </c>
    </row>
    <row r="2421" ht="15.75" spans="1:1">
      <c r="A2421" s="3" t="s">
        <v>10590</v>
      </c>
    </row>
    <row r="2422" ht="15.75" spans="1:1">
      <c r="A2422" s="3" t="s">
        <v>10594</v>
      </c>
    </row>
    <row r="2423" ht="15.75" spans="1:1">
      <c r="A2423" s="3" t="s">
        <v>10598</v>
      </c>
    </row>
    <row r="2424" ht="15.75" spans="1:1">
      <c r="A2424" s="3" t="s">
        <v>10602</v>
      </c>
    </row>
    <row r="2425" ht="15.75" spans="1:1">
      <c r="A2425" s="3" t="s">
        <v>10606</v>
      </c>
    </row>
    <row r="2426" ht="15.75" spans="1:1">
      <c r="A2426" s="3" t="s">
        <v>10610</v>
      </c>
    </row>
    <row r="2427" ht="15.75" spans="1:1">
      <c r="A2427" s="3" t="s">
        <v>10614</v>
      </c>
    </row>
    <row r="2428" ht="15.75" spans="1:1">
      <c r="A2428" s="3" t="s">
        <v>10618</v>
      </c>
    </row>
    <row r="2429" ht="15.75" spans="1:1">
      <c r="A2429" s="3" t="s">
        <v>10622</v>
      </c>
    </row>
    <row r="2430" ht="15.75" spans="1:1">
      <c r="A2430" s="3" t="s">
        <v>10626</v>
      </c>
    </row>
    <row r="2431" ht="15.75" spans="1:1">
      <c r="A2431" s="3" t="s">
        <v>10630</v>
      </c>
    </row>
    <row r="2432" ht="15.75" spans="1:1">
      <c r="A2432" s="3" t="s">
        <v>10634</v>
      </c>
    </row>
    <row r="2433" ht="15.75" spans="1:1">
      <c r="A2433" s="3" t="s">
        <v>10638</v>
      </c>
    </row>
    <row r="2434" ht="15.75" spans="1:1">
      <c r="A2434" s="3" t="s">
        <v>10642</v>
      </c>
    </row>
    <row r="2435" ht="15.75" spans="1:1">
      <c r="A2435" s="3" t="s">
        <v>10646</v>
      </c>
    </row>
    <row r="2436" ht="15.75" spans="1:1">
      <c r="A2436" s="3" t="s">
        <v>10650</v>
      </c>
    </row>
    <row r="2437" ht="15.75" spans="1:1">
      <c r="A2437" s="3" t="s">
        <v>1187</v>
      </c>
    </row>
    <row r="2438" ht="15.75" spans="1:1">
      <c r="A2438" s="3" t="s">
        <v>10654</v>
      </c>
    </row>
    <row r="2439" ht="15.75" spans="1:1">
      <c r="A2439" s="3" t="s">
        <v>10658</v>
      </c>
    </row>
    <row r="2440" ht="15.75" spans="1:1">
      <c r="A2440" s="3" t="s">
        <v>10662</v>
      </c>
    </row>
    <row r="2441" ht="15.75" spans="1:1">
      <c r="A2441" s="3" t="s">
        <v>10666</v>
      </c>
    </row>
    <row r="2442" ht="15.75" spans="1:1">
      <c r="A2442" s="3" t="s">
        <v>10670</v>
      </c>
    </row>
    <row r="2443" ht="15.75" spans="1:1">
      <c r="A2443" s="3" t="s">
        <v>10674</v>
      </c>
    </row>
    <row r="2444" ht="15.75" spans="1:1">
      <c r="A2444" s="3" t="s">
        <v>10678</v>
      </c>
    </row>
    <row r="2445" ht="15.75" spans="1:1">
      <c r="A2445" s="3" t="s">
        <v>314</v>
      </c>
    </row>
    <row r="2446" ht="15.75" spans="1:1">
      <c r="A2446" s="3" t="s">
        <v>10682</v>
      </c>
    </row>
    <row r="2447" ht="15.75" spans="1:1">
      <c r="A2447" s="3" t="s">
        <v>10686</v>
      </c>
    </row>
    <row r="2448" ht="15.75" spans="1:1">
      <c r="A2448" s="3" t="s">
        <v>10690</v>
      </c>
    </row>
    <row r="2449" ht="15.75" spans="1:1">
      <c r="A2449" s="3" t="s">
        <v>10694</v>
      </c>
    </row>
    <row r="2450" ht="15.75" spans="1:1">
      <c r="A2450" s="3" t="s">
        <v>10698</v>
      </c>
    </row>
    <row r="2451" ht="15.75" spans="1:1">
      <c r="A2451" s="3" t="s">
        <v>10702</v>
      </c>
    </row>
    <row r="2452" ht="15.75" spans="1:1">
      <c r="A2452" s="3" t="s">
        <v>10706</v>
      </c>
    </row>
    <row r="2453" ht="15.75" spans="1:1">
      <c r="A2453" s="3" t="s">
        <v>10710</v>
      </c>
    </row>
    <row r="2454" ht="15.75" spans="1:1">
      <c r="A2454" s="3" t="s">
        <v>10714</v>
      </c>
    </row>
    <row r="2455" ht="15.75" spans="1:1">
      <c r="A2455" s="3" t="s">
        <v>10718</v>
      </c>
    </row>
    <row r="2456" ht="15.75" spans="1:1">
      <c r="A2456" s="3" t="s">
        <v>10722</v>
      </c>
    </row>
    <row r="2457" ht="15.75" spans="1:1">
      <c r="A2457" s="3" t="s">
        <v>10726</v>
      </c>
    </row>
    <row r="2458" ht="15.75" spans="1:1">
      <c r="A2458" s="3" t="s">
        <v>10730</v>
      </c>
    </row>
    <row r="2459" ht="15.75" spans="1:1">
      <c r="A2459" s="3" t="s">
        <v>10734</v>
      </c>
    </row>
    <row r="2460" ht="15.75" spans="1:1">
      <c r="A2460" s="3" t="s">
        <v>10738</v>
      </c>
    </row>
    <row r="2461" ht="15.75" spans="1:1">
      <c r="A2461" s="3" t="s">
        <v>296</v>
      </c>
    </row>
    <row r="2462" ht="15.75" spans="1:1">
      <c r="A2462" s="3" t="s">
        <v>10745</v>
      </c>
    </row>
    <row r="2463" ht="15.75" spans="1:1">
      <c r="A2463" s="3" t="s">
        <v>10749</v>
      </c>
    </row>
    <row r="2464" ht="15.75" spans="1:1">
      <c r="A2464" s="3" t="s">
        <v>10753</v>
      </c>
    </row>
    <row r="2465" ht="15.75" spans="1:1">
      <c r="A2465" s="3" t="s">
        <v>10757</v>
      </c>
    </row>
    <row r="2466" ht="15.75" spans="1:1">
      <c r="A2466" s="3" t="s">
        <v>10761</v>
      </c>
    </row>
    <row r="2467" ht="15.75" spans="1:1">
      <c r="A2467" s="3" t="s">
        <v>10765</v>
      </c>
    </row>
    <row r="2468" ht="15.75" spans="1:1">
      <c r="A2468" s="3" t="s">
        <v>10769</v>
      </c>
    </row>
    <row r="2469" ht="15.75" spans="1:1">
      <c r="A2469" s="3" t="s">
        <v>10773</v>
      </c>
    </row>
    <row r="2470" ht="15.75" spans="1:1">
      <c r="A2470" s="3" t="s">
        <v>10777</v>
      </c>
    </row>
    <row r="2471" ht="15.75" spans="1:1">
      <c r="A2471" s="3" t="s">
        <v>10781</v>
      </c>
    </row>
    <row r="2472" ht="15.75" spans="1:1">
      <c r="A2472" s="3" t="s">
        <v>10785</v>
      </c>
    </row>
    <row r="2473" ht="15.75" spans="1:1">
      <c r="A2473" s="3" t="s">
        <v>10789</v>
      </c>
    </row>
    <row r="2474" ht="15.75" spans="1:1">
      <c r="A2474" s="3" t="s">
        <v>10793</v>
      </c>
    </row>
    <row r="2475" ht="15.75" spans="1:1">
      <c r="A2475" s="3" t="s">
        <v>10797</v>
      </c>
    </row>
    <row r="2476" ht="15.75" spans="1:1">
      <c r="A2476" s="3" t="s">
        <v>1319</v>
      </c>
    </row>
    <row r="2477" ht="15.75" spans="1:1">
      <c r="A2477" s="3" t="s">
        <v>10801</v>
      </c>
    </row>
    <row r="2478" ht="15.75" spans="1:1">
      <c r="A2478" s="3" t="s">
        <v>10805</v>
      </c>
    </row>
    <row r="2479" ht="15.75" spans="1:1">
      <c r="A2479" s="3" t="s">
        <v>10809</v>
      </c>
    </row>
    <row r="2480" ht="15.75" spans="1:1">
      <c r="A2480" s="3" t="s">
        <v>10813</v>
      </c>
    </row>
    <row r="2481" ht="15.75" spans="1:1">
      <c r="A2481" s="3" t="s">
        <v>10817</v>
      </c>
    </row>
    <row r="2482" ht="15.75" spans="1:1">
      <c r="A2482" s="3" t="s">
        <v>10821</v>
      </c>
    </row>
    <row r="2483" ht="15.75" spans="1:1">
      <c r="A2483" s="3" t="s">
        <v>10825</v>
      </c>
    </row>
    <row r="2484" ht="15.75" spans="1:1">
      <c r="A2484" s="3" t="s">
        <v>10829</v>
      </c>
    </row>
    <row r="2485" ht="15.75" spans="1:1">
      <c r="A2485" s="3" t="s">
        <v>10833</v>
      </c>
    </row>
    <row r="2486" ht="15.75" spans="1:1">
      <c r="A2486" s="3" t="s">
        <v>10837</v>
      </c>
    </row>
    <row r="2487" ht="15.75" spans="1:1">
      <c r="A2487" s="3" t="s">
        <v>10841</v>
      </c>
    </row>
    <row r="2488" ht="15.75" spans="1:1">
      <c r="A2488" s="3" t="s">
        <v>10845</v>
      </c>
    </row>
    <row r="2489" ht="15.75" spans="1:1">
      <c r="A2489" s="3" t="s">
        <v>10849</v>
      </c>
    </row>
    <row r="2490" ht="15.75" spans="1:1">
      <c r="A2490" s="3" t="s">
        <v>10853</v>
      </c>
    </row>
    <row r="2491" ht="15.75" spans="1:1">
      <c r="A2491" s="3" t="s">
        <v>10857</v>
      </c>
    </row>
    <row r="2492" ht="15.75" spans="1:1">
      <c r="A2492" s="3" t="s">
        <v>1327</v>
      </c>
    </row>
    <row r="2493" ht="15.75" spans="1:1">
      <c r="A2493" s="3" t="s">
        <v>10861</v>
      </c>
    </row>
    <row r="2494" ht="15.75" spans="1:1">
      <c r="A2494" s="3" t="s">
        <v>10865</v>
      </c>
    </row>
    <row r="2495" ht="15.75" spans="1:1">
      <c r="A2495" s="3" t="s">
        <v>414</v>
      </c>
    </row>
    <row r="2496" ht="15.75" spans="1:1">
      <c r="A2496" s="3" t="s">
        <v>10872</v>
      </c>
    </row>
    <row r="2497" ht="15.75" spans="1:1">
      <c r="A2497" s="3" t="s">
        <v>10876</v>
      </c>
    </row>
    <row r="2498" ht="15.75" spans="1:1">
      <c r="A2498" s="3" t="s">
        <v>10880</v>
      </c>
    </row>
    <row r="2499" ht="15.75" spans="1:1">
      <c r="A2499" s="3" t="s">
        <v>10884</v>
      </c>
    </row>
    <row r="2500" ht="15.75" spans="1:1">
      <c r="A2500" s="3" t="s">
        <v>10888</v>
      </c>
    </row>
    <row r="2501" ht="15.75" spans="1:1">
      <c r="A2501" s="3" t="s">
        <v>10892</v>
      </c>
    </row>
    <row r="2502" ht="15.75" spans="1:1">
      <c r="A2502" s="3" t="s">
        <v>10896</v>
      </c>
    </row>
    <row r="2503" ht="15.75" spans="1:1">
      <c r="A2503" s="3" t="s">
        <v>10900</v>
      </c>
    </row>
    <row r="2504" ht="15.75" spans="1:1">
      <c r="A2504" s="3" t="s">
        <v>10904</v>
      </c>
    </row>
    <row r="2505" ht="15.75" spans="1:1">
      <c r="A2505" s="3" t="s">
        <v>10908</v>
      </c>
    </row>
    <row r="2506" ht="15.75" spans="1:1">
      <c r="A2506" s="3" t="s">
        <v>10912</v>
      </c>
    </row>
    <row r="2507" ht="15.75" spans="1:1">
      <c r="A2507" s="3" t="s">
        <v>10916</v>
      </c>
    </row>
    <row r="2508" ht="15.75" spans="1:1">
      <c r="A2508" s="3" t="s">
        <v>10920</v>
      </c>
    </row>
    <row r="2509" ht="15.75" spans="1:1">
      <c r="A2509" s="3" t="s">
        <v>10924</v>
      </c>
    </row>
    <row r="2510" ht="15.75" spans="1:1">
      <c r="A2510" s="3" t="s">
        <v>10928</v>
      </c>
    </row>
    <row r="2511" ht="15.75" spans="1:1">
      <c r="A2511" s="3" t="s">
        <v>10932</v>
      </c>
    </row>
    <row r="2512" ht="15.75" spans="1:1">
      <c r="A2512" s="3" t="s">
        <v>10936</v>
      </c>
    </row>
    <row r="2513" ht="15.75" spans="1:1">
      <c r="A2513" s="3" t="s">
        <v>718</v>
      </c>
    </row>
    <row r="2514" ht="15.75" spans="1:1">
      <c r="A2514" s="3" t="s">
        <v>10940</v>
      </c>
    </row>
    <row r="2515" ht="15.75" spans="1:1">
      <c r="A2515" s="3" t="s">
        <v>10944</v>
      </c>
    </row>
    <row r="2516" ht="15.75" spans="1:1">
      <c r="A2516" s="3" t="s">
        <v>10948</v>
      </c>
    </row>
    <row r="2517" ht="15.75" spans="1:1">
      <c r="A2517" s="3" t="s">
        <v>10952</v>
      </c>
    </row>
    <row r="2518" ht="15.75" spans="1:1">
      <c r="A2518" s="3" t="s">
        <v>10956</v>
      </c>
    </row>
    <row r="2519" ht="15.75" spans="1:1">
      <c r="A2519" s="3" t="s">
        <v>10960</v>
      </c>
    </row>
    <row r="2520" ht="15.75" spans="1:1">
      <c r="A2520" s="3" t="s">
        <v>10964</v>
      </c>
    </row>
    <row r="2521" ht="15.75" spans="1:1">
      <c r="A2521" s="3" t="s">
        <v>10968</v>
      </c>
    </row>
    <row r="2522" ht="15.75" spans="1:1">
      <c r="A2522" s="3" t="s">
        <v>10972</v>
      </c>
    </row>
    <row r="2523" ht="15.75" spans="1:1">
      <c r="A2523" s="3" t="s">
        <v>10976</v>
      </c>
    </row>
    <row r="2524" ht="15.75" spans="1:1">
      <c r="A2524" s="3" t="s">
        <v>10980</v>
      </c>
    </row>
    <row r="2525" ht="15.75" spans="1:1">
      <c r="A2525" s="3" t="s">
        <v>10984</v>
      </c>
    </row>
    <row r="2526" ht="15.75" spans="1:1">
      <c r="A2526" s="3" t="s">
        <v>10988</v>
      </c>
    </row>
    <row r="2527" ht="15.75" spans="1:1">
      <c r="A2527" s="3" t="s">
        <v>10992</v>
      </c>
    </row>
    <row r="2528" ht="15.75" spans="1:1">
      <c r="A2528" s="3" t="s">
        <v>10996</v>
      </c>
    </row>
    <row r="2529" ht="15.75" spans="1:1">
      <c r="A2529" s="3" t="s">
        <v>636</v>
      </c>
    </row>
    <row r="2530" ht="15.75" spans="1:1">
      <c r="A2530" s="3" t="s">
        <v>11000</v>
      </c>
    </row>
    <row r="2531" ht="15.75" spans="1:1">
      <c r="A2531" s="3" t="s">
        <v>11004</v>
      </c>
    </row>
    <row r="2532" ht="15.75" spans="1:1">
      <c r="A2532" s="3" t="s">
        <v>11008</v>
      </c>
    </row>
    <row r="2533" ht="15.75" spans="1:1">
      <c r="A2533" s="3" t="s">
        <v>11012</v>
      </c>
    </row>
    <row r="2534" ht="15.75" spans="1:1">
      <c r="A2534" s="3" t="s">
        <v>11016</v>
      </c>
    </row>
    <row r="2535" ht="15.75" spans="1:1">
      <c r="A2535" s="3" t="s">
        <v>11020</v>
      </c>
    </row>
    <row r="2536" ht="15.75" spans="1:1">
      <c r="A2536" s="3" t="s">
        <v>11024</v>
      </c>
    </row>
    <row r="2537" ht="15.75" spans="1:1">
      <c r="A2537" s="3" t="s">
        <v>11028</v>
      </c>
    </row>
    <row r="2538" ht="15.75" spans="1:1">
      <c r="A2538" s="3" t="s">
        <v>11032</v>
      </c>
    </row>
    <row r="2539" ht="15.75" spans="1:1">
      <c r="A2539" s="3" t="s">
        <v>11036</v>
      </c>
    </row>
    <row r="2540" ht="15.75" spans="1:1">
      <c r="A2540" s="3" t="s">
        <v>11040</v>
      </c>
    </row>
    <row r="2541" ht="15.75" spans="1:1">
      <c r="A2541" s="3" t="s">
        <v>11044</v>
      </c>
    </row>
    <row r="2542" ht="15.75" spans="1:1">
      <c r="A2542" s="3" t="s">
        <v>11048</v>
      </c>
    </row>
    <row r="2543" ht="15.75" spans="1:1">
      <c r="A2543" s="3" t="s">
        <v>11052</v>
      </c>
    </row>
    <row r="2544" ht="15.75" spans="1:1">
      <c r="A2544" s="3" t="s">
        <v>11056</v>
      </c>
    </row>
    <row r="2545" ht="15.75" spans="1:1">
      <c r="A2545" s="3" t="s">
        <v>345</v>
      </c>
    </row>
    <row r="2546" ht="15.75" spans="1:1">
      <c r="A2546" s="3" t="s">
        <v>11063</v>
      </c>
    </row>
    <row r="2547" ht="15.75" spans="1:1">
      <c r="A2547" s="3" t="s">
        <v>11067</v>
      </c>
    </row>
    <row r="2548" ht="15.75" spans="1:1">
      <c r="A2548" s="3" t="s">
        <v>11071</v>
      </c>
    </row>
    <row r="2549" ht="15.75" spans="1:1">
      <c r="A2549" s="3" t="s">
        <v>11075</v>
      </c>
    </row>
    <row r="2550" ht="15.75" spans="1:1">
      <c r="A2550" s="3" t="s">
        <v>11079</v>
      </c>
    </row>
    <row r="2551" ht="15.75" spans="1:1">
      <c r="A2551" s="3" t="s">
        <v>11083</v>
      </c>
    </row>
    <row r="2552" ht="15.75" spans="1:1">
      <c r="A2552" s="3" t="s">
        <v>11087</v>
      </c>
    </row>
    <row r="2553" ht="15.75" spans="1:1">
      <c r="A2553" s="3" t="s">
        <v>11091</v>
      </c>
    </row>
    <row r="2554" ht="15.75" spans="1:1">
      <c r="A2554" s="3" t="s">
        <v>11095</v>
      </c>
    </row>
    <row r="2555" ht="15.75" spans="1:1">
      <c r="A2555" s="3" t="s">
        <v>597</v>
      </c>
    </row>
    <row r="2556" ht="15.75" spans="1:1">
      <c r="A2556" s="3" t="s">
        <v>11099</v>
      </c>
    </row>
    <row r="2557" ht="15.75" spans="1:1">
      <c r="A2557" s="3" t="s">
        <v>11103</v>
      </c>
    </row>
    <row r="2558" ht="15.75" spans="1:1">
      <c r="A2558" s="3" t="s">
        <v>11107</v>
      </c>
    </row>
    <row r="2559" ht="15.75" spans="1:1">
      <c r="A2559" s="3" t="s">
        <v>11111</v>
      </c>
    </row>
    <row r="2560" ht="15.75" spans="1:1">
      <c r="A2560" s="3" t="s">
        <v>11115</v>
      </c>
    </row>
    <row r="2561" ht="15.75" spans="1:1">
      <c r="A2561" s="3" t="s">
        <v>11119</v>
      </c>
    </row>
    <row r="2562" ht="15.75" spans="1:1">
      <c r="A2562" s="3" t="s">
        <v>11123</v>
      </c>
    </row>
    <row r="2563" ht="15.75" spans="1:1">
      <c r="A2563" s="3" t="s">
        <v>11127</v>
      </c>
    </row>
    <row r="2564" ht="15.75" spans="1:1">
      <c r="A2564" s="3" t="s">
        <v>11131</v>
      </c>
    </row>
    <row r="2565" ht="15.75" spans="1:1">
      <c r="A2565" s="3" t="s">
        <v>11135</v>
      </c>
    </row>
    <row r="2566" ht="15.75" spans="1:1">
      <c r="A2566" s="3" t="s">
        <v>11139</v>
      </c>
    </row>
    <row r="2567" ht="15.75" spans="1:1">
      <c r="A2567" s="3" t="s">
        <v>11143</v>
      </c>
    </row>
    <row r="2568" ht="15.75" spans="1:1">
      <c r="A2568" s="3" t="s">
        <v>11147</v>
      </c>
    </row>
    <row r="2569" ht="15.75" spans="1:1">
      <c r="A2569" s="3" t="s">
        <v>11151</v>
      </c>
    </row>
    <row r="2570" ht="15.75" spans="1:1">
      <c r="A2570" s="3" t="s">
        <v>11155</v>
      </c>
    </row>
    <row r="2571" ht="15.75" spans="1:1">
      <c r="A2571" s="3" t="s">
        <v>11159</v>
      </c>
    </row>
    <row r="2572" ht="15.75" spans="1:1">
      <c r="A2572" s="3" t="s">
        <v>11163</v>
      </c>
    </row>
    <row r="2573" ht="15.75" spans="1:1">
      <c r="A2573" s="3" t="s">
        <v>11167</v>
      </c>
    </row>
    <row r="2574" ht="15.75" spans="1:1">
      <c r="A2574" s="3" t="s">
        <v>11171</v>
      </c>
    </row>
    <row r="2575" ht="15.75" spans="1:1">
      <c r="A2575" s="3" t="s">
        <v>11175</v>
      </c>
    </row>
    <row r="2576" ht="15.75" spans="1:1">
      <c r="A2576" s="3" t="s">
        <v>11179</v>
      </c>
    </row>
    <row r="2577" ht="15.75" spans="1:1">
      <c r="A2577" s="3" t="s">
        <v>11183</v>
      </c>
    </row>
    <row r="2578" ht="15.75" spans="1:1">
      <c r="A2578" s="3" t="s">
        <v>11187</v>
      </c>
    </row>
    <row r="2579" ht="15.75" spans="1:1">
      <c r="A2579" s="3" t="s">
        <v>11191</v>
      </c>
    </row>
    <row r="2580" ht="15.75" spans="1:1">
      <c r="A2580" s="3" t="s">
        <v>11195</v>
      </c>
    </row>
    <row r="2581" ht="15.75" spans="1:1">
      <c r="A2581" s="3" t="s">
        <v>11199</v>
      </c>
    </row>
    <row r="2582" ht="15.75" spans="1:1">
      <c r="A2582" s="3" t="s">
        <v>11203</v>
      </c>
    </row>
    <row r="2583" ht="15.75" spans="1:1">
      <c r="A2583" s="3" t="s">
        <v>11207</v>
      </c>
    </row>
    <row r="2584" ht="15.75" spans="1:1">
      <c r="A2584" s="3" t="s">
        <v>11211</v>
      </c>
    </row>
    <row r="2585" ht="15.75" spans="1:1">
      <c r="A2585" s="3" t="s">
        <v>11215</v>
      </c>
    </row>
    <row r="2586" ht="15.75" spans="1:1">
      <c r="A2586" s="3" t="s">
        <v>11219</v>
      </c>
    </row>
    <row r="2587" ht="15.75" spans="1:1">
      <c r="A2587" s="3" t="s">
        <v>11223</v>
      </c>
    </row>
    <row r="2588" ht="15.75" spans="1:1">
      <c r="A2588" s="3" t="s">
        <v>11227</v>
      </c>
    </row>
    <row r="2589" ht="15.75" spans="1:1">
      <c r="A2589" s="3" t="s">
        <v>11231</v>
      </c>
    </row>
    <row r="2590" ht="15.75" spans="1:1">
      <c r="A2590" s="3" t="s">
        <v>11235</v>
      </c>
    </row>
    <row r="2591" ht="15.75" spans="1:1">
      <c r="A2591" s="3" t="s">
        <v>11239</v>
      </c>
    </row>
    <row r="2592" ht="15.75" spans="1:1">
      <c r="A2592" s="3" t="s">
        <v>11243</v>
      </c>
    </row>
    <row r="2593" ht="15.75" spans="1:1">
      <c r="A2593" s="3" t="s">
        <v>11247</v>
      </c>
    </row>
    <row r="2594" ht="15.75" spans="1:1">
      <c r="A2594" s="3" t="s">
        <v>11251</v>
      </c>
    </row>
    <row r="2595" ht="15.75" spans="1:1">
      <c r="A2595" s="3" t="s">
        <v>11255</v>
      </c>
    </row>
    <row r="2596" ht="15.75" spans="1:1">
      <c r="A2596" s="3" t="s">
        <v>11259</v>
      </c>
    </row>
    <row r="2597" ht="15.75" spans="1:1">
      <c r="A2597" s="3" t="s">
        <v>11263</v>
      </c>
    </row>
    <row r="2598" ht="15.75" spans="1:1">
      <c r="A2598" s="3" t="s">
        <v>11267</v>
      </c>
    </row>
    <row r="2599" ht="15.75" spans="1:1">
      <c r="A2599" s="3" t="s">
        <v>11271</v>
      </c>
    </row>
    <row r="2600" ht="15.75" spans="1:1">
      <c r="A2600" s="3" t="s">
        <v>742</v>
      </c>
    </row>
    <row r="2601" ht="15.75" spans="1:1">
      <c r="A2601" s="3" t="s">
        <v>11275</v>
      </c>
    </row>
    <row r="2602" ht="15.75" spans="1:1">
      <c r="A2602" s="3" t="s">
        <v>11279</v>
      </c>
    </row>
    <row r="2603" ht="15.75" spans="1:1">
      <c r="A2603" s="3" t="s">
        <v>11283</v>
      </c>
    </row>
    <row r="2604" ht="15.75" spans="1:1">
      <c r="A2604" s="3" t="s">
        <v>11287</v>
      </c>
    </row>
    <row r="2605" ht="15.75" spans="1:1">
      <c r="A2605" s="3" t="s">
        <v>11291</v>
      </c>
    </row>
    <row r="2606" ht="15.75" spans="1:1">
      <c r="A2606" s="3" t="s">
        <v>11295</v>
      </c>
    </row>
    <row r="2607" ht="15.75" spans="1:1">
      <c r="A2607" s="3" t="s">
        <v>11299</v>
      </c>
    </row>
    <row r="2608" ht="15.75" spans="1:1">
      <c r="A2608" s="3" t="s">
        <v>11303</v>
      </c>
    </row>
    <row r="2609" ht="15.75" spans="1:1">
      <c r="A2609" s="3" t="s">
        <v>11307</v>
      </c>
    </row>
    <row r="2610" ht="15.75" spans="1:1">
      <c r="A2610" s="3" t="s">
        <v>385</v>
      </c>
    </row>
    <row r="2611" ht="15.75" spans="1:1">
      <c r="A2611" s="3" t="s">
        <v>11314</v>
      </c>
    </row>
    <row r="2612" ht="15.75" spans="1:1">
      <c r="A2612" s="3" t="s">
        <v>11318</v>
      </c>
    </row>
    <row r="2613" ht="15.75" spans="1:1">
      <c r="A2613" s="3" t="s">
        <v>11322</v>
      </c>
    </row>
    <row r="2614" ht="15.75" spans="1:1">
      <c r="A2614" s="3" t="s">
        <v>11326</v>
      </c>
    </row>
    <row r="2615" ht="15.75" spans="1:1">
      <c r="A2615" s="3" t="s">
        <v>11330</v>
      </c>
    </row>
    <row r="2616" ht="15.75" spans="1:1">
      <c r="A2616" s="3" t="s">
        <v>11334</v>
      </c>
    </row>
    <row r="2617" ht="15.75" spans="1:1">
      <c r="A2617" s="3" t="s">
        <v>11338</v>
      </c>
    </row>
    <row r="2618" ht="15.75" spans="1:1">
      <c r="A2618" s="3" t="s">
        <v>11342</v>
      </c>
    </row>
    <row r="2619" ht="15.75" spans="1:1">
      <c r="A2619" s="3" t="s">
        <v>11346</v>
      </c>
    </row>
    <row r="2620" ht="15.75" spans="1:1">
      <c r="A2620" s="3" t="s">
        <v>11350</v>
      </c>
    </row>
    <row r="2621" ht="15.75" spans="1:1">
      <c r="A2621" s="3" t="s">
        <v>617</v>
      </c>
    </row>
    <row r="2622" ht="15.75" spans="1:1">
      <c r="A2622" s="3" t="s">
        <v>11354</v>
      </c>
    </row>
    <row r="2623" ht="15.75" spans="1:1">
      <c r="A2623" s="3" t="s">
        <v>11358</v>
      </c>
    </row>
    <row r="2624" ht="15.75" spans="1:1">
      <c r="A2624" s="3" t="s">
        <v>11362</v>
      </c>
    </row>
    <row r="2625" ht="15.75" spans="1:1">
      <c r="A2625" s="3" t="s">
        <v>11366</v>
      </c>
    </row>
    <row r="2626" ht="15.75" spans="1:1">
      <c r="A2626" s="3" t="s">
        <v>11370</v>
      </c>
    </row>
    <row r="2627" ht="15.75" spans="1:1">
      <c r="A2627" s="3" t="s">
        <v>11374</v>
      </c>
    </row>
    <row r="2628" ht="15.75" spans="1:1">
      <c r="A2628" s="3" t="s">
        <v>11378</v>
      </c>
    </row>
    <row r="2629" ht="15.75" spans="1:1">
      <c r="A2629" s="3" t="s">
        <v>11382</v>
      </c>
    </row>
    <row r="2630" ht="15.75" spans="1:1">
      <c r="A2630" s="3" t="s">
        <v>11386</v>
      </c>
    </row>
    <row r="2631" ht="15.75" spans="1:1">
      <c r="A2631" s="3" t="s">
        <v>11390</v>
      </c>
    </row>
    <row r="2632" ht="15.75" spans="1:1">
      <c r="A2632" s="3" t="s">
        <v>11394</v>
      </c>
    </row>
    <row r="2633" ht="15.75" spans="1:1">
      <c r="A2633" s="3" t="s">
        <v>11398</v>
      </c>
    </row>
    <row r="2634" ht="15.75" spans="1:1">
      <c r="A2634" s="3" t="s">
        <v>11402</v>
      </c>
    </row>
    <row r="2635" ht="15.75" spans="1:1">
      <c r="A2635" s="3" t="s">
        <v>11406</v>
      </c>
    </row>
    <row r="2636" ht="15.75" spans="1:1">
      <c r="A2636" s="3" t="s">
        <v>11410</v>
      </c>
    </row>
    <row r="2637" ht="15.75" spans="1:1">
      <c r="A2637" s="3" t="s">
        <v>11414</v>
      </c>
    </row>
    <row r="2638" ht="15.75" spans="1:1">
      <c r="A2638" s="3" t="s">
        <v>11418</v>
      </c>
    </row>
    <row r="2639" ht="15.75" spans="1:1">
      <c r="A2639" s="3" t="s">
        <v>11422</v>
      </c>
    </row>
    <row r="2640" ht="15.75" spans="1:1">
      <c r="A2640" s="3" t="s">
        <v>11426</v>
      </c>
    </row>
    <row r="2641" ht="15.75" spans="1:1">
      <c r="A2641" s="3" t="s">
        <v>11430</v>
      </c>
    </row>
    <row r="2642" ht="15.75" spans="1:1">
      <c r="A2642" s="3" t="s">
        <v>11434</v>
      </c>
    </row>
    <row r="2643" ht="15.75" spans="1:1">
      <c r="A2643" s="3" t="s">
        <v>11438</v>
      </c>
    </row>
    <row r="2644" ht="15.75" spans="1:1">
      <c r="A2644" s="3" t="s">
        <v>11442</v>
      </c>
    </row>
    <row r="2645" ht="15.75" spans="1:1">
      <c r="A2645" s="3" t="s">
        <v>11446</v>
      </c>
    </row>
    <row r="2646" ht="15.75" spans="1:1">
      <c r="A2646" s="3" t="s">
        <v>11450</v>
      </c>
    </row>
    <row r="2647" ht="15.75" spans="1:1">
      <c r="A2647" s="3" t="s">
        <v>11454</v>
      </c>
    </row>
    <row r="2648" ht="15.75" spans="1:1">
      <c r="A2648" s="3" t="s">
        <v>11458</v>
      </c>
    </row>
    <row r="2649" ht="15.75" spans="1:1">
      <c r="A2649" s="3" t="s">
        <v>11462</v>
      </c>
    </row>
    <row r="2650" ht="15.75" spans="1:1">
      <c r="A2650" s="3" t="s">
        <v>11466</v>
      </c>
    </row>
    <row r="2651" ht="15.75" spans="1:1">
      <c r="A2651" s="3" t="s">
        <v>11470</v>
      </c>
    </row>
    <row r="2652" ht="15.75" spans="1:1">
      <c r="A2652" s="3" t="s">
        <v>11474</v>
      </c>
    </row>
    <row r="2653" ht="15.75" spans="1:1">
      <c r="A2653" s="3" t="s">
        <v>11478</v>
      </c>
    </row>
    <row r="2654" ht="15.75" spans="1:1">
      <c r="A2654" s="3" t="s">
        <v>11482</v>
      </c>
    </row>
    <row r="2655" ht="15.75" spans="1:1">
      <c r="A2655" s="3" t="s">
        <v>11486</v>
      </c>
    </row>
    <row r="2656" ht="15.75" spans="1:1">
      <c r="A2656" s="3" t="s">
        <v>11490</v>
      </c>
    </row>
    <row r="2657" ht="15.75" spans="1:1">
      <c r="A2657" s="3" t="s">
        <v>11494</v>
      </c>
    </row>
    <row r="2658" ht="15.75" spans="1:1">
      <c r="A2658" s="3" t="s">
        <v>11498</v>
      </c>
    </row>
    <row r="2659" ht="15.75" spans="1:1">
      <c r="A2659" s="3" t="s">
        <v>11502</v>
      </c>
    </row>
    <row r="2660" ht="15.75" spans="1:1">
      <c r="A2660" s="3" t="s">
        <v>11506</v>
      </c>
    </row>
    <row r="2661" ht="15.75" spans="1:1">
      <c r="A2661" s="3" t="s">
        <v>11510</v>
      </c>
    </row>
    <row r="2662" ht="15.75" spans="1:1">
      <c r="A2662" s="3" t="s">
        <v>11514</v>
      </c>
    </row>
    <row r="2663" ht="15.75" spans="1:1">
      <c r="A2663" s="3" t="s">
        <v>11518</v>
      </c>
    </row>
    <row r="2664" ht="15.75" spans="1:1">
      <c r="A2664" s="3" t="s">
        <v>11522</v>
      </c>
    </row>
    <row r="2665" ht="15.75" spans="1:1">
      <c r="A2665" s="3" t="s">
        <v>11526</v>
      </c>
    </row>
    <row r="2666" ht="15.75" spans="1:1">
      <c r="A2666" s="3" t="s">
        <v>11530</v>
      </c>
    </row>
    <row r="2667" ht="15.75" spans="1:1">
      <c r="A2667" s="3" t="s">
        <v>11534</v>
      </c>
    </row>
    <row r="2668" ht="15.75" spans="1:1">
      <c r="A2668" s="3" t="s">
        <v>11538</v>
      </c>
    </row>
    <row r="2669" ht="15.75" spans="1:1">
      <c r="A2669" s="3" t="s">
        <v>400</v>
      </c>
    </row>
    <row r="2670" ht="15.75" spans="1:1">
      <c r="A2670" s="3" t="s">
        <v>11545</v>
      </c>
    </row>
    <row r="2671" ht="15.75" spans="1:1">
      <c r="A2671" s="3" t="s">
        <v>11549</v>
      </c>
    </row>
    <row r="2672" ht="15.75" spans="1:1">
      <c r="A2672" s="3" t="s">
        <v>11553</v>
      </c>
    </row>
    <row r="2673" ht="15.75" spans="1:1">
      <c r="A2673" s="3" t="s">
        <v>11557</v>
      </c>
    </row>
    <row r="2674" ht="15.75" spans="1:1">
      <c r="A2674" s="3" t="s">
        <v>11561</v>
      </c>
    </row>
    <row r="2675" ht="15.75" spans="1:1">
      <c r="A2675" s="3" t="s">
        <v>11565</v>
      </c>
    </row>
    <row r="2676" ht="15.75" spans="1:1">
      <c r="A2676" s="3" t="s">
        <v>11569</v>
      </c>
    </row>
    <row r="2677" ht="15.75" spans="1:1">
      <c r="A2677" s="3" t="s">
        <v>11573</v>
      </c>
    </row>
    <row r="2678" ht="15.75" spans="1:1">
      <c r="A2678" s="3" t="s">
        <v>11577</v>
      </c>
    </row>
    <row r="2679" ht="15.75" spans="1:1">
      <c r="A2679" s="3" t="s">
        <v>11581</v>
      </c>
    </row>
    <row r="2680" ht="15.75" spans="1:1">
      <c r="A2680" s="3" t="s">
        <v>11585</v>
      </c>
    </row>
    <row r="2681" ht="15.75" spans="1:1">
      <c r="A2681" s="3" t="s">
        <v>11589</v>
      </c>
    </row>
    <row r="2682" ht="15.75" spans="1:1">
      <c r="A2682" s="3" t="s">
        <v>1171</v>
      </c>
    </row>
    <row r="2683" ht="15.75" spans="1:1">
      <c r="A2683" s="3" t="s">
        <v>11593</v>
      </c>
    </row>
    <row r="2684" ht="15.75" spans="1:1">
      <c r="A2684" s="3" t="s">
        <v>11597</v>
      </c>
    </row>
    <row r="2685" ht="15.75" spans="1:1">
      <c r="A2685" s="3" t="s">
        <v>11601</v>
      </c>
    </row>
    <row r="2686" ht="15.75" spans="1:1">
      <c r="A2686" s="3" t="s">
        <v>11605</v>
      </c>
    </row>
    <row r="2687" ht="15.75" spans="1:1">
      <c r="A2687" s="3" t="s">
        <v>11609</v>
      </c>
    </row>
    <row r="2688" ht="15.75" spans="1:1">
      <c r="A2688" s="3" t="s">
        <v>11613</v>
      </c>
    </row>
    <row r="2689" ht="15.75" spans="1:1">
      <c r="A2689" s="3" t="s">
        <v>11617</v>
      </c>
    </row>
    <row r="2690" ht="15.75" spans="1:1">
      <c r="A2690" s="3" t="s">
        <v>11621</v>
      </c>
    </row>
    <row r="2691" ht="15.75" spans="1:1">
      <c r="A2691" s="3" t="s">
        <v>11625</v>
      </c>
    </row>
    <row r="2692" ht="15.75" spans="1:1">
      <c r="A2692" s="3" t="s">
        <v>11629</v>
      </c>
    </row>
    <row r="2693" ht="15.75" spans="1:1">
      <c r="A2693" s="3" t="s">
        <v>11633</v>
      </c>
    </row>
    <row r="2694" ht="15.75" spans="1:1">
      <c r="A2694" s="3" t="s">
        <v>694</v>
      </c>
    </row>
    <row r="2695" ht="15.75" spans="1:1">
      <c r="A2695" s="3" t="s">
        <v>11637</v>
      </c>
    </row>
    <row r="2696" ht="15.75" spans="1:1">
      <c r="A2696" s="3" t="s">
        <v>11641</v>
      </c>
    </row>
    <row r="2697" ht="15.75" spans="1:1">
      <c r="A2697" s="3" t="s">
        <v>11645</v>
      </c>
    </row>
    <row r="2698" ht="15.75" spans="1:1">
      <c r="A2698" s="3" t="s">
        <v>11649</v>
      </c>
    </row>
    <row r="2699" ht="15.75" spans="1:1">
      <c r="A2699" s="3" t="s">
        <v>11653</v>
      </c>
    </row>
    <row r="2700" ht="15.75" spans="1:1">
      <c r="A2700" s="3" t="s">
        <v>11657</v>
      </c>
    </row>
    <row r="2701" ht="15.75" spans="1:1">
      <c r="A2701" s="3" t="s">
        <v>11661</v>
      </c>
    </row>
    <row r="2702" ht="15.75" spans="1:1">
      <c r="A2702" s="3" t="s">
        <v>11665</v>
      </c>
    </row>
    <row r="2703" ht="15.75" spans="1:1">
      <c r="A2703" s="3" t="s">
        <v>11669</v>
      </c>
    </row>
    <row r="2704" ht="15.75" spans="1:1">
      <c r="A2704" s="3" t="s">
        <v>374</v>
      </c>
    </row>
    <row r="2705" ht="15.75" spans="1:1">
      <c r="A2705" s="3" t="s">
        <v>11676</v>
      </c>
    </row>
    <row r="2706" ht="15.75" spans="1:1">
      <c r="A2706" s="3" t="s">
        <v>11680</v>
      </c>
    </row>
    <row r="2707" ht="15.75" spans="1:1">
      <c r="A2707" s="3" t="s">
        <v>11684</v>
      </c>
    </row>
    <row r="2708" ht="15.75" spans="1:1">
      <c r="A2708" s="3" t="s">
        <v>11688</v>
      </c>
    </row>
    <row r="2709" ht="15.75" spans="1:1">
      <c r="A2709" s="3" t="s">
        <v>11692</v>
      </c>
    </row>
    <row r="2710" ht="15.75" spans="1:1">
      <c r="A2710" s="3" t="s">
        <v>11696</v>
      </c>
    </row>
    <row r="2711" ht="15.75" spans="1:1">
      <c r="A2711" s="3" t="s">
        <v>11700</v>
      </c>
    </row>
    <row r="2712" ht="15.75" spans="1:1">
      <c r="A2712" s="3" t="s">
        <v>11704</v>
      </c>
    </row>
    <row r="2713" ht="15.75" spans="1:1">
      <c r="A2713" s="3" t="s">
        <v>11708</v>
      </c>
    </row>
    <row r="2714" ht="15.75" spans="1:1">
      <c r="A2714" s="3" t="s">
        <v>11712</v>
      </c>
    </row>
    <row r="2715" ht="15.75" spans="1:1">
      <c r="A2715" s="3" t="s">
        <v>11716</v>
      </c>
    </row>
    <row r="2716" ht="15.75" spans="1:1">
      <c r="A2716" s="3" t="s">
        <v>11720</v>
      </c>
    </row>
    <row r="2717" ht="15.75" spans="1:1">
      <c r="A2717" s="3" t="s">
        <v>11724</v>
      </c>
    </row>
    <row r="2718" ht="15.75" spans="1:1">
      <c r="A2718" s="3" t="s">
        <v>11728</v>
      </c>
    </row>
    <row r="2719" ht="15.75" spans="1:1">
      <c r="A2719" s="3" t="s">
        <v>11732</v>
      </c>
    </row>
    <row r="2720" ht="15.75" spans="1:1">
      <c r="A2720" s="3" t="s">
        <v>11736</v>
      </c>
    </row>
    <row r="2721" ht="15.75" spans="1:1">
      <c r="A2721" s="3" t="s">
        <v>11740</v>
      </c>
    </row>
    <row r="2722" ht="15.75" spans="1:1">
      <c r="A2722" s="3" t="s">
        <v>11744</v>
      </c>
    </row>
    <row r="2723" ht="15.75" spans="1:1">
      <c r="A2723" s="3" t="s">
        <v>11748</v>
      </c>
    </row>
    <row r="2724" ht="15.75" spans="1:1">
      <c r="A2724" s="3" t="s">
        <v>11752</v>
      </c>
    </row>
    <row r="2725" ht="15.75" spans="1:1">
      <c r="A2725" s="3" t="s">
        <v>11756</v>
      </c>
    </row>
    <row r="2726" ht="15.75" spans="1:1">
      <c r="A2726" s="3" t="s">
        <v>11760</v>
      </c>
    </row>
    <row r="2727" ht="15.75" spans="1:1">
      <c r="A2727" s="3" t="s">
        <v>11764</v>
      </c>
    </row>
    <row r="2728" ht="15.75" spans="1:1">
      <c r="A2728" s="3" t="s">
        <v>11768</v>
      </c>
    </row>
    <row r="2729" ht="15.75" spans="1:1">
      <c r="A2729" s="3" t="s">
        <v>11772</v>
      </c>
    </row>
    <row r="2730" ht="15.75" spans="1:1">
      <c r="A2730" s="3" t="s">
        <v>11776</v>
      </c>
    </row>
    <row r="2731" ht="15.75" spans="1:1">
      <c r="A2731" s="3" t="s">
        <v>11780</v>
      </c>
    </row>
    <row r="2732" ht="15.75" spans="1:1">
      <c r="A2732" s="3" t="s">
        <v>11784</v>
      </c>
    </row>
    <row r="2733" ht="15.75" spans="1:1">
      <c r="A2733" s="3" t="s">
        <v>11788</v>
      </c>
    </row>
    <row r="2734" ht="15.75" spans="1:1">
      <c r="A2734" s="3" t="s">
        <v>11792</v>
      </c>
    </row>
    <row r="2735" ht="15.75" spans="1:1">
      <c r="A2735" s="3" t="s">
        <v>11796</v>
      </c>
    </row>
    <row r="2736" ht="15.75" spans="1:1">
      <c r="A2736" s="3" t="s">
        <v>11800</v>
      </c>
    </row>
    <row r="2737" ht="15.75" spans="1:1">
      <c r="A2737" s="3" t="s">
        <v>11804</v>
      </c>
    </row>
    <row r="2738" ht="15.75" spans="1:1">
      <c r="A2738" s="3" t="s">
        <v>11808</v>
      </c>
    </row>
    <row r="2739" ht="15.75" spans="1:1">
      <c r="A2739" s="3" t="s">
        <v>11812</v>
      </c>
    </row>
    <row r="2740" ht="15.75" spans="1:1">
      <c r="A2740" s="3" t="s">
        <v>11816</v>
      </c>
    </row>
    <row r="2741" ht="15.75" spans="1:1">
      <c r="A2741" s="3" t="s">
        <v>11820</v>
      </c>
    </row>
    <row r="2742" ht="15.75" spans="1:1">
      <c r="A2742" s="3" t="s">
        <v>11824</v>
      </c>
    </row>
    <row r="2743" ht="15.75" spans="1:1">
      <c r="A2743" s="3" t="s">
        <v>11828</v>
      </c>
    </row>
    <row r="2744" ht="15.75" spans="1:1">
      <c r="A2744" s="3" t="s">
        <v>11832</v>
      </c>
    </row>
    <row r="2745" ht="15.75" spans="1:1">
      <c r="A2745" s="3" t="s">
        <v>11836</v>
      </c>
    </row>
    <row r="2746" ht="15.75" spans="1:1">
      <c r="A2746" s="3" t="s">
        <v>11840</v>
      </c>
    </row>
    <row r="2747" ht="15.75" spans="1:1">
      <c r="A2747" s="3" t="s">
        <v>11844</v>
      </c>
    </row>
    <row r="2748" ht="15.75" spans="1:1">
      <c r="A2748" s="3" t="s">
        <v>11848</v>
      </c>
    </row>
    <row r="2749" ht="15.75" spans="1:1">
      <c r="A2749" s="3" t="s">
        <v>11852</v>
      </c>
    </row>
    <row r="2750" ht="15.75" spans="1:1">
      <c r="A2750" s="3" t="s">
        <v>11856</v>
      </c>
    </row>
    <row r="2751" ht="15.75" spans="1:1">
      <c r="A2751" s="3" t="s">
        <v>11860</v>
      </c>
    </row>
    <row r="2752" ht="15.75" spans="1:1">
      <c r="A2752" s="3" t="s">
        <v>11864</v>
      </c>
    </row>
    <row r="2753" ht="15.75" spans="1:1">
      <c r="A2753" s="3" t="s">
        <v>11868</v>
      </c>
    </row>
    <row r="2754" ht="15.75" spans="1:1">
      <c r="A2754" s="3" t="s">
        <v>11872</v>
      </c>
    </row>
    <row r="2755" ht="15.75" spans="1:1">
      <c r="A2755" s="3" t="s">
        <v>11876</v>
      </c>
    </row>
    <row r="2756" ht="15.75" spans="1:1">
      <c r="A2756" s="3" t="s">
        <v>11880</v>
      </c>
    </row>
    <row r="2757" ht="15.75" spans="1:1">
      <c r="A2757" s="3" t="s">
        <v>11884</v>
      </c>
    </row>
    <row r="2758" ht="15.75" spans="1:1">
      <c r="A2758" s="3" t="s">
        <v>11888</v>
      </c>
    </row>
    <row r="2759" ht="15.75" spans="1:1">
      <c r="A2759" s="3" t="s">
        <v>11892</v>
      </c>
    </row>
    <row r="2760" ht="15.75" spans="1:1">
      <c r="A2760" s="3" t="s">
        <v>11896</v>
      </c>
    </row>
    <row r="2761" ht="15.75" spans="1:1">
      <c r="A2761" s="3" t="s">
        <v>11900</v>
      </c>
    </row>
    <row r="2762" ht="15.75" spans="1:1">
      <c r="A2762" s="3" t="s">
        <v>11904</v>
      </c>
    </row>
    <row r="2763" ht="15.75" spans="1:1">
      <c r="A2763" s="3" t="s">
        <v>11908</v>
      </c>
    </row>
    <row r="2764" ht="15.75" spans="1:1">
      <c r="A2764" s="3" t="s">
        <v>11912</v>
      </c>
    </row>
    <row r="2765" ht="15.75" spans="1:1">
      <c r="A2765" s="3" t="s">
        <v>355</v>
      </c>
    </row>
    <row r="2766" ht="15.75" spans="1:1">
      <c r="A2766" s="3" t="s">
        <v>11919</v>
      </c>
    </row>
    <row r="2767" ht="15.75" spans="1:1">
      <c r="A2767" s="3" t="s">
        <v>11923</v>
      </c>
    </row>
    <row r="2768" ht="15.75" spans="1:1">
      <c r="A2768" s="3" t="s">
        <v>11927</v>
      </c>
    </row>
    <row r="2769" ht="15.75" spans="1:1">
      <c r="A2769" s="3" t="s">
        <v>11931</v>
      </c>
    </row>
    <row r="2770" ht="15.75" spans="1:1">
      <c r="A2770" s="3" t="s">
        <v>11935</v>
      </c>
    </row>
    <row r="2771" ht="15.75" spans="1:1">
      <c r="A2771" s="3" t="s">
        <v>11939</v>
      </c>
    </row>
    <row r="2772" ht="15.75" spans="1:1">
      <c r="A2772" s="3" t="s">
        <v>11943</v>
      </c>
    </row>
    <row r="2773" ht="15.75" spans="1:1">
      <c r="A2773" s="3" t="s">
        <v>11947</v>
      </c>
    </row>
    <row r="2774" ht="15.75" spans="1:1">
      <c r="A2774" s="3" t="s">
        <v>383</v>
      </c>
    </row>
    <row r="2775" ht="15.75" spans="1:1">
      <c r="A2775" s="3" t="s">
        <v>11954</v>
      </c>
    </row>
    <row r="2776" ht="15.75" spans="1:1">
      <c r="A2776" s="3" t="s">
        <v>11958</v>
      </c>
    </row>
    <row r="2777" ht="15.75" spans="1:1">
      <c r="A2777" s="3" t="s">
        <v>11962</v>
      </c>
    </row>
    <row r="2778" ht="15.75" spans="1:1">
      <c r="A2778" s="3" t="s">
        <v>11966</v>
      </c>
    </row>
    <row r="2779" ht="15.75" spans="1:1">
      <c r="A2779" s="3" t="s">
        <v>11970</v>
      </c>
    </row>
    <row r="2780" ht="15.75" spans="1:1">
      <c r="A2780" s="3" t="s">
        <v>11974</v>
      </c>
    </row>
    <row r="2781" ht="15.75" spans="1:1">
      <c r="A2781" s="3" t="s">
        <v>11978</v>
      </c>
    </row>
    <row r="2782" ht="15.75" spans="1:1">
      <c r="A2782" s="3" t="s">
        <v>11982</v>
      </c>
    </row>
    <row r="2783" ht="15.75" spans="1:1">
      <c r="A2783" s="3" t="s">
        <v>11986</v>
      </c>
    </row>
    <row r="2784" ht="15.75" spans="1:1">
      <c r="A2784" s="3" t="s">
        <v>11990</v>
      </c>
    </row>
    <row r="2785" ht="15.75" spans="1:1">
      <c r="A2785" s="3" t="s">
        <v>11994</v>
      </c>
    </row>
    <row r="2786" ht="15.75" spans="1:1">
      <c r="A2786" s="3" t="s">
        <v>11998</v>
      </c>
    </row>
    <row r="2787" ht="15.75" spans="1:1">
      <c r="A2787" s="3" t="s">
        <v>12002</v>
      </c>
    </row>
    <row r="2788" ht="15.75" spans="1:1">
      <c r="A2788" s="3" t="s">
        <v>12006</v>
      </c>
    </row>
    <row r="2789" ht="15.75" spans="1:1">
      <c r="A2789" s="3" t="s">
        <v>12010</v>
      </c>
    </row>
    <row r="2790" ht="15.75" spans="1:1">
      <c r="A2790" s="3" t="s">
        <v>12014</v>
      </c>
    </row>
    <row r="2791" ht="15.75" spans="1:1">
      <c r="A2791" s="3" t="s">
        <v>12018</v>
      </c>
    </row>
    <row r="2792" ht="15.75" spans="1:1">
      <c r="A2792" s="3" t="s">
        <v>12022</v>
      </c>
    </row>
    <row r="2793" ht="15.75" spans="1:1">
      <c r="A2793" s="3" t="s">
        <v>12026</v>
      </c>
    </row>
    <row r="2794" ht="15.75" spans="1:1">
      <c r="A2794" s="3" t="s">
        <v>12030</v>
      </c>
    </row>
    <row r="2795" ht="15.75" spans="1:1">
      <c r="A2795" s="3" t="s">
        <v>12034</v>
      </c>
    </row>
    <row r="2796" ht="15.75" spans="1:1">
      <c r="A2796" s="3" t="s">
        <v>12038</v>
      </c>
    </row>
    <row r="2797" ht="15.75" spans="1:1">
      <c r="A2797" s="3" t="s">
        <v>12042</v>
      </c>
    </row>
    <row r="2798" ht="15.75" spans="1:1">
      <c r="A2798" s="3" t="s">
        <v>12046</v>
      </c>
    </row>
    <row r="2799" ht="15.75" spans="1:1">
      <c r="A2799" s="3" t="s">
        <v>12050</v>
      </c>
    </row>
    <row r="2800" ht="15.75" spans="1:1">
      <c r="A2800" s="3" t="s">
        <v>487</v>
      </c>
    </row>
    <row r="2801" ht="15.75" spans="1:1">
      <c r="A2801" s="3" t="s">
        <v>12054</v>
      </c>
    </row>
    <row r="2802" ht="15.75" spans="1:1">
      <c r="A2802" s="3" t="s">
        <v>12058</v>
      </c>
    </row>
    <row r="2803" ht="15.75" spans="1:1">
      <c r="A2803" s="3" t="s">
        <v>12062</v>
      </c>
    </row>
    <row r="2804" ht="15.75" spans="1:1">
      <c r="A2804" s="3" t="s">
        <v>1211</v>
      </c>
    </row>
    <row r="2805" ht="15.75" spans="1:1">
      <c r="A2805" s="3" t="s">
        <v>12066</v>
      </c>
    </row>
    <row r="2806" ht="15.75" spans="1:1">
      <c r="A2806" s="3" t="s">
        <v>12070</v>
      </c>
    </row>
    <row r="2807" ht="15.75" spans="1:1">
      <c r="A2807" s="3" t="s">
        <v>12074</v>
      </c>
    </row>
    <row r="2808" ht="15.75" spans="1:1">
      <c r="A2808" s="3" t="s">
        <v>12078</v>
      </c>
    </row>
    <row r="2809" ht="15.75" spans="1:1">
      <c r="A2809" s="3" t="s">
        <v>632</v>
      </c>
    </row>
    <row r="2810" ht="15.75" spans="1:1">
      <c r="A2810" s="3" t="s">
        <v>12082</v>
      </c>
    </row>
    <row r="2811" ht="15.75" spans="1:1">
      <c r="A2811" s="3" t="s">
        <v>12086</v>
      </c>
    </row>
    <row r="2812" ht="15.75" spans="1:1">
      <c r="A2812" s="3" t="s">
        <v>12090</v>
      </c>
    </row>
    <row r="2813" ht="15.75" spans="1:1">
      <c r="A2813" s="3" t="s">
        <v>12094</v>
      </c>
    </row>
    <row r="2814" ht="15.75" spans="1:1">
      <c r="A2814" s="3" t="s">
        <v>12098</v>
      </c>
    </row>
    <row r="2815" ht="15.75" spans="1:1">
      <c r="A2815" s="3" t="s">
        <v>12102</v>
      </c>
    </row>
    <row r="2816" ht="15.75" spans="1:1">
      <c r="A2816" s="3" t="s">
        <v>12106</v>
      </c>
    </row>
    <row r="2817" ht="15.75" spans="1:1">
      <c r="A2817" s="3" t="s">
        <v>12110</v>
      </c>
    </row>
    <row r="2818" ht="15.75" spans="1:1">
      <c r="A2818" s="3" t="s">
        <v>12114</v>
      </c>
    </row>
    <row r="2819" ht="15.75" spans="1:1">
      <c r="A2819" s="3" t="s">
        <v>12118</v>
      </c>
    </row>
    <row r="2820" ht="15.75" spans="1:1">
      <c r="A2820" s="3" t="s">
        <v>12122</v>
      </c>
    </row>
    <row r="2821" ht="15.75" spans="1:1">
      <c r="A2821" s="3" t="s">
        <v>12126</v>
      </c>
    </row>
    <row r="2822" ht="15.75" spans="1:1">
      <c r="A2822" s="3" t="s">
        <v>12130</v>
      </c>
    </row>
    <row r="2823" ht="15.75" spans="1:1">
      <c r="A2823" s="3" t="s">
        <v>12134</v>
      </c>
    </row>
    <row r="2824" ht="15.75" spans="1:1">
      <c r="A2824" s="3" t="s">
        <v>418</v>
      </c>
    </row>
    <row r="2825" ht="15.75" spans="1:1">
      <c r="A2825" s="3" t="s">
        <v>12138</v>
      </c>
    </row>
    <row r="2826" ht="15.75" spans="1:1">
      <c r="A2826" s="3" t="s">
        <v>12142</v>
      </c>
    </row>
    <row r="2827" ht="15.75" spans="1:1">
      <c r="A2827" s="3" t="s">
        <v>12146</v>
      </c>
    </row>
    <row r="2828" ht="15.75" spans="1:1">
      <c r="A2828" s="3" t="s">
        <v>12150</v>
      </c>
    </row>
    <row r="2829" ht="15.75" spans="1:1">
      <c r="A2829" s="3" t="s">
        <v>12154</v>
      </c>
    </row>
    <row r="2830" ht="15.75" spans="1:1">
      <c r="A2830" s="3" t="s">
        <v>12158</v>
      </c>
    </row>
    <row r="2831" ht="15.75" spans="1:1">
      <c r="A2831" s="3" t="s">
        <v>12162</v>
      </c>
    </row>
    <row r="2832" ht="15.75" spans="1:1">
      <c r="A2832" s="3" t="s">
        <v>12166</v>
      </c>
    </row>
    <row r="2833" ht="15.75" spans="1:1">
      <c r="A2833" s="3" t="s">
        <v>12170</v>
      </c>
    </row>
    <row r="2834" ht="15.75" spans="1:1">
      <c r="A2834" s="3" t="s">
        <v>12174</v>
      </c>
    </row>
    <row r="2835" ht="15.75" spans="1:1">
      <c r="A2835" s="3" t="s">
        <v>12178</v>
      </c>
    </row>
    <row r="2836" ht="15.75" spans="1:1">
      <c r="A2836" s="3" t="s">
        <v>12182</v>
      </c>
    </row>
    <row r="2837" ht="15.75" spans="1:1">
      <c r="A2837" s="3" t="s">
        <v>12186</v>
      </c>
    </row>
    <row r="2838" ht="15.75" spans="1:1">
      <c r="A2838" s="3" t="s">
        <v>12190</v>
      </c>
    </row>
    <row r="2839" ht="15.75" spans="1:1">
      <c r="A2839" s="3" t="s">
        <v>12194</v>
      </c>
    </row>
    <row r="2840" ht="15.75" spans="1:1">
      <c r="A2840" s="3" t="s">
        <v>12198</v>
      </c>
    </row>
    <row r="2841" ht="15.75" spans="1:1">
      <c r="A2841" s="3" t="s">
        <v>12202</v>
      </c>
    </row>
    <row r="2842" ht="15.75" spans="1:1">
      <c r="A2842" s="3" t="s">
        <v>12206</v>
      </c>
    </row>
    <row r="2843" ht="15.75" spans="1:1">
      <c r="A2843" s="3" t="s">
        <v>12210</v>
      </c>
    </row>
    <row r="2844" ht="15.75" spans="1:1">
      <c r="A2844" s="3" t="s">
        <v>12214</v>
      </c>
    </row>
    <row r="2845" ht="15.75" spans="1:1">
      <c r="A2845" s="3" t="s">
        <v>12218</v>
      </c>
    </row>
    <row r="2846" ht="15.75" spans="1:1">
      <c r="A2846" s="3" t="s">
        <v>12222</v>
      </c>
    </row>
    <row r="2847" ht="15.75" spans="1:1">
      <c r="A2847" s="3" t="s">
        <v>12226</v>
      </c>
    </row>
    <row r="2848" ht="15.75" spans="1:1">
      <c r="A2848" s="3" t="s">
        <v>12230</v>
      </c>
    </row>
    <row r="2849" ht="15.75" spans="1:1">
      <c r="A2849" s="3" t="s">
        <v>12234</v>
      </c>
    </row>
    <row r="2850" ht="15.75" spans="1:1">
      <c r="A2850" s="3" t="s">
        <v>12238</v>
      </c>
    </row>
    <row r="2851" ht="15.75" spans="1:1">
      <c r="A2851" s="3" t="s">
        <v>12242</v>
      </c>
    </row>
    <row r="2852" ht="15.75" spans="1:1">
      <c r="A2852" s="3" t="s">
        <v>12246</v>
      </c>
    </row>
    <row r="2853" ht="15.75" spans="1:1">
      <c r="A2853" s="3" t="s">
        <v>1151</v>
      </c>
    </row>
    <row r="2854" ht="15.75" spans="1:1">
      <c r="A2854" s="3" t="s">
        <v>12250</v>
      </c>
    </row>
    <row r="2855" ht="15.75" spans="1:1">
      <c r="A2855" s="3" t="s">
        <v>12254</v>
      </c>
    </row>
    <row r="2856" ht="15.75" spans="1:1">
      <c r="A2856" s="3" t="s">
        <v>12258</v>
      </c>
    </row>
    <row r="2857" ht="15.75" spans="1:1">
      <c r="A2857" s="3" t="s">
        <v>12262</v>
      </c>
    </row>
    <row r="2858" ht="15.75" spans="1:1">
      <c r="A2858" s="3" t="s">
        <v>12266</v>
      </c>
    </row>
    <row r="2859" ht="15.75" spans="1:1">
      <c r="A2859" s="3" t="s">
        <v>12270</v>
      </c>
    </row>
    <row r="2860" ht="15.75" spans="1:1">
      <c r="A2860" s="3" t="s">
        <v>12274</v>
      </c>
    </row>
    <row r="2861" ht="15.75" spans="1:1">
      <c r="A2861" s="3" t="s">
        <v>12278</v>
      </c>
    </row>
    <row r="2862" ht="15.75" spans="1:1">
      <c r="A2862" s="3" t="s">
        <v>12282</v>
      </c>
    </row>
    <row r="2863" ht="15.75" spans="1:1">
      <c r="A2863" s="3" t="s">
        <v>12286</v>
      </c>
    </row>
    <row r="2864" ht="15.75" spans="1:1">
      <c r="A2864" s="3" t="s">
        <v>12290</v>
      </c>
    </row>
    <row r="2865" ht="15.75" spans="1:1">
      <c r="A2865" s="3" t="s">
        <v>340</v>
      </c>
    </row>
    <row r="2866" ht="15.75" spans="1:1">
      <c r="A2866" s="3" t="s">
        <v>12297</v>
      </c>
    </row>
    <row r="2867" ht="15.75" spans="1:1">
      <c r="A2867" s="3" t="s">
        <v>12301</v>
      </c>
    </row>
    <row r="2868" ht="15.75" spans="1:1">
      <c r="A2868" s="3" t="s">
        <v>12305</v>
      </c>
    </row>
    <row r="2869" ht="15.75" spans="1:1">
      <c r="A2869" s="3" t="s">
        <v>12309</v>
      </c>
    </row>
    <row r="2870" ht="15.75" spans="1:1">
      <c r="A2870" s="3" t="s">
        <v>12313</v>
      </c>
    </row>
    <row r="2871" ht="15.75" spans="1:1">
      <c r="A2871" s="3" t="s">
        <v>12317</v>
      </c>
    </row>
    <row r="2872" ht="15.75" spans="1:1">
      <c r="A2872" s="3" t="s">
        <v>12321</v>
      </c>
    </row>
    <row r="2873" ht="15.75" spans="1:1">
      <c r="A2873" s="3" t="s">
        <v>12325</v>
      </c>
    </row>
    <row r="2874" ht="15.75" spans="1:1">
      <c r="A2874" s="3" t="s">
        <v>12329</v>
      </c>
    </row>
    <row r="2875" ht="15.75" spans="1:1">
      <c r="A2875" s="3" t="s">
        <v>12333</v>
      </c>
    </row>
    <row r="2876" ht="15.75" spans="1:1">
      <c r="A2876" s="3" t="s">
        <v>12337</v>
      </c>
    </row>
    <row r="2877" ht="15.75" spans="1:1">
      <c r="A2877" s="3" t="s">
        <v>12341</v>
      </c>
    </row>
    <row r="2878" ht="15.75" spans="1:1">
      <c r="A2878" s="3" t="s">
        <v>12345</v>
      </c>
    </row>
    <row r="2879" ht="15.75" spans="1:1">
      <c r="A2879" s="3" t="s">
        <v>12349</v>
      </c>
    </row>
    <row r="2880" ht="15.75" spans="1:1">
      <c r="A2880" s="3" t="s">
        <v>12353</v>
      </c>
    </row>
    <row r="2881" ht="15.75" spans="1:1">
      <c r="A2881" s="3" t="s">
        <v>12357</v>
      </c>
    </row>
    <row r="2882" ht="15.75" spans="1:1">
      <c r="A2882" s="3" t="s">
        <v>12361</v>
      </c>
    </row>
    <row r="2883" ht="15.75" spans="1:1">
      <c r="A2883" s="3" t="s">
        <v>12365</v>
      </c>
    </row>
    <row r="2884" ht="15.75" spans="1:1">
      <c r="A2884" s="3" t="s">
        <v>12369</v>
      </c>
    </row>
    <row r="2885" ht="15.75" spans="1:1">
      <c r="A2885" s="3" t="s">
        <v>12373</v>
      </c>
    </row>
    <row r="2886" ht="15.75" spans="1:1">
      <c r="A2886" s="3" t="s">
        <v>12377</v>
      </c>
    </row>
    <row r="2887" ht="15.75" spans="1:1">
      <c r="A2887" s="3" t="s">
        <v>12381</v>
      </c>
    </row>
    <row r="2888" ht="15.75" spans="1:1">
      <c r="A2888" s="3" t="s">
        <v>12385</v>
      </c>
    </row>
    <row r="2889" ht="15.75" spans="1:1">
      <c r="A2889" s="3" t="s">
        <v>12389</v>
      </c>
    </row>
    <row r="2890" ht="15.75" spans="1:1">
      <c r="A2890" s="3" t="s">
        <v>12393</v>
      </c>
    </row>
    <row r="2891" ht="15.75" spans="1:1">
      <c r="A2891" s="3" t="s">
        <v>12397</v>
      </c>
    </row>
    <row r="2892" ht="15.75" spans="1:1">
      <c r="A2892" s="3" t="s">
        <v>12401</v>
      </c>
    </row>
    <row r="2893" ht="15.75" spans="1:1">
      <c r="A2893" s="3" t="s">
        <v>12405</v>
      </c>
    </row>
    <row r="2894" ht="15.75" spans="1:1">
      <c r="A2894" s="3" t="s">
        <v>12409</v>
      </c>
    </row>
    <row r="2895" ht="15.75" spans="1:1">
      <c r="A2895" s="3" t="s">
        <v>12413</v>
      </c>
    </row>
    <row r="2896" ht="15.75" spans="1:1">
      <c r="A2896" s="3" t="s">
        <v>12417</v>
      </c>
    </row>
    <row r="2897" ht="15.75" spans="1:1">
      <c r="A2897" s="3" t="s">
        <v>12421</v>
      </c>
    </row>
    <row r="2898" ht="15.75" spans="1:1">
      <c r="A2898" s="3" t="s">
        <v>12425</v>
      </c>
    </row>
    <row r="2899" ht="15.75" spans="1:1">
      <c r="A2899" s="3" t="s">
        <v>12429</v>
      </c>
    </row>
    <row r="2900" ht="15.75" spans="1:1">
      <c r="A2900" s="3" t="s">
        <v>12433</v>
      </c>
    </row>
    <row r="2901" ht="15.75" spans="1:1">
      <c r="A2901" s="3" t="s">
        <v>12437</v>
      </c>
    </row>
    <row r="2902" ht="15.75" spans="1:1">
      <c r="A2902" s="3" t="s">
        <v>12441</v>
      </c>
    </row>
    <row r="2903" ht="15.75" spans="1:1">
      <c r="A2903" s="3" t="s">
        <v>12445</v>
      </c>
    </row>
    <row r="2904" ht="15.75" spans="1:1">
      <c r="A2904" s="3" t="s">
        <v>12449</v>
      </c>
    </row>
    <row r="2905" ht="15.75" spans="1:1">
      <c r="A2905" s="3" t="s">
        <v>12453</v>
      </c>
    </row>
    <row r="2906" ht="15.75" spans="1:1">
      <c r="A2906" s="3" t="s">
        <v>12457</v>
      </c>
    </row>
    <row r="2907" ht="15.75" spans="1:1">
      <c r="A2907" s="3" t="s">
        <v>12461</v>
      </c>
    </row>
    <row r="2908" ht="15.75" spans="1:1">
      <c r="A2908" s="3" t="s">
        <v>12465</v>
      </c>
    </row>
    <row r="2909" ht="15.75" spans="1:1">
      <c r="A2909" s="3" t="s">
        <v>12469</v>
      </c>
    </row>
    <row r="2910" ht="15.75" spans="1:1">
      <c r="A2910" s="3" t="s">
        <v>12473</v>
      </c>
    </row>
    <row r="2911" ht="15.75" spans="1:1">
      <c r="A2911" s="3" t="s">
        <v>12477</v>
      </c>
    </row>
    <row r="2912" ht="15.75" spans="1:1">
      <c r="A2912" s="3" t="s">
        <v>12481</v>
      </c>
    </row>
    <row r="2913" ht="15.75" spans="1:1">
      <c r="A2913" s="3" t="s">
        <v>12485</v>
      </c>
    </row>
    <row r="2914" ht="15.75" spans="1:1">
      <c r="A2914" s="3" t="s">
        <v>12489</v>
      </c>
    </row>
    <row r="2915" ht="15.75" spans="1:1">
      <c r="A2915" s="3" t="s">
        <v>12493</v>
      </c>
    </row>
    <row r="2916" ht="15.75" spans="1:1">
      <c r="A2916" s="3" t="s">
        <v>12497</v>
      </c>
    </row>
    <row r="2917" ht="15.75" spans="1:1">
      <c r="A2917" s="3" t="s">
        <v>12501</v>
      </c>
    </row>
    <row r="2918" ht="15.75" spans="1:1">
      <c r="A2918" s="3" t="s">
        <v>12505</v>
      </c>
    </row>
    <row r="2919" ht="15.75" spans="1:1">
      <c r="A2919" s="3" t="s">
        <v>12509</v>
      </c>
    </row>
    <row r="2920" ht="15.75" spans="1:1">
      <c r="A2920" s="3" t="s">
        <v>12513</v>
      </c>
    </row>
    <row r="2921" ht="15.75" spans="1:1">
      <c r="A2921" s="3" t="s">
        <v>12517</v>
      </c>
    </row>
    <row r="2922" ht="15.75" spans="1:1">
      <c r="A2922" s="3" t="s">
        <v>12521</v>
      </c>
    </row>
    <row r="2923" ht="15.75" spans="1:1">
      <c r="A2923" s="3" t="s">
        <v>12525</v>
      </c>
    </row>
    <row r="2924" ht="15.75" spans="1:1">
      <c r="A2924" s="3" t="s">
        <v>12529</v>
      </c>
    </row>
    <row r="2925" ht="15.75" spans="1:1">
      <c r="A2925" s="3" t="s">
        <v>12533</v>
      </c>
    </row>
    <row r="2926" ht="15.75" spans="1:1">
      <c r="A2926" s="3" t="s">
        <v>12537</v>
      </c>
    </row>
    <row r="2927" ht="15.75" spans="1:1">
      <c r="A2927" s="3" t="s">
        <v>12541</v>
      </c>
    </row>
    <row r="2928" ht="15.75" spans="1:1">
      <c r="A2928" s="3" t="s">
        <v>12545</v>
      </c>
    </row>
    <row r="2929" ht="15.75" spans="1:1">
      <c r="A2929" s="3" t="s">
        <v>12549</v>
      </c>
    </row>
    <row r="2930" ht="15.75" spans="1:1">
      <c r="A2930" s="3" t="s">
        <v>12553</v>
      </c>
    </row>
    <row r="2931" ht="15.75" spans="1:1">
      <c r="A2931" s="3" t="s">
        <v>12557</v>
      </c>
    </row>
    <row r="2932" ht="15.75" spans="1:1">
      <c r="A2932" s="3" t="s">
        <v>12561</v>
      </c>
    </row>
    <row r="2933" ht="15.75" spans="1:1">
      <c r="A2933" s="3" t="s">
        <v>12565</v>
      </c>
    </row>
    <row r="2934" ht="15.75" spans="1:1">
      <c r="A2934" s="3" t="s">
        <v>12569</v>
      </c>
    </row>
    <row r="2935" ht="15.75" spans="1:1">
      <c r="A2935" s="3" t="s">
        <v>12573</v>
      </c>
    </row>
    <row r="2936" ht="15.75" spans="1:1">
      <c r="A2936" s="3" t="s">
        <v>12577</v>
      </c>
    </row>
    <row r="2937" ht="15.75" spans="1:1">
      <c r="A2937" s="3" t="s">
        <v>12581</v>
      </c>
    </row>
    <row r="2938" ht="15.75" spans="1:1">
      <c r="A2938" s="3" t="s">
        <v>12585</v>
      </c>
    </row>
    <row r="2939" ht="15.75" spans="1:1">
      <c r="A2939" s="3" t="s">
        <v>12589</v>
      </c>
    </row>
    <row r="2940" ht="15.75" spans="1:1">
      <c r="A2940" s="3" t="s">
        <v>12593</v>
      </c>
    </row>
    <row r="2941" ht="15.75" spans="1:1">
      <c r="A2941" s="3" t="s">
        <v>12597</v>
      </c>
    </row>
    <row r="2942" ht="15.75" spans="1:1">
      <c r="A2942" s="3" t="s">
        <v>12601</v>
      </c>
    </row>
    <row r="2943" ht="15.75" spans="1:1">
      <c r="A2943" s="3" t="s">
        <v>12605</v>
      </c>
    </row>
    <row r="2944" ht="15.75" spans="1:1">
      <c r="A2944" s="3" t="s">
        <v>12609</v>
      </c>
    </row>
    <row r="2945" ht="15.75" spans="1:1">
      <c r="A2945" s="3" t="s">
        <v>12613</v>
      </c>
    </row>
    <row r="2946" ht="15.75" spans="1:1">
      <c r="A2946" s="3" t="s">
        <v>12617</v>
      </c>
    </row>
    <row r="2947" ht="15.75" spans="1:1">
      <c r="A2947" s="3" t="s">
        <v>12621</v>
      </c>
    </row>
    <row r="2948" ht="15.75" spans="1:1">
      <c r="A2948" s="3" t="s">
        <v>12625</v>
      </c>
    </row>
    <row r="2949" ht="15.75" spans="1:1">
      <c r="A2949" s="3" t="s">
        <v>12629</v>
      </c>
    </row>
    <row r="2950" ht="15.75" spans="1:1">
      <c r="A2950" s="3" t="s">
        <v>12633</v>
      </c>
    </row>
    <row r="2951" ht="15.75" spans="1:1">
      <c r="A2951" s="3" t="s">
        <v>12637</v>
      </c>
    </row>
    <row r="2952" ht="15.75" spans="1:1">
      <c r="A2952" s="3" t="s">
        <v>12641</v>
      </c>
    </row>
    <row r="2953" ht="15.75" spans="1:1">
      <c r="A2953" s="3" t="s">
        <v>12645</v>
      </c>
    </row>
    <row r="2954" ht="15.75" spans="1:1">
      <c r="A2954" s="3" t="s">
        <v>12649</v>
      </c>
    </row>
    <row r="2955" ht="15.75" spans="1:1">
      <c r="A2955" s="3" t="s">
        <v>12653</v>
      </c>
    </row>
    <row r="2956" ht="15.75" spans="1:1">
      <c r="A2956" s="3" t="s">
        <v>12657</v>
      </c>
    </row>
    <row r="2957" ht="15.75" spans="1:1">
      <c r="A2957" s="3" t="s">
        <v>12661</v>
      </c>
    </row>
    <row r="2958" ht="15.75" spans="1:1">
      <c r="A2958" s="3" t="s">
        <v>12665</v>
      </c>
    </row>
    <row r="2959" ht="15.75" spans="1:1">
      <c r="A2959" s="3" t="s">
        <v>12669</v>
      </c>
    </row>
    <row r="2960" ht="15.75" spans="1:1">
      <c r="A2960" s="3" t="s">
        <v>12673</v>
      </c>
    </row>
    <row r="2961" ht="15.75" spans="1:1">
      <c r="A2961" s="3" t="s">
        <v>12677</v>
      </c>
    </row>
    <row r="2962" ht="15.75" spans="1:1">
      <c r="A2962" s="3" t="s">
        <v>12681</v>
      </c>
    </row>
    <row r="2963" ht="15.75" spans="1:1">
      <c r="A2963" s="3" t="s">
        <v>12685</v>
      </c>
    </row>
    <row r="2964" ht="15.75" spans="1:1">
      <c r="A2964" s="3" t="s">
        <v>349</v>
      </c>
    </row>
    <row r="2965" ht="15.75" spans="1:1">
      <c r="A2965" s="3" t="s">
        <v>12692</v>
      </c>
    </row>
    <row r="2966" ht="15.75" spans="1:1">
      <c r="A2966" s="3" t="s">
        <v>12696</v>
      </c>
    </row>
    <row r="2967" ht="15.75" spans="1:1">
      <c r="A2967" s="3" t="s">
        <v>12700</v>
      </c>
    </row>
    <row r="2968" ht="15.75" spans="1:1">
      <c r="A2968" s="3" t="s">
        <v>12704</v>
      </c>
    </row>
    <row r="2969" ht="15.75" spans="1:1">
      <c r="A2969" s="3" t="s">
        <v>12708</v>
      </c>
    </row>
    <row r="2970" ht="15.75" spans="1:1">
      <c r="A2970" s="3" t="s">
        <v>12712</v>
      </c>
    </row>
    <row r="2971" ht="15.75" spans="1:1">
      <c r="A2971" s="3" t="s">
        <v>12716</v>
      </c>
    </row>
    <row r="2972" ht="15.75" spans="1:1">
      <c r="A2972" s="3" t="s">
        <v>789</v>
      </c>
    </row>
    <row r="2973" ht="15.75" spans="1:1">
      <c r="A2973" s="3" t="s">
        <v>12720</v>
      </c>
    </row>
    <row r="2974" ht="15.75" spans="1:1">
      <c r="A2974" s="3" t="s">
        <v>12724</v>
      </c>
    </row>
    <row r="2975" ht="15.75" spans="1:1">
      <c r="A2975" s="3" t="s">
        <v>406</v>
      </c>
    </row>
    <row r="2976" ht="15.75" spans="1:1">
      <c r="A2976" s="3" t="s">
        <v>12731</v>
      </c>
    </row>
    <row r="2977" ht="15.75" spans="1:1">
      <c r="A2977" s="3" t="s">
        <v>12735</v>
      </c>
    </row>
    <row r="2978" ht="15.75" spans="1:1">
      <c r="A2978" s="3" t="s">
        <v>12739</v>
      </c>
    </row>
    <row r="2979" ht="15.75" spans="1:1">
      <c r="A2979" s="3" t="s">
        <v>12743</v>
      </c>
    </row>
    <row r="2980" ht="15.75" spans="1:1">
      <c r="A2980" s="3" t="s">
        <v>12747</v>
      </c>
    </row>
    <row r="2981" ht="15.75" spans="1:1">
      <c r="A2981" s="3" t="s">
        <v>12751</v>
      </c>
    </row>
    <row r="2982" ht="15.75" spans="1:1">
      <c r="A2982" s="3" t="s">
        <v>12755</v>
      </c>
    </row>
    <row r="2983" ht="15.75" spans="1:1">
      <c r="A2983" s="3" t="s">
        <v>12759</v>
      </c>
    </row>
    <row r="2984" ht="15.75" spans="1:1">
      <c r="A2984" s="3" t="s">
        <v>12763</v>
      </c>
    </row>
    <row r="2985" ht="15.75" spans="1:1">
      <c r="A2985" s="3" t="s">
        <v>12767</v>
      </c>
    </row>
    <row r="2986" ht="15.75" spans="1:1">
      <c r="A2986" s="3" t="s">
        <v>12771</v>
      </c>
    </row>
    <row r="2987" ht="15.75" spans="1:1">
      <c r="A2987" s="3" t="s">
        <v>12775</v>
      </c>
    </row>
    <row r="2988" ht="15.75" spans="1:1">
      <c r="A2988" s="3" t="s">
        <v>12779</v>
      </c>
    </row>
    <row r="2989" ht="15.75" spans="1:1">
      <c r="A2989" s="3" t="s">
        <v>12783</v>
      </c>
    </row>
    <row r="2990" ht="15.75" spans="1:1">
      <c r="A2990" s="3" t="s">
        <v>12787</v>
      </c>
    </row>
    <row r="2991" ht="15.75" spans="1:1">
      <c r="A2991" s="3" t="s">
        <v>390</v>
      </c>
    </row>
    <row r="2992" ht="15.75" spans="1:1">
      <c r="A2992" s="3" t="s">
        <v>12794</v>
      </c>
    </row>
    <row r="2993" ht="15.75" spans="1:1">
      <c r="A2993" s="3" t="s">
        <v>12798</v>
      </c>
    </row>
    <row r="2994" ht="15.75" spans="1:1">
      <c r="A2994" s="3" t="s">
        <v>12802</v>
      </c>
    </row>
    <row r="2995" ht="15.75" spans="1:1">
      <c r="A2995" s="3" t="s">
        <v>12806</v>
      </c>
    </row>
    <row r="2996" ht="15.75" spans="1:1">
      <c r="A2996" s="3" t="s">
        <v>12810</v>
      </c>
    </row>
    <row r="2997" ht="15.75" spans="1:1">
      <c r="A2997" s="3" t="s">
        <v>12814</v>
      </c>
    </row>
    <row r="2998" ht="15.75" spans="1:1">
      <c r="A2998" s="3" t="s">
        <v>12818</v>
      </c>
    </row>
    <row r="2999" ht="15.75" spans="1:1">
      <c r="A2999" s="3" t="s">
        <v>12822</v>
      </c>
    </row>
    <row r="3000" ht="15.75" spans="1:1">
      <c r="A3000" s="3" t="s">
        <v>12826</v>
      </c>
    </row>
    <row r="3001" ht="15.75" spans="1:1">
      <c r="A3001" s="3" t="s">
        <v>12830</v>
      </c>
    </row>
    <row r="3002" ht="15.75" spans="1:1">
      <c r="A3002" s="3" t="s">
        <v>12834</v>
      </c>
    </row>
    <row r="3003" ht="15.75" spans="1:1">
      <c r="A3003" s="3" t="s">
        <v>12838</v>
      </c>
    </row>
    <row r="3004" ht="15.75" spans="1:1">
      <c r="A3004" s="3" t="s">
        <v>12842</v>
      </c>
    </row>
    <row r="3005" ht="15.75" spans="1:1">
      <c r="A3005" s="3" t="s">
        <v>12846</v>
      </c>
    </row>
    <row r="3006" ht="15.75" spans="1:1">
      <c r="A3006" s="3" t="s">
        <v>12850</v>
      </c>
    </row>
    <row r="3007" ht="15.75" spans="1:1">
      <c r="A3007" s="3" t="s">
        <v>12854</v>
      </c>
    </row>
    <row r="3008" ht="15.75" spans="1:1">
      <c r="A3008" s="3" t="s">
        <v>12858</v>
      </c>
    </row>
    <row r="3009" ht="15.75" spans="1:1">
      <c r="A3009" s="3" t="s">
        <v>12862</v>
      </c>
    </row>
    <row r="3010" ht="15.75" spans="1:1">
      <c r="A3010" s="3" t="s">
        <v>12866</v>
      </c>
    </row>
    <row r="3011" ht="15.75" spans="1:1">
      <c r="A3011" s="3" t="s">
        <v>12870</v>
      </c>
    </row>
    <row r="3012" ht="15.75" spans="1:1">
      <c r="A3012" s="3" t="s">
        <v>12874</v>
      </c>
    </row>
    <row r="3013" ht="15.75" spans="1:1">
      <c r="A3013" s="3" t="s">
        <v>12878</v>
      </c>
    </row>
    <row r="3014" ht="15.75" spans="1:1">
      <c r="A3014" s="3" t="s">
        <v>12882</v>
      </c>
    </row>
    <row r="3015" ht="15.75" spans="1:1">
      <c r="A3015" s="3" t="s">
        <v>12886</v>
      </c>
    </row>
    <row r="3016" ht="15.75" spans="1:1">
      <c r="A3016" s="3" t="s">
        <v>12890</v>
      </c>
    </row>
    <row r="3017" ht="15.75" spans="1:1">
      <c r="A3017" s="3" t="s">
        <v>12894</v>
      </c>
    </row>
    <row r="3018" ht="15.75" spans="1:1">
      <c r="A3018" s="3" t="s">
        <v>12898</v>
      </c>
    </row>
    <row r="3019" ht="15.75" spans="1:1">
      <c r="A3019" s="3" t="s">
        <v>12902</v>
      </c>
    </row>
    <row r="3020" ht="15.75" spans="1:1">
      <c r="A3020" s="3" t="s">
        <v>12906</v>
      </c>
    </row>
    <row r="3021" ht="15.75" spans="1:1">
      <c r="A3021" s="3" t="s">
        <v>12910</v>
      </c>
    </row>
    <row r="3022" ht="15.75" spans="1:1">
      <c r="A3022" s="3" t="s">
        <v>12914</v>
      </c>
    </row>
    <row r="3023" ht="15.75" spans="1:1">
      <c r="A3023" s="3" t="s">
        <v>12918</v>
      </c>
    </row>
    <row r="3024" ht="15.75" spans="1:1">
      <c r="A3024" s="3" t="s">
        <v>12922</v>
      </c>
    </row>
    <row r="3025" ht="15.75" spans="1:1">
      <c r="A3025" s="3" t="s">
        <v>12926</v>
      </c>
    </row>
    <row r="3026" ht="15.75" spans="1:1">
      <c r="A3026" s="3" t="s">
        <v>12930</v>
      </c>
    </row>
    <row r="3027" ht="15.75" spans="1:1">
      <c r="A3027" s="3" t="s">
        <v>12934</v>
      </c>
    </row>
    <row r="3028" ht="15.75" spans="1:1">
      <c r="A3028" s="3" t="s">
        <v>12938</v>
      </c>
    </row>
    <row r="3029" ht="15.75" spans="1:1">
      <c r="A3029" s="3" t="s">
        <v>12942</v>
      </c>
    </row>
    <row r="3030" ht="15.75" spans="1:1">
      <c r="A3030" s="3" t="s">
        <v>12946</v>
      </c>
    </row>
    <row r="3031" ht="15.75" spans="1:1">
      <c r="A3031" s="3" t="s">
        <v>12950</v>
      </c>
    </row>
    <row r="3032" ht="15.75" spans="1:1">
      <c r="A3032" s="3" t="s">
        <v>12954</v>
      </c>
    </row>
    <row r="3033" ht="15.75" spans="1:1">
      <c r="A3033" s="3" t="s">
        <v>12958</v>
      </c>
    </row>
    <row r="3034" ht="15.75" spans="1:1">
      <c r="A3034" s="3" t="s">
        <v>12962</v>
      </c>
    </row>
    <row r="3035" ht="15.75" spans="1:1">
      <c r="A3035" s="3" t="s">
        <v>12966</v>
      </c>
    </row>
    <row r="3036" ht="15.75" spans="1:1">
      <c r="A3036" s="3" t="s">
        <v>1147</v>
      </c>
    </row>
    <row r="3037" ht="15.75" spans="1:1">
      <c r="A3037" s="3" t="s">
        <v>12970</v>
      </c>
    </row>
    <row r="3038" ht="15.75" spans="1:1">
      <c r="A3038" s="3" t="s">
        <v>12974</v>
      </c>
    </row>
    <row r="3039" ht="15.75" spans="1:1">
      <c r="A3039" s="3" t="s">
        <v>12978</v>
      </c>
    </row>
    <row r="3040" ht="15.75" spans="1:1">
      <c r="A3040" s="3" t="s">
        <v>12982</v>
      </c>
    </row>
    <row r="3041" ht="15.75" spans="1:1">
      <c r="A3041" s="3" t="s">
        <v>12986</v>
      </c>
    </row>
    <row r="3042" ht="15.75" spans="1:1">
      <c r="A3042" s="3" t="s">
        <v>12990</v>
      </c>
    </row>
    <row r="3043" ht="15.75" spans="1:1">
      <c r="A3043" s="3" t="s">
        <v>12994</v>
      </c>
    </row>
    <row r="3044" ht="15.75" spans="1:1">
      <c r="A3044" s="3" t="s">
        <v>12998</v>
      </c>
    </row>
    <row r="3045" ht="15.75" spans="1:1">
      <c r="A3045" s="3" t="s">
        <v>13002</v>
      </c>
    </row>
    <row r="3046" ht="15.75" spans="1:1">
      <c r="A3046" s="3" t="s">
        <v>13006</v>
      </c>
    </row>
    <row r="3047" ht="15.75" spans="1:1">
      <c r="A3047" s="3" t="s">
        <v>13010</v>
      </c>
    </row>
    <row r="3048" ht="15.75" spans="1:1">
      <c r="A3048" s="3" t="s">
        <v>13014</v>
      </c>
    </row>
    <row r="3049" ht="15.75" spans="1:1">
      <c r="A3049" s="3" t="s">
        <v>13018</v>
      </c>
    </row>
    <row r="3050" ht="15.75" spans="1:1">
      <c r="A3050" s="3" t="s">
        <v>13022</v>
      </c>
    </row>
    <row r="3051" ht="15.75" spans="1:1">
      <c r="A3051" s="3" t="s">
        <v>13026</v>
      </c>
    </row>
    <row r="3052" ht="15.75" spans="1:1">
      <c r="A3052" s="3" t="s">
        <v>13030</v>
      </c>
    </row>
    <row r="3053" ht="15.75" spans="1:1">
      <c r="A3053" s="3" t="s">
        <v>13034</v>
      </c>
    </row>
    <row r="3054" ht="15.75" spans="1:1">
      <c r="A3054" s="3" t="s">
        <v>13038</v>
      </c>
    </row>
    <row r="3055" ht="15.75" spans="1:1">
      <c r="A3055" s="3" t="s">
        <v>13042</v>
      </c>
    </row>
    <row r="3056" ht="15.75" spans="1:1">
      <c r="A3056" s="3" t="s">
        <v>13046</v>
      </c>
    </row>
    <row r="3057" ht="15.75" spans="1:1">
      <c r="A3057" s="3" t="s">
        <v>13050</v>
      </c>
    </row>
    <row r="3058" ht="15.75" spans="1:1">
      <c r="A3058" s="3" t="s">
        <v>13054</v>
      </c>
    </row>
    <row r="3059" ht="15.75" spans="1:1">
      <c r="A3059" s="3" t="s">
        <v>13058</v>
      </c>
    </row>
    <row r="3060" ht="15.75" spans="1:1">
      <c r="A3060" s="3" t="s">
        <v>13062</v>
      </c>
    </row>
    <row r="3061" ht="15.75" spans="1:1">
      <c r="A3061" s="3" t="s">
        <v>13066</v>
      </c>
    </row>
    <row r="3062" ht="15.75" spans="1:1">
      <c r="A3062" s="3" t="s">
        <v>13070</v>
      </c>
    </row>
    <row r="3063" ht="15.75" spans="1:1">
      <c r="A3063" s="3" t="s">
        <v>13074</v>
      </c>
    </row>
    <row r="3064" ht="15.75" spans="1:1">
      <c r="A3064" s="3" t="s">
        <v>13078</v>
      </c>
    </row>
    <row r="3065" ht="15.75" spans="1:1">
      <c r="A3065" s="3" t="s">
        <v>13082</v>
      </c>
    </row>
    <row r="3066" ht="15.75" spans="1:1">
      <c r="A3066" s="3" t="s">
        <v>322</v>
      </c>
    </row>
    <row r="3067" ht="15.75" spans="1:1">
      <c r="A3067" s="3" t="s">
        <v>13089</v>
      </c>
    </row>
    <row r="3068" ht="15.75" spans="1:1">
      <c r="A3068" s="3" t="s">
        <v>13093</v>
      </c>
    </row>
    <row r="3069" ht="15.75" spans="1:1">
      <c r="A3069" s="3" t="s">
        <v>13097</v>
      </c>
    </row>
    <row r="3070" ht="15.75" spans="1:1">
      <c r="A3070" s="3" t="s">
        <v>13101</v>
      </c>
    </row>
    <row r="3071" ht="15.75" spans="1:1">
      <c r="A3071" s="3" t="s">
        <v>13105</v>
      </c>
    </row>
    <row r="3072" ht="15.75" spans="1:1">
      <c r="A3072" s="3" t="s">
        <v>13109</v>
      </c>
    </row>
    <row r="3073" ht="15.75" spans="1:1">
      <c r="A3073" s="3" t="s">
        <v>13113</v>
      </c>
    </row>
    <row r="3074" ht="15.75" spans="1:1">
      <c r="A3074" s="3" t="s">
        <v>13117</v>
      </c>
    </row>
    <row r="3075" ht="15.75" spans="1:1">
      <c r="A3075" s="3" t="s">
        <v>13121</v>
      </c>
    </row>
    <row r="3076" ht="15.75" spans="1:1">
      <c r="A3076" s="3" t="s">
        <v>13125</v>
      </c>
    </row>
    <row r="3077" ht="15.75" spans="1:1">
      <c r="A3077" s="3" t="s">
        <v>13129</v>
      </c>
    </row>
    <row r="3078" ht="15.75" spans="1:1">
      <c r="A3078" s="3" t="s">
        <v>13133</v>
      </c>
    </row>
    <row r="3079" ht="15.75" spans="1:1">
      <c r="A3079" s="3" t="s">
        <v>13137</v>
      </c>
    </row>
    <row r="3080" ht="15.75" spans="1:1">
      <c r="A3080" s="3" t="s">
        <v>13141</v>
      </c>
    </row>
    <row r="3081" ht="15.75" spans="1:1">
      <c r="A3081" s="3" t="s">
        <v>13145</v>
      </c>
    </row>
    <row r="3082" ht="15.75" spans="1:1">
      <c r="A3082" s="3" t="s">
        <v>396</v>
      </c>
    </row>
    <row r="3083" ht="15.75" spans="1:1">
      <c r="A3083" s="3" t="s">
        <v>13152</v>
      </c>
    </row>
    <row r="3084" ht="15.75" spans="1:1">
      <c r="A3084" s="3" t="s">
        <v>13156</v>
      </c>
    </row>
    <row r="3085" ht="15.75" spans="1:1">
      <c r="A3085" s="3" t="s">
        <v>13160</v>
      </c>
    </row>
    <row r="3086" ht="15.75" spans="1:1">
      <c r="A3086" s="3" t="s">
        <v>341</v>
      </c>
    </row>
    <row r="3087" ht="15.75" spans="1:1">
      <c r="A3087" s="3" t="s">
        <v>13167</v>
      </c>
    </row>
    <row r="3088" ht="15.75" spans="1:1">
      <c r="A3088" s="3" t="s">
        <v>1199</v>
      </c>
    </row>
    <row r="3089" ht="15.75" spans="1:1">
      <c r="A3089" s="3" t="s">
        <v>13171</v>
      </c>
    </row>
    <row r="3090" ht="15.75" spans="1:1">
      <c r="A3090" s="3" t="s">
        <v>13175</v>
      </c>
    </row>
    <row r="3091" ht="15.75" spans="1:1">
      <c r="A3091" s="3" t="s">
        <v>13179</v>
      </c>
    </row>
    <row r="3092" ht="15.75" spans="1:1">
      <c r="A3092" s="3" t="s">
        <v>13183</v>
      </c>
    </row>
    <row r="3093" ht="15.75" spans="1:1">
      <c r="A3093" s="3" t="s">
        <v>13187</v>
      </c>
    </row>
    <row r="3094" ht="15.75" spans="1:1">
      <c r="A3094" s="3" t="s">
        <v>13191</v>
      </c>
    </row>
    <row r="3095" ht="15.75" spans="1:1">
      <c r="A3095" s="3" t="s">
        <v>13195</v>
      </c>
    </row>
    <row r="3096" ht="15.75" spans="1:1">
      <c r="A3096" s="3" t="s">
        <v>13199</v>
      </c>
    </row>
    <row r="3097" ht="15.75" spans="1:1">
      <c r="A3097" s="3" t="s">
        <v>13203</v>
      </c>
    </row>
    <row r="3098" ht="15.75" spans="1:1">
      <c r="A3098" s="3" t="s">
        <v>13207</v>
      </c>
    </row>
    <row r="3099" ht="15.75" spans="1:1">
      <c r="A3099" s="3" t="s">
        <v>13211</v>
      </c>
    </row>
    <row r="3100" ht="15.75" spans="1:1">
      <c r="A3100" s="3" t="s">
        <v>388</v>
      </c>
    </row>
    <row r="3101" ht="15.75" spans="1:1">
      <c r="A3101" s="3" t="s">
        <v>13218</v>
      </c>
    </row>
    <row r="3102" ht="15.75" spans="1:1">
      <c r="A3102" s="3" t="s">
        <v>13222</v>
      </c>
    </row>
    <row r="3103" ht="15.75" spans="1:1">
      <c r="A3103" s="3" t="s">
        <v>13226</v>
      </c>
    </row>
    <row r="3104" ht="15.75" spans="1:1">
      <c r="A3104" s="3" t="s">
        <v>13230</v>
      </c>
    </row>
    <row r="3105" ht="15.75" spans="1:1">
      <c r="A3105" s="3" t="s">
        <v>13234</v>
      </c>
    </row>
    <row r="3106" ht="15.75" spans="1:1">
      <c r="A3106" s="3" t="s">
        <v>13238</v>
      </c>
    </row>
    <row r="3107" ht="15.75" spans="1:1">
      <c r="A3107" s="3" t="s">
        <v>13242</v>
      </c>
    </row>
    <row r="3108" ht="15.75" spans="1:1">
      <c r="A3108" s="3" t="s">
        <v>13246</v>
      </c>
    </row>
    <row r="3109" ht="15.75" spans="1:1">
      <c r="A3109" s="3" t="s">
        <v>13250</v>
      </c>
    </row>
    <row r="3110" ht="15.75" spans="1:1">
      <c r="A3110" s="3" t="s">
        <v>13254</v>
      </c>
    </row>
    <row r="3111" ht="15.75" spans="1:1">
      <c r="A3111" s="3" t="s">
        <v>13258</v>
      </c>
    </row>
    <row r="3112" ht="15.75" spans="1:1">
      <c r="A3112" s="3" t="s">
        <v>13262</v>
      </c>
    </row>
    <row r="3113" ht="15.75" spans="1:1">
      <c r="A3113" s="3" t="s">
        <v>13266</v>
      </c>
    </row>
    <row r="3114" ht="15.75" spans="1:1">
      <c r="A3114" s="3" t="s">
        <v>13270</v>
      </c>
    </row>
    <row r="3115" ht="15.75" spans="1:1">
      <c r="A3115" s="3" t="s">
        <v>13274</v>
      </c>
    </row>
    <row r="3116" ht="15.75" spans="1:1">
      <c r="A3116" s="3" t="s">
        <v>13278</v>
      </c>
    </row>
    <row r="3117" ht="15.75" spans="1:1">
      <c r="A3117" s="3" t="s">
        <v>13282</v>
      </c>
    </row>
    <row r="3118" ht="15.75" spans="1:1">
      <c r="A3118" s="3" t="s">
        <v>13286</v>
      </c>
    </row>
    <row r="3119" ht="15.75" spans="1:1">
      <c r="A3119" s="3" t="s">
        <v>13290</v>
      </c>
    </row>
    <row r="3120" ht="15.75" spans="1:1">
      <c r="A3120" s="3" t="s">
        <v>13294</v>
      </c>
    </row>
    <row r="3121" ht="15.75" spans="1:1">
      <c r="A3121" s="3" t="s">
        <v>13298</v>
      </c>
    </row>
    <row r="3122" ht="15.75" spans="1:1">
      <c r="A3122" s="3" t="s">
        <v>13302</v>
      </c>
    </row>
    <row r="3123" ht="15.75" spans="1:1">
      <c r="A3123" s="3" t="s">
        <v>13306</v>
      </c>
    </row>
    <row r="3124" ht="15.75" spans="1:1">
      <c r="A3124" s="3" t="s">
        <v>13310</v>
      </c>
    </row>
    <row r="3125" ht="15.75" spans="1:1">
      <c r="A3125" s="3" t="s">
        <v>13314</v>
      </c>
    </row>
    <row r="3126" ht="15.75" spans="1:1">
      <c r="A3126" s="3" t="s">
        <v>13318</v>
      </c>
    </row>
    <row r="3127" ht="15.75" spans="1:1">
      <c r="A3127" s="3" t="s">
        <v>13322</v>
      </c>
    </row>
    <row r="3128" ht="15.75" spans="1:1">
      <c r="A3128" s="3" t="s">
        <v>13326</v>
      </c>
    </row>
    <row r="3129" ht="15.75" spans="1:1">
      <c r="A3129" s="3" t="s">
        <v>13330</v>
      </c>
    </row>
    <row r="3130" ht="15.75" spans="1:1">
      <c r="A3130" s="3" t="s">
        <v>13334</v>
      </c>
    </row>
    <row r="3131" ht="15.75" spans="1:1">
      <c r="A3131" s="3" t="s">
        <v>13338</v>
      </c>
    </row>
    <row r="3132" ht="15.75" spans="1:1">
      <c r="A3132" s="3" t="s">
        <v>13342</v>
      </c>
    </row>
    <row r="3133" ht="15.75" spans="1:1">
      <c r="A3133" s="3" t="s">
        <v>13346</v>
      </c>
    </row>
    <row r="3134" ht="15.75" spans="1:1">
      <c r="A3134" s="3" t="s">
        <v>13350</v>
      </c>
    </row>
    <row r="3135" ht="15.75" spans="1:1">
      <c r="A3135" s="3" t="s">
        <v>13354</v>
      </c>
    </row>
    <row r="3136" ht="15.75" spans="1:1">
      <c r="A3136" s="3" t="s">
        <v>13358</v>
      </c>
    </row>
    <row r="3137" ht="15.75" spans="1:1">
      <c r="A3137" s="3" t="s">
        <v>13362</v>
      </c>
    </row>
    <row r="3138" ht="15.75" spans="1:1">
      <c r="A3138" s="3" t="s">
        <v>13366</v>
      </c>
    </row>
    <row r="3139" ht="15.75" spans="1:1">
      <c r="A3139" s="3" t="s">
        <v>13370</v>
      </c>
    </row>
    <row r="3140" ht="15.75" spans="1:1">
      <c r="A3140" s="3" t="s">
        <v>13374</v>
      </c>
    </row>
    <row r="3141" ht="15.75" spans="1:1">
      <c r="A3141" s="3" t="s">
        <v>13378</v>
      </c>
    </row>
    <row r="3142" ht="15.75" spans="1:1">
      <c r="A3142" s="3" t="s">
        <v>13382</v>
      </c>
    </row>
    <row r="3143" ht="15.75" spans="1:1">
      <c r="A3143" s="3" t="s">
        <v>13386</v>
      </c>
    </row>
    <row r="3144" ht="15.75" spans="1:1">
      <c r="A3144" s="3" t="s">
        <v>13390</v>
      </c>
    </row>
    <row r="3145" ht="15.75" spans="1:1">
      <c r="A3145" s="3" t="s">
        <v>13394</v>
      </c>
    </row>
    <row r="3146" ht="15.75" spans="1:1">
      <c r="A3146" s="3" t="s">
        <v>13398</v>
      </c>
    </row>
    <row r="3147" ht="15.75" spans="1:1">
      <c r="A3147" s="3" t="s">
        <v>13402</v>
      </c>
    </row>
    <row r="3148" ht="15.75" spans="1:1">
      <c r="A3148" s="3" t="s">
        <v>13406</v>
      </c>
    </row>
    <row r="3149" ht="15.75" spans="1:1">
      <c r="A3149" s="3" t="s">
        <v>13410</v>
      </c>
    </row>
    <row r="3150" ht="15.75" spans="1:1">
      <c r="A3150" s="3" t="s">
        <v>13414</v>
      </c>
    </row>
    <row r="3151" ht="15.75" spans="1:1">
      <c r="A3151" s="3" t="s">
        <v>13418</v>
      </c>
    </row>
    <row r="3152" ht="15.75" spans="1:1">
      <c r="A3152" s="3" t="s">
        <v>13422</v>
      </c>
    </row>
    <row r="3153" ht="15.75" spans="1:1">
      <c r="A3153" s="3" t="s">
        <v>13426</v>
      </c>
    </row>
    <row r="3154" ht="15.75" spans="1:1">
      <c r="A3154" s="3" t="s">
        <v>13430</v>
      </c>
    </row>
    <row r="3155" ht="15.75" spans="1:1">
      <c r="A3155" s="3" t="s">
        <v>13434</v>
      </c>
    </row>
    <row r="3156" ht="15.75" spans="1:1">
      <c r="A3156" s="3" t="s">
        <v>13438</v>
      </c>
    </row>
    <row r="3157" ht="15.75" spans="1:1">
      <c r="A3157" s="3" t="s">
        <v>13442</v>
      </c>
    </row>
    <row r="3158" ht="15.75" spans="1:1">
      <c r="A3158" s="3" t="s">
        <v>13446</v>
      </c>
    </row>
    <row r="3159" ht="15.75" spans="1:1">
      <c r="A3159" s="3" t="s">
        <v>13450</v>
      </c>
    </row>
    <row r="3160" ht="15.75" spans="1:1">
      <c r="A3160" s="3" t="s">
        <v>13454</v>
      </c>
    </row>
    <row r="3161" ht="15.75" spans="1:1">
      <c r="A3161" s="3" t="s">
        <v>1093</v>
      </c>
    </row>
    <row r="3162" ht="15.75" spans="1:1">
      <c r="A3162" s="3" t="s">
        <v>13458</v>
      </c>
    </row>
    <row r="3163" ht="15.75" spans="1:1">
      <c r="A3163" s="3" t="s">
        <v>13462</v>
      </c>
    </row>
    <row r="3164" ht="15.75" spans="1:1">
      <c r="A3164" s="3" t="s">
        <v>13466</v>
      </c>
    </row>
    <row r="3165" ht="15.75" spans="1:1">
      <c r="A3165" s="3" t="s">
        <v>13470</v>
      </c>
    </row>
    <row r="3166" ht="15.75" spans="1:1">
      <c r="A3166" s="3" t="s">
        <v>13474</v>
      </c>
    </row>
    <row r="3167" ht="15.75" spans="1:1">
      <c r="A3167" s="3" t="s">
        <v>13478</v>
      </c>
    </row>
    <row r="3168" ht="15.75" spans="1:1">
      <c r="A3168" s="3" t="s">
        <v>13482</v>
      </c>
    </row>
    <row r="3169" ht="15.75" spans="1:1">
      <c r="A3169" s="3" t="s">
        <v>13486</v>
      </c>
    </row>
    <row r="3170" ht="15.75" spans="1:1">
      <c r="A3170" s="3" t="s">
        <v>13490</v>
      </c>
    </row>
    <row r="3171" ht="15.75" spans="1:1">
      <c r="A3171" s="3" t="s">
        <v>13494</v>
      </c>
    </row>
    <row r="3172" ht="15.75" spans="1:1">
      <c r="A3172" s="3" t="s">
        <v>13498</v>
      </c>
    </row>
    <row r="3173" ht="15.75" spans="1:1">
      <c r="A3173" s="3" t="s">
        <v>13502</v>
      </c>
    </row>
    <row r="3174" ht="15.75" spans="1:1">
      <c r="A3174" s="3" t="s">
        <v>13506</v>
      </c>
    </row>
    <row r="3175" ht="15.75" spans="1:1">
      <c r="A3175" s="3" t="s">
        <v>13510</v>
      </c>
    </row>
    <row r="3176" ht="15.75" spans="1:1">
      <c r="A3176" s="3" t="s">
        <v>13514</v>
      </c>
    </row>
    <row r="3177" ht="15.75" spans="1:1">
      <c r="A3177" s="3" t="s">
        <v>13518</v>
      </c>
    </row>
    <row r="3178" ht="15.75" spans="1:1">
      <c r="A3178" s="3" t="s">
        <v>13522</v>
      </c>
    </row>
    <row r="3179" ht="15.75" spans="1:1">
      <c r="A3179" s="3" t="s">
        <v>13526</v>
      </c>
    </row>
    <row r="3180" ht="15.75" spans="1:1">
      <c r="A3180" s="3" t="s">
        <v>13530</v>
      </c>
    </row>
    <row r="3181" ht="15.75" spans="1:1">
      <c r="A3181" s="3" t="s">
        <v>13534</v>
      </c>
    </row>
    <row r="3182" ht="15.75" spans="1:1">
      <c r="A3182" s="3" t="s">
        <v>13538</v>
      </c>
    </row>
    <row r="3183" ht="15.75" spans="1:1">
      <c r="A3183" s="3" t="s">
        <v>13542</v>
      </c>
    </row>
    <row r="3184" ht="15.75" spans="1:1">
      <c r="A3184" s="3" t="s">
        <v>13546</v>
      </c>
    </row>
    <row r="3185" ht="15.75" spans="1:1">
      <c r="A3185" s="3" t="s">
        <v>13550</v>
      </c>
    </row>
    <row r="3186" ht="15.75" spans="1:1">
      <c r="A3186" s="3" t="s">
        <v>13554</v>
      </c>
    </row>
    <row r="3187" ht="15.75" spans="1:1">
      <c r="A3187" s="3" t="s">
        <v>13558</v>
      </c>
    </row>
    <row r="3188" ht="15.75" spans="1:1">
      <c r="A3188" s="3" t="s">
        <v>13562</v>
      </c>
    </row>
    <row r="3189" ht="15.75" spans="1:1">
      <c r="A3189" s="3" t="s">
        <v>13566</v>
      </c>
    </row>
    <row r="3190" ht="15.75" spans="1:1">
      <c r="A3190" s="3" t="s">
        <v>13570</v>
      </c>
    </row>
    <row r="3191" ht="15.75" spans="1:1">
      <c r="A3191" s="3" t="s">
        <v>13574</v>
      </c>
    </row>
    <row r="3192" ht="15.75" spans="1:1">
      <c r="A3192" s="3" t="s">
        <v>13578</v>
      </c>
    </row>
    <row r="3193" ht="15.75" spans="1:1">
      <c r="A3193" s="3" t="s">
        <v>13582</v>
      </c>
    </row>
    <row r="3194" ht="15.75" spans="1:1">
      <c r="A3194" s="3" t="s">
        <v>13586</v>
      </c>
    </row>
    <row r="3195" ht="15.75" spans="1:1">
      <c r="A3195" s="3" t="s">
        <v>13590</v>
      </c>
    </row>
    <row r="3196" ht="15.75" spans="1:1">
      <c r="A3196" s="3" t="s">
        <v>13594</v>
      </c>
    </row>
    <row r="3197" ht="15.75" spans="1:1">
      <c r="A3197" s="3" t="s">
        <v>13598</v>
      </c>
    </row>
    <row r="3198" ht="15.75" spans="1:1">
      <c r="A3198" s="3" t="s">
        <v>13602</v>
      </c>
    </row>
    <row r="3199" ht="15.75" spans="1:1">
      <c r="A3199" s="3" t="s">
        <v>13606</v>
      </c>
    </row>
    <row r="3200" ht="15.75" spans="1:1">
      <c r="A3200" s="3" t="s">
        <v>13610</v>
      </c>
    </row>
    <row r="3201" ht="15.75" spans="1:1">
      <c r="A3201" s="3" t="s">
        <v>1191</v>
      </c>
    </row>
    <row r="3202" ht="15.75" spans="1:1">
      <c r="A3202" s="3" t="s">
        <v>13614</v>
      </c>
    </row>
    <row r="3203" ht="15.75" spans="1:1">
      <c r="A3203" s="3" t="s">
        <v>13618</v>
      </c>
    </row>
    <row r="3204" ht="15.75" spans="1:1">
      <c r="A3204" s="3" t="s">
        <v>13622</v>
      </c>
    </row>
    <row r="3205" ht="15.75" spans="1:1">
      <c r="A3205" s="3" t="s">
        <v>13626</v>
      </c>
    </row>
    <row r="3206" ht="15.75" spans="1:1">
      <c r="A3206" s="3" t="s">
        <v>13630</v>
      </c>
    </row>
    <row r="3207" ht="15.75" spans="1:1">
      <c r="A3207" s="3" t="s">
        <v>13634</v>
      </c>
    </row>
    <row r="3208" ht="15.75" spans="1:1">
      <c r="A3208" s="3" t="s">
        <v>13638</v>
      </c>
    </row>
    <row r="3209" ht="15.75" spans="1:1">
      <c r="A3209" s="3" t="s">
        <v>13642</v>
      </c>
    </row>
    <row r="3210" ht="15.75" spans="1:1">
      <c r="A3210" s="3" t="s">
        <v>662</v>
      </c>
    </row>
    <row r="3211" ht="15.75" spans="1:1">
      <c r="A3211" s="3" t="s">
        <v>13646</v>
      </c>
    </row>
    <row r="3212" ht="15.75" spans="1:1">
      <c r="A3212" s="3" t="s">
        <v>13650</v>
      </c>
    </row>
    <row r="3213" ht="15.75" spans="1:1">
      <c r="A3213" s="3" t="s">
        <v>13654</v>
      </c>
    </row>
    <row r="3214" ht="15.75" spans="1:1">
      <c r="A3214" s="3" t="s">
        <v>13658</v>
      </c>
    </row>
    <row r="3215" ht="15.75" spans="1:1">
      <c r="A3215" s="3" t="s">
        <v>13662</v>
      </c>
    </row>
    <row r="3216" ht="15.75" spans="1:1">
      <c r="A3216" s="3" t="s">
        <v>13666</v>
      </c>
    </row>
    <row r="3217" ht="15.75" spans="1:1">
      <c r="A3217" s="3" t="s">
        <v>13670</v>
      </c>
    </row>
    <row r="3218" ht="15.75" spans="1:1">
      <c r="A3218" s="3" t="s">
        <v>13674</v>
      </c>
    </row>
    <row r="3219" ht="15.75" spans="1:1">
      <c r="A3219" s="3" t="s">
        <v>13678</v>
      </c>
    </row>
    <row r="3220" ht="15.75" spans="1:1">
      <c r="A3220" s="3" t="s">
        <v>13682</v>
      </c>
    </row>
    <row r="3221" ht="15.75" spans="1:1">
      <c r="A3221" s="3" t="s">
        <v>13686</v>
      </c>
    </row>
    <row r="3222" ht="15.75" spans="1:1">
      <c r="A3222" s="3" t="s">
        <v>13690</v>
      </c>
    </row>
    <row r="3223" ht="15.75" spans="1:1">
      <c r="A3223" s="3" t="s">
        <v>13694</v>
      </c>
    </row>
    <row r="3224" ht="15.75" spans="1:1">
      <c r="A3224" s="3" t="s">
        <v>13698</v>
      </c>
    </row>
    <row r="3225" ht="15.75" spans="1:1">
      <c r="A3225" s="3" t="s">
        <v>13702</v>
      </c>
    </row>
    <row r="3226" ht="15.75" spans="1:1">
      <c r="A3226" s="3" t="s">
        <v>13706</v>
      </c>
    </row>
    <row r="3227" ht="15.75" spans="1:1">
      <c r="A3227" s="3" t="s">
        <v>13710</v>
      </c>
    </row>
    <row r="3228" ht="15.75" spans="1:1">
      <c r="A3228" s="3" t="s">
        <v>13714</v>
      </c>
    </row>
    <row r="3229" ht="15.75" spans="1:1">
      <c r="A3229" s="3" t="s">
        <v>13718</v>
      </c>
    </row>
    <row r="3230" ht="15.75" spans="1:1">
      <c r="A3230" s="3" t="s">
        <v>13722</v>
      </c>
    </row>
    <row r="3231" ht="15.75" spans="1:1">
      <c r="A3231" s="3" t="s">
        <v>13726</v>
      </c>
    </row>
    <row r="3232" ht="15.75" spans="1:1">
      <c r="A3232" s="3" t="s">
        <v>13730</v>
      </c>
    </row>
    <row r="3233" ht="15.75" spans="1:1">
      <c r="A3233" s="3" t="s">
        <v>13734</v>
      </c>
    </row>
    <row r="3234" ht="15.75" spans="1:1">
      <c r="A3234" s="3" t="s">
        <v>13738</v>
      </c>
    </row>
    <row r="3235" ht="15.75" spans="1:1">
      <c r="A3235" s="3" t="s">
        <v>13742</v>
      </c>
    </row>
    <row r="3236" ht="15.75" spans="1:1">
      <c r="A3236" s="3" t="s">
        <v>13746</v>
      </c>
    </row>
    <row r="3237" ht="15.75" spans="1:1">
      <c r="A3237" s="3" t="s">
        <v>13750</v>
      </c>
    </row>
    <row r="3238" ht="15.75" spans="1:1">
      <c r="A3238" s="3" t="s">
        <v>13754</v>
      </c>
    </row>
    <row r="3239" ht="15.75" spans="1:1">
      <c r="A3239" s="3" t="s">
        <v>13758</v>
      </c>
    </row>
    <row r="3240" ht="15.75" spans="1:1">
      <c r="A3240" s="3" t="s">
        <v>13762</v>
      </c>
    </row>
    <row r="3241" ht="15.75" spans="1:1">
      <c r="A3241" s="3" t="s">
        <v>13766</v>
      </c>
    </row>
    <row r="3242" ht="15.75" spans="1:1">
      <c r="A3242" s="3" t="s">
        <v>13770</v>
      </c>
    </row>
    <row r="3243" ht="15.75" spans="1:1">
      <c r="A3243" s="3" t="s">
        <v>13774</v>
      </c>
    </row>
    <row r="3244" ht="15.75" spans="1:1">
      <c r="A3244" s="3" t="s">
        <v>13778</v>
      </c>
    </row>
    <row r="3245" ht="15.75" spans="1:1">
      <c r="A3245" s="3" t="s">
        <v>13782</v>
      </c>
    </row>
    <row r="3246" ht="15.75" spans="1:1">
      <c r="A3246" s="3" t="s">
        <v>13786</v>
      </c>
    </row>
    <row r="3247" ht="15.75" spans="1:1">
      <c r="A3247" s="3" t="s">
        <v>13790</v>
      </c>
    </row>
    <row r="3248" ht="15.75" spans="1:1">
      <c r="A3248" s="3" t="s">
        <v>13794</v>
      </c>
    </row>
    <row r="3249" ht="15.75" spans="1:1">
      <c r="A3249" s="3" t="s">
        <v>13798</v>
      </c>
    </row>
    <row r="3250" ht="15.75" spans="1:1">
      <c r="A3250" s="3" t="s">
        <v>13802</v>
      </c>
    </row>
    <row r="3251" ht="15.75" spans="1:1">
      <c r="A3251" s="3" t="s">
        <v>13806</v>
      </c>
    </row>
    <row r="3252" ht="15.75" spans="1:1">
      <c r="A3252" s="3" t="s">
        <v>13810</v>
      </c>
    </row>
    <row r="3253" ht="15.75" spans="1:1">
      <c r="A3253" s="3" t="s">
        <v>13814</v>
      </c>
    </row>
    <row r="3254" ht="15.75" spans="1:1">
      <c r="A3254" s="3" t="s">
        <v>13818</v>
      </c>
    </row>
    <row r="3255" ht="15.75" spans="1:1">
      <c r="A3255" s="3" t="s">
        <v>13822</v>
      </c>
    </row>
    <row r="3256" ht="15.75" spans="1:1">
      <c r="A3256" s="3" t="s">
        <v>13826</v>
      </c>
    </row>
    <row r="3257" ht="15.75" spans="1:1">
      <c r="A3257" s="3" t="s">
        <v>13830</v>
      </c>
    </row>
    <row r="3258" ht="15.75" spans="1:1">
      <c r="A3258" s="3" t="s">
        <v>13834</v>
      </c>
    </row>
    <row r="3259" ht="15.75" spans="1:1">
      <c r="A3259" s="3" t="s">
        <v>13838</v>
      </c>
    </row>
    <row r="3260" ht="15.75" spans="1:1">
      <c r="A3260" s="3" t="s">
        <v>13842</v>
      </c>
    </row>
    <row r="3261" ht="15.75" spans="1:1">
      <c r="A3261" s="3" t="s">
        <v>13846</v>
      </c>
    </row>
    <row r="3262" ht="15.75" spans="1:1">
      <c r="A3262" s="3" t="s">
        <v>376</v>
      </c>
    </row>
    <row r="3263" ht="15.75" spans="1:1">
      <c r="A3263" s="3" t="s">
        <v>13853</v>
      </c>
    </row>
    <row r="3264" ht="15.75" spans="1:1">
      <c r="A3264" s="3" t="s">
        <v>13857</v>
      </c>
    </row>
    <row r="3265" ht="15.75" spans="1:1">
      <c r="A3265" s="3" t="s">
        <v>13861</v>
      </c>
    </row>
    <row r="3266" ht="15.75" spans="1:1">
      <c r="A3266" s="3" t="s">
        <v>13865</v>
      </c>
    </row>
    <row r="3267" ht="15.75" spans="1:1">
      <c r="A3267" s="3" t="s">
        <v>13869</v>
      </c>
    </row>
    <row r="3268" ht="15.75" spans="1:1">
      <c r="A3268" s="3" t="s">
        <v>13873</v>
      </c>
    </row>
    <row r="3269" ht="15.75" spans="1:1">
      <c r="A3269" s="3" t="s">
        <v>13877</v>
      </c>
    </row>
    <row r="3270" ht="15.75" spans="1:1">
      <c r="A3270" s="3" t="s">
        <v>13881</v>
      </c>
    </row>
    <row r="3271" ht="15.75" spans="1:1">
      <c r="A3271" s="3" t="s">
        <v>13885</v>
      </c>
    </row>
    <row r="3272" ht="15.75" spans="1:1">
      <c r="A3272" s="3" t="s">
        <v>13889</v>
      </c>
    </row>
    <row r="3273" ht="15.75" spans="1:1">
      <c r="A3273" s="3" t="s">
        <v>13893</v>
      </c>
    </row>
    <row r="3274" ht="15.75" spans="1:1">
      <c r="A3274" s="3" t="s">
        <v>13897</v>
      </c>
    </row>
    <row r="3275" ht="15.75" spans="1:1">
      <c r="A3275" s="3" t="s">
        <v>13901</v>
      </c>
    </row>
    <row r="3276" ht="15.75" spans="1:1">
      <c r="A3276" s="3" t="s">
        <v>13905</v>
      </c>
    </row>
    <row r="3277" ht="15.75" spans="1:1">
      <c r="A3277" s="3" t="s">
        <v>13909</v>
      </c>
    </row>
    <row r="3278" ht="15.75" spans="1:1">
      <c r="A3278" s="3" t="s">
        <v>13913</v>
      </c>
    </row>
    <row r="3279" ht="15.75" spans="1:1">
      <c r="A3279" s="3" t="s">
        <v>13917</v>
      </c>
    </row>
    <row r="3280" ht="15.75" spans="1:1">
      <c r="A3280" s="3" t="s">
        <v>13921</v>
      </c>
    </row>
    <row r="3281" ht="15.75" spans="1:1">
      <c r="A3281" s="3" t="s">
        <v>13925</v>
      </c>
    </row>
    <row r="3282" ht="15.75" spans="1:1">
      <c r="A3282" s="3" t="s">
        <v>773</v>
      </c>
    </row>
    <row r="3283" ht="15.75" spans="1:1">
      <c r="A3283" s="3" t="s">
        <v>13929</v>
      </c>
    </row>
    <row r="3284" ht="15.75" spans="1:1">
      <c r="A3284" s="3" t="s">
        <v>13933</v>
      </c>
    </row>
    <row r="3285" ht="15.75" spans="1:1">
      <c r="A3285" s="3" t="s">
        <v>13937</v>
      </c>
    </row>
    <row r="3286" ht="15.75" spans="1:1">
      <c r="A3286" s="3" t="s">
        <v>13941</v>
      </c>
    </row>
    <row r="3287" ht="15.75" spans="1:1">
      <c r="A3287" s="3" t="s">
        <v>13945</v>
      </c>
    </row>
    <row r="3288" ht="15.75" spans="1:1">
      <c r="A3288" s="3" t="s">
        <v>13949</v>
      </c>
    </row>
    <row r="3289" ht="15.75" spans="1:1">
      <c r="A3289" s="3" t="s">
        <v>13953</v>
      </c>
    </row>
    <row r="3290" ht="15.75" spans="1:1">
      <c r="A3290" s="3" t="s">
        <v>13957</v>
      </c>
    </row>
    <row r="3291" ht="15.75" spans="1:1">
      <c r="A3291" s="3" t="s">
        <v>13961</v>
      </c>
    </row>
    <row r="3292" ht="15.75" spans="1:1">
      <c r="A3292" s="3" t="s">
        <v>13965</v>
      </c>
    </row>
    <row r="3293" ht="15.75" spans="1:1">
      <c r="A3293" s="3" t="s">
        <v>13969</v>
      </c>
    </row>
    <row r="3294" ht="15.75" spans="1:1">
      <c r="A3294" s="3" t="s">
        <v>13973</v>
      </c>
    </row>
    <row r="3295" ht="15.75" spans="1:1">
      <c r="A3295" s="3" t="s">
        <v>13977</v>
      </c>
    </row>
    <row r="3296" ht="15.75" spans="1:1">
      <c r="A3296" s="3" t="s">
        <v>13981</v>
      </c>
    </row>
    <row r="3297" ht="15.75" spans="1:1">
      <c r="A3297" s="3" t="s">
        <v>13985</v>
      </c>
    </row>
    <row r="3298" ht="15.75" spans="1:1">
      <c r="A3298" s="3" t="s">
        <v>13989</v>
      </c>
    </row>
    <row r="3299" ht="15.75" spans="1:1">
      <c r="A3299" s="3" t="s">
        <v>13993</v>
      </c>
    </row>
    <row r="3300" ht="15.75" spans="1:1">
      <c r="A3300" s="3" t="s">
        <v>761</v>
      </c>
    </row>
    <row r="3301" ht="15.75" spans="1:1">
      <c r="A3301" s="3" t="s">
        <v>13997</v>
      </c>
    </row>
    <row r="3302" ht="15.75" spans="1:1">
      <c r="A3302" s="3" t="s">
        <v>14001</v>
      </c>
    </row>
    <row r="3303" ht="15.75" spans="1:1">
      <c r="A3303" s="3" t="s">
        <v>14005</v>
      </c>
    </row>
    <row r="3304" ht="15.75" spans="1:1">
      <c r="A3304" s="3" t="s">
        <v>14009</v>
      </c>
    </row>
    <row r="3305" ht="15.75" spans="1:1">
      <c r="A3305" s="3" t="s">
        <v>14013</v>
      </c>
    </row>
    <row r="3306" ht="15.75" spans="1:1">
      <c r="A3306" s="3" t="s">
        <v>14017</v>
      </c>
    </row>
    <row r="3307" ht="15.75" spans="1:1">
      <c r="A3307" s="3" t="s">
        <v>14021</v>
      </c>
    </row>
    <row r="3308" ht="15.75" spans="1:1">
      <c r="A3308" s="3" t="s">
        <v>14025</v>
      </c>
    </row>
    <row r="3309" ht="15.75" spans="1:1">
      <c r="A3309" s="3" t="s">
        <v>14029</v>
      </c>
    </row>
    <row r="3310" ht="15.75" spans="1:1">
      <c r="A3310" s="3" t="s">
        <v>14033</v>
      </c>
    </row>
    <row r="3311" ht="15.75" spans="1:1">
      <c r="A3311" s="3" t="s">
        <v>14037</v>
      </c>
    </row>
    <row r="3312" ht="15.75" spans="1:1">
      <c r="A3312" s="3" t="s">
        <v>14041</v>
      </c>
    </row>
    <row r="3313" ht="15.75" spans="1:1">
      <c r="A3313" s="3" t="s">
        <v>14045</v>
      </c>
    </row>
    <row r="3314" ht="15.75" spans="1:1">
      <c r="A3314" s="3" t="s">
        <v>14049</v>
      </c>
    </row>
    <row r="3315" ht="15.75" spans="1:1">
      <c r="A3315" s="3" t="s">
        <v>14053</v>
      </c>
    </row>
    <row r="3316" ht="15.75" spans="1:1">
      <c r="A3316" s="3" t="s">
        <v>14057</v>
      </c>
    </row>
    <row r="3317" ht="15.75" spans="1:1">
      <c r="A3317" s="3" t="s">
        <v>14061</v>
      </c>
    </row>
    <row r="3318" ht="15.75" spans="1:1">
      <c r="A3318" s="3" t="s">
        <v>14065</v>
      </c>
    </row>
    <row r="3319" ht="15.75" spans="1:1">
      <c r="A3319" s="3" t="s">
        <v>14069</v>
      </c>
    </row>
    <row r="3320" ht="15.75" spans="1:1">
      <c r="A3320" s="3" t="s">
        <v>14073</v>
      </c>
    </row>
    <row r="3321" ht="15.75" spans="1:1">
      <c r="A3321" s="3" t="s">
        <v>14077</v>
      </c>
    </row>
    <row r="3322" ht="15.75" spans="1:1">
      <c r="A3322" s="3" t="s">
        <v>14081</v>
      </c>
    </row>
    <row r="3323" ht="15.75" spans="1:1">
      <c r="A3323" s="3" t="s">
        <v>14085</v>
      </c>
    </row>
    <row r="3324" ht="15.75" spans="1:1">
      <c r="A3324" s="3" t="s">
        <v>14089</v>
      </c>
    </row>
    <row r="3325" ht="15.75" spans="1:1">
      <c r="A3325" s="3" t="s">
        <v>14093</v>
      </c>
    </row>
    <row r="3326" ht="15.75" spans="1:1">
      <c r="A3326" s="3" t="s">
        <v>14097</v>
      </c>
    </row>
    <row r="3327" ht="15.75" spans="1:1">
      <c r="A3327" s="3" t="s">
        <v>14101</v>
      </c>
    </row>
    <row r="3328" ht="15.75" spans="1:1">
      <c r="A3328" s="3" t="s">
        <v>14105</v>
      </c>
    </row>
    <row r="3329" ht="15.75" spans="1:1">
      <c r="A3329" s="3" t="s">
        <v>343</v>
      </c>
    </row>
    <row r="3330" ht="15.75" spans="1:1">
      <c r="A3330" s="3" t="s">
        <v>14112</v>
      </c>
    </row>
    <row r="3331" ht="15.75" spans="1:1">
      <c r="A3331" s="3" t="s">
        <v>14116</v>
      </c>
    </row>
    <row r="3332" ht="15.75" spans="1:1">
      <c r="A3332" s="3" t="s">
        <v>14120</v>
      </c>
    </row>
    <row r="3333" ht="15.75" spans="1:1">
      <c r="A3333" s="3" t="s">
        <v>14124</v>
      </c>
    </row>
    <row r="3334" ht="15.75" spans="1:1">
      <c r="A3334" s="3" t="s">
        <v>14128</v>
      </c>
    </row>
    <row r="3335" ht="15.75" spans="1:1">
      <c r="A3335" s="3" t="s">
        <v>14132</v>
      </c>
    </row>
    <row r="3336" ht="15.75" spans="1:1">
      <c r="A3336" s="3" t="s">
        <v>14136</v>
      </c>
    </row>
    <row r="3337" ht="15.75" spans="1:1">
      <c r="A3337" s="3" t="s">
        <v>14140</v>
      </c>
    </row>
    <row r="3338" ht="15.75" spans="1:1">
      <c r="A3338" s="3" t="s">
        <v>14144</v>
      </c>
    </row>
    <row r="3339" ht="15.75" spans="1:1">
      <c r="A3339" s="3" t="s">
        <v>14148</v>
      </c>
    </row>
    <row r="3340" ht="15.75" spans="1:1">
      <c r="A3340" s="3" t="s">
        <v>14152</v>
      </c>
    </row>
    <row r="3341" ht="15.75" spans="1:1">
      <c r="A3341" s="3" t="s">
        <v>14156</v>
      </c>
    </row>
    <row r="3342" ht="15.75" spans="1:1">
      <c r="A3342" s="3" t="s">
        <v>14160</v>
      </c>
    </row>
    <row r="3343" ht="15.75" spans="1:1">
      <c r="A3343" s="3" t="s">
        <v>14164</v>
      </c>
    </row>
    <row r="3344" ht="15.75" spans="1:1">
      <c r="A3344" s="3" t="s">
        <v>14168</v>
      </c>
    </row>
    <row r="3345" ht="15.75" spans="1:1">
      <c r="A3345" s="3" t="s">
        <v>14172</v>
      </c>
    </row>
    <row r="3346" ht="15.75" spans="1:1">
      <c r="A3346" s="3" t="s">
        <v>14176</v>
      </c>
    </row>
    <row r="3347" ht="15.75" spans="1:1">
      <c r="A3347" s="3" t="s">
        <v>953</v>
      </c>
    </row>
    <row r="3348" ht="15.75" spans="1:1">
      <c r="A3348" s="3" t="s">
        <v>14180</v>
      </c>
    </row>
    <row r="3349" ht="15.75" spans="1:1">
      <c r="A3349" s="3" t="s">
        <v>14184</v>
      </c>
    </row>
    <row r="3350" ht="15.75" spans="1:1">
      <c r="A3350" s="3" t="s">
        <v>14188</v>
      </c>
    </row>
    <row r="3351" ht="15.75" spans="1:1">
      <c r="A3351" s="3" t="s">
        <v>14192</v>
      </c>
    </row>
    <row r="3352" ht="15.75" spans="1:1">
      <c r="A3352" s="3" t="s">
        <v>14196</v>
      </c>
    </row>
    <row r="3353" ht="15.75" spans="1:1">
      <c r="A3353" s="3" t="s">
        <v>738</v>
      </c>
    </row>
    <row r="3354" ht="15.75" spans="1:1">
      <c r="A3354" s="3" t="s">
        <v>14200</v>
      </c>
    </row>
    <row r="3355" ht="15.75" spans="1:1">
      <c r="A3355" s="3" t="s">
        <v>14204</v>
      </c>
    </row>
    <row r="3356" ht="15.75" spans="1:1">
      <c r="A3356" s="3" t="s">
        <v>14208</v>
      </c>
    </row>
    <row r="3357" ht="15.75" spans="1:1">
      <c r="A3357" s="3" t="s">
        <v>14212</v>
      </c>
    </row>
    <row r="3358" ht="15.75" spans="1:1">
      <c r="A3358" s="3" t="s">
        <v>14216</v>
      </c>
    </row>
    <row r="3359" ht="15.75" spans="1:1">
      <c r="A3359" s="3" t="s">
        <v>14220</v>
      </c>
    </row>
    <row r="3360" ht="15.75" spans="1:1">
      <c r="A3360" s="3" t="s">
        <v>14224</v>
      </c>
    </row>
    <row r="3361" ht="15.75" spans="1:1">
      <c r="A3361" s="3" t="s">
        <v>14228</v>
      </c>
    </row>
    <row r="3362" ht="15.75" spans="1:1">
      <c r="A3362" s="3" t="s">
        <v>14232</v>
      </c>
    </row>
    <row r="3363" ht="15.75" spans="1:1">
      <c r="A3363" s="3" t="s">
        <v>14236</v>
      </c>
    </row>
    <row r="3364" ht="15.75" spans="1:1">
      <c r="A3364" s="3" t="s">
        <v>14240</v>
      </c>
    </row>
    <row r="3365" ht="15.75" spans="1:1">
      <c r="A3365" s="3" t="s">
        <v>14244</v>
      </c>
    </row>
    <row r="3366" ht="15.75" spans="1:1">
      <c r="A3366" s="3" t="s">
        <v>14248</v>
      </c>
    </row>
    <row r="3367" ht="15.75" spans="1:1">
      <c r="A3367" s="3" t="s">
        <v>14252</v>
      </c>
    </row>
    <row r="3368" ht="15.75" spans="1:1">
      <c r="A3368" s="3" t="s">
        <v>14256</v>
      </c>
    </row>
    <row r="3369" ht="15.75" spans="1:1">
      <c r="A3369" s="3" t="s">
        <v>14260</v>
      </c>
    </row>
    <row r="3370" ht="15.75" spans="1:1">
      <c r="A3370" s="3" t="s">
        <v>14264</v>
      </c>
    </row>
    <row r="3371" ht="15.75" spans="1:1">
      <c r="A3371" s="3" t="s">
        <v>1195</v>
      </c>
    </row>
    <row r="3372" ht="15.75" spans="1:1">
      <c r="A3372" s="3" t="s">
        <v>14268</v>
      </c>
    </row>
    <row r="3373" ht="15.75" spans="1:1">
      <c r="A3373" s="3" t="s">
        <v>14272</v>
      </c>
    </row>
    <row r="3374" ht="15.75" spans="1:1">
      <c r="A3374" s="3" t="s">
        <v>14276</v>
      </c>
    </row>
    <row r="3375" ht="15.75" spans="1:1">
      <c r="A3375" s="3" t="s">
        <v>14280</v>
      </c>
    </row>
    <row r="3376" ht="15.75" spans="1:1">
      <c r="A3376" s="3" t="s">
        <v>14284</v>
      </c>
    </row>
    <row r="3377" ht="15.75" spans="1:1">
      <c r="A3377" s="3" t="s">
        <v>14288</v>
      </c>
    </row>
    <row r="3378" ht="15.75" spans="1:1">
      <c r="A3378" s="3" t="s">
        <v>14292</v>
      </c>
    </row>
    <row r="3379" ht="15.75" spans="1:1">
      <c r="A3379" s="3" t="s">
        <v>14296</v>
      </c>
    </row>
    <row r="3380" ht="15.75" spans="1:1">
      <c r="A3380" s="3" t="s">
        <v>14300</v>
      </c>
    </row>
    <row r="3381" ht="15.75" spans="1:1">
      <c r="A3381" s="3" t="s">
        <v>14304</v>
      </c>
    </row>
    <row r="3382" ht="15.75" spans="1:1">
      <c r="A3382" s="3" t="s">
        <v>14308</v>
      </c>
    </row>
    <row r="3383" ht="15.75" spans="1:1">
      <c r="A3383" s="3" t="s">
        <v>14312</v>
      </c>
    </row>
    <row r="3384" ht="15.75" spans="1:1">
      <c r="A3384" s="3" t="s">
        <v>14316</v>
      </c>
    </row>
    <row r="3385" ht="15.75" spans="1:1">
      <c r="A3385" s="3" t="s">
        <v>14320</v>
      </c>
    </row>
    <row r="3386" ht="15.75" spans="1:1">
      <c r="A3386" s="3" t="s">
        <v>14324</v>
      </c>
    </row>
    <row r="3387" ht="15.75" spans="1:1">
      <c r="A3387" s="3" t="s">
        <v>14328</v>
      </c>
    </row>
    <row r="3388" ht="15.75" spans="1:1">
      <c r="A3388" s="3" t="s">
        <v>14332</v>
      </c>
    </row>
    <row r="3389" ht="15.75" spans="1:1">
      <c r="A3389" s="3" t="s">
        <v>14336</v>
      </c>
    </row>
    <row r="3390" ht="15.75" spans="1:1">
      <c r="A3390" s="3" t="s">
        <v>14340</v>
      </c>
    </row>
    <row r="3391" ht="15.75" spans="1:1">
      <c r="A3391" s="3" t="s">
        <v>14344</v>
      </c>
    </row>
    <row r="3392" ht="15.75" spans="1:1">
      <c r="A3392" s="3" t="s">
        <v>14348</v>
      </c>
    </row>
    <row r="3393" ht="15.75" spans="1:1">
      <c r="A3393" s="3" t="s">
        <v>14352</v>
      </c>
    </row>
    <row r="3394" ht="15.75" spans="1:1">
      <c r="A3394" s="3" t="s">
        <v>14356</v>
      </c>
    </row>
    <row r="3395" ht="15.75" spans="1:1">
      <c r="A3395" s="3" t="s">
        <v>14360</v>
      </c>
    </row>
    <row r="3396" ht="15.75" spans="1:1">
      <c r="A3396" s="3" t="s">
        <v>14364</v>
      </c>
    </row>
    <row r="3397" ht="15.75" spans="1:1">
      <c r="A3397" s="3" t="s">
        <v>14368</v>
      </c>
    </row>
    <row r="3398" ht="15.75" spans="1:1">
      <c r="A3398" s="3" t="s">
        <v>14372</v>
      </c>
    </row>
    <row r="3399" ht="15.75" spans="1:1">
      <c r="A3399" s="3" t="s">
        <v>14376</v>
      </c>
    </row>
    <row r="3400" ht="15.75" spans="1:1">
      <c r="A3400" s="3" t="s">
        <v>14380</v>
      </c>
    </row>
    <row r="3401" ht="15.75" spans="1:1">
      <c r="A3401" s="3" t="s">
        <v>14384</v>
      </c>
    </row>
    <row r="3402" ht="15.75" spans="1:1">
      <c r="A3402" s="3" t="s">
        <v>14388</v>
      </c>
    </row>
    <row r="3403" ht="15.75" spans="1:1">
      <c r="A3403" s="3" t="s">
        <v>14392</v>
      </c>
    </row>
    <row r="3404" ht="15.75" spans="1:1">
      <c r="A3404" s="3" t="s">
        <v>14396</v>
      </c>
    </row>
    <row r="3405" ht="15.75" spans="1:1">
      <c r="A3405" s="3" t="s">
        <v>14400</v>
      </c>
    </row>
    <row r="3406" ht="15.75" spans="1:1">
      <c r="A3406" s="3" t="s">
        <v>14404</v>
      </c>
    </row>
    <row r="3407" ht="15.75" spans="1:1">
      <c r="A3407" s="3" t="s">
        <v>14408</v>
      </c>
    </row>
    <row r="3408" ht="15.75" spans="1:1">
      <c r="A3408" s="3" t="s">
        <v>14412</v>
      </c>
    </row>
    <row r="3409" ht="15.75" spans="1:1">
      <c r="A3409" s="3" t="s">
        <v>14416</v>
      </c>
    </row>
    <row r="3410" ht="15.75" spans="1:1">
      <c r="A3410" s="3" t="s">
        <v>14420</v>
      </c>
    </row>
    <row r="3411" ht="15.75" spans="1:1">
      <c r="A3411" s="3" t="s">
        <v>14424</v>
      </c>
    </row>
    <row r="3412" ht="15.75" spans="1:1">
      <c r="A3412" s="3" t="s">
        <v>14428</v>
      </c>
    </row>
    <row r="3413" ht="15.75" spans="1:1">
      <c r="A3413" s="3" t="s">
        <v>14432</v>
      </c>
    </row>
    <row r="3414" ht="15.75" spans="1:1">
      <c r="A3414" s="3" t="s">
        <v>14436</v>
      </c>
    </row>
    <row r="3415" ht="15.75" spans="1:1">
      <c r="A3415" s="3" t="s">
        <v>14440</v>
      </c>
    </row>
    <row r="3416" ht="15.75" spans="1:1">
      <c r="A3416" s="3" t="s">
        <v>14444</v>
      </c>
    </row>
    <row r="3417" ht="15.75" spans="1:1">
      <c r="A3417" s="3" t="s">
        <v>14448</v>
      </c>
    </row>
    <row r="3418" ht="15.75" spans="1:1">
      <c r="A3418" s="3" t="s">
        <v>14452</v>
      </c>
    </row>
    <row r="3419" ht="15.75" spans="1:1">
      <c r="A3419" s="3" t="s">
        <v>14456</v>
      </c>
    </row>
    <row r="3420" ht="15.75" spans="1:1">
      <c r="A3420" s="3" t="s">
        <v>14460</v>
      </c>
    </row>
    <row r="3421" ht="15.75" spans="1:1">
      <c r="A3421" s="3" t="s">
        <v>14464</v>
      </c>
    </row>
    <row r="3422" ht="15.75" spans="1:1">
      <c r="A3422" s="3" t="s">
        <v>14468</v>
      </c>
    </row>
    <row r="3423" ht="15.75" spans="1:1">
      <c r="A3423" s="3" t="s">
        <v>14472</v>
      </c>
    </row>
    <row r="3424" ht="15.75" spans="1:1">
      <c r="A3424" s="3" t="s">
        <v>14476</v>
      </c>
    </row>
    <row r="3425" ht="15.75" spans="1:1">
      <c r="A3425" s="3" t="s">
        <v>14480</v>
      </c>
    </row>
    <row r="3426" ht="15.75" spans="1:1">
      <c r="A3426" s="3" t="s">
        <v>14484</v>
      </c>
    </row>
    <row r="3427" ht="15.75" spans="1:1">
      <c r="A3427" s="3" t="s">
        <v>14488</v>
      </c>
    </row>
    <row r="3428" ht="15.75" spans="1:1">
      <c r="A3428" s="3" t="s">
        <v>14492</v>
      </c>
    </row>
    <row r="3429" ht="15.75" spans="1:1">
      <c r="A3429" s="3" t="s">
        <v>14496</v>
      </c>
    </row>
    <row r="3430" ht="15.75" spans="1:1">
      <c r="A3430" s="3" t="s">
        <v>14500</v>
      </c>
    </row>
    <row r="3431" ht="15.75" spans="1:1">
      <c r="A3431" s="3" t="s">
        <v>14504</v>
      </c>
    </row>
    <row r="3432" ht="15.75" spans="1:1">
      <c r="A3432" s="3" t="s">
        <v>14508</v>
      </c>
    </row>
    <row r="3433" ht="15.75" spans="1:1">
      <c r="A3433" s="3" t="s">
        <v>14512</v>
      </c>
    </row>
    <row r="3434" ht="15.75" spans="1:1">
      <c r="A3434" s="3" t="s">
        <v>14516</v>
      </c>
    </row>
    <row r="3435" ht="15.75" spans="1:1">
      <c r="A3435" s="3" t="s">
        <v>14520</v>
      </c>
    </row>
    <row r="3436" ht="15.75" spans="1:1">
      <c r="A3436" s="3" t="s">
        <v>14524</v>
      </c>
    </row>
    <row r="3437" ht="15.75" spans="1:1">
      <c r="A3437" s="3" t="s">
        <v>14528</v>
      </c>
    </row>
    <row r="3438" ht="15.75" spans="1:1">
      <c r="A3438" s="3" t="s">
        <v>14532</v>
      </c>
    </row>
    <row r="3439" ht="15.75" spans="1:1">
      <c r="A3439" s="3" t="s">
        <v>14536</v>
      </c>
    </row>
    <row r="3440" ht="15.75" spans="1:1">
      <c r="A3440" s="3" t="s">
        <v>14540</v>
      </c>
    </row>
    <row r="3441" ht="15.75" spans="1:1">
      <c r="A3441" s="3" t="s">
        <v>14544</v>
      </c>
    </row>
    <row r="3442" ht="15.75" spans="1:1">
      <c r="A3442" s="3" t="s">
        <v>14548</v>
      </c>
    </row>
    <row r="3443" ht="15.75" spans="1:1">
      <c r="A3443" s="3" t="s">
        <v>14552</v>
      </c>
    </row>
    <row r="3444" ht="15.75" spans="1:1">
      <c r="A3444" s="3" t="s">
        <v>14556</v>
      </c>
    </row>
    <row r="3445" ht="15.75" spans="1:1">
      <c r="A3445" s="3" t="s">
        <v>14560</v>
      </c>
    </row>
    <row r="3446" ht="15.75" spans="1:1">
      <c r="A3446" s="3" t="s">
        <v>14564</v>
      </c>
    </row>
    <row r="3447" ht="15.75" spans="1:1">
      <c r="A3447" s="3" t="s">
        <v>14568</v>
      </c>
    </row>
    <row r="3448" ht="15.75" spans="1:1">
      <c r="A3448" s="3" t="s">
        <v>14572</v>
      </c>
    </row>
    <row r="3449" ht="15.75" spans="1:1">
      <c r="A3449" s="3" t="s">
        <v>14576</v>
      </c>
    </row>
    <row r="3450" ht="15.75" spans="1:1">
      <c r="A3450" s="3" t="s">
        <v>14580</v>
      </c>
    </row>
    <row r="3451" ht="15.75" spans="1:1">
      <c r="A3451" s="3" t="s">
        <v>14584</v>
      </c>
    </row>
    <row r="3452" ht="15.75" spans="1:1">
      <c r="A3452" s="3" t="s">
        <v>14588</v>
      </c>
    </row>
    <row r="3453" ht="15.75" spans="1:1">
      <c r="A3453" s="3" t="s">
        <v>14592</v>
      </c>
    </row>
    <row r="3454" ht="15.75" spans="1:1">
      <c r="A3454" s="3" t="s">
        <v>14596</v>
      </c>
    </row>
    <row r="3455" ht="15.75" spans="1:1">
      <c r="A3455" s="3" t="s">
        <v>14600</v>
      </c>
    </row>
    <row r="3456" ht="15.75" spans="1:1">
      <c r="A3456" s="3" t="s">
        <v>14604</v>
      </c>
    </row>
    <row r="3457" ht="15.75" spans="1:1">
      <c r="A3457" s="3" t="s">
        <v>14608</v>
      </c>
    </row>
    <row r="3458" ht="15.75" spans="1:1">
      <c r="A3458" s="3" t="s">
        <v>14612</v>
      </c>
    </row>
    <row r="3459" ht="15.75" spans="1:1">
      <c r="A3459" s="3" t="s">
        <v>14616</v>
      </c>
    </row>
    <row r="3460" ht="15.75" spans="1:1">
      <c r="A3460" s="3" t="s">
        <v>14620</v>
      </c>
    </row>
    <row r="3461" ht="15.75" spans="1:1">
      <c r="A3461" s="3" t="s">
        <v>14624</v>
      </c>
    </row>
    <row r="3462" ht="15.75" spans="1:1">
      <c r="A3462" s="3" t="s">
        <v>14628</v>
      </c>
    </row>
    <row r="3463" ht="15.75" spans="1:1">
      <c r="A3463" s="3" t="s">
        <v>14632</v>
      </c>
    </row>
    <row r="3464" ht="15.75" spans="1:1">
      <c r="A3464" s="3" t="s">
        <v>14636</v>
      </c>
    </row>
    <row r="3465" ht="15.75" spans="1:1">
      <c r="A3465" s="3" t="s">
        <v>14640</v>
      </c>
    </row>
    <row r="3466" ht="15.75" spans="1:1">
      <c r="A3466" s="3" t="s">
        <v>14644</v>
      </c>
    </row>
    <row r="3467" ht="15.75" spans="1:1">
      <c r="A3467" s="3" t="s">
        <v>14648</v>
      </c>
    </row>
    <row r="3468" ht="15.75" spans="1:1">
      <c r="A3468" s="3" t="s">
        <v>14652</v>
      </c>
    </row>
    <row r="3469" ht="15.75" spans="1:1">
      <c r="A3469" s="3" t="s">
        <v>14656</v>
      </c>
    </row>
    <row r="3470" ht="15.75" spans="1:1">
      <c r="A3470" s="3" t="s">
        <v>14660</v>
      </c>
    </row>
    <row r="3471" ht="15.75" spans="1:1">
      <c r="A3471" s="3" t="s">
        <v>14664</v>
      </c>
    </row>
    <row r="3472" ht="15.75" spans="1:1">
      <c r="A3472" s="3" t="s">
        <v>14668</v>
      </c>
    </row>
    <row r="3473" ht="15.75" spans="1:1">
      <c r="A3473" s="3" t="s">
        <v>14672</v>
      </c>
    </row>
    <row r="3474" ht="15.75" spans="1:1">
      <c r="A3474" s="3" t="s">
        <v>14676</v>
      </c>
    </row>
    <row r="3475" ht="15.75" spans="1:1">
      <c r="A3475" s="3" t="s">
        <v>14680</v>
      </c>
    </row>
    <row r="3476" ht="15.75" spans="1:1">
      <c r="A3476" s="3" t="s">
        <v>14684</v>
      </c>
    </row>
    <row r="3477" ht="15.75" spans="1:1">
      <c r="A3477" s="3" t="s">
        <v>14688</v>
      </c>
    </row>
    <row r="3478" ht="15.75" spans="1:1">
      <c r="A3478" s="3" t="s">
        <v>14692</v>
      </c>
    </row>
    <row r="3479" ht="15.75" spans="1:1">
      <c r="A3479" s="3" t="s">
        <v>14696</v>
      </c>
    </row>
    <row r="3480" ht="15.75" spans="1:1">
      <c r="A3480" s="3" t="s">
        <v>14700</v>
      </c>
    </row>
    <row r="3481" ht="15.75" spans="1:1">
      <c r="A3481" s="3" t="s">
        <v>14704</v>
      </c>
    </row>
    <row r="3482" ht="15.75" spans="1:1">
      <c r="A3482" s="3" t="s">
        <v>14708</v>
      </c>
    </row>
    <row r="3483" ht="15.75" spans="1:1">
      <c r="A3483" s="3" t="s">
        <v>14712</v>
      </c>
    </row>
    <row r="3484" ht="15.75" spans="1:1">
      <c r="A3484" s="3" t="s">
        <v>14716</v>
      </c>
    </row>
    <row r="3485" ht="15.75" spans="1:1">
      <c r="A3485" s="3" t="s">
        <v>14720</v>
      </c>
    </row>
    <row r="3486" ht="15.75" spans="1:1">
      <c r="A3486" s="3" t="s">
        <v>14724</v>
      </c>
    </row>
    <row r="3487" ht="15.75" spans="1:1">
      <c r="A3487" s="3" t="s">
        <v>14728</v>
      </c>
    </row>
    <row r="3488" ht="15.75" spans="1:1">
      <c r="A3488" s="3" t="s">
        <v>14732</v>
      </c>
    </row>
    <row r="3489" ht="15.75" spans="1:1">
      <c r="A3489" s="3" t="s">
        <v>14736</v>
      </c>
    </row>
    <row r="3490" ht="15.75" spans="1:1">
      <c r="A3490" s="3" t="s">
        <v>14740</v>
      </c>
    </row>
    <row r="3491" ht="15.75" spans="1:1">
      <c r="A3491" s="3" t="s">
        <v>14744</v>
      </c>
    </row>
    <row r="3492" ht="15.75" spans="1:1">
      <c r="A3492" s="3" t="s">
        <v>14748</v>
      </c>
    </row>
    <row r="3493" ht="15.75" spans="1:1">
      <c r="A3493" s="3" t="s">
        <v>14752</v>
      </c>
    </row>
    <row r="3494" ht="15.75" spans="1:1">
      <c r="A3494" s="3" t="s">
        <v>306</v>
      </c>
    </row>
    <row r="3495" ht="15.75" spans="1:1">
      <c r="A3495" s="3" t="s">
        <v>14759</v>
      </c>
    </row>
    <row r="3496" ht="15.75" spans="1:1">
      <c r="A3496" s="3" t="s">
        <v>14763</v>
      </c>
    </row>
    <row r="3497" ht="15.75" spans="1:1">
      <c r="A3497" s="3" t="s">
        <v>14767</v>
      </c>
    </row>
    <row r="3498" ht="15.75" spans="1:1">
      <c r="A3498" s="3" t="s">
        <v>14771</v>
      </c>
    </row>
    <row r="3499" ht="15.75" spans="1:1">
      <c r="A3499" s="3" t="s">
        <v>14775</v>
      </c>
    </row>
    <row r="3500" ht="15.75" spans="1:1">
      <c r="A3500" s="3" t="s">
        <v>14779</v>
      </c>
    </row>
    <row r="3501" ht="15.75" spans="1:1">
      <c r="A3501" s="3" t="s">
        <v>14783</v>
      </c>
    </row>
    <row r="3502" ht="15.75" spans="1:1">
      <c r="A3502" s="3" t="s">
        <v>14787</v>
      </c>
    </row>
    <row r="3503" ht="15.75" spans="1:1">
      <c r="A3503" s="3" t="s">
        <v>14791</v>
      </c>
    </row>
    <row r="3504" ht="15.75" spans="1:1">
      <c r="A3504" s="3" t="s">
        <v>14795</v>
      </c>
    </row>
    <row r="3505" ht="15.75" spans="1:1">
      <c r="A3505" s="3" t="s">
        <v>14799</v>
      </c>
    </row>
    <row r="3506" ht="15.75" spans="1:1">
      <c r="A3506" s="3" t="s">
        <v>14803</v>
      </c>
    </row>
    <row r="3507" ht="15.75" spans="1:1">
      <c r="A3507" s="3" t="s">
        <v>14807</v>
      </c>
    </row>
    <row r="3508" ht="15.75" spans="1:1">
      <c r="A3508" s="3" t="s">
        <v>14811</v>
      </c>
    </row>
    <row r="3509" ht="15.75" spans="1:1">
      <c r="A3509" s="3" t="s">
        <v>14815</v>
      </c>
    </row>
    <row r="3510" ht="15.75" spans="1:1">
      <c r="A3510" s="3" t="s">
        <v>14819</v>
      </c>
    </row>
    <row r="3511" ht="15.75" spans="1:1">
      <c r="A3511" s="3" t="s">
        <v>14823</v>
      </c>
    </row>
    <row r="3512" ht="15.75" spans="1:1">
      <c r="A3512" s="3" t="s">
        <v>14827</v>
      </c>
    </row>
    <row r="3513" ht="15.75" spans="1:1">
      <c r="A3513" s="3" t="s">
        <v>14831</v>
      </c>
    </row>
    <row r="3514" ht="15.75" spans="1:1">
      <c r="A3514" s="3" t="s">
        <v>14835</v>
      </c>
    </row>
    <row r="3515" ht="15.75" spans="1:1">
      <c r="A3515" s="3" t="s">
        <v>14839</v>
      </c>
    </row>
    <row r="3516" ht="15.75" spans="1:1">
      <c r="A3516" s="3" t="s">
        <v>14843</v>
      </c>
    </row>
    <row r="3517" ht="15.75" spans="1:1">
      <c r="A3517" s="3" t="s">
        <v>14847</v>
      </c>
    </row>
    <row r="3518" ht="15.75" spans="1:1">
      <c r="A3518" s="3" t="s">
        <v>14851</v>
      </c>
    </row>
    <row r="3519" ht="15.75" spans="1:1">
      <c r="A3519" s="3" t="s">
        <v>14855</v>
      </c>
    </row>
    <row r="3520" ht="15.75" spans="1:1">
      <c r="A3520" s="3" t="s">
        <v>14859</v>
      </c>
    </row>
    <row r="3521" ht="15.75" spans="1:1">
      <c r="A3521" s="3" t="s">
        <v>14863</v>
      </c>
    </row>
    <row r="3522" ht="15.75" spans="1:1">
      <c r="A3522" s="3" t="s">
        <v>14867</v>
      </c>
    </row>
    <row r="3523" ht="15.75" spans="1:1">
      <c r="A3523" s="3" t="s">
        <v>14871</v>
      </c>
    </row>
    <row r="3524" ht="15.75" spans="1:1">
      <c r="A3524" s="3" t="s">
        <v>14875</v>
      </c>
    </row>
    <row r="3525" ht="15.75" spans="1:1">
      <c r="A3525" s="3" t="s">
        <v>14879</v>
      </c>
    </row>
    <row r="3526" ht="15.75" spans="1:1">
      <c r="A3526" s="3" t="s">
        <v>14883</v>
      </c>
    </row>
    <row r="3527" ht="15.75" spans="1:1">
      <c r="A3527" s="3" t="s">
        <v>14887</v>
      </c>
    </row>
    <row r="3528" ht="15.75" spans="1:1">
      <c r="A3528" s="3" t="s">
        <v>14891</v>
      </c>
    </row>
    <row r="3529" ht="15.75" spans="1:1">
      <c r="A3529" s="3" t="s">
        <v>14895</v>
      </c>
    </row>
    <row r="3530" ht="15.75" spans="1:1">
      <c r="A3530" s="3" t="s">
        <v>14899</v>
      </c>
    </row>
    <row r="3531" ht="15.75" spans="1:1">
      <c r="A3531" s="3" t="s">
        <v>14903</v>
      </c>
    </row>
    <row r="3532" ht="15.75" spans="1:1">
      <c r="A3532" s="3" t="s">
        <v>14907</v>
      </c>
    </row>
    <row r="3533" ht="15.75" spans="1:1">
      <c r="A3533" s="3" t="s">
        <v>14911</v>
      </c>
    </row>
    <row r="3534" ht="15.75" spans="1:1">
      <c r="A3534" s="3" t="s">
        <v>14915</v>
      </c>
    </row>
    <row r="3535" ht="15.75" spans="1:1">
      <c r="A3535" s="3" t="s">
        <v>14919</v>
      </c>
    </row>
    <row r="3536" ht="15.75" spans="1:1">
      <c r="A3536" s="3" t="s">
        <v>14923</v>
      </c>
    </row>
    <row r="3537" ht="15.75" spans="1:1">
      <c r="A3537" s="3" t="s">
        <v>14927</v>
      </c>
    </row>
    <row r="3538" ht="15.75" spans="1:1">
      <c r="A3538" s="3" t="s">
        <v>14931</v>
      </c>
    </row>
    <row r="3539" ht="15.75" spans="1:1">
      <c r="A3539" s="3" t="s">
        <v>14935</v>
      </c>
    </row>
    <row r="3540" ht="15.75" spans="1:1">
      <c r="A3540" s="3" t="s">
        <v>14939</v>
      </c>
    </row>
    <row r="3541" ht="15.75" spans="1:1">
      <c r="A3541" s="3" t="s">
        <v>14943</v>
      </c>
    </row>
    <row r="3542" ht="15.75" spans="1:1">
      <c r="A3542" s="3" t="s">
        <v>14947</v>
      </c>
    </row>
    <row r="3543" ht="15.75" spans="1:1">
      <c r="A3543" s="3" t="s">
        <v>873</v>
      </c>
    </row>
    <row r="3544" ht="15.75" spans="1:1">
      <c r="A3544" s="3" t="s">
        <v>14951</v>
      </c>
    </row>
    <row r="3545" ht="15.75" spans="1:1">
      <c r="A3545" s="3" t="s">
        <v>14955</v>
      </c>
    </row>
    <row r="3546" ht="15.75" spans="1:1">
      <c r="A3546" s="3" t="s">
        <v>14959</v>
      </c>
    </row>
    <row r="3547" ht="15.75" spans="1:1">
      <c r="A3547" s="3" t="s">
        <v>14963</v>
      </c>
    </row>
    <row r="3548" ht="15.75" spans="1:1">
      <c r="A3548" s="3" t="s">
        <v>14967</v>
      </c>
    </row>
    <row r="3549" ht="15.75" spans="1:1">
      <c r="A3549" s="3" t="s">
        <v>14971</v>
      </c>
    </row>
    <row r="3550" ht="15.75" spans="1:1">
      <c r="A3550" s="3" t="s">
        <v>14975</v>
      </c>
    </row>
    <row r="3551" ht="15.75" spans="1:1">
      <c r="A3551" s="3" t="s">
        <v>14979</v>
      </c>
    </row>
    <row r="3552" ht="15.75" spans="1:1">
      <c r="A3552" s="3" t="s">
        <v>14983</v>
      </c>
    </row>
    <row r="3553" ht="15.75" spans="1:1">
      <c r="A3553" s="3" t="s">
        <v>14987</v>
      </c>
    </row>
    <row r="3554" ht="15.75" spans="1:1">
      <c r="A3554" s="3" t="s">
        <v>14991</v>
      </c>
    </row>
    <row r="3555" ht="15.75" spans="1:1">
      <c r="A3555" s="3" t="s">
        <v>14995</v>
      </c>
    </row>
    <row r="3556" ht="15.75" spans="1:1">
      <c r="A3556" s="3" t="s">
        <v>14999</v>
      </c>
    </row>
    <row r="3557" ht="15.75" spans="1:1">
      <c r="A3557" s="3" t="s">
        <v>15003</v>
      </c>
    </row>
    <row r="3558" ht="15.75" spans="1:1">
      <c r="A3558" s="3" t="s">
        <v>15007</v>
      </c>
    </row>
    <row r="3559" ht="15.75" spans="1:1">
      <c r="A3559" s="3" t="s">
        <v>15011</v>
      </c>
    </row>
    <row r="3560" ht="15.75" spans="1:1">
      <c r="A3560" s="3" t="s">
        <v>15015</v>
      </c>
    </row>
    <row r="3561" ht="15.75" spans="1:1">
      <c r="A3561" s="3" t="s">
        <v>15019</v>
      </c>
    </row>
    <row r="3562" ht="15.75" spans="1:1">
      <c r="A3562" s="3" t="s">
        <v>15023</v>
      </c>
    </row>
    <row r="3563" ht="15.75" spans="1:1">
      <c r="A3563" s="3" t="s">
        <v>15027</v>
      </c>
    </row>
    <row r="3564" ht="15.75" spans="1:1">
      <c r="A3564" s="3" t="s">
        <v>15031</v>
      </c>
    </row>
    <row r="3565" ht="15.75" spans="1:1">
      <c r="A3565" s="3" t="s">
        <v>15035</v>
      </c>
    </row>
    <row r="3566" ht="15.75" spans="1:1">
      <c r="A3566" s="3" t="s">
        <v>15039</v>
      </c>
    </row>
    <row r="3567" ht="15.75" spans="1:1">
      <c r="A3567" s="3" t="s">
        <v>15043</v>
      </c>
    </row>
    <row r="3568" ht="15.75" spans="1:1">
      <c r="A3568" s="3" t="s">
        <v>15047</v>
      </c>
    </row>
    <row r="3569" ht="15.75" spans="1:1">
      <c r="A3569" s="3" t="s">
        <v>15051</v>
      </c>
    </row>
    <row r="3570" ht="15.75" spans="1:1">
      <c r="A3570" s="3" t="s">
        <v>15055</v>
      </c>
    </row>
    <row r="3571" ht="15.75" spans="1:1">
      <c r="A3571" s="3" t="s">
        <v>15059</v>
      </c>
    </row>
    <row r="3572" ht="15.75" spans="1:1">
      <c r="A3572" s="3" t="s">
        <v>15063</v>
      </c>
    </row>
    <row r="3573" ht="15.75" spans="1:1">
      <c r="A3573" s="3" t="s">
        <v>15067</v>
      </c>
    </row>
    <row r="3574" ht="15.75" spans="1:1">
      <c r="A3574" s="3" t="s">
        <v>15071</v>
      </c>
    </row>
    <row r="3575" ht="15.75" spans="1:1">
      <c r="A3575" s="3" t="s">
        <v>15075</v>
      </c>
    </row>
    <row r="3576" ht="15.75" spans="1:1">
      <c r="A3576" s="3" t="s">
        <v>15079</v>
      </c>
    </row>
    <row r="3577" ht="15.75" spans="1:1">
      <c r="A3577" s="3" t="s">
        <v>15083</v>
      </c>
    </row>
    <row r="3578" ht="15.75" spans="1:1">
      <c r="A3578" s="3" t="s">
        <v>15087</v>
      </c>
    </row>
    <row r="3579" ht="15.75" spans="1:1">
      <c r="A3579" s="3" t="s">
        <v>15091</v>
      </c>
    </row>
    <row r="3580" ht="15.75" spans="1:1">
      <c r="A3580" s="3" t="s">
        <v>15095</v>
      </c>
    </row>
    <row r="3581" ht="15.75" spans="1:1">
      <c r="A3581" s="3" t="s">
        <v>15099</v>
      </c>
    </row>
    <row r="3582" ht="15.75" spans="1:1">
      <c r="A3582" s="3" t="s">
        <v>15103</v>
      </c>
    </row>
    <row r="3583" ht="15.75" spans="1:1">
      <c r="A3583" s="3" t="s">
        <v>15107</v>
      </c>
    </row>
    <row r="3584" ht="15.75" spans="1:1">
      <c r="A3584" s="3" t="s">
        <v>15111</v>
      </c>
    </row>
    <row r="3585" ht="15.75" spans="1:1">
      <c r="A3585" s="3" t="s">
        <v>15115</v>
      </c>
    </row>
    <row r="3586" ht="15.75" spans="1:1">
      <c r="A3586" s="3" t="s">
        <v>15119</v>
      </c>
    </row>
    <row r="3587" ht="15.75" spans="1:1">
      <c r="A3587" s="3" t="s">
        <v>15123</v>
      </c>
    </row>
    <row r="3588" ht="15.75" spans="1:1">
      <c r="A3588" s="3" t="s">
        <v>15127</v>
      </c>
    </row>
    <row r="3589" ht="15.75" spans="1:1">
      <c r="A3589" s="3" t="s">
        <v>15131</v>
      </c>
    </row>
    <row r="3590" ht="15.75" spans="1:1">
      <c r="A3590" s="3" t="s">
        <v>15135</v>
      </c>
    </row>
    <row r="3591" ht="15.75" spans="1:1">
      <c r="A3591" s="3" t="s">
        <v>15139</v>
      </c>
    </row>
    <row r="3592" ht="15.75" spans="1:1">
      <c r="A3592" s="3" t="s">
        <v>15143</v>
      </c>
    </row>
    <row r="3593" ht="15.75" spans="1:1">
      <c r="A3593" s="3" t="s">
        <v>15147</v>
      </c>
    </row>
    <row r="3594" ht="15.75" spans="1:1">
      <c r="A3594" s="3" t="s">
        <v>15151</v>
      </c>
    </row>
    <row r="3595" ht="15.75" spans="1:1">
      <c r="A3595" s="3" t="s">
        <v>15155</v>
      </c>
    </row>
    <row r="3596" ht="15.75" spans="1:1">
      <c r="A3596" s="3" t="s">
        <v>15159</v>
      </c>
    </row>
    <row r="3597" ht="15.75" spans="1:1">
      <c r="A3597" s="3" t="s">
        <v>15163</v>
      </c>
    </row>
    <row r="3598" ht="15.75" spans="1:1">
      <c r="A3598" s="3" t="s">
        <v>15167</v>
      </c>
    </row>
    <row r="3599" ht="15.75" spans="1:1">
      <c r="A3599" s="3" t="s">
        <v>15171</v>
      </c>
    </row>
    <row r="3600" ht="15.75" spans="1:1">
      <c r="A3600" s="3" t="s">
        <v>15175</v>
      </c>
    </row>
    <row r="3601" ht="15.75" spans="1:1">
      <c r="A3601" s="3" t="s">
        <v>15179</v>
      </c>
    </row>
    <row r="3602" ht="15.75" spans="1:1">
      <c r="A3602" s="3" t="s">
        <v>15183</v>
      </c>
    </row>
    <row r="3603" ht="15.75" spans="1:1">
      <c r="A3603" s="3" t="s">
        <v>15187</v>
      </c>
    </row>
    <row r="3604" ht="15.75" spans="1:1">
      <c r="A3604" s="3" t="s">
        <v>15191</v>
      </c>
    </row>
    <row r="3605" ht="15.75" spans="1:1">
      <c r="A3605" s="3" t="s">
        <v>15195</v>
      </c>
    </row>
    <row r="3606" ht="15.75" spans="1:1">
      <c r="A3606" s="3" t="s">
        <v>15199</v>
      </c>
    </row>
    <row r="3607" ht="15.75" spans="1:1">
      <c r="A3607" s="3" t="s">
        <v>15203</v>
      </c>
    </row>
    <row r="3608" ht="15.75" spans="1:1">
      <c r="A3608" s="3" t="s">
        <v>15207</v>
      </c>
    </row>
    <row r="3609" ht="15.75" spans="1:1">
      <c r="A3609" s="3" t="s">
        <v>15211</v>
      </c>
    </row>
    <row r="3610" ht="15.75" spans="1:1">
      <c r="A3610" s="3" t="s">
        <v>15215</v>
      </c>
    </row>
    <row r="3611" ht="15.75" spans="1:1">
      <c r="A3611" s="3" t="s">
        <v>15219</v>
      </c>
    </row>
    <row r="3612" ht="15.75" spans="1:1">
      <c r="A3612" s="3" t="s">
        <v>15223</v>
      </c>
    </row>
    <row r="3613" ht="15.75" spans="1:1">
      <c r="A3613" s="3" t="s">
        <v>15227</v>
      </c>
    </row>
    <row r="3614" ht="15.75" spans="1:1">
      <c r="A3614" s="3" t="s">
        <v>15231</v>
      </c>
    </row>
    <row r="3615" ht="15.75" spans="1:1">
      <c r="A3615" s="3" t="s">
        <v>15235</v>
      </c>
    </row>
    <row r="3616" ht="15.75" spans="1:1">
      <c r="A3616" s="3" t="s">
        <v>15239</v>
      </c>
    </row>
    <row r="3617" ht="15.75" spans="1:1">
      <c r="A3617" s="3" t="s">
        <v>15243</v>
      </c>
    </row>
    <row r="3618" ht="15.75" spans="1:1">
      <c r="A3618" s="3" t="s">
        <v>15247</v>
      </c>
    </row>
    <row r="3619" ht="15.75" spans="1:1">
      <c r="A3619" s="3" t="s">
        <v>15251</v>
      </c>
    </row>
    <row r="3620" ht="15.75" spans="1:1">
      <c r="A3620" s="3" t="s">
        <v>15255</v>
      </c>
    </row>
    <row r="3621" ht="15.75" spans="1:1">
      <c r="A3621" s="3" t="s">
        <v>15259</v>
      </c>
    </row>
    <row r="3622" ht="15.75" spans="1:1">
      <c r="A3622" s="3" t="s">
        <v>15263</v>
      </c>
    </row>
    <row r="3623" ht="15.75" spans="1:1">
      <c r="A3623" s="3" t="s">
        <v>15267</v>
      </c>
    </row>
    <row r="3624" ht="15.75" spans="1:1">
      <c r="A3624" s="3" t="s">
        <v>15271</v>
      </c>
    </row>
    <row r="3625" ht="15.75" spans="1:1">
      <c r="A3625" s="3" t="s">
        <v>15275</v>
      </c>
    </row>
    <row r="3626" ht="15.75" spans="1:1">
      <c r="A3626" s="3" t="s">
        <v>15279</v>
      </c>
    </row>
    <row r="3627" ht="15.75" spans="1:1">
      <c r="A3627" s="3" t="s">
        <v>15283</v>
      </c>
    </row>
    <row r="3628" ht="15.75" spans="1:1">
      <c r="A3628" s="3" t="s">
        <v>15287</v>
      </c>
    </row>
    <row r="3629" ht="15.75" spans="1:1">
      <c r="A3629" s="3" t="s">
        <v>15291</v>
      </c>
    </row>
    <row r="3630" ht="15.75" spans="1:1">
      <c r="A3630" s="3" t="s">
        <v>15295</v>
      </c>
    </row>
    <row r="3631" ht="15.75" spans="1:1">
      <c r="A3631" s="3" t="s">
        <v>15299</v>
      </c>
    </row>
    <row r="3632" ht="15.75" spans="1:1">
      <c r="A3632" s="3" t="s">
        <v>15303</v>
      </c>
    </row>
    <row r="3633" ht="15.75" spans="1:1">
      <c r="A3633" s="3" t="s">
        <v>15307</v>
      </c>
    </row>
    <row r="3634" ht="15.75" spans="1:1">
      <c r="A3634" s="3" t="s">
        <v>15311</v>
      </c>
    </row>
    <row r="3635" ht="15.75" spans="1:1">
      <c r="A3635" s="3" t="s">
        <v>15315</v>
      </c>
    </row>
    <row r="3636" ht="15.75" spans="1:1">
      <c r="A3636" s="3" t="s">
        <v>15319</v>
      </c>
    </row>
    <row r="3637" ht="15.75" spans="1:1">
      <c r="A3637" s="3" t="s">
        <v>15323</v>
      </c>
    </row>
    <row r="3638" ht="15.75" spans="1:1">
      <c r="A3638" s="3" t="s">
        <v>15327</v>
      </c>
    </row>
    <row r="3639" ht="15.75" spans="1:1">
      <c r="A3639" s="3" t="s">
        <v>15331</v>
      </c>
    </row>
    <row r="3640" ht="15.75" spans="1:1">
      <c r="A3640" s="3" t="s">
        <v>15335</v>
      </c>
    </row>
    <row r="3641" ht="15.75" spans="1:1">
      <c r="A3641" s="3" t="s">
        <v>15339</v>
      </c>
    </row>
    <row r="3642" ht="15.75" spans="1:1">
      <c r="A3642" s="3" t="s">
        <v>15343</v>
      </c>
    </row>
    <row r="3643" ht="15.75" spans="1:1">
      <c r="A3643" s="3" t="s">
        <v>15347</v>
      </c>
    </row>
    <row r="3644" ht="15.75" spans="1:1">
      <c r="A3644" s="3" t="s">
        <v>15351</v>
      </c>
    </row>
    <row r="3645" ht="15.75" spans="1:1">
      <c r="A3645" s="3" t="s">
        <v>15355</v>
      </c>
    </row>
    <row r="3646" ht="15.75" spans="1:1">
      <c r="A3646" s="3" t="s">
        <v>15359</v>
      </c>
    </row>
    <row r="3647" ht="15.75" spans="1:1">
      <c r="A3647" s="3" t="s">
        <v>15363</v>
      </c>
    </row>
    <row r="3648" ht="15.75" spans="1:1">
      <c r="A3648" s="3" t="s">
        <v>15367</v>
      </c>
    </row>
    <row r="3649" ht="15.75" spans="1:1">
      <c r="A3649" s="3" t="s">
        <v>15371</v>
      </c>
    </row>
    <row r="3650" ht="15.75" spans="1:1">
      <c r="A3650" s="3" t="s">
        <v>15375</v>
      </c>
    </row>
    <row r="3651" ht="15.75" spans="1:1">
      <c r="A3651" s="3" t="s">
        <v>15379</v>
      </c>
    </row>
    <row r="3652" ht="15.75" spans="1:1">
      <c r="A3652" s="3" t="s">
        <v>15383</v>
      </c>
    </row>
    <row r="3653" ht="15.75" spans="1:1">
      <c r="A3653" s="3" t="s">
        <v>15387</v>
      </c>
    </row>
    <row r="3654" ht="15.75" spans="1:1">
      <c r="A3654" s="3" t="s">
        <v>15391</v>
      </c>
    </row>
    <row r="3655" ht="15.75" spans="1:1">
      <c r="A3655" s="3" t="s">
        <v>15395</v>
      </c>
    </row>
    <row r="3656" ht="15.75" spans="1:1">
      <c r="A3656" s="3" t="s">
        <v>15399</v>
      </c>
    </row>
    <row r="3657" ht="15.75" spans="1:1">
      <c r="A3657" s="3" t="s">
        <v>15403</v>
      </c>
    </row>
    <row r="3658" ht="15.75" spans="1:1">
      <c r="A3658" s="3" t="s">
        <v>15407</v>
      </c>
    </row>
    <row r="3659" ht="15.75" spans="1:1">
      <c r="A3659" s="3" t="s">
        <v>15411</v>
      </c>
    </row>
    <row r="3660" ht="15.75" spans="1:1">
      <c r="A3660" s="3" t="s">
        <v>15415</v>
      </c>
    </row>
    <row r="3661" ht="15.75" spans="1:1">
      <c r="A3661" s="3" t="s">
        <v>15419</v>
      </c>
    </row>
    <row r="3662" ht="15.75" spans="1:1">
      <c r="A3662" s="3" t="s">
        <v>15423</v>
      </c>
    </row>
    <row r="3663" ht="15.75" spans="1:1">
      <c r="A3663" s="3" t="s">
        <v>15427</v>
      </c>
    </row>
    <row r="3664" ht="15.75" spans="1:1">
      <c r="A3664" s="3" t="s">
        <v>15431</v>
      </c>
    </row>
    <row r="3665" ht="15.75" spans="1:1">
      <c r="A3665" s="3" t="s">
        <v>15435</v>
      </c>
    </row>
    <row r="3666" ht="15.75" spans="1:1">
      <c r="A3666" s="3" t="s">
        <v>15439</v>
      </c>
    </row>
    <row r="3667" ht="15.75" spans="1:1">
      <c r="A3667" s="3" t="s">
        <v>15443</v>
      </c>
    </row>
    <row r="3668" ht="15.75" spans="1:1">
      <c r="A3668" s="3" t="s">
        <v>15447</v>
      </c>
    </row>
    <row r="3669" ht="15.75" spans="1:1">
      <c r="A3669" s="3" t="s">
        <v>1315</v>
      </c>
    </row>
    <row r="3670" ht="15.75" spans="1:1">
      <c r="A3670" s="3" t="s">
        <v>15451</v>
      </c>
    </row>
    <row r="3671" ht="15.75" spans="1:1">
      <c r="A3671" s="3" t="s">
        <v>15455</v>
      </c>
    </row>
    <row r="3672" ht="15.75" spans="1:1">
      <c r="A3672" s="3" t="s">
        <v>15459</v>
      </c>
    </row>
    <row r="3673" ht="15.75" spans="1:1">
      <c r="A3673" s="3" t="s">
        <v>15463</v>
      </c>
    </row>
    <row r="3674" ht="15.75" spans="1:1">
      <c r="A3674" s="3" t="s">
        <v>15467</v>
      </c>
    </row>
    <row r="3675" ht="15.75" spans="1:1">
      <c r="A3675" s="3" t="s">
        <v>15471</v>
      </c>
    </row>
    <row r="3676" ht="15.75" spans="1:1">
      <c r="A3676" s="3" t="s">
        <v>15475</v>
      </c>
    </row>
    <row r="3677" ht="15.75" spans="1:1">
      <c r="A3677" s="3" t="s">
        <v>15479</v>
      </c>
    </row>
    <row r="3678" ht="15.75" spans="1:1">
      <c r="A3678" s="3" t="s">
        <v>15483</v>
      </c>
    </row>
    <row r="3679" ht="15.75" spans="1:1">
      <c r="A3679" s="3" t="s">
        <v>15487</v>
      </c>
    </row>
    <row r="3680" ht="15.75" spans="1:1">
      <c r="A3680" s="3" t="s">
        <v>15491</v>
      </c>
    </row>
    <row r="3681" ht="15.75" spans="1:1">
      <c r="A3681" s="3" t="s">
        <v>15495</v>
      </c>
    </row>
    <row r="3682" ht="15.75" spans="1:1">
      <c r="A3682" s="3" t="s">
        <v>15499</v>
      </c>
    </row>
    <row r="3683" ht="15.75" spans="1:1">
      <c r="A3683" s="3" t="s">
        <v>15503</v>
      </c>
    </row>
    <row r="3684" ht="15.75" spans="1:1">
      <c r="A3684" s="3" t="s">
        <v>15507</v>
      </c>
    </row>
    <row r="3685" ht="15.75" spans="1:1">
      <c r="A3685" s="3" t="s">
        <v>15511</v>
      </c>
    </row>
    <row r="3686" ht="15.75" spans="1:1">
      <c r="A3686" s="3" t="s">
        <v>15515</v>
      </c>
    </row>
    <row r="3687" ht="15.75" spans="1:1">
      <c r="A3687" s="3" t="s">
        <v>15519</v>
      </c>
    </row>
    <row r="3688" ht="15.75" spans="1:1">
      <c r="A3688" s="3" t="s">
        <v>15523</v>
      </c>
    </row>
    <row r="3689" ht="15.75" spans="1:1">
      <c r="A3689" s="3" t="s">
        <v>15527</v>
      </c>
    </row>
    <row r="3690" ht="15.75" spans="1:1">
      <c r="A3690" s="3" t="s">
        <v>15531</v>
      </c>
    </row>
    <row r="3691" ht="15.75" spans="1:1">
      <c r="A3691" s="3" t="s">
        <v>15535</v>
      </c>
    </row>
    <row r="3692" ht="15.75" spans="1:1">
      <c r="A3692" s="3" t="s">
        <v>15539</v>
      </c>
    </row>
    <row r="3693" ht="15.75" spans="1:1">
      <c r="A3693" s="3" t="s">
        <v>15543</v>
      </c>
    </row>
    <row r="3694" ht="15.75" spans="1:1">
      <c r="A3694" s="3" t="s">
        <v>15547</v>
      </c>
    </row>
    <row r="3695" ht="15.75" spans="1:1">
      <c r="A3695" s="3" t="s">
        <v>15551</v>
      </c>
    </row>
    <row r="3696" ht="15.75" spans="1:1">
      <c r="A3696" s="3" t="s">
        <v>15555</v>
      </c>
    </row>
    <row r="3697" ht="15.75" spans="1:1">
      <c r="A3697" s="3" t="s">
        <v>15559</v>
      </c>
    </row>
    <row r="3698" ht="15.75" spans="1:1">
      <c r="A3698" s="3" t="s">
        <v>15563</v>
      </c>
    </row>
    <row r="3699" ht="15.75" spans="1:1">
      <c r="A3699" s="3" t="s">
        <v>15567</v>
      </c>
    </row>
    <row r="3700" ht="15.75" spans="1:1">
      <c r="A3700" s="3" t="s">
        <v>15571</v>
      </c>
    </row>
    <row r="3701" ht="15.75" spans="1:1">
      <c r="A3701" s="3" t="s">
        <v>15575</v>
      </c>
    </row>
    <row r="3702" ht="15.75" spans="1:1">
      <c r="A3702" s="3" t="s">
        <v>15579</v>
      </c>
    </row>
    <row r="3703" ht="15.75" spans="1:1">
      <c r="A3703" s="3" t="s">
        <v>15583</v>
      </c>
    </row>
    <row r="3704" ht="15.75" spans="1:1">
      <c r="A3704" s="3" t="s">
        <v>15587</v>
      </c>
    </row>
    <row r="3705" ht="15.75" spans="1:1">
      <c r="A3705" s="3" t="s">
        <v>15591</v>
      </c>
    </row>
    <row r="3706" ht="15.75" spans="1:1">
      <c r="A3706" s="3" t="s">
        <v>15595</v>
      </c>
    </row>
    <row r="3707" ht="15.75" spans="1:1">
      <c r="A3707" s="3" t="s">
        <v>15599</v>
      </c>
    </row>
    <row r="3708" ht="15.75" spans="1:1">
      <c r="A3708" s="3" t="s">
        <v>15603</v>
      </c>
    </row>
    <row r="3709" ht="15.75" spans="1:1">
      <c r="A3709" s="3" t="s">
        <v>15607</v>
      </c>
    </row>
    <row r="3710" ht="15.75" spans="1:1">
      <c r="A3710" s="3" t="s">
        <v>15611</v>
      </c>
    </row>
    <row r="3711" ht="15.75" spans="1:1">
      <c r="A3711" s="3" t="s">
        <v>15615</v>
      </c>
    </row>
    <row r="3712" ht="15.75" spans="1:1">
      <c r="A3712" s="3" t="s">
        <v>15619</v>
      </c>
    </row>
    <row r="3713" ht="15.75" spans="1:1">
      <c r="A3713" s="3" t="s">
        <v>15623</v>
      </c>
    </row>
    <row r="3714" ht="15.75" spans="1:1">
      <c r="A3714" s="3" t="s">
        <v>15627</v>
      </c>
    </row>
    <row r="3715" ht="15.75" spans="1:1">
      <c r="A3715" s="3" t="s">
        <v>15631</v>
      </c>
    </row>
    <row r="3716" ht="15.75" spans="1:1">
      <c r="A3716" s="3" t="s">
        <v>15635</v>
      </c>
    </row>
    <row r="3717" ht="15.75" spans="1:1">
      <c r="A3717" s="3" t="s">
        <v>15639</v>
      </c>
    </row>
    <row r="3718" ht="15.75" spans="1:1">
      <c r="A3718" s="3" t="s">
        <v>15643</v>
      </c>
    </row>
    <row r="3719" ht="15.75" spans="1:1">
      <c r="A3719" s="3" t="s">
        <v>15647</v>
      </c>
    </row>
    <row r="3720" ht="15.75" spans="1:1">
      <c r="A3720" s="3" t="s">
        <v>15651</v>
      </c>
    </row>
    <row r="3721" ht="15.75" spans="1:1">
      <c r="A3721" s="3" t="s">
        <v>15655</v>
      </c>
    </row>
    <row r="3722" ht="15.75" spans="1:1">
      <c r="A3722" s="3" t="s">
        <v>15659</v>
      </c>
    </row>
    <row r="3723" ht="15.75" spans="1:1">
      <c r="A3723" s="3" t="s">
        <v>15663</v>
      </c>
    </row>
    <row r="3724" ht="15.75" spans="1:1">
      <c r="A3724" s="3" t="s">
        <v>15667</v>
      </c>
    </row>
    <row r="3725" ht="15.75" spans="1:1">
      <c r="A3725" s="3" t="s">
        <v>15671</v>
      </c>
    </row>
    <row r="3726" ht="15.75" spans="1:1">
      <c r="A3726" s="3" t="s">
        <v>15675</v>
      </c>
    </row>
    <row r="3727" ht="15.75" spans="1:1">
      <c r="A3727" s="3" t="s">
        <v>15679</v>
      </c>
    </row>
    <row r="3728" ht="15.75" spans="1:1">
      <c r="A3728" s="3" t="s">
        <v>15683</v>
      </c>
    </row>
    <row r="3729" ht="15.75" spans="1:1">
      <c r="A3729" s="3" t="s">
        <v>15687</v>
      </c>
    </row>
    <row r="3730" ht="15.75" spans="1:1">
      <c r="A3730" s="3" t="s">
        <v>15691</v>
      </c>
    </row>
    <row r="3731" ht="15.75" spans="1:1">
      <c r="A3731" s="3" t="s">
        <v>15695</v>
      </c>
    </row>
    <row r="3732" ht="15.75" spans="1:1">
      <c r="A3732" s="3" t="s">
        <v>15699</v>
      </c>
    </row>
    <row r="3733" ht="15.75" spans="1:1">
      <c r="A3733" s="3" t="s">
        <v>15703</v>
      </c>
    </row>
    <row r="3734" ht="15.75" spans="1:1">
      <c r="A3734" s="3" t="s">
        <v>15707</v>
      </c>
    </row>
    <row r="3735" ht="15.75" spans="1:1">
      <c r="A3735" s="3" t="s">
        <v>15711</v>
      </c>
    </row>
    <row r="3736" ht="15.75" spans="1:1">
      <c r="A3736" s="3" t="s">
        <v>15715</v>
      </c>
    </row>
    <row r="3737" ht="15.75" spans="1:1">
      <c r="A3737" s="3" t="s">
        <v>15719</v>
      </c>
    </row>
    <row r="3738" ht="15.75" spans="1:1">
      <c r="A3738" s="3" t="s">
        <v>15723</v>
      </c>
    </row>
    <row r="3739" ht="15.75" spans="1:1">
      <c r="A3739" s="3" t="s">
        <v>15727</v>
      </c>
    </row>
    <row r="3740" ht="15.75" spans="1:1">
      <c r="A3740" s="3" t="s">
        <v>15731</v>
      </c>
    </row>
    <row r="3741" ht="15.75" spans="1:1">
      <c r="A3741" s="3" t="s">
        <v>15735</v>
      </c>
    </row>
    <row r="3742" ht="15.75" spans="1:1">
      <c r="A3742" s="3" t="s">
        <v>15739</v>
      </c>
    </row>
    <row r="3743" ht="15.75" spans="1:1">
      <c r="A3743" s="3" t="s">
        <v>15743</v>
      </c>
    </row>
    <row r="3744" ht="15.75" spans="1:1">
      <c r="A3744" s="3" t="s">
        <v>15747</v>
      </c>
    </row>
    <row r="3745" ht="15.75" spans="1:1">
      <c r="A3745" s="3" t="s">
        <v>15751</v>
      </c>
    </row>
    <row r="3746" ht="15.75" spans="1:1">
      <c r="A3746" s="3" t="s">
        <v>15755</v>
      </c>
    </row>
    <row r="3747" ht="15.75" spans="1:1">
      <c r="A3747" s="3" t="s">
        <v>15759</v>
      </c>
    </row>
    <row r="3748" ht="15.75" spans="1:1">
      <c r="A3748" s="3" t="s">
        <v>15763</v>
      </c>
    </row>
    <row r="3749" ht="15.75" spans="1:1">
      <c r="A3749" s="3" t="s">
        <v>15767</v>
      </c>
    </row>
    <row r="3750" ht="15.75" spans="1:1">
      <c r="A3750" s="3" t="s">
        <v>15771</v>
      </c>
    </row>
    <row r="3751" ht="15.75" spans="1:1">
      <c r="A3751" s="3" t="s">
        <v>15775</v>
      </c>
    </row>
    <row r="3752" ht="15.75" spans="1:1">
      <c r="A3752" s="3" t="s">
        <v>15779</v>
      </c>
    </row>
    <row r="3753" ht="15.75" spans="1:1">
      <c r="A3753" s="3" t="s">
        <v>15783</v>
      </c>
    </row>
    <row r="3754" ht="15.75" spans="1:1">
      <c r="A3754" s="3" t="s">
        <v>15787</v>
      </c>
    </row>
    <row r="3755" ht="15.75" spans="1:1">
      <c r="A3755" s="3" t="s">
        <v>15791</v>
      </c>
    </row>
    <row r="3756" ht="15.75" spans="1:1">
      <c r="A3756" s="3" t="s">
        <v>15795</v>
      </c>
    </row>
    <row r="3757" ht="15.75" spans="1:1">
      <c r="A3757" s="3" t="s">
        <v>15799</v>
      </c>
    </row>
    <row r="3758" ht="15.75" spans="1:1">
      <c r="A3758" s="3" t="s">
        <v>15803</v>
      </c>
    </row>
    <row r="3759" ht="15.75" spans="1:1">
      <c r="A3759" s="3" t="s">
        <v>15807</v>
      </c>
    </row>
    <row r="3760" ht="15.75" spans="1:1">
      <c r="A3760" s="3" t="s">
        <v>15811</v>
      </c>
    </row>
    <row r="3761" ht="15.75" spans="1:1">
      <c r="A3761" s="3" t="s">
        <v>15815</v>
      </c>
    </row>
    <row r="3762" ht="15.75" spans="1:1">
      <c r="A3762" s="3" t="s">
        <v>15819</v>
      </c>
    </row>
    <row r="3763" ht="15.75" spans="1:1">
      <c r="A3763" s="3" t="s">
        <v>15823</v>
      </c>
    </row>
    <row r="3764" ht="15.75" spans="1:1">
      <c r="A3764" s="3" t="s">
        <v>15827</v>
      </c>
    </row>
    <row r="3765" ht="15.75" spans="1:1">
      <c r="A3765" s="3" t="s">
        <v>15831</v>
      </c>
    </row>
    <row r="3766" ht="15.75" spans="1:1">
      <c r="A3766" s="3" t="s">
        <v>15835</v>
      </c>
    </row>
    <row r="3767" ht="15.75" spans="1:1">
      <c r="A3767" s="3" t="s">
        <v>15839</v>
      </c>
    </row>
    <row r="3768" ht="15.75" spans="1:1">
      <c r="A3768" s="3" t="s">
        <v>15843</v>
      </c>
    </row>
    <row r="3769" ht="15.75" spans="1:1">
      <c r="A3769" s="3" t="s">
        <v>15847</v>
      </c>
    </row>
    <row r="3770" ht="15.75" spans="1:1">
      <c r="A3770" s="3" t="s">
        <v>15851</v>
      </c>
    </row>
    <row r="3771" ht="15.75" spans="1:1">
      <c r="A3771" s="3" t="s">
        <v>15855</v>
      </c>
    </row>
    <row r="3772" ht="15.75" spans="1:1">
      <c r="A3772" s="3" t="s">
        <v>15859</v>
      </c>
    </row>
    <row r="3773" ht="15.75" spans="1:1">
      <c r="A3773" s="3" t="s">
        <v>15863</v>
      </c>
    </row>
    <row r="3774" ht="15.75" spans="1:1">
      <c r="A3774" s="3" t="s">
        <v>15867</v>
      </c>
    </row>
    <row r="3775" ht="15.75" spans="1:1">
      <c r="A3775" s="3" t="s">
        <v>15871</v>
      </c>
    </row>
    <row r="3776" ht="15.75" spans="1:1">
      <c r="A3776" s="3" t="s">
        <v>15875</v>
      </c>
    </row>
    <row r="3777" ht="15.75" spans="1:1">
      <c r="A3777" s="3" t="s">
        <v>15879</v>
      </c>
    </row>
    <row r="3778" ht="15.75" spans="1:1">
      <c r="A3778" s="3" t="s">
        <v>15883</v>
      </c>
    </row>
    <row r="3779" ht="15.75" spans="1:1">
      <c r="A3779" s="3" t="s">
        <v>15887</v>
      </c>
    </row>
    <row r="3780" ht="15.75" spans="1:1">
      <c r="A3780" s="3" t="s">
        <v>15891</v>
      </c>
    </row>
    <row r="3781" ht="15.75" spans="1:1">
      <c r="A3781" s="3" t="s">
        <v>15895</v>
      </c>
    </row>
    <row r="3782" ht="15.75" spans="1:1">
      <c r="A3782" s="3" t="s">
        <v>15899</v>
      </c>
    </row>
    <row r="3783" ht="15.75" spans="1:1">
      <c r="A3783" s="3" t="s">
        <v>15903</v>
      </c>
    </row>
    <row r="3784" ht="15.75" spans="1:1">
      <c r="A3784" s="3" t="s">
        <v>15907</v>
      </c>
    </row>
    <row r="3785" ht="15.75" spans="1:1">
      <c r="A3785" s="3" t="s">
        <v>15911</v>
      </c>
    </row>
    <row r="3786" ht="15.75" spans="1:1">
      <c r="A3786" s="3" t="s">
        <v>15915</v>
      </c>
    </row>
    <row r="3787" ht="15.75" spans="1:1">
      <c r="A3787" s="3" t="s">
        <v>15919</v>
      </c>
    </row>
    <row r="3788" ht="15.75" spans="1:1">
      <c r="A3788" s="3" t="s">
        <v>15923</v>
      </c>
    </row>
    <row r="3789" ht="15.75" spans="1:1">
      <c r="A3789" s="3" t="s">
        <v>15927</v>
      </c>
    </row>
    <row r="3790" ht="15.75" spans="1:1">
      <c r="A3790" s="3" t="s">
        <v>15931</v>
      </c>
    </row>
    <row r="3791" ht="15.75" spans="1:1">
      <c r="A3791" s="3" t="s">
        <v>15935</v>
      </c>
    </row>
    <row r="3792" ht="15.75" spans="1:1">
      <c r="A3792" s="3" t="s">
        <v>15939</v>
      </c>
    </row>
    <row r="3793" ht="15.75" spans="1:1">
      <c r="A3793" s="3" t="s">
        <v>15943</v>
      </c>
    </row>
    <row r="3794" ht="15.75" spans="1:1">
      <c r="A3794" s="3" t="s">
        <v>15947</v>
      </c>
    </row>
    <row r="3795" ht="15.75" spans="1:1">
      <c r="A3795" s="3" t="s">
        <v>15951</v>
      </c>
    </row>
    <row r="3796" ht="15.75" spans="1:1">
      <c r="A3796" s="3" t="s">
        <v>15955</v>
      </c>
    </row>
    <row r="3797" ht="15.75" spans="1:1">
      <c r="A3797" s="3" t="s">
        <v>15959</v>
      </c>
    </row>
    <row r="3798" ht="15.75" spans="1:1">
      <c r="A3798" s="3" t="s">
        <v>15963</v>
      </c>
    </row>
    <row r="3799" ht="15.75" spans="1:1">
      <c r="A3799" s="3" t="s">
        <v>15967</v>
      </c>
    </row>
    <row r="3800" ht="15.75" spans="1:1">
      <c r="A3800" s="3" t="s">
        <v>15971</v>
      </c>
    </row>
    <row r="3801" ht="15.75" spans="1:1">
      <c r="A3801" s="3" t="s">
        <v>15975</v>
      </c>
    </row>
    <row r="3802" ht="15.75" spans="1:1">
      <c r="A3802" s="3" t="s">
        <v>15979</v>
      </c>
    </row>
    <row r="3803" ht="15.75" spans="1:1">
      <c r="A3803" s="3" t="s">
        <v>15983</v>
      </c>
    </row>
    <row r="3804" ht="15.75" spans="1:1">
      <c r="A3804" s="3" t="s">
        <v>15987</v>
      </c>
    </row>
    <row r="3805" ht="15.75" spans="1:1">
      <c r="A3805" s="3" t="s">
        <v>15991</v>
      </c>
    </row>
    <row r="3806" ht="15.75" spans="1:1">
      <c r="A3806" s="3" t="s">
        <v>15995</v>
      </c>
    </row>
    <row r="3807" ht="15.75" spans="1:1">
      <c r="A3807" s="3" t="s">
        <v>15999</v>
      </c>
    </row>
    <row r="3808" ht="15.75" spans="1:1">
      <c r="A3808" s="3" t="s">
        <v>16003</v>
      </c>
    </row>
    <row r="3809" ht="15.75" spans="1:1">
      <c r="A3809" s="3" t="s">
        <v>734</v>
      </c>
    </row>
    <row r="3810" ht="15.75" spans="1:1">
      <c r="A3810" s="3" t="s">
        <v>16007</v>
      </c>
    </row>
    <row r="3811" ht="15.75" spans="1:1">
      <c r="A3811" s="3" t="s">
        <v>16011</v>
      </c>
    </row>
    <row r="3812" ht="15.75" spans="1:1">
      <c r="A3812" s="3" t="s">
        <v>16015</v>
      </c>
    </row>
    <row r="3813" ht="15.75" spans="1:1">
      <c r="A3813" s="3" t="s">
        <v>16019</v>
      </c>
    </row>
    <row r="3814" ht="15.75" spans="1:1">
      <c r="A3814" s="3" t="s">
        <v>16023</v>
      </c>
    </row>
    <row r="3815" ht="15.75" spans="1:1">
      <c r="A3815" s="3" t="s">
        <v>16027</v>
      </c>
    </row>
    <row r="3816" ht="15.75" spans="1:1">
      <c r="A3816" s="3" t="s">
        <v>16031</v>
      </c>
    </row>
    <row r="3817" ht="15.75" spans="1:1">
      <c r="A3817" s="3" t="s">
        <v>16035</v>
      </c>
    </row>
    <row r="3818" ht="15.75" spans="1:1">
      <c r="A3818" s="3" t="s">
        <v>16039</v>
      </c>
    </row>
    <row r="3819" ht="15.75" spans="1:1">
      <c r="A3819" s="3" t="s">
        <v>16043</v>
      </c>
    </row>
    <row r="3820" ht="15.75" spans="1:1">
      <c r="A3820" s="3" t="s">
        <v>16047</v>
      </c>
    </row>
    <row r="3821" ht="15.75" spans="1:1">
      <c r="A3821" s="3" t="s">
        <v>16051</v>
      </c>
    </row>
    <row r="3822" ht="15.75" spans="1:1">
      <c r="A3822" s="3" t="s">
        <v>16055</v>
      </c>
    </row>
    <row r="3823" ht="15.75" spans="1:1">
      <c r="A3823" s="3" t="s">
        <v>16059</v>
      </c>
    </row>
    <row r="3824" ht="15.75" spans="1:1">
      <c r="A3824" s="3" t="s">
        <v>16063</v>
      </c>
    </row>
    <row r="3825" ht="15.75" spans="1:1">
      <c r="A3825" s="3" t="s">
        <v>16067</v>
      </c>
    </row>
    <row r="3826" ht="15.75" spans="1:1">
      <c r="A3826" s="3" t="s">
        <v>16071</v>
      </c>
    </row>
    <row r="3827" ht="15.75" spans="1:1">
      <c r="A3827" s="3" t="s">
        <v>16075</v>
      </c>
    </row>
    <row r="3828" ht="15.75" spans="1:1">
      <c r="A3828" s="3" t="s">
        <v>16079</v>
      </c>
    </row>
    <row r="3829" ht="15.75" spans="1:1">
      <c r="A3829" s="3" t="s">
        <v>16083</v>
      </c>
    </row>
    <row r="3830" ht="15.75" spans="1:1">
      <c r="A3830" s="3" t="s">
        <v>16087</v>
      </c>
    </row>
    <row r="3831" ht="15.75" spans="1:1">
      <c r="A3831" s="3" t="s">
        <v>16091</v>
      </c>
    </row>
    <row r="3832" ht="15.75" spans="1:1">
      <c r="A3832" s="3" t="s">
        <v>16095</v>
      </c>
    </row>
    <row r="3833" ht="15.75" spans="1:1">
      <c r="A3833" s="3" t="s">
        <v>16099</v>
      </c>
    </row>
    <row r="3834" ht="15.75" spans="1:1">
      <c r="A3834" s="3" t="s">
        <v>16103</v>
      </c>
    </row>
    <row r="3835" ht="15.75" spans="1:1">
      <c r="A3835" s="3" t="s">
        <v>16107</v>
      </c>
    </row>
    <row r="3836" ht="15.75" spans="1:1">
      <c r="A3836" s="3" t="s">
        <v>16111</v>
      </c>
    </row>
    <row r="3837" ht="15.75" spans="1:1">
      <c r="A3837" s="3" t="s">
        <v>16115</v>
      </c>
    </row>
    <row r="3838" ht="15.75" spans="1:1">
      <c r="A3838" s="3" t="s">
        <v>16119</v>
      </c>
    </row>
    <row r="3839" ht="15.75" spans="1:1">
      <c r="A3839" s="3" t="s">
        <v>16123</v>
      </c>
    </row>
    <row r="3840" ht="15.75" spans="1:1">
      <c r="A3840" s="3" t="s">
        <v>16127</v>
      </c>
    </row>
    <row r="3841" ht="15.75" spans="1:1">
      <c r="A3841" s="3" t="s">
        <v>16131</v>
      </c>
    </row>
    <row r="3842" ht="15.75" spans="1:1">
      <c r="A3842" s="3" t="s">
        <v>16135</v>
      </c>
    </row>
    <row r="3843" ht="15.75" spans="1:1">
      <c r="A3843" s="3" t="s">
        <v>16139</v>
      </c>
    </row>
    <row r="3844" ht="15.75" spans="1:1">
      <c r="A3844" s="3" t="s">
        <v>16143</v>
      </c>
    </row>
    <row r="3845" ht="15.75" spans="1:1">
      <c r="A3845" s="3" t="s">
        <v>16147</v>
      </c>
    </row>
    <row r="3846" ht="15.75" spans="1:1">
      <c r="A3846" s="3" t="s">
        <v>16151</v>
      </c>
    </row>
    <row r="3847" ht="15.75" spans="1:1">
      <c r="A3847" s="3" t="s">
        <v>16155</v>
      </c>
    </row>
    <row r="3848" ht="15.75" spans="1:1">
      <c r="A3848" s="3" t="s">
        <v>16159</v>
      </c>
    </row>
    <row r="3849" ht="15.75" spans="1:1">
      <c r="A3849" s="3" t="s">
        <v>16163</v>
      </c>
    </row>
    <row r="3850" ht="15.75" spans="1:1">
      <c r="A3850" s="3" t="s">
        <v>16167</v>
      </c>
    </row>
    <row r="3851" ht="15.75" spans="1:1">
      <c r="A3851" s="3" t="s">
        <v>16171</v>
      </c>
    </row>
    <row r="3852" ht="15.75" spans="1:1">
      <c r="A3852" s="3" t="s">
        <v>16175</v>
      </c>
    </row>
    <row r="3853" ht="15.75" spans="1:1">
      <c r="A3853" s="3" t="s">
        <v>16179</v>
      </c>
    </row>
    <row r="3854" ht="15.75" spans="1:1">
      <c r="A3854" s="3" t="s">
        <v>16183</v>
      </c>
    </row>
    <row r="3855" ht="15.75" spans="1:1">
      <c r="A3855" s="3" t="s">
        <v>16187</v>
      </c>
    </row>
    <row r="3856" ht="15.75" spans="1:1">
      <c r="A3856" s="3" t="s">
        <v>16191</v>
      </c>
    </row>
    <row r="3857" ht="15.75" spans="1:1">
      <c r="A3857" s="3" t="s">
        <v>16195</v>
      </c>
    </row>
    <row r="3858" ht="15.75" spans="1:1">
      <c r="A3858" s="3" t="s">
        <v>16199</v>
      </c>
    </row>
    <row r="3859" ht="15.75" spans="1:1">
      <c r="A3859" s="3" t="s">
        <v>16203</v>
      </c>
    </row>
    <row r="3860" ht="15.75" spans="1:1">
      <c r="A3860" s="3" t="s">
        <v>16207</v>
      </c>
    </row>
    <row r="3861" ht="15.75" spans="1:1">
      <c r="A3861" s="3" t="s">
        <v>16211</v>
      </c>
    </row>
    <row r="3862" ht="15.75" spans="1:1">
      <c r="A3862" s="3" t="s">
        <v>16215</v>
      </c>
    </row>
    <row r="3863" ht="15.75" spans="1:1">
      <c r="A3863" s="3" t="s">
        <v>16219</v>
      </c>
    </row>
    <row r="3864" ht="15.75" spans="1:1">
      <c r="A3864" s="3" t="s">
        <v>16223</v>
      </c>
    </row>
    <row r="3865" ht="15.75" spans="1:1">
      <c r="A3865" s="3" t="s">
        <v>16227</v>
      </c>
    </row>
    <row r="3866" ht="15.75" spans="1:1">
      <c r="A3866" s="3" t="s">
        <v>16231</v>
      </c>
    </row>
    <row r="3867" ht="15.75" spans="1:1">
      <c r="A3867" s="3" t="s">
        <v>16235</v>
      </c>
    </row>
    <row r="3868" ht="15.75" spans="1:1">
      <c r="A3868" s="3" t="s">
        <v>16239</v>
      </c>
    </row>
    <row r="3869" ht="15.75" spans="1:1">
      <c r="A3869" s="3" t="s">
        <v>16243</v>
      </c>
    </row>
    <row r="3870" ht="15.75" spans="1:1">
      <c r="A3870" s="3" t="s">
        <v>16247</v>
      </c>
    </row>
    <row r="3871" ht="15.75" spans="1:1">
      <c r="A3871" s="3" t="s">
        <v>16251</v>
      </c>
    </row>
    <row r="3872" ht="15.75" spans="1:1">
      <c r="A3872" s="3" t="s">
        <v>16255</v>
      </c>
    </row>
    <row r="3873" ht="15.75" spans="1:1">
      <c r="A3873" s="3" t="s">
        <v>16259</v>
      </c>
    </row>
    <row r="3874" ht="15.75" spans="1:1">
      <c r="A3874" s="3" t="s">
        <v>16263</v>
      </c>
    </row>
    <row r="3875" ht="15.75" spans="1:1">
      <c r="A3875" s="3" t="s">
        <v>16267</v>
      </c>
    </row>
    <row r="3876" ht="15.75" spans="1:1">
      <c r="A3876" s="3" t="s">
        <v>16271</v>
      </c>
    </row>
    <row r="3877" ht="15.75" spans="1:1">
      <c r="A3877" s="3" t="s">
        <v>16275</v>
      </c>
    </row>
    <row r="3878" ht="15.75" spans="1:1">
      <c r="A3878" s="3" t="s">
        <v>16279</v>
      </c>
    </row>
    <row r="3879" ht="15.75" spans="1:1">
      <c r="A3879" s="3" t="s">
        <v>16283</v>
      </c>
    </row>
    <row r="3880" ht="15.75" spans="1:1">
      <c r="A3880" s="3" t="s">
        <v>16287</v>
      </c>
    </row>
    <row r="3881" ht="15.75" spans="1:1">
      <c r="A3881" s="3" t="s">
        <v>16291</v>
      </c>
    </row>
    <row r="3882" ht="15.75" spans="1:1">
      <c r="A3882" s="3" t="s">
        <v>16295</v>
      </c>
    </row>
    <row r="3883" ht="15.75" spans="1:1">
      <c r="A3883" s="3" t="s">
        <v>16299</v>
      </c>
    </row>
    <row r="3884" ht="15.75" spans="1:1">
      <c r="A3884" s="3" t="s">
        <v>16303</v>
      </c>
    </row>
    <row r="3885" ht="15.75" spans="1:1">
      <c r="A3885" s="3" t="s">
        <v>16307</v>
      </c>
    </row>
    <row r="3886" ht="15.75" spans="1:1">
      <c r="A3886" s="3" t="s">
        <v>16311</v>
      </c>
    </row>
    <row r="3887" ht="15.75" spans="1:1">
      <c r="A3887" s="3" t="s">
        <v>16315</v>
      </c>
    </row>
    <row r="3888" ht="15.75" spans="1:1">
      <c r="A3888" s="3" t="s">
        <v>16319</v>
      </c>
    </row>
    <row r="3889" ht="15.75" spans="1:1">
      <c r="A3889" s="3" t="s">
        <v>16323</v>
      </c>
    </row>
    <row r="3890" ht="15.75" spans="1:1">
      <c r="A3890" s="3" t="s">
        <v>16327</v>
      </c>
    </row>
    <row r="3891" ht="15.75" spans="1:1">
      <c r="A3891" s="3" t="s">
        <v>16331</v>
      </c>
    </row>
    <row r="3892" ht="15.75" spans="1:1">
      <c r="A3892" s="3" t="s">
        <v>16335</v>
      </c>
    </row>
    <row r="3893" ht="15.75" spans="1:1">
      <c r="A3893" s="3" t="s">
        <v>16339</v>
      </c>
    </row>
    <row r="3894" ht="15.75" spans="1:1">
      <c r="A3894" s="3" t="s">
        <v>16343</v>
      </c>
    </row>
    <row r="3895" ht="15.75" spans="1:1">
      <c r="A3895" s="3" t="s">
        <v>16347</v>
      </c>
    </row>
    <row r="3896" ht="15.75" spans="1:1">
      <c r="A3896" s="3" t="s">
        <v>16351</v>
      </c>
    </row>
    <row r="3897" ht="15.75" spans="1:1">
      <c r="A3897" s="3" t="s">
        <v>16355</v>
      </c>
    </row>
    <row r="3898" ht="15.75" spans="1:1">
      <c r="A3898" s="3" t="s">
        <v>16359</v>
      </c>
    </row>
    <row r="3899" ht="15.75" spans="1:1">
      <c r="A3899" s="3" t="s">
        <v>16363</v>
      </c>
    </row>
    <row r="3900" ht="15.75" spans="1:1">
      <c r="A3900" s="3" t="s">
        <v>16367</v>
      </c>
    </row>
    <row r="3901" ht="15.75" spans="1:1">
      <c r="A3901" s="3" t="s">
        <v>16371</v>
      </c>
    </row>
    <row r="3902" ht="15.75" spans="1:1">
      <c r="A3902" s="3" t="s">
        <v>16375</v>
      </c>
    </row>
    <row r="3903" ht="15.75" spans="1:1">
      <c r="A3903" s="3" t="s">
        <v>16379</v>
      </c>
    </row>
    <row r="3904" ht="15.75" spans="1:1">
      <c r="A3904" s="3" t="s">
        <v>16383</v>
      </c>
    </row>
    <row r="3905" ht="15.75" spans="1:1">
      <c r="A3905" s="3" t="s">
        <v>16387</v>
      </c>
    </row>
    <row r="3906" ht="15.75" spans="1:1">
      <c r="A3906" s="3" t="s">
        <v>16391</v>
      </c>
    </row>
    <row r="3907" ht="15.75" spans="1:1">
      <c r="A3907" s="3" t="s">
        <v>16395</v>
      </c>
    </row>
    <row r="3908" ht="15.75" spans="1:1">
      <c r="A3908" s="3" t="s">
        <v>16399</v>
      </c>
    </row>
    <row r="3909" ht="15.75" spans="1:1">
      <c r="A3909" s="3" t="s">
        <v>16403</v>
      </c>
    </row>
    <row r="3910" ht="15.75" spans="1:1">
      <c r="A3910" s="3" t="s">
        <v>16407</v>
      </c>
    </row>
    <row r="3911" ht="15.75" spans="1:1">
      <c r="A3911" s="3" t="s">
        <v>16411</v>
      </c>
    </row>
    <row r="3912" ht="15.75" spans="1:1">
      <c r="A3912" s="3" t="s">
        <v>16415</v>
      </c>
    </row>
    <row r="3913" ht="15.75" spans="1:1">
      <c r="A3913" s="3" t="s">
        <v>16419</v>
      </c>
    </row>
    <row r="3914" ht="15.75" spans="1:1">
      <c r="A3914" s="3" t="s">
        <v>16423</v>
      </c>
    </row>
    <row r="3915" ht="15.75" spans="1:1">
      <c r="A3915" s="3" t="s">
        <v>16427</v>
      </c>
    </row>
    <row r="3916" ht="15.75" spans="1:1">
      <c r="A3916" s="3" t="s">
        <v>16431</v>
      </c>
    </row>
    <row r="3917" ht="15.75" spans="1:1">
      <c r="A3917" s="3" t="s">
        <v>16435</v>
      </c>
    </row>
    <row r="3918" ht="15.75" spans="1:1">
      <c r="A3918" s="3" t="s">
        <v>16439</v>
      </c>
    </row>
    <row r="3919" ht="15.75" spans="1:1">
      <c r="A3919" s="3" t="s">
        <v>16443</v>
      </c>
    </row>
    <row r="3920" ht="15.75" spans="1:1">
      <c r="A3920" s="3" t="s">
        <v>16447</v>
      </c>
    </row>
    <row r="3921" ht="15.75" spans="1:1">
      <c r="A3921" s="3" t="s">
        <v>16451</v>
      </c>
    </row>
    <row r="3922" ht="15.75" spans="1:1">
      <c r="A3922" s="3" t="s">
        <v>16455</v>
      </c>
    </row>
    <row r="3923" ht="15.75" spans="1:1">
      <c r="A3923" s="3" t="s">
        <v>16459</v>
      </c>
    </row>
    <row r="3924" ht="15.75" spans="1:1">
      <c r="A3924" s="3" t="s">
        <v>16463</v>
      </c>
    </row>
    <row r="3925" ht="15.75" spans="1:1">
      <c r="A3925" s="3" t="s">
        <v>16467</v>
      </c>
    </row>
    <row r="3926" ht="15.75" spans="1:1">
      <c r="A3926" s="3" t="s">
        <v>16471</v>
      </c>
    </row>
    <row r="3927" ht="15.75" spans="1:1">
      <c r="A3927" s="3" t="s">
        <v>16475</v>
      </c>
    </row>
    <row r="3928" ht="15.75" spans="1:1">
      <c r="A3928" s="3" t="s">
        <v>16479</v>
      </c>
    </row>
    <row r="3929" ht="15.75" spans="1:1">
      <c r="A3929" s="3" t="s">
        <v>16483</v>
      </c>
    </row>
    <row r="3930" ht="15.75" spans="1:1">
      <c r="A3930" s="3" t="s">
        <v>16487</v>
      </c>
    </row>
    <row r="3931" ht="15.75" spans="1:1">
      <c r="A3931" s="3" t="s">
        <v>16491</v>
      </c>
    </row>
    <row r="3932" ht="15.75" spans="1:1">
      <c r="A3932" s="3" t="s">
        <v>16495</v>
      </c>
    </row>
    <row r="3933" ht="15.75" spans="1:1">
      <c r="A3933" s="3" t="s">
        <v>16499</v>
      </c>
    </row>
    <row r="3934" ht="15.75" spans="1:1">
      <c r="A3934" s="3" t="s">
        <v>16503</v>
      </c>
    </row>
    <row r="3935" ht="15.75" spans="1:1">
      <c r="A3935" s="3" t="s">
        <v>16507</v>
      </c>
    </row>
    <row r="3936" ht="15.75" spans="1:1">
      <c r="A3936" s="3" t="s">
        <v>16511</v>
      </c>
    </row>
    <row r="3937" ht="15.75" spans="1:1">
      <c r="A3937" s="3" t="s">
        <v>16515</v>
      </c>
    </row>
    <row r="3938" ht="15.75" spans="1:1">
      <c r="A3938" s="3" t="s">
        <v>16519</v>
      </c>
    </row>
    <row r="3939" ht="15.75" spans="1:1">
      <c r="A3939" s="3" t="s">
        <v>16523</v>
      </c>
    </row>
    <row r="3940" ht="15.75" spans="1:1">
      <c r="A3940" s="3" t="s">
        <v>16527</v>
      </c>
    </row>
    <row r="3941" ht="15.75" spans="1:1">
      <c r="A3941" s="3" t="s">
        <v>16531</v>
      </c>
    </row>
    <row r="3942" ht="15.75" spans="1:1">
      <c r="A3942" s="3" t="s">
        <v>16535</v>
      </c>
    </row>
    <row r="3943" ht="15.75" spans="1:1">
      <c r="A3943" s="3" t="s">
        <v>16539</v>
      </c>
    </row>
    <row r="3944" ht="15.75" spans="1:1">
      <c r="A3944" s="3" t="s">
        <v>16543</v>
      </c>
    </row>
    <row r="3945" ht="15.75" spans="1:1">
      <c r="A3945" s="3" t="s">
        <v>16547</v>
      </c>
    </row>
    <row r="3946" ht="15.75" spans="1:1">
      <c r="A3946" s="3" t="s">
        <v>16551</v>
      </c>
    </row>
    <row r="3947" ht="15.75" spans="1:1">
      <c r="A3947" s="3" t="s">
        <v>16555</v>
      </c>
    </row>
    <row r="3948" ht="15.75" spans="1:1">
      <c r="A3948" s="3" t="s">
        <v>16559</v>
      </c>
    </row>
    <row r="3949" ht="15.75" spans="1:1">
      <c r="A3949" s="3" t="s">
        <v>16563</v>
      </c>
    </row>
    <row r="3950" ht="15.75" spans="1:1">
      <c r="A3950" s="3" t="s">
        <v>16567</v>
      </c>
    </row>
    <row r="3951" ht="15.75" spans="1:1">
      <c r="A3951" s="3" t="s">
        <v>16571</v>
      </c>
    </row>
    <row r="3952" ht="15.75" spans="1:1">
      <c r="A3952" s="3" t="s">
        <v>16575</v>
      </c>
    </row>
    <row r="3953" ht="15.75" spans="1:1">
      <c r="A3953" s="3" t="s">
        <v>16579</v>
      </c>
    </row>
    <row r="3954" ht="15.75" spans="1:1">
      <c r="A3954" s="3" t="s">
        <v>16583</v>
      </c>
    </row>
    <row r="3955" ht="15.75" spans="1:1">
      <c r="A3955" s="3" t="s">
        <v>16587</v>
      </c>
    </row>
    <row r="3956" ht="15.75" spans="1:1">
      <c r="A3956" s="3" t="s">
        <v>16591</v>
      </c>
    </row>
    <row r="3957" ht="15.75" spans="1:1">
      <c r="A3957" s="3" t="s">
        <v>16595</v>
      </c>
    </row>
    <row r="3958" ht="15.75" spans="1:1">
      <c r="A3958" s="3" t="s">
        <v>16599</v>
      </c>
    </row>
    <row r="3959" ht="15.75" spans="1:1">
      <c r="A3959" s="3" t="s">
        <v>16603</v>
      </c>
    </row>
    <row r="3960" ht="15.75" spans="1:1">
      <c r="A3960" s="3" t="s">
        <v>16607</v>
      </c>
    </row>
    <row r="3961" ht="15.75" spans="1:1">
      <c r="A3961" s="3" t="s">
        <v>16611</v>
      </c>
    </row>
    <row r="3962" ht="15.75" spans="1:1">
      <c r="A3962" s="3" t="s">
        <v>16615</v>
      </c>
    </row>
    <row r="3963" ht="15.75" spans="1:1">
      <c r="A3963" s="3" t="s">
        <v>16619</v>
      </c>
    </row>
    <row r="3964" ht="15.75" spans="1:1">
      <c r="A3964" s="3" t="s">
        <v>16623</v>
      </c>
    </row>
    <row r="3965" ht="15.75" spans="1:1">
      <c r="A3965" s="3" t="s">
        <v>16627</v>
      </c>
    </row>
    <row r="3966" ht="15.75" spans="1:1">
      <c r="A3966" s="3" t="s">
        <v>16631</v>
      </c>
    </row>
    <row r="3967" ht="15.75" spans="1:1">
      <c r="A3967" s="3" t="s">
        <v>16635</v>
      </c>
    </row>
    <row r="3968" ht="15.75" spans="1:1">
      <c r="A3968" s="3" t="s">
        <v>16639</v>
      </c>
    </row>
    <row r="3969" ht="15.75" spans="1:1">
      <c r="A3969" s="3" t="s">
        <v>16643</v>
      </c>
    </row>
    <row r="3970" ht="15.75" spans="1:1">
      <c r="A3970" s="3" t="s">
        <v>16647</v>
      </c>
    </row>
    <row r="3971" ht="15.75" spans="1:1">
      <c r="A3971" s="3" t="s">
        <v>16651</v>
      </c>
    </row>
    <row r="3972" ht="15.75" spans="1:1">
      <c r="A3972" s="3" t="s">
        <v>16655</v>
      </c>
    </row>
    <row r="3973" ht="15.75" spans="1:1">
      <c r="A3973" s="3" t="s">
        <v>16659</v>
      </c>
    </row>
    <row r="3974" ht="15.75" spans="1:1">
      <c r="A3974" s="3" t="s">
        <v>16663</v>
      </c>
    </row>
    <row r="3975" ht="15.75" spans="1:1">
      <c r="A3975" s="3" t="s">
        <v>16667</v>
      </c>
    </row>
    <row r="3976" ht="15.75" spans="1:1">
      <c r="A3976" s="3" t="s">
        <v>16671</v>
      </c>
    </row>
    <row r="3977" ht="15.75" spans="1:1">
      <c r="A3977" s="3" t="s">
        <v>16675</v>
      </c>
    </row>
    <row r="3978" ht="15.75" spans="1:1">
      <c r="A3978" s="3" t="s">
        <v>16679</v>
      </c>
    </row>
    <row r="3979" ht="15.75" spans="1:1">
      <c r="A3979" s="3" t="s">
        <v>16683</v>
      </c>
    </row>
    <row r="3980" ht="15.75" spans="1:1">
      <c r="A3980" s="3" t="s">
        <v>16687</v>
      </c>
    </row>
    <row r="3981" ht="15.75" spans="1:1">
      <c r="A3981" s="3" t="s">
        <v>16691</v>
      </c>
    </row>
    <row r="3982" ht="15.75" spans="1:1">
      <c r="A3982" s="3" t="s">
        <v>16695</v>
      </c>
    </row>
    <row r="3983" ht="15.75" spans="1:1">
      <c r="A3983" s="3" t="s">
        <v>16699</v>
      </c>
    </row>
    <row r="3984" ht="15.75" spans="1:1">
      <c r="A3984" s="3" t="s">
        <v>16703</v>
      </c>
    </row>
    <row r="3985" ht="15.75" spans="1:1">
      <c r="A3985" s="3" t="s">
        <v>404</v>
      </c>
    </row>
    <row r="3986" ht="15.75" spans="1:1">
      <c r="A3986" s="3" t="s">
        <v>16710</v>
      </c>
    </row>
    <row r="3987" ht="15.75" spans="1:1">
      <c r="A3987" s="3" t="s">
        <v>16714</v>
      </c>
    </row>
    <row r="3988" ht="15.75" spans="1:1">
      <c r="A3988" s="3" t="s">
        <v>16718</v>
      </c>
    </row>
    <row r="3989" ht="15.75" spans="1:1">
      <c r="A3989" s="3" t="s">
        <v>16722</v>
      </c>
    </row>
    <row r="3990" ht="15.75" spans="1:1">
      <c r="A3990" s="3" t="s">
        <v>16726</v>
      </c>
    </row>
    <row r="3991" ht="15.75" spans="1:1">
      <c r="A3991" s="3" t="s">
        <v>16730</v>
      </c>
    </row>
    <row r="3992" ht="15.75" spans="1:1">
      <c r="A3992" s="3" t="s">
        <v>16734</v>
      </c>
    </row>
    <row r="3993" ht="15.75" spans="1:1">
      <c r="A3993" s="3" t="s">
        <v>16738</v>
      </c>
    </row>
    <row r="3994" ht="15.75" spans="1:1">
      <c r="A3994" s="3" t="s">
        <v>16742</v>
      </c>
    </row>
    <row r="3995" ht="15.75" spans="1:1">
      <c r="A3995" s="3" t="s">
        <v>16746</v>
      </c>
    </row>
    <row r="3996" ht="15.75" spans="1:1">
      <c r="A3996" s="3" t="s">
        <v>16750</v>
      </c>
    </row>
    <row r="3997" ht="15.75" spans="1:1">
      <c r="A3997" s="3" t="s">
        <v>16754</v>
      </c>
    </row>
    <row r="3998" ht="15.75" spans="1:1">
      <c r="A3998" s="3" t="s">
        <v>16758</v>
      </c>
    </row>
    <row r="3999" ht="15.75" spans="1:1">
      <c r="A3999" s="3" t="s">
        <v>16762</v>
      </c>
    </row>
    <row r="4000" ht="15.75" spans="1:1">
      <c r="A4000" s="3" t="s">
        <v>16766</v>
      </c>
    </row>
    <row r="4001" ht="15.75" spans="1:1">
      <c r="A4001" s="3" t="s">
        <v>16770</v>
      </c>
    </row>
    <row r="4002" ht="15.75" spans="1:1">
      <c r="A4002" s="3" t="s">
        <v>16774</v>
      </c>
    </row>
    <row r="4003" ht="15.75" spans="1:1">
      <c r="A4003" s="3" t="s">
        <v>16778</v>
      </c>
    </row>
    <row r="4004" ht="15.75" spans="1:1">
      <c r="A4004" s="3" t="s">
        <v>16782</v>
      </c>
    </row>
    <row r="4005" ht="15.75" spans="1:1">
      <c r="A4005" s="3" t="s">
        <v>16786</v>
      </c>
    </row>
    <row r="4006" ht="15.75" spans="1:1">
      <c r="A4006" s="3" t="s">
        <v>16790</v>
      </c>
    </row>
    <row r="4007" ht="15.75" spans="1:1">
      <c r="A4007" s="3" t="s">
        <v>16794</v>
      </c>
    </row>
    <row r="4008" ht="15.75" spans="1:1">
      <c r="A4008" s="3" t="s">
        <v>16798</v>
      </c>
    </row>
    <row r="4009" ht="15.75" spans="1:1">
      <c r="A4009" s="3" t="s">
        <v>16802</v>
      </c>
    </row>
    <row r="4010" ht="15.75" spans="1:1">
      <c r="A4010" s="3" t="s">
        <v>16806</v>
      </c>
    </row>
    <row r="4011" ht="15.75" spans="1:1">
      <c r="A4011" s="3" t="s">
        <v>16810</v>
      </c>
    </row>
    <row r="4012" ht="15.75" spans="1:1">
      <c r="A4012" s="3" t="s">
        <v>16814</v>
      </c>
    </row>
    <row r="4013" ht="15.75" spans="1:1">
      <c r="A4013" s="3" t="s">
        <v>16818</v>
      </c>
    </row>
    <row r="4014" ht="15.75" spans="1:1">
      <c r="A4014" s="3" t="s">
        <v>16822</v>
      </c>
    </row>
    <row r="4015" ht="15.75" spans="1:1">
      <c r="A4015" s="3" t="s">
        <v>16826</v>
      </c>
    </row>
    <row r="4016" ht="15.75" spans="1:1">
      <c r="A4016" s="3" t="s">
        <v>16830</v>
      </c>
    </row>
    <row r="4017" ht="15.75" spans="1:1">
      <c r="A4017" s="3" t="s">
        <v>16834</v>
      </c>
    </row>
    <row r="4018" ht="15.75" spans="1:1">
      <c r="A4018" s="3" t="s">
        <v>16838</v>
      </c>
    </row>
    <row r="4019" ht="15.75" spans="1:1">
      <c r="A4019" s="3" t="s">
        <v>16842</v>
      </c>
    </row>
    <row r="4020" ht="15.75" spans="1:1">
      <c r="A4020" s="3" t="s">
        <v>16846</v>
      </c>
    </row>
    <row r="4021" ht="15.75" spans="1:1">
      <c r="A4021" s="3" t="s">
        <v>16850</v>
      </c>
    </row>
    <row r="4022" ht="15.75" spans="1:1">
      <c r="A4022" s="3" t="s">
        <v>16854</v>
      </c>
    </row>
    <row r="4023" ht="15.75" spans="1:1">
      <c r="A4023" s="3" t="s">
        <v>16858</v>
      </c>
    </row>
    <row r="4024" ht="15.75" spans="1:1">
      <c r="A4024" s="3" t="s">
        <v>16862</v>
      </c>
    </row>
    <row r="4025" ht="15.75" spans="1:1">
      <c r="A4025" s="3" t="s">
        <v>16866</v>
      </c>
    </row>
    <row r="4026" ht="15.75" spans="1:1">
      <c r="A4026" s="3" t="s">
        <v>16870</v>
      </c>
    </row>
    <row r="4027" ht="15.75" spans="1:1">
      <c r="A4027" s="3" t="s">
        <v>16874</v>
      </c>
    </row>
    <row r="4028" ht="15.75" spans="1:1">
      <c r="A4028" s="3" t="s">
        <v>16878</v>
      </c>
    </row>
    <row r="4029" ht="15.75" spans="1:1">
      <c r="A4029" s="3" t="s">
        <v>16882</v>
      </c>
    </row>
    <row r="4030" ht="15.75" spans="1:1">
      <c r="A4030" s="3" t="s">
        <v>16886</v>
      </c>
    </row>
    <row r="4031" ht="15.75" spans="1:1">
      <c r="A4031" s="3" t="s">
        <v>16890</v>
      </c>
    </row>
    <row r="4032" ht="15.75" spans="1:1">
      <c r="A4032" s="3" t="s">
        <v>16894</v>
      </c>
    </row>
    <row r="4033" ht="15.75" spans="1:1">
      <c r="A4033" s="3" t="s">
        <v>16898</v>
      </c>
    </row>
    <row r="4034" ht="15.75" spans="1:1">
      <c r="A4034" s="3" t="s">
        <v>16902</v>
      </c>
    </row>
    <row r="4035" ht="15.75" spans="1:1">
      <c r="A4035" s="3" t="s">
        <v>16906</v>
      </c>
    </row>
    <row r="4036" ht="15.75" spans="1:1">
      <c r="A4036" s="3" t="s">
        <v>16910</v>
      </c>
    </row>
    <row r="4037" ht="15.75" spans="1:1">
      <c r="A4037" s="3" t="s">
        <v>16914</v>
      </c>
    </row>
    <row r="4038" ht="15.75" spans="1:1">
      <c r="A4038" s="3" t="s">
        <v>16918</v>
      </c>
    </row>
    <row r="4039" ht="15.75" spans="1:1">
      <c r="A4039" s="3" t="s">
        <v>16922</v>
      </c>
    </row>
    <row r="4040" ht="15.75" spans="1:1">
      <c r="A4040" s="3" t="s">
        <v>16926</v>
      </c>
    </row>
    <row r="4041" ht="15.75" spans="1:1">
      <c r="A4041" s="3" t="s">
        <v>16930</v>
      </c>
    </row>
    <row r="4042" ht="15.75" spans="1:1">
      <c r="A4042" s="3" t="s">
        <v>16934</v>
      </c>
    </row>
    <row r="4043" ht="15.75" spans="1:1">
      <c r="A4043" s="3" t="s">
        <v>16938</v>
      </c>
    </row>
    <row r="4044" ht="15.75" spans="1:1">
      <c r="A4044" s="3" t="s">
        <v>16942</v>
      </c>
    </row>
    <row r="4045" ht="15.75" spans="1:1">
      <c r="A4045" s="3" t="s">
        <v>16946</v>
      </c>
    </row>
    <row r="4046" ht="15.75" spans="1:1">
      <c r="A4046" s="3" t="s">
        <v>16950</v>
      </c>
    </row>
    <row r="4047" ht="15.75" spans="1:1">
      <c r="A4047" s="3" t="s">
        <v>16954</v>
      </c>
    </row>
    <row r="4048" ht="15.75" spans="1:1">
      <c r="A4048" s="3" t="s">
        <v>290</v>
      </c>
    </row>
    <row r="4049" ht="15.75" spans="1:1">
      <c r="A4049" s="3" t="s">
        <v>16961</v>
      </c>
    </row>
    <row r="4050" ht="15.75" spans="1:1">
      <c r="A4050" s="3" t="s">
        <v>16965</v>
      </c>
    </row>
    <row r="4051" ht="15.75" spans="1:1">
      <c r="A4051" s="3" t="s">
        <v>16969</v>
      </c>
    </row>
    <row r="4052" ht="15.75" spans="1:1">
      <c r="A4052" s="3" t="s">
        <v>16973</v>
      </c>
    </row>
    <row r="4053" ht="15.75" spans="1:1">
      <c r="A4053" s="3" t="s">
        <v>16977</v>
      </c>
    </row>
    <row r="4054" ht="15.75" spans="1:1">
      <c r="A4054" s="3" t="s">
        <v>16981</v>
      </c>
    </row>
    <row r="4055" ht="15.75" spans="1:1">
      <c r="A4055" s="3" t="s">
        <v>16985</v>
      </c>
    </row>
    <row r="4056" ht="15.75" spans="1:1">
      <c r="A4056" s="3" t="s">
        <v>16989</v>
      </c>
    </row>
    <row r="4057" ht="15.75" spans="1:1">
      <c r="A4057" s="3" t="s">
        <v>16993</v>
      </c>
    </row>
    <row r="4058" ht="15.75" spans="1:1">
      <c r="A4058" s="3" t="s">
        <v>16997</v>
      </c>
    </row>
    <row r="4059" ht="15.75" spans="1:1">
      <c r="A4059" s="3" t="s">
        <v>17001</v>
      </c>
    </row>
    <row r="4060" ht="15.75" spans="1:1">
      <c r="A4060" s="3" t="s">
        <v>17005</v>
      </c>
    </row>
    <row r="4061" ht="15.75" spans="1:1">
      <c r="A4061" s="3" t="s">
        <v>17009</v>
      </c>
    </row>
    <row r="4062" ht="15.75" spans="1:1">
      <c r="A4062" s="3" t="s">
        <v>17013</v>
      </c>
    </row>
    <row r="4063" ht="15.75" spans="1:1">
      <c r="A4063" s="3" t="s">
        <v>17017</v>
      </c>
    </row>
    <row r="4064" ht="15.75" spans="1:1">
      <c r="A4064" s="3" t="s">
        <v>17021</v>
      </c>
    </row>
    <row r="4065" ht="15.75" spans="1:1">
      <c r="A4065" s="3" t="s">
        <v>17025</v>
      </c>
    </row>
    <row r="4066" ht="15.75" spans="1:1">
      <c r="A4066" s="3" t="s">
        <v>17029</v>
      </c>
    </row>
    <row r="4067" ht="15.75" spans="1:1">
      <c r="A4067" s="3" t="s">
        <v>17033</v>
      </c>
    </row>
    <row r="4068" ht="15.75" spans="1:1">
      <c r="A4068" s="3" t="s">
        <v>17037</v>
      </c>
    </row>
    <row r="4069" ht="15.75" spans="1:1">
      <c r="A4069" s="3" t="s">
        <v>17041</v>
      </c>
    </row>
    <row r="4070" ht="15.75" spans="1:1">
      <c r="A4070" s="3" t="s">
        <v>17045</v>
      </c>
    </row>
    <row r="4071" ht="15.75" spans="1:1">
      <c r="A4071" s="3" t="s">
        <v>17049</v>
      </c>
    </row>
    <row r="4072" ht="15.75" spans="1:1">
      <c r="A4072" s="3" t="s">
        <v>17053</v>
      </c>
    </row>
    <row r="4073" ht="15.75" spans="1:1">
      <c r="A4073" s="3" t="s">
        <v>17057</v>
      </c>
    </row>
    <row r="4074" ht="15.75" spans="1:1">
      <c r="A4074" s="3" t="s">
        <v>17061</v>
      </c>
    </row>
    <row r="4075" ht="15.75" spans="1:1">
      <c r="A4075" s="3" t="s">
        <v>17065</v>
      </c>
    </row>
    <row r="4076" ht="15.75" spans="1:1">
      <c r="A4076" s="3" t="s">
        <v>17069</v>
      </c>
    </row>
    <row r="4077" ht="15.75" spans="1:1">
      <c r="A4077" s="3" t="s">
        <v>17073</v>
      </c>
    </row>
    <row r="4078" ht="15.75" spans="1:1">
      <c r="A4078" s="3" t="s">
        <v>17077</v>
      </c>
    </row>
    <row r="4079" ht="15.75" spans="1:1">
      <c r="A4079" s="3" t="s">
        <v>17081</v>
      </c>
    </row>
    <row r="4080" ht="15.75" spans="1:1">
      <c r="A4080" s="3" t="s">
        <v>578</v>
      </c>
    </row>
    <row r="4081" ht="15.75" spans="1:1">
      <c r="A4081" s="3" t="s">
        <v>17085</v>
      </c>
    </row>
    <row r="4082" ht="15.75" spans="1:1">
      <c r="A4082" s="3" t="s">
        <v>17089</v>
      </c>
    </row>
    <row r="4083" ht="15.75" spans="1:1">
      <c r="A4083" s="3" t="s">
        <v>17093</v>
      </c>
    </row>
    <row r="4084" ht="15.75" spans="1:1">
      <c r="A4084" s="3" t="s">
        <v>17097</v>
      </c>
    </row>
    <row r="4085" ht="15.75" spans="1:1">
      <c r="A4085" s="3" t="s">
        <v>416</v>
      </c>
    </row>
    <row r="4086" ht="15.75" spans="1:1">
      <c r="A4086" s="3" t="s">
        <v>17104</v>
      </c>
    </row>
    <row r="4087" ht="15.75" spans="1:1">
      <c r="A4087" s="3" t="s">
        <v>17108</v>
      </c>
    </row>
    <row r="4088" ht="15.75" spans="1:1">
      <c r="A4088" s="3" t="s">
        <v>17112</v>
      </c>
    </row>
    <row r="4089" ht="15.75" spans="1:1">
      <c r="A4089" s="3" t="s">
        <v>17116</v>
      </c>
    </row>
    <row r="4090" ht="15.75" spans="1:1">
      <c r="A4090" s="3" t="s">
        <v>17120</v>
      </c>
    </row>
    <row r="4091" ht="15.75" spans="1:1">
      <c r="A4091" s="3" t="s">
        <v>17124</v>
      </c>
    </row>
    <row r="4092" ht="15.75" spans="1:1">
      <c r="A4092" s="3" t="s">
        <v>17128</v>
      </c>
    </row>
    <row r="4093" ht="15.75" spans="1:1">
      <c r="A4093" s="3" t="s">
        <v>17132</v>
      </c>
    </row>
    <row r="4094" ht="15.75" spans="1:1">
      <c r="A4094" s="3" t="s">
        <v>17136</v>
      </c>
    </row>
    <row r="4095" ht="15.75" spans="1:1">
      <c r="A4095" s="3" t="s">
        <v>17140</v>
      </c>
    </row>
    <row r="4096" ht="15.75" spans="1:1">
      <c r="A4096" s="3" t="s">
        <v>17144</v>
      </c>
    </row>
    <row r="4097" ht="15.75" spans="1:1">
      <c r="A4097" s="3" t="s">
        <v>17148</v>
      </c>
    </row>
    <row r="4098" ht="15.75" spans="1:1">
      <c r="A4098" s="3" t="s">
        <v>17152</v>
      </c>
    </row>
    <row r="4099" ht="15.75" spans="1:1">
      <c r="A4099" s="3" t="s">
        <v>17156</v>
      </c>
    </row>
    <row r="4100" ht="15.75" spans="1:1">
      <c r="A4100" s="3" t="s">
        <v>17160</v>
      </c>
    </row>
    <row r="4101" ht="15.75" spans="1:1">
      <c r="A4101" s="3" t="s">
        <v>17164</v>
      </c>
    </row>
    <row r="4102" ht="15.75" spans="1:1">
      <c r="A4102" s="3" t="s">
        <v>17168</v>
      </c>
    </row>
    <row r="4103" ht="15.75" spans="1:1">
      <c r="A4103" s="3" t="s">
        <v>17172</v>
      </c>
    </row>
    <row r="4104" ht="15.75" spans="1:1">
      <c r="A4104" s="3" t="s">
        <v>17176</v>
      </c>
    </row>
    <row r="4105" ht="15.75" spans="1:1">
      <c r="A4105" s="3" t="s">
        <v>17180</v>
      </c>
    </row>
    <row r="4106" ht="15.75" spans="1:1">
      <c r="A4106" s="3" t="s">
        <v>17184</v>
      </c>
    </row>
    <row r="4107" ht="15.75" spans="1:1">
      <c r="A4107" s="3" t="s">
        <v>17188</v>
      </c>
    </row>
    <row r="4108" ht="15.75" spans="1:1">
      <c r="A4108" s="3" t="s">
        <v>17192</v>
      </c>
    </row>
    <row r="4109" ht="15.75" spans="1:1">
      <c r="A4109" s="3" t="s">
        <v>17196</v>
      </c>
    </row>
    <row r="4110" ht="15.75" spans="1:1">
      <c r="A4110" s="3" t="s">
        <v>17200</v>
      </c>
    </row>
    <row r="4111" ht="15.75" spans="1:1">
      <c r="A4111" s="3" t="s">
        <v>17204</v>
      </c>
    </row>
    <row r="4112" ht="15.75" spans="1:1">
      <c r="A4112" s="3" t="s">
        <v>17208</v>
      </c>
    </row>
    <row r="4113" ht="15.75" spans="1:1">
      <c r="A4113" s="3" t="s">
        <v>17212</v>
      </c>
    </row>
    <row r="4114" ht="15.75" spans="1:1">
      <c r="A4114" s="3" t="s">
        <v>17216</v>
      </c>
    </row>
    <row r="4115" ht="15.75" spans="1:1">
      <c r="A4115" s="3" t="s">
        <v>17220</v>
      </c>
    </row>
    <row r="4116" ht="15.75" spans="1:1">
      <c r="A4116" s="3" t="s">
        <v>17224</v>
      </c>
    </row>
    <row r="4117" ht="15.75" spans="1:1">
      <c r="A4117" s="3" t="s">
        <v>17228</v>
      </c>
    </row>
    <row r="4118" ht="15.75" spans="1:1">
      <c r="A4118" s="3" t="s">
        <v>17232</v>
      </c>
    </row>
    <row r="4119" ht="15.75" spans="1:1">
      <c r="A4119" s="3" t="s">
        <v>17236</v>
      </c>
    </row>
    <row r="4120" ht="15.75" spans="1:1">
      <c r="A4120" s="3" t="s">
        <v>17240</v>
      </c>
    </row>
    <row r="4121" ht="15.75" spans="1:1">
      <c r="A4121" s="3" t="s">
        <v>17244</v>
      </c>
    </row>
    <row r="4122" ht="15.75" spans="1:1">
      <c r="A4122" s="3" t="s">
        <v>368</v>
      </c>
    </row>
    <row r="4123" ht="15.75" spans="1:1">
      <c r="A4123" s="3" t="s">
        <v>17251</v>
      </c>
    </row>
    <row r="4124" ht="15.75" spans="1:1">
      <c r="A4124" s="3" t="s">
        <v>17255</v>
      </c>
    </row>
    <row r="4125" ht="15.75" spans="1:1">
      <c r="A4125" s="3" t="s">
        <v>17259</v>
      </c>
    </row>
    <row r="4126" ht="15.75" spans="1:1">
      <c r="A4126" s="3" t="s">
        <v>17263</v>
      </c>
    </row>
    <row r="4127" ht="15.75" spans="1:1">
      <c r="A4127" s="3" t="s">
        <v>17267</v>
      </c>
    </row>
    <row r="4128" ht="15.75" spans="1:1">
      <c r="A4128" s="3" t="s">
        <v>17271</v>
      </c>
    </row>
    <row r="4129" ht="15.75" spans="1:1">
      <c r="A4129" s="3" t="s">
        <v>17275</v>
      </c>
    </row>
    <row r="4130" ht="15.75" spans="1:1">
      <c r="A4130" s="3" t="s">
        <v>17279</v>
      </c>
    </row>
    <row r="4131" ht="15.75" spans="1:1">
      <c r="A4131" s="3" t="s">
        <v>17283</v>
      </c>
    </row>
    <row r="4132" ht="15.75" spans="1:1">
      <c r="A4132" s="3" t="s">
        <v>17287</v>
      </c>
    </row>
    <row r="4133" ht="15.75" spans="1:1">
      <c r="A4133" s="3" t="s">
        <v>17291</v>
      </c>
    </row>
    <row r="4134" ht="15.75" spans="1:1">
      <c r="A4134" s="3" t="s">
        <v>17295</v>
      </c>
    </row>
    <row r="4135" ht="15.75" spans="1:1">
      <c r="A4135" s="3" t="s">
        <v>17299</v>
      </c>
    </row>
    <row r="4136" ht="15.75" spans="1:1">
      <c r="A4136" s="3" t="s">
        <v>17303</v>
      </c>
    </row>
    <row r="4137" ht="15.75" spans="1:1">
      <c r="A4137" s="3" t="s">
        <v>17307</v>
      </c>
    </row>
    <row r="4138" ht="15.75" spans="1:1">
      <c r="A4138" s="3" t="s">
        <v>17311</v>
      </c>
    </row>
    <row r="4139" ht="15.75" spans="1:1">
      <c r="A4139" s="3" t="s">
        <v>17315</v>
      </c>
    </row>
    <row r="4140" ht="15.75" spans="1:1">
      <c r="A4140" s="3" t="s">
        <v>17319</v>
      </c>
    </row>
    <row r="4141" ht="15.75" spans="1:1">
      <c r="A4141" s="3" t="s">
        <v>17323</v>
      </c>
    </row>
    <row r="4142" ht="15.75" spans="1:1">
      <c r="A4142" s="3" t="s">
        <v>17327</v>
      </c>
    </row>
    <row r="4143" ht="15.75" spans="1:1">
      <c r="A4143" s="3" t="s">
        <v>17331</v>
      </c>
    </row>
    <row r="4144" ht="15.75" spans="1:1">
      <c r="A4144" s="3" t="s">
        <v>17335</v>
      </c>
    </row>
    <row r="4145" ht="15.75" spans="1:1">
      <c r="A4145" s="3" t="s">
        <v>17339</v>
      </c>
    </row>
    <row r="4146" ht="15.75" spans="1:1">
      <c r="A4146" s="3" t="s">
        <v>17343</v>
      </c>
    </row>
    <row r="4147" ht="15.75" spans="1:1">
      <c r="A4147" s="3" t="s">
        <v>17347</v>
      </c>
    </row>
    <row r="4148" ht="15.75" spans="1:1">
      <c r="A4148" s="3" t="s">
        <v>17351</v>
      </c>
    </row>
    <row r="4149" ht="15.75" spans="1:1">
      <c r="A4149" s="3" t="s">
        <v>17355</v>
      </c>
    </row>
    <row r="4150" ht="15.75" spans="1:1">
      <c r="A4150" s="3" t="s">
        <v>17359</v>
      </c>
    </row>
    <row r="4151" ht="15.75" spans="1:1">
      <c r="A4151" s="3" t="s">
        <v>17363</v>
      </c>
    </row>
    <row r="4152" ht="15.75" spans="1:1">
      <c r="A4152" s="3" t="s">
        <v>17367</v>
      </c>
    </row>
    <row r="4153" ht="15.75" spans="1:1">
      <c r="A4153" s="3" t="s">
        <v>17371</v>
      </c>
    </row>
    <row r="4154" ht="15.75" spans="1:1">
      <c r="A4154" s="3" t="s">
        <v>17375</v>
      </c>
    </row>
    <row r="4155" ht="15.75" spans="1:1">
      <c r="A4155" s="3" t="s">
        <v>17379</v>
      </c>
    </row>
    <row r="4156" ht="15.75" spans="1:1">
      <c r="A4156" s="3" t="s">
        <v>523</v>
      </c>
    </row>
    <row r="4157" ht="15.75" spans="1:1">
      <c r="A4157" s="3" t="s">
        <v>17383</v>
      </c>
    </row>
    <row r="4158" ht="15.75" spans="1:1">
      <c r="A4158" s="3" t="s">
        <v>17387</v>
      </c>
    </row>
    <row r="4159" ht="15.75" spans="1:1">
      <c r="A4159" s="3" t="s">
        <v>17391</v>
      </c>
    </row>
    <row r="4160" ht="15.75" spans="1:1">
      <c r="A4160" s="3" t="s">
        <v>17395</v>
      </c>
    </row>
    <row r="4161" ht="15.75" spans="1:1">
      <c r="A4161" s="3" t="s">
        <v>17399</v>
      </c>
    </row>
    <row r="4162" ht="15.75" spans="1:1">
      <c r="A4162" s="3" t="s">
        <v>17403</v>
      </c>
    </row>
    <row r="4163" ht="15.75" spans="1:1">
      <c r="A4163" s="3" t="s">
        <v>17407</v>
      </c>
    </row>
    <row r="4164" ht="15.75" spans="1:1">
      <c r="A4164" s="3" t="s">
        <v>17411</v>
      </c>
    </row>
    <row r="4165" ht="15.75" spans="1:1">
      <c r="A4165" s="3" t="s">
        <v>17415</v>
      </c>
    </row>
    <row r="4166" ht="15.75" spans="1:1">
      <c r="A4166" s="3" t="s">
        <v>17419</v>
      </c>
    </row>
    <row r="4167" ht="15.75" spans="1:1">
      <c r="A4167" s="3" t="s">
        <v>17423</v>
      </c>
    </row>
    <row r="4168" ht="15.75" spans="1:1">
      <c r="A4168" s="3" t="s">
        <v>17427</v>
      </c>
    </row>
    <row r="4169" ht="15.75" spans="1:1">
      <c r="A4169" s="3" t="s">
        <v>17431</v>
      </c>
    </row>
    <row r="4170" ht="15.75" spans="1:1">
      <c r="A4170" s="3" t="s">
        <v>17435</v>
      </c>
    </row>
    <row r="4171" ht="15.75" spans="1:1">
      <c r="A4171" s="3" t="s">
        <v>17439</v>
      </c>
    </row>
    <row r="4172" ht="15.75" spans="1:1">
      <c r="A4172" s="3" t="s">
        <v>17443</v>
      </c>
    </row>
    <row r="4173" ht="15.75" spans="1:1">
      <c r="A4173" s="3" t="s">
        <v>17447</v>
      </c>
    </row>
    <row r="4174" ht="15.75" spans="1:1">
      <c r="A4174" s="3" t="s">
        <v>17451</v>
      </c>
    </row>
    <row r="4175" ht="15.75" spans="1:1">
      <c r="A4175" s="3" t="s">
        <v>17455</v>
      </c>
    </row>
    <row r="4176" ht="15.75" spans="1:1">
      <c r="A4176" s="3" t="s">
        <v>17459</v>
      </c>
    </row>
    <row r="4177" ht="15.75" spans="1:1">
      <c r="A4177" s="3" t="s">
        <v>17463</v>
      </c>
    </row>
    <row r="4178" ht="15.75" spans="1:1">
      <c r="A4178" s="3" t="s">
        <v>17467</v>
      </c>
    </row>
    <row r="4179" ht="15.75" spans="1:1">
      <c r="A4179" s="3" t="s">
        <v>17471</v>
      </c>
    </row>
    <row r="4180" ht="15.75" spans="1:1">
      <c r="A4180" s="3" t="s">
        <v>17475</v>
      </c>
    </row>
    <row r="4181" ht="15.75" spans="1:1">
      <c r="A4181" s="3" t="s">
        <v>17479</v>
      </c>
    </row>
    <row r="4182" ht="15.75" spans="1:1">
      <c r="A4182" s="3" t="s">
        <v>17483</v>
      </c>
    </row>
    <row r="4183" ht="15.75" spans="1:1">
      <c r="A4183" s="3" t="s">
        <v>17487</v>
      </c>
    </row>
    <row r="4184" ht="15.75" spans="1:1">
      <c r="A4184" s="3" t="s">
        <v>17491</v>
      </c>
    </row>
    <row r="4185" ht="15.75" spans="1:1">
      <c r="A4185" s="3" t="s">
        <v>17495</v>
      </c>
    </row>
    <row r="4186" ht="15.75" spans="1:1">
      <c r="A4186" s="3" t="s">
        <v>17499</v>
      </c>
    </row>
    <row r="4187" ht="15.75" spans="1:1">
      <c r="A4187" s="3" t="s">
        <v>17503</v>
      </c>
    </row>
    <row r="4188" ht="15.75" spans="1:1">
      <c r="A4188" s="3" t="s">
        <v>17507</v>
      </c>
    </row>
    <row r="4189" ht="15.75" spans="1:1">
      <c r="A4189" s="3" t="s">
        <v>17511</v>
      </c>
    </row>
    <row r="4190" ht="15.75" spans="1:1">
      <c r="A4190" s="3" t="s">
        <v>17515</v>
      </c>
    </row>
    <row r="4191" ht="15.75" spans="1:1">
      <c r="A4191" s="3" t="s">
        <v>17519</v>
      </c>
    </row>
    <row r="4192" ht="15.75" spans="1:1">
      <c r="A4192" s="3" t="s">
        <v>17523</v>
      </c>
    </row>
    <row r="4193" ht="15.75" spans="1:1">
      <c r="A4193" s="3" t="s">
        <v>17527</v>
      </c>
    </row>
    <row r="4194" ht="15.75" spans="1:1">
      <c r="A4194" s="3" t="s">
        <v>17531</v>
      </c>
    </row>
    <row r="4195" ht="15.75" spans="1:1">
      <c r="A4195" s="3" t="s">
        <v>17535</v>
      </c>
    </row>
    <row r="4196" ht="15.75" spans="1:1">
      <c r="A4196" s="3" t="s">
        <v>17539</v>
      </c>
    </row>
    <row r="4197" ht="15.75" spans="1:1">
      <c r="A4197" s="3" t="s">
        <v>17543</v>
      </c>
    </row>
    <row r="4198" ht="15.75" spans="1:1">
      <c r="A4198" s="3" t="s">
        <v>17547</v>
      </c>
    </row>
    <row r="4199" ht="15.75" spans="1:1">
      <c r="A4199" s="3" t="s">
        <v>17551</v>
      </c>
    </row>
    <row r="4200" ht="15.75" spans="1:1">
      <c r="A4200" s="3" t="s">
        <v>1013</v>
      </c>
    </row>
    <row r="4201" ht="15.75" spans="1:1">
      <c r="A4201" s="3" t="s">
        <v>17555</v>
      </c>
    </row>
    <row r="4202" ht="15.75" spans="1:1">
      <c r="A4202" s="3" t="s">
        <v>17559</v>
      </c>
    </row>
    <row r="4203" ht="15.75" spans="1:1">
      <c r="A4203" s="3" t="s">
        <v>17563</v>
      </c>
    </row>
    <row r="4204" ht="15.75" spans="1:1">
      <c r="A4204" s="3" t="s">
        <v>17567</v>
      </c>
    </row>
    <row r="4205" ht="15.75" spans="1:1">
      <c r="A4205" s="3" t="s">
        <v>17571</v>
      </c>
    </row>
    <row r="4206" ht="15.75" spans="1:1">
      <c r="A4206" s="3" t="s">
        <v>17575</v>
      </c>
    </row>
    <row r="4207" ht="15.75" spans="1:1">
      <c r="A4207" s="3" t="s">
        <v>17579</v>
      </c>
    </row>
    <row r="4208" ht="15.75" spans="1:1">
      <c r="A4208" s="3" t="s">
        <v>17583</v>
      </c>
    </row>
    <row r="4209" ht="15.75" spans="1:1">
      <c r="A4209" s="3" t="s">
        <v>17587</v>
      </c>
    </row>
    <row r="4210" ht="15.75" spans="1:1">
      <c r="A4210" s="3" t="s">
        <v>17591</v>
      </c>
    </row>
    <row r="4211" ht="15.75" spans="1:1">
      <c r="A4211" s="3" t="s">
        <v>17595</v>
      </c>
    </row>
    <row r="4212" ht="15.75" spans="1:1">
      <c r="A4212" s="3" t="s">
        <v>17599</v>
      </c>
    </row>
    <row r="4213" ht="15.75" spans="1:1">
      <c r="A4213" s="3" t="s">
        <v>17603</v>
      </c>
    </row>
    <row r="4214" ht="15.75" spans="1:1">
      <c r="A4214" s="3" t="s">
        <v>17607</v>
      </c>
    </row>
    <row r="4215" ht="15.75" spans="1:1">
      <c r="A4215" s="3" t="s">
        <v>17611</v>
      </c>
    </row>
    <row r="4216" ht="15.75" spans="1:1">
      <c r="A4216" s="3" t="s">
        <v>17615</v>
      </c>
    </row>
    <row r="4217" ht="15.75" spans="1:1">
      <c r="A4217" s="3" t="s">
        <v>17619</v>
      </c>
    </row>
    <row r="4218" ht="15.75" spans="1:1">
      <c r="A4218" s="3" t="s">
        <v>17623</v>
      </c>
    </row>
    <row r="4219" ht="15.75" spans="1:1">
      <c r="A4219" s="3" t="s">
        <v>17627</v>
      </c>
    </row>
    <row r="4220" ht="15.75" spans="1:1">
      <c r="A4220" s="3" t="s">
        <v>17631</v>
      </c>
    </row>
    <row r="4221" ht="15.75" spans="1:1">
      <c r="A4221" s="3" t="s">
        <v>17635</v>
      </c>
    </row>
    <row r="4222" ht="15.75" spans="1:1">
      <c r="A4222" s="3" t="s">
        <v>17639</v>
      </c>
    </row>
    <row r="4223" ht="15.75" spans="1:1">
      <c r="A4223" s="3" t="s">
        <v>17643</v>
      </c>
    </row>
    <row r="4224" ht="15.75" spans="1:1">
      <c r="A4224" s="3" t="s">
        <v>17647</v>
      </c>
    </row>
    <row r="4225" ht="15.75" spans="1:1">
      <c r="A4225" s="3" t="s">
        <v>17651</v>
      </c>
    </row>
    <row r="4226" ht="15.75" spans="1:1">
      <c r="A4226" s="3" t="s">
        <v>17655</v>
      </c>
    </row>
    <row r="4227" ht="15.75" spans="1:1">
      <c r="A4227" s="3" t="s">
        <v>17659</v>
      </c>
    </row>
    <row r="4228" ht="15.75" spans="1:1">
      <c r="A4228" s="3" t="s">
        <v>17663</v>
      </c>
    </row>
    <row r="4229" ht="15.75" spans="1:1">
      <c r="A4229" s="3" t="s">
        <v>17667</v>
      </c>
    </row>
    <row r="4230" ht="15.75" spans="1:1">
      <c r="A4230" s="3" t="s">
        <v>753</v>
      </c>
    </row>
    <row r="4231" ht="15.75" spans="1:1">
      <c r="A4231" s="3" t="s">
        <v>17671</v>
      </c>
    </row>
    <row r="4232" ht="15.75" spans="1:1">
      <c r="A4232" s="3" t="s">
        <v>17675</v>
      </c>
    </row>
    <row r="4233" ht="15.75" spans="1:1">
      <c r="A4233" s="3" t="s">
        <v>17679</v>
      </c>
    </row>
    <row r="4234" ht="15.75" spans="1:1">
      <c r="A4234" s="3" t="s">
        <v>17683</v>
      </c>
    </row>
    <row r="4235" ht="15.75" spans="1:1">
      <c r="A4235" s="3" t="s">
        <v>287</v>
      </c>
    </row>
    <row r="4236" ht="15.75" spans="1:1">
      <c r="A4236" s="3" t="s">
        <v>17690</v>
      </c>
    </row>
    <row r="4237" ht="15.75" spans="1:1">
      <c r="A4237" s="3" t="s">
        <v>17694</v>
      </c>
    </row>
    <row r="4238" ht="15.75" spans="1:1">
      <c r="A4238" s="3" t="s">
        <v>17698</v>
      </c>
    </row>
    <row r="4239" ht="15.75" spans="1:1">
      <c r="A4239" s="3" t="s">
        <v>17702</v>
      </c>
    </row>
    <row r="4240" ht="15.75" spans="1:1">
      <c r="A4240" s="3" t="s">
        <v>17706</v>
      </c>
    </row>
    <row r="4241" ht="15.75" spans="1:1">
      <c r="A4241" s="3" t="s">
        <v>17710</v>
      </c>
    </row>
    <row r="4242" ht="15.75" spans="1:1">
      <c r="A4242" s="3" t="s">
        <v>17714</v>
      </c>
    </row>
    <row r="4243" ht="15.75" spans="1:1">
      <c r="A4243" s="3" t="s">
        <v>17718</v>
      </c>
    </row>
    <row r="4244" ht="15.75" spans="1:1">
      <c r="A4244" s="3" t="s">
        <v>17722</v>
      </c>
    </row>
    <row r="4245" ht="15.75" spans="1:1">
      <c r="A4245" s="3" t="s">
        <v>17726</v>
      </c>
    </row>
    <row r="4246" ht="15.75" spans="1:1">
      <c r="A4246" s="3" t="s">
        <v>17730</v>
      </c>
    </row>
    <row r="4247" ht="15.75" spans="1:1">
      <c r="A4247" s="3" t="s">
        <v>17734</v>
      </c>
    </row>
    <row r="4248" ht="15.75" spans="1:1">
      <c r="A4248" s="3" t="s">
        <v>17738</v>
      </c>
    </row>
    <row r="4249" ht="15.75" spans="1:1">
      <c r="A4249" s="3" t="s">
        <v>17742</v>
      </c>
    </row>
    <row r="4250" ht="15.75" spans="1:1">
      <c r="A4250" s="3" t="s">
        <v>17746</v>
      </c>
    </row>
    <row r="4251" ht="15.75" spans="1:1">
      <c r="A4251" s="3" t="s">
        <v>17750</v>
      </c>
    </row>
    <row r="4252" ht="15.75" spans="1:1">
      <c r="A4252" s="3" t="s">
        <v>17754</v>
      </c>
    </row>
    <row r="4253" ht="15.75" spans="1:1">
      <c r="A4253" s="3" t="s">
        <v>17758</v>
      </c>
    </row>
    <row r="4254" ht="15.75" spans="1:1">
      <c r="A4254" s="3" t="s">
        <v>17762</v>
      </c>
    </row>
    <row r="4255" ht="15.75" spans="1:1">
      <c r="A4255" s="3" t="s">
        <v>17766</v>
      </c>
    </row>
    <row r="4256" ht="15.75" spans="1:1">
      <c r="A4256" s="3" t="s">
        <v>17770</v>
      </c>
    </row>
    <row r="4257" ht="15.75" spans="1:1">
      <c r="A4257" s="3" t="s">
        <v>17774</v>
      </c>
    </row>
    <row r="4258" ht="15.75" spans="1:1">
      <c r="A4258" s="3" t="s">
        <v>17778</v>
      </c>
    </row>
    <row r="4259" ht="15.75" spans="1:1">
      <c r="A4259" s="3" t="s">
        <v>17782</v>
      </c>
    </row>
    <row r="4260" ht="15.75" spans="1:1">
      <c r="A4260" s="3" t="s">
        <v>17786</v>
      </c>
    </row>
    <row r="4261" ht="15.75" spans="1:1">
      <c r="A4261" s="3" t="s">
        <v>17790</v>
      </c>
    </row>
    <row r="4262" ht="15.75" spans="1:1">
      <c r="A4262" s="3" t="s">
        <v>17794</v>
      </c>
    </row>
    <row r="4263" ht="15.75" spans="1:1">
      <c r="A4263" s="3" t="s">
        <v>17798</v>
      </c>
    </row>
    <row r="4264" ht="15.75" spans="1:1">
      <c r="A4264" s="3" t="s">
        <v>17802</v>
      </c>
    </row>
    <row r="4265" ht="15.75" spans="1:1">
      <c r="A4265" s="3" t="s">
        <v>17806</v>
      </c>
    </row>
    <row r="4266" ht="15.75" spans="1:1">
      <c r="A4266" s="3" t="s">
        <v>17810</v>
      </c>
    </row>
    <row r="4267" ht="15.75" spans="1:1">
      <c r="A4267" s="3" t="s">
        <v>17814</v>
      </c>
    </row>
    <row r="4268" ht="15.75" spans="1:1">
      <c r="A4268" s="3" t="s">
        <v>17818</v>
      </c>
    </row>
    <row r="4269" ht="15.75" spans="1:1">
      <c r="A4269" s="3" t="s">
        <v>17822</v>
      </c>
    </row>
    <row r="4270" ht="15.75" spans="1:1">
      <c r="A4270" s="3" t="s">
        <v>17826</v>
      </c>
    </row>
    <row r="4271" ht="15.75" spans="1:1">
      <c r="A4271" s="3" t="s">
        <v>17830</v>
      </c>
    </row>
    <row r="4272" ht="15.75" spans="1:1">
      <c r="A4272" s="3" t="s">
        <v>17834</v>
      </c>
    </row>
    <row r="4273" ht="15.75" spans="1:1">
      <c r="A4273" s="3" t="s">
        <v>17838</v>
      </c>
    </row>
    <row r="4274" ht="15.75" spans="1:1">
      <c r="A4274" s="3" t="s">
        <v>17842</v>
      </c>
    </row>
    <row r="4275" ht="15.75" spans="1:1">
      <c r="A4275" s="3" t="s">
        <v>17846</v>
      </c>
    </row>
    <row r="4276" ht="15.75" spans="1:1">
      <c r="A4276" s="3" t="s">
        <v>17850</v>
      </c>
    </row>
    <row r="4277" ht="15.75" spans="1:1">
      <c r="A4277" s="3" t="s">
        <v>17854</v>
      </c>
    </row>
    <row r="4278" ht="15.75" spans="1:1">
      <c r="A4278" s="3" t="s">
        <v>17858</v>
      </c>
    </row>
    <row r="4279" ht="15.75" spans="1:1">
      <c r="A4279" s="3" t="s">
        <v>17862</v>
      </c>
    </row>
    <row r="4280" ht="15.75" spans="1:1">
      <c r="A4280" s="3" t="s">
        <v>17866</v>
      </c>
    </row>
    <row r="4281" ht="15.75" spans="1:1">
      <c r="A4281" s="3" t="s">
        <v>17870</v>
      </c>
    </row>
    <row r="4282" ht="15.75" spans="1:1">
      <c r="A4282" s="3" t="s">
        <v>17874</v>
      </c>
    </row>
    <row r="4283" ht="15.75" spans="1:1">
      <c r="A4283" s="3" t="s">
        <v>17878</v>
      </c>
    </row>
    <row r="4284" ht="15.75" spans="1:1">
      <c r="A4284" s="3" t="s">
        <v>17882</v>
      </c>
    </row>
    <row r="4285" ht="15.75" spans="1:1">
      <c r="A4285" s="3" t="s">
        <v>17886</v>
      </c>
    </row>
    <row r="4286" ht="15.75" spans="1:1">
      <c r="A4286" s="3" t="s">
        <v>17890</v>
      </c>
    </row>
    <row r="4287" ht="15.75" spans="1:1">
      <c r="A4287" s="3" t="s">
        <v>17894</v>
      </c>
    </row>
    <row r="4288" ht="15.75" spans="1:1">
      <c r="A4288" s="3" t="s">
        <v>17898</v>
      </c>
    </row>
    <row r="4289" ht="15.75" spans="1:1">
      <c r="A4289" s="3" t="s">
        <v>17902</v>
      </c>
    </row>
    <row r="4290" ht="15.75" spans="1:1">
      <c r="A4290" s="3" t="s">
        <v>17906</v>
      </c>
    </row>
    <row r="4291" ht="15.75" spans="1:1">
      <c r="A4291" s="3" t="s">
        <v>17910</v>
      </c>
    </row>
    <row r="4292" ht="15.75" spans="1:1">
      <c r="A4292" s="3" t="s">
        <v>17914</v>
      </c>
    </row>
    <row r="4293" ht="15.75" spans="1:1">
      <c r="A4293" s="3" t="s">
        <v>17918</v>
      </c>
    </row>
    <row r="4294" ht="15.75" spans="1:1">
      <c r="A4294" s="3" t="s">
        <v>17922</v>
      </c>
    </row>
    <row r="4295" ht="15.75" spans="1:1">
      <c r="A4295" s="3" t="s">
        <v>17926</v>
      </c>
    </row>
    <row r="4296" ht="15.75" spans="1:1">
      <c r="A4296" s="3" t="s">
        <v>17930</v>
      </c>
    </row>
    <row r="4297" ht="15.75" spans="1:1">
      <c r="A4297" s="3" t="s">
        <v>17934</v>
      </c>
    </row>
    <row r="4298" ht="15.75" spans="1:1">
      <c r="A4298" s="3" t="s">
        <v>17938</v>
      </c>
    </row>
    <row r="4299" ht="15.75" spans="1:1">
      <c r="A4299" s="3" t="s">
        <v>17942</v>
      </c>
    </row>
    <row r="4300" ht="15.75" spans="1:1">
      <c r="A4300" s="3" t="s">
        <v>17946</v>
      </c>
    </row>
    <row r="4301" ht="15.75" spans="1:1">
      <c r="A4301" s="3" t="s">
        <v>17950</v>
      </c>
    </row>
    <row r="4302" ht="15.75" spans="1:1">
      <c r="A4302" s="3" t="s">
        <v>17954</v>
      </c>
    </row>
    <row r="4303" ht="15.75" spans="1:1">
      <c r="A4303" s="3" t="s">
        <v>17958</v>
      </c>
    </row>
    <row r="4304" ht="15.75" spans="1:1">
      <c r="A4304" s="3" t="s">
        <v>17962</v>
      </c>
    </row>
    <row r="4305" ht="15.75" spans="1:1">
      <c r="A4305" s="3" t="s">
        <v>17966</v>
      </c>
    </row>
    <row r="4306" ht="15.75" spans="1:1">
      <c r="A4306" s="3" t="s">
        <v>17970</v>
      </c>
    </row>
    <row r="4307" ht="15.75" spans="1:1">
      <c r="A4307" s="3" t="s">
        <v>17974</v>
      </c>
    </row>
    <row r="4308" ht="15.75" spans="1:1">
      <c r="A4308" s="3" t="s">
        <v>17978</v>
      </c>
    </row>
    <row r="4309" ht="15.75" spans="1:1">
      <c r="A4309" s="3" t="s">
        <v>17982</v>
      </c>
    </row>
    <row r="4310" ht="15.75" spans="1:1">
      <c r="A4310" s="3" t="s">
        <v>17986</v>
      </c>
    </row>
    <row r="4311" ht="15.75" spans="1:1">
      <c r="A4311" s="3" t="s">
        <v>17990</v>
      </c>
    </row>
    <row r="4312" ht="15.75" spans="1:1">
      <c r="A4312" s="3" t="s">
        <v>17994</v>
      </c>
    </row>
    <row r="4313" ht="15.75" spans="1:1">
      <c r="A4313" s="3" t="s">
        <v>17998</v>
      </c>
    </row>
    <row r="4314" ht="15.75" spans="1:1">
      <c r="A4314" s="3" t="s">
        <v>18002</v>
      </c>
    </row>
    <row r="4315" ht="15.75" spans="1:1">
      <c r="A4315" s="3" t="s">
        <v>18006</v>
      </c>
    </row>
    <row r="4316" ht="15.75" spans="1:1">
      <c r="A4316" s="3" t="s">
        <v>18010</v>
      </c>
    </row>
    <row r="4317" ht="15.75" spans="1:1">
      <c r="A4317" s="3" t="s">
        <v>18014</v>
      </c>
    </row>
    <row r="4318" ht="15.75" spans="1:1">
      <c r="A4318" s="3" t="s">
        <v>18018</v>
      </c>
    </row>
    <row r="4319" ht="15.75" spans="1:1">
      <c r="A4319" s="3" t="s">
        <v>18022</v>
      </c>
    </row>
    <row r="4320" ht="15.75" spans="1:1">
      <c r="A4320" s="3" t="s">
        <v>18026</v>
      </c>
    </row>
    <row r="4321" ht="15.75" spans="1:1">
      <c r="A4321" s="3" t="s">
        <v>18030</v>
      </c>
    </row>
    <row r="4322" ht="15.75" spans="1:1">
      <c r="A4322" s="3" t="s">
        <v>18034</v>
      </c>
    </row>
    <row r="4323" ht="15.75" spans="1:1">
      <c r="A4323" s="3" t="s">
        <v>18038</v>
      </c>
    </row>
    <row r="4324" ht="15.75" spans="1:1">
      <c r="A4324" s="3" t="s">
        <v>18042</v>
      </c>
    </row>
    <row r="4325" ht="15.75" spans="1:1">
      <c r="A4325" s="3" t="s">
        <v>18046</v>
      </c>
    </row>
    <row r="4326" ht="15.75" spans="1:1">
      <c r="A4326" s="3" t="s">
        <v>18050</v>
      </c>
    </row>
    <row r="4327" ht="15.75" spans="1:1">
      <c r="A4327" s="3" t="s">
        <v>18054</v>
      </c>
    </row>
    <row r="4328" ht="15.75" spans="1:1">
      <c r="A4328" s="3" t="s">
        <v>18058</v>
      </c>
    </row>
    <row r="4329" ht="15.75" spans="1:1">
      <c r="A4329" s="3" t="s">
        <v>18062</v>
      </c>
    </row>
    <row r="4330" ht="15.75" spans="1:1">
      <c r="A4330" s="3" t="s">
        <v>18066</v>
      </c>
    </row>
    <row r="4331" ht="15.75" spans="1:1">
      <c r="A4331" s="3" t="s">
        <v>18070</v>
      </c>
    </row>
    <row r="4332" ht="15.75" spans="1:1">
      <c r="A4332" s="3" t="s">
        <v>18074</v>
      </c>
    </row>
    <row r="4333" ht="15.75" spans="1:1">
      <c r="A4333" s="3" t="s">
        <v>18078</v>
      </c>
    </row>
    <row r="4334" ht="15.75" spans="1:1">
      <c r="A4334" s="3" t="s">
        <v>18082</v>
      </c>
    </row>
    <row r="4335" ht="15.75" spans="1:1">
      <c r="A4335" s="3" t="s">
        <v>18086</v>
      </c>
    </row>
    <row r="4336" ht="15.75" spans="1:1">
      <c r="A4336" s="3" t="s">
        <v>18090</v>
      </c>
    </row>
    <row r="4337" ht="15.75" spans="1:1">
      <c r="A4337" s="3" t="s">
        <v>18094</v>
      </c>
    </row>
    <row r="4338" ht="15.75" spans="1:1">
      <c r="A4338" s="3" t="s">
        <v>18098</v>
      </c>
    </row>
    <row r="4339" ht="15.75" spans="1:1">
      <c r="A4339" s="3" t="s">
        <v>18102</v>
      </c>
    </row>
    <row r="4340" ht="15.75" spans="1:1">
      <c r="A4340" s="3" t="s">
        <v>18106</v>
      </c>
    </row>
    <row r="4341" ht="15.75" spans="1:1">
      <c r="A4341" s="3" t="s">
        <v>18110</v>
      </c>
    </row>
    <row r="4342" ht="15.75" spans="1:1">
      <c r="A4342" s="3" t="s">
        <v>18114</v>
      </c>
    </row>
    <row r="4343" ht="15.75" spans="1:1">
      <c r="A4343" s="3" t="s">
        <v>18118</v>
      </c>
    </row>
    <row r="4344" ht="15.75" spans="1:1">
      <c r="A4344" s="3" t="s">
        <v>18122</v>
      </c>
    </row>
    <row r="4345" ht="15.75" spans="1:1">
      <c r="A4345" s="3" t="s">
        <v>18126</v>
      </c>
    </row>
    <row r="4346" ht="15.75" spans="1:1">
      <c r="A4346" s="3" t="s">
        <v>18130</v>
      </c>
    </row>
    <row r="4347" ht="15.75" spans="1:1">
      <c r="A4347" s="3" t="s">
        <v>18134</v>
      </c>
    </row>
    <row r="4348" ht="15.75" spans="1:1">
      <c r="A4348" s="3" t="s">
        <v>18138</v>
      </c>
    </row>
    <row r="4349" ht="15.75" spans="1:1">
      <c r="A4349" s="3" t="s">
        <v>18142</v>
      </c>
    </row>
    <row r="4350" ht="15.75" spans="1:1">
      <c r="A4350" s="3" t="s">
        <v>18146</v>
      </c>
    </row>
    <row r="4351" ht="15.75" spans="1:1">
      <c r="A4351" s="3" t="s">
        <v>18150</v>
      </c>
    </row>
    <row r="4352" ht="15.75" spans="1:1">
      <c r="A4352" s="3" t="s">
        <v>18154</v>
      </c>
    </row>
    <row r="4353" ht="15.75" spans="1:1">
      <c r="A4353" s="3" t="s">
        <v>18158</v>
      </c>
    </row>
    <row r="4354" ht="15.75" spans="1:1">
      <c r="A4354" s="3" t="s">
        <v>18162</v>
      </c>
    </row>
    <row r="4355" ht="15.75" spans="1:1">
      <c r="A4355" s="3" t="s">
        <v>18166</v>
      </c>
    </row>
    <row r="4356" ht="15.75" spans="1:1">
      <c r="A4356" s="3" t="s">
        <v>18170</v>
      </c>
    </row>
    <row r="4357" ht="15.75" spans="1:1">
      <c r="A4357" s="3" t="s">
        <v>18174</v>
      </c>
    </row>
    <row r="4358" ht="15.75" spans="1:1">
      <c r="A4358" s="3" t="s">
        <v>18178</v>
      </c>
    </row>
    <row r="4359" ht="15.75" spans="1:1">
      <c r="A4359" s="3" t="s">
        <v>18182</v>
      </c>
    </row>
    <row r="4360" ht="15.75" spans="1:1">
      <c r="A4360" s="3" t="s">
        <v>18186</v>
      </c>
    </row>
    <row r="4361" ht="15.75" spans="1:1">
      <c r="A4361" s="3" t="s">
        <v>18190</v>
      </c>
    </row>
    <row r="4362" ht="15.75" spans="1:1">
      <c r="A4362" s="3" t="s">
        <v>18194</v>
      </c>
    </row>
    <row r="4363" ht="15.75" spans="1:1">
      <c r="A4363" s="3" t="s">
        <v>18198</v>
      </c>
    </row>
    <row r="4364" ht="15.75" spans="1:1">
      <c r="A4364" s="3" t="s">
        <v>18202</v>
      </c>
    </row>
    <row r="4365" ht="15.75" spans="1:1">
      <c r="A4365" s="3" t="s">
        <v>18206</v>
      </c>
    </row>
    <row r="4366" ht="15.75" spans="1:1">
      <c r="A4366" s="3" t="s">
        <v>18210</v>
      </c>
    </row>
    <row r="4367" ht="15.75" spans="1:1">
      <c r="A4367" s="3" t="s">
        <v>18214</v>
      </c>
    </row>
    <row r="4368" ht="15.75" spans="1:1">
      <c r="A4368" s="3" t="s">
        <v>18218</v>
      </c>
    </row>
    <row r="4369" ht="15.75" spans="1:1">
      <c r="A4369" s="3" t="s">
        <v>18222</v>
      </c>
    </row>
    <row r="4370" ht="15.75" spans="1:1">
      <c r="A4370" s="3" t="s">
        <v>18226</v>
      </c>
    </row>
    <row r="4371" ht="15.75" spans="1:1">
      <c r="A4371" s="3" t="s">
        <v>18230</v>
      </c>
    </row>
    <row r="4372" ht="15.75" spans="1:1">
      <c r="A4372" s="3" t="s">
        <v>18234</v>
      </c>
    </row>
    <row r="4373" ht="15.75" spans="1:1">
      <c r="A4373" s="3" t="s">
        <v>18238</v>
      </c>
    </row>
    <row r="4374" ht="15.75" spans="1:1">
      <c r="A4374" s="3" t="s">
        <v>18242</v>
      </c>
    </row>
    <row r="4375" ht="15.75" spans="1:1">
      <c r="A4375" s="3" t="s">
        <v>18246</v>
      </c>
    </row>
    <row r="4376" ht="15.75" spans="1:1">
      <c r="A4376" s="3" t="s">
        <v>18250</v>
      </c>
    </row>
    <row r="4377" ht="15.75" spans="1:1">
      <c r="A4377" s="3" t="s">
        <v>18254</v>
      </c>
    </row>
    <row r="4378" ht="15.75" spans="1:1">
      <c r="A4378" s="3" t="s">
        <v>18258</v>
      </c>
    </row>
    <row r="4379" ht="15.75" spans="1:1">
      <c r="A4379" s="3" t="s">
        <v>18262</v>
      </c>
    </row>
    <row r="4380" ht="15.75" spans="1:1">
      <c r="A4380" s="3" t="s">
        <v>18266</v>
      </c>
    </row>
    <row r="4381" ht="15.75" spans="1:1">
      <c r="A4381" s="3" t="s">
        <v>18270</v>
      </c>
    </row>
    <row r="4382" ht="15.75" spans="1:1">
      <c r="A4382" s="3" t="s">
        <v>18274</v>
      </c>
    </row>
    <row r="4383" ht="15.75" spans="1:1">
      <c r="A4383" s="3" t="s">
        <v>18278</v>
      </c>
    </row>
    <row r="4384" ht="15.75" spans="1:1">
      <c r="A4384" s="3" t="s">
        <v>18282</v>
      </c>
    </row>
    <row r="4385" ht="15.75" spans="1:1">
      <c r="A4385" s="3" t="s">
        <v>18286</v>
      </c>
    </row>
    <row r="4386" ht="15.75" spans="1:1">
      <c r="A4386" s="3" t="s">
        <v>18290</v>
      </c>
    </row>
    <row r="4387" ht="15.75" spans="1:1">
      <c r="A4387" s="3" t="s">
        <v>18294</v>
      </c>
    </row>
    <row r="4388" ht="15.75" spans="1:1">
      <c r="A4388" s="3" t="s">
        <v>18298</v>
      </c>
    </row>
    <row r="4389" ht="15.75" spans="1:1">
      <c r="A4389" s="3" t="s">
        <v>18302</v>
      </c>
    </row>
    <row r="4390" ht="15.75" spans="1:1">
      <c r="A4390" s="3" t="s">
        <v>18306</v>
      </c>
    </row>
    <row r="4391" ht="15.75" spans="1:1">
      <c r="A4391" s="3" t="s">
        <v>447</v>
      </c>
    </row>
    <row r="4392" ht="15.75" spans="1:1">
      <c r="A4392" s="3" t="s">
        <v>18313</v>
      </c>
    </row>
    <row r="4393" ht="15.75" spans="1:1">
      <c r="A4393" s="3" t="s">
        <v>18317</v>
      </c>
    </row>
    <row r="4394" ht="15.75" spans="1:1">
      <c r="A4394" s="3" t="s">
        <v>18321</v>
      </c>
    </row>
    <row r="4395" ht="15.75" spans="1:1">
      <c r="A4395" s="3" t="s">
        <v>18325</v>
      </c>
    </row>
    <row r="4396" ht="15.75" spans="1:1">
      <c r="A4396" s="3" t="s">
        <v>18329</v>
      </c>
    </row>
    <row r="4397" ht="15.75" spans="1:1">
      <c r="A4397" s="3" t="s">
        <v>18333</v>
      </c>
    </row>
    <row r="4398" ht="15.75" spans="1:1">
      <c r="A4398" s="3" t="s">
        <v>18337</v>
      </c>
    </row>
    <row r="4399" ht="15.75" spans="1:1">
      <c r="A4399" s="3" t="s">
        <v>18341</v>
      </c>
    </row>
    <row r="4400" ht="15.75" spans="1:1">
      <c r="A4400" s="3" t="s">
        <v>18345</v>
      </c>
    </row>
    <row r="4401" ht="15.75" spans="1:1">
      <c r="A4401" s="3" t="s">
        <v>18349</v>
      </c>
    </row>
    <row r="4402" ht="15.75" spans="1:1">
      <c r="A4402" s="3" t="s">
        <v>18353</v>
      </c>
    </row>
    <row r="4403" ht="15.75" spans="1:1">
      <c r="A4403" s="3" t="s">
        <v>18357</v>
      </c>
    </row>
    <row r="4404" ht="15.75" spans="1:1">
      <c r="A4404" s="3" t="s">
        <v>18361</v>
      </c>
    </row>
    <row r="4405" ht="15.75" spans="1:1">
      <c r="A4405" s="3" t="s">
        <v>18365</v>
      </c>
    </row>
    <row r="4406" ht="15.75" spans="1:1">
      <c r="A4406" s="3" t="s">
        <v>18369</v>
      </c>
    </row>
    <row r="4407" ht="15.75" spans="1:1">
      <c r="A4407" s="3" t="s">
        <v>18373</v>
      </c>
    </row>
    <row r="4408" ht="15.75" spans="1:1">
      <c r="A4408" s="3" t="s">
        <v>18377</v>
      </c>
    </row>
    <row r="4409" ht="15.75" spans="1:1">
      <c r="A4409" s="3" t="s">
        <v>18381</v>
      </c>
    </row>
    <row r="4410" ht="15.75" spans="1:1">
      <c r="A4410" s="3" t="s">
        <v>18385</v>
      </c>
    </row>
    <row r="4411" ht="15.75" spans="1:1">
      <c r="A4411" s="3" t="s">
        <v>18389</v>
      </c>
    </row>
    <row r="4412" ht="15.75" spans="1:1">
      <c r="A4412" s="3" t="s">
        <v>18393</v>
      </c>
    </row>
    <row r="4413" ht="15.75" spans="1:1">
      <c r="A4413" s="3" t="s">
        <v>18397</v>
      </c>
    </row>
    <row r="4414" ht="15.75" spans="1:1">
      <c r="A4414" s="3" t="s">
        <v>18401</v>
      </c>
    </row>
    <row r="4415" ht="15.75" spans="1:1">
      <c r="A4415" s="3" t="s">
        <v>18405</v>
      </c>
    </row>
    <row r="4416" ht="15.75" spans="1:1">
      <c r="A4416" s="3" t="s">
        <v>18409</v>
      </c>
    </row>
    <row r="4417" ht="15.75" spans="1:1">
      <c r="A4417" s="3" t="s">
        <v>18413</v>
      </c>
    </row>
    <row r="4418" ht="15.75" spans="1:1">
      <c r="A4418" s="3" t="s">
        <v>18417</v>
      </c>
    </row>
    <row r="4419" ht="15.75" spans="1:1">
      <c r="A4419" s="3" t="s">
        <v>1299</v>
      </c>
    </row>
    <row r="4420" ht="15.75" spans="1:1">
      <c r="A4420" s="3" t="s">
        <v>18421</v>
      </c>
    </row>
    <row r="4421" ht="15.75" spans="1:1">
      <c r="A4421" s="3" t="s">
        <v>18425</v>
      </c>
    </row>
    <row r="4422" ht="15.75" spans="1:1">
      <c r="A4422" s="3" t="s">
        <v>18429</v>
      </c>
    </row>
    <row r="4423" ht="15.75" spans="1:1">
      <c r="A4423" s="3" t="s">
        <v>18433</v>
      </c>
    </row>
    <row r="4424" ht="15.75" spans="1:1">
      <c r="A4424" s="3" t="s">
        <v>18437</v>
      </c>
    </row>
    <row r="4425" ht="15.75" spans="1:1">
      <c r="A4425" s="3" t="s">
        <v>18441</v>
      </c>
    </row>
    <row r="4426" ht="15.75" spans="1:1">
      <c r="A4426" s="3" t="s">
        <v>18445</v>
      </c>
    </row>
    <row r="4427" ht="15.75" spans="1:1">
      <c r="A4427" s="3" t="s">
        <v>18449</v>
      </c>
    </row>
    <row r="4428" ht="15.75" spans="1:1">
      <c r="A4428" s="3" t="s">
        <v>18453</v>
      </c>
    </row>
    <row r="4429" ht="15.75" spans="1:1">
      <c r="A4429" s="3" t="s">
        <v>18457</v>
      </c>
    </row>
    <row r="4430" ht="15.75" spans="1:1">
      <c r="A4430" s="3" t="s">
        <v>18461</v>
      </c>
    </row>
    <row r="4431" ht="15.75" spans="1:1">
      <c r="A4431" s="3" t="s">
        <v>18465</v>
      </c>
    </row>
    <row r="4432" ht="15.75" spans="1:1">
      <c r="A4432" s="3" t="s">
        <v>18469</v>
      </c>
    </row>
    <row r="4433" ht="15.75" spans="1:1">
      <c r="A4433" s="3" t="s">
        <v>18473</v>
      </c>
    </row>
    <row r="4434" ht="15.75" spans="1:1">
      <c r="A4434" s="3" t="s">
        <v>18477</v>
      </c>
    </row>
    <row r="4435" ht="15.75" spans="1:1">
      <c r="A4435" s="3" t="s">
        <v>18481</v>
      </c>
    </row>
    <row r="4436" ht="15.75" spans="1:1">
      <c r="A4436" s="3" t="s">
        <v>682</v>
      </c>
    </row>
    <row r="4437" ht="15.75" spans="1:1">
      <c r="A4437" s="3" t="s">
        <v>18485</v>
      </c>
    </row>
    <row r="4438" ht="15.75" spans="1:1">
      <c r="A4438" s="3" t="s">
        <v>18489</v>
      </c>
    </row>
    <row r="4439" ht="15.75" spans="1:1">
      <c r="A4439" s="3" t="s">
        <v>18493</v>
      </c>
    </row>
    <row r="4440" ht="15.75" spans="1:1">
      <c r="A4440" s="3" t="s">
        <v>18497</v>
      </c>
    </row>
    <row r="4441" ht="15.75" spans="1:1">
      <c r="A4441" s="3" t="s">
        <v>18501</v>
      </c>
    </row>
    <row r="4442" ht="15.75" spans="1:1">
      <c r="A4442" s="3" t="s">
        <v>18505</v>
      </c>
    </row>
    <row r="4443" ht="15.75" spans="1:1">
      <c r="A4443" s="3" t="s">
        <v>18509</v>
      </c>
    </row>
    <row r="4444" ht="15.75" spans="1:1">
      <c r="A4444" s="3" t="s">
        <v>18513</v>
      </c>
    </row>
    <row r="4445" ht="15.75" spans="1:1">
      <c r="A4445" s="3" t="s">
        <v>18517</v>
      </c>
    </row>
    <row r="4446" ht="15.75" spans="1:1">
      <c r="A4446" s="3" t="s">
        <v>18521</v>
      </c>
    </row>
    <row r="4447" ht="15.75" spans="1:1">
      <c r="A4447" s="3" t="s">
        <v>18525</v>
      </c>
    </row>
    <row r="4448" ht="15.75" spans="1:1">
      <c r="A4448" s="3" t="s">
        <v>18529</v>
      </c>
    </row>
    <row r="4449" ht="15.75" spans="1:1">
      <c r="A4449" s="3" t="s">
        <v>18533</v>
      </c>
    </row>
    <row r="4450" ht="15.75" spans="1:1">
      <c r="A4450" s="3" t="s">
        <v>18537</v>
      </c>
    </row>
    <row r="4451" ht="15.75" spans="1:1">
      <c r="A4451" s="3" t="s">
        <v>18541</v>
      </c>
    </row>
    <row r="4452" ht="15.75" spans="1:1">
      <c r="A4452" s="3" t="s">
        <v>18545</v>
      </c>
    </row>
    <row r="4453" ht="15.75" spans="1:1">
      <c r="A4453" s="3" t="s">
        <v>18549</v>
      </c>
    </row>
    <row r="4454" ht="15.75" spans="1:1">
      <c r="A4454" s="3" t="s">
        <v>18553</v>
      </c>
    </row>
    <row r="4455" ht="15.75" spans="1:1">
      <c r="A4455" s="3" t="s">
        <v>18557</v>
      </c>
    </row>
    <row r="4456" ht="15.75" spans="1:1">
      <c r="A4456" s="3" t="s">
        <v>18561</v>
      </c>
    </row>
    <row r="4457" ht="15.75" spans="1:1">
      <c r="A4457" s="3" t="s">
        <v>18565</v>
      </c>
    </row>
    <row r="4458" ht="15.75" spans="1:1">
      <c r="A4458" s="3" t="s">
        <v>18569</v>
      </c>
    </row>
    <row r="4459" ht="15.75" spans="1:1">
      <c r="A4459" s="3" t="s">
        <v>18573</v>
      </c>
    </row>
    <row r="4460" ht="15.75" spans="1:1">
      <c r="A4460" s="3" t="s">
        <v>18577</v>
      </c>
    </row>
    <row r="4461" ht="15.75" spans="1:1">
      <c r="A4461" s="3" t="s">
        <v>18581</v>
      </c>
    </row>
    <row r="4462" ht="15.75" spans="1:1">
      <c r="A4462" s="3" t="s">
        <v>18585</v>
      </c>
    </row>
    <row r="4463" ht="15.75" spans="1:1">
      <c r="A4463" s="3" t="s">
        <v>18589</v>
      </c>
    </row>
    <row r="4464" ht="15.75" spans="1:1">
      <c r="A4464" s="3" t="s">
        <v>18593</v>
      </c>
    </row>
    <row r="4465" ht="15.75" spans="1:1">
      <c r="A4465" s="3" t="s">
        <v>18597</v>
      </c>
    </row>
    <row r="4466" ht="15.75" spans="1:1">
      <c r="A4466" s="3" t="s">
        <v>18601</v>
      </c>
    </row>
    <row r="4467" ht="15.75" spans="1:1">
      <c r="A4467" s="3" t="s">
        <v>18605</v>
      </c>
    </row>
    <row r="4468" ht="15.75" spans="1:1">
      <c r="A4468" s="3" t="s">
        <v>18609</v>
      </c>
    </row>
    <row r="4469" ht="15.75" spans="1:1">
      <c r="A4469" s="3" t="s">
        <v>18613</v>
      </c>
    </row>
    <row r="4470" ht="15.75" spans="1:1">
      <c r="A4470" s="3" t="s">
        <v>628</v>
      </c>
    </row>
    <row r="4471" ht="15.75" spans="1:1">
      <c r="A4471" s="3" t="s">
        <v>18617</v>
      </c>
    </row>
    <row r="4472" ht="15.75" spans="1:1">
      <c r="A4472" s="3" t="s">
        <v>18621</v>
      </c>
    </row>
    <row r="4473" ht="15.75" spans="1:1">
      <c r="A4473" s="3" t="s">
        <v>18625</v>
      </c>
    </row>
    <row r="4474" ht="15.75" spans="1:1">
      <c r="A4474" s="3" t="s">
        <v>18629</v>
      </c>
    </row>
    <row r="4475" ht="15.75" spans="1:1">
      <c r="A4475" s="3" t="s">
        <v>18633</v>
      </c>
    </row>
    <row r="4476" ht="15.75" spans="1:1">
      <c r="A4476" s="3" t="s">
        <v>18637</v>
      </c>
    </row>
    <row r="4477" ht="15.75" spans="1:1">
      <c r="A4477" s="3" t="s">
        <v>1311</v>
      </c>
    </row>
    <row r="4478" ht="15.75" spans="1:1">
      <c r="A4478" s="3" t="s">
        <v>18641</v>
      </c>
    </row>
    <row r="4479" ht="15.75" spans="1:1">
      <c r="A4479" s="3" t="s">
        <v>18645</v>
      </c>
    </row>
    <row r="4480" ht="15.75" spans="1:1">
      <c r="A4480" s="3" t="s">
        <v>18649</v>
      </c>
    </row>
    <row r="4481" ht="15.75" spans="1:1">
      <c r="A4481" s="3" t="s">
        <v>18653</v>
      </c>
    </row>
    <row r="4482" ht="15.75" spans="1:1">
      <c r="A4482" s="3" t="s">
        <v>18657</v>
      </c>
    </row>
    <row r="4483" ht="15.75" spans="1:1">
      <c r="A4483" s="3" t="s">
        <v>18661</v>
      </c>
    </row>
    <row r="4484" ht="15.75" spans="1:1">
      <c r="A4484" s="3" t="s">
        <v>18665</v>
      </c>
    </row>
    <row r="4485" ht="15.75" spans="1:1">
      <c r="A4485" s="3" t="s">
        <v>18669</v>
      </c>
    </row>
    <row r="4486" ht="15.75" spans="1:1">
      <c r="A4486" s="3" t="s">
        <v>18673</v>
      </c>
    </row>
    <row r="4487" ht="15.75" spans="1:1">
      <c r="A4487" s="3" t="s">
        <v>18677</v>
      </c>
    </row>
    <row r="4488" ht="15.75" spans="1:1">
      <c r="A4488" s="3" t="s">
        <v>18681</v>
      </c>
    </row>
    <row r="4489" ht="15.75" spans="1:1">
      <c r="A4489" s="3" t="s">
        <v>18685</v>
      </c>
    </row>
    <row r="4490" ht="15.75" spans="1:1">
      <c r="A4490" s="3" t="s">
        <v>18689</v>
      </c>
    </row>
    <row r="4491" ht="15.75" spans="1:1">
      <c r="A4491" s="3" t="s">
        <v>18693</v>
      </c>
    </row>
    <row r="4492" ht="15.75" spans="1:1">
      <c r="A4492" s="3" t="s">
        <v>18697</v>
      </c>
    </row>
    <row r="4493" ht="15.75" spans="1:1">
      <c r="A4493" s="3" t="s">
        <v>18701</v>
      </c>
    </row>
    <row r="4494" ht="15.75" spans="1:1">
      <c r="A4494" s="3" t="s">
        <v>18705</v>
      </c>
    </row>
    <row r="4495" ht="15.75" spans="1:1">
      <c r="A4495" s="3" t="s">
        <v>18709</v>
      </c>
    </row>
    <row r="4496" ht="15.75" spans="1:1">
      <c r="A4496" s="3" t="s">
        <v>18713</v>
      </c>
    </row>
    <row r="4497" ht="15.75" spans="1:1">
      <c r="A4497" s="3" t="s">
        <v>18717</v>
      </c>
    </row>
    <row r="4498" ht="15.75" spans="1:1">
      <c r="A4498" s="3" t="s">
        <v>18721</v>
      </c>
    </row>
    <row r="4499" ht="15.75" spans="1:1">
      <c r="A4499" s="3" t="s">
        <v>18725</v>
      </c>
    </row>
    <row r="4500" ht="15.75" spans="1:1">
      <c r="A4500" s="3" t="s">
        <v>18729</v>
      </c>
    </row>
    <row r="4501" ht="15.75" spans="1:1">
      <c r="A4501" s="3" t="s">
        <v>18733</v>
      </c>
    </row>
    <row r="4502" ht="15.75" spans="1:1">
      <c r="A4502" s="3" t="s">
        <v>18737</v>
      </c>
    </row>
    <row r="4503" ht="15.75" spans="1:1">
      <c r="A4503" s="3" t="s">
        <v>18741</v>
      </c>
    </row>
    <row r="4504" ht="15.75" spans="1:1">
      <c r="A4504" s="3" t="s">
        <v>18745</v>
      </c>
    </row>
    <row r="4505" ht="15.75" spans="1:1">
      <c r="A4505" s="3" t="s">
        <v>18749</v>
      </c>
    </row>
    <row r="4506" ht="15.75" spans="1:1">
      <c r="A4506" s="3" t="s">
        <v>18753</v>
      </c>
    </row>
    <row r="4507" ht="15.75" spans="1:1">
      <c r="A4507" s="3" t="s">
        <v>18757</v>
      </c>
    </row>
    <row r="4508" ht="15.75" spans="1:1">
      <c r="A4508" s="3" t="s">
        <v>18761</v>
      </c>
    </row>
    <row r="4509" ht="15.75" spans="1:1">
      <c r="A4509" s="3" t="s">
        <v>18765</v>
      </c>
    </row>
    <row r="4510" ht="15.75" spans="1:1">
      <c r="A4510" s="3" t="s">
        <v>304</v>
      </c>
    </row>
    <row r="4511" ht="15.75" spans="1:1">
      <c r="A4511" s="3" t="s">
        <v>18772</v>
      </c>
    </row>
    <row r="4512" ht="15.75" spans="1:1">
      <c r="A4512" s="3" t="s">
        <v>18776</v>
      </c>
    </row>
    <row r="4513" ht="15.75" spans="1:1">
      <c r="A4513" s="3" t="s">
        <v>18780</v>
      </c>
    </row>
    <row r="4514" ht="15.75" spans="1:1">
      <c r="A4514" s="3" t="s">
        <v>18784</v>
      </c>
    </row>
    <row r="4515" ht="15.75" spans="1:1">
      <c r="A4515" s="3" t="s">
        <v>18788</v>
      </c>
    </row>
    <row r="4516" ht="15.75" spans="1:1">
      <c r="A4516" s="3" t="s">
        <v>18792</v>
      </c>
    </row>
    <row r="4517" ht="15.75" spans="1:1">
      <c r="A4517" s="3" t="s">
        <v>18796</v>
      </c>
    </row>
    <row r="4518" ht="15.75" spans="1:1">
      <c r="A4518" s="3" t="s">
        <v>18800</v>
      </c>
    </row>
    <row r="4519" ht="15.75" spans="1:1">
      <c r="A4519" s="3" t="s">
        <v>18804</v>
      </c>
    </row>
    <row r="4520" ht="15.75" spans="1:1">
      <c r="A4520" s="3" t="s">
        <v>18808</v>
      </c>
    </row>
    <row r="4521" ht="15.75" spans="1:1">
      <c r="A4521" s="3" t="s">
        <v>18812</v>
      </c>
    </row>
    <row r="4522" ht="15.75" spans="1:1">
      <c r="A4522" s="3" t="s">
        <v>18816</v>
      </c>
    </row>
    <row r="4523" ht="15.75" spans="1:1">
      <c r="A4523" s="3" t="s">
        <v>18820</v>
      </c>
    </row>
    <row r="4524" ht="15.75" spans="1:1">
      <c r="A4524" s="3" t="s">
        <v>18824</v>
      </c>
    </row>
    <row r="4525" ht="15.75" spans="1:1">
      <c r="A4525" s="3" t="s">
        <v>18828</v>
      </c>
    </row>
    <row r="4526" ht="15.75" spans="1:1">
      <c r="A4526" s="3" t="s">
        <v>18832</v>
      </c>
    </row>
    <row r="4527" ht="15.75" spans="1:1">
      <c r="A4527" s="3" t="s">
        <v>18836</v>
      </c>
    </row>
    <row r="4528" ht="15.75" spans="1:1">
      <c r="A4528" s="3" t="s">
        <v>702</v>
      </c>
    </row>
    <row r="4529" ht="15.75" spans="1:1">
      <c r="A4529" s="3" t="s">
        <v>18840</v>
      </c>
    </row>
    <row r="4530" ht="15.75" spans="1:1">
      <c r="A4530" s="3" t="s">
        <v>18844</v>
      </c>
    </row>
    <row r="4531" ht="15.75" spans="1:1">
      <c r="A4531" s="3" t="s">
        <v>18848</v>
      </c>
    </row>
    <row r="4532" ht="15.75" spans="1:1">
      <c r="A4532" s="3" t="s">
        <v>18852</v>
      </c>
    </row>
    <row r="4533" ht="15.75" spans="1:1">
      <c r="A4533" s="3" t="s">
        <v>18856</v>
      </c>
    </row>
    <row r="4534" ht="15.75" spans="1:1">
      <c r="A4534" s="3" t="s">
        <v>18860</v>
      </c>
    </row>
    <row r="4535" ht="15.75" spans="1:1">
      <c r="A4535" s="3" t="s">
        <v>18864</v>
      </c>
    </row>
    <row r="4536" ht="15.75" spans="1:1">
      <c r="A4536" s="3" t="s">
        <v>18868</v>
      </c>
    </row>
    <row r="4537" ht="15.75" spans="1:1">
      <c r="A4537" s="3" t="s">
        <v>757</v>
      </c>
    </row>
    <row r="4538" ht="15.75" spans="1:1">
      <c r="A4538" s="3" t="s">
        <v>18872</v>
      </c>
    </row>
    <row r="4539" ht="15.75" spans="1:1">
      <c r="A4539" s="3" t="s">
        <v>18876</v>
      </c>
    </row>
    <row r="4540" ht="15.75" spans="1:1">
      <c r="A4540" s="3" t="s">
        <v>18880</v>
      </c>
    </row>
    <row r="4541" ht="15.75" spans="1:1">
      <c r="A4541" s="3" t="s">
        <v>18884</v>
      </c>
    </row>
    <row r="4542" ht="15.75" spans="1:1">
      <c r="A4542" s="3" t="s">
        <v>18888</v>
      </c>
    </row>
    <row r="4543" ht="15.75" spans="1:1">
      <c r="A4543" s="3" t="s">
        <v>865</v>
      </c>
    </row>
    <row r="4544" ht="15.75" spans="1:1">
      <c r="A4544" s="3" t="s">
        <v>18892</v>
      </c>
    </row>
    <row r="4545" ht="15.75" spans="1:1">
      <c r="A4545" s="3" t="s">
        <v>18896</v>
      </c>
    </row>
    <row r="4546" ht="15.75" spans="1:1">
      <c r="A4546" s="3" t="s">
        <v>18900</v>
      </c>
    </row>
    <row r="4547" ht="15.75" spans="1:1">
      <c r="A4547" s="3" t="s">
        <v>18904</v>
      </c>
    </row>
    <row r="4548" ht="15.75" spans="1:1">
      <c r="A4548" s="3" t="s">
        <v>18908</v>
      </c>
    </row>
    <row r="4549" ht="15.75" spans="1:1">
      <c r="A4549" s="3" t="s">
        <v>18912</v>
      </c>
    </row>
    <row r="4550" ht="15.75" spans="1:1">
      <c r="A4550" s="3" t="s">
        <v>18916</v>
      </c>
    </row>
    <row r="4551" ht="15.75" spans="1:1">
      <c r="A4551" s="3" t="s">
        <v>18920</v>
      </c>
    </row>
    <row r="4552" ht="15.75" spans="1:1">
      <c r="A4552" s="3" t="s">
        <v>18924</v>
      </c>
    </row>
    <row r="4553" ht="15.75" spans="1:1">
      <c r="A4553" s="3" t="s">
        <v>18928</v>
      </c>
    </row>
    <row r="4554" ht="15.75" spans="1:1">
      <c r="A4554" s="3" t="s">
        <v>18932</v>
      </c>
    </row>
    <row r="4555" ht="15.75" spans="1:1">
      <c r="A4555" s="3" t="s">
        <v>18936</v>
      </c>
    </row>
    <row r="4556" ht="15.75" spans="1:1">
      <c r="A4556" s="3" t="s">
        <v>18940</v>
      </c>
    </row>
    <row r="4557" ht="15.75" spans="1:1">
      <c r="A4557" s="3" t="s">
        <v>18944</v>
      </c>
    </row>
    <row r="4558" ht="15.75" spans="1:1">
      <c r="A4558" s="3" t="s">
        <v>18948</v>
      </c>
    </row>
    <row r="4559" ht="15.75" spans="1:1">
      <c r="A4559" s="3" t="s">
        <v>18952</v>
      </c>
    </row>
    <row r="4560" ht="15.75" spans="1:1">
      <c r="A4560" s="3" t="s">
        <v>18956</v>
      </c>
    </row>
    <row r="4561" ht="15.75" spans="1:1">
      <c r="A4561" s="3" t="s">
        <v>18960</v>
      </c>
    </row>
    <row r="4562" ht="15.75" spans="1:1">
      <c r="A4562" s="3" t="s">
        <v>18964</v>
      </c>
    </row>
    <row r="4563" ht="15.75" spans="1:1">
      <c r="A4563" s="3" t="s">
        <v>18968</v>
      </c>
    </row>
    <row r="4564" ht="15.75" spans="1:1">
      <c r="A4564" s="3" t="s">
        <v>18972</v>
      </c>
    </row>
    <row r="4565" ht="15.75" spans="1:1">
      <c r="A4565" s="3" t="s">
        <v>18976</v>
      </c>
    </row>
    <row r="4566" ht="15.75" spans="1:1">
      <c r="A4566" s="3" t="s">
        <v>18980</v>
      </c>
    </row>
    <row r="4567" ht="15.75" spans="1:1">
      <c r="A4567" s="3" t="s">
        <v>18984</v>
      </c>
    </row>
    <row r="4568" ht="15.75" spans="1:1">
      <c r="A4568" s="3" t="s">
        <v>18988</v>
      </c>
    </row>
    <row r="4569" ht="15.75" spans="1:1">
      <c r="A4569" s="3" t="s">
        <v>18992</v>
      </c>
    </row>
    <row r="4570" ht="15.75" spans="1:1">
      <c r="A4570" s="3" t="s">
        <v>18996</v>
      </c>
    </row>
    <row r="4571" ht="15.75" spans="1:1">
      <c r="A4571" s="3" t="s">
        <v>19000</v>
      </c>
    </row>
    <row r="4572" ht="15.75" spans="1:1">
      <c r="A4572" s="3" t="s">
        <v>19004</v>
      </c>
    </row>
    <row r="4573" ht="15.75" spans="1:1">
      <c r="A4573" s="3" t="s">
        <v>19008</v>
      </c>
    </row>
    <row r="4574" ht="15.75" spans="1:1">
      <c r="A4574" s="3" t="s">
        <v>19012</v>
      </c>
    </row>
    <row r="4575" ht="15.75" spans="1:1">
      <c r="A4575" s="3" t="s">
        <v>19016</v>
      </c>
    </row>
    <row r="4576" ht="15.75" spans="1:1">
      <c r="A4576" s="3" t="s">
        <v>19020</v>
      </c>
    </row>
    <row r="4577" ht="15.75" spans="1:1">
      <c r="A4577" s="3" t="s">
        <v>19024</v>
      </c>
    </row>
    <row r="4578" ht="15.75" spans="1:1">
      <c r="A4578" s="3" t="s">
        <v>19028</v>
      </c>
    </row>
    <row r="4579" ht="15.75" spans="1:1">
      <c r="A4579" s="3" t="s">
        <v>19032</v>
      </c>
    </row>
    <row r="4580" ht="15.75" spans="1:1">
      <c r="A4580" s="3" t="s">
        <v>722</v>
      </c>
    </row>
    <row r="4581" ht="15.75" spans="1:1">
      <c r="A4581" s="3" t="s">
        <v>19036</v>
      </c>
    </row>
    <row r="4582" ht="15.75" spans="1:1">
      <c r="A4582" s="3" t="s">
        <v>19040</v>
      </c>
    </row>
    <row r="4583" ht="15.75" spans="1:1">
      <c r="A4583" s="3" t="s">
        <v>19044</v>
      </c>
    </row>
    <row r="4584" ht="15.75" spans="1:1">
      <c r="A4584" s="3" t="s">
        <v>19048</v>
      </c>
    </row>
    <row r="4585" ht="15.75" spans="1:1">
      <c r="A4585" s="3" t="s">
        <v>19052</v>
      </c>
    </row>
    <row r="4586" ht="15.75" spans="1:1">
      <c r="A4586" s="3" t="s">
        <v>19056</v>
      </c>
    </row>
    <row r="4587" ht="15.75" spans="1:1">
      <c r="A4587" s="3" t="s">
        <v>19060</v>
      </c>
    </row>
    <row r="4588" ht="15.75" spans="1:1">
      <c r="A4588" s="3" t="s">
        <v>19064</v>
      </c>
    </row>
    <row r="4589" ht="15.75" spans="1:1">
      <c r="A4589" s="3" t="s">
        <v>19068</v>
      </c>
    </row>
    <row r="4590" ht="15.75" spans="1:1">
      <c r="A4590" s="3" t="s">
        <v>19072</v>
      </c>
    </row>
    <row r="4591" ht="15.75" spans="1:1">
      <c r="A4591" s="3" t="s">
        <v>19076</v>
      </c>
    </row>
    <row r="4592" ht="15.75" spans="1:1">
      <c r="A4592" s="3" t="s">
        <v>19080</v>
      </c>
    </row>
    <row r="4593" ht="15.75" spans="1:1">
      <c r="A4593" s="3" t="s">
        <v>19084</v>
      </c>
    </row>
    <row r="4594" ht="15.75" spans="1:1">
      <c r="A4594" s="3" t="s">
        <v>19088</v>
      </c>
    </row>
    <row r="4595" ht="15.75" spans="1:1">
      <c r="A4595" s="3" t="s">
        <v>19092</v>
      </c>
    </row>
    <row r="4596" ht="15.75" spans="1:1">
      <c r="A4596" s="3" t="s">
        <v>19096</v>
      </c>
    </row>
    <row r="4597" ht="15.75" spans="1:1">
      <c r="A4597" s="3" t="s">
        <v>19100</v>
      </c>
    </row>
    <row r="4598" ht="15.75" spans="1:1">
      <c r="A4598" s="3" t="s">
        <v>19104</v>
      </c>
    </row>
    <row r="4599" ht="15.75" spans="1:1">
      <c r="A4599" s="3" t="s">
        <v>19108</v>
      </c>
    </row>
    <row r="4600" ht="15.75" spans="1:1">
      <c r="A4600" s="3" t="s">
        <v>19112</v>
      </c>
    </row>
    <row r="4601" ht="15.75" spans="1:1">
      <c r="A4601" s="3" t="s">
        <v>19116</v>
      </c>
    </row>
    <row r="4602" ht="15.75" spans="1:1">
      <c r="A4602" s="3" t="s">
        <v>19120</v>
      </c>
    </row>
    <row r="4603" ht="15.75" spans="1:1">
      <c r="A4603" s="3" t="s">
        <v>19124</v>
      </c>
    </row>
    <row r="4604" ht="15.75" spans="1:1">
      <c r="A4604" s="3" t="s">
        <v>19128</v>
      </c>
    </row>
    <row r="4605" ht="15.75" spans="1:1">
      <c r="A4605" s="3" t="s">
        <v>19132</v>
      </c>
    </row>
    <row r="4606" ht="15.75" spans="1:1">
      <c r="A4606" s="3" t="s">
        <v>19136</v>
      </c>
    </row>
    <row r="4607" ht="15.75" spans="1:1">
      <c r="A4607" s="3" t="s">
        <v>19140</v>
      </c>
    </row>
    <row r="4608" ht="15.75" spans="1:1">
      <c r="A4608" s="3" t="s">
        <v>19144</v>
      </c>
    </row>
    <row r="4609" ht="15.75" spans="1:1">
      <c r="A4609" s="3" t="s">
        <v>19148</v>
      </c>
    </row>
    <row r="4610" ht="15.75" spans="1:1">
      <c r="A4610" s="3" t="s">
        <v>19152</v>
      </c>
    </row>
    <row r="4611" ht="15.75" spans="1:1">
      <c r="A4611" s="3" t="s">
        <v>19156</v>
      </c>
    </row>
    <row r="4612" ht="15.75" spans="1:1">
      <c r="A4612" s="3" t="s">
        <v>19160</v>
      </c>
    </row>
    <row r="4613" ht="15.75" spans="1:1">
      <c r="A4613" s="3" t="s">
        <v>19164</v>
      </c>
    </row>
    <row r="4614" ht="15.75" spans="1:1">
      <c r="A4614" s="3" t="s">
        <v>19168</v>
      </c>
    </row>
    <row r="4615" ht="15.75" spans="1:1">
      <c r="A4615" s="3" t="s">
        <v>19172</v>
      </c>
    </row>
    <row r="4616" ht="15.75" spans="1:1">
      <c r="A4616" s="3" t="s">
        <v>19176</v>
      </c>
    </row>
    <row r="4617" ht="15.75" spans="1:1">
      <c r="A4617" s="3" t="s">
        <v>19180</v>
      </c>
    </row>
    <row r="4618" ht="15.75" spans="1:1">
      <c r="A4618" s="3" t="s">
        <v>19184</v>
      </c>
    </row>
    <row r="4619" ht="15.75" spans="1:1">
      <c r="A4619" s="3" t="s">
        <v>19188</v>
      </c>
    </row>
    <row r="4620" ht="15.75" spans="1:1">
      <c r="A4620" s="3" t="s">
        <v>1283</v>
      </c>
    </row>
    <row r="4621" ht="15.75" spans="1:1">
      <c r="A4621" s="3" t="s">
        <v>19192</v>
      </c>
    </row>
    <row r="4622" ht="15.75" spans="1:1">
      <c r="A4622" s="3" t="s">
        <v>19196</v>
      </c>
    </row>
    <row r="4623" ht="15.75" spans="1:1">
      <c r="A4623" s="3" t="s">
        <v>19200</v>
      </c>
    </row>
    <row r="4624" ht="15.75" spans="1:1">
      <c r="A4624" s="3" t="s">
        <v>19204</v>
      </c>
    </row>
    <row r="4625" ht="15.75" spans="1:1">
      <c r="A4625" s="3" t="s">
        <v>19208</v>
      </c>
    </row>
    <row r="4626" ht="15.75" spans="1:1">
      <c r="A4626" s="3" t="s">
        <v>19212</v>
      </c>
    </row>
    <row r="4627" ht="15.75" spans="1:1">
      <c r="A4627" s="3" t="s">
        <v>19216</v>
      </c>
    </row>
    <row r="4628" ht="15.75" spans="1:1">
      <c r="A4628" s="3" t="s">
        <v>19220</v>
      </c>
    </row>
    <row r="4629" ht="15.75" spans="1:1">
      <c r="A4629" s="3" t="s">
        <v>19224</v>
      </c>
    </row>
    <row r="4630" ht="15.75" spans="1:1">
      <c r="A4630" s="3" t="s">
        <v>19228</v>
      </c>
    </row>
    <row r="4631" ht="15.75" spans="1:1">
      <c r="A4631" s="3" t="s">
        <v>19232</v>
      </c>
    </row>
    <row r="4632" ht="15.75" spans="1:1">
      <c r="A4632" s="3" t="s">
        <v>19236</v>
      </c>
    </row>
    <row r="4633" ht="15.75" spans="1:1">
      <c r="A4633" s="3" t="s">
        <v>19240</v>
      </c>
    </row>
    <row r="4634" ht="15.75" spans="1:1">
      <c r="A4634" s="3" t="s">
        <v>19244</v>
      </c>
    </row>
    <row r="4635" ht="15.75" spans="1:1">
      <c r="A4635" s="3" t="s">
        <v>19248</v>
      </c>
    </row>
    <row r="4636" ht="15.75" spans="1:1">
      <c r="A4636" s="3" t="s">
        <v>19252</v>
      </c>
    </row>
    <row r="4637" ht="15.75" spans="1:1">
      <c r="A4637" s="3" t="s">
        <v>19256</v>
      </c>
    </row>
    <row r="4638" ht="15.75" spans="1:1">
      <c r="A4638" s="3" t="s">
        <v>19260</v>
      </c>
    </row>
    <row r="4639" ht="15.75" spans="1:1">
      <c r="A4639" s="3" t="s">
        <v>19264</v>
      </c>
    </row>
    <row r="4640" ht="15.75" spans="1:1">
      <c r="A4640" s="3" t="s">
        <v>19268</v>
      </c>
    </row>
    <row r="4641" ht="15.75" spans="1:1">
      <c r="A4641" s="3" t="s">
        <v>19272</v>
      </c>
    </row>
    <row r="4642" ht="15.75" spans="1:1">
      <c r="A4642" s="3" t="s">
        <v>19276</v>
      </c>
    </row>
    <row r="4643" ht="15.75" spans="1:1">
      <c r="A4643" s="3" t="s">
        <v>19280</v>
      </c>
    </row>
    <row r="4644" ht="15.75" spans="1:1">
      <c r="A4644" s="3" t="s">
        <v>19284</v>
      </c>
    </row>
    <row r="4645" ht="15.75" spans="1:1">
      <c r="A4645" s="3" t="s">
        <v>19288</v>
      </c>
    </row>
    <row r="4646" ht="15.75" spans="1:1">
      <c r="A4646" s="3" t="s">
        <v>19292</v>
      </c>
    </row>
    <row r="4647" ht="15.75" spans="1:1">
      <c r="A4647" s="3" t="s">
        <v>19296</v>
      </c>
    </row>
    <row r="4648" ht="15.75" spans="1:1">
      <c r="A4648" s="3" t="s">
        <v>19300</v>
      </c>
    </row>
    <row r="4649" ht="15.75" spans="1:1">
      <c r="A4649" s="3" t="s">
        <v>1275</v>
      </c>
    </row>
    <row r="4650" ht="15.75" spans="1:1">
      <c r="A4650" s="3" t="s">
        <v>19304</v>
      </c>
    </row>
    <row r="4651" ht="15.75" spans="1:1">
      <c r="A4651" s="3" t="s">
        <v>19308</v>
      </c>
    </row>
    <row r="4652" ht="15.75" spans="1:1">
      <c r="A4652" s="3" t="s">
        <v>19312</v>
      </c>
    </row>
    <row r="4653" ht="15.75" spans="1:1">
      <c r="A4653" s="3" t="s">
        <v>19316</v>
      </c>
    </row>
    <row r="4654" ht="15.75" spans="1:1">
      <c r="A4654" s="3" t="s">
        <v>19320</v>
      </c>
    </row>
    <row r="4655" ht="15.75" spans="1:1">
      <c r="A4655" s="3" t="s">
        <v>19324</v>
      </c>
    </row>
    <row r="4656" ht="15.75" spans="1:1">
      <c r="A4656" s="3" t="s">
        <v>19328</v>
      </c>
    </row>
    <row r="4657" ht="15.75" spans="1:1">
      <c r="A4657" s="3" t="s">
        <v>19332</v>
      </c>
    </row>
    <row r="4658" ht="15.75" spans="1:1">
      <c r="A4658" s="3" t="s">
        <v>19336</v>
      </c>
    </row>
    <row r="4659" ht="15.75" spans="1:1">
      <c r="A4659" s="3" t="s">
        <v>19340</v>
      </c>
    </row>
    <row r="4660" ht="15.75" spans="1:1">
      <c r="A4660" s="3" t="s">
        <v>19344</v>
      </c>
    </row>
    <row r="4661" ht="15.75" spans="1:1">
      <c r="A4661" s="3" t="s">
        <v>19348</v>
      </c>
    </row>
    <row r="4662" ht="15.75" spans="1:1">
      <c r="A4662" s="3" t="s">
        <v>19352</v>
      </c>
    </row>
    <row r="4663" ht="15.75" spans="1:1">
      <c r="A4663" s="3" t="s">
        <v>19356</v>
      </c>
    </row>
    <row r="4664" ht="15.75" spans="1:1">
      <c r="A4664" s="3" t="s">
        <v>19360</v>
      </c>
    </row>
    <row r="4665" ht="15.75" spans="1:1">
      <c r="A4665" s="3" t="s">
        <v>19364</v>
      </c>
    </row>
    <row r="4666" ht="15.75" spans="1:1">
      <c r="A4666" s="3" t="s">
        <v>19368</v>
      </c>
    </row>
    <row r="4667" ht="15.75" spans="1:1">
      <c r="A4667" s="3" t="s">
        <v>19372</v>
      </c>
    </row>
    <row r="4668" ht="15.75" spans="1:1">
      <c r="A4668" s="3" t="s">
        <v>19376</v>
      </c>
    </row>
    <row r="4669" ht="15.75" spans="1:1">
      <c r="A4669" s="3" t="s">
        <v>19380</v>
      </c>
    </row>
    <row r="4670" ht="15.75" spans="1:1">
      <c r="A4670" s="3" t="s">
        <v>19384</v>
      </c>
    </row>
    <row r="4671" ht="15.75" spans="1:1">
      <c r="A4671" s="3" t="s">
        <v>19388</v>
      </c>
    </row>
    <row r="4672" ht="15.75" spans="1:1">
      <c r="A4672" s="3" t="s">
        <v>19392</v>
      </c>
    </row>
    <row r="4673" ht="15.75" spans="1:1">
      <c r="A4673" s="3" t="s">
        <v>19396</v>
      </c>
    </row>
    <row r="4674" ht="15.75" spans="1:1">
      <c r="A4674" s="3" t="s">
        <v>19400</v>
      </c>
    </row>
    <row r="4675" ht="15.75" spans="1:1">
      <c r="A4675" s="3" t="s">
        <v>19404</v>
      </c>
    </row>
    <row r="4676" ht="15.75" spans="1:1">
      <c r="A4676" s="3" t="s">
        <v>19408</v>
      </c>
    </row>
    <row r="4677" ht="15.75" spans="1:1">
      <c r="A4677" s="3" t="s">
        <v>19412</v>
      </c>
    </row>
    <row r="4678" ht="15.75" spans="1:1">
      <c r="A4678" s="3" t="s">
        <v>19416</v>
      </c>
    </row>
    <row r="4679" ht="15.75" spans="1:1">
      <c r="A4679" s="3" t="s">
        <v>19420</v>
      </c>
    </row>
    <row r="4680" ht="15.75" spans="1:1">
      <c r="A4680" s="3" t="s">
        <v>19424</v>
      </c>
    </row>
    <row r="4681" ht="15.75" spans="1:1">
      <c r="A4681" s="3" t="s">
        <v>19428</v>
      </c>
    </row>
    <row r="4682" ht="15.75" spans="1:1">
      <c r="A4682" s="3" t="s">
        <v>19432</v>
      </c>
    </row>
    <row r="4683" ht="15.75" spans="1:1">
      <c r="A4683" s="3" t="s">
        <v>19436</v>
      </c>
    </row>
    <row r="4684" ht="15.75" spans="1:1">
      <c r="A4684" s="3" t="s">
        <v>19440</v>
      </c>
    </row>
    <row r="4685" ht="15.75" spans="1:1">
      <c r="A4685" s="3" t="s">
        <v>19444</v>
      </c>
    </row>
    <row r="4686" ht="15.75" spans="1:1">
      <c r="A4686" s="3" t="s">
        <v>19448</v>
      </c>
    </row>
    <row r="4687" ht="15.75" spans="1:1">
      <c r="A4687" s="3" t="s">
        <v>19452</v>
      </c>
    </row>
    <row r="4688" ht="15.75" spans="1:1">
      <c r="A4688" s="3" t="s">
        <v>19456</v>
      </c>
    </row>
    <row r="4689" ht="15.75" spans="1:1">
      <c r="A4689" s="3" t="s">
        <v>19460</v>
      </c>
    </row>
    <row r="4690" ht="15.75" spans="1:1">
      <c r="A4690" s="3" t="s">
        <v>19464</v>
      </c>
    </row>
    <row r="4691" ht="15.75" spans="1:1">
      <c r="A4691" s="3" t="s">
        <v>19468</v>
      </c>
    </row>
    <row r="4692" ht="15.75" spans="1:1">
      <c r="A4692" s="3" t="s">
        <v>19472</v>
      </c>
    </row>
    <row r="4693" ht="15.75" spans="1:1">
      <c r="A4693" s="3" t="s">
        <v>19476</v>
      </c>
    </row>
    <row r="4694" ht="15.75" spans="1:1">
      <c r="A4694" s="3" t="s">
        <v>19480</v>
      </c>
    </row>
    <row r="4695" ht="15.75" spans="1:1">
      <c r="A4695" s="3" t="s">
        <v>19484</v>
      </c>
    </row>
    <row r="4696" ht="15.75" spans="1:1">
      <c r="A4696" s="3" t="s">
        <v>19488</v>
      </c>
    </row>
    <row r="4697" ht="15.75" spans="1:1">
      <c r="A4697" s="3" t="s">
        <v>19492</v>
      </c>
    </row>
    <row r="4698" ht="15.75" spans="1:1">
      <c r="A4698" s="3" t="s">
        <v>19496</v>
      </c>
    </row>
    <row r="4699" ht="15.75" spans="1:1">
      <c r="A4699" s="3" t="s">
        <v>19500</v>
      </c>
    </row>
    <row r="4700" ht="15.75" spans="1:1">
      <c r="A4700" s="3" t="s">
        <v>19504</v>
      </c>
    </row>
    <row r="4701" ht="15.75" spans="1:1">
      <c r="A4701" s="3" t="s">
        <v>19508</v>
      </c>
    </row>
    <row r="4702" ht="15.75" spans="1:1">
      <c r="A4702" s="3" t="s">
        <v>19512</v>
      </c>
    </row>
    <row r="4703" ht="15.75" spans="1:1">
      <c r="A4703" s="3" t="s">
        <v>19516</v>
      </c>
    </row>
    <row r="4704" ht="15.75" spans="1:1">
      <c r="A4704" s="3" t="s">
        <v>19520</v>
      </c>
    </row>
    <row r="4705" ht="15.75" spans="1:1">
      <c r="A4705" s="3" t="s">
        <v>19524</v>
      </c>
    </row>
    <row r="4706" ht="15.75" spans="1:1">
      <c r="A4706" s="3" t="s">
        <v>19528</v>
      </c>
    </row>
    <row r="4707" ht="15.75" spans="1:1">
      <c r="A4707" s="3" t="s">
        <v>19532</v>
      </c>
    </row>
    <row r="4708" ht="15.75" spans="1:1">
      <c r="A4708" s="3" t="s">
        <v>19536</v>
      </c>
    </row>
    <row r="4709" ht="15.75" spans="1:1">
      <c r="A4709" s="3" t="s">
        <v>19540</v>
      </c>
    </row>
    <row r="4710" ht="15.75" spans="1:1">
      <c r="A4710" s="3" t="s">
        <v>19544</v>
      </c>
    </row>
    <row r="4711" ht="15.75" spans="1:1">
      <c r="A4711" s="3" t="s">
        <v>19548</v>
      </c>
    </row>
    <row r="4712" ht="15.75" spans="1:1">
      <c r="A4712" s="3" t="s">
        <v>19552</v>
      </c>
    </row>
    <row r="4713" ht="15.75" spans="1:1">
      <c r="A4713" s="3" t="s">
        <v>19556</v>
      </c>
    </row>
    <row r="4714" ht="15.75" spans="1:1">
      <c r="A4714" s="3" t="s">
        <v>19560</v>
      </c>
    </row>
    <row r="4715" ht="15.75" spans="1:1">
      <c r="A4715" s="3" t="s">
        <v>19564</v>
      </c>
    </row>
    <row r="4716" ht="15.75" spans="1:1">
      <c r="A4716" s="3" t="s">
        <v>19568</v>
      </c>
    </row>
    <row r="4717" ht="15.75" spans="1:1">
      <c r="A4717" s="3" t="s">
        <v>19572</v>
      </c>
    </row>
    <row r="4718" ht="15.75" spans="1:1">
      <c r="A4718" s="3" t="s">
        <v>19576</v>
      </c>
    </row>
    <row r="4719" ht="15.75" spans="1:1">
      <c r="A4719" s="3" t="s">
        <v>19580</v>
      </c>
    </row>
    <row r="4720" ht="15.75" spans="1:1">
      <c r="A4720" s="3" t="s">
        <v>19584</v>
      </c>
    </row>
    <row r="4721" ht="15.75" spans="1:1">
      <c r="A4721" s="3" t="s">
        <v>19588</v>
      </c>
    </row>
    <row r="4722" ht="15.75" spans="1:1">
      <c r="A4722" s="3" t="s">
        <v>19592</v>
      </c>
    </row>
    <row r="4723" ht="15.75" spans="1:1">
      <c r="A4723" s="3" t="s">
        <v>1303</v>
      </c>
    </row>
    <row r="4724" ht="15.75" spans="1:1">
      <c r="A4724" s="3" t="s">
        <v>19596</v>
      </c>
    </row>
    <row r="4725" ht="15.75" spans="1:1">
      <c r="A4725" s="3" t="s">
        <v>19600</v>
      </c>
    </row>
    <row r="4726" ht="15.75" spans="1:1">
      <c r="A4726" s="3" t="s">
        <v>19604</v>
      </c>
    </row>
    <row r="4727" ht="15.75" spans="1:1">
      <c r="A4727" s="3" t="s">
        <v>19608</v>
      </c>
    </row>
    <row r="4728" ht="15.75" spans="1:1">
      <c r="A4728" s="3" t="s">
        <v>19612</v>
      </c>
    </row>
    <row r="4729" ht="15.75" spans="1:1">
      <c r="A4729" s="3" t="s">
        <v>19616</v>
      </c>
    </row>
    <row r="4730" ht="15.75" spans="1:1">
      <c r="A4730" s="3" t="s">
        <v>19620</v>
      </c>
    </row>
    <row r="4731" ht="15.75" spans="1:1">
      <c r="A4731" s="3" t="s">
        <v>19624</v>
      </c>
    </row>
    <row r="4732" ht="15.75" spans="1:1">
      <c r="A4732" s="3" t="s">
        <v>19628</v>
      </c>
    </row>
    <row r="4733" ht="15.75" spans="1:1">
      <c r="A4733" s="3" t="s">
        <v>19632</v>
      </c>
    </row>
    <row r="4734" ht="15.75" spans="1:1">
      <c r="A4734" s="3" t="s">
        <v>19636</v>
      </c>
    </row>
    <row r="4735" ht="15.75" spans="1:1">
      <c r="A4735" s="3" t="s">
        <v>19640</v>
      </c>
    </row>
    <row r="4736" ht="15.75" spans="1:1">
      <c r="A4736" s="3" t="s">
        <v>19644</v>
      </c>
    </row>
    <row r="4737" ht="15.75" spans="1:1">
      <c r="A4737" s="3" t="s">
        <v>19648</v>
      </c>
    </row>
    <row r="4738" ht="15.75" spans="1:1">
      <c r="A4738" s="3" t="s">
        <v>19652</v>
      </c>
    </row>
    <row r="4739" ht="15.75" spans="1:1">
      <c r="A4739" s="3" t="s">
        <v>19656</v>
      </c>
    </row>
    <row r="4740" ht="15.75" spans="1:1">
      <c r="A4740" s="3" t="s">
        <v>19660</v>
      </c>
    </row>
    <row r="4741" ht="15.75" spans="1:1">
      <c r="A4741" s="3" t="s">
        <v>19664</v>
      </c>
    </row>
    <row r="4742" ht="15.75" spans="1:1">
      <c r="A4742" s="3" t="s">
        <v>19668</v>
      </c>
    </row>
    <row r="4743" ht="15.75" spans="1:1">
      <c r="A4743" s="3" t="s">
        <v>19672</v>
      </c>
    </row>
    <row r="4744" ht="15.75" spans="1:1">
      <c r="A4744" s="3" t="s">
        <v>19676</v>
      </c>
    </row>
    <row r="4745" ht="15.75" spans="1:1">
      <c r="A4745" s="3" t="s">
        <v>19680</v>
      </c>
    </row>
    <row r="4746" ht="15.75" spans="1:1">
      <c r="A4746" s="3" t="s">
        <v>19684</v>
      </c>
    </row>
    <row r="4747" ht="15.75" spans="1:1">
      <c r="A4747" s="3" t="s">
        <v>19688</v>
      </c>
    </row>
    <row r="4748" ht="15.75" spans="1:1">
      <c r="A4748" s="3" t="s">
        <v>19692</v>
      </c>
    </row>
    <row r="4749" ht="15.75" spans="1:1">
      <c r="A4749" s="3" t="s">
        <v>19696</v>
      </c>
    </row>
    <row r="4750" ht="15.75" spans="1:1">
      <c r="A4750" s="3" t="s">
        <v>19700</v>
      </c>
    </row>
    <row r="4751" ht="15.75" spans="1:1">
      <c r="A4751" s="3" t="s">
        <v>19704</v>
      </c>
    </row>
    <row r="4752" ht="15.75" spans="1:1">
      <c r="A4752" s="3" t="s">
        <v>19708</v>
      </c>
    </row>
    <row r="4753" ht="15.75" spans="1:1">
      <c r="A4753" s="3" t="s">
        <v>19712</v>
      </c>
    </row>
    <row r="4754" ht="15.75" spans="1:1">
      <c r="A4754" s="3" t="s">
        <v>19716</v>
      </c>
    </row>
    <row r="4755" ht="15.75" spans="1:1">
      <c r="A4755" s="3" t="s">
        <v>19720</v>
      </c>
    </row>
    <row r="4756" ht="15.75" spans="1:1">
      <c r="A4756" s="3" t="s">
        <v>19724</v>
      </c>
    </row>
    <row r="4757" ht="15.75" spans="1:1">
      <c r="A4757" s="3" t="s">
        <v>19728</v>
      </c>
    </row>
    <row r="4758" ht="15.75" spans="1:1">
      <c r="A4758" s="3" t="s">
        <v>19732</v>
      </c>
    </row>
    <row r="4759" ht="15.75" spans="1:1">
      <c r="A4759" s="3" t="s">
        <v>19736</v>
      </c>
    </row>
    <row r="4760" ht="15.75" spans="1:1">
      <c r="A4760" s="3" t="s">
        <v>19740</v>
      </c>
    </row>
    <row r="4761" ht="15.75" spans="1:1">
      <c r="A4761" s="3" t="s">
        <v>19744</v>
      </c>
    </row>
    <row r="4762" ht="15.75" spans="1:1">
      <c r="A4762" s="3" t="s">
        <v>19748</v>
      </c>
    </row>
    <row r="4763" ht="15.75" spans="1:1">
      <c r="A4763" s="3" t="s">
        <v>19752</v>
      </c>
    </row>
    <row r="4764" ht="15.75" spans="1:1">
      <c r="A4764" s="3" t="s">
        <v>19756</v>
      </c>
    </row>
    <row r="4765" ht="15.75" spans="1:1">
      <c r="A4765" s="3" t="s">
        <v>19760</v>
      </c>
    </row>
    <row r="4766" ht="15.75" spans="1:1">
      <c r="A4766" s="3" t="s">
        <v>19764</v>
      </c>
    </row>
    <row r="4767" ht="15.75" spans="1:1">
      <c r="A4767" s="3" t="s">
        <v>19768</v>
      </c>
    </row>
    <row r="4768" ht="15.75" spans="1:1">
      <c r="A4768" s="3" t="s">
        <v>19772</v>
      </c>
    </row>
    <row r="4769" ht="15.75" spans="1:1">
      <c r="A4769" s="3" t="s">
        <v>19776</v>
      </c>
    </row>
    <row r="4770" ht="15.75" spans="1:1">
      <c r="A4770" s="3" t="s">
        <v>19780</v>
      </c>
    </row>
    <row r="4771" ht="15.75" spans="1:1">
      <c r="A4771" s="3" t="s">
        <v>19784</v>
      </c>
    </row>
    <row r="4772" ht="15.75" spans="1:1">
      <c r="A4772" s="3" t="s">
        <v>19788</v>
      </c>
    </row>
    <row r="4773" ht="15.75" spans="1:1">
      <c r="A4773" s="3" t="s">
        <v>19792</v>
      </c>
    </row>
    <row r="4774" ht="15.75" spans="1:1">
      <c r="A4774" s="3" t="s">
        <v>19796</v>
      </c>
    </row>
    <row r="4775" ht="15.75" spans="1:1">
      <c r="A4775" s="3" t="s">
        <v>19800</v>
      </c>
    </row>
    <row r="4776" ht="15.75" spans="1:1">
      <c r="A4776" s="3" t="s">
        <v>19804</v>
      </c>
    </row>
    <row r="4777" ht="15.75" spans="1:1">
      <c r="A4777" s="3" t="s">
        <v>19808</v>
      </c>
    </row>
    <row r="4778" ht="15.75" spans="1:1">
      <c r="A4778" s="3" t="s">
        <v>407</v>
      </c>
    </row>
    <row r="4779" ht="15.75" spans="1:1">
      <c r="A4779" s="3" t="s">
        <v>19815</v>
      </c>
    </row>
    <row r="4780" ht="15.75" spans="1:1">
      <c r="A4780" s="3" t="s">
        <v>19819</v>
      </c>
    </row>
    <row r="4781" ht="15.75" spans="1:1">
      <c r="A4781" s="3" t="s">
        <v>19823</v>
      </c>
    </row>
    <row r="4782" ht="15.75" spans="1:1">
      <c r="A4782" s="3" t="s">
        <v>19827</v>
      </c>
    </row>
    <row r="4783" ht="15.75" spans="1:1">
      <c r="A4783" s="3" t="s">
        <v>19831</v>
      </c>
    </row>
    <row r="4784" ht="15.75" spans="1:1">
      <c r="A4784" s="3" t="s">
        <v>19835</v>
      </c>
    </row>
    <row r="4785" ht="15.75" spans="1:1">
      <c r="A4785" s="3" t="s">
        <v>19839</v>
      </c>
    </row>
    <row r="4786" ht="15.75" spans="1:1">
      <c r="A4786" s="3" t="s">
        <v>19843</v>
      </c>
    </row>
    <row r="4787" ht="15.75" spans="1:1">
      <c r="A4787" s="3" t="s">
        <v>19847</v>
      </c>
    </row>
    <row r="4788" ht="15.75" spans="1:1">
      <c r="A4788" s="3" t="s">
        <v>19851</v>
      </c>
    </row>
    <row r="4789" ht="15.75" spans="1:1">
      <c r="A4789" s="3" t="s">
        <v>19855</v>
      </c>
    </row>
    <row r="4790" ht="15.75" spans="1:1">
      <c r="A4790" s="3" t="s">
        <v>19859</v>
      </c>
    </row>
    <row r="4791" ht="15.75" spans="1:1">
      <c r="A4791" s="3" t="s">
        <v>19863</v>
      </c>
    </row>
    <row r="4792" ht="15.75" spans="1:1">
      <c r="A4792" s="3" t="s">
        <v>19867</v>
      </c>
    </row>
    <row r="4793" ht="15.75" spans="1:1">
      <c r="A4793" s="3" t="s">
        <v>19871</v>
      </c>
    </row>
    <row r="4794" ht="15.75" spans="1:1">
      <c r="A4794" s="3" t="s">
        <v>19875</v>
      </c>
    </row>
    <row r="4795" ht="15.75" spans="1:1">
      <c r="A4795" s="3" t="s">
        <v>19879</v>
      </c>
    </row>
    <row r="4796" ht="15.75" spans="1:1">
      <c r="A4796" s="3" t="s">
        <v>19883</v>
      </c>
    </row>
    <row r="4797" ht="15.75" spans="1:1">
      <c r="A4797" s="3" t="s">
        <v>19887</v>
      </c>
    </row>
    <row r="4798" ht="15.75" spans="1:1">
      <c r="A4798" s="3" t="s">
        <v>19891</v>
      </c>
    </row>
    <row r="4799" ht="15.75" spans="1:1">
      <c r="A4799" s="3" t="s">
        <v>19895</v>
      </c>
    </row>
    <row r="4800" ht="15.75" spans="1:1">
      <c r="A4800" s="3" t="s">
        <v>19899</v>
      </c>
    </row>
    <row r="4801" ht="15.75" spans="1:1">
      <c r="A4801" s="3" t="s">
        <v>19903</v>
      </c>
    </row>
    <row r="4802" ht="15.75" spans="1:1">
      <c r="A4802" s="3" t="s">
        <v>19907</v>
      </c>
    </row>
    <row r="4803" ht="15.75" spans="1:1">
      <c r="A4803" s="3" t="s">
        <v>19911</v>
      </c>
    </row>
    <row r="4804" ht="15.75" spans="1:1">
      <c r="A4804" s="3" t="s">
        <v>19915</v>
      </c>
    </row>
    <row r="4805" ht="15.75" spans="1:1">
      <c r="A4805" s="3" t="s">
        <v>19919</v>
      </c>
    </row>
    <row r="4806" ht="15.75" spans="1:1">
      <c r="A4806" s="3" t="s">
        <v>19923</v>
      </c>
    </row>
    <row r="4807" ht="15.75" spans="1:1">
      <c r="A4807" s="3" t="s">
        <v>19927</v>
      </c>
    </row>
    <row r="4808" ht="15.75" spans="1:1">
      <c r="A4808" s="3" t="s">
        <v>19931</v>
      </c>
    </row>
    <row r="4809" ht="15.75" spans="1:1">
      <c r="A4809" s="3" t="s">
        <v>19935</v>
      </c>
    </row>
    <row r="4810" ht="15.75" spans="1:1">
      <c r="A4810" s="3" t="s">
        <v>19939</v>
      </c>
    </row>
    <row r="4811" ht="15.75" spans="1:1">
      <c r="A4811" s="3" t="s">
        <v>19943</v>
      </c>
    </row>
    <row r="4812" ht="15.75" spans="1:1">
      <c r="A4812" s="3" t="s">
        <v>19947</v>
      </c>
    </row>
    <row r="4813" ht="15.75" spans="1:1">
      <c r="A4813" s="3" t="s">
        <v>452</v>
      </c>
    </row>
    <row r="4814" ht="15.75" spans="1:1">
      <c r="A4814" s="3" t="s">
        <v>19954</v>
      </c>
    </row>
    <row r="4815" ht="15.75" spans="1:1">
      <c r="A4815" s="3" t="s">
        <v>19958</v>
      </c>
    </row>
    <row r="4816" ht="15.75" spans="1:1">
      <c r="A4816" s="3" t="s">
        <v>19962</v>
      </c>
    </row>
    <row r="4817" ht="15.75" spans="1:1">
      <c r="A4817" s="3" t="s">
        <v>19966</v>
      </c>
    </row>
    <row r="4818" ht="15.75" spans="1:1">
      <c r="A4818" s="3" t="s">
        <v>19970</v>
      </c>
    </row>
    <row r="4819" ht="15.75" spans="1:1">
      <c r="A4819" s="3" t="s">
        <v>19974</v>
      </c>
    </row>
    <row r="4820" ht="15.75" spans="1:1">
      <c r="A4820" s="3" t="s">
        <v>19978</v>
      </c>
    </row>
    <row r="4821" ht="15.75" spans="1:1">
      <c r="A4821" s="3" t="s">
        <v>19982</v>
      </c>
    </row>
    <row r="4822" ht="15.75" spans="1:1">
      <c r="A4822" s="3" t="s">
        <v>19986</v>
      </c>
    </row>
    <row r="4823" ht="15.75" spans="1:1">
      <c r="A4823" s="3" t="s">
        <v>19990</v>
      </c>
    </row>
    <row r="4824" ht="15.75" spans="1:1">
      <c r="A4824" s="3" t="s">
        <v>19994</v>
      </c>
    </row>
    <row r="4825" ht="15.75" spans="1:1">
      <c r="A4825" s="3" t="s">
        <v>19998</v>
      </c>
    </row>
    <row r="4826" ht="15.75" spans="1:1">
      <c r="A4826" s="3" t="s">
        <v>20002</v>
      </c>
    </row>
    <row r="4827" ht="15.75" spans="1:1">
      <c r="A4827" s="3" t="s">
        <v>20006</v>
      </c>
    </row>
    <row r="4828" ht="15.75" spans="1:1">
      <c r="A4828" s="3" t="s">
        <v>20010</v>
      </c>
    </row>
    <row r="4829" ht="15.75" spans="1:1">
      <c r="A4829" s="3" t="s">
        <v>20014</v>
      </c>
    </row>
    <row r="4830" ht="15.75" spans="1:1">
      <c r="A4830" s="3" t="s">
        <v>20018</v>
      </c>
    </row>
    <row r="4831" ht="15.75" spans="1:1">
      <c r="A4831" s="3" t="s">
        <v>20022</v>
      </c>
    </row>
    <row r="4832" ht="15.75" spans="1:1">
      <c r="A4832" s="3" t="s">
        <v>20026</v>
      </c>
    </row>
    <row r="4833" ht="15.75" spans="1:1">
      <c r="A4833" s="3" t="s">
        <v>20030</v>
      </c>
    </row>
    <row r="4834" ht="15.75" spans="1:1">
      <c r="A4834" s="3" t="s">
        <v>20034</v>
      </c>
    </row>
    <row r="4835" ht="15.75" spans="1:1">
      <c r="A4835" s="3" t="s">
        <v>20038</v>
      </c>
    </row>
    <row r="4836" ht="15.75" spans="1:1">
      <c r="A4836" s="3" t="s">
        <v>20042</v>
      </c>
    </row>
    <row r="4837" ht="15.75" spans="1:1">
      <c r="A4837" s="3" t="s">
        <v>20046</v>
      </c>
    </row>
    <row r="4838" ht="15.75" spans="1:1">
      <c r="A4838" s="3" t="s">
        <v>20050</v>
      </c>
    </row>
    <row r="4839" ht="15.75" spans="1:1">
      <c r="A4839" s="3" t="s">
        <v>20054</v>
      </c>
    </row>
    <row r="4840" ht="15.75" spans="1:1">
      <c r="A4840" s="3" t="s">
        <v>20058</v>
      </c>
    </row>
    <row r="4841" ht="15.75" spans="1:1">
      <c r="A4841" s="3" t="s">
        <v>20062</v>
      </c>
    </row>
    <row r="4842" ht="15.75" spans="1:1">
      <c r="A4842" s="3" t="s">
        <v>20066</v>
      </c>
    </row>
    <row r="4843" ht="15.75" spans="1:1">
      <c r="A4843" s="3" t="s">
        <v>20070</v>
      </c>
    </row>
    <row r="4844" ht="15.75" spans="1:1">
      <c r="A4844" s="3" t="s">
        <v>20074</v>
      </c>
    </row>
    <row r="4845" ht="15.75" spans="1:1">
      <c r="A4845" s="3" t="s">
        <v>20078</v>
      </c>
    </row>
    <row r="4846" ht="15.75" spans="1:1">
      <c r="A4846" s="3" t="s">
        <v>20082</v>
      </c>
    </row>
    <row r="4847" ht="15.75" spans="1:1">
      <c r="A4847" s="3" t="s">
        <v>20086</v>
      </c>
    </row>
    <row r="4848" ht="15.75" spans="1:1">
      <c r="A4848" s="3" t="s">
        <v>20090</v>
      </c>
    </row>
    <row r="4849" ht="15.75" spans="1:1">
      <c r="A4849" s="3" t="s">
        <v>20094</v>
      </c>
    </row>
    <row r="4850" ht="15.75" spans="1:1">
      <c r="A4850" s="3" t="s">
        <v>20098</v>
      </c>
    </row>
    <row r="4851" ht="15.75" spans="1:1">
      <c r="A4851" s="3" t="s">
        <v>20102</v>
      </c>
    </row>
    <row r="4852" ht="15.75" spans="1:1">
      <c r="A4852" s="3" t="s">
        <v>20106</v>
      </c>
    </row>
    <row r="4853" ht="15.75" spans="1:1">
      <c r="A4853" s="3" t="s">
        <v>20110</v>
      </c>
    </row>
    <row r="4854" ht="15.75" spans="1:1">
      <c r="A4854" s="3" t="s">
        <v>20114</v>
      </c>
    </row>
    <row r="4855" ht="15.75" spans="1:1">
      <c r="A4855" s="3" t="s">
        <v>20118</v>
      </c>
    </row>
    <row r="4856" ht="15.75" spans="1:1">
      <c r="A4856" s="3" t="s">
        <v>20122</v>
      </c>
    </row>
    <row r="4857" ht="15.75" spans="1:1">
      <c r="A4857" s="3" t="s">
        <v>20126</v>
      </c>
    </row>
    <row r="4858" ht="15.75" spans="1:1">
      <c r="A4858" s="3" t="s">
        <v>20130</v>
      </c>
    </row>
    <row r="4859" ht="15.75" spans="1:1">
      <c r="A4859" s="3" t="s">
        <v>20134</v>
      </c>
    </row>
    <row r="4860" ht="15.75" spans="1:1">
      <c r="A4860" s="3" t="s">
        <v>20138</v>
      </c>
    </row>
    <row r="4861" ht="15.75" spans="1:1">
      <c r="A4861" s="3" t="s">
        <v>20142</v>
      </c>
    </row>
    <row r="4862" ht="15.75" spans="1:1">
      <c r="A4862" s="3" t="s">
        <v>20146</v>
      </c>
    </row>
    <row r="4863" ht="15.75" spans="1:1">
      <c r="A4863" s="3" t="s">
        <v>20150</v>
      </c>
    </row>
    <row r="4864" ht="15.75" spans="1:1">
      <c r="A4864" s="3" t="s">
        <v>20154</v>
      </c>
    </row>
    <row r="4865" ht="15.75" spans="1:1">
      <c r="A4865" s="3" t="s">
        <v>20158</v>
      </c>
    </row>
    <row r="4866" ht="15.75" spans="1:1">
      <c r="A4866" s="3" t="s">
        <v>20162</v>
      </c>
    </row>
    <row r="4867" ht="15.75" spans="1:1">
      <c r="A4867" s="3" t="s">
        <v>20166</v>
      </c>
    </row>
    <row r="4868" ht="15.75" spans="1:1">
      <c r="A4868" s="3" t="s">
        <v>20170</v>
      </c>
    </row>
    <row r="4869" ht="15.75" spans="1:1">
      <c r="A4869" s="3" t="s">
        <v>20174</v>
      </c>
    </row>
    <row r="4870" ht="15.75" spans="1:1">
      <c r="A4870" s="3" t="s">
        <v>20178</v>
      </c>
    </row>
    <row r="4871" ht="15.75" spans="1:1">
      <c r="A4871" s="3" t="s">
        <v>20182</v>
      </c>
    </row>
    <row r="4872" ht="15.75" spans="1:1">
      <c r="A4872" s="3" t="s">
        <v>20186</v>
      </c>
    </row>
    <row r="4873" ht="15.75" spans="1:1">
      <c r="A4873" s="3" t="s">
        <v>20190</v>
      </c>
    </row>
    <row r="4874" ht="15.75" spans="1:1">
      <c r="A4874" s="3" t="s">
        <v>20194</v>
      </c>
    </row>
    <row r="4875" ht="15.75" spans="1:1">
      <c r="A4875" s="3" t="s">
        <v>20198</v>
      </c>
    </row>
    <row r="4876" ht="15.75" spans="1:1">
      <c r="A4876" s="3" t="s">
        <v>20202</v>
      </c>
    </row>
    <row r="4877" ht="15.75" spans="1:1">
      <c r="A4877" s="3" t="s">
        <v>20206</v>
      </c>
    </row>
    <row r="4878" ht="15.75" spans="1:1">
      <c r="A4878" s="3" t="s">
        <v>20210</v>
      </c>
    </row>
    <row r="4879" ht="15.75" spans="1:1">
      <c r="A4879" s="3" t="s">
        <v>20214</v>
      </c>
    </row>
    <row r="4880" ht="15.75" spans="1:1">
      <c r="A4880" s="3" t="s">
        <v>20218</v>
      </c>
    </row>
    <row r="4881" ht="15.75" spans="1:1">
      <c r="A4881" s="3" t="s">
        <v>20222</v>
      </c>
    </row>
    <row r="4882" ht="15.75" spans="1:1">
      <c r="A4882" s="3" t="s">
        <v>20226</v>
      </c>
    </row>
    <row r="4883" ht="15.75" spans="1:1">
      <c r="A4883" s="3" t="s">
        <v>20230</v>
      </c>
    </row>
    <row r="4884" ht="15.75" spans="1:1">
      <c r="A4884" s="3" t="s">
        <v>20234</v>
      </c>
    </row>
    <row r="4885" ht="15.75" spans="1:1">
      <c r="A4885" s="3" t="s">
        <v>20238</v>
      </c>
    </row>
    <row r="4886" ht="15.75" spans="1:1">
      <c r="A4886" s="3" t="s">
        <v>20242</v>
      </c>
    </row>
    <row r="4887" ht="15.75" spans="1:1">
      <c r="A4887" s="3" t="s">
        <v>20246</v>
      </c>
    </row>
    <row r="4888" ht="15.75" spans="1:1">
      <c r="A4888" s="3" t="s">
        <v>20250</v>
      </c>
    </row>
    <row r="4889" ht="15.75" spans="1:1">
      <c r="A4889" s="3" t="s">
        <v>20254</v>
      </c>
    </row>
    <row r="4890" ht="15.75" spans="1:1">
      <c r="A4890" s="3" t="s">
        <v>20258</v>
      </c>
    </row>
    <row r="4891" ht="15.75" spans="1:1">
      <c r="A4891" s="3" t="s">
        <v>20262</v>
      </c>
    </row>
    <row r="4892" ht="15.75" spans="1:1">
      <c r="A4892" s="3" t="s">
        <v>20266</v>
      </c>
    </row>
    <row r="4893" ht="15.75" spans="1:1">
      <c r="A4893" s="3" t="s">
        <v>20270</v>
      </c>
    </row>
    <row r="4894" ht="15.75" spans="1:1">
      <c r="A4894" s="3" t="s">
        <v>20274</v>
      </c>
    </row>
    <row r="4895" ht="15.75" spans="1:1">
      <c r="A4895" s="3" t="s">
        <v>20278</v>
      </c>
    </row>
    <row r="4896" ht="15.75" spans="1:1">
      <c r="A4896" s="3" t="s">
        <v>20282</v>
      </c>
    </row>
    <row r="4897" ht="15.75" spans="1:1">
      <c r="A4897" s="3" t="s">
        <v>20286</v>
      </c>
    </row>
    <row r="4898" ht="15.75" spans="1:1">
      <c r="A4898" s="3" t="s">
        <v>20290</v>
      </c>
    </row>
    <row r="4899" ht="15.75" spans="1:1">
      <c r="A4899" s="3" t="s">
        <v>20294</v>
      </c>
    </row>
    <row r="4900" ht="15.75" spans="1:1">
      <c r="A4900" s="3" t="s">
        <v>20298</v>
      </c>
    </row>
    <row r="4901" ht="15.75" spans="1:1">
      <c r="A4901" s="3" t="s">
        <v>686</v>
      </c>
    </row>
    <row r="4902" ht="15.75" spans="1:1">
      <c r="A4902" s="3" t="s">
        <v>20302</v>
      </c>
    </row>
    <row r="4903" ht="15.75" spans="1:1">
      <c r="A4903" s="3" t="s">
        <v>20306</v>
      </c>
    </row>
    <row r="4904" ht="15.75" spans="1:1">
      <c r="A4904" s="3" t="s">
        <v>825</v>
      </c>
    </row>
    <row r="4905" ht="15.75" spans="1:1">
      <c r="A4905" s="3" t="s">
        <v>20310</v>
      </c>
    </row>
    <row r="4906" ht="15.75" spans="1:1">
      <c r="A4906" s="3" t="s">
        <v>20314</v>
      </c>
    </row>
    <row r="4907" ht="15.75" spans="1:1">
      <c r="A4907" s="3" t="s">
        <v>20318</v>
      </c>
    </row>
    <row r="4908" ht="15.75" spans="1:1">
      <c r="A4908" s="3" t="s">
        <v>20322</v>
      </c>
    </row>
    <row r="4909" ht="15.75" spans="1:1">
      <c r="A4909" s="3" t="s">
        <v>20326</v>
      </c>
    </row>
    <row r="4910" ht="15.75" spans="1:1">
      <c r="A4910" s="3" t="s">
        <v>20330</v>
      </c>
    </row>
    <row r="4911" ht="15.75" spans="1:1">
      <c r="A4911" s="3" t="s">
        <v>20334</v>
      </c>
    </row>
    <row r="4912" ht="15.75" spans="1:1">
      <c r="A4912" s="3" t="s">
        <v>20338</v>
      </c>
    </row>
    <row r="4913" ht="15.75" spans="1:1">
      <c r="A4913" s="3" t="s">
        <v>857</v>
      </c>
    </row>
    <row r="4914" ht="15.75" spans="1:1">
      <c r="A4914" s="3" t="s">
        <v>20342</v>
      </c>
    </row>
    <row r="4915" ht="15.75" spans="1:1">
      <c r="A4915" s="3" t="s">
        <v>20346</v>
      </c>
    </row>
    <row r="4916" ht="15.75" spans="1:1">
      <c r="A4916" s="3" t="s">
        <v>20350</v>
      </c>
    </row>
    <row r="4917" ht="15.75" spans="1:1">
      <c r="A4917" s="3" t="s">
        <v>20354</v>
      </c>
    </row>
    <row r="4918" ht="15.75" spans="1:1">
      <c r="A4918" s="3" t="s">
        <v>20358</v>
      </c>
    </row>
    <row r="4919" ht="15.75" spans="1:1">
      <c r="A4919" s="3" t="s">
        <v>20362</v>
      </c>
    </row>
    <row r="4920" ht="15.75" spans="1:1">
      <c r="A4920" s="3" t="s">
        <v>20366</v>
      </c>
    </row>
    <row r="4921" ht="15.75" spans="1:1">
      <c r="A4921" s="3" t="s">
        <v>20370</v>
      </c>
    </row>
    <row r="4922" ht="15.75" spans="1:1">
      <c r="A4922" s="3" t="s">
        <v>20374</v>
      </c>
    </row>
    <row r="4923" ht="15.75" spans="1:1">
      <c r="A4923" s="3" t="s">
        <v>20378</v>
      </c>
    </row>
    <row r="4924" ht="15.75" spans="1:1">
      <c r="A4924" s="3" t="s">
        <v>20382</v>
      </c>
    </row>
    <row r="4925" ht="15.75" spans="1:1">
      <c r="A4925" s="3" t="s">
        <v>20386</v>
      </c>
    </row>
    <row r="4926" ht="15.75" spans="1:1">
      <c r="A4926" s="3" t="s">
        <v>20390</v>
      </c>
    </row>
    <row r="4927" ht="15.75" spans="1:1">
      <c r="A4927" s="3" t="s">
        <v>20394</v>
      </c>
    </row>
    <row r="4928" ht="15.75" spans="1:1">
      <c r="A4928" s="3" t="s">
        <v>20398</v>
      </c>
    </row>
    <row r="4929" ht="15.75" spans="1:1">
      <c r="A4929" s="3" t="s">
        <v>20402</v>
      </c>
    </row>
    <row r="4930" ht="15.75" spans="1:1">
      <c r="A4930" s="3" t="s">
        <v>20406</v>
      </c>
    </row>
    <row r="4931" ht="15.75" spans="1:1">
      <c r="A4931" s="3" t="s">
        <v>20410</v>
      </c>
    </row>
    <row r="4932" ht="15.75" spans="1:1">
      <c r="A4932" s="3" t="s">
        <v>20414</v>
      </c>
    </row>
    <row r="4933" ht="15.75" spans="1:1">
      <c r="A4933" s="3" t="s">
        <v>20418</v>
      </c>
    </row>
    <row r="4934" ht="15.75" spans="1:1">
      <c r="A4934" s="3" t="s">
        <v>20422</v>
      </c>
    </row>
    <row r="4935" ht="15.75" spans="1:1">
      <c r="A4935" s="3" t="s">
        <v>20426</v>
      </c>
    </row>
    <row r="4936" ht="15.75" spans="1:1">
      <c r="A4936" s="3" t="s">
        <v>20430</v>
      </c>
    </row>
    <row r="4937" ht="15.75" spans="1:1">
      <c r="A4937" s="3" t="s">
        <v>20434</v>
      </c>
    </row>
    <row r="4938" ht="15.75" spans="1:1">
      <c r="A4938" s="3" t="s">
        <v>20438</v>
      </c>
    </row>
    <row r="4939" ht="15.75" spans="1:1">
      <c r="A4939" s="3" t="s">
        <v>20442</v>
      </c>
    </row>
    <row r="4940" ht="15.75" spans="1:1">
      <c r="A4940" s="3" t="s">
        <v>20446</v>
      </c>
    </row>
    <row r="4941" ht="15.75" spans="1:1">
      <c r="A4941" s="3" t="s">
        <v>20450</v>
      </c>
    </row>
    <row r="4942" ht="15.75" spans="1:1">
      <c r="A4942" s="3" t="s">
        <v>20454</v>
      </c>
    </row>
    <row r="4943" ht="15.75" spans="1:1">
      <c r="A4943" s="3" t="s">
        <v>20458</v>
      </c>
    </row>
    <row r="4944" ht="15.75" spans="1:1">
      <c r="A4944" s="3" t="s">
        <v>20462</v>
      </c>
    </row>
    <row r="4945" ht="15.75" spans="1:1">
      <c r="A4945" s="3" t="s">
        <v>302</v>
      </c>
    </row>
    <row r="4946" ht="15.75" spans="1:1">
      <c r="A4946" s="3" t="s">
        <v>769</v>
      </c>
    </row>
    <row r="4947" ht="15.75" spans="1:1">
      <c r="A4947" s="3" t="s">
        <v>20469</v>
      </c>
    </row>
    <row r="4948" ht="15.75" spans="1:1">
      <c r="A4948" s="3" t="s">
        <v>20473</v>
      </c>
    </row>
    <row r="4949" ht="15.75" spans="1:1">
      <c r="A4949" s="3" t="s">
        <v>20477</v>
      </c>
    </row>
    <row r="4950" ht="15.75" spans="1:1">
      <c r="A4950" s="3" t="s">
        <v>20481</v>
      </c>
    </row>
    <row r="4951" ht="15.75" spans="1:1">
      <c r="A4951" s="3" t="s">
        <v>20485</v>
      </c>
    </row>
    <row r="4952" ht="15.75" spans="1:1">
      <c r="A4952" s="3" t="s">
        <v>20489</v>
      </c>
    </row>
    <row r="4953" ht="15.75" spans="1:1">
      <c r="A4953" s="3" t="s">
        <v>20493</v>
      </c>
    </row>
    <row r="4954" ht="15.75" spans="1:1">
      <c r="A4954" s="3" t="s">
        <v>20497</v>
      </c>
    </row>
    <row r="4955" ht="15.75" spans="1:1">
      <c r="A4955" s="3" t="s">
        <v>20501</v>
      </c>
    </row>
    <row r="4956" ht="15.75" spans="1:1">
      <c r="A4956" s="3" t="s">
        <v>20505</v>
      </c>
    </row>
    <row r="4957" ht="15.75" spans="1:1">
      <c r="A4957" s="3" t="s">
        <v>20509</v>
      </c>
    </row>
    <row r="4958" ht="15.75" spans="1:1">
      <c r="A4958" s="3" t="s">
        <v>20513</v>
      </c>
    </row>
    <row r="4959" ht="15.75" spans="1:1">
      <c r="A4959" s="3" t="s">
        <v>20517</v>
      </c>
    </row>
    <row r="4960" ht="15.75" spans="1:1">
      <c r="A4960" s="3" t="s">
        <v>20521</v>
      </c>
    </row>
    <row r="4961" ht="15.75" spans="1:1">
      <c r="A4961" s="3" t="s">
        <v>20525</v>
      </c>
    </row>
    <row r="4962" ht="15.75" spans="1:1">
      <c r="A4962" s="3" t="s">
        <v>20529</v>
      </c>
    </row>
    <row r="4963" ht="15.75" spans="1:1">
      <c r="A4963" s="3" t="s">
        <v>20533</v>
      </c>
    </row>
    <row r="4964" ht="15.75" spans="1:1">
      <c r="A4964" s="3" t="s">
        <v>20537</v>
      </c>
    </row>
    <row r="4965" ht="15.75" spans="1:1">
      <c r="A4965" s="3" t="s">
        <v>20541</v>
      </c>
    </row>
    <row r="4966" ht="15.75" spans="1:1">
      <c r="A4966" s="3" t="s">
        <v>20545</v>
      </c>
    </row>
    <row r="4967" ht="15.75" spans="1:1">
      <c r="A4967" s="3" t="s">
        <v>20549</v>
      </c>
    </row>
    <row r="4968" ht="15.75" spans="1:1">
      <c r="A4968" s="3" t="s">
        <v>20553</v>
      </c>
    </row>
    <row r="4969" ht="15.75" spans="1:1">
      <c r="A4969" s="3" t="s">
        <v>20557</v>
      </c>
    </row>
    <row r="4970" ht="15.75" spans="1:1">
      <c r="A4970" s="3" t="s">
        <v>20561</v>
      </c>
    </row>
    <row r="4971" ht="15.75" spans="1:1">
      <c r="A4971" s="3" t="s">
        <v>20565</v>
      </c>
    </row>
    <row r="4972" ht="15.75" spans="1:1">
      <c r="A4972" s="3" t="s">
        <v>20569</v>
      </c>
    </row>
    <row r="4973" ht="15.75" spans="1:1">
      <c r="A4973" s="3" t="s">
        <v>20573</v>
      </c>
    </row>
    <row r="4974" ht="15.75" spans="1:1">
      <c r="A4974" s="3" t="s">
        <v>20577</v>
      </c>
    </row>
    <row r="4975" ht="15.75" spans="1:1">
      <c r="A4975" s="3" t="s">
        <v>20581</v>
      </c>
    </row>
    <row r="4976" ht="15.75" spans="1:1">
      <c r="A4976" s="3" t="s">
        <v>20585</v>
      </c>
    </row>
    <row r="4977" ht="15.75" spans="1:1">
      <c r="A4977" s="3" t="s">
        <v>20589</v>
      </c>
    </row>
    <row r="4978" ht="15.75" spans="1:1">
      <c r="A4978" s="3" t="s">
        <v>20593</v>
      </c>
    </row>
    <row r="4979" ht="15.75" spans="1:1">
      <c r="A4979" s="3" t="s">
        <v>20597</v>
      </c>
    </row>
    <row r="4980" ht="15.75" spans="1:1">
      <c r="A4980" s="3" t="s">
        <v>20601</v>
      </c>
    </row>
    <row r="4981" ht="15.75" spans="1:1">
      <c r="A4981" s="3" t="s">
        <v>20605</v>
      </c>
    </row>
    <row r="4982" ht="15.75" spans="1:1">
      <c r="A4982" s="3" t="s">
        <v>20609</v>
      </c>
    </row>
    <row r="4983" ht="15.75" spans="1:1">
      <c r="A4983" s="3" t="s">
        <v>20613</v>
      </c>
    </row>
    <row r="4984" ht="15.75" spans="1:1">
      <c r="A4984" s="3" t="s">
        <v>20617</v>
      </c>
    </row>
    <row r="4985" ht="15.75" spans="1:1">
      <c r="A4985" s="3" t="s">
        <v>20621</v>
      </c>
    </row>
    <row r="4986" ht="15.75" spans="1:1">
      <c r="A4986" s="3" t="s">
        <v>20625</v>
      </c>
    </row>
    <row r="4987" ht="15.75" spans="1:1">
      <c r="A4987" s="3" t="s">
        <v>20629</v>
      </c>
    </row>
    <row r="4988" ht="15.75" spans="1:1">
      <c r="A4988" s="3" t="s">
        <v>20633</v>
      </c>
    </row>
    <row r="4989" ht="15.75" spans="1:1">
      <c r="A4989" s="3" t="s">
        <v>20637</v>
      </c>
    </row>
    <row r="4990" ht="15.75" spans="1:1">
      <c r="A4990" s="3" t="s">
        <v>20641</v>
      </c>
    </row>
    <row r="4991" ht="15.75" spans="1:1">
      <c r="A4991" s="3" t="s">
        <v>20645</v>
      </c>
    </row>
    <row r="4992" ht="15.75" spans="1:1">
      <c r="A4992" s="3" t="s">
        <v>20649</v>
      </c>
    </row>
    <row r="4993" ht="15.75" spans="1:1">
      <c r="A4993" s="3" t="s">
        <v>20653</v>
      </c>
    </row>
    <row r="4994" ht="15.75" spans="1:1">
      <c r="A4994" s="3" t="s">
        <v>20657</v>
      </c>
    </row>
    <row r="4995" ht="15.75" spans="1:1">
      <c r="A4995" s="3" t="s">
        <v>20661</v>
      </c>
    </row>
    <row r="4996" ht="15.75" spans="1:1">
      <c r="A4996" s="3" t="s">
        <v>20665</v>
      </c>
    </row>
    <row r="4997" ht="15.75" spans="1:1">
      <c r="A4997" s="3" t="s">
        <v>20669</v>
      </c>
    </row>
    <row r="4998" ht="15.75" spans="1:1">
      <c r="A4998" s="3" t="s">
        <v>20673</v>
      </c>
    </row>
    <row r="4999" ht="15.75" spans="1:1">
      <c r="A4999" s="3" t="s">
        <v>20677</v>
      </c>
    </row>
    <row r="5000" ht="15.75" spans="1:1">
      <c r="A5000" s="3" t="s">
        <v>20681</v>
      </c>
    </row>
    <row r="5001" ht="15.75" spans="1:1">
      <c r="A5001" s="3" t="s">
        <v>20685</v>
      </c>
    </row>
    <row r="5002" ht="15.75" spans="1:1">
      <c r="A5002" s="3" t="s">
        <v>20689</v>
      </c>
    </row>
    <row r="5003" ht="15.75" spans="1:1">
      <c r="A5003" s="3" t="s">
        <v>20693</v>
      </c>
    </row>
    <row r="5004" ht="15.75" spans="1:1">
      <c r="A5004" s="3" t="s">
        <v>20697</v>
      </c>
    </row>
    <row r="5005" ht="15.75" spans="1:1">
      <c r="A5005" s="3" t="s">
        <v>20701</v>
      </c>
    </row>
    <row r="5006" ht="15.75" spans="1:1">
      <c r="A5006" s="3" t="s">
        <v>20705</v>
      </c>
    </row>
    <row r="5007" ht="15.75" spans="1:1">
      <c r="A5007" s="3" t="s">
        <v>20709</v>
      </c>
    </row>
    <row r="5008" ht="15.75" spans="1:1">
      <c r="A5008" s="3" t="s">
        <v>20713</v>
      </c>
    </row>
    <row r="5009" ht="15.75" spans="1:1">
      <c r="A5009" s="3" t="s">
        <v>20717</v>
      </c>
    </row>
    <row r="5010" ht="15.75" spans="1:1">
      <c r="A5010" s="3" t="s">
        <v>20721</v>
      </c>
    </row>
    <row r="5011" ht="15.75" spans="1:1">
      <c r="A5011" s="3" t="s">
        <v>20725</v>
      </c>
    </row>
    <row r="5012" ht="15.75" spans="1:1">
      <c r="A5012" s="3" t="s">
        <v>20729</v>
      </c>
    </row>
    <row r="5013" ht="15.75" spans="1:1">
      <c r="A5013" s="3" t="s">
        <v>20733</v>
      </c>
    </row>
    <row r="5014" ht="15.75" spans="1:1">
      <c r="A5014" s="3" t="s">
        <v>20737</v>
      </c>
    </row>
    <row r="5015" ht="15.75" spans="1:1">
      <c r="A5015" s="3" t="s">
        <v>20741</v>
      </c>
    </row>
    <row r="5016" ht="15.75" spans="1:1">
      <c r="A5016" s="3" t="s">
        <v>20745</v>
      </c>
    </row>
    <row r="5017" ht="15.75" spans="1:1">
      <c r="A5017" s="3" t="s">
        <v>20749</v>
      </c>
    </row>
    <row r="5018" ht="15.75" spans="1:1">
      <c r="A5018" s="3" t="s">
        <v>20753</v>
      </c>
    </row>
    <row r="5019" ht="15.75" spans="1:1">
      <c r="A5019" s="3" t="s">
        <v>20757</v>
      </c>
    </row>
    <row r="5020" ht="15.75" spans="1:1">
      <c r="A5020" s="3" t="s">
        <v>20761</v>
      </c>
    </row>
    <row r="5021" ht="15.75" spans="1:1">
      <c r="A5021" s="3" t="s">
        <v>20765</v>
      </c>
    </row>
    <row r="5022" ht="15.75" spans="1:1">
      <c r="A5022" s="3" t="s">
        <v>20769</v>
      </c>
    </row>
    <row r="5023" ht="15.75" spans="1:1">
      <c r="A5023" s="3" t="s">
        <v>20773</v>
      </c>
    </row>
    <row r="5024" ht="15.75" spans="1:1">
      <c r="A5024" s="3" t="s">
        <v>20777</v>
      </c>
    </row>
    <row r="5025" ht="15.75" spans="1:1">
      <c r="A5025" s="3" t="s">
        <v>20781</v>
      </c>
    </row>
    <row r="5026" ht="15.75" spans="1:1">
      <c r="A5026" s="3" t="s">
        <v>20785</v>
      </c>
    </row>
    <row r="5027" ht="15.75" spans="1:1">
      <c r="A5027" s="3" t="s">
        <v>20789</v>
      </c>
    </row>
    <row r="5028" ht="15.75" spans="1:1">
      <c r="A5028" s="3" t="s">
        <v>20793</v>
      </c>
    </row>
    <row r="5029" ht="15.75" spans="1:1">
      <c r="A5029" s="3" t="s">
        <v>20797</v>
      </c>
    </row>
    <row r="5030" ht="15.75" spans="1:1">
      <c r="A5030" s="3" t="s">
        <v>20801</v>
      </c>
    </row>
    <row r="5031" ht="15.75" spans="1:1">
      <c r="A5031" s="3" t="s">
        <v>20805</v>
      </c>
    </row>
    <row r="5032" ht="15.75" spans="1:1">
      <c r="A5032" s="3" t="s">
        <v>20809</v>
      </c>
    </row>
    <row r="5033" ht="15.75" spans="1:1">
      <c r="A5033" s="3" t="s">
        <v>20813</v>
      </c>
    </row>
    <row r="5034" ht="15.75" spans="1:1">
      <c r="A5034" s="3" t="s">
        <v>20817</v>
      </c>
    </row>
    <row r="5035" ht="15.75" spans="1:1">
      <c r="A5035" s="3" t="s">
        <v>20821</v>
      </c>
    </row>
    <row r="5036" ht="15.75" spans="1:1">
      <c r="A5036" s="3" t="s">
        <v>20825</v>
      </c>
    </row>
    <row r="5037" ht="15.75" spans="1:1">
      <c r="A5037" s="3" t="s">
        <v>20829</v>
      </c>
    </row>
    <row r="5038" ht="15.75" spans="1:1">
      <c r="A5038" s="3" t="s">
        <v>20833</v>
      </c>
    </row>
    <row r="5039" ht="15.75" spans="1:1">
      <c r="A5039" s="3" t="s">
        <v>20837</v>
      </c>
    </row>
    <row r="5040" ht="15.75" spans="1:1">
      <c r="A5040" s="3" t="s">
        <v>20841</v>
      </c>
    </row>
    <row r="5041" ht="15.75" spans="1:1">
      <c r="A5041" s="3" t="s">
        <v>20845</v>
      </c>
    </row>
    <row r="5042" ht="15.75" spans="1:1">
      <c r="A5042" s="3" t="s">
        <v>20849</v>
      </c>
    </row>
    <row r="5043" ht="15.75" spans="1:1">
      <c r="A5043" s="3" t="s">
        <v>20853</v>
      </c>
    </row>
    <row r="5044" ht="15.75" spans="1:1">
      <c r="A5044" s="3" t="s">
        <v>20857</v>
      </c>
    </row>
    <row r="5045" ht="15.75" spans="1:1">
      <c r="A5045" s="3" t="s">
        <v>20861</v>
      </c>
    </row>
    <row r="5046" ht="15.75" spans="1:1">
      <c r="A5046" s="3" t="s">
        <v>20865</v>
      </c>
    </row>
    <row r="5047" ht="15.75" spans="1:1">
      <c r="A5047" s="3" t="s">
        <v>20869</v>
      </c>
    </row>
    <row r="5048" ht="15.75" spans="1:1">
      <c r="A5048" s="3" t="s">
        <v>20873</v>
      </c>
    </row>
    <row r="5049" ht="15.75" spans="1:1">
      <c r="A5049" s="3" t="s">
        <v>20877</v>
      </c>
    </row>
    <row r="5050" ht="15.75" spans="1:1">
      <c r="A5050" s="3" t="s">
        <v>20881</v>
      </c>
    </row>
    <row r="5051" ht="15.75" spans="1:1">
      <c r="A5051" s="3" t="s">
        <v>20885</v>
      </c>
    </row>
    <row r="5052" ht="15.75" spans="1:1">
      <c r="A5052" s="3" t="s">
        <v>20889</v>
      </c>
    </row>
    <row r="5053" ht="15.75" spans="1:1">
      <c r="A5053" s="3" t="s">
        <v>20893</v>
      </c>
    </row>
    <row r="5054" ht="15.75" spans="1:1">
      <c r="A5054" s="3" t="s">
        <v>20897</v>
      </c>
    </row>
    <row r="5055" ht="15.75" spans="1:1">
      <c r="A5055" s="3" t="s">
        <v>20901</v>
      </c>
    </row>
    <row r="5056" ht="15.75" spans="1:1">
      <c r="A5056" s="3" t="s">
        <v>20905</v>
      </c>
    </row>
    <row r="5057" ht="15.75" spans="1:1">
      <c r="A5057" s="3" t="s">
        <v>20909</v>
      </c>
    </row>
    <row r="5058" ht="15.75" spans="1:1">
      <c r="A5058" s="3" t="s">
        <v>20913</v>
      </c>
    </row>
    <row r="5059" ht="15.75" spans="1:1">
      <c r="A5059" s="3" t="s">
        <v>20917</v>
      </c>
    </row>
    <row r="5060" ht="15.75" spans="1:1">
      <c r="A5060" s="3" t="s">
        <v>20921</v>
      </c>
    </row>
    <row r="5061" ht="15.75" spans="1:1">
      <c r="A5061" s="3" t="s">
        <v>20925</v>
      </c>
    </row>
    <row r="5062" ht="15.75" spans="1:1">
      <c r="A5062" s="3" t="s">
        <v>20929</v>
      </c>
    </row>
    <row r="5063" ht="15.75" spans="1:1">
      <c r="A5063" s="3" t="s">
        <v>20933</v>
      </c>
    </row>
    <row r="5064" ht="15.75" spans="1:1">
      <c r="A5064" s="3" t="s">
        <v>20937</v>
      </c>
    </row>
    <row r="5065" ht="15.75" spans="1:1">
      <c r="A5065" s="3" t="s">
        <v>20941</v>
      </c>
    </row>
    <row r="5066" ht="15.75" spans="1:1">
      <c r="A5066" s="3" t="s">
        <v>20945</v>
      </c>
    </row>
    <row r="5067" ht="15.75" spans="1:1">
      <c r="A5067" s="3" t="s">
        <v>20949</v>
      </c>
    </row>
    <row r="5068" ht="15.75" spans="1:1">
      <c r="A5068" s="3" t="s">
        <v>20953</v>
      </c>
    </row>
    <row r="5069" ht="15.75" spans="1:1">
      <c r="A5069" s="3" t="s">
        <v>20957</v>
      </c>
    </row>
    <row r="5070" ht="15.75" spans="1:1">
      <c r="A5070" s="3" t="s">
        <v>20961</v>
      </c>
    </row>
    <row r="5071" ht="15.75" spans="1:1">
      <c r="A5071" s="3" t="s">
        <v>20965</v>
      </c>
    </row>
    <row r="5072" ht="15.75" spans="1:1">
      <c r="A5072" s="3" t="s">
        <v>20969</v>
      </c>
    </row>
    <row r="5073" ht="15.75" spans="1:1">
      <c r="A5073" s="3" t="s">
        <v>20973</v>
      </c>
    </row>
    <row r="5074" ht="15.75" spans="1:1">
      <c r="A5074" s="3" t="s">
        <v>20977</v>
      </c>
    </row>
    <row r="5075" ht="15.75" spans="1:1">
      <c r="A5075" s="3" t="s">
        <v>424</v>
      </c>
    </row>
    <row r="5076" ht="15.75" spans="1:1">
      <c r="A5076" s="3" t="s">
        <v>20984</v>
      </c>
    </row>
    <row r="5077" ht="15.75" spans="1:1">
      <c r="A5077" s="3" t="s">
        <v>20988</v>
      </c>
    </row>
    <row r="5078" ht="15.75" spans="1:1">
      <c r="A5078" s="3" t="s">
        <v>20992</v>
      </c>
    </row>
    <row r="5079" ht="15.75" spans="1:1">
      <c r="A5079" s="3" t="s">
        <v>20996</v>
      </c>
    </row>
    <row r="5080" ht="15.75" spans="1:1">
      <c r="A5080" s="3" t="s">
        <v>21000</v>
      </c>
    </row>
    <row r="5081" ht="15.75" spans="1:1">
      <c r="A5081" s="3" t="s">
        <v>21004</v>
      </c>
    </row>
    <row r="5082" ht="15.75" spans="1:1">
      <c r="A5082" s="3" t="s">
        <v>21008</v>
      </c>
    </row>
    <row r="5083" ht="15.75" spans="1:1">
      <c r="A5083" s="3" t="s">
        <v>21012</v>
      </c>
    </row>
    <row r="5084" ht="15.75" spans="1:1">
      <c r="A5084" s="3" t="s">
        <v>21016</v>
      </c>
    </row>
    <row r="5085" ht="15.75" spans="1:1">
      <c r="A5085" s="3" t="s">
        <v>21020</v>
      </c>
    </row>
    <row r="5086" ht="15.75" spans="1:1">
      <c r="A5086" s="3" t="s">
        <v>21024</v>
      </c>
    </row>
    <row r="5087" ht="15.75" spans="1:1">
      <c r="A5087" s="3" t="s">
        <v>21028</v>
      </c>
    </row>
    <row r="5088" ht="15.75" spans="1:1">
      <c r="A5088" s="3" t="s">
        <v>21032</v>
      </c>
    </row>
    <row r="5089" ht="15.75" spans="1:1">
      <c r="A5089" s="3" t="s">
        <v>21036</v>
      </c>
    </row>
    <row r="5090" ht="15.75" spans="1:1">
      <c r="A5090" s="3" t="s">
        <v>21040</v>
      </c>
    </row>
    <row r="5091" ht="15.75" spans="1:1">
      <c r="A5091" s="3" t="s">
        <v>21044</v>
      </c>
    </row>
    <row r="5092" ht="15.75" spans="1:1">
      <c r="A5092" s="3" t="s">
        <v>21048</v>
      </c>
    </row>
    <row r="5093" ht="15.75" spans="1:1">
      <c r="A5093" s="3" t="s">
        <v>21052</v>
      </c>
    </row>
    <row r="5094" ht="15.75" spans="1:1">
      <c r="A5094" s="3" t="s">
        <v>21056</v>
      </c>
    </row>
    <row r="5095" ht="15.75" spans="1:1">
      <c r="A5095" s="3" t="s">
        <v>21060</v>
      </c>
    </row>
    <row r="5096" ht="15.75" spans="1:1">
      <c r="A5096" s="3" t="s">
        <v>21064</v>
      </c>
    </row>
    <row r="5097" ht="15.75" spans="1:1">
      <c r="A5097" s="3" t="s">
        <v>21068</v>
      </c>
    </row>
    <row r="5098" ht="15.75" spans="1:1">
      <c r="A5098" s="3" t="s">
        <v>21072</v>
      </c>
    </row>
    <row r="5099" ht="15.75" spans="1:1">
      <c r="A5099" s="3" t="s">
        <v>21076</v>
      </c>
    </row>
    <row r="5100" ht="15.75" spans="1:1">
      <c r="A5100" s="3" t="s">
        <v>21080</v>
      </c>
    </row>
    <row r="5101" ht="15.75" spans="1:1">
      <c r="A5101" s="3" t="s">
        <v>21084</v>
      </c>
    </row>
    <row r="5102" ht="15.75" spans="1:1">
      <c r="A5102" s="3" t="s">
        <v>21088</v>
      </c>
    </row>
    <row r="5103" ht="15.75" spans="1:1">
      <c r="A5103" s="3" t="s">
        <v>21092</v>
      </c>
    </row>
    <row r="5104" ht="15.75" spans="1:1">
      <c r="A5104" s="3" t="s">
        <v>21096</v>
      </c>
    </row>
    <row r="5105" ht="15.75" spans="1:1">
      <c r="A5105" s="3" t="s">
        <v>21100</v>
      </c>
    </row>
    <row r="5106" ht="15.75" spans="1:1">
      <c r="A5106" s="3" t="s">
        <v>21104</v>
      </c>
    </row>
    <row r="5107" ht="15.75" spans="1:1">
      <c r="A5107" s="3" t="s">
        <v>21108</v>
      </c>
    </row>
    <row r="5108" ht="15.75" spans="1:1">
      <c r="A5108" s="3" t="s">
        <v>21112</v>
      </c>
    </row>
    <row r="5109" ht="15.75" spans="1:1">
      <c r="A5109" s="3" t="s">
        <v>21116</v>
      </c>
    </row>
    <row r="5110" ht="15.75" spans="1:1">
      <c r="A5110" s="3" t="s">
        <v>21120</v>
      </c>
    </row>
    <row r="5111" ht="15.75" spans="1:1">
      <c r="A5111" s="3" t="s">
        <v>21124</v>
      </c>
    </row>
    <row r="5112" ht="15.75" spans="1:1">
      <c r="A5112" s="3" t="s">
        <v>21128</v>
      </c>
    </row>
    <row r="5113" ht="15.75" spans="1:1">
      <c r="A5113" s="3" t="s">
        <v>21132</v>
      </c>
    </row>
    <row r="5114" ht="15.75" spans="1:1">
      <c r="A5114" s="3" t="s">
        <v>21136</v>
      </c>
    </row>
    <row r="5115" ht="15.75" spans="1:1">
      <c r="A5115" s="3" t="s">
        <v>21140</v>
      </c>
    </row>
    <row r="5116" ht="15.75" spans="1:1">
      <c r="A5116" s="3" t="s">
        <v>21144</v>
      </c>
    </row>
    <row r="5117" ht="15.75" spans="1:1">
      <c r="A5117" s="3" t="s">
        <v>21148</v>
      </c>
    </row>
    <row r="5118" ht="15.75" spans="1:1">
      <c r="A5118" s="3" t="s">
        <v>21152</v>
      </c>
    </row>
    <row r="5119" ht="15.75" spans="1:1">
      <c r="A5119" s="3" t="s">
        <v>21156</v>
      </c>
    </row>
    <row r="5120" ht="15.75" spans="1:1">
      <c r="A5120" s="3" t="s">
        <v>21160</v>
      </c>
    </row>
    <row r="5121" ht="15.75" spans="1:1">
      <c r="A5121" s="3" t="s">
        <v>21164</v>
      </c>
    </row>
    <row r="5122" ht="15.75" spans="1:1">
      <c r="A5122" s="3" t="s">
        <v>21168</v>
      </c>
    </row>
    <row r="5123" ht="15.75" spans="1:1">
      <c r="A5123" s="3" t="s">
        <v>21172</v>
      </c>
    </row>
    <row r="5124" ht="15.75" spans="1:1">
      <c r="A5124" s="3" t="s">
        <v>21176</v>
      </c>
    </row>
    <row r="5125" ht="15.75" spans="1:1">
      <c r="A5125" s="3" t="s">
        <v>21180</v>
      </c>
    </row>
    <row r="5126" ht="15.75" spans="1:1">
      <c r="A5126" s="3" t="s">
        <v>21184</v>
      </c>
    </row>
    <row r="5127" ht="15.75" spans="1:1">
      <c r="A5127" s="3" t="s">
        <v>21188</v>
      </c>
    </row>
    <row r="5128" ht="15.75" spans="1:1">
      <c r="A5128" s="3" t="s">
        <v>21192</v>
      </c>
    </row>
    <row r="5129" ht="15.75" spans="1:1">
      <c r="A5129" s="3" t="s">
        <v>21196</v>
      </c>
    </row>
    <row r="5130" ht="15.75" spans="1:1">
      <c r="A5130" s="3" t="s">
        <v>21200</v>
      </c>
    </row>
    <row r="5131" ht="15.75" spans="1:1">
      <c r="A5131" s="3" t="s">
        <v>21204</v>
      </c>
    </row>
    <row r="5132" ht="15.75" spans="1:1">
      <c r="A5132" s="3" t="s">
        <v>21208</v>
      </c>
    </row>
    <row r="5133" ht="15.75" spans="1:1">
      <c r="A5133" s="3" t="s">
        <v>21212</v>
      </c>
    </row>
    <row r="5134" ht="15.75" spans="1:1">
      <c r="A5134" s="3" t="s">
        <v>21216</v>
      </c>
    </row>
    <row r="5135" ht="15.75" spans="1:1">
      <c r="A5135" s="3" t="s">
        <v>21220</v>
      </c>
    </row>
    <row r="5136" ht="15.75" spans="1:1">
      <c r="A5136" s="3" t="s">
        <v>21224</v>
      </c>
    </row>
    <row r="5137" ht="15.75" spans="1:1">
      <c r="A5137" s="3" t="s">
        <v>21228</v>
      </c>
    </row>
    <row r="5138" ht="15.75" spans="1:1">
      <c r="A5138" s="3" t="s">
        <v>21232</v>
      </c>
    </row>
    <row r="5139" ht="15.75" spans="1:1">
      <c r="A5139" s="3" t="s">
        <v>21236</v>
      </c>
    </row>
    <row r="5140" ht="15.75" spans="1:1">
      <c r="A5140" s="3" t="s">
        <v>21240</v>
      </c>
    </row>
    <row r="5141" ht="15.75" spans="1:1">
      <c r="A5141" s="3" t="s">
        <v>21244</v>
      </c>
    </row>
    <row r="5142" ht="15.75" spans="1:1">
      <c r="A5142" s="3" t="s">
        <v>21248</v>
      </c>
    </row>
    <row r="5143" ht="15.75" spans="1:1">
      <c r="A5143" s="3" t="s">
        <v>21252</v>
      </c>
    </row>
    <row r="5144" ht="15.75" spans="1:1">
      <c r="A5144" s="3" t="s">
        <v>21256</v>
      </c>
    </row>
    <row r="5145" ht="15.75" spans="1:1">
      <c r="A5145" s="3" t="s">
        <v>21260</v>
      </c>
    </row>
    <row r="5146" ht="15.75" spans="1:1">
      <c r="A5146" s="3" t="s">
        <v>21264</v>
      </c>
    </row>
    <row r="5147" ht="15.75" spans="1:1">
      <c r="A5147" s="3" t="s">
        <v>21268</v>
      </c>
    </row>
    <row r="5148" ht="15.75" spans="1:1">
      <c r="A5148" s="3" t="s">
        <v>21272</v>
      </c>
    </row>
    <row r="5149" ht="15.75" spans="1:1">
      <c r="A5149" s="3" t="s">
        <v>21276</v>
      </c>
    </row>
    <row r="5150" ht="15.75" spans="1:1">
      <c r="A5150" s="3" t="s">
        <v>21280</v>
      </c>
    </row>
    <row r="5151" ht="15.75" spans="1:1">
      <c r="A5151" s="3" t="s">
        <v>21284</v>
      </c>
    </row>
    <row r="5152" ht="15.75" spans="1:1">
      <c r="A5152" s="3" t="s">
        <v>21288</v>
      </c>
    </row>
    <row r="5153" ht="15.75" spans="1:1">
      <c r="A5153" s="3" t="s">
        <v>21292</v>
      </c>
    </row>
    <row r="5154" ht="15.75" spans="1:1">
      <c r="A5154" s="3" t="s">
        <v>21296</v>
      </c>
    </row>
    <row r="5155" ht="15.75" spans="1:1">
      <c r="A5155" s="3" t="s">
        <v>21300</v>
      </c>
    </row>
    <row r="5156" ht="15.75" spans="1:1">
      <c r="A5156" s="3" t="s">
        <v>21304</v>
      </c>
    </row>
    <row r="5157" ht="15.75" spans="1:1">
      <c r="A5157" s="3" t="s">
        <v>21308</v>
      </c>
    </row>
    <row r="5158" ht="15.75" spans="1:1">
      <c r="A5158" s="3" t="s">
        <v>21312</v>
      </c>
    </row>
    <row r="5159" ht="15.75" spans="1:1">
      <c r="A5159" s="3" t="s">
        <v>21316</v>
      </c>
    </row>
    <row r="5160" ht="15.75" spans="1:1">
      <c r="A5160" s="3" t="s">
        <v>21320</v>
      </c>
    </row>
    <row r="5161" ht="15.75" spans="1:1">
      <c r="A5161" s="3" t="s">
        <v>21324</v>
      </c>
    </row>
    <row r="5162" ht="15.75" spans="1:1">
      <c r="A5162" s="3" t="s">
        <v>21328</v>
      </c>
    </row>
    <row r="5163" ht="15.75" spans="1:1">
      <c r="A5163" s="3" t="s">
        <v>21332</v>
      </c>
    </row>
    <row r="5164" ht="15.75" spans="1:1">
      <c r="A5164" s="3" t="s">
        <v>21336</v>
      </c>
    </row>
    <row r="5165" ht="15.75" spans="1:1">
      <c r="A5165" s="3" t="s">
        <v>21340</v>
      </c>
    </row>
    <row r="5166" ht="15.75" spans="1:1">
      <c r="A5166" s="3" t="s">
        <v>21344</v>
      </c>
    </row>
    <row r="5167" ht="15.75" spans="1:1">
      <c r="A5167" s="3" t="s">
        <v>21348</v>
      </c>
    </row>
    <row r="5168" ht="15.75" spans="1:1">
      <c r="A5168" s="3" t="s">
        <v>21352</v>
      </c>
    </row>
    <row r="5169" ht="15.75" spans="1:1">
      <c r="A5169" s="3" t="s">
        <v>21356</v>
      </c>
    </row>
    <row r="5170" ht="15.75" spans="1:1">
      <c r="A5170" s="3" t="s">
        <v>21360</v>
      </c>
    </row>
    <row r="5171" ht="15.75" spans="1:1">
      <c r="A5171" s="3" t="s">
        <v>21364</v>
      </c>
    </row>
    <row r="5172" ht="15.75" spans="1:1">
      <c r="A5172" s="3" t="s">
        <v>21368</v>
      </c>
    </row>
    <row r="5173" ht="15.75" spans="1:1">
      <c r="A5173" s="3" t="s">
        <v>21372</v>
      </c>
    </row>
    <row r="5174" ht="15.75" spans="1:1">
      <c r="A5174" s="3" t="s">
        <v>21376</v>
      </c>
    </row>
    <row r="5175" ht="15.75" spans="1:1">
      <c r="A5175" s="3" t="s">
        <v>21380</v>
      </c>
    </row>
    <row r="5176" ht="15.75" spans="1:1">
      <c r="A5176" s="3" t="s">
        <v>21384</v>
      </c>
    </row>
    <row r="5177" ht="15.75" spans="1:1">
      <c r="A5177" s="3" t="s">
        <v>21388</v>
      </c>
    </row>
    <row r="5178" ht="15.75" spans="1:1">
      <c r="A5178" s="3" t="s">
        <v>21392</v>
      </c>
    </row>
    <row r="5179" ht="15.75" spans="1:1">
      <c r="A5179" s="3" t="s">
        <v>21396</v>
      </c>
    </row>
    <row r="5180" ht="15.75" spans="1:1">
      <c r="A5180" s="3" t="s">
        <v>21400</v>
      </c>
    </row>
    <row r="5181" ht="15.75" spans="1:1">
      <c r="A5181" s="3" t="s">
        <v>21404</v>
      </c>
    </row>
    <row r="5182" ht="15.75" spans="1:1">
      <c r="A5182" s="3" t="s">
        <v>21408</v>
      </c>
    </row>
    <row r="5183" ht="15.75" spans="1:1">
      <c r="A5183" s="3" t="s">
        <v>21412</v>
      </c>
    </row>
    <row r="5184" ht="15.75" spans="1:1">
      <c r="A5184" s="3" t="s">
        <v>21416</v>
      </c>
    </row>
    <row r="5185" ht="15.75" spans="1:1">
      <c r="A5185" s="3" t="s">
        <v>21420</v>
      </c>
    </row>
    <row r="5186" ht="15.75" spans="1:1">
      <c r="A5186" s="3" t="s">
        <v>21424</v>
      </c>
    </row>
    <row r="5187" ht="15.75" spans="1:1">
      <c r="A5187" s="3" t="s">
        <v>21428</v>
      </c>
    </row>
    <row r="5188" ht="15.75" spans="1:1">
      <c r="A5188" s="3" t="s">
        <v>21432</v>
      </c>
    </row>
    <row r="5189" ht="15.75" spans="1:1">
      <c r="A5189" s="3" t="s">
        <v>21436</v>
      </c>
    </row>
    <row r="5190" ht="15.75" spans="1:1">
      <c r="A5190" s="3" t="s">
        <v>21440</v>
      </c>
    </row>
    <row r="5191" ht="15.75" spans="1:1">
      <c r="A5191" s="3" t="s">
        <v>21444</v>
      </c>
    </row>
    <row r="5192" ht="15.75" spans="1:1">
      <c r="A5192" s="3" t="s">
        <v>21448</v>
      </c>
    </row>
    <row r="5193" ht="15.75" spans="1:1">
      <c r="A5193" s="3" t="s">
        <v>21452</v>
      </c>
    </row>
    <row r="5194" ht="15.75" spans="1:1">
      <c r="A5194" s="3" t="s">
        <v>21456</v>
      </c>
    </row>
    <row r="5195" ht="15.75" spans="1:1">
      <c r="A5195" s="3" t="s">
        <v>21460</v>
      </c>
    </row>
    <row r="5196" ht="15.75" spans="1:1">
      <c r="A5196" s="3" t="s">
        <v>21464</v>
      </c>
    </row>
    <row r="5197" ht="15.75" spans="1:1">
      <c r="A5197" s="3" t="s">
        <v>21468</v>
      </c>
    </row>
    <row r="5198" ht="15.75" spans="1:1">
      <c r="A5198" s="3" t="s">
        <v>21472</v>
      </c>
    </row>
    <row r="5199" ht="15.75" spans="1:1">
      <c r="A5199" s="3" t="s">
        <v>21476</v>
      </c>
    </row>
    <row r="5200" ht="15.75" spans="1:1">
      <c r="A5200" s="3" t="s">
        <v>21480</v>
      </c>
    </row>
    <row r="5201" ht="15.75" spans="1:1">
      <c r="A5201" s="3" t="s">
        <v>21484</v>
      </c>
    </row>
    <row r="5202" ht="15.75" spans="1:1">
      <c r="A5202" s="3" t="s">
        <v>21488</v>
      </c>
    </row>
    <row r="5203" ht="15.75" spans="1:1">
      <c r="A5203" s="3" t="s">
        <v>21492</v>
      </c>
    </row>
    <row r="5204" ht="15.75" spans="1:1">
      <c r="A5204" s="3" t="s">
        <v>21496</v>
      </c>
    </row>
    <row r="5205" ht="15.75" spans="1:1">
      <c r="A5205" s="3" t="s">
        <v>21500</v>
      </c>
    </row>
    <row r="5206" ht="15.75" spans="1:1">
      <c r="A5206" s="3" t="s">
        <v>21504</v>
      </c>
    </row>
    <row r="5207" ht="15.75" spans="1:1">
      <c r="A5207" s="3" t="s">
        <v>21508</v>
      </c>
    </row>
    <row r="5208" ht="15.75" spans="1:1">
      <c r="A5208" s="3" t="s">
        <v>21512</v>
      </c>
    </row>
    <row r="5209" ht="15.75" spans="1:1">
      <c r="A5209" s="3" t="s">
        <v>21516</v>
      </c>
    </row>
    <row r="5210" ht="15.75" spans="1:1">
      <c r="A5210" s="3" t="s">
        <v>21520</v>
      </c>
    </row>
    <row r="5211" ht="15.75" spans="1:1">
      <c r="A5211" s="3" t="s">
        <v>451</v>
      </c>
    </row>
    <row r="5212" ht="15.75" spans="1:1">
      <c r="A5212" s="3" t="s">
        <v>21527</v>
      </c>
    </row>
    <row r="5213" ht="15.75" spans="1:1">
      <c r="A5213" s="3" t="s">
        <v>21531</v>
      </c>
    </row>
    <row r="5214" ht="15.75" spans="1:1">
      <c r="A5214" s="3" t="s">
        <v>21535</v>
      </c>
    </row>
    <row r="5215" ht="15.75" spans="1:1">
      <c r="A5215" s="3" t="s">
        <v>21539</v>
      </c>
    </row>
    <row r="5216" ht="15.75" spans="1:1">
      <c r="A5216" s="3" t="s">
        <v>21543</v>
      </c>
    </row>
    <row r="5217" ht="15.75" spans="1:1">
      <c r="A5217" s="3" t="s">
        <v>21547</v>
      </c>
    </row>
    <row r="5218" ht="15.75" spans="1:1">
      <c r="A5218" s="3" t="s">
        <v>21551</v>
      </c>
    </row>
    <row r="5219" ht="15.75" spans="1:1">
      <c r="A5219" s="3" t="s">
        <v>21555</v>
      </c>
    </row>
    <row r="5220" ht="15.75" spans="1:1">
      <c r="A5220" s="3" t="s">
        <v>21559</v>
      </c>
    </row>
    <row r="5221" ht="15.75" spans="1:1">
      <c r="A5221" s="3" t="s">
        <v>21563</v>
      </c>
    </row>
    <row r="5222" ht="15.75" spans="1:1">
      <c r="A5222" s="3" t="s">
        <v>21567</v>
      </c>
    </row>
    <row r="5223" ht="15.75" spans="1:1">
      <c r="A5223" s="3" t="s">
        <v>21571</v>
      </c>
    </row>
    <row r="5224" ht="15.75" spans="1:1">
      <c r="A5224" s="3" t="s">
        <v>21575</v>
      </c>
    </row>
    <row r="5225" ht="15.75" spans="1:1">
      <c r="A5225" s="3" t="s">
        <v>21579</v>
      </c>
    </row>
    <row r="5226" ht="15.75" spans="1:1">
      <c r="A5226" s="3" t="s">
        <v>21583</v>
      </c>
    </row>
    <row r="5227" ht="15.75" spans="1:1">
      <c r="A5227" s="3" t="s">
        <v>21587</v>
      </c>
    </row>
    <row r="5228" ht="15.75" spans="1:1">
      <c r="A5228" s="3" t="s">
        <v>21591</v>
      </c>
    </row>
    <row r="5229" ht="15.75" spans="1:1">
      <c r="A5229" s="3" t="s">
        <v>21595</v>
      </c>
    </row>
    <row r="5230" ht="15.75" spans="1:1">
      <c r="A5230" s="3" t="s">
        <v>21599</v>
      </c>
    </row>
    <row r="5231" ht="15.75" spans="1:1">
      <c r="A5231" s="3" t="s">
        <v>21603</v>
      </c>
    </row>
    <row r="5232" ht="15.75" spans="1:1">
      <c r="A5232" s="3" t="s">
        <v>21607</v>
      </c>
    </row>
    <row r="5233" ht="15.75" spans="1:1">
      <c r="A5233" s="3" t="s">
        <v>21611</v>
      </c>
    </row>
    <row r="5234" ht="15.75" spans="1:1">
      <c r="A5234" s="3" t="s">
        <v>21615</v>
      </c>
    </row>
    <row r="5235" ht="15.75" spans="1:1">
      <c r="A5235" s="3" t="s">
        <v>21619</v>
      </c>
    </row>
    <row r="5236" ht="15.75" spans="1:1">
      <c r="A5236" s="3" t="s">
        <v>21623</v>
      </c>
    </row>
    <row r="5237" ht="15.75" spans="1:1">
      <c r="A5237" s="3" t="s">
        <v>21627</v>
      </c>
    </row>
    <row r="5238" ht="15.75" spans="1:1">
      <c r="A5238" s="3" t="s">
        <v>21631</v>
      </c>
    </row>
    <row r="5239" ht="15.75" spans="1:1">
      <c r="A5239" s="3" t="s">
        <v>21635</v>
      </c>
    </row>
    <row r="5240" ht="15.75" spans="1:1">
      <c r="A5240" s="3" t="s">
        <v>21639</v>
      </c>
    </row>
    <row r="5241" ht="15.75" spans="1:1">
      <c r="A5241" s="3" t="s">
        <v>21643</v>
      </c>
    </row>
    <row r="5242" ht="15.75" spans="1:1">
      <c r="A5242" s="3" t="s">
        <v>21647</v>
      </c>
    </row>
    <row r="5243" ht="15.75" spans="1:1">
      <c r="A5243" s="3" t="s">
        <v>21651</v>
      </c>
    </row>
    <row r="5244" ht="15.75" spans="1:1">
      <c r="A5244" s="3" t="s">
        <v>21655</v>
      </c>
    </row>
    <row r="5245" ht="15.75" spans="1:1">
      <c r="A5245" s="3" t="s">
        <v>21659</v>
      </c>
    </row>
    <row r="5246" ht="15.75" spans="1:1">
      <c r="A5246" s="3" t="s">
        <v>21663</v>
      </c>
    </row>
    <row r="5247" ht="15.75" spans="1:1">
      <c r="A5247" s="3" t="s">
        <v>21667</v>
      </c>
    </row>
    <row r="5248" ht="15.75" spans="1:1">
      <c r="A5248" s="3" t="s">
        <v>21671</v>
      </c>
    </row>
    <row r="5249" ht="15.75" spans="1:1">
      <c r="A5249" s="3" t="s">
        <v>21675</v>
      </c>
    </row>
    <row r="5250" ht="15.75" spans="1:1">
      <c r="A5250" s="3" t="s">
        <v>21679</v>
      </c>
    </row>
    <row r="5251" ht="15.75" spans="1:1">
      <c r="A5251" s="3" t="s">
        <v>21683</v>
      </c>
    </row>
    <row r="5252" ht="15.75" spans="1:1">
      <c r="A5252" s="3" t="s">
        <v>21687</v>
      </c>
    </row>
    <row r="5253" ht="15.75" spans="1:1">
      <c r="A5253" s="3" t="s">
        <v>21691</v>
      </c>
    </row>
    <row r="5254" ht="15.75" spans="1:1">
      <c r="A5254" s="3" t="s">
        <v>21695</v>
      </c>
    </row>
    <row r="5255" ht="15.75" spans="1:1">
      <c r="A5255" s="3" t="s">
        <v>21699</v>
      </c>
    </row>
    <row r="5256" ht="15.75" spans="1:1">
      <c r="A5256" s="3" t="s">
        <v>21703</v>
      </c>
    </row>
    <row r="5257" ht="15.75" spans="1:1">
      <c r="A5257" s="3" t="s">
        <v>21707</v>
      </c>
    </row>
    <row r="5258" ht="15.75" spans="1:1">
      <c r="A5258" s="3" t="s">
        <v>21711</v>
      </c>
    </row>
    <row r="5259" ht="15.75" spans="1:1">
      <c r="A5259" s="3" t="s">
        <v>21715</v>
      </c>
    </row>
    <row r="5260" ht="15.75" spans="1:1">
      <c r="A5260" s="3" t="s">
        <v>21719</v>
      </c>
    </row>
    <row r="5261" ht="15.75" spans="1:1">
      <c r="A5261" s="3" t="s">
        <v>21723</v>
      </c>
    </row>
    <row r="5262" ht="15.75" spans="1:1">
      <c r="A5262" s="3" t="s">
        <v>21727</v>
      </c>
    </row>
    <row r="5263" ht="15.75" spans="1:1">
      <c r="A5263" s="3" t="s">
        <v>21731</v>
      </c>
    </row>
    <row r="5264" ht="15.75" spans="1:1">
      <c r="A5264" s="3" t="s">
        <v>21735</v>
      </c>
    </row>
    <row r="5265" ht="15.75" spans="1:1">
      <c r="A5265" s="3" t="s">
        <v>21739</v>
      </c>
    </row>
    <row r="5266" ht="15.75" spans="1:1">
      <c r="A5266" s="3" t="s">
        <v>21743</v>
      </c>
    </row>
    <row r="5267" ht="15.75" spans="1:1">
      <c r="A5267" s="3" t="s">
        <v>21747</v>
      </c>
    </row>
    <row r="5268" ht="15.75" spans="1:1">
      <c r="A5268" s="3" t="s">
        <v>21751</v>
      </c>
    </row>
    <row r="5269" ht="15.75" spans="1:1">
      <c r="A5269" s="3" t="s">
        <v>21755</v>
      </c>
    </row>
    <row r="5270" ht="15.75" spans="1:1">
      <c r="A5270" s="3" t="s">
        <v>21759</v>
      </c>
    </row>
    <row r="5271" ht="15.75" spans="1:1">
      <c r="A5271" s="3" t="s">
        <v>21763</v>
      </c>
    </row>
    <row r="5272" ht="15.75" spans="1:1">
      <c r="A5272" s="3" t="s">
        <v>21767</v>
      </c>
    </row>
    <row r="5273" ht="15.75" spans="1:1">
      <c r="A5273" s="3" t="s">
        <v>21771</v>
      </c>
    </row>
    <row r="5274" ht="15.75" spans="1:1">
      <c r="A5274" s="3" t="s">
        <v>21775</v>
      </c>
    </row>
    <row r="5275" ht="15.75" spans="1:1">
      <c r="A5275" s="3" t="s">
        <v>21779</v>
      </c>
    </row>
    <row r="5276" ht="15.75" spans="1:1">
      <c r="A5276" s="3" t="s">
        <v>21783</v>
      </c>
    </row>
    <row r="5277" ht="15.75" spans="1:1">
      <c r="A5277" s="3" t="s">
        <v>21787</v>
      </c>
    </row>
    <row r="5278" ht="15.75" spans="1:1">
      <c r="A5278" s="3" t="s">
        <v>21791</v>
      </c>
    </row>
    <row r="5279" ht="15.75" spans="1:1">
      <c r="A5279" s="3" t="s">
        <v>21795</v>
      </c>
    </row>
    <row r="5280" ht="15.75" spans="1:1">
      <c r="A5280" s="3" t="s">
        <v>21799</v>
      </c>
    </row>
    <row r="5281" ht="15.75" spans="1:1">
      <c r="A5281" s="3" t="s">
        <v>21803</v>
      </c>
    </row>
    <row r="5282" ht="15.75" spans="1:1">
      <c r="A5282" s="3" t="s">
        <v>21807</v>
      </c>
    </row>
    <row r="5283" ht="15.75" spans="1:1">
      <c r="A5283" s="3" t="s">
        <v>21811</v>
      </c>
    </row>
    <row r="5284" ht="15.75" spans="1:1">
      <c r="A5284" s="3" t="s">
        <v>21815</v>
      </c>
    </row>
    <row r="5285" ht="15.75" spans="1:1">
      <c r="A5285" s="3" t="s">
        <v>21819</v>
      </c>
    </row>
    <row r="5286" ht="15.75" spans="1:1">
      <c r="A5286" s="3" t="s">
        <v>21823</v>
      </c>
    </row>
    <row r="5287" ht="15.75" spans="1:1">
      <c r="A5287" s="3" t="s">
        <v>21827</v>
      </c>
    </row>
    <row r="5288" ht="15.75" spans="1:1">
      <c r="A5288" s="3" t="s">
        <v>21831</v>
      </c>
    </row>
    <row r="5289" ht="15.75" spans="1:1">
      <c r="A5289" s="3" t="s">
        <v>21835</v>
      </c>
    </row>
    <row r="5290" ht="15.75" spans="1:1">
      <c r="A5290" s="3" t="s">
        <v>352</v>
      </c>
    </row>
    <row r="5291" ht="15.75" spans="1:1">
      <c r="A5291" s="3" t="s">
        <v>21842</v>
      </c>
    </row>
    <row r="5292" ht="15.75" spans="1:1">
      <c r="A5292" s="3" t="s">
        <v>21846</v>
      </c>
    </row>
    <row r="5293" ht="15.75" spans="1:1">
      <c r="A5293" s="3" t="s">
        <v>21850</v>
      </c>
    </row>
    <row r="5294" ht="15.75" spans="1:1">
      <c r="A5294" s="3" t="s">
        <v>21854</v>
      </c>
    </row>
    <row r="5295" ht="15.75" spans="1:1">
      <c r="A5295" s="3" t="s">
        <v>21858</v>
      </c>
    </row>
    <row r="5296" ht="15.75" spans="1:1">
      <c r="A5296" s="3" t="s">
        <v>21862</v>
      </c>
    </row>
    <row r="5297" ht="15.75" spans="1:1">
      <c r="A5297" s="3" t="s">
        <v>21866</v>
      </c>
    </row>
    <row r="5298" ht="15.75" spans="1:1">
      <c r="A5298" s="3" t="s">
        <v>21870</v>
      </c>
    </row>
    <row r="5299" ht="15.75" spans="1:1">
      <c r="A5299" s="3" t="s">
        <v>21874</v>
      </c>
    </row>
    <row r="5300" ht="15.75" spans="1:1">
      <c r="A5300" s="3" t="s">
        <v>21878</v>
      </c>
    </row>
    <row r="5301" ht="15.75" spans="1:1">
      <c r="A5301" s="3" t="s">
        <v>21882</v>
      </c>
    </row>
    <row r="5302" ht="15.75" spans="1:1">
      <c r="A5302" s="3" t="s">
        <v>21886</v>
      </c>
    </row>
    <row r="5303" ht="15.75" spans="1:1">
      <c r="A5303" s="3" t="s">
        <v>21890</v>
      </c>
    </row>
    <row r="5304" ht="15.75" spans="1:1">
      <c r="A5304" s="3" t="s">
        <v>21894</v>
      </c>
    </row>
    <row r="5305" ht="15.75" spans="1:1">
      <c r="A5305" s="3" t="s">
        <v>21898</v>
      </c>
    </row>
    <row r="5306" ht="15.75" spans="1:1">
      <c r="A5306" s="3" t="s">
        <v>21902</v>
      </c>
    </row>
    <row r="5307" ht="15.75" spans="1:1">
      <c r="A5307" s="3" t="s">
        <v>21906</v>
      </c>
    </row>
    <row r="5308" ht="15.75" spans="1:1">
      <c r="A5308" s="3" t="s">
        <v>21910</v>
      </c>
    </row>
    <row r="5309" ht="15.75" spans="1:1">
      <c r="A5309" s="3" t="s">
        <v>21914</v>
      </c>
    </row>
    <row r="5310" ht="15.75" spans="1:1">
      <c r="A5310" s="3" t="s">
        <v>21918</v>
      </c>
    </row>
    <row r="5311" ht="15.75" spans="1:1">
      <c r="A5311" s="3" t="s">
        <v>21922</v>
      </c>
    </row>
    <row r="5312" ht="15.75" spans="1:1">
      <c r="A5312" s="3" t="s">
        <v>21926</v>
      </c>
    </row>
    <row r="5313" ht="15.75" spans="1:1">
      <c r="A5313" s="3" t="s">
        <v>21930</v>
      </c>
    </row>
    <row r="5314" ht="15.75" spans="1:1">
      <c r="A5314" s="3" t="s">
        <v>21934</v>
      </c>
    </row>
    <row r="5315" ht="15.75" spans="1:1">
      <c r="A5315" s="3" t="s">
        <v>21938</v>
      </c>
    </row>
    <row r="5316" ht="15.75" spans="1:1">
      <c r="A5316" s="3" t="s">
        <v>21942</v>
      </c>
    </row>
    <row r="5317" ht="15.75" spans="1:1">
      <c r="A5317" s="3" t="s">
        <v>21946</v>
      </c>
    </row>
    <row r="5318" ht="15.75" spans="1:1">
      <c r="A5318" s="3" t="s">
        <v>21950</v>
      </c>
    </row>
    <row r="5319" ht="15.75" spans="1:1">
      <c r="A5319" s="3" t="s">
        <v>21954</v>
      </c>
    </row>
    <row r="5320" ht="15.75" spans="1:1">
      <c r="A5320" s="3" t="s">
        <v>21958</v>
      </c>
    </row>
    <row r="5321" ht="15.75" spans="1:1">
      <c r="A5321" s="3" t="s">
        <v>21962</v>
      </c>
    </row>
    <row r="5322" ht="15.75" spans="1:1">
      <c r="A5322" s="3" t="s">
        <v>21966</v>
      </c>
    </row>
    <row r="5323" ht="15.75" spans="1:1">
      <c r="A5323" s="3" t="s">
        <v>21970</v>
      </c>
    </row>
    <row r="5324" ht="15.75" spans="1:1">
      <c r="A5324" s="3" t="s">
        <v>21974</v>
      </c>
    </row>
    <row r="5325" ht="15.75" spans="1:1">
      <c r="A5325" s="3" t="s">
        <v>21978</v>
      </c>
    </row>
    <row r="5326" ht="15.75" spans="1:1">
      <c r="A5326" s="3" t="s">
        <v>21982</v>
      </c>
    </row>
    <row r="5327" ht="15.75" spans="1:1">
      <c r="A5327" s="3" t="s">
        <v>21986</v>
      </c>
    </row>
    <row r="5328" ht="15.75" spans="1:1">
      <c r="A5328" s="3" t="s">
        <v>21990</v>
      </c>
    </row>
    <row r="5329" ht="15.75" spans="1:1">
      <c r="A5329" s="3" t="s">
        <v>21994</v>
      </c>
    </row>
    <row r="5330" ht="15.75" spans="1:1">
      <c r="A5330" s="3" t="s">
        <v>21998</v>
      </c>
    </row>
    <row r="5331" ht="15.75" spans="1:1">
      <c r="A5331" s="3" t="s">
        <v>22002</v>
      </c>
    </row>
    <row r="5332" ht="15.75" spans="1:1">
      <c r="A5332" s="3" t="s">
        <v>22006</v>
      </c>
    </row>
    <row r="5333" ht="15.75" spans="1:1">
      <c r="A5333" s="3" t="s">
        <v>22010</v>
      </c>
    </row>
    <row r="5334" ht="15.75" spans="1:1">
      <c r="A5334" s="3" t="s">
        <v>22014</v>
      </c>
    </row>
    <row r="5335" ht="15.75" spans="1:1">
      <c r="A5335" s="3" t="s">
        <v>22018</v>
      </c>
    </row>
    <row r="5336" ht="15.75" spans="1:1">
      <c r="A5336" s="3" t="s">
        <v>22022</v>
      </c>
    </row>
    <row r="5337" ht="15.75" spans="1:1">
      <c r="A5337" s="3" t="s">
        <v>22026</v>
      </c>
    </row>
    <row r="5338" ht="15.75" spans="1:1">
      <c r="A5338" s="3" t="s">
        <v>22030</v>
      </c>
    </row>
    <row r="5339" ht="15.75" spans="1:1">
      <c r="A5339" s="3" t="s">
        <v>22034</v>
      </c>
    </row>
    <row r="5340" ht="15.75" spans="1:1">
      <c r="A5340" s="3" t="s">
        <v>22038</v>
      </c>
    </row>
    <row r="5341" ht="15.75" spans="1:1">
      <c r="A5341" s="3" t="s">
        <v>22042</v>
      </c>
    </row>
    <row r="5342" ht="15.75" spans="1:1">
      <c r="A5342" s="3" t="s">
        <v>22046</v>
      </c>
    </row>
    <row r="5343" ht="15.75" spans="1:1">
      <c r="A5343" s="3" t="s">
        <v>22050</v>
      </c>
    </row>
    <row r="5344" ht="15.75" spans="1:1">
      <c r="A5344" s="3" t="s">
        <v>22054</v>
      </c>
    </row>
    <row r="5345" ht="15.75" spans="1:1">
      <c r="A5345" s="3" t="s">
        <v>22058</v>
      </c>
    </row>
    <row r="5346" ht="15.75" spans="1:1">
      <c r="A5346" s="3" t="s">
        <v>22062</v>
      </c>
    </row>
    <row r="5347" ht="15.75" spans="1:1">
      <c r="A5347" s="3" t="s">
        <v>22066</v>
      </c>
    </row>
    <row r="5348" ht="15.75" spans="1:1">
      <c r="A5348" s="3" t="s">
        <v>22070</v>
      </c>
    </row>
    <row r="5349" ht="15.75" spans="1:1">
      <c r="A5349" s="3" t="s">
        <v>22074</v>
      </c>
    </row>
    <row r="5350" ht="15.75" spans="1:1">
      <c r="A5350" s="3" t="s">
        <v>430</v>
      </c>
    </row>
    <row r="5351" ht="15.75" spans="1:1">
      <c r="A5351" s="3" t="s">
        <v>22081</v>
      </c>
    </row>
    <row r="5352" ht="15.75" spans="1:1">
      <c r="A5352" s="3" t="s">
        <v>22085</v>
      </c>
    </row>
    <row r="5353" ht="15.75" spans="1:1">
      <c r="A5353" s="3" t="s">
        <v>22089</v>
      </c>
    </row>
    <row r="5354" ht="15.75" spans="1:1">
      <c r="A5354" s="3" t="s">
        <v>22093</v>
      </c>
    </row>
    <row r="5355" ht="15.75" spans="1:1">
      <c r="A5355" s="3" t="s">
        <v>22097</v>
      </c>
    </row>
    <row r="5356" ht="15.75" spans="1:1">
      <c r="A5356" s="3" t="s">
        <v>22101</v>
      </c>
    </row>
    <row r="5357" ht="15.75" spans="1:1">
      <c r="A5357" s="3" t="s">
        <v>22105</v>
      </c>
    </row>
    <row r="5358" ht="15.75" spans="1:1">
      <c r="A5358" s="3" t="s">
        <v>22109</v>
      </c>
    </row>
    <row r="5359" ht="15.75" spans="1:1">
      <c r="A5359" s="3" t="s">
        <v>22113</v>
      </c>
    </row>
    <row r="5360" ht="15.75" spans="1:1">
      <c r="A5360" s="3" t="s">
        <v>22117</v>
      </c>
    </row>
    <row r="5361" ht="15.75" spans="1:1">
      <c r="A5361" s="3" t="s">
        <v>22121</v>
      </c>
    </row>
    <row r="5362" ht="15.75" spans="1:1">
      <c r="A5362" s="3" t="s">
        <v>22125</v>
      </c>
    </row>
    <row r="5363" ht="15.75" spans="1:1">
      <c r="A5363" s="3" t="s">
        <v>22129</v>
      </c>
    </row>
    <row r="5364" ht="15.75" spans="1:1">
      <c r="A5364" s="3" t="s">
        <v>22133</v>
      </c>
    </row>
    <row r="5365" ht="15.75" spans="1:1">
      <c r="A5365" s="3" t="s">
        <v>22137</v>
      </c>
    </row>
    <row r="5366" ht="15.75" spans="1:1">
      <c r="A5366" s="3" t="s">
        <v>22141</v>
      </c>
    </row>
    <row r="5367" ht="15.75" spans="1:1">
      <c r="A5367" s="3" t="s">
        <v>22145</v>
      </c>
    </row>
    <row r="5368" ht="15.75" spans="1:1">
      <c r="A5368" s="3" t="s">
        <v>22149</v>
      </c>
    </row>
    <row r="5369" ht="15.75" spans="1:1">
      <c r="A5369" s="3" t="s">
        <v>22153</v>
      </c>
    </row>
    <row r="5370" ht="15.75" spans="1:1">
      <c r="A5370" s="3" t="s">
        <v>22157</v>
      </c>
    </row>
    <row r="5371" ht="15.75" spans="1:1">
      <c r="A5371" s="3" t="s">
        <v>22161</v>
      </c>
    </row>
    <row r="5372" ht="15.75" spans="1:1">
      <c r="A5372" s="3" t="s">
        <v>22165</v>
      </c>
    </row>
    <row r="5373" ht="15.75" spans="1:1">
      <c r="A5373" s="3" t="s">
        <v>22169</v>
      </c>
    </row>
    <row r="5374" ht="15.75" spans="1:1">
      <c r="A5374" s="3" t="s">
        <v>22173</v>
      </c>
    </row>
    <row r="5375" ht="15.75" spans="1:1">
      <c r="A5375" s="3" t="s">
        <v>22177</v>
      </c>
    </row>
    <row r="5376" ht="15.75" spans="1:1">
      <c r="A5376" s="3" t="s">
        <v>22181</v>
      </c>
    </row>
    <row r="5377" ht="15.75" spans="1:1">
      <c r="A5377" s="3" t="s">
        <v>22185</v>
      </c>
    </row>
    <row r="5378" ht="15.75" spans="1:1">
      <c r="A5378" s="3" t="s">
        <v>22189</v>
      </c>
    </row>
    <row r="5379" ht="15.75" spans="1:1">
      <c r="A5379" s="3" t="s">
        <v>22193</v>
      </c>
    </row>
    <row r="5380" ht="15.75" spans="1:1">
      <c r="A5380" s="3" t="s">
        <v>22197</v>
      </c>
    </row>
    <row r="5381" ht="15.75" spans="1:1">
      <c r="A5381" s="3" t="s">
        <v>22201</v>
      </c>
    </row>
    <row r="5382" ht="15.75" spans="1:1">
      <c r="A5382" s="3" t="s">
        <v>22205</v>
      </c>
    </row>
    <row r="5383" ht="15.75" spans="1:1">
      <c r="A5383" s="3" t="s">
        <v>22209</v>
      </c>
    </row>
    <row r="5384" ht="15.75" spans="1:1">
      <c r="A5384" s="3" t="s">
        <v>22213</v>
      </c>
    </row>
    <row r="5385" ht="15.75" spans="1:1">
      <c r="A5385" s="3" t="s">
        <v>22217</v>
      </c>
    </row>
    <row r="5386" ht="15.75" spans="1:1">
      <c r="A5386" s="3" t="s">
        <v>22221</v>
      </c>
    </row>
    <row r="5387" ht="15.75" spans="1:1">
      <c r="A5387" s="3" t="s">
        <v>22225</v>
      </c>
    </row>
    <row r="5388" ht="15.75" spans="1:1">
      <c r="A5388" s="3" t="s">
        <v>22229</v>
      </c>
    </row>
    <row r="5389" ht="15.75" spans="1:1">
      <c r="A5389" s="3" t="s">
        <v>22233</v>
      </c>
    </row>
    <row r="5390" ht="15.75" spans="1:1">
      <c r="A5390" s="3" t="s">
        <v>22237</v>
      </c>
    </row>
    <row r="5391" ht="15.75" spans="1:1">
      <c r="A5391" s="3" t="s">
        <v>22241</v>
      </c>
    </row>
    <row r="5392" ht="15.75" spans="1:1">
      <c r="A5392" s="3" t="s">
        <v>22245</v>
      </c>
    </row>
    <row r="5393" ht="15.75" spans="1:1">
      <c r="A5393" s="3" t="s">
        <v>22249</v>
      </c>
    </row>
    <row r="5394" ht="15.75" spans="1:1">
      <c r="A5394" s="3" t="s">
        <v>22253</v>
      </c>
    </row>
    <row r="5395" ht="15.75" spans="1:1">
      <c r="A5395" s="3" t="s">
        <v>22257</v>
      </c>
    </row>
    <row r="5396" ht="15.75" spans="1:1">
      <c r="A5396" s="3" t="s">
        <v>22261</v>
      </c>
    </row>
    <row r="5397" ht="15.75" spans="1:1">
      <c r="A5397" s="3" t="s">
        <v>22265</v>
      </c>
    </row>
    <row r="5398" ht="15.75" spans="1:1">
      <c r="A5398" s="3" t="s">
        <v>22269</v>
      </c>
    </row>
    <row r="5399" ht="15.75" spans="1:1">
      <c r="A5399" s="3" t="s">
        <v>22273</v>
      </c>
    </row>
    <row r="5400" ht="15.75" spans="1:1">
      <c r="A5400" s="3" t="s">
        <v>22277</v>
      </c>
    </row>
    <row r="5401" ht="15.75" spans="1:1">
      <c r="A5401" s="3" t="s">
        <v>22281</v>
      </c>
    </row>
    <row r="5402" ht="15.75" spans="1:1">
      <c r="A5402" s="3" t="s">
        <v>22285</v>
      </c>
    </row>
    <row r="5403" ht="15.75" spans="1:1">
      <c r="A5403" s="3" t="s">
        <v>22289</v>
      </c>
    </row>
    <row r="5404" ht="15.75" spans="1:1">
      <c r="A5404" s="3" t="s">
        <v>397</v>
      </c>
    </row>
    <row r="5405" ht="15.75" spans="1:1">
      <c r="A5405" s="3" t="s">
        <v>22296</v>
      </c>
    </row>
    <row r="5406" ht="15.75" spans="1:1">
      <c r="A5406" s="3" t="s">
        <v>22300</v>
      </c>
    </row>
    <row r="5407" ht="15.75" spans="1:1">
      <c r="A5407" s="3" t="s">
        <v>22304</v>
      </c>
    </row>
    <row r="5408" ht="15.75" spans="1:1">
      <c r="A5408" s="3" t="s">
        <v>22308</v>
      </c>
    </row>
    <row r="5409" ht="15.75" spans="1:1">
      <c r="A5409" s="3" t="s">
        <v>22312</v>
      </c>
    </row>
    <row r="5410" ht="15.75" spans="1:1">
      <c r="A5410" s="3" t="s">
        <v>22316</v>
      </c>
    </row>
    <row r="5411" ht="15.75" spans="1:1">
      <c r="A5411" s="3" t="s">
        <v>22320</v>
      </c>
    </row>
    <row r="5412" ht="15.75" spans="1:1">
      <c r="A5412" s="3" t="s">
        <v>22324</v>
      </c>
    </row>
    <row r="5413" ht="15.75" spans="1:1">
      <c r="A5413" s="3" t="s">
        <v>22328</v>
      </c>
    </row>
    <row r="5414" ht="15.75" spans="1:1">
      <c r="A5414" s="3" t="s">
        <v>22332</v>
      </c>
    </row>
    <row r="5415" ht="15.75" spans="1:1">
      <c r="A5415" s="3" t="s">
        <v>22336</v>
      </c>
    </row>
    <row r="5416" ht="15.75" spans="1:1">
      <c r="A5416" s="3" t="s">
        <v>22340</v>
      </c>
    </row>
    <row r="5417" ht="15.75" spans="1:1">
      <c r="A5417" s="3" t="s">
        <v>22344</v>
      </c>
    </row>
    <row r="5418" ht="15.75" spans="1:1">
      <c r="A5418" s="3" t="s">
        <v>22348</v>
      </c>
    </row>
    <row r="5419" ht="15.75" spans="1:1">
      <c r="A5419" s="3" t="s">
        <v>22352</v>
      </c>
    </row>
    <row r="5420" ht="15.75" spans="1:1">
      <c r="A5420" s="3" t="s">
        <v>22356</v>
      </c>
    </row>
    <row r="5421" ht="15.75" spans="1:1">
      <c r="A5421" s="3" t="s">
        <v>22360</v>
      </c>
    </row>
    <row r="5422" ht="15.75" spans="1:1">
      <c r="A5422" s="3" t="s">
        <v>22364</v>
      </c>
    </row>
    <row r="5423" ht="15.75" spans="1:1">
      <c r="A5423" s="3" t="s">
        <v>22368</v>
      </c>
    </row>
    <row r="5424" ht="15.75" spans="1:1">
      <c r="A5424" s="3" t="s">
        <v>22372</v>
      </c>
    </row>
    <row r="5425" ht="15.75" spans="1:1">
      <c r="A5425" s="3" t="s">
        <v>22376</v>
      </c>
    </row>
    <row r="5426" ht="15.75" spans="1:1">
      <c r="A5426" s="3" t="s">
        <v>22380</v>
      </c>
    </row>
    <row r="5427" ht="15.75" spans="1:1">
      <c r="A5427" s="3" t="s">
        <v>22384</v>
      </c>
    </row>
    <row r="5428" ht="15.75" spans="1:1">
      <c r="A5428" s="3" t="s">
        <v>22388</v>
      </c>
    </row>
    <row r="5429" ht="15.75" spans="1:1">
      <c r="A5429" s="3" t="s">
        <v>22392</v>
      </c>
    </row>
    <row r="5430" ht="15.75" spans="1:1">
      <c r="A5430" s="3" t="s">
        <v>22396</v>
      </c>
    </row>
    <row r="5431" ht="15.75" spans="1:1">
      <c r="A5431" s="3" t="s">
        <v>22400</v>
      </c>
    </row>
    <row r="5432" ht="15.75" spans="1:1">
      <c r="A5432" s="3" t="s">
        <v>22404</v>
      </c>
    </row>
    <row r="5433" ht="15.75" spans="1:1">
      <c r="A5433" s="3" t="s">
        <v>22408</v>
      </c>
    </row>
    <row r="5434" ht="15.75" spans="1:1">
      <c r="A5434" s="3" t="s">
        <v>22412</v>
      </c>
    </row>
    <row r="5435" ht="15.75" spans="1:1">
      <c r="A5435" s="3" t="s">
        <v>22416</v>
      </c>
    </row>
    <row r="5436" ht="15.75" spans="1:1">
      <c r="A5436" s="3" t="s">
        <v>22420</v>
      </c>
    </row>
    <row r="5437" ht="15.75" spans="1:1">
      <c r="A5437" s="3" t="s">
        <v>22424</v>
      </c>
    </row>
    <row r="5438" ht="15.75" spans="1:1">
      <c r="A5438" s="3" t="s">
        <v>22428</v>
      </c>
    </row>
    <row r="5439" ht="15.75" spans="1:1">
      <c r="A5439" s="3" t="s">
        <v>22432</v>
      </c>
    </row>
    <row r="5440" ht="15.75" spans="1:1">
      <c r="A5440" s="3" t="s">
        <v>22436</v>
      </c>
    </row>
    <row r="5441" ht="15.75" spans="1:1">
      <c r="A5441" s="3" t="s">
        <v>22440</v>
      </c>
    </row>
    <row r="5442" ht="15.75" spans="1:1">
      <c r="A5442" s="3" t="s">
        <v>22444</v>
      </c>
    </row>
    <row r="5443" ht="15.75" spans="1:1">
      <c r="A5443" s="3" t="s">
        <v>22448</v>
      </c>
    </row>
    <row r="5444" ht="15.75" spans="1:1">
      <c r="A5444" s="3" t="s">
        <v>22452</v>
      </c>
    </row>
    <row r="5445" ht="15.75" spans="1:1">
      <c r="A5445" s="3" t="s">
        <v>22456</v>
      </c>
    </row>
    <row r="5446" ht="15.75" spans="1:1">
      <c r="A5446" s="3" t="s">
        <v>22460</v>
      </c>
    </row>
    <row r="5447" ht="15.75" spans="1:1">
      <c r="A5447" s="3" t="s">
        <v>22464</v>
      </c>
    </row>
    <row r="5448" ht="15.75" spans="1:1">
      <c r="A5448" s="3" t="s">
        <v>22468</v>
      </c>
    </row>
    <row r="5449" ht="15.75" spans="1:1">
      <c r="A5449" s="3" t="s">
        <v>22472</v>
      </c>
    </row>
    <row r="5450" ht="15.75" spans="1:1">
      <c r="A5450" s="3" t="s">
        <v>22476</v>
      </c>
    </row>
    <row r="5451" ht="15.75" spans="1:1">
      <c r="A5451" s="3" t="s">
        <v>22480</v>
      </c>
    </row>
    <row r="5452" ht="15.75" spans="1:1">
      <c r="A5452" s="3" t="s">
        <v>22484</v>
      </c>
    </row>
    <row r="5453" ht="15.75" spans="1:1">
      <c r="A5453" s="3" t="s">
        <v>22488</v>
      </c>
    </row>
    <row r="5454" ht="15.75" spans="1:1">
      <c r="A5454" s="3" t="s">
        <v>22492</v>
      </c>
    </row>
    <row r="5455" ht="15.75" spans="1:1">
      <c r="A5455" s="3" t="s">
        <v>22496</v>
      </c>
    </row>
    <row r="5456" ht="15.75" spans="1:1">
      <c r="A5456" s="3" t="s">
        <v>22500</v>
      </c>
    </row>
    <row r="5457" ht="15.75" spans="1:1">
      <c r="A5457" s="3" t="s">
        <v>22504</v>
      </c>
    </row>
    <row r="5458" ht="15.75" spans="1:1">
      <c r="A5458" s="3" t="s">
        <v>22508</v>
      </c>
    </row>
    <row r="5459" ht="15.75" spans="1:1">
      <c r="A5459" s="3" t="s">
        <v>22512</v>
      </c>
    </row>
    <row r="5460" ht="15.75" spans="1:1">
      <c r="A5460" s="3" t="s">
        <v>22516</v>
      </c>
    </row>
    <row r="5461" ht="15.75" spans="1:1">
      <c r="A5461" s="3" t="s">
        <v>22520</v>
      </c>
    </row>
    <row r="5462" ht="15.75" spans="1:1">
      <c r="A5462" s="3" t="s">
        <v>22524</v>
      </c>
    </row>
    <row r="5463" ht="15.75" spans="1:1">
      <c r="A5463" s="3" t="s">
        <v>22528</v>
      </c>
    </row>
    <row r="5464" ht="15.75" spans="1:1">
      <c r="A5464" s="3" t="s">
        <v>22532</v>
      </c>
    </row>
    <row r="5465" ht="15.75" spans="1:1">
      <c r="A5465" s="3" t="s">
        <v>22536</v>
      </c>
    </row>
    <row r="5466" ht="15.75" spans="1:1">
      <c r="A5466" s="3" t="s">
        <v>22540</v>
      </c>
    </row>
    <row r="5467" ht="15.75" spans="1:1">
      <c r="A5467" s="3" t="s">
        <v>22544</v>
      </c>
    </row>
    <row r="5468" ht="15.75" spans="1:1">
      <c r="A5468" s="3" t="s">
        <v>22548</v>
      </c>
    </row>
    <row r="5469" ht="15.75" spans="1:1">
      <c r="A5469" s="3" t="s">
        <v>22552</v>
      </c>
    </row>
    <row r="5470" ht="15.75" spans="1:1">
      <c r="A5470" s="3" t="s">
        <v>22556</v>
      </c>
    </row>
    <row r="5471" ht="15.75" spans="1:1">
      <c r="A5471" s="3" t="s">
        <v>22560</v>
      </c>
    </row>
    <row r="5472" ht="15.75" spans="1:1">
      <c r="A5472" s="3" t="s">
        <v>22564</v>
      </c>
    </row>
    <row r="5473" ht="15.75" spans="1:1">
      <c r="A5473" s="3" t="s">
        <v>22568</v>
      </c>
    </row>
    <row r="5474" ht="15.75" spans="1:1">
      <c r="A5474" s="3" t="s">
        <v>22572</v>
      </c>
    </row>
    <row r="5475" ht="15.75" spans="1:1">
      <c r="A5475" s="3" t="s">
        <v>22576</v>
      </c>
    </row>
    <row r="5476" ht="15.75" spans="1:1">
      <c r="A5476" s="3" t="s">
        <v>22580</v>
      </c>
    </row>
    <row r="5477" ht="15.75" spans="1:1">
      <c r="A5477" s="3" t="s">
        <v>22584</v>
      </c>
    </row>
    <row r="5478" ht="15.75" spans="1:1">
      <c r="A5478" s="3" t="s">
        <v>22588</v>
      </c>
    </row>
    <row r="5479" ht="15.75" spans="1:1">
      <c r="A5479" s="3" t="s">
        <v>22592</v>
      </c>
    </row>
    <row r="5480" ht="15.75" spans="1:1">
      <c r="A5480" s="3" t="s">
        <v>22596</v>
      </c>
    </row>
    <row r="5481" ht="15.75" spans="1:1">
      <c r="A5481" s="3" t="s">
        <v>22600</v>
      </c>
    </row>
    <row r="5482" ht="15.75" spans="1:1">
      <c r="A5482" s="3" t="s">
        <v>22604</v>
      </c>
    </row>
    <row r="5483" ht="15.75" spans="1:1">
      <c r="A5483" s="3" t="s">
        <v>22608</v>
      </c>
    </row>
    <row r="5484" ht="15.75" spans="1:1">
      <c r="A5484" s="3" t="s">
        <v>22612</v>
      </c>
    </row>
    <row r="5485" ht="15.75" spans="1:1">
      <c r="A5485" s="3" t="s">
        <v>22616</v>
      </c>
    </row>
    <row r="5486" ht="15.75" spans="1:1">
      <c r="A5486" s="3" t="s">
        <v>22620</v>
      </c>
    </row>
    <row r="5487" ht="15.75" spans="1:1">
      <c r="A5487" s="3" t="s">
        <v>22624</v>
      </c>
    </row>
    <row r="5488" ht="15.75" spans="1:1">
      <c r="A5488" s="3" t="s">
        <v>22628</v>
      </c>
    </row>
    <row r="5489" ht="15.75" spans="1:1">
      <c r="A5489" s="3" t="s">
        <v>22632</v>
      </c>
    </row>
    <row r="5490" ht="15.75" spans="1:1">
      <c r="A5490" s="3" t="s">
        <v>22636</v>
      </c>
    </row>
    <row r="5491" ht="15.75" spans="1:1">
      <c r="A5491" s="3" t="s">
        <v>22640</v>
      </c>
    </row>
    <row r="5492" ht="15.75" spans="1:1">
      <c r="A5492" s="3" t="s">
        <v>22644</v>
      </c>
    </row>
    <row r="5493" ht="15.75" spans="1:1">
      <c r="A5493" s="3" t="s">
        <v>22648</v>
      </c>
    </row>
    <row r="5494" ht="15.75" spans="1:1">
      <c r="A5494" s="3" t="s">
        <v>22652</v>
      </c>
    </row>
    <row r="5495" ht="15.75" spans="1:1">
      <c r="A5495" s="3" t="s">
        <v>22656</v>
      </c>
    </row>
    <row r="5496" ht="15.75" spans="1:1">
      <c r="A5496" s="3" t="s">
        <v>22660</v>
      </c>
    </row>
    <row r="5497" ht="15.75" spans="1:1">
      <c r="A5497" s="3" t="s">
        <v>22664</v>
      </c>
    </row>
    <row r="5498" ht="15.75" spans="1:1">
      <c r="A5498" s="3" t="s">
        <v>22668</v>
      </c>
    </row>
    <row r="5499" ht="15.75" spans="1:1">
      <c r="A5499" s="3" t="s">
        <v>22672</v>
      </c>
    </row>
    <row r="5500" ht="15.75" spans="1:1">
      <c r="A5500" s="3" t="s">
        <v>22676</v>
      </c>
    </row>
    <row r="5501" ht="15.75" spans="1:1">
      <c r="A5501" s="3" t="s">
        <v>22680</v>
      </c>
    </row>
    <row r="5502" ht="15.75" spans="1:1">
      <c r="A5502" s="3" t="s">
        <v>22684</v>
      </c>
    </row>
    <row r="5503" ht="15.75" spans="1:1">
      <c r="A5503" s="3" t="s">
        <v>22688</v>
      </c>
    </row>
    <row r="5504" ht="15.75" spans="1:1">
      <c r="A5504" s="3" t="s">
        <v>22692</v>
      </c>
    </row>
    <row r="5505" ht="15.75" spans="1:1">
      <c r="A5505" s="3" t="s">
        <v>22696</v>
      </c>
    </row>
    <row r="5506" ht="15.75" spans="1:1">
      <c r="A5506" s="3" t="s">
        <v>22700</v>
      </c>
    </row>
    <row r="5507" ht="15.75" spans="1:1">
      <c r="A5507" s="3" t="s">
        <v>22704</v>
      </c>
    </row>
    <row r="5508" ht="15.75" spans="1:1">
      <c r="A5508" s="3" t="s">
        <v>22708</v>
      </c>
    </row>
    <row r="5509" ht="15.75" spans="1:1">
      <c r="A5509" s="3" t="s">
        <v>22712</v>
      </c>
    </row>
    <row r="5510" ht="15.75" spans="1:1">
      <c r="A5510" s="3" t="s">
        <v>22716</v>
      </c>
    </row>
    <row r="5511" ht="15.75" spans="1:1">
      <c r="A5511" s="3" t="s">
        <v>22720</v>
      </c>
    </row>
    <row r="5512" ht="15.75" spans="1:1">
      <c r="A5512" s="3" t="s">
        <v>22724</v>
      </c>
    </row>
    <row r="5513" ht="15.75" spans="1:1">
      <c r="A5513" s="3" t="s">
        <v>22728</v>
      </c>
    </row>
    <row r="5514" ht="15.75" spans="1:1">
      <c r="A5514" s="3" t="s">
        <v>22732</v>
      </c>
    </row>
    <row r="5515" ht="15.75" spans="1:1">
      <c r="A5515" s="3" t="s">
        <v>22736</v>
      </c>
    </row>
    <row r="5516" ht="15.75" spans="1:1">
      <c r="A5516" s="3" t="s">
        <v>22740</v>
      </c>
    </row>
    <row r="5517" ht="15.75" spans="1:1">
      <c r="A5517" s="3" t="s">
        <v>22744</v>
      </c>
    </row>
    <row r="5518" ht="15.75" spans="1:1">
      <c r="A5518" s="3" t="s">
        <v>22748</v>
      </c>
    </row>
    <row r="5519" ht="15.75" spans="1:1">
      <c r="A5519" s="3" t="s">
        <v>22752</v>
      </c>
    </row>
    <row r="5520" ht="15.75" spans="1:1">
      <c r="A5520" s="3" t="s">
        <v>22756</v>
      </c>
    </row>
    <row r="5521" ht="15.75" spans="1:1">
      <c r="A5521" s="3" t="s">
        <v>22760</v>
      </c>
    </row>
    <row r="5522" ht="15.75" spans="1:1">
      <c r="A5522" s="3" t="s">
        <v>22764</v>
      </c>
    </row>
    <row r="5523" ht="15.75" spans="1:1">
      <c r="A5523" s="3" t="s">
        <v>22768</v>
      </c>
    </row>
    <row r="5524" ht="15.75" spans="1:1">
      <c r="A5524" s="3" t="s">
        <v>22772</v>
      </c>
    </row>
    <row r="5525" ht="15.75" spans="1:1">
      <c r="A5525" s="3" t="s">
        <v>22776</v>
      </c>
    </row>
    <row r="5526" ht="15.75" spans="1:1">
      <c r="A5526" s="3" t="s">
        <v>22780</v>
      </c>
    </row>
    <row r="5527" ht="15.75" spans="1:1">
      <c r="A5527" s="3" t="s">
        <v>22784</v>
      </c>
    </row>
    <row r="5528" ht="15.75" spans="1:1">
      <c r="A5528" s="3" t="s">
        <v>22788</v>
      </c>
    </row>
    <row r="5529" ht="15.75" spans="1:1">
      <c r="A5529" s="3" t="s">
        <v>22792</v>
      </c>
    </row>
    <row r="5530" ht="15.75" spans="1:1">
      <c r="A5530" s="3" t="s">
        <v>22796</v>
      </c>
    </row>
    <row r="5531" ht="15.75" spans="1:1">
      <c r="A5531" s="3" t="s">
        <v>22800</v>
      </c>
    </row>
    <row r="5532" ht="15.75" spans="1:1">
      <c r="A5532" s="3" t="s">
        <v>22804</v>
      </c>
    </row>
    <row r="5533" ht="15.75" spans="1:1">
      <c r="A5533" s="3" t="s">
        <v>22808</v>
      </c>
    </row>
    <row r="5534" ht="15.75" spans="1:1">
      <c r="A5534" s="3" t="s">
        <v>22812</v>
      </c>
    </row>
    <row r="5535" ht="15.75" spans="1:1">
      <c r="A5535" s="3" t="s">
        <v>22816</v>
      </c>
    </row>
    <row r="5536" ht="15.75" spans="1:1">
      <c r="A5536" s="3" t="s">
        <v>22820</v>
      </c>
    </row>
    <row r="5537" ht="15.75" spans="1:1">
      <c r="A5537" s="3" t="s">
        <v>22824</v>
      </c>
    </row>
    <row r="5538" ht="15.75" spans="1:1">
      <c r="A5538" s="3" t="s">
        <v>22828</v>
      </c>
    </row>
    <row r="5539" ht="15.75" spans="1:1">
      <c r="A5539" s="3" t="s">
        <v>22832</v>
      </c>
    </row>
    <row r="5540" ht="15.75" spans="1:1">
      <c r="A5540" s="3" t="s">
        <v>22836</v>
      </c>
    </row>
    <row r="5541" ht="15.75" spans="1:1">
      <c r="A5541" s="3" t="s">
        <v>22840</v>
      </c>
    </row>
    <row r="5542" ht="15.75" spans="1:1">
      <c r="A5542" s="3" t="s">
        <v>22844</v>
      </c>
    </row>
    <row r="5543" ht="15.75" spans="1:1">
      <c r="A5543" s="3" t="s">
        <v>22848</v>
      </c>
    </row>
    <row r="5544" ht="15.75" spans="1:1">
      <c r="A5544" s="3" t="s">
        <v>22852</v>
      </c>
    </row>
    <row r="5545" ht="15.75" spans="1:1">
      <c r="A5545" s="3" t="s">
        <v>22856</v>
      </c>
    </row>
    <row r="5546" ht="15.75" spans="1:1">
      <c r="A5546" s="3" t="s">
        <v>22860</v>
      </c>
    </row>
    <row r="5547" ht="15.75" spans="1:1">
      <c r="A5547" s="3" t="s">
        <v>22864</v>
      </c>
    </row>
    <row r="5548" ht="15.75" spans="1:1">
      <c r="A5548" s="3" t="s">
        <v>22868</v>
      </c>
    </row>
    <row r="5549" ht="15.75" spans="1:1">
      <c r="A5549" s="3" t="s">
        <v>22872</v>
      </c>
    </row>
    <row r="5550" ht="15.75" spans="1:1">
      <c r="A5550" s="3" t="s">
        <v>22876</v>
      </c>
    </row>
    <row r="5551" ht="15.75" spans="1:1">
      <c r="A5551" s="3" t="s">
        <v>22880</v>
      </c>
    </row>
    <row r="5552" ht="15.75" spans="1:1">
      <c r="A5552" s="3" t="s">
        <v>22884</v>
      </c>
    </row>
    <row r="5553" ht="15.75" spans="1:1">
      <c r="A5553" s="3" t="s">
        <v>22888</v>
      </c>
    </row>
    <row r="5554" ht="15.75" spans="1:1">
      <c r="A5554" s="3" t="s">
        <v>22892</v>
      </c>
    </row>
    <row r="5555" ht="15.75" spans="1:1">
      <c r="A5555" s="3" t="s">
        <v>22896</v>
      </c>
    </row>
    <row r="5556" ht="15.75" spans="1:1">
      <c r="A5556" s="3" t="s">
        <v>22900</v>
      </c>
    </row>
    <row r="5557" ht="15.75" spans="1:1">
      <c r="A5557" s="3" t="s">
        <v>22904</v>
      </c>
    </row>
    <row r="5558" ht="15.75" spans="1:1">
      <c r="A5558" s="3" t="s">
        <v>22908</v>
      </c>
    </row>
    <row r="5559" ht="15.75" spans="1:1">
      <c r="A5559" s="3" t="s">
        <v>22912</v>
      </c>
    </row>
    <row r="5560" ht="15.75" spans="1:1">
      <c r="A5560" s="3" t="s">
        <v>22916</v>
      </c>
    </row>
    <row r="5561" ht="15.75" spans="1:1">
      <c r="A5561" s="3" t="s">
        <v>22920</v>
      </c>
    </row>
    <row r="5562" ht="15.75" spans="1:1">
      <c r="A5562" s="3" t="s">
        <v>22924</v>
      </c>
    </row>
    <row r="5563" ht="15.75" spans="1:1">
      <c r="A5563" s="3" t="s">
        <v>22928</v>
      </c>
    </row>
    <row r="5564" ht="15.75" spans="1:1">
      <c r="A5564" s="3" t="s">
        <v>22932</v>
      </c>
    </row>
    <row r="5565" ht="15.75" spans="1:1">
      <c r="A5565" s="3" t="s">
        <v>22936</v>
      </c>
    </row>
    <row r="5566" ht="15.75" spans="1:1">
      <c r="A5566" s="3" t="s">
        <v>22940</v>
      </c>
    </row>
    <row r="5567" ht="15.75" spans="1:1">
      <c r="A5567" s="3" t="s">
        <v>22944</v>
      </c>
    </row>
    <row r="5568" ht="15.75" spans="1:1">
      <c r="A5568" s="3" t="s">
        <v>22948</v>
      </c>
    </row>
    <row r="5569" ht="15.75" spans="1:1">
      <c r="A5569" s="3" t="s">
        <v>22952</v>
      </c>
    </row>
    <row r="5570" ht="15.75" spans="1:1">
      <c r="A5570" s="3" t="s">
        <v>22956</v>
      </c>
    </row>
    <row r="5571" ht="15.75" spans="1:1">
      <c r="A5571" s="3" t="s">
        <v>22960</v>
      </c>
    </row>
    <row r="5572" ht="15.75" spans="1:1">
      <c r="A5572" s="3" t="s">
        <v>22964</v>
      </c>
    </row>
    <row r="5573" ht="15.75" spans="1:1">
      <c r="A5573" s="3" t="s">
        <v>22968</v>
      </c>
    </row>
    <row r="5574" ht="15.75" spans="1:1">
      <c r="A5574" s="3" t="s">
        <v>22972</v>
      </c>
    </row>
    <row r="5575" ht="15.75" spans="1:1">
      <c r="A5575" s="3" t="s">
        <v>22976</v>
      </c>
    </row>
    <row r="5576" ht="15.75" spans="1:1">
      <c r="A5576" s="3" t="s">
        <v>22980</v>
      </c>
    </row>
    <row r="5577" ht="15.75" spans="1:1">
      <c r="A5577" s="3" t="s">
        <v>22984</v>
      </c>
    </row>
    <row r="5578" ht="15.75" spans="1:1">
      <c r="A5578" s="3" t="s">
        <v>22988</v>
      </c>
    </row>
    <row r="5579" ht="15.75" spans="1:1">
      <c r="A5579" s="3" t="s">
        <v>22992</v>
      </c>
    </row>
    <row r="5580" ht="15.75" spans="1:1">
      <c r="A5580" s="3" t="s">
        <v>22996</v>
      </c>
    </row>
    <row r="5581" ht="15.75" spans="1:1">
      <c r="A5581" s="3" t="s">
        <v>23000</v>
      </c>
    </row>
    <row r="5582" ht="15.75" spans="1:1">
      <c r="A5582" s="3" t="s">
        <v>23004</v>
      </c>
    </row>
    <row r="5583" ht="15.75" spans="1:1">
      <c r="A5583" s="3" t="s">
        <v>23008</v>
      </c>
    </row>
    <row r="5584" ht="15.75" spans="1:1">
      <c r="A5584" s="3" t="s">
        <v>23012</v>
      </c>
    </row>
    <row r="5585" ht="15.75" spans="1:1">
      <c r="A5585" s="3" t="s">
        <v>23016</v>
      </c>
    </row>
    <row r="5586" ht="15.75" spans="1:1">
      <c r="A5586" s="3" t="s">
        <v>23020</v>
      </c>
    </row>
    <row r="5587" ht="15.75" spans="1:1">
      <c r="A5587" s="3" t="s">
        <v>23024</v>
      </c>
    </row>
    <row r="5588" ht="15.75" spans="1:1">
      <c r="A5588" s="3" t="s">
        <v>23028</v>
      </c>
    </row>
    <row r="5589" ht="15.75" spans="1:1">
      <c r="A5589" s="3" t="s">
        <v>23032</v>
      </c>
    </row>
    <row r="5590" ht="15.75" spans="1:1">
      <c r="A5590" s="3" t="s">
        <v>23036</v>
      </c>
    </row>
    <row r="5591" ht="15.75" spans="1:1">
      <c r="A5591" s="3" t="s">
        <v>23040</v>
      </c>
    </row>
    <row r="5592" ht="15.75" spans="1:1">
      <c r="A5592" s="3" t="s">
        <v>23044</v>
      </c>
    </row>
    <row r="5593" ht="15.75" spans="1:1">
      <c r="A5593" s="3" t="s">
        <v>23048</v>
      </c>
    </row>
    <row r="5594" ht="15.75" spans="1:1">
      <c r="A5594" s="3" t="s">
        <v>23052</v>
      </c>
    </row>
    <row r="5595" ht="15.75" spans="1:1">
      <c r="A5595" s="3" t="s">
        <v>23056</v>
      </c>
    </row>
    <row r="5596" ht="15.75" spans="1:1">
      <c r="A5596" s="3" t="s">
        <v>23060</v>
      </c>
    </row>
    <row r="5597" ht="15.75" spans="1:1">
      <c r="A5597" s="3" t="s">
        <v>23064</v>
      </c>
    </row>
    <row r="5598" ht="15.75" spans="1:1">
      <c r="A5598" s="3" t="s">
        <v>23068</v>
      </c>
    </row>
    <row r="5599" ht="15.75" spans="1:1">
      <c r="A5599" s="3" t="s">
        <v>23072</v>
      </c>
    </row>
    <row r="5600" ht="15.75" spans="1:1">
      <c r="A5600" s="3" t="s">
        <v>23076</v>
      </c>
    </row>
    <row r="5601" ht="15.75" spans="1:1">
      <c r="A5601" s="3" t="s">
        <v>23080</v>
      </c>
    </row>
    <row r="5602" ht="15.75" spans="1:1">
      <c r="A5602" s="3" t="s">
        <v>23084</v>
      </c>
    </row>
    <row r="5603" ht="15.75" spans="1:1">
      <c r="A5603" s="3" t="s">
        <v>23088</v>
      </c>
    </row>
    <row r="5604" ht="15.75" spans="1:1">
      <c r="A5604" s="3" t="s">
        <v>23092</v>
      </c>
    </row>
    <row r="5605" ht="15.75" spans="1:1">
      <c r="A5605" s="3" t="s">
        <v>23096</v>
      </c>
    </row>
    <row r="5606" ht="15.75" spans="1:1">
      <c r="A5606" s="3" t="s">
        <v>23100</v>
      </c>
    </row>
    <row r="5607" ht="15.75" spans="1:1">
      <c r="A5607" s="3" t="s">
        <v>23104</v>
      </c>
    </row>
    <row r="5608" ht="15.75" spans="1:1">
      <c r="A5608" s="3" t="s">
        <v>23108</v>
      </c>
    </row>
    <row r="5609" ht="15.75" spans="1:1">
      <c r="A5609" s="3" t="s">
        <v>23112</v>
      </c>
    </row>
    <row r="5610" ht="15.75" spans="1:1">
      <c r="A5610" s="3" t="s">
        <v>23116</v>
      </c>
    </row>
    <row r="5611" ht="15.75" spans="1:1">
      <c r="A5611" s="3" t="s">
        <v>23120</v>
      </c>
    </row>
    <row r="5612" ht="15.75" spans="1:1">
      <c r="A5612" s="3" t="s">
        <v>23124</v>
      </c>
    </row>
    <row r="5613" ht="15.75" spans="1:1">
      <c r="A5613" s="3" t="s">
        <v>23128</v>
      </c>
    </row>
    <row r="5614" ht="15.75" spans="1:1">
      <c r="A5614" s="3" t="s">
        <v>23132</v>
      </c>
    </row>
    <row r="5615" ht="15.75" spans="1:1">
      <c r="A5615" s="3" t="s">
        <v>23136</v>
      </c>
    </row>
    <row r="5616" ht="15.75" spans="1:1">
      <c r="A5616" s="3" t="s">
        <v>23140</v>
      </c>
    </row>
    <row r="5617" ht="15.75" spans="1:1">
      <c r="A5617" s="3" t="s">
        <v>23144</v>
      </c>
    </row>
    <row r="5618" ht="15.75" spans="1:1">
      <c r="A5618" s="3" t="s">
        <v>23148</v>
      </c>
    </row>
    <row r="5619" ht="15.75" spans="1:1">
      <c r="A5619" s="3" t="s">
        <v>23152</v>
      </c>
    </row>
    <row r="5620" ht="15.75" spans="1:1">
      <c r="A5620" s="3" t="s">
        <v>23156</v>
      </c>
    </row>
    <row r="5621" ht="15.75" spans="1:1">
      <c r="A5621" s="3" t="s">
        <v>23160</v>
      </c>
    </row>
    <row r="5622" ht="15.75" spans="1:1">
      <c r="A5622" s="3" t="s">
        <v>23164</v>
      </c>
    </row>
    <row r="5623" ht="15.75" spans="1:1">
      <c r="A5623" s="3" t="s">
        <v>23168</v>
      </c>
    </row>
    <row r="5624" ht="15.75" spans="1:1">
      <c r="A5624" s="3" t="s">
        <v>23172</v>
      </c>
    </row>
    <row r="5625" ht="15.75" spans="1:1">
      <c r="A5625" s="3" t="s">
        <v>23176</v>
      </c>
    </row>
    <row r="5626" ht="15.75" spans="1:1">
      <c r="A5626" s="3" t="s">
        <v>23180</v>
      </c>
    </row>
    <row r="5627" ht="15.75" spans="1:1">
      <c r="A5627" s="3" t="s">
        <v>23184</v>
      </c>
    </row>
    <row r="5628" ht="15.75" spans="1:1">
      <c r="A5628" s="3" t="s">
        <v>23188</v>
      </c>
    </row>
    <row r="5629" ht="15.75" spans="1:1">
      <c r="A5629" s="3" t="s">
        <v>23192</v>
      </c>
    </row>
    <row r="5630" ht="15.75" spans="1:1">
      <c r="A5630" s="3" t="s">
        <v>23196</v>
      </c>
    </row>
    <row r="5631" ht="15.75" spans="1:1">
      <c r="A5631" s="3" t="s">
        <v>23200</v>
      </c>
    </row>
    <row r="5632" ht="15.75" spans="1:1">
      <c r="A5632" s="3" t="s">
        <v>23204</v>
      </c>
    </row>
    <row r="5633" ht="15.75" spans="1:1">
      <c r="A5633" s="3" t="s">
        <v>23208</v>
      </c>
    </row>
    <row r="5634" ht="15.75" spans="1:1">
      <c r="A5634" s="3" t="s">
        <v>23212</v>
      </c>
    </row>
    <row r="5635" ht="15.75" spans="1:1">
      <c r="A5635" s="3" t="s">
        <v>23216</v>
      </c>
    </row>
    <row r="5636" ht="15.75" spans="1:1">
      <c r="A5636" s="3" t="s">
        <v>23220</v>
      </c>
    </row>
    <row r="5637" ht="15.75" spans="1:1">
      <c r="A5637" s="3" t="s">
        <v>23224</v>
      </c>
    </row>
    <row r="5638" ht="15.75" spans="1:1">
      <c r="A5638" s="3" t="s">
        <v>23228</v>
      </c>
    </row>
    <row r="5639" ht="15.75" spans="1:1">
      <c r="A5639" s="3" t="s">
        <v>23232</v>
      </c>
    </row>
    <row r="5640" ht="15.75" spans="1:1">
      <c r="A5640" s="3" t="s">
        <v>23236</v>
      </c>
    </row>
    <row r="5641" ht="15.75" spans="1:1">
      <c r="A5641" s="3" t="s">
        <v>23240</v>
      </c>
    </row>
    <row r="5642" ht="15.75" spans="1:1">
      <c r="A5642" s="3" t="s">
        <v>23244</v>
      </c>
    </row>
    <row r="5643" ht="15.75" spans="1:1">
      <c r="A5643" s="3" t="s">
        <v>23248</v>
      </c>
    </row>
    <row r="5644" ht="15.75" spans="1:1">
      <c r="A5644" s="3" t="s">
        <v>23252</v>
      </c>
    </row>
    <row r="5645" ht="15.75" spans="1:1">
      <c r="A5645" s="3" t="s">
        <v>23256</v>
      </c>
    </row>
    <row r="5646" ht="15.75" spans="1:1">
      <c r="A5646" s="3" t="s">
        <v>23260</v>
      </c>
    </row>
    <row r="5647" ht="15.75" spans="1:1">
      <c r="A5647" s="3" t="s">
        <v>23264</v>
      </c>
    </row>
    <row r="5648" ht="15.75" spans="1:1">
      <c r="A5648" s="3" t="s">
        <v>23268</v>
      </c>
    </row>
    <row r="5649" ht="15.75" spans="1:1">
      <c r="A5649" s="3" t="s">
        <v>23272</v>
      </c>
    </row>
    <row r="5650" ht="15.75" spans="1:1">
      <c r="A5650" s="3" t="s">
        <v>23276</v>
      </c>
    </row>
    <row r="5651" ht="15.75" spans="1:1">
      <c r="A5651" s="3" t="s">
        <v>23280</v>
      </c>
    </row>
    <row r="5652" ht="15.75" spans="1:1">
      <c r="A5652" s="3" t="s">
        <v>23284</v>
      </c>
    </row>
    <row r="5653" ht="15.75" spans="1:1">
      <c r="A5653" s="3" t="s">
        <v>23288</v>
      </c>
    </row>
    <row r="5654" ht="15.75" spans="1:1">
      <c r="A5654" s="3" t="s">
        <v>23292</v>
      </c>
    </row>
    <row r="5655" ht="15.75" spans="1:1">
      <c r="A5655" s="3" t="s">
        <v>23296</v>
      </c>
    </row>
    <row r="5656" ht="15.75" spans="1:1">
      <c r="A5656" s="3" t="s">
        <v>23300</v>
      </c>
    </row>
    <row r="5657" ht="15.75" spans="1:1">
      <c r="A5657" s="3" t="s">
        <v>23304</v>
      </c>
    </row>
    <row r="5658" ht="15.75" spans="1:1">
      <c r="A5658" s="3" t="s">
        <v>23308</v>
      </c>
    </row>
    <row r="5659" ht="15.75" spans="1:1">
      <c r="A5659" s="3" t="s">
        <v>23312</v>
      </c>
    </row>
    <row r="5660" ht="15.75" spans="1:1">
      <c r="A5660" s="3" t="s">
        <v>23316</v>
      </c>
    </row>
    <row r="5661" ht="15.75" spans="1:1">
      <c r="A5661" s="3" t="s">
        <v>23320</v>
      </c>
    </row>
    <row r="5662" ht="15.75" spans="1:1">
      <c r="A5662" s="3" t="s">
        <v>23324</v>
      </c>
    </row>
    <row r="5663" ht="15.75" spans="1:1">
      <c r="A5663" s="3" t="s">
        <v>23328</v>
      </c>
    </row>
    <row r="5664" ht="15.75" spans="1:1">
      <c r="A5664" s="3" t="s">
        <v>23332</v>
      </c>
    </row>
    <row r="5665" ht="15.75" spans="1:1">
      <c r="A5665" s="3" t="s">
        <v>23336</v>
      </c>
    </row>
    <row r="5666" ht="15.75" spans="1:1">
      <c r="A5666" s="3" t="s">
        <v>23340</v>
      </c>
    </row>
    <row r="5667" ht="15.75" spans="1:1">
      <c r="A5667" s="3" t="s">
        <v>23344</v>
      </c>
    </row>
    <row r="5668" ht="15.75" spans="1:1">
      <c r="A5668" s="3" t="s">
        <v>23348</v>
      </c>
    </row>
    <row r="5669" ht="15.75" spans="1:1">
      <c r="A5669" s="3" t="s">
        <v>23352</v>
      </c>
    </row>
    <row r="5670" ht="15.75" spans="1:1">
      <c r="A5670" s="3" t="s">
        <v>23356</v>
      </c>
    </row>
    <row r="5671" ht="15.75" spans="1:1">
      <c r="A5671" s="3" t="s">
        <v>23360</v>
      </c>
    </row>
    <row r="5672" ht="15.75" spans="1:1">
      <c r="A5672" s="3" t="s">
        <v>23364</v>
      </c>
    </row>
    <row r="5673" ht="15.75" spans="1:1">
      <c r="A5673" s="3" t="s">
        <v>23368</v>
      </c>
    </row>
    <row r="5674" ht="15.75" spans="1:1">
      <c r="A5674" s="3" t="s">
        <v>23372</v>
      </c>
    </row>
    <row r="5675" ht="15.75" spans="1:1">
      <c r="A5675" s="3" t="s">
        <v>23376</v>
      </c>
    </row>
    <row r="5676" ht="15.75" spans="1:1">
      <c r="A5676" s="3" t="s">
        <v>23380</v>
      </c>
    </row>
    <row r="5677" ht="15.75" spans="1:1">
      <c r="A5677" s="3" t="s">
        <v>23384</v>
      </c>
    </row>
    <row r="5678" ht="15.75" spans="1:1">
      <c r="A5678" s="3" t="s">
        <v>23388</v>
      </c>
    </row>
    <row r="5679" ht="15.75" spans="1:1">
      <c r="A5679" s="3" t="s">
        <v>23392</v>
      </c>
    </row>
    <row r="5680" ht="15.75" spans="1:1">
      <c r="A5680" s="3" t="s">
        <v>23396</v>
      </c>
    </row>
    <row r="5681" ht="15.75" spans="1:1">
      <c r="A5681" s="3" t="s">
        <v>23400</v>
      </c>
    </row>
    <row r="5682" ht="15.75" spans="1:1">
      <c r="A5682" s="3" t="s">
        <v>23404</v>
      </c>
    </row>
    <row r="5683" ht="15.75" spans="1:1">
      <c r="A5683" s="3" t="s">
        <v>23408</v>
      </c>
    </row>
    <row r="5684" ht="15.75" spans="1:1">
      <c r="A5684" s="3" t="s">
        <v>23412</v>
      </c>
    </row>
    <row r="5685" ht="15.75" spans="1:1">
      <c r="A5685" s="3" t="s">
        <v>23416</v>
      </c>
    </row>
    <row r="5686" ht="15.75" spans="1:1">
      <c r="A5686" s="3" t="s">
        <v>23420</v>
      </c>
    </row>
    <row r="5687" ht="15.75" spans="1:1">
      <c r="A5687" s="3" t="s">
        <v>23424</v>
      </c>
    </row>
    <row r="5688" ht="15.75" spans="1:1">
      <c r="A5688" s="3" t="s">
        <v>23428</v>
      </c>
    </row>
    <row r="5689" ht="15.75" spans="1:1">
      <c r="A5689" s="3" t="s">
        <v>23432</v>
      </c>
    </row>
    <row r="5690" ht="15.75" spans="1:1">
      <c r="A5690" s="3" t="s">
        <v>23436</v>
      </c>
    </row>
    <row r="5691" ht="15.75" spans="1:1">
      <c r="A5691" s="3" t="s">
        <v>23440</v>
      </c>
    </row>
    <row r="5692" ht="15.75" spans="1:1">
      <c r="A5692" s="3" t="s">
        <v>23444</v>
      </c>
    </row>
    <row r="5693" ht="15.75" spans="1:1">
      <c r="A5693" s="3" t="s">
        <v>23448</v>
      </c>
    </row>
    <row r="5694" ht="15.75" spans="1:1">
      <c r="A5694" s="3" t="s">
        <v>23452</v>
      </c>
    </row>
    <row r="5695" ht="15.75" spans="1:1">
      <c r="A5695" s="3" t="s">
        <v>23456</v>
      </c>
    </row>
    <row r="5696" ht="15.75" spans="1:1">
      <c r="A5696" s="3" t="s">
        <v>23460</v>
      </c>
    </row>
    <row r="5697" ht="15.75" spans="1:1">
      <c r="A5697" s="3" t="s">
        <v>23464</v>
      </c>
    </row>
    <row r="5698" ht="15.75" spans="1:1">
      <c r="A5698" s="3" t="s">
        <v>23468</v>
      </c>
    </row>
    <row r="5699" ht="15.75" spans="1:1">
      <c r="A5699" s="3" t="s">
        <v>23472</v>
      </c>
    </row>
    <row r="5700" ht="15.75" spans="1:1">
      <c r="A5700" s="3" t="s">
        <v>23476</v>
      </c>
    </row>
    <row r="5701" ht="15.75" spans="1:1">
      <c r="A5701" s="3" t="s">
        <v>23480</v>
      </c>
    </row>
    <row r="5702" ht="15.75" spans="1:1">
      <c r="A5702" s="3" t="s">
        <v>23484</v>
      </c>
    </row>
    <row r="5703" ht="15.75" spans="1:1">
      <c r="A5703" s="3" t="s">
        <v>23488</v>
      </c>
    </row>
    <row r="5704" ht="15.75" spans="1:1">
      <c r="A5704" s="3" t="s">
        <v>23492</v>
      </c>
    </row>
    <row r="5705" ht="15.75" spans="1:1">
      <c r="A5705" s="3" t="s">
        <v>23496</v>
      </c>
    </row>
    <row r="5706" ht="15.75" spans="1:1">
      <c r="A5706" s="3" t="s">
        <v>23500</v>
      </c>
    </row>
    <row r="5707" ht="15.75" spans="1:1">
      <c r="A5707" s="3" t="s">
        <v>23504</v>
      </c>
    </row>
    <row r="5708" ht="15.75" spans="1:1">
      <c r="A5708" s="3" t="s">
        <v>23508</v>
      </c>
    </row>
    <row r="5709" ht="15.75" spans="1:1">
      <c r="A5709" s="3" t="s">
        <v>23512</v>
      </c>
    </row>
    <row r="5710" ht="15.75" spans="1:1">
      <c r="A5710" s="3" t="s">
        <v>23516</v>
      </c>
    </row>
    <row r="5711" ht="15.75" spans="1:1">
      <c r="A5711" s="3" t="s">
        <v>23520</v>
      </c>
    </row>
    <row r="5712" ht="15.75" spans="1:1">
      <c r="A5712" s="3" t="s">
        <v>23524</v>
      </c>
    </row>
    <row r="5713" ht="15.75" spans="1:1">
      <c r="A5713" s="3" t="s">
        <v>23528</v>
      </c>
    </row>
    <row r="5714" ht="15.75" spans="1:1">
      <c r="A5714" s="3" t="s">
        <v>23532</v>
      </c>
    </row>
    <row r="5715" ht="15.75" spans="1:1">
      <c r="A5715" s="3" t="s">
        <v>23536</v>
      </c>
    </row>
    <row r="5716" ht="15.75" spans="1:1">
      <c r="A5716" s="3" t="s">
        <v>23540</v>
      </c>
    </row>
    <row r="5717" ht="15.75" spans="1:1">
      <c r="A5717" s="3" t="s">
        <v>23544</v>
      </c>
    </row>
    <row r="5718" ht="15.75" spans="1:1">
      <c r="A5718" s="3" t="s">
        <v>23548</v>
      </c>
    </row>
    <row r="5719" ht="15.75" spans="1:1">
      <c r="A5719" s="3" t="s">
        <v>23552</v>
      </c>
    </row>
    <row r="5720" ht="15.75" spans="1:1">
      <c r="A5720" s="3" t="s">
        <v>821</v>
      </c>
    </row>
    <row r="5721" ht="15.75" spans="1:1">
      <c r="A5721" s="3" t="s">
        <v>23556</v>
      </c>
    </row>
    <row r="5722" ht="15.75" spans="1:1">
      <c r="A5722" s="3" t="s">
        <v>23560</v>
      </c>
    </row>
    <row r="5723" ht="15.75" spans="1:1">
      <c r="A5723" s="3" t="s">
        <v>23564</v>
      </c>
    </row>
    <row r="5724" ht="15.75" spans="1:1">
      <c r="A5724" s="3" t="s">
        <v>833</v>
      </c>
    </row>
    <row r="5725" ht="15.75" spans="1:1">
      <c r="A5725" s="3" t="s">
        <v>23568</v>
      </c>
    </row>
    <row r="5726" ht="15.75" spans="1:1">
      <c r="A5726" s="3" t="s">
        <v>23572</v>
      </c>
    </row>
    <row r="5727" ht="15.75" spans="1:1">
      <c r="A5727" s="3" t="s">
        <v>23576</v>
      </c>
    </row>
    <row r="5728" ht="15.75" spans="1:1">
      <c r="A5728" s="3" t="s">
        <v>23580</v>
      </c>
    </row>
    <row r="5729" ht="15.75" spans="1:1">
      <c r="A5729" s="3" t="s">
        <v>23584</v>
      </c>
    </row>
    <row r="5730" ht="15.75" spans="1:1">
      <c r="A5730" s="3" t="s">
        <v>23588</v>
      </c>
    </row>
    <row r="5731" ht="15.75" spans="1:1">
      <c r="A5731" s="3" t="s">
        <v>23592</v>
      </c>
    </row>
    <row r="5732" ht="15.75" spans="1:1">
      <c r="A5732" s="3" t="s">
        <v>1049</v>
      </c>
    </row>
    <row r="5733" ht="15.75" spans="1:1">
      <c r="A5733" s="3" t="s">
        <v>23596</v>
      </c>
    </row>
    <row r="5734" ht="15.75" spans="1:1">
      <c r="A5734" s="3" t="s">
        <v>23600</v>
      </c>
    </row>
    <row r="5735" ht="15.75" spans="1:1">
      <c r="A5735" s="3" t="s">
        <v>23604</v>
      </c>
    </row>
    <row r="5736" ht="15.75" spans="1:1">
      <c r="A5736" s="3" t="s">
        <v>23608</v>
      </c>
    </row>
    <row r="5737" ht="15.75" spans="1:1">
      <c r="A5737" s="3" t="s">
        <v>23612</v>
      </c>
    </row>
    <row r="5738" ht="15.75" spans="1:1">
      <c r="A5738" s="3" t="s">
        <v>23616</v>
      </c>
    </row>
    <row r="5739" ht="15.75" spans="1:1">
      <c r="A5739" s="3" t="s">
        <v>23620</v>
      </c>
    </row>
    <row r="5740" ht="15.75" spans="1:1">
      <c r="A5740" s="3" t="s">
        <v>23624</v>
      </c>
    </row>
    <row r="5741" ht="15.75" spans="1:1">
      <c r="A5741" s="3" t="s">
        <v>23628</v>
      </c>
    </row>
    <row r="5742" ht="15.75" spans="1:1">
      <c r="A5742" s="3" t="s">
        <v>23632</v>
      </c>
    </row>
    <row r="5743" ht="15.75" spans="1:1">
      <c r="A5743" s="3" t="s">
        <v>23636</v>
      </c>
    </row>
    <row r="5744" ht="15.75" spans="1:1">
      <c r="A5744" s="3" t="s">
        <v>23640</v>
      </c>
    </row>
    <row r="5745" ht="15.75" spans="1:1">
      <c r="A5745" s="3" t="s">
        <v>23644</v>
      </c>
    </row>
    <row r="5746" ht="15.75" spans="1:1">
      <c r="A5746" s="3" t="s">
        <v>23648</v>
      </c>
    </row>
    <row r="5747" ht="15.75" spans="1:1">
      <c r="A5747" s="3" t="s">
        <v>23652</v>
      </c>
    </row>
    <row r="5748" ht="15.75" spans="1:1">
      <c r="A5748" s="3" t="s">
        <v>23656</v>
      </c>
    </row>
    <row r="5749" ht="15.75" spans="1:1">
      <c r="A5749" s="3" t="s">
        <v>23660</v>
      </c>
    </row>
    <row r="5750" ht="15.75" spans="1:1">
      <c r="A5750" s="3" t="s">
        <v>23664</v>
      </c>
    </row>
    <row r="5751" ht="15.75" spans="1:1">
      <c r="A5751" s="3" t="s">
        <v>23668</v>
      </c>
    </row>
    <row r="5752" ht="15.75" spans="1:1">
      <c r="A5752" s="3" t="s">
        <v>23672</v>
      </c>
    </row>
    <row r="5753" ht="15.75" spans="1:1">
      <c r="A5753" s="3" t="s">
        <v>23676</v>
      </c>
    </row>
    <row r="5754" ht="15.75" spans="1:1">
      <c r="A5754" s="3" t="s">
        <v>23680</v>
      </c>
    </row>
    <row r="5755" ht="15.75" spans="1:1">
      <c r="A5755" s="3" t="s">
        <v>23684</v>
      </c>
    </row>
    <row r="5756" ht="15.75" spans="1:1">
      <c r="A5756" s="3" t="s">
        <v>23688</v>
      </c>
    </row>
    <row r="5757" ht="15.75" spans="1:1">
      <c r="A5757" s="3" t="s">
        <v>23692</v>
      </c>
    </row>
    <row r="5758" ht="15.75" spans="1:1">
      <c r="A5758" s="3" t="s">
        <v>23696</v>
      </c>
    </row>
    <row r="5759" ht="15.75" spans="1:1">
      <c r="A5759" s="3" t="s">
        <v>23700</v>
      </c>
    </row>
    <row r="5760" ht="15.75" spans="1:1">
      <c r="A5760" s="3" t="s">
        <v>23704</v>
      </c>
    </row>
    <row r="5761" ht="15.75" spans="1:1">
      <c r="A5761" s="3" t="s">
        <v>23708</v>
      </c>
    </row>
    <row r="5762" ht="15.75" spans="1:1">
      <c r="A5762" s="3" t="s">
        <v>23712</v>
      </c>
    </row>
    <row r="5763" ht="15.75" spans="1:1">
      <c r="A5763" s="3" t="s">
        <v>23716</v>
      </c>
    </row>
    <row r="5764" ht="15.75" spans="1:1">
      <c r="A5764" s="3" t="s">
        <v>23720</v>
      </c>
    </row>
    <row r="5765" ht="15.75" spans="1:1">
      <c r="A5765" s="3" t="s">
        <v>23724</v>
      </c>
    </row>
    <row r="5766" ht="15.75" spans="1:1">
      <c r="A5766" s="3" t="s">
        <v>23728</v>
      </c>
    </row>
    <row r="5767" ht="15.75" spans="1:1">
      <c r="A5767" s="3" t="s">
        <v>23732</v>
      </c>
    </row>
    <row r="5768" ht="15.75" spans="1:1">
      <c r="A5768" s="3" t="s">
        <v>23736</v>
      </c>
    </row>
    <row r="5769" ht="15.75" spans="1:1">
      <c r="A5769" s="3" t="s">
        <v>23740</v>
      </c>
    </row>
    <row r="5770" ht="15.75" spans="1:1">
      <c r="A5770" s="3" t="s">
        <v>23744</v>
      </c>
    </row>
    <row r="5771" ht="15.75" spans="1:1">
      <c r="A5771" s="3" t="s">
        <v>23748</v>
      </c>
    </row>
    <row r="5772" ht="15.75" spans="1:1">
      <c r="A5772" s="3" t="s">
        <v>23752</v>
      </c>
    </row>
    <row r="5773" ht="15.75" spans="1:1">
      <c r="A5773" s="3" t="s">
        <v>23756</v>
      </c>
    </row>
    <row r="5774" ht="15.75" spans="1:1">
      <c r="A5774" s="3" t="s">
        <v>23760</v>
      </c>
    </row>
    <row r="5775" ht="15.75" spans="1:1">
      <c r="A5775" s="3" t="s">
        <v>23764</v>
      </c>
    </row>
    <row r="5776" ht="15.75" spans="1:1">
      <c r="A5776" s="3" t="s">
        <v>23768</v>
      </c>
    </row>
    <row r="5777" ht="15.75" spans="1:1">
      <c r="A5777" s="3" t="s">
        <v>23772</v>
      </c>
    </row>
    <row r="5778" ht="15.75" spans="1:1">
      <c r="A5778" s="3" t="s">
        <v>23776</v>
      </c>
    </row>
    <row r="5779" ht="15.75" spans="1:1">
      <c r="A5779" s="3" t="s">
        <v>23780</v>
      </c>
    </row>
    <row r="5780" ht="15.75" spans="1:1">
      <c r="A5780" s="3" t="s">
        <v>23784</v>
      </c>
    </row>
    <row r="5781" ht="15.75" spans="1:1">
      <c r="A5781" s="3" t="s">
        <v>23788</v>
      </c>
    </row>
    <row r="5782" ht="15.75" spans="1:1">
      <c r="A5782" s="3" t="s">
        <v>23792</v>
      </c>
    </row>
    <row r="5783" ht="15.75" spans="1:1">
      <c r="A5783" s="3" t="s">
        <v>23796</v>
      </c>
    </row>
    <row r="5784" ht="15.75" spans="1:1">
      <c r="A5784" s="3" t="s">
        <v>23800</v>
      </c>
    </row>
    <row r="5785" ht="15.75" spans="1:1">
      <c r="A5785" s="3" t="s">
        <v>23804</v>
      </c>
    </row>
    <row r="5786" ht="15.75" spans="1:1">
      <c r="A5786" s="3" t="s">
        <v>23808</v>
      </c>
    </row>
    <row r="5787" ht="15.75" spans="1:1">
      <c r="A5787" s="3" t="s">
        <v>23812</v>
      </c>
    </row>
    <row r="5788" ht="15.75" spans="1:1">
      <c r="A5788" s="3" t="s">
        <v>23816</v>
      </c>
    </row>
    <row r="5789" ht="15.75" spans="1:1">
      <c r="A5789" s="3" t="s">
        <v>23820</v>
      </c>
    </row>
    <row r="5790" ht="15.75" spans="1:1">
      <c r="A5790" s="3" t="s">
        <v>23824</v>
      </c>
    </row>
    <row r="5791" ht="15.75" spans="1:1">
      <c r="A5791" s="3" t="s">
        <v>23828</v>
      </c>
    </row>
    <row r="5792" ht="15.75" spans="1:1">
      <c r="A5792" s="3" t="s">
        <v>1009</v>
      </c>
    </row>
    <row r="5793" ht="15.75" spans="1:1">
      <c r="A5793" s="3" t="s">
        <v>23832</v>
      </c>
    </row>
    <row r="5794" ht="15.75" spans="1:1">
      <c r="A5794" s="3" t="s">
        <v>23836</v>
      </c>
    </row>
    <row r="5795" ht="15.75" spans="1:1">
      <c r="A5795" s="3" t="s">
        <v>23840</v>
      </c>
    </row>
    <row r="5796" ht="15.75" spans="1:1">
      <c r="A5796" s="3" t="s">
        <v>23844</v>
      </c>
    </row>
    <row r="5797" ht="15.75" spans="1:1">
      <c r="A5797" s="3" t="s">
        <v>23848</v>
      </c>
    </row>
    <row r="5798" ht="15.75" spans="1:1">
      <c r="A5798" s="3" t="s">
        <v>23852</v>
      </c>
    </row>
    <row r="5799" ht="15.75" spans="1:1">
      <c r="A5799" s="3" t="s">
        <v>23856</v>
      </c>
    </row>
    <row r="5800" ht="15.75" spans="1:1">
      <c r="A5800" s="3" t="s">
        <v>23860</v>
      </c>
    </row>
    <row r="5801" ht="15.75" spans="1:1">
      <c r="A5801" s="3" t="s">
        <v>23864</v>
      </c>
    </row>
    <row r="5802" ht="15.75" spans="1:1">
      <c r="A5802" s="3" t="s">
        <v>23868</v>
      </c>
    </row>
    <row r="5803" ht="15.75" spans="1:1">
      <c r="A5803" s="3" t="s">
        <v>23872</v>
      </c>
    </row>
    <row r="5804" ht="15.75" spans="1:1">
      <c r="A5804" s="3" t="s">
        <v>23876</v>
      </c>
    </row>
    <row r="5805" ht="15.75" spans="1:1">
      <c r="A5805" s="3" t="s">
        <v>23880</v>
      </c>
    </row>
    <row r="5806" ht="15.75" spans="1:1">
      <c r="A5806" s="3" t="s">
        <v>23884</v>
      </c>
    </row>
    <row r="5807" ht="15.75" spans="1:1">
      <c r="A5807" s="3" t="s">
        <v>23888</v>
      </c>
    </row>
    <row r="5808" ht="15.75" spans="1:1">
      <c r="A5808" s="3" t="s">
        <v>23892</v>
      </c>
    </row>
    <row r="5809" ht="15.75" spans="1:1">
      <c r="A5809" s="3" t="s">
        <v>23896</v>
      </c>
    </row>
    <row r="5810" ht="15.75" spans="1:1">
      <c r="A5810" s="3" t="s">
        <v>23900</v>
      </c>
    </row>
    <row r="5811" ht="15.75" spans="1:1">
      <c r="A5811" s="3" t="s">
        <v>23904</v>
      </c>
    </row>
    <row r="5812" ht="15.75" spans="1:1">
      <c r="A5812" s="3" t="s">
        <v>23908</v>
      </c>
    </row>
    <row r="5813" ht="15.75" spans="1:1">
      <c r="A5813" s="3" t="s">
        <v>23912</v>
      </c>
    </row>
    <row r="5814" ht="15.75" spans="1:1">
      <c r="A5814" s="3" t="s">
        <v>23916</v>
      </c>
    </row>
    <row r="5815" ht="15.75" spans="1:1">
      <c r="A5815" s="3" t="s">
        <v>23920</v>
      </c>
    </row>
    <row r="5816" ht="15.75" spans="1:1">
      <c r="A5816" s="3" t="s">
        <v>23924</v>
      </c>
    </row>
    <row r="5817" ht="15.75" spans="1:1">
      <c r="A5817" s="3" t="s">
        <v>23928</v>
      </c>
    </row>
    <row r="5818" ht="15.75" spans="1:1">
      <c r="A5818" s="3" t="s">
        <v>23932</v>
      </c>
    </row>
    <row r="5819" ht="15.75" spans="1:1">
      <c r="A5819" s="3" t="s">
        <v>23936</v>
      </c>
    </row>
    <row r="5820" ht="15.75" spans="1:1">
      <c r="A5820" s="3" t="s">
        <v>23940</v>
      </c>
    </row>
    <row r="5821" ht="15.75" spans="1:1">
      <c r="A5821" s="3" t="s">
        <v>23944</v>
      </c>
    </row>
    <row r="5822" ht="15.75" spans="1:1">
      <c r="A5822" s="3" t="s">
        <v>23948</v>
      </c>
    </row>
    <row r="5823" ht="15.75" spans="1:1">
      <c r="A5823" s="3" t="s">
        <v>23952</v>
      </c>
    </row>
    <row r="5824" ht="15.75" spans="1:1">
      <c r="A5824" s="3" t="s">
        <v>23956</v>
      </c>
    </row>
    <row r="5825" ht="15.75" spans="1:1">
      <c r="A5825" s="3" t="s">
        <v>23960</v>
      </c>
    </row>
    <row r="5826" ht="15.75" spans="1:1">
      <c r="A5826" s="3" t="s">
        <v>23964</v>
      </c>
    </row>
    <row r="5827" ht="15.75" spans="1:1">
      <c r="A5827" s="3" t="s">
        <v>23968</v>
      </c>
    </row>
    <row r="5828" ht="15.75" spans="1:1">
      <c r="A5828" s="3" t="s">
        <v>23972</v>
      </c>
    </row>
    <row r="5829" ht="15.75" spans="1:1">
      <c r="A5829" s="3" t="s">
        <v>23976</v>
      </c>
    </row>
    <row r="5830" ht="15.75" spans="1:1">
      <c r="A5830" s="3" t="s">
        <v>23980</v>
      </c>
    </row>
    <row r="5831" ht="15.75" spans="1:1">
      <c r="A5831" s="3" t="s">
        <v>23984</v>
      </c>
    </row>
    <row r="5832" ht="15.75" spans="1:1">
      <c r="A5832" s="3" t="s">
        <v>23988</v>
      </c>
    </row>
    <row r="5833" ht="15.75" spans="1:1">
      <c r="A5833" s="3" t="s">
        <v>23992</v>
      </c>
    </row>
    <row r="5834" ht="15.75" spans="1:1">
      <c r="A5834" s="3" t="s">
        <v>23996</v>
      </c>
    </row>
    <row r="5835" ht="15.75" spans="1:1">
      <c r="A5835" s="3" t="s">
        <v>24000</v>
      </c>
    </row>
    <row r="5836" ht="15.75" spans="1:1">
      <c r="A5836" s="3" t="s">
        <v>24004</v>
      </c>
    </row>
    <row r="5837" ht="15.75" spans="1:1">
      <c r="A5837" s="3" t="s">
        <v>24008</v>
      </c>
    </row>
    <row r="5838" ht="15.75" spans="1:1">
      <c r="A5838" s="3" t="s">
        <v>24012</v>
      </c>
    </row>
    <row r="5839" ht="15.75" spans="1:1">
      <c r="A5839" s="3" t="s">
        <v>24016</v>
      </c>
    </row>
    <row r="5840" ht="15.75" spans="1:1">
      <c r="A5840" s="3" t="s">
        <v>24020</v>
      </c>
    </row>
    <row r="5841" ht="15.75" spans="1:1">
      <c r="A5841" s="3" t="s">
        <v>24024</v>
      </c>
    </row>
    <row r="5842" ht="15.75" spans="1:1">
      <c r="A5842" s="3" t="s">
        <v>24028</v>
      </c>
    </row>
    <row r="5843" ht="15.75" spans="1:1">
      <c r="A5843" s="3" t="s">
        <v>24032</v>
      </c>
    </row>
    <row r="5844" ht="15.75" spans="1:1">
      <c r="A5844" s="3" t="s">
        <v>24036</v>
      </c>
    </row>
    <row r="5845" ht="15.75" spans="1:1">
      <c r="A5845" s="3" t="s">
        <v>24040</v>
      </c>
    </row>
    <row r="5846" ht="15.75" spans="1:1">
      <c r="A5846" s="3" t="s">
        <v>24044</v>
      </c>
    </row>
    <row r="5847" ht="15.75" spans="1:1">
      <c r="A5847" s="3" t="s">
        <v>24048</v>
      </c>
    </row>
    <row r="5848" ht="15.75" spans="1:1">
      <c r="A5848" s="3" t="s">
        <v>24052</v>
      </c>
    </row>
    <row r="5849" ht="15.75" spans="1:1">
      <c r="A5849" s="3" t="s">
        <v>24056</v>
      </c>
    </row>
    <row r="5850" ht="15.75" spans="1:1">
      <c r="A5850" s="3" t="s">
        <v>24060</v>
      </c>
    </row>
    <row r="5851" ht="15.75" spans="1:1">
      <c r="A5851" s="3" t="s">
        <v>24064</v>
      </c>
    </row>
    <row r="5852" ht="15.75" spans="1:1">
      <c r="A5852" s="3" t="s">
        <v>24068</v>
      </c>
    </row>
    <row r="5853" ht="15.75" spans="1:1">
      <c r="A5853" s="3" t="s">
        <v>24072</v>
      </c>
    </row>
    <row r="5854" ht="15.75" spans="1:1">
      <c r="A5854" s="3" t="s">
        <v>24076</v>
      </c>
    </row>
    <row r="5855" ht="15.75" spans="1:1">
      <c r="A5855" s="3" t="s">
        <v>24080</v>
      </c>
    </row>
    <row r="5856" ht="15.75" spans="1:1">
      <c r="A5856" s="3" t="s">
        <v>24084</v>
      </c>
    </row>
    <row r="5857" ht="15.75" spans="1:1">
      <c r="A5857" s="3" t="s">
        <v>24088</v>
      </c>
    </row>
    <row r="5858" ht="15.75" spans="1:1">
      <c r="A5858" s="3" t="s">
        <v>24092</v>
      </c>
    </row>
    <row r="5859" ht="15.75" spans="1:1">
      <c r="A5859" s="3" t="s">
        <v>24096</v>
      </c>
    </row>
    <row r="5860" ht="15.75" spans="1:1">
      <c r="A5860" s="3" t="s">
        <v>24100</v>
      </c>
    </row>
    <row r="5861" ht="15.75" spans="1:1">
      <c r="A5861" s="3" t="s">
        <v>24104</v>
      </c>
    </row>
    <row r="5862" ht="15.75" spans="1:1">
      <c r="A5862" s="3" t="s">
        <v>24108</v>
      </c>
    </row>
    <row r="5863" ht="15.75" spans="1:1">
      <c r="A5863" s="3" t="s">
        <v>24112</v>
      </c>
    </row>
    <row r="5864" ht="15.75" spans="1:1">
      <c r="A5864" s="3" t="s">
        <v>24116</v>
      </c>
    </row>
    <row r="5865" ht="15.75" spans="1:1">
      <c r="A5865" s="3" t="s">
        <v>24120</v>
      </c>
    </row>
    <row r="5866" ht="15.75" spans="1:1">
      <c r="A5866" s="3" t="s">
        <v>24124</v>
      </c>
    </row>
    <row r="5867" ht="15.75" spans="1:1">
      <c r="A5867" s="3" t="s">
        <v>24128</v>
      </c>
    </row>
    <row r="5868" ht="15.75" spans="1:1">
      <c r="A5868" s="3" t="s">
        <v>24132</v>
      </c>
    </row>
    <row r="5869" ht="15.75" spans="1:1">
      <c r="A5869" s="3" t="s">
        <v>24136</v>
      </c>
    </row>
    <row r="5870" ht="15.75" spans="1:1">
      <c r="A5870" s="3" t="s">
        <v>24140</v>
      </c>
    </row>
    <row r="5871" ht="15.75" spans="1:1">
      <c r="A5871" s="3" t="s">
        <v>24144</v>
      </c>
    </row>
    <row r="5872" ht="15.75" spans="1:1">
      <c r="A5872" s="3" t="s">
        <v>24148</v>
      </c>
    </row>
    <row r="5873" ht="15.75" spans="1:1">
      <c r="A5873" s="3" t="s">
        <v>24152</v>
      </c>
    </row>
    <row r="5874" ht="15.75" spans="1:1">
      <c r="A5874" s="3" t="s">
        <v>24156</v>
      </c>
    </row>
    <row r="5875" ht="15.75" spans="1:1">
      <c r="A5875" s="3" t="s">
        <v>24160</v>
      </c>
    </row>
    <row r="5876" ht="15.75" spans="1:1">
      <c r="A5876" s="3" t="s">
        <v>24164</v>
      </c>
    </row>
    <row r="5877" ht="15.75" spans="1:1">
      <c r="A5877" s="3" t="s">
        <v>24168</v>
      </c>
    </row>
    <row r="5878" ht="15.75" spans="1:1">
      <c r="A5878" s="3" t="s">
        <v>24172</v>
      </c>
    </row>
    <row r="5879" ht="15.75" spans="1:1">
      <c r="A5879" s="3" t="s">
        <v>24176</v>
      </c>
    </row>
    <row r="5880" ht="15.75" spans="1:1">
      <c r="A5880" s="3" t="s">
        <v>24180</v>
      </c>
    </row>
    <row r="5881" ht="15.75" spans="1:1">
      <c r="A5881" s="3" t="s">
        <v>24184</v>
      </c>
    </row>
    <row r="5882" ht="15.75" spans="1:1">
      <c r="A5882" s="3" t="s">
        <v>24188</v>
      </c>
    </row>
    <row r="5883" ht="15.75" spans="1:1">
      <c r="A5883" s="3" t="s">
        <v>24192</v>
      </c>
    </row>
    <row r="5884" ht="15.75" spans="1:1">
      <c r="A5884" s="3" t="s">
        <v>24196</v>
      </c>
    </row>
    <row r="5885" ht="15.75" spans="1:1">
      <c r="A5885" s="3" t="s">
        <v>24200</v>
      </c>
    </row>
    <row r="5886" ht="15.75" spans="1:1">
      <c r="A5886" s="3" t="s">
        <v>24204</v>
      </c>
    </row>
    <row r="5887" ht="15.75" spans="1:1">
      <c r="A5887" s="3" t="s">
        <v>24208</v>
      </c>
    </row>
    <row r="5888" ht="15.75" spans="1:1">
      <c r="A5888" s="3" t="s">
        <v>24212</v>
      </c>
    </row>
    <row r="5889" ht="15.75" spans="1:1">
      <c r="A5889" s="3" t="s">
        <v>24216</v>
      </c>
    </row>
    <row r="5890" ht="15.75" spans="1:1">
      <c r="A5890" s="3" t="s">
        <v>24220</v>
      </c>
    </row>
    <row r="5891" ht="15.75" spans="1:1">
      <c r="A5891" s="3" t="s">
        <v>24224</v>
      </c>
    </row>
    <row r="5892" ht="15.75" spans="1:1">
      <c r="A5892" s="3" t="s">
        <v>24228</v>
      </c>
    </row>
    <row r="5893" ht="15.75" spans="1:1">
      <c r="A5893" s="3" t="s">
        <v>24232</v>
      </c>
    </row>
    <row r="5894" ht="15.75" spans="1:1">
      <c r="A5894" s="3" t="s">
        <v>24236</v>
      </c>
    </row>
    <row r="5895" ht="15.75" spans="1:1">
      <c r="A5895" s="3" t="s">
        <v>24240</v>
      </c>
    </row>
    <row r="5896" ht="15.75" spans="1:1">
      <c r="A5896" s="3" t="s">
        <v>24244</v>
      </c>
    </row>
    <row r="5897" ht="15.75" spans="1:1">
      <c r="A5897" s="3" t="s">
        <v>24248</v>
      </c>
    </row>
    <row r="5898" ht="15.75" spans="1:1">
      <c r="A5898" s="3" t="s">
        <v>24252</v>
      </c>
    </row>
    <row r="5899" ht="15.75" spans="1:1">
      <c r="A5899" s="3" t="s">
        <v>24256</v>
      </c>
    </row>
    <row r="5900" ht="15.75" spans="1:1">
      <c r="A5900" s="3" t="s">
        <v>24260</v>
      </c>
    </row>
    <row r="5901" ht="15.75" spans="1:1">
      <c r="A5901" s="3" t="s">
        <v>24264</v>
      </c>
    </row>
    <row r="5902" ht="15.75" spans="1:1">
      <c r="A5902" s="3" t="s">
        <v>24268</v>
      </c>
    </row>
    <row r="5903" ht="15.75" spans="1:1">
      <c r="A5903" s="3" t="s">
        <v>24272</v>
      </c>
    </row>
    <row r="5904" ht="15.75" spans="1:1">
      <c r="A5904" s="3" t="s">
        <v>24276</v>
      </c>
    </row>
    <row r="5905" ht="15.75" spans="1:1">
      <c r="A5905" s="3" t="s">
        <v>24280</v>
      </c>
    </row>
    <row r="5906" ht="15.75" spans="1:1">
      <c r="A5906" s="3" t="s">
        <v>24284</v>
      </c>
    </row>
    <row r="5907" ht="15.75" spans="1:1">
      <c r="A5907" s="3" t="s">
        <v>24288</v>
      </c>
    </row>
    <row r="5908" ht="15.75" spans="1:1">
      <c r="A5908" s="3" t="s">
        <v>24292</v>
      </c>
    </row>
    <row r="5909" ht="15.75" spans="1:1">
      <c r="A5909" s="3" t="s">
        <v>24296</v>
      </c>
    </row>
    <row r="5910" ht="15.75" spans="1:1">
      <c r="A5910" s="3" t="s">
        <v>24300</v>
      </c>
    </row>
    <row r="5911" ht="15.75" spans="1:1">
      <c r="A5911" s="3" t="s">
        <v>24304</v>
      </c>
    </row>
    <row r="5912" ht="15.75" spans="1:1">
      <c r="A5912" s="3" t="s">
        <v>24308</v>
      </c>
    </row>
    <row r="5913" ht="15.75" spans="1:1">
      <c r="A5913" s="3" t="s">
        <v>24312</v>
      </c>
    </row>
    <row r="5914" ht="15.75" spans="1:1">
      <c r="A5914" s="3" t="s">
        <v>24316</v>
      </c>
    </row>
    <row r="5915" ht="15.75" spans="1:1">
      <c r="A5915" s="3" t="s">
        <v>24320</v>
      </c>
    </row>
    <row r="5916" ht="15.75" spans="1:1">
      <c r="A5916" s="3" t="s">
        <v>24324</v>
      </c>
    </row>
    <row r="5917" ht="15.75" spans="1:1">
      <c r="A5917" s="3" t="s">
        <v>24328</v>
      </c>
    </row>
    <row r="5918" ht="15.75" spans="1:1">
      <c r="A5918" s="3" t="s">
        <v>24332</v>
      </c>
    </row>
    <row r="5919" ht="15.75" spans="1:1">
      <c r="A5919" s="3" t="s">
        <v>24336</v>
      </c>
    </row>
    <row r="5920" ht="15.75" spans="1:1">
      <c r="A5920" s="3" t="s">
        <v>24340</v>
      </c>
    </row>
    <row r="5921" ht="15.75" spans="1:1">
      <c r="A5921" s="3" t="s">
        <v>24344</v>
      </c>
    </row>
    <row r="5922" ht="15.75" spans="1:1">
      <c r="A5922" s="3" t="s">
        <v>24348</v>
      </c>
    </row>
    <row r="5923" ht="15.75" spans="1:1">
      <c r="A5923" s="3" t="s">
        <v>24352</v>
      </c>
    </row>
    <row r="5924" ht="15.75" spans="1:1">
      <c r="A5924" s="3" t="s">
        <v>24356</v>
      </c>
    </row>
    <row r="5925" ht="15.75" spans="1:1">
      <c r="A5925" s="3" t="s">
        <v>24360</v>
      </c>
    </row>
    <row r="5926" ht="15.75" spans="1:1">
      <c r="A5926" s="3" t="s">
        <v>24364</v>
      </c>
    </row>
    <row r="5927" ht="15.75" spans="1:1">
      <c r="A5927" s="3" t="s">
        <v>24368</v>
      </c>
    </row>
    <row r="5928" ht="15.75" spans="1:1">
      <c r="A5928" s="3" t="s">
        <v>24372</v>
      </c>
    </row>
    <row r="5929" ht="15.75" spans="1:1">
      <c r="A5929" s="3" t="s">
        <v>24376</v>
      </c>
    </row>
    <row r="5930" ht="15.75" spans="1:1">
      <c r="A5930" s="3" t="s">
        <v>24380</v>
      </c>
    </row>
    <row r="5931" ht="15.75" spans="1:1">
      <c r="A5931" s="3" t="s">
        <v>24384</v>
      </c>
    </row>
    <row r="5932" ht="15.75" spans="1:1">
      <c r="A5932" s="3" t="s">
        <v>24388</v>
      </c>
    </row>
    <row r="5933" ht="15.75" spans="1:1">
      <c r="A5933" s="3" t="s">
        <v>24392</v>
      </c>
    </row>
    <row r="5934" ht="15.75" spans="1:1">
      <c r="A5934" s="3" t="s">
        <v>24396</v>
      </c>
    </row>
    <row r="5935" ht="15.75" spans="1:1">
      <c r="A5935" s="3" t="s">
        <v>24400</v>
      </c>
    </row>
    <row r="5936" ht="15.75" spans="1:1">
      <c r="A5936" s="3" t="s">
        <v>24404</v>
      </c>
    </row>
    <row r="5937" ht="15.75" spans="1:1">
      <c r="A5937" s="3" t="s">
        <v>24408</v>
      </c>
    </row>
    <row r="5938" ht="15.75" spans="1:1">
      <c r="A5938" s="3" t="s">
        <v>24412</v>
      </c>
    </row>
    <row r="5939" ht="15.75" spans="1:1">
      <c r="A5939" s="3" t="s">
        <v>24416</v>
      </c>
    </row>
    <row r="5940" ht="15.75" spans="1:1">
      <c r="A5940" s="3" t="s">
        <v>24420</v>
      </c>
    </row>
    <row r="5941" ht="15.75" spans="1:1">
      <c r="A5941" s="3" t="s">
        <v>24423</v>
      </c>
    </row>
    <row r="5942" ht="15.75" spans="1:1">
      <c r="A5942" s="3" t="s">
        <v>24427</v>
      </c>
    </row>
    <row r="5943" ht="15.75" spans="1:1">
      <c r="A5943" s="3" t="s">
        <v>24431</v>
      </c>
    </row>
    <row r="5944" ht="15.75" spans="1:1">
      <c r="A5944" s="3" t="s">
        <v>24435</v>
      </c>
    </row>
    <row r="5945" ht="15.75" spans="1:1">
      <c r="A5945" s="3" t="s">
        <v>24439</v>
      </c>
    </row>
    <row r="5946" ht="15.75" spans="1:1">
      <c r="A5946" s="3" t="s">
        <v>24443</v>
      </c>
    </row>
    <row r="5947" ht="15.75" spans="1:1">
      <c r="A5947" s="3" t="s">
        <v>24447</v>
      </c>
    </row>
    <row r="5948" ht="15.75" spans="1:1">
      <c r="A5948" s="3" t="s">
        <v>24451</v>
      </c>
    </row>
    <row r="5949" ht="15.75" spans="1:1">
      <c r="A5949" s="3" t="s">
        <v>337</v>
      </c>
    </row>
    <row r="5950" ht="15.75" spans="1:1">
      <c r="A5950" s="3" t="s">
        <v>24458</v>
      </c>
    </row>
    <row r="5951" ht="15.75" spans="1:1">
      <c r="A5951" s="3" t="s">
        <v>24462</v>
      </c>
    </row>
    <row r="5952" ht="15.75" spans="1:1">
      <c r="A5952" s="3" t="s">
        <v>24466</v>
      </c>
    </row>
    <row r="5953" ht="15.75" spans="1:1">
      <c r="A5953" s="3" t="s">
        <v>24470</v>
      </c>
    </row>
    <row r="5954" ht="15.75" spans="1:1">
      <c r="A5954" s="3" t="s">
        <v>24474</v>
      </c>
    </row>
    <row r="5955" ht="15.75" spans="1:1">
      <c r="A5955" s="3" t="s">
        <v>24478</v>
      </c>
    </row>
    <row r="5956" ht="15.75" spans="1:1">
      <c r="A5956" s="3" t="s">
        <v>24482</v>
      </c>
    </row>
    <row r="5957" ht="15.75" spans="1:1">
      <c r="A5957" s="3" t="s">
        <v>24486</v>
      </c>
    </row>
    <row r="5958" ht="15.75" spans="1:1">
      <c r="A5958" s="3" t="s">
        <v>24490</v>
      </c>
    </row>
    <row r="5959" ht="15.75" spans="1:1">
      <c r="A5959" s="3" t="s">
        <v>24494</v>
      </c>
    </row>
    <row r="5960" ht="15.75" spans="1:1">
      <c r="A5960" s="3" t="s">
        <v>24498</v>
      </c>
    </row>
    <row r="5961" ht="15.75" spans="1:1">
      <c r="A5961" s="3" t="s">
        <v>24502</v>
      </c>
    </row>
    <row r="5962" ht="15.75" spans="1:1">
      <c r="A5962" s="3" t="s">
        <v>24506</v>
      </c>
    </row>
    <row r="5963" ht="15.75" spans="1:1">
      <c r="A5963" s="3" t="s">
        <v>24510</v>
      </c>
    </row>
    <row r="5964" ht="15.75" spans="1:1">
      <c r="A5964" s="3" t="s">
        <v>24514</v>
      </c>
    </row>
    <row r="5965" ht="15.75" spans="1:1">
      <c r="A5965" s="3" t="s">
        <v>24518</v>
      </c>
    </row>
    <row r="5966" ht="15.75" spans="1:1">
      <c r="A5966" s="3" t="s">
        <v>24522</v>
      </c>
    </row>
    <row r="5967" ht="15.75" spans="1:1">
      <c r="A5967" s="3" t="s">
        <v>24526</v>
      </c>
    </row>
    <row r="5968" ht="15.75" spans="1:1">
      <c r="A5968" s="3" t="s">
        <v>24530</v>
      </c>
    </row>
    <row r="5969" ht="15.75" spans="1:1">
      <c r="A5969" s="3" t="s">
        <v>24534</v>
      </c>
    </row>
    <row r="5970" ht="15.75" spans="1:1">
      <c r="A5970" s="3" t="s">
        <v>24538</v>
      </c>
    </row>
    <row r="5971" ht="15.75" spans="1:1">
      <c r="A5971" s="3" t="s">
        <v>24542</v>
      </c>
    </row>
    <row r="5972" ht="15.75" spans="1:1">
      <c r="A5972" s="3" t="s">
        <v>24546</v>
      </c>
    </row>
    <row r="5973" ht="15.75" spans="1:1">
      <c r="A5973" s="3" t="s">
        <v>24550</v>
      </c>
    </row>
    <row r="5974" ht="15.75" spans="1:1">
      <c r="A5974" s="3" t="s">
        <v>24554</v>
      </c>
    </row>
    <row r="5975" ht="15.75" spans="1:1">
      <c r="A5975" s="3" t="s">
        <v>24558</v>
      </c>
    </row>
    <row r="5976" ht="15.75" spans="1:1">
      <c r="A5976" s="3" t="s">
        <v>24562</v>
      </c>
    </row>
    <row r="5977" ht="15.75" spans="1:1">
      <c r="A5977" s="3" t="s">
        <v>710</v>
      </c>
    </row>
    <row r="5978" ht="15.75" spans="1:1">
      <c r="A5978" s="3" t="s">
        <v>24566</v>
      </c>
    </row>
    <row r="5979" ht="15.75" spans="1:1">
      <c r="A5979" s="3" t="s">
        <v>24570</v>
      </c>
    </row>
    <row r="5980" ht="15.75" spans="1:1">
      <c r="A5980" s="3" t="s">
        <v>24574</v>
      </c>
    </row>
    <row r="5981" ht="15.75" spans="1:1">
      <c r="A5981" s="3" t="s">
        <v>24578</v>
      </c>
    </row>
    <row r="5982" ht="15.75" spans="1:1">
      <c r="A5982" s="3" t="s">
        <v>24582</v>
      </c>
    </row>
    <row r="5983" ht="15.75" spans="1:1">
      <c r="A5983" s="3" t="s">
        <v>24586</v>
      </c>
    </row>
    <row r="5984" ht="15.75" spans="1:1">
      <c r="A5984" s="3" t="s">
        <v>24590</v>
      </c>
    </row>
    <row r="5985" ht="15.75" spans="1:1">
      <c r="A5985" s="3" t="s">
        <v>24594</v>
      </c>
    </row>
    <row r="5986" ht="15.75" spans="1:1">
      <c r="A5986" s="3" t="s">
        <v>24598</v>
      </c>
    </row>
    <row r="5987" ht="15.75" spans="1:1">
      <c r="A5987" s="3" t="s">
        <v>24602</v>
      </c>
    </row>
    <row r="5988" ht="15.75" spans="1:1">
      <c r="A5988" s="3" t="s">
        <v>24606</v>
      </c>
    </row>
    <row r="5989" ht="15.75" spans="1:1">
      <c r="A5989" s="3" t="s">
        <v>24610</v>
      </c>
    </row>
    <row r="5990" ht="15.75" spans="1:1">
      <c r="A5990" s="3" t="s">
        <v>24614</v>
      </c>
    </row>
    <row r="5991" ht="15.75" spans="1:1">
      <c r="A5991" s="3" t="s">
        <v>24618</v>
      </c>
    </row>
    <row r="5992" ht="15.75" spans="1:1">
      <c r="A5992" s="3" t="s">
        <v>24622</v>
      </c>
    </row>
    <row r="5993" ht="15.75" spans="1:1">
      <c r="A5993" s="3" t="s">
        <v>24626</v>
      </c>
    </row>
    <row r="5994" ht="15.75" spans="1:1">
      <c r="A5994" s="3" t="s">
        <v>24630</v>
      </c>
    </row>
    <row r="5995" ht="15.75" spans="1:1">
      <c r="A5995" s="3" t="s">
        <v>24634</v>
      </c>
    </row>
    <row r="5996" ht="15.75" spans="1:1">
      <c r="A5996" s="3" t="s">
        <v>24638</v>
      </c>
    </row>
    <row r="5997" ht="15.75" spans="1:1">
      <c r="A5997" s="3" t="s">
        <v>24642</v>
      </c>
    </row>
    <row r="5998" ht="15.75" spans="1:1">
      <c r="A5998" s="3" t="s">
        <v>24646</v>
      </c>
    </row>
    <row r="5999" ht="15.75" spans="1:1">
      <c r="A5999" s="3" t="s">
        <v>24650</v>
      </c>
    </row>
    <row r="6000" ht="15.75" spans="1:1">
      <c r="A6000" s="3" t="s">
        <v>24654</v>
      </c>
    </row>
    <row r="6001" ht="15.75" spans="1:1">
      <c r="A6001" s="3" t="s">
        <v>24658</v>
      </c>
    </row>
    <row r="6002" ht="15.75" spans="1:1">
      <c r="A6002" s="3" t="s">
        <v>24662</v>
      </c>
    </row>
    <row r="6003" ht="15.75" spans="1:1">
      <c r="A6003" s="3" t="s">
        <v>24666</v>
      </c>
    </row>
    <row r="6004" ht="15.75" spans="1:1">
      <c r="A6004" s="3" t="s">
        <v>24670</v>
      </c>
    </row>
    <row r="6005" ht="15.75" spans="1:1">
      <c r="A6005" s="3" t="s">
        <v>24674</v>
      </c>
    </row>
    <row r="6006" ht="15.75" spans="1:1">
      <c r="A6006" s="3" t="s">
        <v>24678</v>
      </c>
    </row>
    <row r="6007" ht="15.75" spans="1:1">
      <c r="A6007" s="3" t="s">
        <v>24682</v>
      </c>
    </row>
    <row r="6008" ht="15.75" spans="1:1">
      <c r="A6008" s="3" t="s">
        <v>24686</v>
      </c>
    </row>
    <row r="6009" ht="15.75" spans="1:1">
      <c r="A6009" s="3" t="s">
        <v>24690</v>
      </c>
    </row>
    <row r="6010" ht="15.75" spans="1:1">
      <c r="A6010" s="3" t="s">
        <v>24694</v>
      </c>
    </row>
    <row r="6011" ht="15.75" spans="1:1">
      <c r="A6011" s="3" t="s">
        <v>24698</v>
      </c>
    </row>
    <row r="6012" ht="15.75" spans="1:1">
      <c r="A6012" s="3" t="s">
        <v>24702</v>
      </c>
    </row>
    <row r="6013" ht="15.75" spans="1:1">
      <c r="A6013" s="3" t="s">
        <v>24706</v>
      </c>
    </row>
    <row r="6014" ht="15.75" spans="1:1">
      <c r="A6014" s="3" t="s">
        <v>24710</v>
      </c>
    </row>
    <row r="6015" ht="15.75" spans="1:1">
      <c r="A6015" s="3" t="s">
        <v>24714</v>
      </c>
    </row>
    <row r="6016" ht="15.75" spans="1:1">
      <c r="A6016" s="3" t="s">
        <v>24718</v>
      </c>
    </row>
    <row r="6017" ht="15.75" spans="1:1">
      <c r="A6017" s="3" t="s">
        <v>24722</v>
      </c>
    </row>
    <row r="6018" ht="15.75" spans="1:1">
      <c r="A6018" s="3" t="s">
        <v>24726</v>
      </c>
    </row>
    <row r="6019" ht="15.75" spans="1:1">
      <c r="A6019" s="3" t="s">
        <v>24730</v>
      </c>
    </row>
    <row r="6020" ht="15.75" spans="1:1">
      <c r="A6020" s="3" t="s">
        <v>24734</v>
      </c>
    </row>
    <row r="6021" ht="15.75" spans="1:1">
      <c r="A6021" s="3" t="s">
        <v>24738</v>
      </c>
    </row>
    <row r="6022" ht="15.75" spans="1:1">
      <c r="A6022" s="3" t="s">
        <v>24742</v>
      </c>
    </row>
    <row r="6023" ht="15.75" spans="1:1">
      <c r="A6023" s="3" t="s">
        <v>24746</v>
      </c>
    </row>
    <row r="6024" ht="15.75" spans="1:1">
      <c r="A6024" s="3" t="s">
        <v>24750</v>
      </c>
    </row>
    <row r="6025" ht="15.75" spans="1:1">
      <c r="A6025" s="3" t="s">
        <v>24754</v>
      </c>
    </row>
    <row r="6026" ht="15.75" spans="1:1">
      <c r="A6026" s="3" t="s">
        <v>24758</v>
      </c>
    </row>
    <row r="6027" ht="15.75" spans="1:1">
      <c r="A6027" s="3" t="s">
        <v>24762</v>
      </c>
    </row>
    <row r="6028" ht="15.75" spans="1:1">
      <c r="A6028" s="3" t="s">
        <v>24766</v>
      </c>
    </row>
    <row r="6029" ht="15.75" spans="1:1">
      <c r="A6029" s="3" t="s">
        <v>24770</v>
      </c>
    </row>
    <row r="6030" ht="15.75" spans="1:1">
      <c r="A6030" s="3" t="s">
        <v>24774</v>
      </c>
    </row>
    <row r="6031" ht="15.75" spans="1:1">
      <c r="A6031" s="3" t="s">
        <v>24778</v>
      </c>
    </row>
    <row r="6032" ht="15.75" spans="1:1">
      <c r="A6032" s="3" t="s">
        <v>24782</v>
      </c>
    </row>
    <row r="6033" ht="15.75" spans="1:1">
      <c r="A6033" s="3" t="s">
        <v>24786</v>
      </c>
    </row>
    <row r="6034" ht="15.75" spans="1:1">
      <c r="A6034" s="3" t="s">
        <v>440</v>
      </c>
    </row>
    <row r="6035" ht="15.75" spans="1:1">
      <c r="A6035" s="3" t="s">
        <v>24793</v>
      </c>
    </row>
    <row r="6036" ht="15.75" spans="1:1">
      <c r="A6036" s="3" t="s">
        <v>24797</v>
      </c>
    </row>
    <row r="6037" ht="15.75" spans="1:1">
      <c r="A6037" s="3" t="s">
        <v>24801</v>
      </c>
    </row>
    <row r="6038" ht="15.75" spans="1:1">
      <c r="A6038" s="3" t="s">
        <v>24805</v>
      </c>
    </row>
    <row r="6039" ht="15.75" spans="1:1">
      <c r="A6039" s="3" t="s">
        <v>24809</v>
      </c>
    </row>
    <row r="6040" ht="15.75" spans="1:1">
      <c r="A6040" s="3" t="s">
        <v>24813</v>
      </c>
    </row>
    <row r="6041" ht="15.75" spans="1:1">
      <c r="A6041" s="3" t="s">
        <v>24817</v>
      </c>
    </row>
    <row r="6042" ht="15.75" spans="1:1">
      <c r="A6042" s="3" t="s">
        <v>24821</v>
      </c>
    </row>
    <row r="6043" ht="15.75" spans="1:1">
      <c r="A6043" s="3" t="s">
        <v>24825</v>
      </c>
    </row>
    <row r="6044" ht="15.75" spans="1:1">
      <c r="A6044" s="3" t="s">
        <v>24829</v>
      </c>
    </row>
    <row r="6045" ht="15.75" spans="1:1">
      <c r="A6045" s="3" t="s">
        <v>24833</v>
      </c>
    </row>
    <row r="6046" ht="15.75" spans="1:1">
      <c r="A6046" s="3" t="s">
        <v>24837</v>
      </c>
    </row>
    <row r="6047" ht="15.75" spans="1:1">
      <c r="A6047" s="3" t="s">
        <v>24841</v>
      </c>
    </row>
    <row r="6048" ht="15.75" spans="1:1">
      <c r="A6048" s="3" t="s">
        <v>24845</v>
      </c>
    </row>
    <row r="6049" ht="15.75" spans="1:1">
      <c r="A6049" s="3" t="s">
        <v>24849</v>
      </c>
    </row>
    <row r="6050" ht="15.75" spans="1:1">
      <c r="A6050" s="3" t="s">
        <v>24853</v>
      </c>
    </row>
    <row r="6051" ht="15.75" spans="1:1">
      <c r="A6051" s="3" t="s">
        <v>24857</v>
      </c>
    </row>
    <row r="6052" ht="15.75" spans="1:1">
      <c r="A6052" s="3" t="s">
        <v>24861</v>
      </c>
    </row>
    <row r="6053" ht="15.75" spans="1:1">
      <c r="A6053" s="3" t="s">
        <v>24865</v>
      </c>
    </row>
    <row r="6054" ht="15.75" spans="1:1">
      <c r="A6054" s="3" t="s">
        <v>24869</v>
      </c>
    </row>
    <row r="6055" ht="15.75" spans="1:1">
      <c r="A6055" s="3" t="s">
        <v>24873</v>
      </c>
    </row>
    <row r="6056" ht="15.75" spans="1:1">
      <c r="A6056" s="3" t="s">
        <v>24877</v>
      </c>
    </row>
    <row r="6057" ht="15.75" spans="1:1">
      <c r="A6057" s="3" t="s">
        <v>24881</v>
      </c>
    </row>
    <row r="6058" ht="15.75" spans="1:1">
      <c r="A6058" s="3" t="s">
        <v>24885</v>
      </c>
    </row>
    <row r="6059" ht="15.75" spans="1:1">
      <c r="A6059" s="3" t="s">
        <v>24889</v>
      </c>
    </row>
    <row r="6060" ht="15.75" spans="1:1">
      <c r="A6060" s="3" t="s">
        <v>24893</v>
      </c>
    </row>
    <row r="6061" ht="15.75" spans="1:1">
      <c r="A6061" s="3" t="s">
        <v>24897</v>
      </c>
    </row>
    <row r="6062" ht="15.75" spans="1:1">
      <c r="A6062" s="3" t="s">
        <v>24901</v>
      </c>
    </row>
    <row r="6063" ht="15.75" spans="1:1">
      <c r="A6063" s="3" t="s">
        <v>24905</v>
      </c>
    </row>
    <row r="6064" ht="15.75" spans="1:1">
      <c r="A6064" s="3" t="s">
        <v>24909</v>
      </c>
    </row>
    <row r="6065" ht="15.75" spans="1:1">
      <c r="A6065" s="3" t="s">
        <v>24913</v>
      </c>
    </row>
    <row r="6066" ht="15.75" spans="1:1">
      <c r="A6066" s="3" t="s">
        <v>24917</v>
      </c>
    </row>
    <row r="6067" ht="15.75" spans="1:1">
      <c r="A6067" s="3" t="s">
        <v>24921</v>
      </c>
    </row>
    <row r="6068" ht="15.75" spans="1:1">
      <c r="A6068" s="3" t="s">
        <v>24925</v>
      </c>
    </row>
    <row r="6069" ht="15.75" spans="1:1">
      <c r="A6069" s="3" t="s">
        <v>24929</v>
      </c>
    </row>
    <row r="6070" ht="15.75" spans="1:1">
      <c r="A6070" s="3" t="s">
        <v>24933</v>
      </c>
    </row>
    <row r="6071" ht="15.75" spans="1:1">
      <c r="A6071" s="3" t="s">
        <v>24937</v>
      </c>
    </row>
    <row r="6072" ht="15.75" spans="1:1">
      <c r="A6072" s="3" t="s">
        <v>24941</v>
      </c>
    </row>
    <row r="6073" ht="15.75" spans="1:1">
      <c r="A6073" s="3" t="s">
        <v>24945</v>
      </c>
    </row>
    <row r="6074" ht="15.75" spans="1:1">
      <c r="A6074" s="3" t="s">
        <v>24949</v>
      </c>
    </row>
    <row r="6075" ht="15.75" spans="1:1">
      <c r="A6075" s="3" t="s">
        <v>398</v>
      </c>
    </row>
    <row r="6076" ht="15.75" spans="1:1">
      <c r="A6076" s="3" t="s">
        <v>24956</v>
      </c>
    </row>
    <row r="6077" ht="15.75" spans="1:1">
      <c r="A6077" s="3" t="s">
        <v>24960</v>
      </c>
    </row>
    <row r="6078" ht="15.75" spans="1:1">
      <c r="A6078" s="3" t="s">
        <v>24964</v>
      </c>
    </row>
    <row r="6079" ht="15.75" spans="1:1">
      <c r="A6079" s="3" t="s">
        <v>24968</v>
      </c>
    </row>
    <row r="6080" ht="15.75" spans="1:1">
      <c r="A6080" s="3" t="s">
        <v>24972</v>
      </c>
    </row>
    <row r="6081" ht="15.75" spans="1:1">
      <c r="A6081" s="3" t="s">
        <v>24976</v>
      </c>
    </row>
    <row r="6082" ht="15.75" spans="1:1">
      <c r="A6082" s="3" t="s">
        <v>24980</v>
      </c>
    </row>
    <row r="6083" ht="15.75" spans="1:1">
      <c r="A6083" s="3" t="s">
        <v>24984</v>
      </c>
    </row>
    <row r="6084" ht="15.75" spans="1:1">
      <c r="A6084" s="3" t="s">
        <v>24988</v>
      </c>
    </row>
    <row r="6085" ht="15.75" spans="1:1">
      <c r="A6085" s="3" t="s">
        <v>24992</v>
      </c>
    </row>
    <row r="6086" ht="15.75" spans="1:1">
      <c r="A6086" s="3" t="s">
        <v>24996</v>
      </c>
    </row>
    <row r="6087" ht="15.75" spans="1:1">
      <c r="A6087" s="3" t="s">
        <v>25000</v>
      </c>
    </row>
    <row r="6088" ht="15.75" spans="1:1">
      <c r="A6088" s="3" t="s">
        <v>25004</v>
      </c>
    </row>
    <row r="6089" ht="15.75" spans="1:1">
      <c r="A6089" s="3" t="s">
        <v>25008</v>
      </c>
    </row>
    <row r="6090" ht="15.75" spans="1:1">
      <c r="A6090" s="3" t="s">
        <v>25012</v>
      </c>
    </row>
    <row r="6091" ht="15.75" spans="1:1">
      <c r="A6091" s="3" t="s">
        <v>25016</v>
      </c>
    </row>
    <row r="6092" ht="15.75" spans="1:1">
      <c r="A6092" s="3" t="s">
        <v>25020</v>
      </c>
    </row>
    <row r="6093" ht="15.75" spans="1:1">
      <c r="A6093" s="3" t="s">
        <v>25024</v>
      </c>
    </row>
    <row r="6094" ht="15.75" spans="1:1">
      <c r="A6094" s="3" t="s">
        <v>25028</v>
      </c>
    </row>
    <row r="6095" ht="15.75" spans="1:1">
      <c r="A6095" s="3" t="s">
        <v>25032</v>
      </c>
    </row>
    <row r="6096" ht="15.75" spans="1:1">
      <c r="A6096" s="3" t="s">
        <v>25036</v>
      </c>
    </row>
    <row r="6097" ht="15.75" spans="1:1">
      <c r="A6097" s="3" t="s">
        <v>25040</v>
      </c>
    </row>
    <row r="6098" ht="15.75" spans="1:1">
      <c r="A6098" s="3" t="s">
        <v>25044</v>
      </c>
    </row>
    <row r="6099" ht="15.75" spans="1:1">
      <c r="A6099" s="3" t="s">
        <v>25048</v>
      </c>
    </row>
    <row r="6100" ht="15.75" spans="1:1">
      <c r="A6100" s="3" t="s">
        <v>25052</v>
      </c>
    </row>
    <row r="6101" ht="15.75" spans="1:1">
      <c r="A6101" s="3" t="s">
        <v>25056</v>
      </c>
    </row>
    <row r="6102" ht="15.75" spans="1:1">
      <c r="A6102" s="3" t="s">
        <v>25060</v>
      </c>
    </row>
    <row r="6103" ht="15.75" spans="1:1">
      <c r="A6103" s="3" t="s">
        <v>25064</v>
      </c>
    </row>
    <row r="6104" ht="15.75" spans="1:1">
      <c r="A6104" s="3" t="s">
        <v>25068</v>
      </c>
    </row>
    <row r="6105" ht="15.75" spans="1:1">
      <c r="A6105" s="3" t="s">
        <v>25072</v>
      </c>
    </row>
    <row r="6106" ht="15.75" spans="1:1">
      <c r="A6106" s="3" t="s">
        <v>25076</v>
      </c>
    </row>
    <row r="6107" ht="15.75" spans="1:1">
      <c r="A6107" s="3" t="s">
        <v>25080</v>
      </c>
    </row>
    <row r="6108" ht="15.75" spans="1:1">
      <c r="A6108" s="3" t="s">
        <v>25084</v>
      </c>
    </row>
    <row r="6109" ht="15.75" spans="1:1">
      <c r="A6109" s="3" t="s">
        <v>25088</v>
      </c>
    </row>
    <row r="6110" ht="15.75" spans="1:1">
      <c r="A6110" s="3" t="s">
        <v>25092</v>
      </c>
    </row>
    <row r="6111" ht="15.75" spans="1:1">
      <c r="A6111" s="3" t="s">
        <v>25096</v>
      </c>
    </row>
    <row r="6112" ht="15.75" spans="1:1">
      <c r="A6112" s="3" t="s">
        <v>25100</v>
      </c>
    </row>
    <row r="6113" ht="15.75" spans="1:1">
      <c r="A6113" s="3" t="s">
        <v>25104</v>
      </c>
    </row>
    <row r="6114" ht="15.75" spans="1:1">
      <c r="A6114" s="3" t="s">
        <v>25108</v>
      </c>
    </row>
    <row r="6115" ht="15.75" spans="1:1">
      <c r="A6115" s="3" t="s">
        <v>25112</v>
      </c>
    </row>
    <row r="6116" ht="15.75" spans="1:1">
      <c r="A6116" s="3" t="s">
        <v>25116</v>
      </c>
    </row>
    <row r="6117" ht="15.75" spans="1:1">
      <c r="A6117" s="3" t="s">
        <v>25120</v>
      </c>
    </row>
    <row r="6118" ht="15.75" spans="1:1">
      <c r="A6118" s="3" t="s">
        <v>25124</v>
      </c>
    </row>
    <row r="6119" ht="15.75" spans="1:1">
      <c r="A6119" s="3" t="s">
        <v>25128</v>
      </c>
    </row>
    <row r="6120" ht="15.75" spans="1:1">
      <c r="A6120" s="3" t="s">
        <v>25132</v>
      </c>
    </row>
    <row r="6121" ht="15.75" spans="1:1">
      <c r="A6121" s="3" t="s">
        <v>25136</v>
      </c>
    </row>
    <row r="6122" ht="15.75" spans="1:1">
      <c r="A6122" s="3" t="s">
        <v>25140</v>
      </c>
    </row>
    <row r="6123" ht="15.75" spans="1:1">
      <c r="A6123" s="3" t="s">
        <v>25144</v>
      </c>
    </row>
    <row r="6124" ht="15.75" spans="1:1">
      <c r="A6124" s="3" t="s">
        <v>25148</v>
      </c>
    </row>
    <row r="6125" ht="15.75" spans="1:1">
      <c r="A6125" s="3" t="s">
        <v>25152</v>
      </c>
    </row>
    <row r="6126" ht="15.75" spans="1:1">
      <c r="A6126" s="3" t="s">
        <v>25156</v>
      </c>
    </row>
    <row r="6127" ht="15.75" spans="1:1">
      <c r="A6127" s="3" t="s">
        <v>25160</v>
      </c>
    </row>
    <row r="6128" ht="15.75" spans="1:1">
      <c r="A6128" s="3" t="s">
        <v>25164</v>
      </c>
    </row>
    <row r="6129" ht="15.75" spans="1:1">
      <c r="A6129" s="3" t="s">
        <v>25168</v>
      </c>
    </row>
    <row r="6130" ht="15.75" spans="1:1">
      <c r="A6130" s="3" t="s">
        <v>25172</v>
      </c>
    </row>
    <row r="6131" ht="15.75" spans="1:1">
      <c r="A6131" s="3" t="s">
        <v>25176</v>
      </c>
    </row>
    <row r="6132" ht="15.75" spans="1:1">
      <c r="A6132" s="3" t="s">
        <v>25180</v>
      </c>
    </row>
    <row r="6133" ht="15.75" spans="1:1">
      <c r="A6133" s="3" t="s">
        <v>25184</v>
      </c>
    </row>
    <row r="6134" ht="15.75" spans="1:1">
      <c r="A6134" s="3" t="s">
        <v>25188</v>
      </c>
    </row>
    <row r="6135" ht="15.75" spans="1:1">
      <c r="A6135" s="3" t="s">
        <v>288</v>
      </c>
    </row>
    <row r="6136" ht="15.75" spans="1:1">
      <c r="A6136" s="3" t="s">
        <v>25195</v>
      </c>
    </row>
    <row r="6137" ht="15.75" spans="1:1">
      <c r="A6137" s="3" t="s">
        <v>25199</v>
      </c>
    </row>
    <row r="6138" ht="15.75" spans="1:1">
      <c r="A6138" s="3" t="s">
        <v>25203</v>
      </c>
    </row>
    <row r="6139" ht="15.75" spans="1:1">
      <c r="A6139" s="3" t="s">
        <v>25207</v>
      </c>
    </row>
    <row r="6140" ht="15.75" spans="1:1">
      <c r="A6140" s="3" t="s">
        <v>25211</v>
      </c>
    </row>
    <row r="6141" ht="15.75" spans="1:1">
      <c r="A6141" s="3" t="s">
        <v>25215</v>
      </c>
    </row>
    <row r="6142" ht="15.75" spans="1:1">
      <c r="A6142" s="3" t="s">
        <v>25219</v>
      </c>
    </row>
    <row r="6143" ht="15.75" spans="1:1">
      <c r="A6143" s="3" t="s">
        <v>25223</v>
      </c>
    </row>
    <row r="6144" ht="15.75" spans="1:1">
      <c r="A6144" s="3" t="s">
        <v>25227</v>
      </c>
    </row>
    <row r="6145" ht="15.75" spans="1:1">
      <c r="A6145" s="3" t="s">
        <v>25231</v>
      </c>
    </row>
    <row r="6146" ht="15.75" spans="1:1">
      <c r="A6146" s="3" t="s">
        <v>25235</v>
      </c>
    </row>
    <row r="6147" ht="15.75" spans="1:1">
      <c r="A6147" s="3" t="s">
        <v>25239</v>
      </c>
    </row>
    <row r="6148" ht="15.75" spans="1:1">
      <c r="A6148" s="3" t="s">
        <v>25243</v>
      </c>
    </row>
    <row r="6149" ht="15.75" spans="1:1">
      <c r="A6149" s="3" t="s">
        <v>25247</v>
      </c>
    </row>
    <row r="6150" ht="15.75" spans="1:1">
      <c r="A6150" s="3" t="s">
        <v>25251</v>
      </c>
    </row>
    <row r="6151" ht="15.75" spans="1:1">
      <c r="A6151" s="3" t="s">
        <v>25255</v>
      </c>
    </row>
    <row r="6152" ht="15.75" spans="1:1">
      <c r="A6152" s="3" t="s">
        <v>25259</v>
      </c>
    </row>
    <row r="6153" ht="15.75" spans="1:1">
      <c r="A6153" s="3" t="s">
        <v>25263</v>
      </c>
    </row>
    <row r="6154" ht="15.75" spans="1:1">
      <c r="A6154" s="3" t="s">
        <v>25267</v>
      </c>
    </row>
    <row r="6155" ht="15.75" spans="1:1">
      <c r="A6155" s="3" t="s">
        <v>765</v>
      </c>
    </row>
    <row r="6156" ht="15.75" spans="1:1">
      <c r="A6156" s="3" t="s">
        <v>25271</v>
      </c>
    </row>
    <row r="6157" ht="15.75" spans="1:1">
      <c r="A6157" s="3" t="s">
        <v>25275</v>
      </c>
    </row>
    <row r="6158" ht="15.75" spans="1:1">
      <c r="A6158" s="3" t="s">
        <v>25279</v>
      </c>
    </row>
    <row r="6159" ht="15.75" spans="1:1">
      <c r="A6159" s="3" t="s">
        <v>25283</v>
      </c>
    </row>
    <row r="6160" ht="15.75" spans="1:1">
      <c r="A6160" s="3" t="s">
        <v>25287</v>
      </c>
    </row>
    <row r="6161" ht="15.75" spans="1:1">
      <c r="A6161" s="3" t="s">
        <v>25291</v>
      </c>
    </row>
    <row r="6162" ht="15.75" spans="1:1">
      <c r="A6162" s="3" t="s">
        <v>25295</v>
      </c>
    </row>
    <row r="6163" ht="15.75" spans="1:1">
      <c r="A6163" s="3" t="s">
        <v>25299</v>
      </c>
    </row>
    <row r="6164" ht="15.75" spans="1:1">
      <c r="A6164" s="3" t="s">
        <v>25303</v>
      </c>
    </row>
    <row r="6165" ht="15.75" spans="1:1">
      <c r="A6165" s="3" t="s">
        <v>25307</v>
      </c>
    </row>
    <row r="6166" ht="15.75" spans="1:1">
      <c r="A6166" s="3" t="s">
        <v>25311</v>
      </c>
    </row>
    <row r="6167" ht="15.75" spans="1:1">
      <c r="A6167" s="3" t="s">
        <v>25315</v>
      </c>
    </row>
    <row r="6168" ht="15.75" spans="1:1">
      <c r="A6168" s="3" t="s">
        <v>25319</v>
      </c>
    </row>
    <row r="6169" ht="15.75" spans="1:1">
      <c r="A6169" s="3" t="s">
        <v>25323</v>
      </c>
    </row>
    <row r="6170" ht="15.75" spans="1:1">
      <c r="A6170" s="3" t="s">
        <v>25327</v>
      </c>
    </row>
    <row r="6171" ht="15.75" spans="1:1">
      <c r="A6171" s="3" t="s">
        <v>25331</v>
      </c>
    </row>
    <row r="6172" ht="15.75" spans="1:1">
      <c r="A6172" s="3" t="s">
        <v>25335</v>
      </c>
    </row>
    <row r="6173" ht="15.75" spans="1:1">
      <c r="A6173" s="3" t="s">
        <v>25339</v>
      </c>
    </row>
    <row r="6174" ht="15.75" spans="1:1">
      <c r="A6174" s="3" t="s">
        <v>25343</v>
      </c>
    </row>
    <row r="6175" ht="15.75" spans="1:1">
      <c r="A6175" s="3" t="s">
        <v>25347</v>
      </c>
    </row>
    <row r="6176" ht="15.75" spans="1:1">
      <c r="A6176" s="3" t="s">
        <v>25351</v>
      </c>
    </row>
    <row r="6177" ht="15.75" spans="1:1">
      <c r="A6177" s="3" t="s">
        <v>25355</v>
      </c>
    </row>
    <row r="6178" ht="15.75" spans="1:1">
      <c r="A6178" s="3" t="s">
        <v>25359</v>
      </c>
    </row>
    <row r="6179" ht="15.75" spans="1:1">
      <c r="A6179" s="3" t="s">
        <v>25363</v>
      </c>
    </row>
    <row r="6180" ht="15.75" spans="1:1">
      <c r="A6180" s="3" t="s">
        <v>25367</v>
      </c>
    </row>
    <row r="6181" ht="15.75" spans="1:1">
      <c r="A6181" s="3" t="s">
        <v>25371</v>
      </c>
    </row>
    <row r="6182" ht="15.75" spans="1:1">
      <c r="A6182" s="3" t="s">
        <v>25375</v>
      </c>
    </row>
    <row r="6183" ht="15.75" spans="1:1">
      <c r="A6183" s="3" t="s">
        <v>25379</v>
      </c>
    </row>
    <row r="6184" ht="15.75" spans="1:1">
      <c r="A6184" s="3" t="s">
        <v>25383</v>
      </c>
    </row>
    <row r="6185" ht="15.75" spans="1:1">
      <c r="A6185" s="3" t="s">
        <v>730</v>
      </c>
    </row>
    <row r="6186" ht="15.75" spans="1:1">
      <c r="A6186" s="3" t="s">
        <v>25387</v>
      </c>
    </row>
    <row r="6187" ht="15.75" spans="1:1">
      <c r="A6187" s="3" t="s">
        <v>25391</v>
      </c>
    </row>
    <row r="6188" ht="15.75" spans="1:1">
      <c r="A6188" s="3" t="s">
        <v>25395</v>
      </c>
    </row>
    <row r="6189" ht="15.75" spans="1:1">
      <c r="A6189" s="3" t="s">
        <v>25399</v>
      </c>
    </row>
    <row r="6190" ht="15.75" spans="1:1">
      <c r="A6190" s="3" t="s">
        <v>25403</v>
      </c>
    </row>
    <row r="6191" ht="15.75" spans="1:1">
      <c r="A6191" s="3" t="s">
        <v>25407</v>
      </c>
    </row>
    <row r="6192" ht="15.75" spans="1:1">
      <c r="A6192" s="3" t="s">
        <v>25411</v>
      </c>
    </row>
    <row r="6193" ht="15.75" spans="1:1">
      <c r="A6193" s="3" t="s">
        <v>25415</v>
      </c>
    </row>
    <row r="6194" ht="15.75" spans="1:1">
      <c r="A6194" s="3" t="s">
        <v>25419</v>
      </c>
    </row>
    <row r="6195" ht="15.75" spans="1:1">
      <c r="A6195" s="3" t="s">
        <v>25423</v>
      </c>
    </row>
    <row r="6196" ht="15.75" spans="1:1">
      <c r="A6196" s="3" t="s">
        <v>25427</v>
      </c>
    </row>
    <row r="6197" ht="15.75" spans="1:1">
      <c r="A6197" s="3" t="s">
        <v>25431</v>
      </c>
    </row>
    <row r="6198" ht="15.75" spans="1:1">
      <c r="A6198" s="3" t="s">
        <v>25435</v>
      </c>
    </row>
    <row r="6199" ht="15.75" spans="1:1">
      <c r="A6199" s="3" t="s">
        <v>25439</v>
      </c>
    </row>
    <row r="6200" ht="15.75" spans="1:1">
      <c r="A6200" s="3" t="s">
        <v>25443</v>
      </c>
    </row>
    <row r="6201" ht="15.75" spans="1:1">
      <c r="A6201" s="3" t="s">
        <v>25447</v>
      </c>
    </row>
    <row r="6202" ht="15.75" spans="1:1">
      <c r="A6202" s="3" t="s">
        <v>25451</v>
      </c>
    </row>
    <row r="6203" ht="15.75" spans="1:1">
      <c r="A6203" s="3" t="s">
        <v>25455</v>
      </c>
    </row>
    <row r="6204" ht="15.75" spans="1:1">
      <c r="A6204" s="3" t="s">
        <v>25459</v>
      </c>
    </row>
    <row r="6205" ht="15.75" spans="1:1">
      <c r="A6205" s="3" t="s">
        <v>25463</v>
      </c>
    </row>
    <row r="6206" ht="15.75" spans="1:1">
      <c r="A6206" s="3" t="s">
        <v>25467</v>
      </c>
    </row>
    <row r="6207" ht="15.75" spans="1:1">
      <c r="A6207" s="3" t="s">
        <v>25471</v>
      </c>
    </row>
    <row r="6208" ht="15.75" spans="1:1">
      <c r="A6208" s="3" t="s">
        <v>25475</v>
      </c>
    </row>
    <row r="6209" ht="15.75" spans="1:1">
      <c r="A6209" s="3" t="s">
        <v>25479</v>
      </c>
    </row>
    <row r="6210" ht="15.75" spans="1:1">
      <c r="A6210" s="3" t="s">
        <v>25483</v>
      </c>
    </row>
    <row r="6211" ht="15.75" spans="1:1">
      <c r="A6211" s="3" t="s">
        <v>25487</v>
      </c>
    </row>
    <row r="6212" ht="15.75" spans="1:1">
      <c r="A6212" s="3" t="s">
        <v>25491</v>
      </c>
    </row>
    <row r="6213" ht="15.75" spans="1:1">
      <c r="A6213" s="3" t="s">
        <v>25495</v>
      </c>
    </row>
    <row r="6214" ht="15.75" spans="1:1">
      <c r="A6214" s="3" t="s">
        <v>25499</v>
      </c>
    </row>
    <row r="6215" ht="15.75" spans="1:1">
      <c r="A6215" s="3" t="s">
        <v>25503</v>
      </c>
    </row>
    <row r="6216" ht="15.75" spans="1:1">
      <c r="A6216" s="3" t="s">
        <v>25507</v>
      </c>
    </row>
    <row r="6217" ht="15.75" spans="1:1">
      <c r="A6217" s="3" t="s">
        <v>25511</v>
      </c>
    </row>
    <row r="6218" ht="15.75" spans="1:1">
      <c r="A6218" s="3" t="s">
        <v>25515</v>
      </c>
    </row>
    <row r="6219" ht="15.75" spans="1:1">
      <c r="A6219" s="3" t="s">
        <v>25519</v>
      </c>
    </row>
    <row r="6220" ht="15.75" spans="1:1">
      <c r="A6220" s="3" t="s">
        <v>25523</v>
      </c>
    </row>
    <row r="6221" ht="15.75" spans="1:1">
      <c r="A6221" s="3" t="s">
        <v>25527</v>
      </c>
    </row>
    <row r="6222" ht="15.75" spans="1:1">
      <c r="A6222" s="3" t="s">
        <v>25531</v>
      </c>
    </row>
    <row r="6223" ht="15.75" spans="1:1">
      <c r="A6223" s="3" t="s">
        <v>25535</v>
      </c>
    </row>
    <row r="6224" ht="15.75" spans="1:1">
      <c r="A6224" s="3" t="s">
        <v>25539</v>
      </c>
    </row>
    <row r="6225" ht="15.75" spans="1:1">
      <c r="A6225" s="3" t="s">
        <v>25543</v>
      </c>
    </row>
    <row r="6226" ht="15.75" spans="1:1">
      <c r="A6226" s="3" t="s">
        <v>25547</v>
      </c>
    </row>
    <row r="6227" ht="15.75" spans="1:1">
      <c r="A6227" s="3" t="s">
        <v>25551</v>
      </c>
    </row>
    <row r="6228" ht="15.75" spans="1:1">
      <c r="A6228" s="3" t="s">
        <v>25555</v>
      </c>
    </row>
    <row r="6229" ht="15.75" spans="1:1">
      <c r="A6229" s="3" t="s">
        <v>25559</v>
      </c>
    </row>
    <row r="6230" ht="15.75" spans="1:1">
      <c r="A6230" s="3" t="s">
        <v>25563</v>
      </c>
    </row>
    <row r="6231" ht="15.75" spans="1:1">
      <c r="A6231" s="3" t="s">
        <v>25567</v>
      </c>
    </row>
    <row r="6232" ht="15.75" spans="1:1">
      <c r="A6232" s="3" t="s">
        <v>25571</v>
      </c>
    </row>
    <row r="6233" ht="15.75" spans="1:1">
      <c r="A6233" s="3" t="s">
        <v>25575</v>
      </c>
    </row>
    <row r="6234" ht="15.75" spans="1:1">
      <c r="A6234" s="3" t="s">
        <v>25579</v>
      </c>
    </row>
    <row r="6235" ht="15.75" spans="1:1">
      <c r="A6235" s="3" t="s">
        <v>25583</v>
      </c>
    </row>
    <row r="6236" ht="15.75" spans="1:1">
      <c r="A6236" s="3" t="s">
        <v>25587</v>
      </c>
    </row>
    <row r="6237" ht="15.75" spans="1:1">
      <c r="A6237" s="3" t="s">
        <v>25591</v>
      </c>
    </row>
    <row r="6238" ht="15.75" spans="1:1">
      <c r="A6238" s="3" t="s">
        <v>25595</v>
      </c>
    </row>
    <row r="6239" ht="15.75" spans="1:1">
      <c r="A6239" s="3" t="s">
        <v>805</v>
      </c>
    </row>
    <row r="6240" ht="15.75" spans="1:1">
      <c r="A6240" s="3" t="s">
        <v>25599</v>
      </c>
    </row>
    <row r="6241" ht="15.75" spans="1:1">
      <c r="A6241" s="3" t="s">
        <v>25603</v>
      </c>
    </row>
    <row r="6242" ht="15.75" spans="1:1">
      <c r="A6242" s="3" t="s">
        <v>25607</v>
      </c>
    </row>
    <row r="6243" ht="15.75" spans="1:1">
      <c r="A6243" s="3" t="s">
        <v>25611</v>
      </c>
    </row>
    <row r="6244" ht="15.75" spans="1:1">
      <c r="A6244" s="3" t="s">
        <v>25615</v>
      </c>
    </row>
    <row r="6245" ht="15.75" spans="1:1">
      <c r="A6245" s="3" t="s">
        <v>25619</v>
      </c>
    </row>
    <row r="6246" ht="15.75" spans="1:1">
      <c r="A6246" s="3" t="s">
        <v>25623</v>
      </c>
    </row>
    <row r="6247" ht="15.75" spans="1:1">
      <c r="A6247" s="3" t="s">
        <v>25627</v>
      </c>
    </row>
    <row r="6248" ht="15.75" spans="1:1">
      <c r="A6248" s="3" t="s">
        <v>25631</v>
      </c>
    </row>
    <row r="6249" ht="15.75" spans="1:1">
      <c r="A6249" s="3" t="s">
        <v>25635</v>
      </c>
    </row>
    <row r="6250" ht="15.75" spans="1:1">
      <c r="A6250" s="3" t="s">
        <v>25639</v>
      </c>
    </row>
    <row r="6251" ht="15.75" spans="1:1">
      <c r="A6251" s="3" t="s">
        <v>25643</v>
      </c>
    </row>
    <row r="6252" ht="15.75" spans="1:1">
      <c r="A6252" s="3" t="s">
        <v>25647</v>
      </c>
    </row>
    <row r="6253" ht="15.75" spans="1:1">
      <c r="A6253" s="3" t="s">
        <v>25651</v>
      </c>
    </row>
    <row r="6254" ht="15.75" spans="1:1">
      <c r="A6254" s="3" t="s">
        <v>25655</v>
      </c>
    </row>
    <row r="6255" ht="15.75" spans="1:1">
      <c r="A6255" s="3" t="s">
        <v>25659</v>
      </c>
    </row>
    <row r="6256" ht="15.75" spans="1:1">
      <c r="A6256" s="3" t="s">
        <v>25663</v>
      </c>
    </row>
    <row r="6257" ht="15.75" spans="1:1">
      <c r="A6257" s="3" t="s">
        <v>25667</v>
      </c>
    </row>
    <row r="6258" ht="15.75" spans="1:1">
      <c r="A6258" s="3" t="s">
        <v>25671</v>
      </c>
    </row>
    <row r="6259" ht="15.75" spans="1:1">
      <c r="A6259" s="3" t="s">
        <v>25675</v>
      </c>
    </row>
    <row r="6260" ht="15.75" spans="1:1">
      <c r="A6260" s="3" t="s">
        <v>25679</v>
      </c>
    </row>
    <row r="6261" ht="15.75" spans="1:1">
      <c r="A6261" s="3" t="s">
        <v>25683</v>
      </c>
    </row>
    <row r="6262" ht="15.75" spans="1:1">
      <c r="A6262" s="3" t="s">
        <v>25687</v>
      </c>
    </row>
    <row r="6263" ht="15.75" spans="1:1">
      <c r="A6263" s="3" t="s">
        <v>25691</v>
      </c>
    </row>
    <row r="6264" ht="15.75" spans="1:1">
      <c r="A6264" s="3" t="s">
        <v>25695</v>
      </c>
    </row>
    <row r="6265" ht="15.75" spans="1:1">
      <c r="A6265" s="3" t="s">
        <v>25699</v>
      </c>
    </row>
    <row r="6266" ht="15.75" spans="1:1">
      <c r="A6266" s="3" t="s">
        <v>25703</v>
      </c>
    </row>
    <row r="6267" ht="15.75" spans="1:1">
      <c r="A6267" s="3" t="s">
        <v>25707</v>
      </c>
    </row>
    <row r="6268" ht="15.75" spans="1:1">
      <c r="A6268" s="3" t="s">
        <v>25711</v>
      </c>
    </row>
    <row r="6269" ht="15.75" spans="1:1">
      <c r="A6269" s="3" t="s">
        <v>25715</v>
      </c>
    </row>
    <row r="6270" ht="15.75" spans="1:1">
      <c r="A6270" s="3" t="s">
        <v>25719</v>
      </c>
    </row>
    <row r="6271" ht="15.75" spans="1:1">
      <c r="A6271" s="3" t="s">
        <v>25723</v>
      </c>
    </row>
    <row r="6272" ht="15.75" spans="1:1">
      <c r="A6272" s="3" t="s">
        <v>25727</v>
      </c>
    </row>
    <row r="6273" ht="15.75" spans="1:1">
      <c r="A6273" s="3" t="s">
        <v>25731</v>
      </c>
    </row>
    <row r="6274" ht="15.75" spans="1:1">
      <c r="A6274" s="3" t="s">
        <v>25735</v>
      </c>
    </row>
    <row r="6275" ht="15.75" spans="1:1">
      <c r="A6275" s="3" t="s">
        <v>25739</v>
      </c>
    </row>
    <row r="6276" ht="15.75" spans="1:1">
      <c r="A6276" s="3" t="s">
        <v>25743</v>
      </c>
    </row>
    <row r="6277" ht="15.75" spans="1:1">
      <c r="A6277" s="3" t="s">
        <v>25747</v>
      </c>
    </row>
    <row r="6278" ht="15.75" spans="1:1">
      <c r="A6278" s="3" t="s">
        <v>25751</v>
      </c>
    </row>
    <row r="6279" ht="15.75" spans="1:1">
      <c r="A6279" s="3" t="s">
        <v>25755</v>
      </c>
    </row>
    <row r="6280" ht="15.75" spans="1:1">
      <c r="A6280" s="3" t="s">
        <v>25759</v>
      </c>
    </row>
    <row r="6281" ht="15.75" spans="1:1">
      <c r="A6281" s="3" t="s">
        <v>25763</v>
      </c>
    </row>
    <row r="6282" ht="15.75" spans="1:1">
      <c r="A6282" s="3" t="s">
        <v>25767</v>
      </c>
    </row>
    <row r="6283" ht="15.75" spans="1:1">
      <c r="A6283" s="3" t="s">
        <v>25771</v>
      </c>
    </row>
    <row r="6284" ht="15.75" spans="1:1">
      <c r="A6284" s="3" t="s">
        <v>25775</v>
      </c>
    </row>
    <row r="6285" ht="15.75" spans="1:1">
      <c r="A6285" s="3" t="s">
        <v>25779</v>
      </c>
    </row>
    <row r="6286" ht="15.75" spans="1:1">
      <c r="A6286" s="3" t="s">
        <v>25783</v>
      </c>
    </row>
    <row r="6287" ht="15.75" spans="1:1">
      <c r="A6287" s="3" t="s">
        <v>25787</v>
      </c>
    </row>
    <row r="6288" ht="15.75" spans="1:1">
      <c r="A6288" s="3" t="s">
        <v>25791</v>
      </c>
    </row>
    <row r="6289" ht="15.75" spans="1:1">
      <c r="A6289" s="3" t="s">
        <v>25795</v>
      </c>
    </row>
    <row r="6290" ht="15.75" spans="1:1">
      <c r="A6290" s="3" t="s">
        <v>25799</v>
      </c>
    </row>
    <row r="6291" ht="15.75" spans="1:1">
      <c r="A6291" s="3" t="s">
        <v>25803</v>
      </c>
    </row>
    <row r="6292" ht="15.75" spans="1:1">
      <c r="A6292" s="3" t="s">
        <v>25807</v>
      </c>
    </row>
    <row r="6293" ht="15.75" spans="1:1">
      <c r="A6293" s="3" t="s">
        <v>25811</v>
      </c>
    </row>
    <row r="6294" ht="15.75" spans="1:1">
      <c r="A6294" s="3" t="s">
        <v>25815</v>
      </c>
    </row>
    <row r="6295" ht="15.75" spans="1:1">
      <c r="A6295" s="3" t="s">
        <v>25819</v>
      </c>
    </row>
    <row r="6296" ht="15.75" spans="1:1">
      <c r="A6296" s="3" t="s">
        <v>25823</v>
      </c>
    </row>
    <row r="6297" ht="15.75" spans="1:1">
      <c r="A6297" s="3" t="s">
        <v>25827</v>
      </c>
    </row>
    <row r="6298" ht="15.75" spans="1:1">
      <c r="A6298" s="3" t="s">
        <v>25831</v>
      </c>
    </row>
    <row r="6299" ht="15.75" spans="1:1">
      <c r="A6299" s="3" t="s">
        <v>25835</v>
      </c>
    </row>
    <row r="6300" ht="15.75" spans="1:1">
      <c r="A6300" s="3" t="s">
        <v>25839</v>
      </c>
    </row>
    <row r="6301" ht="15.75" spans="1:1">
      <c r="A6301" s="3" t="s">
        <v>25843</v>
      </c>
    </row>
    <row r="6302" ht="15.75" spans="1:1">
      <c r="A6302" s="3" t="s">
        <v>25847</v>
      </c>
    </row>
    <row r="6303" ht="15.75" spans="1:1">
      <c r="A6303" s="3" t="s">
        <v>25851</v>
      </c>
    </row>
    <row r="6304" ht="15.75" spans="1:1">
      <c r="A6304" s="3" t="s">
        <v>25855</v>
      </c>
    </row>
    <row r="6305" ht="15.75" spans="1:1">
      <c r="A6305" s="3" t="s">
        <v>25859</v>
      </c>
    </row>
    <row r="6306" ht="15.75" spans="1:1">
      <c r="A6306" s="3" t="s">
        <v>25863</v>
      </c>
    </row>
    <row r="6307" ht="15.75" spans="1:1">
      <c r="A6307" s="3" t="s">
        <v>25867</v>
      </c>
    </row>
    <row r="6308" ht="15.75" spans="1:1">
      <c r="A6308" s="3" t="s">
        <v>25871</v>
      </c>
    </row>
    <row r="6309" ht="15.75" spans="1:1">
      <c r="A6309" s="3" t="s">
        <v>25875</v>
      </c>
    </row>
    <row r="6310" ht="15.75" spans="1:1">
      <c r="A6310" s="3" t="s">
        <v>25879</v>
      </c>
    </row>
    <row r="6311" ht="15.75" spans="1:1">
      <c r="A6311" s="3" t="s">
        <v>25883</v>
      </c>
    </row>
    <row r="6312" ht="15.75" spans="1:1">
      <c r="A6312" s="3" t="s">
        <v>25887</v>
      </c>
    </row>
    <row r="6313" ht="15.75" spans="1:1">
      <c r="A6313" s="3" t="s">
        <v>25891</v>
      </c>
    </row>
    <row r="6314" ht="15.75" spans="1:1">
      <c r="A6314" s="3" t="s">
        <v>25895</v>
      </c>
    </row>
    <row r="6315" ht="15.75" spans="1:1">
      <c r="A6315" s="3" t="s">
        <v>25899</v>
      </c>
    </row>
    <row r="6316" ht="15.75" spans="1:1">
      <c r="A6316" s="3" t="s">
        <v>25903</v>
      </c>
    </row>
    <row r="6317" ht="15.75" spans="1:1">
      <c r="A6317" s="3" t="s">
        <v>25907</v>
      </c>
    </row>
    <row r="6318" ht="15.75" spans="1:1">
      <c r="A6318" s="3" t="s">
        <v>25911</v>
      </c>
    </row>
    <row r="6319" ht="15.75" spans="1:1">
      <c r="A6319" s="3" t="s">
        <v>25915</v>
      </c>
    </row>
    <row r="6320" ht="15.75" spans="1:1">
      <c r="A6320" s="3" t="s">
        <v>25919</v>
      </c>
    </row>
    <row r="6321" ht="15.75" spans="1:1">
      <c r="A6321" s="3" t="s">
        <v>25923</v>
      </c>
    </row>
    <row r="6322" ht="15.75" spans="1:1">
      <c r="A6322" s="3" t="s">
        <v>25927</v>
      </c>
    </row>
    <row r="6323" ht="15.75" spans="1:1">
      <c r="A6323" s="3" t="s">
        <v>25931</v>
      </c>
    </row>
    <row r="6324" ht="15.75" spans="1:1">
      <c r="A6324" s="3" t="s">
        <v>25935</v>
      </c>
    </row>
    <row r="6325" ht="15.75" spans="1:1">
      <c r="A6325" s="3" t="s">
        <v>25939</v>
      </c>
    </row>
    <row r="6326" ht="15.75" spans="1:1">
      <c r="A6326" s="3" t="s">
        <v>25943</v>
      </c>
    </row>
    <row r="6327" ht="15.75" spans="1:1">
      <c r="A6327" s="3" t="s">
        <v>25947</v>
      </c>
    </row>
    <row r="6328" ht="15.75" spans="1:1">
      <c r="A6328" s="3" t="s">
        <v>25951</v>
      </c>
    </row>
    <row r="6329" ht="15.75" spans="1:1">
      <c r="A6329" s="3" t="s">
        <v>25955</v>
      </c>
    </row>
    <row r="6330" ht="15.75" spans="1:1">
      <c r="A6330" s="3" t="s">
        <v>25959</v>
      </c>
    </row>
    <row r="6331" ht="15.75" spans="1:1">
      <c r="A6331" s="3" t="s">
        <v>25963</v>
      </c>
    </row>
    <row r="6332" ht="15.75" spans="1:1">
      <c r="A6332" s="3" t="s">
        <v>25967</v>
      </c>
    </row>
    <row r="6333" ht="15.75" spans="1:1">
      <c r="A6333" s="3" t="s">
        <v>25971</v>
      </c>
    </row>
    <row r="6334" ht="15.75" spans="1:1">
      <c r="A6334" s="3" t="s">
        <v>25975</v>
      </c>
    </row>
    <row r="6335" ht="15.75" spans="1:1">
      <c r="A6335" s="3" t="s">
        <v>25979</v>
      </c>
    </row>
    <row r="6336" ht="15.75" spans="1:1">
      <c r="A6336" s="3" t="s">
        <v>25983</v>
      </c>
    </row>
    <row r="6337" ht="15.75" spans="1:1">
      <c r="A6337" s="3" t="s">
        <v>25987</v>
      </c>
    </row>
    <row r="6338" ht="15.75" spans="1:1">
      <c r="A6338" s="3" t="s">
        <v>25991</v>
      </c>
    </row>
    <row r="6339" ht="15.75" spans="1:1">
      <c r="A6339" s="3" t="s">
        <v>25995</v>
      </c>
    </row>
    <row r="6340" ht="15.75" spans="1:1">
      <c r="A6340" s="3" t="s">
        <v>25999</v>
      </c>
    </row>
    <row r="6341" ht="15.75" spans="1:1">
      <c r="A6341" s="3" t="s">
        <v>26003</v>
      </c>
    </row>
    <row r="6342" ht="15.75" spans="1:1">
      <c r="A6342" s="3" t="s">
        <v>26007</v>
      </c>
    </row>
    <row r="6343" ht="15.75" spans="1:1">
      <c r="A6343" s="3" t="s">
        <v>26011</v>
      </c>
    </row>
    <row r="6344" ht="15.75" spans="1:1">
      <c r="A6344" s="3" t="s">
        <v>26015</v>
      </c>
    </row>
    <row r="6345" ht="15.75" spans="1:1">
      <c r="A6345" s="3" t="s">
        <v>26019</v>
      </c>
    </row>
    <row r="6346" ht="15.75" spans="1:1">
      <c r="A6346" s="3" t="s">
        <v>26023</v>
      </c>
    </row>
    <row r="6347" ht="15.75" spans="1:1">
      <c r="A6347" s="3" t="s">
        <v>26027</v>
      </c>
    </row>
    <row r="6348" ht="15.75" spans="1:1">
      <c r="A6348" s="3" t="s">
        <v>26031</v>
      </c>
    </row>
    <row r="6349" ht="15.75" spans="1:1">
      <c r="A6349" s="3" t="s">
        <v>26035</v>
      </c>
    </row>
    <row r="6350" ht="15.75" spans="1:1">
      <c r="A6350" s="3" t="s">
        <v>26039</v>
      </c>
    </row>
    <row r="6351" ht="15.75" spans="1:1">
      <c r="A6351" s="3" t="s">
        <v>26043</v>
      </c>
    </row>
    <row r="6352" ht="15.75" spans="1:1">
      <c r="A6352" s="3" t="s">
        <v>26047</v>
      </c>
    </row>
    <row r="6353" ht="15.75" spans="1:1">
      <c r="A6353" s="3" t="s">
        <v>26051</v>
      </c>
    </row>
    <row r="6354" ht="15.75" spans="1:1">
      <c r="A6354" s="3" t="s">
        <v>26055</v>
      </c>
    </row>
    <row r="6355" ht="15.75" spans="1:1">
      <c r="A6355" s="3" t="s">
        <v>26059</v>
      </c>
    </row>
    <row r="6356" ht="15.75" spans="1:1">
      <c r="A6356" s="3" t="s">
        <v>26063</v>
      </c>
    </row>
    <row r="6357" ht="15.75" spans="1:1">
      <c r="A6357" s="3" t="s">
        <v>26067</v>
      </c>
    </row>
    <row r="6358" ht="15.75" spans="1:1">
      <c r="A6358" s="3" t="s">
        <v>26071</v>
      </c>
    </row>
    <row r="6359" ht="15.75" spans="1:1">
      <c r="A6359" s="3" t="s">
        <v>26075</v>
      </c>
    </row>
    <row r="6360" ht="15.75" spans="1:1">
      <c r="A6360" s="3" t="s">
        <v>26079</v>
      </c>
    </row>
    <row r="6361" ht="15.75" spans="1:1">
      <c r="A6361" s="3" t="s">
        <v>26083</v>
      </c>
    </row>
    <row r="6362" ht="15.75" spans="1:1">
      <c r="A6362" s="3" t="s">
        <v>913</v>
      </c>
    </row>
    <row r="6363" ht="15.75" spans="1:1">
      <c r="A6363" s="3" t="s">
        <v>26087</v>
      </c>
    </row>
    <row r="6364" ht="15.75" spans="1:1">
      <c r="A6364" s="3" t="s">
        <v>1323</v>
      </c>
    </row>
    <row r="6365" ht="15.75" spans="1:1">
      <c r="A6365" s="3" t="s">
        <v>26091</v>
      </c>
    </row>
    <row r="6366" ht="15.75" spans="1:1">
      <c r="A6366" s="3" t="s">
        <v>26095</v>
      </c>
    </row>
    <row r="6367" ht="15.75" spans="1:1">
      <c r="A6367" s="3" t="s">
        <v>26099</v>
      </c>
    </row>
    <row r="6368" ht="15.75" spans="1:1">
      <c r="A6368" s="3" t="s">
        <v>26103</v>
      </c>
    </row>
    <row r="6369" ht="15.75" spans="1:1">
      <c r="A6369" s="3" t="s">
        <v>26107</v>
      </c>
    </row>
    <row r="6370" ht="15.75" spans="1:1">
      <c r="A6370" s="3" t="s">
        <v>26111</v>
      </c>
    </row>
    <row r="6371" ht="15.75" spans="1:1">
      <c r="A6371" s="3" t="s">
        <v>26115</v>
      </c>
    </row>
    <row r="6372" ht="15.75" spans="1:1">
      <c r="A6372" s="3" t="s">
        <v>26119</v>
      </c>
    </row>
    <row r="6373" ht="15.75" spans="1:1">
      <c r="A6373" s="3" t="s">
        <v>26123</v>
      </c>
    </row>
    <row r="6374" ht="15.75" spans="1:1">
      <c r="A6374" s="3" t="s">
        <v>26127</v>
      </c>
    </row>
    <row r="6375" ht="15.75" spans="1:1">
      <c r="A6375" s="3" t="s">
        <v>26131</v>
      </c>
    </row>
    <row r="6376" ht="15.75" spans="1:1">
      <c r="A6376" s="3" t="s">
        <v>26135</v>
      </c>
    </row>
    <row r="6377" ht="15.75" spans="1:1">
      <c r="A6377" s="3" t="s">
        <v>26139</v>
      </c>
    </row>
    <row r="6378" ht="15.75" spans="1:1">
      <c r="A6378" s="3" t="s">
        <v>26143</v>
      </c>
    </row>
    <row r="6379" ht="15.75" spans="1:1">
      <c r="A6379" s="3" t="s">
        <v>26147</v>
      </c>
    </row>
    <row r="6380" ht="15.75" spans="1:1">
      <c r="A6380" s="3" t="s">
        <v>26151</v>
      </c>
    </row>
    <row r="6381" ht="15.75" spans="1:1">
      <c r="A6381" s="3" t="s">
        <v>26155</v>
      </c>
    </row>
    <row r="6382" ht="15.75" spans="1:1">
      <c r="A6382" s="3" t="s">
        <v>26159</v>
      </c>
    </row>
    <row r="6383" ht="15.75" spans="1:1">
      <c r="A6383" s="3" t="s">
        <v>26163</v>
      </c>
    </row>
    <row r="6384" ht="15.75" spans="1:1">
      <c r="A6384" s="3" t="s">
        <v>26167</v>
      </c>
    </row>
    <row r="6385" ht="15.75" spans="1:1">
      <c r="A6385" s="3" t="s">
        <v>26171</v>
      </c>
    </row>
    <row r="6386" ht="15.75" spans="1:1">
      <c r="A6386" s="3" t="s">
        <v>26175</v>
      </c>
    </row>
    <row r="6387" ht="15.75" spans="1:1">
      <c r="A6387" s="3" t="s">
        <v>26179</v>
      </c>
    </row>
    <row r="6388" ht="15.75" spans="1:1">
      <c r="A6388" s="3" t="s">
        <v>26183</v>
      </c>
    </row>
    <row r="6389" ht="15.75" spans="1:1">
      <c r="A6389" s="3" t="s">
        <v>26187</v>
      </c>
    </row>
    <row r="6390" ht="15.75" spans="1:1">
      <c r="A6390" s="3" t="s">
        <v>26191</v>
      </c>
    </row>
    <row r="6391" ht="15.75" spans="1:1">
      <c r="A6391" s="3" t="s">
        <v>26195</v>
      </c>
    </row>
    <row r="6392" ht="15.75" spans="1:1">
      <c r="A6392" s="3" t="s">
        <v>26199</v>
      </c>
    </row>
    <row r="6393" ht="15.75" spans="1:1">
      <c r="A6393" s="3" t="s">
        <v>26203</v>
      </c>
    </row>
    <row r="6394" ht="15.75" spans="1:1">
      <c r="A6394" s="3" t="s">
        <v>26207</v>
      </c>
    </row>
    <row r="6395" ht="15.75" spans="1:1">
      <c r="A6395" s="3" t="s">
        <v>26211</v>
      </c>
    </row>
    <row r="6396" ht="15.75" spans="1:1">
      <c r="A6396" s="3" t="s">
        <v>26215</v>
      </c>
    </row>
    <row r="6397" ht="15.75" spans="1:1">
      <c r="A6397" s="3" t="s">
        <v>26219</v>
      </c>
    </row>
    <row r="6398" ht="15.75" spans="1:1">
      <c r="A6398" s="3" t="s">
        <v>26223</v>
      </c>
    </row>
    <row r="6399" ht="15.75" spans="1:1">
      <c r="A6399" s="3" t="s">
        <v>26227</v>
      </c>
    </row>
    <row r="6400" ht="15.75" spans="1:1">
      <c r="A6400" s="3" t="s">
        <v>26231</v>
      </c>
    </row>
    <row r="6401" ht="15.75" spans="1:1">
      <c r="A6401" s="3" t="s">
        <v>26235</v>
      </c>
    </row>
    <row r="6402" ht="15.75" spans="1:1">
      <c r="A6402" s="3" t="s">
        <v>26239</v>
      </c>
    </row>
    <row r="6403" ht="15.75" spans="1:1">
      <c r="A6403" s="3" t="s">
        <v>26243</v>
      </c>
    </row>
    <row r="6404" ht="15.75" spans="1:1">
      <c r="A6404" s="3" t="s">
        <v>26247</v>
      </c>
    </row>
    <row r="6405" ht="15.75" spans="1:1">
      <c r="A6405" s="3" t="s">
        <v>26251</v>
      </c>
    </row>
    <row r="6406" ht="15.75" spans="1:1">
      <c r="A6406" s="3" t="s">
        <v>26255</v>
      </c>
    </row>
    <row r="6407" ht="15.75" spans="1:1">
      <c r="A6407" s="3" t="s">
        <v>26259</v>
      </c>
    </row>
    <row r="6408" ht="15.75" spans="1:1">
      <c r="A6408" s="3" t="s">
        <v>26263</v>
      </c>
    </row>
    <row r="6409" ht="15.75" spans="1:1">
      <c r="A6409" s="3" t="s">
        <v>26267</v>
      </c>
    </row>
    <row r="6410" ht="15.75" spans="1:1">
      <c r="A6410" s="3" t="s">
        <v>26271</v>
      </c>
    </row>
    <row r="6411" ht="15.75" spans="1:1">
      <c r="A6411" s="3" t="s">
        <v>26275</v>
      </c>
    </row>
    <row r="6412" ht="15.75" spans="1:1">
      <c r="A6412" s="3" t="s">
        <v>26279</v>
      </c>
    </row>
    <row r="6413" ht="15.75" spans="1:1">
      <c r="A6413" s="3" t="s">
        <v>26283</v>
      </c>
    </row>
    <row r="6414" ht="15.75" spans="1:1">
      <c r="A6414" s="3" t="s">
        <v>26287</v>
      </c>
    </row>
    <row r="6415" ht="15.75" spans="1:1">
      <c r="A6415" s="3" t="s">
        <v>26291</v>
      </c>
    </row>
    <row r="6416" ht="15.75" spans="1:1">
      <c r="A6416" s="3" t="s">
        <v>26295</v>
      </c>
    </row>
    <row r="6417" ht="15.75" spans="1:1">
      <c r="A6417" s="3" t="s">
        <v>26299</v>
      </c>
    </row>
    <row r="6418" ht="15.75" spans="1:1">
      <c r="A6418" s="3" t="s">
        <v>26303</v>
      </c>
    </row>
    <row r="6419" ht="15.75" spans="1:1">
      <c r="A6419" s="3" t="s">
        <v>26307</v>
      </c>
    </row>
    <row r="6420" ht="15.75" spans="1:1">
      <c r="A6420" s="3" t="s">
        <v>26311</v>
      </c>
    </row>
    <row r="6421" ht="15.75" spans="1:1">
      <c r="A6421" s="3" t="s">
        <v>26315</v>
      </c>
    </row>
    <row r="6422" ht="15.75" spans="1:1">
      <c r="A6422" s="3" t="s">
        <v>26319</v>
      </c>
    </row>
    <row r="6423" ht="15.75" spans="1:1">
      <c r="A6423" s="3" t="s">
        <v>26323</v>
      </c>
    </row>
    <row r="6424" ht="15.75" spans="1:1">
      <c r="A6424" s="3" t="s">
        <v>26327</v>
      </c>
    </row>
    <row r="6425" ht="15.75" spans="1:1">
      <c r="A6425" s="3" t="s">
        <v>26331</v>
      </c>
    </row>
    <row r="6426" ht="15.75" spans="1:1">
      <c r="A6426" s="3" t="s">
        <v>26335</v>
      </c>
    </row>
    <row r="6427" ht="15.75" spans="1:1">
      <c r="A6427" s="3" t="s">
        <v>26339</v>
      </c>
    </row>
    <row r="6428" ht="15.75" spans="1:1">
      <c r="A6428" s="3" t="s">
        <v>26343</v>
      </c>
    </row>
    <row r="6429" ht="15.75" spans="1:1">
      <c r="A6429" s="3" t="s">
        <v>26347</v>
      </c>
    </row>
    <row r="6430" ht="15.75" spans="1:1">
      <c r="A6430" s="3" t="s">
        <v>26351</v>
      </c>
    </row>
    <row r="6431" ht="15.75" spans="1:1">
      <c r="A6431" s="3" t="s">
        <v>26355</v>
      </c>
    </row>
    <row r="6432" ht="15.75" spans="1:1">
      <c r="A6432" s="3" t="s">
        <v>26359</v>
      </c>
    </row>
    <row r="6433" ht="15.75" spans="1:1">
      <c r="A6433" s="3" t="s">
        <v>26363</v>
      </c>
    </row>
    <row r="6434" ht="15.75" spans="1:1">
      <c r="A6434" s="3" t="s">
        <v>26367</v>
      </c>
    </row>
    <row r="6435" ht="15.75" spans="1:1">
      <c r="A6435" s="3" t="s">
        <v>26371</v>
      </c>
    </row>
    <row r="6436" ht="15.75" spans="1:1">
      <c r="A6436" s="3" t="s">
        <v>26375</v>
      </c>
    </row>
    <row r="6437" ht="15.75" spans="1:1">
      <c r="A6437" s="3" t="s">
        <v>26379</v>
      </c>
    </row>
    <row r="6438" ht="15.75" spans="1:1">
      <c r="A6438" s="3" t="s">
        <v>26383</v>
      </c>
    </row>
    <row r="6439" ht="15.75" spans="1:1">
      <c r="A6439" s="3" t="s">
        <v>26387</v>
      </c>
    </row>
    <row r="6440" ht="15.75" spans="1:1">
      <c r="A6440" s="3" t="s">
        <v>26391</v>
      </c>
    </row>
    <row r="6441" ht="15.75" spans="1:1">
      <c r="A6441" s="3" t="s">
        <v>26395</v>
      </c>
    </row>
    <row r="6442" ht="15.75" spans="1:1">
      <c r="A6442" s="3" t="s">
        <v>26399</v>
      </c>
    </row>
    <row r="6443" ht="15.75" spans="1:1">
      <c r="A6443" s="3" t="s">
        <v>26403</v>
      </c>
    </row>
    <row r="6444" ht="15.75" spans="1:1">
      <c r="A6444" s="3" t="s">
        <v>26407</v>
      </c>
    </row>
    <row r="6445" ht="15.75" spans="1:1">
      <c r="A6445" s="3" t="s">
        <v>26411</v>
      </c>
    </row>
    <row r="6446" ht="15.75" spans="1:1">
      <c r="A6446" s="3" t="s">
        <v>26415</v>
      </c>
    </row>
    <row r="6447" ht="15.75" spans="1:1">
      <c r="A6447" s="3" t="s">
        <v>877</v>
      </c>
    </row>
    <row r="6448" ht="15.75" spans="1:1">
      <c r="A6448" s="3" t="s">
        <v>26419</v>
      </c>
    </row>
    <row r="6449" ht="15.75" spans="1:1">
      <c r="A6449" s="3" t="s">
        <v>26423</v>
      </c>
    </row>
    <row r="6450" ht="15.75" spans="1:1">
      <c r="A6450" s="3" t="s">
        <v>26427</v>
      </c>
    </row>
    <row r="6451" ht="15.75" spans="1:1">
      <c r="A6451" s="3" t="s">
        <v>26431</v>
      </c>
    </row>
    <row r="6452" ht="15.75" spans="1:1">
      <c r="A6452" s="3" t="s">
        <v>977</v>
      </c>
    </row>
    <row r="6453" ht="15.75" spans="1:1">
      <c r="A6453" s="3" t="s">
        <v>26435</v>
      </c>
    </row>
    <row r="6454" ht="15.75" spans="1:1">
      <c r="A6454" s="3" t="s">
        <v>26439</v>
      </c>
    </row>
    <row r="6455" ht="15.75" spans="1:1">
      <c r="A6455" s="3" t="s">
        <v>26443</v>
      </c>
    </row>
    <row r="6456" ht="15.75" spans="1:1">
      <c r="A6456" s="3" t="s">
        <v>26447</v>
      </c>
    </row>
    <row r="6457" ht="15.75" spans="1:1">
      <c r="A6457" s="3" t="s">
        <v>26451</v>
      </c>
    </row>
    <row r="6458" ht="15.75" spans="1:1">
      <c r="A6458" s="3" t="s">
        <v>26455</v>
      </c>
    </row>
    <row r="6459" ht="15.75" spans="1:1">
      <c r="A6459" s="3" t="s">
        <v>26459</v>
      </c>
    </row>
    <row r="6460" ht="15.75" spans="1:1">
      <c r="A6460" s="3" t="s">
        <v>26463</v>
      </c>
    </row>
    <row r="6461" ht="15.75" spans="1:1">
      <c r="A6461" s="3" t="s">
        <v>26467</v>
      </c>
    </row>
    <row r="6462" ht="15.75" spans="1:1">
      <c r="A6462" s="3" t="s">
        <v>26471</v>
      </c>
    </row>
    <row r="6463" ht="15.75" spans="1:1">
      <c r="A6463" s="3" t="s">
        <v>26475</v>
      </c>
    </row>
    <row r="6464" ht="15.75" spans="1:1">
      <c r="A6464" s="3" t="s">
        <v>26479</v>
      </c>
    </row>
    <row r="6465" ht="15.75" spans="1:1">
      <c r="A6465" s="3" t="s">
        <v>26483</v>
      </c>
    </row>
    <row r="6466" ht="15.75" spans="1:1">
      <c r="A6466" s="3" t="s">
        <v>26487</v>
      </c>
    </row>
    <row r="6467" ht="15.75" spans="1:1">
      <c r="A6467" s="3" t="s">
        <v>1183</v>
      </c>
    </row>
    <row r="6468" ht="15.75" spans="1:1">
      <c r="A6468" s="3" t="s">
        <v>26491</v>
      </c>
    </row>
    <row r="6469" ht="15.75" spans="1:1">
      <c r="A6469" s="3" t="s">
        <v>443</v>
      </c>
    </row>
    <row r="6470" ht="15.75" spans="1:1">
      <c r="A6470" s="3" t="s">
        <v>26498</v>
      </c>
    </row>
    <row r="6471" ht="15.75" spans="1:1">
      <c r="A6471" s="3" t="s">
        <v>26502</v>
      </c>
    </row>
    <row r="6472" ht="15.75" spans="1:1">
      <c r="A6472" s="3" t="s">
        <v>26506</v>
      </c>
    </row>
    <row r="6473" ht="15.75" spans="1:1">
      <c r="A6473" s="3" t="s">
        <v>26510</v>
      </c>
    </row>
    <row r="6474" ht="15.75" spans="1:1">
      <c r="A6474" s="3" t="s">
        <v>26514</v>
      </c>
    </row>
    <row r="6475" ht="15.75" spans="1:1">
      <c r="A6475" s="3" t="s">
        <v>26518</v>
      </c>
    </row>
    <row r="6476" ht="15.75" spans="1:1">
      <c r="A6476" s="3" t="s">
        <v>26522</v>
      </c>
    </row>
    <row r="6477" ht="15.75" spans="1:1">
      <c r="A6477" s="3" t="s">
        <v>26526</v>
      </c>
    </row>
    <row r="6478" ht="15.75" spans="1:1">
      <c r="A6478" s="3" t="s">
        <v>26530</v>
      </c>
    </row>
    <row r="6479" ht="15.75" spans="1:1">
      <c r="A6479" s="3" t="s">
        <v>26534</v>
      </c>
    </row>
    <row r="6480" ht="15.75" spans="1:1">
      <c r="A6480" s="3" t="s">
        <v>26538</v>
      </c>
    </row>
    <row r="6481" ht="15.75" spans="1:1">
      <c r="A6481" s="3" t="s">
        <v>26542</v>
      </c>
    </row>
    <row r="6482" ht="15.75" spans="1:1">
      <c r="A6482" s="3" t="s">
        <v>26546</v>
      </c>
    </row>
    <row r="6483" ht="15.75" spans="1:1">
      <c r="A6483" s="3" t="s">
        <v>26550</v>
      </c>
    </row>
    <row r="6484" ht="15.75" spans="1:1">
      <c r="A6484" s="3" t="s">
        <v>26554</v>
      </c>
    </row>
    <row r="6485" ht="15.75" spans="1:1">
      <c r="A6485" s="3" t="s">
        <v>26558</v>
      </c>
    </row>
    <row r="6486" ht="15.75" spans="1:1">
      <c r="A6486" s="3" t="s">
        <v>26562</v>
      </c>
    </row>
    <row r="6487" ht="15.75" spans="1:1">
      <c r="A6487" s="3" t="s">
        <v>26566</v>
      </c>
    </row>
    <row r="6488" ht="15.75" spans="1:1">
      <c r="A6488" s="3" t="s">
        <v>26570</v>
      </c>
    </row>
    <row r="6489" ht="15.75" spans="1:1">
      <c r="A6489" s="3" t="s">
        <v>26574</v>
      </c>
    </row>
    <row r="6490" ht="15.75" spans="1:1">
      <c r="A6490" s="3" t="s">
        <v>26578</v>
      </c>
    </row>
    <row r="6491" ht="15.75" spans="1:1">
      <c r="A6491" s="3" t="s">
        <v>26582</v>
      </c>
    </row>
    <row r="6492" ht="15.75" spans="1:1">
      <c r="A6492" s="3" t="s">
        <v>26586</v>
      </c>
    </row>
    <row r="6493" ht="15.75" spans="1:1">
      <c r="A6493" s="3" t="s">
        <v>26590</v>
      </c>
    </row>
    <row r="6494" ht="15.75" spans="1:1">
      <c r="A6494" s="3" t="s">
        <v>26594</v>
      </c>
    </row>
    <row r="6495" ht="15.75" spans="1:1">
      <c r="A6495" s="3" t="s">
        <v>26598</v>
      </c>
    </row>
    <row r="6496" ht="15.75" spans="1:1">
      <c r="A6496" s="3" t="s">
        <v>26602</v>
      </c>
    </row>
    <row r="6497" ht="15.75" spans="1:1">
      <c r="A6497" s="3" t="s">
        <v>26606</v>
      </c>
    </row>
    <row r="6498" ht="15.75" spans="1:1">
      <c r="A6498" s="3" t="s">
        <v>26610</v>
      </c>
    </row>
    <row r="6499" ht="15.75" spans="1:1">
      <c r="A6499" s="3" t="s">
        <v>26614</v>
      </c>
    </row>
    <row r="6500" ht="15.75" spans="1:1">
      <c r="A6500" s="3" t="s">
        <v>26618</v>
      </c>
    </row>
    <row r="6501" ht="15.75" spans="1:1">
      <c r="A6501" s="3" t="s">
        <v>26622</v>
      </c>
    </row>
    <row r="6502" ht="15.75" spans="1:1">
      <c r="A6502" s="3" t="s">
        <v>26626</v>
      </c>
    </row>
    <row r="6503" ht="15.75" spans="1:1">
      <c r="A6503" s="3" t="s">
        <v>26630</v>
      </c>
    </row>
    <row r="6504" ht="15.75" spans="1:1">
      <c r="A6504" s="3" t="s">
        <v>26634</v>
      </c>
    </row>
    <row r="6505" ht="15.75" spans="1:1">
      <c r="A6505" s="3" t="s">
        <v>26638</v>
      </c>
    </row>
    <row r="6506" ht="15.75" spans="1:1">
      <c r="A6506" s="3" t="s">
        <v>26642</v>
      </c>
    </row>
    <row r="6507" ht="15.75" spans="1:1">
      <c r="A6507" s="3" t="s">
        <v>26646</v>
      </c>
    </row>
    <row r="6508" ht="15.75" spans="1:1">
      <c r="A6508" s="3" t="s">
        <v>26650</v>
      </c>
    </row>
    <row r="6509" ht="15.75" spans="1:1">
      <c r="A6509" s="3" t="s">
        <v>26654</v>
      </c>
    </row>
    <row r="6510" ht="15.75" spans="1:1">
      <c r="A6510" s="3" t="s">
        <v>26658</v>
      </c>
    </row>
    <row r="6511" ht="15.75" spans="1:1">
      <c r="A6511" s="3" t="s">
        <v>26662</v>
      </c>
    </row>
    <row r="6512" ht="15.75" spans="1:1">
      <c r="A6512" s="3" t="s">
        <v>26666</v>
      </c>
    </row>
    <row r="6513" ht="15.75" spans="1:1">
      <c r="A6513" s="3" t="s">
        <v>415</v>
      </c>
    </row>
    <row r="6514" ht="15.75" spans="1:1">
      <c r="A6514" s="3" t="s">
        <v>26673</v>
      </c>
    </row>
    <row r="6515" ht="15.75" spans="1:1">
      <c r="A6515" s="3" t="s">
        <v>26677</v>
      </c>
    </row>
    <row r="6516" ht="15.75" spans="1:1">
      <c r="A6516" s="3" t="s">
        <v>26681</v>
      </c>
    </row>
    <row r="6517" ht="15.75" spans="1:1">
      <c r="A6517" s="3" t="s">
        <v>26685</v>
      </c>
    </row>
    <row r="6518" ht="15.75" spans="1:1">
      <c r="A6518" s="3" t="s">
        <v>26689</v>
      </c>
    </row>
    <row r="6519" ht="15.75" spans="1:1">
      <c r="A6519" s="3" t="s">
        <v>26693</v>
      </c>
    </row>
    <row r="6520" ht="15.75" spans="1:1">
      <c r="A6520" s="3" t="s">
        <v>26697</v>
      </c>
    </row>
    <row r="6521" ht="15.75" spans="1:1">
      <c r="A6521" s="3" t="s">
        <v>26701</v>
      </c>
    </row>
    <row r="6522" ht="15.75" spans="1:1">
      <c r="A6522" s="3" t="s">
        <v>26705</v>
      </c>
    </row>
    <row r="6523" ht="15.75" spans="1:1">
      <c r="A6523" s="3" t="s">
        <v>26709</v>
      </c>
    </row>
    <row r="6524" ht="15.75" spans="1:1">
      <c r="A6524" s="3" t="s">
        <v>26713</v>
      </c>
    </row>
    <row r="6525" ht="15.75" spans="1:1">
      <c r="A6525" s="3" t="s">
        <v>26717</v>
      </c>
    </row>
    <row r="6526" ht="15.75" spans="1:1">
      <c r="A6526" s="3" t="s">
        <v>26721</v>
      </c>
    </row>
    <row r="6527" ht="15.75" spans="1:1">
      <c r="A6527" s="3" t="s">
        <v>26725</v>
      </c>
    </row>
    <row r="6528" ht="15.75" spans="1:1">
      <c r="A6528" s="3" t="s">
        <v>26729</v>
      </c>
    </row>
    <row r="6529" ht="15.75" spans="1:1">
      <c r="A6529" s="3" t="s">
        <v>26733</v>
      </c>
    </row>
    <row r="6530" ht="15.75" spans="1:1">
      <c r="A6530" s="3" t="s">
        <v>26737</v>
      </c>
    </row>
    <row r="6531" ht="15.75" spans="1:1">
      <c r="A6531" s="3" t="s">
        <v>26741</v>
      </c>
    </row>
    <row r="6532" ht="15.75" spans="1:1">
      <c r="A6532" s="3" t="s">
        <v>26745</v>
      </c>
    </row>
    <row r="6533" ht="15.75" spans="1:1">
      <c r="A6533" s="3" t="s">
        <v>26749</v>
      </c>
    </row>
    <row r="6534" ht="15.75" spans="1:1">
      <c r="A6534" s="3" t="s">
        <v>26753</v>
      </c>
    </row>
    <row r="6535" ht="15.75" spans="1:1">
      <c r="A6535" s="3" t="s">
        <v>26757</v>
      </c>
    </row>
    <row r="6536" ht="15.75" spans="1:1">
      <c r="A6536" s="3" t="s">
        <v>26761</v>
      </c>
    </row>
    <row r="6537" ht="15.75" spans="1:1">
      <c r="A6537" s="3" t="s">
        <v>26765</v>
      </c>
    </row>
    <row r="6538" ht="15.75" spans="1:1">
      <c r="A6538" s="3" t="s">
        <v>26769</v>
      </c>
    </row>
    <row r="6539" ht="15.75" spans="1:1">
      <c r="A6539" s="3" t="s">
        <v>26773</v>
      </c>
    </row>
    <row r="6540" ht="15.75" spans="1:1">
      <c r="A6540" s="3" t="s">
        <v>26777</v>
      </c>
    </row>
    <row r="6541" ht="15.75" spans="1:1">
      <c r="A6541" s="3" t="s">
        <v>26781</v>
      </c>
    </row>
    <row r="6542" ht="15.75" spans="1:1">
      <c r="A6542" s="3" t="s">
        <v>26785</v>
      </c>
    </row>
    <row r="6543" ht="15.75" spans="1:1">
      <c r="A6543" s="3" t="s">
        <v>26789</v>
      </c>
    </row>
    <row r="6544" ht="15.75" spans="1:1">
      <c r="A6544" s="3" t="s">
        <v>26793</v>
      </c>
    </row>
    <row r="6545" ht="15.75" spans="1:1">
      <c r="A6545" s="3" t="s">
        <v>26797</v>
      </c>
    </row>
    <row r="6546" ht="15.75" spans="1:1">
      <c r="A6546" s="3" t="s">
        <v>26801</v>
      </c>
    </row>
    <row r="6547" ht="15.75" spans="1:1">
      <c r="A6547" s="3" t="s">
        <v>26805</v>
      </c>
    </row>
    <row r="6548" ht="15.75" spans="1:1">
      <c r="A6548" s="3" t="s">
        <v>26809</v>
      </c>
    </row>
    <row r="6549" ht="15.75" spans="1:1">
      <c r="A6549" s="3" t="s">
        <v>26813</v>
      </c>
    </row>
    <row r="6550" ht="15.75" spans="1:1">
      <c r="A6550" s="3" t="s">
        <v>26817</v>
      </c>
    </row>
    <row r="6551" ht="15.75" spans="1:1">
      <c r="A6551" s="3" t="s">
        <v>26821</v>
      </c>
    </row>
    <row r="6552" ht="15.75" spans="1:1">
      <c r="A6552" s="3" t="s">
        <v>26825</v>
      </c>
    </row>
    <row r="6553" ht="15.75" spans="1:1">
      <c r="A6553" s="3" t="s">
        <v>26829</v>
      </c>
    </row>
    <row r="6554" ht="15.75" spans="1:1">
      <c r="A6554" s="3" t="s">
        <v>26833</v>
      </c>
    </row>
    <row r="6555" ht="15.75" spans="1:1">
      <c r="A6555" s="3" t="s">
        <v>26837</v>
      </c>
    </row>
    <row r="6556" ht="15.75" spans="1:1">
      <c r="A6556" s="3" t="s">
        <v>26841</v>
      </c>
    </row>
    <row r="6557" ht="15.75" spans="1:1">
      <c r="A6557" s="3" t="s">
        <v>26845</v>
      </c>
    </row>
    <row r="6558" ht="15.75" spans="1:1">
      <c r="A6558" s="3" t="s">
        <v>26849</v>
      </c>
    </row>
    <row r="6559" ht="15.75" spans="1:1">
      <c r="A6559" s="3" t="s">
        <v>26853</v>
      </c>
    </row>
    <row r="6560" ht="15.75" spans="1:1">
      <c r="A6560" s="3" t="s">
        <v>26857</v>
      </c>
    </row>
    <row r="6561" ht="15.75" spans="1:1">
      <c r="A6561" s="3" t="s">
        <v>26861</v>
      </c>
    </row>
    <row r="6562" ht="15.75" spans="1:1">
      <c r="A6562" s="3" t="s">
        <v>26865</v>
      </c>
    </row>
    <row r="6563" ht="15.75" spans="1:1">
      <c r="A6563" s="3" t="s">
        <v>26869</v>
      </c>
    </row>
    <row r="6564" ht="15.75" spans="1:1">
      <c r="A6564" s="3" t="s">
        <v>26873</v>
      </c>
    </row>
    <row r="6565" ht="15.75" spans="1:1">
      <c r="A6565" s="3" t="s">
        <v>26877</v>
      </c>
    </row>
    <row r="6566" ht="15.75" spans="1:1">
      <c r="A6566" s="3" t="s">
        <v>26881</v>
      </c>
    </row>
    <row r="6567" ht="15.75" spans="1:1">
      <c r="A6567" s="3" t="s">
        <v>26885</v>
      </c>
    </row>
    <row r="6568" ht="15.75" spans="1:1">
      <c r="A6568" s="3" t="s">
        <v>26889</v>
      </c>
    </row>
    <row r="6569" ht="15.75" spans="1:1">
      <c r="A6569" s="3" t="s">
        <v>26893</v>
      </c>
    </row>
    <row r="6570" ht="15.75" spans="1:1">
      <c r="A6570" s="3" t="s">
        <v>26897</v>
      </c>
    </row>
    <row r="6571" ht="15.75" spans="1:1">
      <c r="A6571" s="3" t="s">
        <v>26901</v>
      </c>
    </row>
    <row r="6572" ht="15.75" spans="1:1">
      <c r="A6572" s="3" t="s">
        <v>26905</v>
      </c>
    </row>
    <row r="6573" ht="15.75" spans="1:1">
      <c r="A6573" s="3" t="s">
        <v>26909</v>
      </c>
    </row>
    <row r="6574" ht="15.75" spans="1:1">
      <c r="A6574" s="3" t="s">
        <v>26913</v>
      </c>
    </row>
    <row r="6575" ht="15.75" spans="1:1">
      <c r="A6575" s="3" t="s">
        <v>26917</v>
      </c>
    </row>
    <row r="6576" ht="15.75" spans="1:1">
      <c r="A6576" s="3" t="s">
        <v>26921</v>
      </c>
    </row>
    <row r="6577" ht="15.75" spans="1:1">
      <c r="A6577" s="3" t="s">
        <v>26925</v>
      </c>
    </row>
    <row r="6578" ht="15.75" spans="1:1">
      <c r="A6578" s="3" t="s">
        <v>26929</v>
      </c>
    </row>
    <row r="6579" ht="15.75" spans="1:1">
      <c r="A6579" s="3" t="s">
        <v>26933</v>
      </c>
    </row>
    <row r="6580" ht="15.75" spans="1:1">
      <c r="A6580" s="3" t="s">
        <v>26937</v>
      </c>
    </row>
    <row r="6581" ht="15.75" spans="1:1">
      <c r="A6581" s="3" t="s">
        <v>26941</v>
      </c>
    </row>
    <row r="6582" ht="15.75" spans="1:1">
      <c r="A6582" s="3" t="s">
        <v>26945</v>
      </c>
    </row>
    <row r="6583" ht="15.75" spans="1:1">
      <c r="A6583" s="3" t="s">
        <v>26949</v>
      </c>
    </row>
    <row r="6584" ht="15.75" spans="1:1">
      <c r="A6584" s="3" t="s">
        <v>26953</v>
      </c>
    </row>
    <row r="6585" ht="15.75" spans="1:1">
      <c r="A6585" s="3" t="s">
        <v>26957</v>
      </c>
    </row>
    <row r="6586" ht="15.75" spans="1:1">
      <c r="A6586" s="3" t="s">
        <v>26961</v>
      </c>
    </row>
    <row r="6587" ht="15.75" spans="1:1">
      <c r="A6587" s="3" t="s">
        <v>26965</v>
      </c>
    </row>
    <row r="6588" ht="15.75" spans="1:1">
      <c r="A6588" s="3" t="s">
        <v>26969</v>
      </c>
    </row>
    <row r="6589" ht="15.75" spans="1:1">
      <c r="A6589" s="3" t="s">
        <v>26973</v>
      </c>
    </row>
    <row r="6590" ht="15.75" spans="1:1">
      <c r="A6590" s="3" t="s">
        <v>26977</v>
      </c>
    </row>
    <row r="6591" ht="15.75" spans="1:1">
      <c r="A6591" s="3" t="s">
        <v>26981</v>
      </c>
    </row>
    <row r="6592" ht="15.75" spans="1:1">
      <c r="A6592" s="3" t="s">
        <v>26985</v>
      </c>
    </row>
    <row r="6593" ht="15.75" spans="1:1">
      <c r="A6593" s="3" t="s">
        <v>26989</v>
      </c>
    </row>
    <row r="6594" ht="15.75" spans="1:1">
      <c r="A6594" s="3" t="s">
        <v>26993</v>
      </c>
    </row>
    <row r="6595" ht="15.75" spans="1:1">
      <c r="A6595" s="3" t="s">
        <v>26997</v>
      </c>
    </row>
    <row r="6596" ht="15.75" spans="1:1">
      <c r="A6596" s="3" t="s">
        <v>426</v>
      </c>
    </row>
    <row r="6597" ht="15.75" spans="1:1">
      <c r="A6597" s="3" t="s">
        <v>27004</v>
      </c>
    </row>
    <row r="6598" ht="15.75" spans="1:1">
      <c r="A6598" s="3" t="s">
        <v>27008</v>
      </c>
    </row>
    <row r="6599" ht="15.75" spans="1:1">
      <c r="A6599" s="3" t="s">
        <v>27012</v>
      </c>
    </row>
    <row r="6600" ht="15.75" spans="1:1">
      <c r="A6600" s="3" t="s">
        <v>27016</v>
      </c>
    </row>
    <row r="6601" ht="15.75" spans="1:1">
      <c r="A6601" s="3" t="s">
        <v>27020</v>
      </c>
    </row>
    <row r="6602" ht="15.75" spans="1:1">
      <c r="A6602" s="3" t="s">
        <v>27024</v>
      </c>
    </row>
    <row r="6603" ht="15.75" spans="1:1">
      <c r="A6603" s="3" t="s">
        <v>27028</v>
      </c>
    </row>
    <row r="6604" ht="15.75" spans="1:1">
      <c r="A6604" s="3" t="s">
        <v>27032</v>
      </c>
    </row>
    <row r="6605" ht="15.75" spans="1:1">
      <c r="A6605" s="3" t="s">
        <v>27036</v>
      </c>
    </row>
    <row r="6606" ht="15.75" spans="1:1">
      <c r="A6606" s="3" t="s">
        <v>27040</v>
      </c>
    </row>
    <row r="6607" ht="15.75" spans="1:1">
      <c r="A6607" s="3" t="s">
        <v>27044</v>
      </c>
    </row>
    <row r="6608" ht="15.75" spans="1:1">
      <c r="A6608" s="3" t="s">
        <v>27048</v>
      </c>
    </row>
    <row r="6609" ht="15.75" spans="1:1">
      <c r="A6609" s="3" t="s">
        <v>27052</v>
      </c>
    </row>
    <row r="6610" ht="15.75" spans="1:1">
      <c r="A6610" s="3" t="s">
        <v>27056</v>
      </c>
    </row>
    <row r="6611" ht="15.75" spans="1:1">
      <c r="A6611" s="3" t="s">
        <v>27060</v>
      </c>
    </row>
    <row r="6612" ht="15.75" spans="1:1">
      <c r="A6612" s="3" t="s">
        <v>27064</v>
      </c>
    </row>
    <row r="6613" ht="15.75" spans="1:1">
      <c r="A6613" s="3" t="s">
        <v>27068</v>
      </c>
    </row>
    <row r="6614" ht="15.75" spans="1:1">
      <c r="A6614" s="3" t="s">
        <v>27072</v>
      </c>
    </row>
    <row r="6615" ht="15.75" spans="1:1">
      <c r="A6615" s="3" t="s">
        <v>27076</v>
      </c>
    </row>
    <row r="6616" ht="15.75" spans="1:1">
      <c r="A6616" s="3" t="s">
        <v>27080</v>
      </c>
    </row>
    <row r="6617" ht="15.75" spans="1:1">
      <c r="A6617" s="3" t="s">
        <v>27084</v>
      </c>
    </row>
    <row r="6618" ht="15.75" spans="1:1">
      <c r="A6618" s="3" t="s">
        <v>27088</v>
      </c>
    </row>
    <row r="6619" ht="15.75" spans="1:1">
      <c r="A6619" s="3" t="s">
        <v>27092</v>
      </c>
    </row>
    <row r="6620" ht="15.75" spans="1:1">
      <c r="A6620" s="3" t="s">
        <v>27096</v>
      </c>
    </row>
    <row r="6621" ht="15.75" spans="1:1">
      <c r="A6621" s="3" t="s">
        <v>27100</v>
      </c>
    </row>
    <row r="6622" ht="15.75" spans="1:1">
      <c r="A6622" s="3" t="s">
        <v>27104</v>
      </c>
    </row>
    <row r="6623" ht="15.75" spans="1:1">
      <c r="A6623" s="3" t="s">
        <v>27108</v>
      </c>
    </row>
    <row r="6624" ht="15.75" spans="1:1">
      <c r="A6624" s="3" t="s">
        <v>27112</v>
      </c>
    </row>
    <row r="6625" ht="15.75" spans="1:1">
      <c r="A6625" s="3" t="s">
        <v>27116</v>
      </c>
    </row>
    <row r="6626" ht="15.75" spans="1:1">
      <c r="A6626" s="3" t="s">
        <v>27120</v>
      </c>
    </row>
    <row r="6627" ht="15.75" spans="1:1">
      <c r="A6627" s="3" t="s">
        <v>27124</v>
      </c>
    </row>
    <row r="6628" ht="15.75" spans="1:1">
      <c r="A6628" s="3" t="s">
        <v>27128</v>
      </c>
    </row>
    <row r="6629" ht="15.75" spans="1:1">
      <c r="A6629" s="3" t="s">
        <v>27132</v>
      </c>
    </row>
    <row r="6630" ht="15.75" spans="1:1">
      <c r="A6630" s="3" t="s">
        <v>27136</v>
      </c>
    </row>
    <row r="6631" ht="15.75" spans="1:1">
      <c r="A6631" s="3" t="s">
        <v>27140</v>
      </c>
    </row>
    <row r="6632" ht="15.75" spans="1:1">
      <c r="A6632" s="3" t="s">
        <v>27144</v>
      </c>
    </row>
    <row r="6633" ht="15.75" spans="1:1">
      <c r="A6633" s="3" t="s">
        <v>27148</v>
      </c>
    </row>
    <row r="6634" ht="15.75" spans="1:1">
      <c r="A6634" s="3" t="s">
        <v>27152</v>
      </c>
    </row>
    <row r="6635" ht="15.75" spans="1:1">
      <c r="A6635" s="3" t="s">
        <v>27156</v>
      </c>
    </row>
    <row r="6636" ht="15.75" spans="1:1">
      <c r="A6636" s="3" t="s">
        <v>27160</v>
      </c>
    </row>
    <row r="6637" ht="15.75" spans="1:1">
      <c r="A6637" s="3" t="s">
        <v>27164</v>
      </c>
    </row>
    <row r="6638" ht="15.75" spans="1:1">
      <c r="A6638" s="3" t="s">
        <v>27168</v>
      </c>
    </row>
    <row r="6639" ht="15.75" spans="1:1">
      <c r="A6639" s="3" t="s">
        <v>27172</v>
      </c>
    </row>
    <row r="6640" ht="15.75" spans="1:1">
      <c r="A6640" s="3" t="s">
        <v>27176</v>
      </c>
    </row>
    <row r="6641" ht="15.75" spans="1:1">
      <c r="A6641" s="3" t="s">
        <v>27180</v>
      </c>
    </row>
    <row r="6642" ht="15.75" spans="1:1">
      <c r="A6642" s="3" t="s">
        <v>27184</v>
      </c>
    </row>
    <row r="6643" ht="15.75" spans="1:1">
      <c r="A6643" s="3" t="s">
        <v>27188</v>
      </c>
    </row>
    <row r="6644" ht="15.75" spans="1:1">
      <c r="A6644" s="3" t="s">
        <v>27192</v>
      </c>
    </row>
    <row r="6645" ht="15.75" spans="1:1">
      <c r="A6645" s="3" t="s">
        <v>27196</v>
      </c>
    </row>
    <row r="6646" ht="15.75" spans="1:1">
      <c r="A6646" s="3" t="s">
        <v>27200</v>
      </c>
    </row>
    <row r="6647" ht="15.75" spans="1:1">
      <c r="A6647" s="3" t="s">
        <v>27204</v>
      </c>
    </row>
    <row r="6648" ht="15.75" spans="1:1">
      <c r="A6648" s="3" t="s">
        <v>27208</v>
      </c>
    </row>
    <row r="6649" ht="15.75" spans="1:1">
      <c r="A6649" s="3" t="s">
        <v>27212</v>
      </c>
    </row>
    <row r="6650" ht="15.75" spans="1:1">
      <c r="A6650" s="3" t="s">
        <v>27216</v>
      </c>
    </row>
    <row r="6651" ht="15.75" spans="1:1">
      <c r="A6651" s="3" t="s">
        <v>27220</v>
      </c>
    </row>
    <row r="6652" ht="15.75" spans="1:1">
      <c r="A6652" s="3" t="s">
        <v>27224</v>
      </c>
    </row>
    <row r="6653" ht="15.75" spans="1:1">
      <c r="A6653" s="3" t="s">
        <v>27228</v>
      </c>
    </row>
    <row r="6654" ht="15.75" spans="1:1">
      <c r="A6654" s="3" t="s">
        <v>27232</v>
      </c>
    </row>
    <row r="6655" ht="15.75" spans="1:1">
      <c r="A6655" s="3" t="s">
        <v>27236</v>
      </c>
    </row>
    <row r="6656" ht="15.75" spans="1:1">
      <c r="A6656" s="3" t="s">
        <v>27240</v>
      </c>
    </row>
    <row r="6657" ht="15.75" spans="1:1">
      <c r="A6657" s="3" t="s">
        <v>27244</v>
      </c>
    </row>
    <row r="6658" ht="15.75" spans="1:1">
      <c r="A6658" s="3" t="s">
        <v>27248</v>
      </c>
    </row>
    <row r="6659" ht="15.75" spans="1:1">
      <c r="A6659" s="3" t="s">
        <v>27252</v>
      </c>
    </row>
    <row r="6660" ht="15.75" spans="1:1">
      <c r="A6660" s="3" t="s">
        <v>27256</v>
      </c>
    </row>
    <row r="6661" ht="15.75" spans="1:1">
      <c r="A6661" s="3" t="s">
        <v>27260</v>
      </c>
    </row>
    <row r="6662" ht="15.75" spans="1:1">
      <c r="A6662" s="3" t="s">
        <v>27264</v>
      </c>
    </row>
    <row r="6663" ht="15.75" spans="1:1">
      <c r="A6663" s="3" t="s">
        <v>27268</v>
      </c>
    </row>
    <row r="6664" ht="15.75" spans="1:1">
      <c r="A6664" s="3" t="s">
        <v>27272</v>
      </c>
    </row>
    <row r="6665" ht="15.75" spans="1:1">
      <c r="A6665" s="3" t="s">
        <v>27276</v>
      </c>
    </row>
    <row r="6666" ht="15.75" spans="1:1">
      <c r="A6666" s="3" t="s">
        <v>27280</v>
      </c>
    </row>
    <row r="6667" ht="15.75" spans="1:1">
      <c r="A6667" s="3" t="s">
        <v>27284</v>
      </c>
    </row>
    <row r="6668" ht="15.75" spans="1:1">
      <c r="A6668" s="3" t="s">
        <v>853</v>
      </c>
    </row>
    <row r="6669" ht="15.75" spans="1:1">
      <c r="A6669" s="3" t="s">
        <v>27288</v>
      </c>
    </row>
    <row r="6670" ht="15.75" spans="1:1">
      <c r="A6670" s="3" t="s">
        <v>27292</v>
      </c>
    </row>
    <row r="6671" ht="15.75" spans="1:1">
      <c r="A6671" s="3" t="s">
        <v>27296</v>
      </c>
    </row>
    <row r="6672" ht="15.75" spans="1:1">
      <c r="A6672" s="3" t="s">
        <v>27300</v>
      </c>
    </row>
    <row r="6673" ht="15.75" spans="1:1">
      <c r="A6673" s="3" t="s">
        <v>27304</v>
      </c>
    </row>
    <row r="6674" ht="15.75" spans="1:1">
      <c r="A6674" s="3" t="s">
        <v>27308</v>
      </c>
    </row>
    <row r="6675" ht="15.75" spans="1:1">
      <c r="A6675" s="3" t="s">
        <v>27312</v>
      </c>
    </row>
    <row r="6676" ht="15.75" spans="1:1">
      <c r="A6676" s="3" t="s">
        <v>27316</v>
      </c>
    </row>
    <row r="6677" ht="15.75" spans="1:1">
      <c r="A6677" s="3" t="s">
        <v>27320</v>
      </c>
    </row>
    <row r="6678" ht="15.75" spans="1:1">
      <c r="A6678" s="3" t="s">
        <v>27324</v>
      </c>
    </row>
    <row r="6679" ht="15.75" spans="1:1">
      <c r="A6679" s="3" t="s">
        <v>27328</v>
      </c>
    </row>
    <row r="6680" ht="15.75" spans="1:1">
      <c r="A6680" s="3" t="s">
        <v>27332</v>
      </c>
    </row>
    <row r="6681" ht="15.75" spans="1:1">
      <c r="A6681" s="3" t="s">
        <v>27336</v>
      </c>
    </row>
    <row r="6682" ht="15.75" spans="1:1">
      <c r="A6682" s="3" t="s">
        <v>27340</v>
      </c>
    </row>
    <row r="6683" ht="15.75" spans="1:1">
      <c r="A6683" s="3" t="s">
        <v>27344</v>
      </c>
    </row>
    <row r="6684" ht="15.75" spans="1:1">
      <c r="A6684" s="3" t="s">
        <v>27348</v>
      </c>
    </row>
    <row r="6685" ht="15.75" spans="1:1">
      <c r="A6685" s="3" t="s">
        <v>27352</v>
      </c>
    </row>
    <row r="6686" ht="15.75" spans="1:1">
      <c r="A6686" s="3" t="s">
        <v>27356</v>
      </c>
    </row>
    <row r="6687" ht="15.75" spans="1:1">
      <c r="A6687" s="3" t="s">
        <v>27360</v>
      </c>
    </row>
    <row r="6688" ht="15.75" spans="1:1">
      <c r="A6688" s="3" t="s">
        <v>27364</v>
      </c>
    </row>
    <row r="6689" ht="15.75" spans="1:1">
      <c r="A6689" s="3" t="s">
        <v>27368</v>
      </c>
    </row>
    <row r="6690" ht="15.75" spans="1:1">
      <c r="A6690" s="3" t="s">
        <v>27372</v>
      </c>
    </row>
    <row r="6691" ht="15.75" spans="1:1">
      <c r="A6691" s="3" t="s">
        <v>27376</v>
      </c>
    </row>
    <row r="6692" ht="15.75" spans="1:1">
      <c r="A6692" s="3" t="s">
        <v>27380</v>
      </c>
    </row>
    <row r="6693" ht="15.75" spans="1:1">
      <c r="A6693" s="3" t="s">
        <v>27384</v>
      </c>
    </row>
    <row r="6694" ht="15.75" spans="1:1">
      <c r="A6694" s="3" t="s">
        <v>27388</v>
      </c>
    </row>
    <row r="6695" ht="15.75" spans="1:1">
      <c r="A6695" s="3" t="s">
        <v>27392</v>
      </c>
    </row>
    <row r="6696" ht="15.75" spans="1:1">
      <c r="A6696" s="3" t="s">
        <v>27396</v>
      </c>
    </row>
    <row r="6697" ht="15.75" spans="1:1">
      <c r="A6697" s="3" t="s">
        <v>27400</v>
      </c>
    </row>
    <row r="6698" ht="15.75" spans="1:1">
      <c r="A6698" s="3" t="s">
        <v>27404</v>
      </c>
    </row>
    <row r="6699" ht="15.75" spans="1:1">
      <c r="A6699" s="3" t="s">
        <v>27408</v>
      </c>
    </row>
    <row r="6700" ht="15.75" spans="1:1">
      <c r="A6700" s="3" t="s">
        <v>27412</v>
      </c>
    </row>
    <row r="6701" ht="15.75" spans="1:1">
      <c r="A6701" s="3" t="s">
        <v>27416</v>
      </c>
    </row>
    <row r="6702" ht="15.75" spans="1:1">
      <c r="A6702" s="3" t="s">
        <v>27420</v>
      </c>
    </row>
    <row r="6703" ht="15.75" spans="1:1">
      <c r="A6703" s="3" t="s">
        <v>27424</v>
      </c>
    </row>
    <row r="6704" ht="15.75" spans="1:1">
      <c r="A6704" s="3" t="s">
        <v>27428</v>
      </c>
    </row>
    <row r="6705" ht="15.75" spans="1:1">
      <c r="A6705" s="3" t="s">
        <v>27432</v>
      </c>
    </row>
    <row r="6706" ht="15.75" spans="1:1">
      <c r="A6706" s="3" t="s">
        <v>27436</v>
      </c>
    </row>
    <row r="6707" ht="15.75" spans="1:1">
      <c r="A6707" s="3" t="s">
        <v>27440</v>
      </c>
    </row>
    <row r="6708" ht="15.75" spans="1:1">
      <c r="A6708" s="3" t="s">
        <v>27444</v>
      </c>
    </row>
    <row r="6709" ht="15.75" spans="1:1">
      <c r="A6709" s="3" t="s">
        <v>27448</v>
      </c>
    </row>
    <row r="6710" ht="15.75" spans="1:1">
      <c r="A6710" s="3" t="s">
        <v>27452</v>
      </c>
    </row>
    <row r="6711" ht="15.75" spans="1:1">
      <c r="A6711" s="3" t="s">
        <v>27456</v>
      </c>
    </row>
    <row r="6712" ht="15.75" spans="1:1">
      <c r="A6712" s="3" t="s">
        <v>27460</v>
      </c>
    </row>
    <row r="6713" ht="15.75" spans="1:1">
      <c r="A6713" s="3" t="s">
        <v>27464</v>
      </c>
    </row>
    <row r="6714" ht="15.75" spans="1:1">
      <c r="A6714" s="3" t="s">
        <v>27468</v>
      </c>
    </row>
    <row r="6715" ht="15.75" spans="1:1">
      <c r="A6715" s="3" t="s">
        <v>27472</v>
      </c>
    </row>
    <row r="6716" ht="15.75" spans="1:1">
      <c r="A6716" s="3" t="s">
        <v>27476</v>
      </c>
    </row>
    <row r="6717" ht="15.75" spans="1:1">
      <c r="A6717" s="3" t="s">
        <v>27480</v>
      </c>
    </row>
    <row r="6718" ht="15.75" spans="1:1">
      <c r="A6718" s="3" t="s">
        <v>27484</v>
      </c>
    </row>
    <row r="6719" ht="15.75" spans="1:1">
      <c r="A6719" s="3" t="s">
        <v>27488</v>
      </c>
    </row>
    <row r="6720" ht="15.75" spans="1:1">
      <c r="A6720" s="3" t="s">
        <v>27492</v>
      </c>
    </row>
    <row r="6721" ht="15.75" spans="1:1">
      <c r="A6721" s="3" t="s">
        <v>27496</v>
      </c>
    </row>
    <row r="6722" ht="15.75" spans="1:1">
      <c r="A6722" s="3" t="s">
        <v>27500</v>
      </c>
    </row>
    <row r="6723" ht="15.75" spans="1:1">
      <c r="A6723" s="3" t="s">
        <v>27504</v>
      </c>
    </row>
    <row r="6724" ht="15.75" spans="1:1">
      <c r="A6724" s="3" t="s">
        <v>27508</v>
      </c>
    </row>
    <row r="6725" ht="15.75" spans="1:1">
      <c r="A6725" s="3" t="s">
        <v>27512</v>
      </c>
    </row>
    <row r="6726" ht="15.75" spans="1:1">
      <c r="A6726" s="3" t="s">
        <v>27516</v>
      </c>
    </row>
    <row r="6727" ht="15.75" spans="1:1">
      <c r="A6727" s="3" t="s">
        <v>27520</v>
      </c>
    </row>
    <row r="6728" ht="15.75" spans="1:1">
      <c r="A6728" s="3" t="s">
        <v>27524</v>
      </c>
    </row>
    <row r="6729" ht="15.75" spans="1:1">
      <c r="A6729" s="3" t="s">
        <v>27528</v>
      </c>
    </row>
    <row r="6730" ht="15.75" spans="1:1">
      <c r="A6730" s="3" t="s">
        <v>27532</v>
      </c>
    </row>
    <row r="6731" ht="15.75" spans="1:1">
      <c r="A6731" s="3" t="s">
        <v>27536</v>
      </c>
    </row>
    <row r="6732" ht="15.75" spans="1:1">
      <c r="A6732" s="3" t="s">
        <v>27540</v>
      </c>
    </row>
    <row r="6733" ht="15.75" spans="1:1">
      <c r="A6733" s="3" t="s">
        <v>27544</v>
      </c>
    </row>
    <row r="6734" ht="15.75" spans="1:1">
      <c r="A6734" s="3" t="s">
        <v>27548</v>
      </c>
    </row>
    <row r="6735" ht="15.75" spans="1:1">
      <c r="A6735" s="3" t="s">
        <v>27552</v>
      </c>
    </row>
    <row r="6736" ht="15.75" spans="1:1">
      <c r="A6736" s="3" t="s">
        <v>27556</v>
      </c>
    </row>
    <row r="6737" ht="15.75" spans="1:1">
      <c r="A6737" s="3" t="s">
        <v>27560</v>
      </c>
    </row>
    <row r="6738" ht="15.75" spans="1:1">
      <c r="A6738" s="3" t="s">
        <v>27564</v>
      </c>
    </row>
    <row r="6739" ht="15.75" spans="1:1">
      <c r="A6739" s="3" t="s">
        <v>27568</v>
      </c>
    </row>
    <row r="6740" ht="15.75" spans="1:1">
      <c r="A6740" s="3" t="s">
        <v>27572</v>
      </c>
    </row>
    <row r="6741" ht="15.75" spans="1:1">
      <c r="A6741" s="3" t="s">
        <v>27576</v>
      </c>
    </row>
    <row r="6742" ht="15.75" spans="1:1">
      <c r="A6742" s="3" t="s">
        <v>27580</v>
      </c>
    </row>
    <row r="6743" ht="15.75" spans="1:1">
      <c r="A6743" s="3" t="s">
        <v>27584</v>
      </c>
    </row>
    <row r="6744" ht="15.75" spans="1:1">
      <c r="A6744" s="3" t="s">
        <v>27588</v>
      </c>
    </row>
    <row r="6745" ht="15.75" spans="1:1">
      <c r="A6745" s="3" t="s">
        <v>27592</v>
      </c>
    </row>
    <row r="6746" ht="15.75" spans="1:1">
      <c r="A6746" s="3" t="s">
        <v>27596</v>
      </c>
    </row>
    <row r="6747" ht="15.75" spans="1:1">
      <c r="A6747" s="3" t="s">
        <v>27600</v>
      </c>
    </row>
    <row r="6748" ht="15.75" spans="1:1">
      <c r="A6748" s="3" t="s">
        <v>27604</v>
      </c>
    </row>
    <row r="6749" ht="15.75" spans="1:1">
      <c r="A6749" s="3" t="s">
        <v>27608</v>
      </c>
    </row>
    <row r="6750" ht="15.75" spans="1:1">
      <c r="A6750" s="3" t="s">
        <v>27612</v>
      </c>
    </row>
    <row r="6751" ht="15.75" spans="1:1">
      <c r="A6751" s="3" t="s">
        <v>27616</v>
      </c>
    </row>
    <row r="6752" ht="15.75" spans="1:1">
      <c r="A6752" s="3" t="s">
        <v>27620</v>
      </c>
    </row>
    <row r="6753" ht="15.75" spans="1:1">
      <c r="A6753" s="3" t="s">
        <v>27624</v>
      </c>
    </row>
    <row r="6754" ht="15.75" spans="1:1">
      <c r="A6754" s="3" t="s">
        <v>27628</v>
      </c>
    </row>
    <row r="6755" ht="15.75" spans="1:1">
      <c r="A6755" s="3" t="s">
        <v>27632</v>
      </c>
    </row>
    <row r="6756" ht="15.75" spans="1:1">
      <c r="A6756" s="3" t="s">
        <v>27636</v>
      </c>
    </row>
    <row r="6757" ht="15.75" spans="1:1">
      <c r="A6757" s="3" t="s">
        <v>27640</v>
      </c>
    </row>
    <row r="6758" ht="15.75" spans="1:1">
      <c r="A6758" s="3" t="s">
        <v>27644</v>
      </c>
    </row>
    <row r="6759" ht="15.75" spans="1:1">
      <c r="A6759" s="3" t="s">
        <v>27648</v>
      </c>
    </row>
    <row r="6760" ht="15.75" spans="1:1">
      <c r="A6760" s="3" t="s">
        <v>27652</v>
      </c>
    </row>
    <row r="6761" ht="15.75" spans="1:1">
      <c r="A6761" s="3" t="s">
        <v>27656</v>
      </c>
    </row>
    <row r="6762" ht="15.75" spans="1:1">
      <c r="A6762" s="3" t="s">
        <v>27660</v>
      </c>
    </row>
    <row r="6763" ht="15.75" spans="1:1">
      <c r="A6763" s="3" t="s">
        <v>27664</v>
      </c>
    </row>
    <row r="6764" ht="15.75" spans="1:1">
      <c r="A6764" s="3" t="s">
        <v>27668</v>
      </c>
    </row>
    <row r="6765" ht="15.75" spans="1:1">
      <c r="A6765" s="3" t="s">
        <v>27672</v>
      </c>
    </row>
    <row r="6766" ht="15.75" spans="1:1">
      <c r="A6766" s="3" t="s">
        <v>27676</v>
      </c>
    </row>
    <row r="6767" ht="15.75" spans="1:1">
      <c r="A6767" s="3" t="s">
        <v>27680</v>
      </c>
    </row>
    <row r="6768" ht="15.75" spans="1:1">
      <c r="A6768" s="3" t="s">
        <v>27684</v>
      </c>
    </row>
    <row r="6769" ht="15.75" spans="1:1">
      <c r="A6769" s="3" t="s">
        <v>27688</v>
      </c>
    </row>
    <row r="6770" ht="15.75" spans="1:1">
      <c r="A6770" s="3" t="s">
        <v>27692</v>
      </c>
    </row>
    <row r="6771" ht="15.75" spans="1:1">
      <c r="A6771" s="3" t="s">
        <v>27696</v>
      </c>
    </row>
    <row r="6772" ht="15.75" spans="1:1">
      <c r="A6772" s="3" t="s">
        <v>27700</v>
      </c>
    </row>
    <row r="6773" ht="15.75" spans="1:1">
      <c r="A6773" s="3" t="s">
        <v>27704</v>
      </c>
    </row>
    <row r="6774" ht="15.75" spans="1:1">
      <c r="A6774" s="3" t="s">
        <v>27708</v>
      </c>
    </row>
    <row r="6775" ht="15.75" spans="1:1">
      <c r="A6775" s="3" t="s">
        <v>27712</v>
      </c>
    </row>
    <row r="6776" ht="15.75" spans="1:1">
      <c r="A6776" s="3" t="s">
        <v>27716</v>
      </c>
    </row>
    <row r="6777" ht="15.75" spans="1:1">
      <c r="A6777" s="3" t="s">
        <v>27720</v>
      </c>
    </row>
    <row r="6778" ht="15.75" spans="1:1">
      <c r="A6778" s="3" t="s">
        <v>27724</v>
      </c>
    </row>
    <row r="6779" ht="15.75" spans="1:1">
      <c r="A6779" s="3" t="s">
        <v>27728</v>
      </c>
    </row>
    <row r="6780" ht="15.75" spans="1:1">
      <c r="A6780" s="3" t="s">
        <v>27732</v>
      </c>
    </row>
    <row r="6781" ht="15.75" spans="1:1">
      <c r="A6781" s="3" t="s">
        <v>27736</v>
      </c>
    </row>
    <row r="6782" ht="15.75" spans="1:1">
      <c r="A6782" s="3" t="s">
        <v>27740</v>
      </c>
    </row>
    <row r="6783" ht="15.75" spans="1:1">
      <c r="A6783" s="3" t="s">
        <v>27744</v>
      </c>
    </row>
    <row r="6784" ht="15.75" spans="1:1">
      <c r="A6784" s="3" t="s">
        <v>27748</v>
      </c>
    </row>
    <row r="6785" ht="15.75" spans="1:1">
      <c r="A6785" s="3" t="s">
        <v>27752</v>
      </c>
    </row>
    <row r="6786" ht="15.75" spans="1:1">
      <c r="A6786" s="3" t="s">
        <v>27756</v>
      </c>
    </row>
    <row r="6787" ht="15.75" spans="1:1">
      <c r="A6787" s="3" t="s">
        <v>27760</v>
      </c>
    </row>
    <row r="6788" ht="15.75" spans="1:1">
      <c r="A6788" s="3" t="s">
        <v>27764</v>
      </c>
    </row>
    <row r="6789" ht="15.75" spans="1:1">
      <c r="A6789" s="3" t="s">
        <v>27768</v>
      </c>
    </row>
    <row r="6790" ht="15.75" spans="1:1">
      <c r="A6790" s="3" t="s">
        <v>27772</v>
      </c>
    </row>
    <row r="6791" ht="15.75" spans="1:1">
      <c r="A6791" s="3" t="s">
        <v>27776</v>
      </c>
    </row>
    <row r="6792" ht="15.75" spans="1:1">
      <c r="A6792" s="3" t="s">
        <v>27780</v>
      </c>
    </row>
    <row r="6793" ht="15.75" spans="1:1">
      <c r="A6793" s="3" t="s">
        <v>27784</v>
      </c>
    </row>
    <row r="6794" ht="15.75" spans="1:1">
      <c r="A6794" s="3" t="s">
        <v>27788</v>
      </c>
    </row>
    <row r="6795" ht="15.75" spans="1:1">
      <c r="A6795" s="3" t="s">
        <v>27792</v>
      </c>
    </row>
    <row r="6796" ht="15.75" spans="1:1">
      <c r="A6796" s="3" t="s">
        <v>27796</v>
      </c>
    </row>
    <row r="6797" ht="15.75" spans="1:1">
      <c r="A6797" s="3" t="s">
        <v>27800</v>
      </c>
    </row>
    <row r="6798" ht="15.75" spans="1:1">
      <c r="A6798" s="3" t="s">
        <v>27804</v>
      </c>
    </row>
    <row r="6799" ht="15.75" spans="1:1">
      <c r="A6799" s="3" t="s">
        <v>27808</v>
      </c>
    </row>
    <row r="6800" ht="15.75" spans="1:1">
      <c r="A6800" s="3" t="s">
        <v>27812</v>
      </c>
    </row>
    <row r="6801" ht="15.75" spans="1:1">
      <c r="A6801" s="3" t="s">
        <v>27816</v>
      </c>
    </row>
    <row r="6802" ht="15.75" spans="1:1">
      <c r="A6802" s="3" t="s">
        <v>27820</v>
      </c>
    </row>
    <row r="6803" ht="15.75" spans="1:1">
      <c r="A6803" s="3" t="s">
        <v>27824</v>
      </c>
    </row>
    <row r="6804" ht="15.75" spans="1:1">
      <c r="A6804" s="3" t="s">
        <v>27828</v>
      </c>
    </row>
    <row r="6805" ht="15.75" spans="1:1">
      <c r="A6805" s="3" t="s">
        <v>27832</v>
      </c>
    </row>
    <row r="6806" ht="15.75" spans="1:1">
      <c r="A6806" s="3" t="s">
        <v>27836</v>
      </c>
    </row>
    <row r="6807" ht="15.75" spans="1:1">
      <c r="A6807" s="3" t="s">
        <v>27840</v>
      </c>
    </row>
    <row r="6808" ht="15.75" spans="1:1">
      <c r="A6808" s="3" t="s">
        <v>27844</v>
      </c>
    </row>
    <row r="6809" ht="15.75" spans="1:1">
      <c r="A6809" s="3" t="s">
        <v>27848</v>
      </c>
    </row>
    <row r="6810" ht="15.75" spans="1:1">
      <c r="A6810" s="3" t="s">
        <v>27852</v>
      </c>
    </row>
    <row r="6811" ht="15.75" spans="1:1">
      <c r="A6811" s="3" t="s">
        <v>27856</v>
      </c>
    </row>
    <row r="6812" ht="15.75" spans="1:1">
      <c r="A6812" s="3" t="s">
        <v>27860</v>
      </c>
    </row>
    <row r="6813" ht="15.75" spans="1:1">
      <c r="A6813" s="3" t="s">
        <v>27864</v>
      </c>
    </row>
    <row r="6814" ht="15.75" spans="1:1">
      <c r="A6814" s="3" t="s">
        <v>27868</v>
      </c>
    </row>
    <row r="6815" ht="15.75" spans="1:1">
      <c r="A6815" s="3" t="s">
        <v>27872</v>
      </c>
    </row>
    <row r="6816" ht="15.75" spans="1:1">
      <c r="A6816" s="3" t="s">
        <v>27876</v>
      </c>
    </row>
    <row r="6817" ht="15.75" spans="1:1">
      <c r="A6817" s="3" t="s">
        <v>27880</v>
      </c>
    </row>
    <row r="6818" ht="15.75" spans="1:1">
      <c r="A6818" s="3" t="s">
        <v>27884</v>
      </c>
    </row>
    <row r="6819" ht="15.75" spans="1:1">
      <c r="A6819" s="3" t="s">
        <v>27888</v>
      </c>
    </row>
    <row r="6820" ht="15.75" spans="1:1">
      <c r="A6820" s="3" t="s">
        <v>27892</v>
      </c>
    </row>
    <row r="6821" ht="15.75" spans="1:1">
      <c r="A6821" s="3" t="s">
        <v>27896</v>
      </c>
    </row>
    <row r="6822" ht="15.75" spans="1:1">
      <c r="A6822" s="3" t="s">
        <v>27900</v>
      </c>
    </row>
    <row r="6823" ht="15.75" spans="1:1">
      <c r="A6823" s="3" t="s">
        <v>27904</v>
      </c>
    </row>
    <row r="6824" ht="15.75" spans="1:1">
      <c r="A6824" s="3" t="s">
        <v>27908</v>
      </c>
    </row>
    <row r="6825" ht="15.75" spans="1:1">
      <c r="A6825" s="3" t="s">
        <v>27912</v>
      </c>
    </row>
    <row r="6826" ht="15.75" spans="1:1">
      <c r="A6826" s="3" t="s">
        <v>27916</v>
      </c>
    </row>
    <row r="6827" ht="15.75" spans="1:1">
      <c r="A6827" s="3" t="s">
        <v>27920</v>
      </c>
    </row>
    <row r="6828" ht="15.75" spans="1:1">
      <c r="A6828" s="3" t="s">
        <v>27924</v>
      </c>
    </row>
    <row r="6829" ht="15.75" spans="1:1">
      <c r="A6829" s="3" t="s">
        <v>27928</v>
      </c>
    </row>
    <row r="6830" ht="15.75" spans="1:1">
      <c r="A6830" s="3" t="s">
        <v>27932</v>
      </c>
    </row>
    <row r="6831" ht="15.75" spans="1:1">
      <c r="A6831" s="3" t="s">
        <v>27936</v>
      </c>
    </row>
    <row r="6832" ht="15.75" spans="1:1">
      <c r="A6832" s="3" t="s">
        <v>27940</v>
      </c>
    </row>
    <row r="6833" ht="15.75" spans="1:1">
      <c r="A6833" s="3" t="s">
        <v>27944</v>
      </c>
    </row>
    <row r="6834" ht="15.75" spans="1:1">
      <c r="A6834" s="3" t="s">
        <v>27948</v>
      </c>
    </row>
    <row r="6835" ht="15.75" spans="1:1">
      <c r="A6835" s="3" t="s">
        <v>27952</v>
      </c>
    </row>
    <row r="6836" ht="15.75" spans="1:1">
      <c r="A6836" s="3" t="s">
        <v>27956</v>
      </c>
    </row>
    <row r="6837" ht="15.75" spans="1:1">
      <c r="A6837" s="3" t="s">
        <v>27960</v>
      </c>
    </row>
    <row r="6838" ht="15.75" spans="1:1">
      <c r="A6838" s="3" t="s">
        <v>27964</v>
      </c>
    </row>
    <row r="6839" ht="15.75" spans="1:1">
      <c r="A6839" s="3" t="s">
        <v>27968</v>
      </c>
    </row>
    <row r="6840" ht="15.75" spans="1:1">
      <c r="A6840" s="3" t="s">
        <v>27972</v>
      </c>
    </row>
    <row r="6841" ht="15.75" spans="1:1">
      <c r="A6841" s="3" t="s">
        <v>27976</v>
      </c>
    </row>
    <row r="6842" ht="15.75" spans="1:1">
      <c r="A6842" s="3" t="s">
        <v>27980</v>
      </c>
    </row>
    <row r="6843" ht="15.75" spans="1:1">
      <c r="A6843" s="3" t="s">
        <v>27984</v>
      </c>
    </row>
    <row r="6844" ht="15.75" spans="1:1">
      <c r="A6844" s="3" t="s">
        <v>27988</v>
      </c>
    </row>
    <row r="6845" ht="15.75" spans="1:1">
      <c r="A6845" s="3" t="s">
        <v>27992</v>
      </c>
    </row>
    <row r="6846" ht="15.75" spans="1:1">
      <c r="A6846" s="3" t="s">
        <v>27996</v>
      </c>
    </row>
    <row r="6847" ht="15.75" spans="1:1">
      <c r="A6847" s="3" t="s">
        <v>28000</v>
      </c>
    </row>
    <row r="6848" ht="15.75" spans="1:1">
      <c r="A6848" s="3" t="s">
        <v>28004</v>
      </c>
    </row>
    <row r="6849" ht="15.75" spans="1:1">
      <c r="A6849" s="3" t="s">
        <v>28008</v>
      </c>
    </row>
    <row r="6850" ht="15.75" spans="1:1">
      <c r="A6850" s="3" t="s">
        <v>28012</v>
      </c>
    </row>
    <row r="6851" ht="15.75" spans="1:1">
      <c r="A6851" s="3" t="s">
        <v>28016</v>
      </c>
    </row>
    <row r="6852" ht="15.75" spans="1:1">
      <c r="A6852" s="3" t="s">
        <v>28020</v>
      </c>
    </row>
    <row r="6853" ht="15.75" spans="1:1">
      <c r="A6853" s="3" t="s">
        <v>28024</v>
      </c>
    </row>
    <row r="6854" ht="15.75" spans="1:1">
      <c r="A6854" s="3" t="s">
        <v>28028</v>
      </c>
    </row>
    <row r="6855" ht="15.75" spans="1:1">
      <c r="A6855" s="3" t="s">
        <v>28032</v>
      </c>
    </row>
    <row r="6856" ht="15.75" spans="1:1">
      <c r="A6856" s="3" t="s">
        <v>28036</v>
      </c>
    </row>
    <row r="6857" ht="15.75" spans="1:1">
      <c r="A6857" s="3" t="s">
        <v>28040</v>
      </c>
    </row>
    <row r="6858" ht="15.75" spans="1:1">
      <c r="A6858" s="3" t="s">
        <v>28044</v>
      </c>
    </row>
    <row r="6859" ht="15.75" spans="1:1">
      <c r="A6859" s="3" t="s">
        <v>28048</v>
      </c>
    </row>
    <row r="6860" ht="15.75" spans="1:1">
      <c r="A6860" s="3" t="s">
        <v>28052</v>
      </c>
    </row>
    <row r="6861" ht="15.75" spans="1:1">
      <c r="A6861" s="3" t="s">
        <v>28056</v>
      </c>
    </row>
    <row r="6862" ht="15.75" spans="1:1">
      <c r="A6862" s="3" t="s">
        <v>28060</v>
      </c>
    </row>
    <row r="6863" ht="15.75" spans="1:1">
      <c r="A6863" s="3" t="s">
        <v>28064</v>
      </c>
    </row>
    <row r="6864" ht="15.75" spans="1:1">
      <c r="A6864" s="3" t="s">
        <v>28068</v>
      </c>
    </row>
    <row r="6865" ht="15.75" spans="1:1">
      <c r="A6865" s="3" t="s">
        <v>28072</v>
      </c>
    </row>
    <row r="6866" ht="15.75" spans="1:1">
      <c r="A6866" s="3" t="s">
        <v>28076</v>
      </c>
    </row>
    <row r="6867" ht="15.75" spans="1:1">
      <c r="A6867" s="3" t="s">
        <v>28080</v>
      </c>
    </row>
    <row r="6868" ht="15.75" spans="1:1">
      <c r="A6868" s="3" t="s">
        <v>28084</v>
      </c>
    </row>
    <row r="6869" ht="15.75" spans="1:1">
      <c r="A6869" s="3" t="s">
        <v>28088</v>
      </c>
    </row>
    <row r="6870" ht="15.75" spans="1:1">
      <c r="A6870" s="3" t="s">
        <v>28092</v>
      </c>
    </row>
    <row r="6871" ht="15.75" spans="1:1">
      <c r="A6871" s="3" t="s">
        <v>28096</v>
      </c>
    </row>
    <row r="6872" ht="15.75" spans="1:1">
      <c r="A6872" s="3" t="s">
        <v>28100</v>
      </c>
    </row>
    <row r="6873" ht="15.75" spans="1:1">
      <c r="A6873" s="3" t="s">
        <v>28104</v>
      </c>
    </row>
    <row r="6874" ht="15.75" spans="1:1">
      <c r="A6874" s="3" t="s">
        <v>28108</v>
      </c>
    </row>
    <row r="6875" ht="15.75" spans="1:1">
      <c r="A6875" s="3" t="s">
        <v>28112</v>
      </c>
    </row>
    <row r="6876" ht="15.75" spans="1:1">
      <c r="A6876" s="3" t="s">
        <v>28116</v>
      </c>
    </row>
    <row r="6877" ht="15.75" spans="1:1">
      <c r="A6877" s="3" t="s">
        <v>28120</v>
      </c>
    </row>
    <row r="6878" ht="15.75" spans="1:1">
      <c r="A6878" s="3" t="s">
        <v>28124</v>
      </c>
    </row>
    <row r="6879" ht="15.75" spans="1:1">
      <c r="A6879" s="3" t="s">
        <v>28128</v>
      </c>
    </row>
    <row r="6880" ht="15.75" spans="1:1">
      <c r="A6880" s="3" t="s">
        <v>28132</v>
      </c>
    </row>
    <row r="6881" ht="15.75" spans="1:1">
      <c r="A6881" s="3" t="s">
        <v>28136</v>
      </c>
    </row>
    <row r="6882" ht="15.75" spans="1:1">
      <c r="A6882" s="3" t="s">
        <v>28140</v>
      </c>
    </row>
    <row r="6883" ht="15.75" spans="1:1">
      <c r="A6883" s="3" t="s">
        <v>28144</v>
      </c>
    </row>
    <row r="6884" ht="15.75" spans="1:1">
      <c r="A6884" s="3" t="s">
        <v>28148</v>
      </c>
    </row>
    <row r="6885" ht="15.75" spans="1:1">
      <c r="A6885" s="3" t="s">
        <v>28152</v>
      </c>
    </row>
    <row r="6886" ht="15.75" spans="1:1">
      <c r="A6886" s="3" t="s">
        <v>28156</v>
      </c>
    </row>
    <row r="6887" ht="15.75" spans="1:1">
      <c r="A6887" s="3" t="s">
        <v>28160</v>
      </c>
    </row>
    <row r="6888" ht="15.75" spans="1:1">
      <c r="A6888" s="3" t="s">
        <v>28164</v>
      </c>
    </row>
    <row r="6889" ht="15.75" spans="1:1">
      <c r="A6889" s="3" t="s">
        <v>28168</v>
      </c>
    </row>
    <row r="6890" ht="15.75" spans="1:1">
      <c r="A6890" s="3" t="s">
        <v>28172</v>
      </c>
    </row>
    <row r="6891" ht="15.75" spans="1:1">
      <c r="A6891" s="3" t="s">
        <v>28176</v>
      </c>
    </row>
    <row r="6892" ht="15.75" spans="1:1">
      <c r="A6892" s="3" t="s">
        <v>28180</v>
      </c>
    </row>
    <row r="6893" ht="15.75" spans="1:1">
      <c r="A6893" s="3" t="s">
        <v>28184</v>
      </c>
    </row>
    <row r="6894" ht="15.75" spans="1:1">
      <c r="A6894" s="3" t="s">
        <v>28188</v>
      </c>
    </row>
    <row r="6895" ht="15.75" spans="1:1">
      <c r="A6895" s="3" t="s">
        <v>28192</v>
      </c>
    </row>
    <row r="6896" ht="15.75" spans="1:1">
      <c r="A6896" s="3" t="s">
        <v>28196</v>
      </c>
    </row>
    <row r="6897" ht="15.75" spans="1:1">
      <c r="A6897" s="3" t="s">
        <v>28200</v>
      </c>
    </row>
    <row r="6898" ht="15.75" spans="1:1">
      <c r="A6898" s="3" t="s">
        <v>28204</v>
      </c>
    </row>
    <row r="6899" ht="15.75" spans="1:1">
      <c r="A6899" s="3" t="s">
        <v>28208</v>
      </c>
    </row>
    <row r="6900" ht="15.75" spans="1:1">
      <c r="A6900" s="3" t="s">
        <v>28212</v>
      </c>
    </row>
    <row r="6901" ht="15.75" spans="1:1">
      <c r="A6901" s="3" t="s">
        <v>28216</v>
      </c>
    </row>
    <row r="6902" ht="15.75" spans="1:1">
      <c r="A6902" s="3" t="s">
        <v>28220</v>
      </c>
    </row>
    <row r="6903" ht="15.75" spans="1:1">
      <c r="A6903" s="3" t="s">
        <v>28224</v>
      </c>
    </row>
    <row r="6904" ht="15.75" spans="1:1">
      <c r="A6904" s="3" t="s">
        <v>28228</v>
      </c>
    </row>
    <row r="6905" ht="15.75" spans="1:1">
      <c r="A6905" s="3" t="s">
        <v>28232</v>
      </c>
    </row>
    <row r="6906" ht="15.75" spans="1:1">
      <c r="A6906" s="3" t="s">
        <v>28236</v>
      </c>
    </row>
    <row r="6907" ht="15.75" spans="1:1">
      <c r="A6907" s="3" t="s">
        <v>28240</v>
      </c>
    </row>
    <row r="6908" ht="15.75" spans="1:1">
      <c r="A6908" s="3" t="s">
        <v>28244</v>
      </c>
    </row>
    <row r="6909" ht="15.75" spans="1:1">
      <c r="A6909" s="3" t="s">
        <v>28248</v>
      </c>
    </row>
    <row r="6910" ht="15.75" spans="1:1">
      <c r="A6910" s="3" t="s">
        <v>28252</v>
      </c>
    </row>
    <row r="6911" ht="15.75" spans="1:1">
      <c r="A6911" s="3" t="s">
        <v>28256</v>
      </c>
    </row>
    <row r="6912" ht="15.75" spans="1:1">
      <c r="A6912" s="3" t="s">
        <v>28260</v>
      </c>
    </row>
    <row r="6913" ht="15.75" spans="1:1">
      <c r="A6913" s="3" t="s">
        <v>28264</v>
      </c>
    </row>
    <row r="6914" ht="15.75" spans="1:1">
      <c r="A6914" s="3" t="s">
        <v>28268</v>
      </c>
    </row>
    <row r="6915" ht="15.75" spans="1:1">
      <c r="A6915" s="3" t="s">
        <v>28272</v>
      </c>
    </row>
    <row r="6916" ht="15.75" spans="1:1">
      <c r="A6916" s="3" t="s">
        <v>28276</v>
      </c>
    </row>
    <row r="6917" ht="15.75" spans="1:1">
      <c r="A6917" s="3" t="s">
        <v>28280</v>
      </c>
    </row>
    <row r="6918" ht="15.75" spans="1:1">
      <c r="A6918" s="3" t="s">
        <v>28284</v>
      </c>
    </row>
    <row r="6919" ht="15.75" spans="1:1">
      <c r="A6919" s="3" t="s">
        <v>28288</v>
      </c>
    </row>
    <row r="6920" ht="15.75" spans="1:1">
      <c r="A6920" s="3" t="s">
        <v>28292</v>
      </c>
    </row>
    <row r="6921" ht="15.75" spans="1:1">
      <c r="A6921" s="3" t="s">
        <v>28296</v>
      </c>
    </row>
    <row r="6922" ht="15.75" spans="1:1">
      <c r="A6922" s="3" t="s">
        <v>28300</v>
      </c>
    </row>
    <row r="6923" ht="15.75" spans="1:1">
      <c r="A6923" s="3" t="s">
        <v>28304</v>
      </c>
    </row>
    <row r="6924" ht="15.75" spans="1:1">
      <c r="A6924" s="3" t="s">
        <v>28308</v>
      </c>
    </row>
    <row r="6925" ht="15.75" spans="1:1">
      <c r="A6925" s="3" t="s">
        <v>28312</v>
      </c>
    </row>
    <row r="6926" ht="15.75" spans="1:1">
      <c r="A6926" s="3" t="s">
        <v>28316</v>
      </c>
    </row>
    <row r="6927" ht="15.75" spans="1:1">
      <c r="A6927" s="3" t="s">
        <v>28320</v>
      </c>
    </row>
    <row r="6928" ht="15.75" spans="1:1">
      <c r="A6928" s="3" t="s">
        <v>28324</v>
      </c>
    </row>
    <row r="6929" ht="15.75" spans="1:1">
      <c r="A6929" s="3" t="s">
        <v>28328</v>
      </c>
    </row>
    <row r="6930" ht="15.75" spans="1:1">
      <c r="A6930" s="3" t="s">
        <v>28332</v>
      </c>
    </row>
    <row r="6931" ht="15.75" spans="1:1">
      <c r="A6931" s="3" t="s">
        <v>28336</v>
      </c>
    </row>
    <row r="6932" ht="15.75" spans="1:1">
      <c r="A6932" s="3" t="s">
        <v>28340</v>
      </c>
    </row>
    <row r="6933" ht="15.75" spans="1:1">
      <c r="A6933" s="3" t="s">
        <v>28344</v>
      </c>
    </row>
    <row r="6934" ht="15.75" spans="1:1">
      <c r="A6934" s="3" t="s">
        <v>28348</v>
      </c>
    </row>
    <row r="6935" ht="15.75" spans="1:1">
      <c r="A6935" s="3" t="s">
        <v>28352</v>
      </c>
    </row>
    <row r="6936" ht="15.75" spans="1:1">
      <c r="A6936" s="3" t="s">
        <v>28356</v>
      </c>
    </row>
    <row r="6937" ht="15.75" spans="1:1">
      <c r="A6937" s="3" t="s">
        <v>28360</v>
      </c>
    </row>
    <row r="6938" ht="15.75" spans="1:1">
      <c r="A6938" s="3" t="s">
        <v>28364</v>
      </c>
    </row>
    <row r="6939" ht="15.75" spans="1:1">
      <c r="A6939" s="3" t="s">
        <v>28368</v>
      </c>
    </row>
    <row r="6940" ht="15.75" spans="1:1">
      <c r="A6940" s="3" t="s">
        <v>28372</v>
      </c>
    </row>
    <row r="6941" ht="15.75" spans="1:1">
      <c r="A6941" s="3" t="s">
        <v>28376</v>
      </c>
    </row>
    <row r="6942" ht="15.75" spans="1:1">
      <c r="A6942" s="3" t="s">
        <v>28380</v>
      </c>
    </row>
    <row r="6943" ht="15.75" spans="1:1">
      <c r="A6943" s="3" t="s">
        <v>28384</v>
      </c>
    </row>
    <row r="6944" ht="15.75" spans="1:1">
      <c r="A6944" s="3" t="s">
        <v>28388</v>
      </c>
    </row>
    <row r="6945" ht="15.75" spans="1:1">
      <c r="A6945" s="3" t="s">
        <v>28392</v>
      </c>
    </row>
    <row r="6946" ht="15.75" spans="1:1">
      <c r="A6946" s="3" t="s">
        <v>28396</v>
      </c>
    </row>
    <row r="6947" ht="15.75" spans="1:1">
      <c r="A6947" s="3" t="s">
        <v>28400</v>
      </c>
    </row>
    <row r="6948" ht="15.75" spans="1:1">
      <c r="A6948" s="3" t="s">
        <v>28404</v>
      </c>
    </row>
    <row r="6949" ht="15.75" spans="1:1">
      <c r="A6949" s="3" t="s">
        <v>28408</v>
      </c>
    </row>
    <row r="6950" ht="15.75" spans="1:1">
      <c r="A6950" s="3" t="s">
        <v>28412</v>
      </c>
    </row>
    <row r="6951" ht="15.75" spans="1:1">
      <c r="A6951" s="3" t="s">
        <v>28416</v>
      </c>
    </row>
    <row r="6952" ht="15.75" spans="1:1">
      <c r="A6952" s="3" t="s">
        <v>28420</v>
      </c>
    </row>
    <row r="6953" ht="15.75" spans="1:1">
      <c r="A6953" s="3" t="s">
        <v>28424</v>
      </c>
    </row>
    <row r="6954" ht="15.75" spans="1:1">
      <c r="A6954" s="3" t="s">
        <v>28428</v>
      </c>
    </row>
    <row r="6955" ht="15.75" spans="1:1">
      <c r="A6955" s="3" t="s">
        <v>28432</v>
      </c>
    </row>
    <row r="6956" ht="15.75" spans="1:1">
      <c r="A6956" s="3" t="s">
        <v>28436</v>
      </c>
    </row>
    <row r="6957" ht="15.75" spans="1:1">
      <c r="A6957" s="3" t="s">
        <v>28440</v>
      </c>
    </row>
    <row r="6958" ht="15.75" spans="1:1">
      <c r="A6958" s="3" t="s">
        <v>28444</v>
      </c>
    </row>
    <row r="6959" ht="15.75" spans="1:1">
      <c r="A6959" s="3" t="s">
        <v>28448</v>
      </c>
    </row>
    <row r="6960" ht="15.75" spans="1:1">
      <c r="A6960" s="3" t="s">
        <v>28452</v>
      </c>
    </row>
    <row r="6961" ht="15.75" spans="1:1">
      <c r="A6961" s="3" t="s">
        <v>28456</v>
      </c>
    </row>
    <row r="6962" ht="15.75" spans="1:1">
      <c r="A6962" s="3" t="s">
        <v>28460</v>
      </c>
    </row>
    <row r="6963" ht="15.75" spans="1:1">
      <c r="A6963" s="3" t="s">
        <v>28464</v>
      </c>
    </row>
    <row r="6964" ht="15.75" spans="1:1">
      <c r="A6964" s="3" t="s">
        <v>28468</v>
      </c>
    </row>
    <row r="6965" ht="15.75" spans="1:1">
      <c r="A6965" s="3" t="s">
        <v>28472</v>
      </c>
    </row>
    <row r="6966" ht="15.75" spans="1:1">
      <c r="A6966" s="3" t="s">
        <v>28476</v>
      </c>
    </row>
    <row r="6967" ht="15.75" spans="1:1">
      <c r="A6967" s="3" t="s">
        <v>28480</v>
      </c>
    </row>
    <row r="6968" ht="15.75" spans="1:1">
      <c r="A6968" s="3" t="s">
        <v>28484</v>
      </c>
    </row>
    <row r="6969" ht="15.75" spans="1:1">
      <c r="A6969" s="3" t="s">
        <v>28488</v>
      </c>
    </row>
    <row r="6970" ht="15.75" spans="1:1">
      <c r="A6970" s="3" t="s">
        <v>28492</v>
      </c>
    </row>
    <row r="6971" ht="15.75" spans="1:1">
      <c r="A6971" s="3" t="s">
        <v>28496</v>
      </c>
    </row>
    <row r="6972" ht="15.75" spans="1:1">
      <c r="A6972" s="3" t="s">
        <v>28500</v>
      </c>
    </row>
    <row r="6973" ht="15.75" spans="1:1">
      <c r="A6973" s="3" t="s">
        <v>28504</v>
      </c>
    </row>
    <row r="6974" ht="15.75" spans="1:1">
      <c r="A6974" s="3" t="s">
        <v>28508</v>
      </c>
    </row>
    <row r="6975" ht="15.75" spans="1:1">
      <c r="A6975" s="3" t="s">
        <v>28512</v>
      </c>
    </row>
    <row r="6976" ht="15.75" spans="1:1">
      <c r="A6976" s="3" t="s">
        <v>28516</v>
      </c>
    </row>
    <row r="6977" ht="15.75" spans="1:1">
      <c r="A6977" s="3" t="s">
        <v>28520</v>
      </c>
    </row>
    <row r="6978" ht="15.75" spans="1:1">
      <c r="A6978" s="3" t="s">
        <v>28524</v>
      </c>
    </row>
    <row r="6979" ht="15.75" spans="1:1">
      <c r="A6979" s="3" t="s">
        <v>28528</v>
      </c>
    </row>
    <row r="6980" ht="15.75" spans="1:1">
      <c r="A6980" s="3" t="s">
        <v>28532</v>
      </c>
    </row>
    <row r="6981" ht="15.75" spans="1:1">
      <c r="A6981" s="3" t="s">
        <v>28536</v>
      </c>
    </row>
    <row r="6982" ht="15.75" spans="1:1">
      <c r="A6982" s="3" t="s">
        <v>28540</v>
      </c>
    </row>
    <row r="6983" ht="15.75" spans="1:1">
      <c r="A6983" s="3" t="s">
        <v>28544</v>
      </c>
    </row>
    <row r="6984" ht="15.75" spans="1:1">
      <c r="A6984" s="3" t="s">
        <v>28548</v>
      </c>
    </row>
    <row r="6985" ht="15.75" spans="1:1">
      <c r="A6985" s="3" t="s">
        <v>28552</v>
      </c>
    </row>
    <row r="6986" ht="15.75" spans="1:1">
      <c r="A6986" s="3" t="s">
        <v>28556</v>
      </c>
    </row>
    <row r="6987" ht="15.75" spans="1:1">
      <c r="A6987" s="3" t="s">
        <v>28560</v>
      </c>
    </row>
    <row r="6988" ht="15.75" spans="1:1">
      <c r="A6988" s="3" t="s">
        <v>28564</v>
      </c>
    </row>
    <row r="6989" ht="15.75" spans="1:1">
      <c r="A6989" s="3" t="s">
        <v>28568</v>
      </c>
    </row>
    <row r="6990" ht="15.75" spans="1:1">
      <c r="A6990" s="3" t="s">
        <v>28572</v>
      </c>
    </row>
    <row r="6991" ht="15.75" spans="1:1">
      <c r="A6991" s="3" t="s">
        <v>28576</v>
      </c>
    </row>
    <row r="6992" ht="15.75" spans="1:1">
      <c r="A6992" s="3" t="s">
        <v>28580</v>
      </c>
    </row>
    <row r="6993" ht="15.75" spans="1:1">
      <c r="A6993" s="3" t="s">
        <v>28584</v>
      </c>
    </row>
    <row r="6994" ht="15.75" spans="1:1">
      <c r="A6994" s="3" t="s">
        <v>28588</v>
      </c>
    </row>
    <row r="6995" ht="15.75" spans="1:1">
      <c r="A6995" s="3" t="s">
        <v>28592</v>
      </c>
    </row>
    <row r="6996" ht="15.75" spans="1:1">
      <c r="A6996" s="3" t="s">
        <v>28596</v>
      </c>
    </row>
    <row r="6997" ht="15.75" spans="1:1">
      <c r="A6997" s="3" t="s">
        <v>28600</v>
      </c>
    </row>
    <row r="6998" ht="15.75" spans="1:1">
      <c r="A6998" s="3" t="s">
        <v>28604</v>
      </c>
    </row>
    <row r="6999" ht="15.75" spans="1:1">
      <c r="A6999" s="3" t="s">
        <v>28608</v>
      </c>
    </row>
    <row r="7000" ht="15.75" spans="1:1">
      <c r="A7000" s="3" t="s">
        <v>28612</v>
      </c>
    </row>
    <row r="7001" ht="15.75" spans="1:1">
      <c r="A7001" s="3" t="s">
        <v>28616</v>
      </c>
    </row>
    <row r="7002" ht="15.75" spans="1:1">
      <c r="A7002" s="3" t="s">
        <v>28620</v>
      </c>
    </row>
    <row r="7003" ht="15.75" spans="1:1">
      <c r="A7003" s="3" t="s">
        <v>28624</v>
      </c>
    </row>
    <row r="7004" ht="15.75" spans="1:1">
      <c r="A7004" s="3" t="s">
        <v>28628</v>
      </c>
    </row>
    <row r="7005" ht="15.75" spans="1:1">
      <c r="A7005" s="3" t="s">
        <v>28632</v>
      </c>
    </row>
    <row r="7006" ht="15.75" spans="1:1">
      <c r="A7006" s="3" t="s">
        <v>28636</v>
      </c>
    </row>
    <row r="7007" ht="15.75" spans="1:1">
      <c r="A7007" s="3" t="s">
        <v>28640</v>
      </c>
    </row>
    <row r="7008" ht="15.75" spans="1:1">
      <c r="A7008" s="3" t="s">
        <v>28644</v>
      </c>
    </row>
    <row r="7009" ht="15.75" spans="1:1">
      <c r="A7009" s="3" t="s">
        <v>28648</v>
      </c>
    </row>
    <row r="7010" ht="15.75" spans="1:1">
      <c r="A7010" s="3" t="s">
        <v>28652</v>
      </c>
    </row>
    <row r="7011" ht="15.75" spans="1:1">
      <c r="A7011" s="3" t="s">
        <v>28656</v>
      </c>
    </row>
    <row r="7012" ht="15.75" spans="1:1">
      <c r="A7012" s="3" t="s">
        <v>28660</v>
      </c>
    </row>
    <row r="7013" ht="15.75" spans="1:1">
      <c r="A7013" s="3" t="s">
        <v>28664</v>
      </c>
    </row>
    <row r="7014" ht="15.75" spans="1:1">
      <c r="A7014" s="3" t="s">
        <v>28668</v>
      </c>
    </row>
    <row r="7015" ht="15.75" spans="1:1">
      <c r="A7015" s="3" t="s">
        <v>28672</v>
      </c>
    </row>
    <row r="7016" ht="15.75" spans="1:1">
      <c r="A7016" s="3" t="s">
        <v>28676</v>
      </c>
    </row>
    <row r="7017" ht="15.75" spans="1:1">
      <c r="A7017" s="3" t="s">
        <v>28680</v>
      </c>
    </row>
    <row r="7018" ht="15.75" spans="1:1">
      <c r="A7018" s="3" t="s">
        <v>28684</v>
      </c>
    </row>
    <row r="7019" ht="15.75" spans="1:1">
      <c r="A7019" s="3" t="s">
        <v>28688</v>
      </c>
    </row>
    <row r="7020" ht="15.75" spans="1:1">
      <c r="A7020" s="3" t="s">
        <v>28692</v>
      </c>
    </row>
    <row r="7021" ht="15.75" spans="1:1">
      <c r="A7021" s="3" t="s">
        <v>28696</v>
      </c>
    </row>
    <row r="7022" ht="15.75" spans="1:1">
      <c r="A7022" s="3" t="s">
        <v>28700</v>
      </c>
    </row>
    <row r="7023" ht="15.75" spans="1:1">
      <c r="A7023" s="3" t="s">
        <v>28704</v>
      </c>
    </row>
    <row r="7024" ht="15.75" spans="1:1">
      <c r="A7024" s="3" t="s">
        <v>28708</v>
      </c>
    </row>
    <row r="7025" ht="15.75" spans="1:1">
      <c r="A7025" s="3" t="s">
        <v>28712</v>
      </c>
    </row>
    <row r="7026" ht="15.75" spans="1:1">
      <c r="A7026" s="3" t="s">
        <v>28716</v>
      </c>
    </row>
    <row r="7027" ht="15.75" spans="1:1">
      <c r="A7027" s="3" t="s">
        <v>28720</v>
      </c>
    </row>
    <row r="7028" ht="15.75" spans="1:1">
      <c r="A7028" s="3" t="s">
        <v>28724</v>
      </c>
    </row>
    <row r="7029" ht="15.75" spans="1:1">
      <c r="A7029" s="3" t="s">
        <v>28728</v>
      </c>
    </row>
    <row r="7030" ht="15.75" spans="1:1">
      <c r="A7030" s="3" t="s">
        <v>28732</v>
      </c>
    </row>
    <row r="7031" ht="15.75" spans="1:1">
      <c r="A7031" s="3" t="s">
        <v>28736</v>
      </c>
    </row>
    <row r="7032" ht="15.75" spans="1:1">
      <c r="A7032" s="3" t="s">
        <v>28740</v>
      </c>
    </row>
    <row r="7033" ht="15.75" spans="1:1">
      <c r="A7033" s="3" t="s">
        <v>28744</v>
      </c>
    </row>
    <row r="7034" ht="15.75" spans="1:1">
      <c r="A7034" s="3" t="s">
        <v>28748</v>
      </c>
    </row>
    <row r="7035" ht="15.75" spans="1:1">
      <c r="A7035" s="3" t="s">
        <v>28752</v>
      </c>
    </row>
    <row r="7036" ht="15.75" spans="1:1">
      <c r="A7036" s="3" t="s">
        <v>28756</v>
      </c>
    </row>
    <row r="7037" ht="15.75" spans="1:1">
      <c r="A7037" s="3" t="s">
        <v>28760</v>
      </c>
    </row>
    <row r="7038" ht="15.75" spans="1:1">
      <c r="A7038" s="3" t="s">
        <v>28764</v>
      </c>
    </row>
    <row r="7039" ht="15.75" spans="1:1">
      <c r="A7039" s="3" t="s">
        <v>28768</v>
      </c>
    </row>
    <row r="7040" ht="15.75" spans="1:1">
      <c r="A7040" s="3" t="s">
        <v>28772</v>
      </c>
    </row>
    <row r="7041" ht="15.75" spans="1:1">
      <c r="A7041" s="3" t="s">
        <v>28776</v>
      </c>
    </row>
    <row r="7042" ht="15.75" spans="1:1">
      <c r="A7042" s="3" t="s">
        <v>28780</v>
      </c>
    </row>
    <row r="7043" ht="15.75" spans="1:1">
      <c r="A7043" s="3" t="s">
        <v>28784</v>
      </c>
    </row>
    <row r="7044" ht="15.75" spans="1:1">
      <c r="A7044" s="3" t="s">
        <v>28788</v>
      </c>
    </row>
    <row r="7045" ht="15.75" spans="1:1">
      <c r="A7045" s="3" t="s">
        <v>28792</v>
      </c>
    </row>
    <row r="7046" ht="15.75" spans="1:1">
      <c r="A7046" s="3" t="s">
        <v>28796</v>
      </c>
    </row>
    <row r="7047" ht="15.75" spans="1:1">
      <c r="A7047" s="3" t="s">
        <v>28800</v>
      </c>
    </row>
    <row r="7048" ht="15.75" spans="1:1">
      <c r="A7048" s="3" t="s">
        <v>28804</v>
      </c>
    </row>
    <row r="7049" ht="15.75" spans="1:1">
      <c r="A7049" s="3" t="s">
        <v>28808</v>
      </c>
    </row>
    <row r="7050" ht="15.75" spans="1:1">
      <c r="A7050" s="3" t="s">
        <v>28812</v>
      </c>
    </row>
    <row r="7051" ht="15.75" spans="1:1">
      <c r="A7051" s="3" t="s">
        <v>28816</v>
      </c>
    </row>
    <row r="7052" ht="15.75" spans="1:1">
      <c r="A7052" s="3" t="s">
        <v>28820</v>
      </c>
    </row>
    <row r="7053" ht="15.75" spans="1:1">
      <c r="A7053" s="3" t="s">
        <v>28824</v>
      </c>
    </row>
    <row r="7054" ht="15.75" spans="1:1">
      <c r="A7054" s="3" t="s">
        <v>28828</v>
      </c>
    </row>
    <row r="7055" ht="15.75" spans="1:1">
      <c r="A7055" s="3" t="s">
        <v>28832</v>
      </c>
    </row>
    <row r="7056" ht="15.75" spans="1:1">
      <c r="A7056" s="3" t="s">
        <v>28836</v>
      </c>
    </row>
    <row r="7057" ht="15.75" spans="1:1">
      <c r="A7057" s="3" t="s">
        <v>28840</v>
      </c>
    </row>
    <row r="7058" ht="15.75" spans="1:1">
      <c r="A7058" s="3" t="s">
        <v>28844</v>
      </c>
    </row>
    <row r="7059" ht="15.75" spans="1:1">
      <c r="A7059" s="3" t="s">
        <v>28848</v>
      </c>
    </row>
    <row r="7060" ht="15.75" spans="1:1">
      <c r="A7060" s="3" t="s">
        <v>28852</v>
      </c>
    </row>
    <row r="7061" ht="15.75" spans="1:1">
      <c r="A7061" s="3" t="s">
        <v>28856</v>
      </c>
    </row>
    <row r="7062" ht="15.75" spans="1:1">
      <c r="A7062" s="3" t="s">
        <v>28860</v>
      </c>
    </row>
    <row r="7063" ht="15.75" spans="1:1">
      <c r="A7063" s="3" t="s">
        <v>28864</v>
      </c>
    </row>
    <row r="7064" ht="15.75" spans="1:1">
      <c r="A7064" s="3" t="s">
        <v>28868</v>
      </c>
    </row>
    <row r="7065" ht="15.75" spans="1:1">
      <c r="A7065" s="3" t="s">
        <v>28872</v>
      </c>
    </row>
    <row r="7066" ht="15.75" spans="1:1">
      <c r="A7066" s="3" t="s">
        <v>28876</v>
      </c>
    </row>
    <row r="7067" ht="15.75" spans="1:1">
      <c r="A7067" s="3" t="s">
        <v>28880</v>
      </c>
    </row>
    <row r="7068" ht="15.75" spans="1:1">
      <c r="A7068" s="3" t="s">
        <v>28884</v>
      </c>
    </row>
    <row r="7069" ht="15.75" spans="1:1">
      <c r="A7069" s="3" t="s">
        <v>28888</v>
      </c>
    </row>
    <row r="7070" ht="15.75" spans="1:1">
      <c r="A7070" s="3" t="s">
        <v>28892</v>
      </c>
    </row>
    <row r="7071" ht="15.75" spans="1:1">
      <c r="A7071" s="3" t="s">
        <v>28896</v>
      </c>
    </row>
    <row r="7072" ht="15.75" spans="1:1">
      <c r="A7072" s="3" t="s">
        <v>28900</v>
      </c>
    </row>
    <row r="7073" ht="15.75" spans="1:1">
      <c r="A7073" s="3" t="s">
        <v>28904</v>
      </c>
    </row>
    <row r="7074" ht="15.75" spans="1:1">
      <c r="A7074" s="3" t="s">
        <v>28908</v>
      </c>
    </row>
    <row r="7075" ht="15.75" spans="1:1">
      <c r="A7075" s="3" t="s">
        <v>28912</v>
      </c>
    </row>
    <row r="7076" ht="15.75" spans="1:1">
      <c r="A7076" s="3" t="s">
        <v>28916</v>
      </c>
    </row>
    <row r="7077" ht="15.75" spans="1:1">
      <c r="A7077" s="3" t="s">
        <v>28920</v>
      </c>
    </row>
    <row r="7078" ht="15.75" spans="1:1">
      <c r="A7078" s="3" t="s">
        <v>28924</v>
      </c>
    </row>
    <row r="7079" ht="15.75" spans="1:1">
      <c r="A7079" s="3" t="s">
        <v>28928</v>
      </c>
    </row>
    <row r="7080" ht="15.75" spans="1:1">
      <c r="A7080" s="3" t="s">
        <v>28932</v>
      </c>
    </row>
    <row r="7081" ht="15.75" spans="1:1">
      <c r="A7081" s="3" t="s">
        <v>28936</v>
      </c>
    </row>
    <row r="7082" ht="15.75" spans="1:1">
      <c r="A7082" s="3" t="s">
        <v>28940</v>
      </c>
    </row>
    <row r="7083" ht="15.75" spans="1:1">
      <c r="A7083" s="3" t="s">
        <v>28944</v>
      </c>
    </row>
    <row r="7084" ht="15.75" spans="1:1">
      <c r="A7084" s="3" t="s">
        <v>28948</v>
      </c>
    </row>
    <row r="7085" ht="15.75" spans="1:1">
      <c r="A7085" s="3" t="s">
        <v>28952</v>
      </c>
    </row>
    <row r="7086" ht="15.75" spans="1:1">
      <c r="A7086" s="3" t="s">
        <v>28956</v>
      </c>
    </row>
    <row r="7087" ht="15.75" spans="1:1">
      <c r="A7087" s="3" t="s">
        <v>28960</v>
      </c>
    </row>
    <row r="7088" ht="15.75" spans="1:1">
      <c r="A7088" s="3" t="s">
        <v>28964</v>
      </c>
    </row>
    <row r="7089" ht="15.75" spans="1:1">
      <c r="A7089" s="3" t="s">
        <v>28968</v>
      </c>
    </row>
    <row r="7090" ht="15.75" spans="1:1">
      <c r="A7090" s="3" t="s">
        <v>28972</v>
      </c>
    </row>
    <row r="7091" ht="15.75" spans="1:1">
      <c r="A7091" s="3" t="s">
        <v>28976</v>
      </c>
    </row>
    <row r="7092" ht="15.75" spans="1:1">
      <c r="A7092" s="3" t="s">
        <v>28980</v>
      </c>
    </row>
    <row r="7093" ht="15.75" spans="1:1">
      <c r="A7093" s="3" t="s">
        <v>28984</v>
      </c>
    </row>
    <row r="7094" ht="15.75" spans="1:1">
      <c r="A7094" s="3" t="s">
        <v>28988</v>
      </c>
    </row>
    <row r="7095" ht="15.75" spans="1:1">
      <c r="A7095" s="3" t="s">
        <v>28992</v>
      </c>
    </row>
    <row r="7096" ht="15.75" spans="1:1">
      <c r="A7096" s="3" t="s">
        <v>28996</v>
      </c>
    </row>
    <row r="7097" ht="15.75" spans="1:1">
      <c r="A7097" s="3" t="s">
        <v>29000</v>
      </c>
    </row>
    <row r="7098" ht="15.75" spans="1:1">
      <c r="A7098" s="3" t="s">
        <v>29004</v>
      </c>
    </row>
    <row r="7099" ht="15.75" spans="1:1">
      <c r="A7099" s="3" t="s">
        <v>29008</v>
      </c>
    </row>
    <row r="7100" ht="15.75" spans="1:1">
      <c r="A7100" s="3" t="s">
        <v>29012</v>
      </c>
    </row>
    <row r="7101" ht="15.75" spans="1:1">
      <c r="A7101" s="3" t="s">
        <v>29016</v>
      </c>
    </row>
    <row r="7102" ht="15.75" spans="1:1">
      <c r="A7102" s="3" t="s">
        <v>29020</v>
      </c>
    </row>
    <row r="7103" ht="15.75" spans="1:1">
      <c r="A7103" s="3" t="s">
        <v>29024</v>
      </c>
    </row>
    <row r="7104" ht="15.75" spans="1:1">
      <c r="A7104" s="3" t="s">
        <v>29028</v>
      </c>
    </row>
    <row r="7105" ht="15.75" spans="1:1">
      <c r="A7105" s="3" t="s">
        <v>29032</v>
      </c>
    </row>
    <row r="7106" ht="15.75" spans="1:1">
      <c r="A7106" s="3" t="s">
        <v>29036</v>
      </c>
    </row>
    <row r="7107" ht="15.75" spans="1:1">
      <c r="A7107" s="3" t="s">
        <v>29040</v>
      </c>
    </row>
    <row r="7108" ht="15.75" spans="1:1">
      <c r="A7108" s="3" t="s">
        <v>29044</v>
      </c>
    </row>
    <row r="7109" ht="15.75" spans="1:1">
      <c r="A7109" s="3" t="s">
        <v>29048</v>
      </c>
    </row>
    <row r="7110" ht="15.75" spans="1:1">
      <c r="A7110" s="3" t="s">
        <v>29052</v>
      </c>
    </row>
    <row r="7111" ht="15.75" spans="1:1">
      <c r="A7111" s="3" t="s">
        <v>29056</v>
      </c>
    </row>
    <row r="7112" ht="15.75" spans="1:1">
      <c r="A7112" s="3" t="s">
        <v>29060</v>
      </c>
    </row>
    <row r="7113" ht="15.75" spans="1:1">
      <c r="A7113" s="3" t="s">
        <v>29064</v>
      </c>
    </row>
    <row r="7114" ht="15.75" spans="1:1">
      <c r="A7114" s="3" t="s">
        <v>29068</v>
      </c>
    </row>
    <row r="7115" ht="15.75" spans="1:1">
      <c r="A7115" s="3" t="s">
        <v>29072</v>
      </c>
    </row>
    <row r="7116" ht="15.75" spans="1:1">
      <c r="A7116" s="3" t="s">
        <v>29076</v>
      </c>
    </row>
    <row r="7117" ht="15.75" spans="1:1">
      <c r="A7117" s="3" t="s">
        <v>29080</v>
      </c>
    </row>
    <row r="7118" ht="15.75" spans="1:1">
      <c r="A7118" s="3" t="s">
        <v>29084</v>
      </c>
    </row>
    <row r="7119" ht="15.75" spans="1:1">
      <c r="A7119" s="3" t="s">
        <v>29088</v>
      </c>
    </row>
    <row r="7120" ht="15.75" spans="1:1">
      <c r="A7120" s="3" t="s">
        <v>29092</v>
      </c>
    </row>
    <row r="7121" ht="15.75" spans="1:1">
      <c r="A7121" s="3" t="s">
        <v>29096</v>
      </c>
    </row>
    <row r="7122" ht="15.75" spans="1:1">
      <c r="A7122" s="3" t="s">
        <v>29100</v>
      </c>
    </row>
    <row r="7123" ht="15.75" spans="1:1">
      <c r="A7123" s="3" t="s">
        <v>29104</v>
      </c>
    </row>
    <row r="7124" ht="15.75" spans="1:1">
      <c r="A7124" s="3" t="s">
        <v>29108</v>
      </c>
    </row>
    <row r="7125" ht="15.75" spans="1:1">
      <c r="A7125" s="3" t="s">
        <v>29112</v>
      </c>
    </row>
    <row r="7126" ht="15.75" spans="1:1">
      <c r="A7126" s="3" t="s">
        <v>29116</v>
      </c>
    </row>
    <row r="7127" ht="15.75" spans="1:1">
      <c r="A7127" s="3" t="s">
        <v>29120</v>
      </c>
    </row>
    <row r="7128" ht="15.75" spans="1:1">
      <c r="A7128" s="3" t="s">
        <v>29124</v>
      </c>
    </row>
    <row r="7129" ht="15.75" spans="1:1">
      <c r="A7129" s="3" t="s">
        <v>29128</v>
      </c>
    </row>
    <row r="7130" ht="15.75" spans="1:1">
      <c r="A7130" s="3" t="s">
        <v>29132</v>
      </c>
    </row>
    <row r="7131" ht="15.75" spans="1:1">
      <c r="A7131" s="3" t="s">
        <v>29136</v>
      </c>
    </row>
    <row r="7132" ht="15.75" spans="1:1">
      <c r="A7132" s="3" t="s">
        <v>29140</v>
      </c>
    </row>
    <row r="7133" ht="15.75" spans="1:1">
      <c r="A7133" s="3" t="s">
        <v>29144</v>
      </c>
    </row>
    <row r="7134" ht="15.75" spans="1:1">
      <c r="A7134" s="3" t="s">
        <v>29148</v>
      </c>
    </row>
    <row r="7135" ht="15.75" spans="1:1">
      <c r="A7135" s="3" t="s">
        <v>29152</v>
      </c>
    </row>
    <row r="7136" ht="15.75" spans="1:1">
      <c r="A7136" s="3" t="s">
        <v>29156</v>
      </c>
    </row>
    <row r="7137" ht="15.75" spans="1:1">
      <c r="A7137" s="3" t="s">
        <v>29160</v>
      </c>
    </row>
    <row r="7138" ht="15.75" spans="1:1">
      <c r="A7138" s="3" t="s">
        <v>29164</v>
      </c>
    </row>
    <row r="7139" ht="15.75" spans="1:1">
      <c r="A7139" s="3" t="s">
        <v>29168</v>
      </c>
    </row>
    <row r="7140" ht="15.75" spans="1:1">
      <c r="A7140" s="3" t="s">
        <v>29172</v>
      </c>
    </row>
    <row r="7141" ht="15.75" spans="1:1">
      <c r="A7141" s="3" t="s">
        <v>29176</v>
      </c>
    </row>
    <row r="7142" ht="15.75" spans="1:1">
      <c r="A7142" s="3" t="s">
        <v>29180</v>
      </c>
    </row>
    <row r="7143" ht="15.75" spans="1:1">
      <c r="A7143" s="3" t="s">
        <v>29184</v>
      </c>
    </row>
    <row r="7144" ht="15.75" spans="1:1">
      <c r="A7144" s="3" t="s">
        <v>29188</v>
      </c>
    </row>
    <row r="7145" ht="15.75" spans="1:1">
      <c r="A7145" s="3" t="s">
        <v>29192</v>
      </c>
    </row>
    <row r="7146" ht="15.75" spans="1:1">
      <c r="A7146" s="3" t="s">
        <v>29196</v>
      </c>
    </row>
    <row r="7147" ht="15.75" spans="1:1">
      <c r="A7147" s="3" t="s">
        <v>29200</v>
      </c>
    </row>
    <row r="7148" ht="15.75" spans="1:1">
      <c r="A7148" s="3" t="s">
        <v>29204</v>
      </c>
    </row>
    <row r="7149" ht="15.75" spans="1:1">
      <c r="A7149" s="3" t="s">
        <v>29208</v>
      </c>
    </row>
    <row r="7150" ht="15.75" spans="1:1">
      <c r="A7150" s="3" t="s">
        <v>29212</v>
      </c>
    </row>
    <row r="7151" ht="15.75" spans="1:1">
      <c r="A7151" s="3" t="s">
        <v>29216</v>
      </c>
    </row>
    <row r="7152" ht="15.75" spans="1:1">
      <c r="A7152" s="3" t="s">
        <v>29220</v>
      </c>
    </row>
    <row r="7153" ht="15.75" spans="1:1">
      <c r="A7153" s="3" t="s">
        <v>29224</v>
      </c>
    </row>
    <row r="7154" ht="15.75" spans="1:1">
      <c r="A7154" s="3" t="s">
        <v>29228</v>
      </c>
    </row>
    <row r="7155" ht="15.75" spans="1:1">
      <c r="A7155" s="3" t="s">
        <v>29232</v>
      </c>
    </row>
    <row r="7156" ht="15.75" spans="1:1">
      <c r="A7156" s="3" t="s">
        <v>29236</v>
      </c>
    </row>
    <row r="7157" ht="15.75" spans="1:1">
      <c r="A7157" s="3" t="s">
        <v>29240</v>
      </c>
    </row>
    <row r="7158" ht="15.75" spans="1:1">
      <c r="A7158" s="3" t="s">
        <v>29244</v>
      </c>
    </row>
    <row r="7159" ht="15.75" spans="1:1">
      <c r="A7159" s="3" t="s">
        <v>29248</v>
      </c>
    </row>
    <row r="7160" ht="15.75" spans="1:1">
      <c r="A7160" s="3" t="s">
        <v>29252</v>
      </c>
    </row>
    <row r="7161" ht="15.75" spans="1:1">
      <c r="A7161" s="3" t="s">
        <v>29256</v>
      </c>
    </row>
    <row r="7162" ht="15.75" spans="1:1">
      <c r="A7162" s="3" t="s">
        <v>29260</v>
      </c>
    </row>
    <row r="7163" ht="15.75" spans="1:1">
      <c r="A7163" s="3" t="s">
        <v>29264</v>
      </c>
    </row>
    <row r="7164" ht="15.75" spans="1:1">
      <c r="A7164" s="3" t="s">
        <v>29268</v>
      </c>
    </row>
    <row r="7165" ht="15.75" spans="1:1">
      <c r="A7165" s="3" t="s">
        <v>29272</v>
      </c>
    </row>
    <row r="7166" ht="15.75" spans="1:1">
      <c r="A7166" s="3" t="s">
        <v>29276</v>
      </c>
    </row>
    <row r="7167" ht="15.75" spans="1:1">
      <c r="A7167" s="3" t="s">
        <v>29280</v>
      </c>
    </row>
    <row r="7168" ht="15.75" spans="1:1">
      <c r="A7168" s="3" t="s">
        <v>437</v>
      </c>
    </row>
    <row r="7169" ht="15.75" spans="1:1">
      <c r="A7169" s="3" t="s">
        <v>29287</v>
      </c>
    </row>
    <row r="7170" ht="15.75" spans="1:1">
      <c r="A7170" s="3" t="s">
        <v>29291</v>
      </c>
    </row>
    <row r="7171" ht="15.75" spans="1:1">
      <c r="A7171" s="3" t="s">
        <v>29295</v>
      </c>
    </row>
    <row r="7172" ht="15.75" spans="1:1">
      <c r="A7172" s="3" t="s">
        <v>29299</v>
      </c>
    </row>
    <row r="7173" ht="15.75" spans="1:1">
      <c r="A7173" s="3" t="s">
        <v>29303</v>
      </c>
    </row>
    <row r="7174" ht="15.75" spans="1:1">
      <c r="A7174" s="3" t="s">
        <v>29307</v>
      </c>
    </row>
    <row r="7175" ht="15.75" spans="1:1">
      <c r="A7175" s="3" t="s">
        <v>29311</v>
      </c>
    </row>
    <row r="7176" ht="15.75" spans="1:1">
      <c r="A7176" s="3" t="s">
        <v>29315</v>
      </c>
    </row>
    <row r="7177" ht="15.75" spans="1:1">
      <c r="A7177" s="3" t="s">
        <v>29319</v>
      </c>
    </row>
    <row r="7178" ht="15.75" spans="1:1">
      <c r="A7178" s="3" t="s">
        <v>29323</v>
      </c>
    </row>
    <row r="7179" ht="15.75" spans="1:1">
      <c r="A7179" s="3" t="s">
        <v>29327</v>
      </c>
    </row>
    <row r="7180" ht="15.75" spans="1:1">
      <c r="A7180" s="3" t="s">
        <v>29331</v>
      </c>
    </row>
    <row r="7181" ht="15.75" spans="1:1">
      <c r="A7181" s="3" t="s">
        <v>29335</v>
      </c>
    </row>
    <row r="7182" ht="15.75" spans="1:1">
      <c r="A7182" s="3" t="s">
        <v>29339</v>
      </c>
    </row>
    <row r="7183" ht="15.75" spans="1:1">
      <c r="A7183" s="3" t="s">
        <v>29343</v>
      </c>
    </row>
    <row r="7184" ht="15.75" spans="1:1">
      <c r="A7184" s="3" t="s">
        <v>29347</v>
      </c>
    </row>
    <row r="7185" ht="15.75" spans="1:1">
      <c r="A7185" s="3" t="s">
        <v>29351</v>
      </c>
    </row>
    <row r="7186" ht="15.75" spans="1:1">
      <c r="A7186" s="3" t="s">
        <v>29355</v>
      </c>
    </row>
    <row r="7187" ht="15.75" spans="1:1">
      <c r="A7187" s="3" t="s">
        <v>29359</v>
      </c>
    </row>
    <row r="7188" ht="15.75" spans="1:1">
      <c r="A7188" s="3" t="s">
        <v>29363</v>
      </c>
    </row>
    <row r="7189" ht="15.75" spans="1:1">
      <c r="A7189" s="3" t="s">
        <v>29367</v>
      </c>
    </row>
    <row r="7190" ht="15.75" spans="1:1">
      <c r="A7190" s="3" t="s">
        <v>29371</v>
      </c>
    </row>
    <row r="7191" ht="15.75" spans="1:1">
      <c r="A7191" s="3" t="s">
        <v>29375</v>
      </c>
    </row>
    <row r="7192" ht="15.75" spans="1:1">
      <c r="A7192" s="3" t="s">
        <v>29379</v>
      </c>
    </row>
    <row r="7193" ht="15.75" spans="1:1">
      <c r="A7193" s="3" t="s">
        <v>29383</v>
      </c>
    </row>
    <row r="7194" ht="15.75" spans="1:1">
      <c r="A7194" s="3" t="s">
        <v>29387</v>
      </c>
    </row>
    <row r="7195" ht="15.75" spans="1:1">
      <c r="A7195" s="3" t="s">
        <v>29391</v>
      </c>
    </row>
    <row r="7196" ht="15.75" spans="1:1">
      <c r="A7196" s="3" t="s">
        <v>29395</v>
      </c>
    </row>
    <row r="7197" ht="15.75" spans="1:1">
      <c r="A7197" s="3" t="s">
        <v>29399</v>
      </c>
    </row>
    <row r="7198" ht="15.75" spans="1:1">
      <c r="A7198" s="3" t="s">
        <v>29403</v>
      </c>
    </row>
    <row r="7199" ht="15.75" spans="1:1">
      <c r="A7199" s="3" t="s">
        <v>29407</v>
      </c>
    </row>
    <row r="7200" ht="15.75" spans="1:1">
      <c r="A7200" s="3" t="s">
        <v>29411</v>
      </c>
    </row>
    <row r="7201" ht="15.75" spans="1:1">
      <c r="A7201" s="3" t="s">
        <v>29415</v>
      </c>
    </row>
    <row r="7202" ht="15.75" spans="1:1">
      <c r="A7202" s="3" t="s">
        <v>29419</v>
      </c>
    </row>
    <row r="7203" ht="15.75" spans="1:1">
      <c r="A7203" s="3" t="s">
        <v>29423</v>
      </c>
    </row>
    <row r="7204" ht="15.75" spans="1:1">
      <c r="A7204" s="3" t="s">
        <v>29427</v>
      </c>
    </row>
    <row r="7205" ht="15.75" spans="1:1">
      <c r="A7205" s="3" t="s">
        <v>29431</v>
      </c>
    </row>
    <row r="7206" ht="15.75" spans="1:1">
      <c r="A7206" s="3" t="s">
        <v>29435</v>
      </c>
    </row>
    <row r="7207" ht="15.75" spans="1:1">
      <c r="A7207" s="3" t="s">
        <v>29439</v>
      </c>
    </row>
    <row r="7208" ht="15.75" spans="1:1">
      <c r="A7208" s="3" t="s">
        <v>1005</v>
      </c>
    </row>
    <row r="7209" ht="15.75" spans="1:1">
      <c r="A7209" s="3" t="s">
        <v>29443</v>
      </c>
    </row>
    <row r="7210" ht="15.75" spans="1:1">
      <c r="A7210" s="3" t="s">
        <v>29447</v>
      </c>
    </row>
    <row r="7211" ht="15.75" spans="1:1">
      <c r="A7211" s="3" t="s">
        <v>29451</v>
      </c>
    </row>
    <row r="7212" ht="15.75" spans="1:1">
      <c r="A7212" s="3" t="s">
        <v>29455</v>
      </c>
    </row>
    <row r="7213" ht="15.75" spans="1:1">
      <c r="A7213" s="3" t="s">
        <v>29459</v>
      </c>
    </row>
    <row r="7214" ht="15.75" spans="1:1">
      <c r="A7214" s="3" t="s">
        <v>29463</v>
      </c>
    </row>
    <row r="7215" ht="15.75" spans="1:1">
      <c r="A7215" s="3" t="s">
        <v>29467</v>
      </c>
    </row>
    <row r="7216" ht="15.75" spans="1:1">
      <c r="A7216" s="3" t="s">
        <v>933</v>
      </c>
    </row>
    <row r="7217" ht="15.75" spans="1:1">
      <c r="A7217" s="3" t="s">
        <v>29471</v>
      </c>
    </row>
    <row r="7218" ht="15.75" spans="1:1">
      <c r="A7218" s="3" t="s">
        <v>29475</v>
      </c>
    </row>
    <row r="7219" ht="15.75" spans="1:1">
      <c r="A7219" s="3" t="s">
        <v>29479</v>
      </c>
    </row>
    <row r="7220" ht="15.75" spans="1:1">
      <c r="A7220" s="3" t="s">
        <v>29483</v>
      </c>
    </row>
    <row r="7221" ht="15.75" spans="1:1">
      <c r="A7221" s="3" t="s">
        <v>29487</v>
      </c>
    </row>
    <row r="7222" ht="15.75" spans="1:1">
      <c r="A7222" s="3" t="s">
        <v>29491</v>
      </c>
    </row>
    <row r="7223" ht="15.75" spans="1:1">
      <c r="A7223" s="3" t="s">
        <v>29495</v>
      </c>
    </row>
    <row r="7224" ht="15.75" spans="1:1">
      <c r="A7224" s="3" t="s">
        <v>29499</v>
      </c>
    </row>
    <row r="7225" ht="15.75" spans="1:1">
      <c r="A7225" s="3" t="s">
        <v>29503</v>
      </c>
    </row>
    <row r="7226" ht="15.75" spans="1:1">
      <c r="A7226" s="3" t="s">
        <v>29507</v>
      </c>
    </row>
    <row r="7227" ht="15.75" spans="1:1">
      <c r="A7227" s="3" t="s">
        <v>29511</v>
      </c>
    </row>
    <row r="7228" ht="15.75" spans="1:1">
      <c r="A7228" s="3" t="s">
        <v>29515</v>
      </c>
    </row>
    <row r="7229" ht="15.75" spans="1:1">
      <c r="A7229" s="3" t="s">
        <v>29519</v>
      </c>
    </row>
    <row r="7230" ht="15.75" spans="1:1">
      <c r="A7230" s="3" t="s">
        <v>29523</v>
      </c>
    </row>
    <row r="7231" ht="15.75" spans="1:1">
      <c r="A7231" s="3" t="s">
        <v>29527</v>
      </c>
    </row>
    <row r="7232" ht="15.75" spans="1:1">
      <c r="A7232" s="3" t="s">
        <v>29531</v>
      </c>
    </row>
    <row r="7233" ht="15.75" spans="1:1">
      <c r="A7233" s="3" t="s">
        <v>29535</v>
      </c>
    </row>
    <row r="7234" ht="15.75" spans="1:1">
      <c r="A7234" s="3" t="s">
        <v>29539</v>
      </c>
    </row>
    <row r="7235" ht="15.75" spans="1:1">
      <c r="A7235" s="3" t="s">
        <v>29543</v>
      </c>
    </row>
    <row r="7236" ht="15.75" spans="1:1">
      <c r="A7236" s="3" t="s">
        <v>29547</v>
      </c>
    </row>
    <row r="7237" ht="15.75" spans="1:1">
      <c r="A7237" s="3" t="s">
        <v>29551</v>
      </c>
    </row>
    <row r="7238" ht="15.75" spans="1:1">
      <c r="A7238" s="3" t="s">
        <v>29555</v>
      </c>
    </row>
    <row r="7239" ht="15.75" spans="1:1">
      <c r="A7239" s="3" t="s">
        <v>29559</v>
      </c>
    </row>
    <row r="7240" ht="15.75" spans="1:1">
      <c r="A7240" s="3" t="s">
        <v>455</v>
      </c>
    </row>
    <row r="7241" ht="15.75" spans="1:1">
      <c r="A7241" s="3" t="s">
        <v>29566</v>
      </c>
    </row>
    <row r="7242" ht="15.75" spans="1:1">
      <c r="A7242" s="3" t="s">
        <v>29570</v>
      </c>
    </row>
    <row r="7243" ht="15.75" spans="1:1">
      <c r="A7243" s="3" t="s">
        <v>29574</v>
      </c>
    </row>
    <row r="7244" ht="15.75" spans="1:1">
      <c r="A7244" s="3" t="s">
        <v>29578</v>
      </c>
    </row>
    <row r="7245" ht="15.75" spans="1:1">
      <c r="A7245" s="3" t="s">
        <v>29582</v>
      </c>
    </row>
    <row r="7246" ht="15.75" spans="1:1">
      <c r="A7246" s="3" t="s">
        <v>29586</v>
      </c>
    </row>
    <row r="7247" ht="15.75" spans="1:1">
      <c r="A7247" s="3" t="s">
        <v>29590</v>
      </c>
    </row>
    <row r="7248" ht="15.75" spans="1:1">
      <c r="A7248" s="3" t="s">
        <v>29594</v>
      </c>
    </row>
    <row r="7249" ht="15.75" spans="1:1">
      <c r="A7249" s="3" t="s">
        <v>29598</v>
      </c>
    </row>
    <row r="7250" ht="15.75" spans="1:1">
      <c r="A7250" s="3" t="s">
        <v>29602</v>
      </c>
    </row>
    <row r="7251" ht="15.75" spans="1:1">
      <c r="A7251" s="3" t="s">
        <v>29606</v>
      </c>
    </row>
    <row r="7252" ht="15.75" spans="1:1">
      <c r="A7252" s="3" t="s">
        <v>29610</v>
      </c>
    </row>
    <row r="7253" ht="15.75" spans="1:1">
      <c r="A7253" s="3" t="s">
        <v>29614</v>
      </c>
    </row>
    <row r="7254" ht="15.75" spans="1:1">
      <c r="A7254" s="3" t="s">
        <v>29618</v>
      </c>
    </row>
    <row r="7255" ht="15.75" spans="1:1">
      <c r="A7255" s="3" t="s">
        <v>29622</v>
      </c>
    </row>
    <row r="7256" ht="15.75" spans="1:1">
      <c r="A7256" s="3" t="s">
        <v>29626</v>
      </c>
    </row>
    <row r="7257" ht="15.75" spans="1:1">
      <c r="A7257" s="3" t="s">
        <v>29630</v>
      </c>
    </row>
    <row r="7258" ht="15.75" spans="1:1">
      <c r="A7258" s="3" t="s">
        <v>29634</v>
      </c>
    </row>
    <row r="7259" ht="15.75" spans="1:1">
      <c r="A7259" s="3" t="s">
        <v>29638</v>
      </c>
    </row>
    <row r="7260" ht="15.75" spans="1:1">
      <c r="A7260" s="3" t="s">
        <v>29642</v>
      </c>
    </row>
    <row r="7261" ht="15.75" spans="1:1">
      <c r="A7261" s="3" t="s">
        <v>29646</v>
      </c>
    </row>
    <row r="7262" ht="15.75" spans="1:1">
      <c r="A7262" s="3" t="s">
        <v>29650</v>
      </c>
    </row>
    <row r="7263" ht="15.75" spans="1:1">
      <c r="A7263" s="3" t="s">
        <v>29654</v>
      </c>
    </row>
    <row r="7264" ht="15.75" spans="1:1">
      <c r="A7264" s="3" t="s">
        <v>29658</v>
      </c>
    </row>
    <row r="7265" ht="15.75" spans="1:1">
      <c r="A7265" s="3" t="s">
        <v>29662</v>
      </c>
    </row>
    <row r="7266" ht="15.75" spans="1:1">
      <c r="A7266" s="3" t="s">
        <v>29666</v>
      </c>
    </row>
    <row r="7267" ht="15.75" spans="1:1">
      <c r="A7267" s="3" t="s">
        <v>29670</v>
      </c>
    </row>
    <row r="7268" ht="15.75" spans="1:1">
      <c r="A7268" s="3" t="s">
        <v>29674</v>
      </c>
    </row>
    <row r="7269" ht="15.75" spans="1:1">
      <c r="A7269" s="3" t="s">
        <v>29678</v>
      </c>
    </row>
    <row r="7270" ht="15.75" spans="1:1">
      <c r="A7270" s="3" t="s">
        <v>29682</v>
      </c>
    </row>
    <row r="7271" ht="15.75" spans="1:1">
      <c r="A7271" s="3" t="s">
        <v>29686</v>
      </c>
    </row>
    <row r="7272" ht="15.75" spans="1:1">
      <c r="A7272" s="3" t="s">
        <v>29690</v>
      </c>
    </row>
    <row r="7273" ht="15.75" spans="1:1">
      <c r="A7273" s="3" t="s">
        <v>29694</v>
      </c>
    </row>
    <row r="7274" ht="15.75" spans="1:1">
      <c r="A7274" s="3" t="s">
        <v>29698</v>
      </c>
    </row>
    <row r="7275" ht="15.75" spans="1:1">
      <c r="A7275" s="3" t="s">
        <v>29702</v>
      </c>
    </row>
    <row r="7276" ht="15.75" spans="1:1">
      <c r="A7276" s="3" t="s">
        <v>29706</v>
      </c>
    </row>
    <row r="7277" ht="15.75" spans="1:1">
      <c r="A7277" s="3" t="s">
        <v>29710</v>
      </c>
    </row>
    <row r="7278" ht="15.75" spans="1:1">
      <c r="A7278" s="3" t="s">
        <v>29714</v>
      </c>
    </row>
    <row r="7279" ht="15.75" spans="1:1">
      <c r="A7279" s="3" t="s">
        <v>29718</v>
      </c>
    </row>
    <row r="7280" ht="15.75" spans="1:1">
      <c r="A7280" s="3" t="s">
        <v>29722</v>
      </c>
    </row>
    <row r="7281" ht="15.75" spans="1:1">
      <c r="A7281" s="3" t="s">
        <v>29726</v>
      </c>
    </row>
    <row r="7282" ht="15.75" spans="1:1">
      <c r="A7282" s="3" t="s">
        <v>29730</v>
      </c>
    </row>
    <row r="7283" ht="15.75" spans="1:1">
      <c r="A7283" s="3" t="s">
        <v>29734</v>
      </c>
    </row>
    <row r="7284" ht="15.75" spans="1:1">
      <c r="A7284" s="3" t="s">
        <v>29738</v>
      </c>
    </row>
    <row r="7285" ht="15.75" spans="1:1">
      <c r="A7285" s="3" t="s">
        <v>29742</v>
      </c>
    </row>
    <row r="7286" ht="15.75" spans="1:1">
      <c r="A7286" s="3" t="s">
        <v>29746</v>
      </c>
    </row>
    <row r="7287" ht="15.75" spans="1:1">
      <c r="A7287" s="3" t="s">
        <v>29750</v>
      </c>
    </row>
    <row r="7288" ht="15.75" spans="1:1">
      <c r="A7288" s="3" t="s">
        <v>29754</v>
      </c>
    </row>
    <row r="7289" ht="15.75" spans="1:1">
      <c r="A7289" s="3" t="s">
        <v>29758</v>
      </c>
    </row>
    <row r="7290" ht="15.75" spans="1:1">
      <c r="A7290" s="3" t="s">
        <v>29762</v>
      </c>
    </row>
    <row r="7291" ht="15.75" spans="1:1">
      <c r="A7291" s="3" t="s">
        <v>29766</v>
      </c>
    </row>
    <row r="7292" ht="15.75" spans="1:1">
      <c r="A7292" s="3" t="s">
        <v>29770</v>
      </c>
    </row>
    <row r="7293" ht="15.75" spans="1:1">
      <c r="A7293" s="3" t="s">
        <v>29774</v>
      </c>
    </row>
    <row r="7294" ht="15.75" spans="1:1">
      <c r="A7294" s="3" t="s">
        <v>29778</v>
      </c>
    </row>
    <row r="7295" ht="15.75" spans="1:1">
      <c r="A7295" s="3" t="s">
        <v>29782</v>
      </c>
    </row>
    <row r="7296" ht="15.75" spans="1:1">
      <c r="A7296" s="3" t="s">
        <v>29786</v>
      </c>
    </row>
    <row r="7297" ht="15.75" spans="1:1">
      <c r="A7297" s="3" t="s">
        <v>29790</v>
      </c>
    </row>
    <row r="7298" ht="15.75" spans="1:1">
      <c r="A7298" s="3" t="s">
        <v>29794</v>
      </c>
    </row>
    <row r="7299" ht="15.75" spans="1:1">
      <c r="A7299" s="3" t="s">
        <v>29798</v>
      </c>
    </row>
    <row r="7300" ht="15.75" spans="1:1">
      <c r="A7300" s="3" t="s">
        <v>29802</v>
      </c>
    </row>
    <row r="7301" ht="15.75" spans="1:1">
      <c r="A7301" s="3" t="s">
        <v>29806</v>
      </c>
    </row>
    <row r="7302" ht="15.75" spans="1:1">
      <c r="A7302" s="3" t="s">
        <v>29810</v>
      </c>
    </row>
    <row r="7303" ht="15.75" spans="1:1">
      <c r="A7303" s="3" t="s">
        <v>29814</v>
      </c>
    </row>
    <row r="7304" ht="15.75" spans="1:1">
      <c r="A7304" s="3" t="s">
        <v>29818</v>
      </c>
    </row>
    <row r="7305" ht="15.75" spans="1:1">
      <c r="A7305" s="3" t="s">
        <v>29822</v>
      </c>
    </row>
    <row r="7306" ht="15.75" spans="1:1">
      <c r="A7306" s="3" t="s">
        <v>29826</v>
      </c>
    </row>
    <row r="7307" ht="15.75" spans="1:1">
      <c r="A7307" s="3" t="s">
        <v>29830</v>
      </c>
    </row>
    <row r="7308" ht="15.75" spans="1:1">
      <c r="A7308" s="3" t="s">
        <v>29834</v>
      </c>
    </row>
    <row r="7309" ht="15.75" spans="1:1">
      <c r="A7309" s="3" t="s">
        <v>29838</v>
      </c>
    </row>
    <row r="7310" ht="15.75" spans="1:1">
      <c r="A7310" s="3" t="s">
        <v>29842</v>
      </c>
    </row>
    <row r="7311" ht="15.75" spans="1:1">
      <c r="A7311" s="3" t="s">
        <v>29846</v>
      </c>
    </row>
    <row r="7312" ht="15.75" spans="1:1">
      <c r="A7312" s="3" t="s">
        <v>29850</v>
      </c>
    </row>
    <row r="7313" ht="15.75" spans="1:1">
      <c r="A7313" s="3" t="s">
        <v>29854</v>
      </c>
    </row>
    <row r="7314" ht="15.75" spans="1:1">
      <c r="A7314" s="3" t="s">
        <v>29858</v>
      </c>
    </row>
    <row r="7315" ht="15.75" spans="1:1">
      <c r="A7315" s="3" t="s">
        <v>29862</v>
      </c>
    </row>
    <row r="7316" ht="15.75" spans="1:1">
      <c r="A7316" s="3" t="s">
        <v>29866</v>
      </c>
    </row>
    <row r="7317" ht="15.75" spans="1:1">
      <c r="A7317" s="3" t="s">
        <v>29870</v>
      </c>
    </row>
    <row r="7318" ht="15.75" spans="1:1">
      <c r="A7318" s="3" t="s">
        <v>29874</v>
      </c>
    </row>
    <row r="7319" ht="15.75" spans="1:1">
      <c r="A7319" s="3" t="s">
        <v>29878</v>
      </c>
    </row>
    <row r="7320" ht="15.75" spans="1:1">
      <c r="A7320" s="3" t="s">
        <v>29882</v>
      </c>
    </row>
    <row r="7321" ht="15.75" spans="1:1">
      <c r="A7321" s="3" t="s">
        <v>29886</v>
      </c>
    </row>
    <row r="7322" ht="15.75" spans="1:1">
      <c r="A7322" s="3" t="s">
        <v>29890</v>
      </c>
    </row>
    <row r="7323" ht="15.75" spans="1:1">
      <c r="A7323" s="3" t="s">
        <v>29894</v>
      </c>
    </row>
    <row r="7324" ht="15.75" spans="1:1">
      <c r="A7324" s="3" t="s">
        <v>29898</v>
      </c>
    </row>
    <row r="7325" ht="15.75" spans="1:1">
      <c r="A7325" s="3" t="s">
        <v>29902</v>
      </c>
    </row>
    <row r="7326" ht="15.75" spans="1:1">
      <c r="A7326" s="3" t="s">
        <v>29906</v>
      </c>
    </row>
    <row r="7327" ht="15.75" spans="1:1">
      <c r="A7327" s="3" t="s">
        <v>29910</v>
      </c>
    </row>
    <row r="7328" ht="15.75" spans="1:1">
      <c r="A7328" s="3" t="s">
        <v>29914</v>
      </c>
    </row>
    <row r="7329" ht="15.75" spans="1:1">
      <c r="A7329" s="3" t="s">
        <v>29918</v>
      </c>
    </row>
    <row r="7330" ht="15.75" spans="1:1">
      <c r="A7330" s="3" t="s">
        <v>29922</v>
      </c>
    </row>
    <row r="7331" ht="15.75" spans="1:1">
      <c r="A7331" s="3" t="s">
        <v>29926</v>
      </c>
    </row>
    <row r="7332" ht="15.75" spans="1:1">
      <c r="A7332" s="3" t="s">
        <v>29930</v>
      </c>
    </row>
    <row r="7333" ht="15.75" spans="1:1">
      <c r="A7333" s="3" t="s">
        <v>29934</v>
      </c>
    </row>
    <row r="7334" ht="15.75" spans="1:1">
      <c r="A7334" s="3" t="s">
        <v>29938</v>
      </c>
    </row>
    <row r="7335" ht="15.75" spans="1:1">
      <c r="A7335" s="3" t="s">
        <v>29942</v>
      </c>
    </row>
    <row r="7336" ht="15.75" spans="1:1">
      <c r="A7336" s="3" t="s">
        <v>29946</v>
      </c>
    </row>
    <row r="7337" ht="15.75" spans="1:1">
      <c r="A7337" s="3" t="s">
        <v>29950</v>
      </c>
    </row>
    <row r="7338" ht="15.75" spans="1:1">
      <c r="A7338" s="3" t="s">
        <v>29954</v>
      </c>
    </row>
    <row r="7339" ht="15.75" spans="1:1">
      <c r="A7339" s="3" t="s">
        <v>29958</v>
      </c>
    </row>
    <row r="7340" ht="15.75" spans="1:1">
      <c r="A7340" s="3" t="s">
        <v>29962</v>
      </c>
    </row>
    <row r="7341" ht="15.75" spans="1:1">
      <c r="A7341" s="3" t="s">
        <v>29966</v>
      </c>
    </row>
    <row r="7342" ht="15.75" spans="1:1">
      <c r="A7342" s="3" t="s">
        <v>29970</v>
      </c>
    </row>
    <row r="7343" ht="15.75" spans="1:1">
      <c r="A7343" s="3" t="s">
        <v>29974</v>
      </c>
    </row>
    <row r="7344" ht="15.75" spans="1:1">
      <c r="A7344" s="3" t="s">
        <v>29978</v>
      </c>
    </row>
    <row r="7345" ht="15.75" spans="1:1">
      <c r="A7345" s="3" t="s">
        <v>29982</v>
      </c>
    </row>
    <row r="7346" ht="15.75" spans="1:1">
      <c r="A7346" s="3" t="s">
        <v>29986</v>
      </c>
    </row>
    <row r="7347" ht="15.75" spans="1:1">
      <c r="A7347" s="3" t="s">
        <v>29990</v>
      </c>
    </row>
    <row r="7348" ht="15.75" spans="1:1">
      <c r="A7348" s="3" t="s">
        <v>29994</v>
      </c>
    </row>
    <row r="7349" ht="15.75" spans="1:1">
      <c r="A7349" s="3" t="s">
        <v>29998</v>
      </c>
    </row>
    <row r="7350" ht="15.75" spans="1:1">
      <c r="A7350" s="3" t="s">
        <v>30002</v>
      </c>
    </row>
    <row r="7351" ht="15.75" spans="1:1">
      <c r="A7351" s="3" t="s">
        <v>30006</v>
      </c>
    </row>
    <row r="7352" ht="15.75" spans="1:1">
      <c r="A7352" s="3" t="s">
        <v>30010</v>
      </c>
    </row>
    <row r="7353" ht="15.75" spans="1:1">
      <c r="A7353" s="3" t="s">
        <v>1045</v>
      </c>
    </row>
    <row r="7354" ht="15.75" spans="1:1">
      <c r="A7354" s="3" t="s">
        <v>30014</v>
      </c>
    </row>
    <row r="7355" ht="15.75" spans="1:1">
      <c r="A7355" s="3" t="s">
        <v>30018</v>
      </c>
    </row>
    <row r="7356" ht="15.75" spans="1:1">
      <c r="A7356" s="3" t="s">
        <v>30022</v>
      </c>
    </row>
    <row r="7357" ht="15.75" spans="1:1">
      <c r="A7357" s="3" t="s">
        <v>30026</v>
      </c>
    </row>
    <row r="7358" ht="15.75" spans="1:1">
      <c r="A7358" s="3" t="s">
        <v>30030</v>
      </c>
    </row>
    <row r="7359" ht="15.75" spans="1:1">
      <c r="A7359" s="3" t="s">
        <v>30034</v>
      </c>
    </row>
    <row r="7360" ht="15.75" spans="1:1">
      <c r="A7360" s="3" t="s">
        <v>30038</v>
      </c>
    </row>
    <row r="7361" ht="15.75" spans="1:1">
      <c r="A7361" s="3" t="s">
        <v>30042</v>
      </c>
    </row>
    <row r="7362" ht="15.75" spans="1:1">
      <c r="A7362" s="3" t="s">
        <v>30046</v>
      </c>
    </row>
    <row r="7363" ht="15.75" spans="1:1">
      <c r="A7363" s="3" t="s">
        <v>30050</v>
      </c>
    </row>
    <row r="7364" ht="15.75" spans="1:1">
      <c r="A7364" s="3" t="s">
        <v>30054</v>
      </c>
    </row>
    <row r="7365" ht="15.75" spans="1:1">
      <c r="A7365" s="3" t="s">
        <v>30058</v>
      </c>
    </row>
    <row r="7366" ht="15.75" spans="1:1">
      <c r="A7366" s="3" t="s">
        <v>30062</v>
      </c>
    </row>
    <row r="7367" ht="15.75" spans="1:1">
      <c r="A7367" s="3" t="s">
        <v>30066</v>
      </c>
    </row>
    <row r="7368" ht="15.75" spans="1:1">
      <c r="A7368" s="3" t="s">
        <v>30070</v>
      </c>
    </row>
    <row r="7369" ht="15.75" spans="1:1">
      <c r="A7369" s="3" t="s">
        <v>30074</v>
      </c>
    </row>
    <row r="7370" ht="15.75" spans="1:1">
      <c r="A7370" s="3" t="s">
        <v>30078</v>
      </c>
    </row>
    <row r="7371" ht="15.75" spans="1:1">
      <c r="A7371" s="3" t="s">
        <v>30082</v>
      </c>
    </row>
    <row r="7372" ht="15.75" spans="1:1">
      <c r="A7372" s="3" t="s">
        <v>30086</v>
      </c>
    </row>
    <row r="7373" ht="15.75" spans="1:1">
      <c r="A7373" s="3" t="s">
        <v>30090</v>
      </c>
    </row>
    <row r="7374" ht="15.75" spans="1:1">
      <c r="A7374" s="3" t="s">
        <v>30094</v>
      </c>
    </row>
    <row r="7375" ht="15.75" spans="1:1">
      <c r="A7375" s="3" t="s">
        <v>30098</v>
      </c>
    </row>
    <row r="7376" ht="15.75" spans="1:1">
      <c r="A7376" s="3" t="s">
        <v>30102</v>
      </c>
    </row>
    <row r="7377" ht="15.75" spans="1:1">
      <c r="A7377" s="3" t="s">
        <v>30106</v>
      </c>
    </row>
    <row r="7378" ht="15.75" spans="1:1">
      <c r="A7378" s="3" t="s">
        <v>30110</v>
      </c>
    </row>
    <row r="7379" ht="15.75" spans="1:1">
      <c r="A7379" s="3" t="s">
        <v>30114</v>
      </c>
    </row>
    <row r="7380" ht="15.75" spans="1:1">
      <c r="A7380" s="3" t="s">
        <v>30118</v>
      </c>
    </row>
    <row r="7381" ht="15.75" spans="1:1">
      <c r="A7381" s="3" t="s">
        <v>30122</v>
      </c>
    </row>
    <row r="7382" ht="15.75" spans="1:1">
      <c r="A7382" s="3" t="s">
        <v>30126</v>
      </c>
    </row>
    <row r="7383" ht="15.75" spans="1:1">
      <c r="A7383" s="3" t="s">
        <v>30130</v>
      </c>
    </row>
    <row r="7384" ht="15.75" spans="1:1">
      <c r="A7384" s="3" t="s">
        <v>30134</v>
      </c>
    </row>
    <row r="7385" ht="15.75" spans="1:1">
      <c r="A7385" s="3" t="s">
        <v>30138</v>
      </c>
    </row>
    <row r="7386" ht="15.75" spans="1:1">
      <c r="A7386" s="3" t="s">
        <v>30142</v>
      </c>
    </row>
    <row r="7387" ht="15.75" spans="1:1">
      <c r="A7387" s="3" t="s">
        <v>30146</v>
      </c>
    </row>
    <row r="7388" ht="15.75" spans="1:1">
      <c r="A7388" s="3" t="s">
        <v>30150</v>
      </c>
    </row>
    <row r="7389" ht="15.75" spans="1:1">
      <c r="A7389" s="3" t="s">
        <v>30154</v>
      </c>
    </row>
    <row r="7390" ht="15.75" spans="1:1">
      <c r="A7390" s="3" t="s">
        <v>30158</v>
      </c>
    </row>
    <row r="7391" ht="15.75" spans="1:1">
      <c r="A7391" s="3" t="s">
        <v>30162</v>
      </c>
    </row>
    <row r="7392" ht="15.75" spans="1:1">
      <c r="A7392" s="3" t="s">
        <v>30166</v>
      </c>
    </row>
    <row r="7393" ht="15.75" spans="1:1">
      <c r="A7393" s="3" t="s">
        <v>30170</v>
      </c>
    </row>
    <row r="7394" ht="15.75" spans="1:1">
      <c r="A7394" s="3" t="s">
        <v>30174</v>
      </c>
    </row>
    <row r="7395" ht="15.75" spans="1:1">
      <c r="A7395" s="3" t="s">
        <v>30178</v>
      </c>
    </row>
    <row r="7396" ht="15.75" spans="1:1">
      <c r="A7396" s="3" t="s">
        <v>30182</v>
      </c>
    </row>
    <row r="7397" ht="15.75" spans="1:1">
      <c r="A7397" s="3" t="s">
        <v>30186</v>
      </c>
    </row>
    <row r="7398" ht="15.75" spans="1:1">
      <c r="A7398" s="3" t="s">
        <v>30190</v>
      </c>
    </row>
    <row r="7399" ht="15.75" spans="1:1">
      <c r="A7399" s="3" t="s">
        <v>30194</v>
      </c>
    </row>
    <row r="7400" ht="15.75" spans="1:1">
      <c r="A7400" s="3" t="s">
        <v>30198</v>
      </c>
    </row>
    <row r="7401" ht="15.75" spans="1:1">
      <c r="A7401" s="3" t="s">
        <v>30202</v>
      </c>
    </row>
    <row r="7402" ht="15.75" spans="1:1">
      <c r="A7402" s="3" t="s">
        <v>30206</v>
      </c>
    </row>
    <row r="7403" ht="15.75" spans="1:1">
      <c r="A7403" s="3" t="s">
        <v>30210</v>
      </c>
    </row>
    <row r="7404" ht="15.75" spans="1:1">
      <c r="A7404" s="3" t="s">
        <v>30214</v>
      </c>
    </row>
    <row r="7405" ht="15.75" spans="1:1">
      <c r="A7405" s="3" t="s">
        <v>30218</v>
      </c>
    </row>
    <row r="7406" ht="15.75" spans="1:1">
      <c r="A7406" s="3" t="s">
        <v>30222</v>
      </c>
    </row>
    <row r="7407" ht="15.75" spans="1:1">
      <c r="A7407" s="3" t="s">
        <v>30226</v>
      </c>
    </row>
    <row r="7408" ht="15.75" spans="1:1">
      <c r="A7408" s="3" t="s">
        <v>30230</v>
      </c>
    </row>
    <row r="7409" ht="15.75" spans="1:1">
      <c r="A7409" s="3" t="s">
        <v>30234</v>
      </c>
    </row>
    <row r="7410" ht="15.75" spans="1:1">
      <c r="A7410" s="3" t="s">
        <v>30238</v>
      </c>
    </row>
    <row r="7411" ht="15.75" spans="1:1">
      <c r="A7411" s="3" t="s">
        <v>30242</v>
      </c>
    </row>
    <row r="7412" ht="15.75" spans="1:1">
      <c r="A7412" s="3" t="s">
        <v>30246</v>
      </c>
    </row>
    <row r="7413" ht="15.75" spans="1:1">
      <c r="A7413" s="3" t="s">
        <v>30250</v>
      </c>
    </row>
    <row r="7414" ht="15.75" spans="1:1">
      <c r="A7414" s="3" t="s">
        <v>30254</v>
      </c>
    </row>
    <row r="7415" ht="15.75" spans="1:1">
      <c r="A7415" s="3" t="s">
        <v>30258</v>
      </c>
    </row>
    <row r="7416" ht="15.75" spans="1:1">
      <c r="A7416" s="3" t="s">
        <v>30262</v>
      </c>
    </row>
    <row r="7417" ht="15.75" spans="1:1">
      <c r="A7417" s="3" t="s">
        <v>30266</v>
      </c>
    </row>
    <row r="7418" ht="15.75" spans="1:1">
      <c r="A7418" s="3" t="s">
        <v>30270</v>
      </c>
    </row>
    <row r="7419" ht="15.75" spans="1:1">
      <c r="A7419" s="3" t="s">
        <v>30274</v>
      </c>
    </row>
    <row r="7420" ht="15.75" spans="1:1">
      <c r="A7420" s="3" t="s">
        <v>30278</v>
      </c>
    </row>
    <row r="7421" ht="15.75" spans="1:1">
      <c r="A7421" s="3" t="s">
        <v>30282</v>
      </c>
    </row>
    <row r="7422" ht="15.75" spans="1:1">
      <c r="A7422" s="3" t="s">
        <v>30286</v>
      </c>
    </row>
    <row r="7423" ht="15.75" spans="1:1">
      <c r="A7423" s="3" t="s">
        <v>30290</v>
      </c>
    </row>
    <row r="7424" ht="15.75" spans="1:1">
      <c r="A7424" s="3" t="s">
        <v>30294</v>
      </c>
    </row>
    <row r="7425" ht="15.75" spans="1:1">
      <c r="A7425" s="3" t="s">
        <v>30298</v>
      </c>
    </row>
    <row r="7426" ht="15.75" spans="1:1">
      <c r="A7426" s="3" t="s">
        <v>30302</v>
      </c>
    </row>
    <row r="7427" ht="15.75" spans="1:1">
      <c r="A7427" s="3" t="s">
        <v>30306</v>
      </c>
    </row>
    <row r="7428" ht="15.75" spans="1:1">
      <c r="A7428" s="3" t="s">
        <v>30310</v>
      </c>
    </row>
    <row r="7429" ht="15.75" spans="1:1">
      <c r="A7429" s="3" t="s">
        <v>30314</v>
      </c>
    </row>
    <row r="7430" ht="15.75" spans="1:1">
      <c r="A7430" s="3" t="s">
        <v>30318</v>
      </c>
    </row>
    <row r="7431" ht="15.75" spans="1:1">
      <c r="A7431" s="3" t="s">
        <v>30322</v>
      </c>
    </row>
    <row r="7432" ht="15.75" spans="1:1">
      <c r="A7432" s="3" t="s">
        <v>30326</v>
      </c>
    </row>
    <row r="7433" ht="15.75" spans="1:1">
      <c r="A7433" s="3" t="s">
        <v>30330</v>
      </c>
    </row>
    <row r="7434" ht="15.75" spans="1:1">
      <c r="A7434" s="3" t="s">
        <v>30334</v>
      </c>
    </row>
    <row r="7435" ht="15.75" spans="1:1">
      <c r="A7435" s="3" t="s">
        <v>30338</v>
      </c>
    </row>
    <row r="7436" ht="15.75" spans="1:1">
      <c r="A7436" s="3" t="s">
        <v>30342</v>
      </c>
    </row>
    <row r="7437" ht="15.75" spans="1:1">
      <c r="A7437" s="3" t="s">
        <v>30346</v>
      </c>
    </row>
    <row r="7438" ht="15.75" spans="1:1">
      <c r="A7438" s="3" t="s">
        <v>30350</v>
      </c>
    </row>
    <row r="7439" ht="15.75" spans="1:1">
      <c r="A7439" s="3" t="s">
        <v>30354</v>
      </c>
    </row>
    <row r="7440" ht="15.75" spans="1:1">
      <c r="A7440" s="3" t="s">
        <v>30358</v>
      </c>
    </row>
    <row r="7441" ht="15.75" spans="1:1">
      <c r="A7441" s="3" t="s">
        <v>30362</v>
      </c>
    </row>
    <row r="7442" ht="15.75" spans="1:1">
      <c r="A7442" s="3" t="s">
        <v>30366</v>
      </c>
    </row>
    <row r="7443" ht="15.75" spans="1:1">
      <c r="A7443" s="3" t="s">
        <v>30370</v>
      </c>
    </row>
    <row r="7444" ht="15.75" spans="1:1">
      <c r="A7444" s="3" t="s">
        <v>30374</v>
      </c>
    </row>
    <row r="7445" ht="15.75" spans="1:1">
      <c r="A7445" s="3" t="s">
        <v>30378</v>
      </c>
    </row>
    <row r="7446" ht="15.75" spans="1:1">
      <c r="A7446" s="3" t="s">
        <v>30382</v>
      </c>
    </row>
    <row r="7447" ht="15.75" spans="1:1">
      <c r="A7447" s="3" t="s">
        <v>30386</v>
      </c>
    </row>
    <row r="7448" ht="15.75" spans="1:1">
      <c r="A7448" s="3" t="s">
        <v>30390</v>
      </c>
    </row>
    <row r="7449" ht="15.75" spans="1:1">
      <c r="A7449" s="3" t="s">
        <v>30394</v>
      </c>
    </row>
    <row r="7450" ht="15.75" spans="1:1">
      <c r="A7450" s="3" t="s">
        <v>30398</v>
      </c>
    </row>
    <row r="7451" ht="15.75" spans="1:1">
      <c r="A7451" s="3" t="s">
        <v>30402</v>
      </c>
    </row>
    <row r="7452" ht="15.75" spans="1:1">
      <c r="A7452" s="3" t="s">
        <v>30406</v>
      </c>
    </row>
    <row r="7453" ht="15.75" spans="1:1">
      <c r="A7453" s="3" t="s">
        <v>30410</v>
      </c>
    </row>
    <row r="7454" ht="15.75" spans="1:1">
      <c r="A7454" s="3" t="s">
        <v>30414</v>
      </c>
    </row>
    <row r="7455" ht="15.75" spans="1:1">
      <c r="A7455" s="3" t="s">
        <v>30418</v>
      </c>
    </row>
    <row r="7456" ht="15.75" spans="1:1">
      <c r="A7456" s="3" t="s">
        <v>30422</v>
      </c>
    </row>
    <row r="7457" ht="15.75" spans="1:1">
      <c r="A7457" s="3" t="s">
        <v>30426</v>
      </c>
    </row>
    <row r="7458" ht="15.75" spans="1:1">
      <c r="A7458" s="3" t="s">
        <v>30430</v>
      </c>
    </row>
    <row r="7459" ht="15.75" spans="1:1">
      <c r="A7459" s="3" t="s">
        <v>30434</v>
      </c>
    </row>
    <row r="7460" ht="15.75" spans="1:1">
      <c r="A7460" s="3" t="s">
        <v>30438</v>
      </c>
    </row>
    <row r="7461" ht="15.75" spans="1:1">
      <c r="A7461" s="3" t="s">
        <v>30442</v>
      </c>
    </row>
    <row r="7462" ht="15.75" spans="1:1">
      <c r="A7462" s="3" t="s">
        <v>30446</v>
      </c>
    </row>
    <row r="7463" ht="15.75" spans="1:1">
      <c r="A7463" s="3" t="s">
        <v>30450</v>
      </c>
    </row>
    <row r="7464" ht="15.75" spans="1:1">
      <c r="A7464" s="3" t="s">
        <v>30454</v>
      </c>
    </row>
    <row r="7465" ht="15.75" spans="1:1">
      <c r="A7465" s="3" t="s">
        <v>30458</v>
      </c>
    </row>
    <row r="7466" ht="15.75" spans="1:1">
      <c r="A7466" s="3" t="s">
        <v>30462</v>
      </c>
    </row>
    <row r="7467" ht="15.75" spans="1:1">
      <c r="A7467" s="3" t="s">
        <v>30466</v>
      </c>
    </row>
    <row r="7468" ht="15.75" spans="1:1">
      <c r="A7468" s="3" t="s">
        <v>30470</v>
      </c>
    </row>
    <row r="7469" ht="15.75" spans="1:1">
      <c r="A7469" s="3" t="s">
        <v>30474</v>
      </c>
    </row>
    <row r="7470" ht="15.75" spans="1:1">
      <c r="A7470" s="3" t="s">
        <v>30478</v>
      </c>
    </row>
    <row r="7471" ht="15.75" spans="1:1">
      <c r="A7471" s="3" t="s">
        <v>30482</v>
      </c>
    </row>
    <row r="7472" ht="15.75" spans="1:1">
      <c r="A7472" s="3" t="s">
        <v>30486</v>
      </c>
    </row>
    <row r="7473" ht="15.75" spans="1:1">
      <c r="A7473" s="3" t="s">
        <v>30490</v>
      </c>
    </row>
    <row r="7474" ht="15.75" spans="1:1">
      <c r="A7474" s="3" t="s">
        <v>30494</v>
      </c>
    </row>
    <row r="7475" ht="15.75" spans="1:1">
      <c r="A7475" s="3" t="s">
        <v>30498</v>
      </c>
    </row>
    <row r="7476" ht="15.75" spans="1:1">
      <c r="A7476" s="3" t="s">
        <v>30502</v>
      </c>
    </row>
    <row r="7477" ht="15.75" spans="1:1">
      <c r="A7477" s="3" t="s">
        <v>30506</v>
      </c>
    </row>
    <row r="7478" ht="15.75" spans="1:1">
      <c r="A7478" s="3" t="s">
        <v>30510</v>
      </c>
    </row>
    <row r="7479" ht="15.75" spans="1:1">
      <c r="A7479" s="3" t="s">
        <v>30514</v>
      </c>
    </row>
    <row r="7480" ht="15.75" spans="1:1">
      <c r="A7480" s="3" t="s">
        <v>30518</v>
      </c>
    </row>
    <row r="7481" ht="15.75" spans="1:1">
      <c r="A7481" s="3" t="s">
        <v>30522</v>
      </c>
    </row>
    <row r="7482" ht="15.75" spans="1:1">
      <c r="A7482" s="3" t="s">
        <v>30526</v>
      </c>
    </row>
    <row r="7483" ht="15.75" spans="1:1">
      <c r="A7483" s="3" t="s">
        <v>30530</v>
      </c>
    </row>
    <row r="7484" ht="15.75" spans="1:1">
      <c r="A7484" s="3" t="s">
        <v>30534</v>
      </c>
    </row>
    <row r="7485" ht="15.75" spans="1:1">
      <c r="A7485" s="3" t="s">
        <v>30538</v>
      </c>
    </row>
    <row r="7486" ht="15.75" spans="1:1">
      <c r="A7486" s="3" t="s">
        <v>30542</v>
      </c>
    </row>
    <row r="7487" ht="15.75" spans="1:1">
      <c r="A7487" s="3" t="s">
        <v>30546</v>
      </c>
    </row>
    <row r="7488" ht="15.75" spans="1:1">
      <c r="A7488" s="3" t="s">
        <v>30550</v>
      </c>
    </row>
    <row r="7489" ht="15.75" spans="1:1">
      <c r="A7489" s="3" t="s">
        <v>30554</v>
      </c>
    </row>
    <row r="7490" ht="15.75" spans="1:1">
      <c r="A7490" s="3" t="s">
        <v>30558</v>
      </c>
    </row>
    <row r="7491" ht="15.75" spans="1:1">
      <c r="A7491" s="3" t="s">
        <v>30562</v>
      </c>
    </row>
    <row r="7492" ht="15.75" spans="1:1">
      <c r="A7492" s="3" t="s">
        <v>30566</v>
      </c>
    </row>
    <row r="7493" ht="15.75" spans="1:1">
      <c r="A7493" s="3" t="s">
        <v>30570</v>
      </c>
    </row>
    <row r="7494" ht="15.75" spans="1:1">
      <c r="A7494" s="3" t="s">
        <v>30574</v>
      </c>
    </row>
    <row r="7495" ht="15.75" spans="1:1">
      <c r="A7495" s="3" t="s">
        <v>30578</v>
      </c>
    </row>
    <row r="7496" ht="15.75" spans="1:1">
      <c r="A7496" s="3" t="s">
        <v>30582</v>
      </c>
    </row>
    <row r="7497" ht="15.75" spans="1:1">
      <c r="A7497" s="3" t="s">
        <v>30586</v>
      </c>
    </row>
    <row r="7498" ht="15.75" spans="1:1">
      <c r="A7498" s="3" t="s">
        <v>30590</v>
      </c>
    </row>
    <row r="7499" ht="15.75" spans="1:1">
      <c r="A7499" s="3" t="s">
        <v>30594</v>
      </c>
    </row>
    <row r="7500" ht="15.75" spans="1:1">
      <c r="A7500" s="3" t="s">
        <v>30598</v>
      </c>
    </row>
    <row r="7501" ht="15.75" spans="1:1">
      <c r="A7501" s="3" t="s">
        <v>30602</v>
      </c>
    </row>
    <row r="7502" ht="15.75" spans="1:1">
      <c r="A7502" s="3" t="s">
        <v>30606</v>
      </c>
    </row>
    <row r="7503" ht="15.75" spans="1:1">
      <c r="A7503" s="3" t="s">
        <v>30610</v>
      </c>
    </row>
    <row r="7504" ht="15.75" spans="1:1">
      <c r="A7504" s="3" t="s">
        <v>30614</v>
      </c>
    </row>
    <row r="7505" ht="15.75" spans="1:1">
      <c r="A7505" s="3" t="s">
        <v>30618</v>
      </c>
    </row>
    <row r="7506" ht="15.75" spans="1:1">
      <c r="A7506" s="3" t="s">
        <v>30622</v>
      </c>
    </row>
    <row r="7507" ht="15.75" spans="1:1">
      <c r="A7507" s="3" t="s">
        <v>30626</v>
      </c>
    </row>
    <row r="7508" ht="15.75" spans="1:1">
      <c r="A7508" s="3" t="s">
        <v>30630</v>
      </c>
    </row>
    <row r="7509" ht="15.75" spans="1:1">
      <c r="A7509" s="3" t="s">
        <v>30634</v>
      </c>
    </row>
    <row r="7510" ht="15.75" spans="1:1">
      <c r="A7510" s="3" t="s">
        <v>30638</v>
      </c>
    </row>
    <row r="7511" ht="15.75" spans="1:1">
      <c r="A7511" s="3" t="s">
        <v>30642</v>
      </c>
    </row>
    <row r="7512" ht="15.75" spans="1:1">
      <c r="A7512" s="3" t="s">
        <v>30646</v>
      </c>
    </row>
    <row r="7513" ht="15.75" spans="1:1">
      <c r="A7513" s="3" t="s">
        <v>30650</v>
      </c>
    </row>
    <row r="7514" ht="15.75" spans="1:1">
      <c r="A7514" s="3" t="s">
        <v>30654</v>
      </c>
    </row>
    <row r="7515" ht="15.75" spans="1:1">
      <c r="A7515" s="3" t="s">
        <v>30658</v>
      </c>
    </row>
    <row r="7516" ht="15.75" spans="1:1">
      <c r="A7516" s="3" t="s">
        <v>30662</v>
      </c>
    </row>
    <row r="7517" ht="15.75" spans="1:1">
      <c r="A7517" s="3" t="s">
        <v>30666</v>
      </c>
    </row>
    <row r="7518" ht="15.75" spans="1:1">
      <c r="A7518" s="3" t="s">
        <v>30670</v>
      </c>
    </row>
    <row r="7519" ht="15.75" spans="1:1">
      <c r="A7519" s="3" t="s">
        <v>30674</v>
      </c>
    </row>
    <row r="7520" ht="15.75" spans="1:1">
      <c r="A7520" s="3" t="s">
        <v>30678</v>
      </c>
    </row>
    <row r="7521" ht="15.75" spans="1:1">
      <c r="A7521" s="3" t="s">
        <v>30682</v>
      </c>
    </row>
    <row r="7522" ht="15.75" spans="1:1">
      <c r="A7522" s="3" t="s">
        <v>30686</v>
      </c>
    </row>
    <row r="7523" ht="15.75" spans="1:1">
      <c r="A7523" s="3" t="s">
        <v>30690</v>
      </c>
    </row>
    <row r="7524" ht="15.75" spans="1:1">
      <c r="A7524" s="3" t="s">
        <v>30694</v>
      </c>
    </row>
    <row r="7525" ht="15.75" spans="1:1">
      <c r="A7525" s="3" t="s">
        <v>30698</v>
      </c>
    </row>
    <row r="7526" ht="15.75" spans="1:1">
      <c r="A7526" s="3" t="s">
        <v>30702</v>
      </c>
    </row>
    <row r="7527" ht="15.75" spans="1:1">
      <c r="A7527" s="3" t="s">
        <v>30706</v>
      </c>
    </row>
    <row r="7528" ht="15.75" spans="1:1">
      <c r="A7528" s="3" t="s">
        <v>433</v>
      </c>
    </row>
    <row r="7529" ht="15.75" spans="1:1">
      <c r="A7529" s="3" t="s">
        <v>30713</v>
      </c>
    </row>
    <row r="7530" ht="15.75" spans="1:1">
      <c r="A7530" s="3" t="s">
        <v>30717</v>
      </c>
    </row>
    <row r="7531" ht="15.75" spans="1:1">
      <c r="A7531" s="3" t="s">
        <v>30721</v>
      </c>
    </row>
    <row r="7532" ht="15.75" spans="1:1">
      <c r="A7532" s="3" t="s">
        <v>30725</v>
      </c>
    </row>
    <row r="7533" ht="15.75" spans="1:1">
      <c r="A7533" s="3" t="s">
        <v>30729</v>
      </c>
    </row>
    <row r="7534" ht="15.75" spans="1:1">
      <c r="A7534" s="3" t="s">
        <v>30733</v>
      </c>
    </row>
    <row r="7535" ht="15.75" spans="1:1">
      <c r="A7535" s="3" t="s">
        <v>30737</v>
      </c>
    </row>
    <row r="7536" ht="15.75" spans="1:1">
      <c r="A7536" s="3" t="s">
        <v>30741</v>
      </c>
    </row>
    <row r="7537" ht="15.75" spans="1:1">
      <c r="A7537" s="3" t="s">
        <v>30745</v>
      </c>
    </row>
    <row r="7538" ht="15.75" spans="1:1">
      <c r="A7538" s="3" t="s">
        <v>30749</v>
      </c>
    </row>
    <row r="7539" ht="15.75" spans="1:1">
      <c r="A7539" s="3" t="s">
        <v>30753</v>
      </c>
    </row>
    <row r="7540" ht="15.75" spans="1:1">
      <c r="A7540" s="3" t="s">
        <v>30757</v>
      </c>
    </row>
    <row r="7541" ht="15.75" spans="1:1">
      <c r="A7541" s="3" t="s">
        <v>30761</v>
      </c>
    </row>
    <row r="7542" ht="15.75" spans="1:1">
      <c r="A7542" s="3" t="s">
        <v>30765</v>
      </c>
    </row>
    <row r="7543" ht="15.75" spans="1:1">
      <c r="A7543" s="3" t="s">
        <v>30769</v>
      </c>
    </row>
    <row r="7544" ht="15.75" spans="1:1">
      <c r="A7544" s="3" t="s">
        <v>30773</v>
      </c>
    </row>
    <row r="7545" ht="15.75" spans="1:1">
      <c r="A7545" s="3" t="s">
        <v>30777</v>
      </c>
    </row>
    <row r="7546" ht="15.75" spans="1:1">
      <c r="A7546" s="3" t="s">
        <v>30781</v>
      </c>
    </row>
    <row r="7547" ht="15.75" spans="1:1">
      <c r="A7547" s="3" t="s">
        <v>30785</v>
      </c>
    </row>
    <row r="7548" ht="15.75" spans="1:1">
      <c r="A7548" s="3" t="s">
        <v>30789</v>
      </c>
    </row>
    <row r="7549" ht="15.75" spans="1:1">
      <c r="A7549" s="3" t="s">
        <v>30793</v>
      </c>
    </row>
    <row r="7550" ht="15.75" spans="1:1">
      <c r="A7550" s="3" t="s">
        <v>30797</v>
      </c>
    </row>
    <row r="7551" ht="15.75" spans="1:1">
      <c r="A7551" s="3" t="s">
        <v>30801</v>
      </c>
    </row>
    <row r="7552" ht="15.75" spans="1:1">
      <c r="A7552" s="3" t="s">
        <v>30805</v>
      </c>
    </row>
    <row r="7553" ht="15.75" spans="1:1">
      <c r="A7553" s="3" t="s">
        <v>30809</v>
      </c>
    </row>
    <row r="7554" ht="15.75" spans="1:1">
      <c r="A7554" s="3" t="s">
        <v>30813</v>
      </c>
    </row>
    <row r="7555" ht="15.75" spans="1:1">
      <c r="A7555" s="3" t="s">
        <v>30817</v>
      </c>
    </row>
    <row r="7556" ht="15.75" spans="1:1">
      <c r="A7556" s="3" t="s">
        <v>30821</v>
      </c>
    </row>
    <row r="7557" ht="15.75" spans="1:1">
      <c r="A7557" s="3" t="s">
        <v>30825</v>
      </c>
    </row>
    <row r="7558" ht="15.75" spans="1:1">
      <c r="A7558" s="3" t="s">
        <v>30829</v>
      </c>
    </row>
    <row r="7559" ht="15.75" spans="1:1">
      <c r="A7559" s="3" t="s">
        <v>30833</v>
      </c>
    </row>
    <row r="7560" ht="15.75" spans="1:1">
      <c r="A7560" s="3" t="s">
        <v>30837</v>
      </c>
    </row>
    <row r="7561" ht="15.75" spans="1:1">
      <c r="A7561" s="3" t="s">
        <v>30841</v>
      </c>
    </row>
    <row r="7562" ht="15.75" spans="1:1">
      <c r="A7562" s="3" t="s">
        <v>30845</v>
      </c>
    </row>
    <row r="7563" ht="15.75" spans="1:1">
      <c r="A7563" s="3" t="s">
        <v>30849</v>
      </c>
    </row>
    <row r="7564" ht="15.75" spans="1:1">
      <c r="A7564" s="3" t="s">
        <v>30853</v>
      </c>
    </row>
    <row r="7565" ht="15.75" spans="1:1">
      <c r="A7565" s="3" t="s">
        <v>30857</v>
      </c>
    </row>
    <row r="7566" ht="15.75" spans="1:1">
      <c r="A7566" s="3" t="s">
        <v>30861</v>
      </c>
    </row>
    <row r="7567" ht="15.75" spans="1:1">
      <c r="A7567" s="3" t="s">
        <v>30865</v>
      </c>
    </row>
    <row r="7568" ht="15.75" spans="1:1">
      <c r="A7568" s="3" t="s">
        <v>30869</v>
      </c>
    </row>
    <row r="7569" ht="15.75" spans="1:1">
      <c r="A7569" s="3" t="s">
        <v>30873</v>
      </c>
    </row>
    <row r="7570" ht="15.75" spans="1:1">
      <c r="A7570" s="3" t="s">
        <v>30877</v>
      </c>
    </row>
    <row r="7571" ht="15.75" spans="1:1">
      <c r="A7571" s="3" t="s">
        <v>30881</v>
      </c>
    </row>
    <row r="7572" ht="15.75" spans="1:1">
      <c r="A7572" s="3" t="s">
        <v>30885</v>
      </c>
    </row>
    <row r="7573" ht="15.75" spans="1:1">
      <c r="A7573" s="3" t="s">
        <v>30889</v>
      </c>
    </row>
    <row r="7574" ht="15.75" spans="1:1">
      <c r="A7574" s="3" t="s">
        <v>30893</v>
      </c>
    </row>
    <row r="7575" ht="15.75" spans="1:1">
      <c r="A7575" s="3" t="s">
        <v>30897</v>
      </c>
    </row>
    <row r="7576" ht="15.75" spans="1:1">
      <c r="A7576" s="3" t="s">
        <v>30901</v>
      </c>
    </row>
    <row r="7577" ht="15.75" spans="1:1">
      <c r="A7577" s="3" t="s">
        <v>30905</v>
      </c>
    </row>
    <row r="7578" ht="15.75" spans="1:1">
      <c r="A7578" s="3" t="s">
        <v>30909</v>
      </c>
    </row>
    <row r="7579" ht="15.75" spans="1:1">
      <c r="A7579" s="3" t="s">
        <v>30913</v>
      </c>
    </row>
    <row r="7580" ht="15.75" spans="1:1">
      <c r="A7580" s="3" t="s">
        <v>30917</v>
      </c>
    </row>
    <row r="7581" ht="15.75" spans="1:1">
      <c r="A7581" s="3" t="s">
        <v>30921</v>
      </c>
    </row>
    <row r="7582" ht="15.75" spans="1:1">
      <c r="A7582" s="3" t="s">
        <v>30925</v>
      </c>
    </row>
    <row r="7583" ht="15.75" spans="1:1">
      <c r="A7583" s="3" t="s">
        <v>30929</v>
      </c>
    </row>
    <row r="7584" ht="15.75" spans="1:1">
      <c r="A7584" s="3" t="s">
        <v>30933</v>
      </c>
    </row>
    <row r="7585" ht="15.75" spans="1:1">
      <c r="A7585" s="3" t="s">
        <v>432</v>
      </c>
    </row>
    <row r="7586" ht="15.75" spans="1:1">
      <c r="A7586" s="3" t="s">
        <v>30940</v>
      </c>
    </row>
    <row r="7587" ht="15.75" spans="1:1">
      <c r="A7587" s="3" t="s">
        <v>30944</v>
      </c>
    </row>
    <row r="7588" ht="15.75" spans="1:1">
      <c r="A7588" s="3" t="s">
        <v>30948</v>
      </c>
    </row>
    <row r="7589" ht="15.75" spans="1:1">
      <c r="A7589" s="3" t="s">
        <v>30952</v>
      </c>
    </row>
    <row r="7590" ht="15.75" spans="1:1">
      <c r="A7590" s="3" t="s">
        <v>30956</v>
      </c>
    </row>
    <row r="7591" ht="15.75" spans="1:1">
      <c r="A7591" s="3" t="s">
        <v>30960</v>
      </c>
    </row>
    <row r="7592" ht="15.75" spans="1:1">
      <c r="A7592" s="3" t="s">
        <v>30964</v>
      </c>
    </row>
    <row r="7593" ht="15.75" spans="1:1">
      <c r="A7593" s="3" t="s">
        <v>30968</v>
      </c>
    </row>
    <row r="7594" ht="15.75" spans="1:1">
      <c r="A7594" s="3" t="s">
        <v>30972</v>
      </c>
    </row>
    <row r="7595" ht="15.75" spans="1:1">
      <c r="A7595" s="3" t="s">
        <v>30976</v>
      </c>
    </row>
    <row r="7596" ht="15.75" spans="1:1">
      <c r="A7596" s="3" t="s">
        <v>30980</v>
      </c>
    </row>
    <row r="7597" ht="15.75" spans="1:1">
      <c r="A7597" s="3" t="s">
        <v>30984</v>
      </c>
    </row>
    <row r="7598" ht="15.75" spans="1:1">
      <c r="A7598" s="3" t="s">
        <v>30988</v>
      </c>
    </row>
    <row r="7599" ht="15.75" spans="1:1">
      <c r="A7599" s="3" t="s">
        <v>30992</v>
      </c>
    </row>
    <row r="7600" ht="15.75" spans="1:1">
      <c r="A7600" s="3" t="s">
        <v>30996</v>
      </c>
    </row>
    <row r="7601" ht="15.75" spans="1:1">
      <c r="A7601" s="3" t="s">
        <v>31000</v>
      </c>
    </row>
    <row r="7602" ht="15.75" spans="1:1">
      <c r="A7602" s="3" t="s">
        <v>31004</v>
      </c>
    </row>
    <row r="7603" ht="15.75" spans="1:1">
      <c r="A7603" s="3" t="s">
        <v>31008</v>
      </c>
    </row>
    <row r="7604" ht="15.75" spans="1:1">
      <c r="A7604" s="3" t="s">
        <v>31012</v>
      </c>
    </row>
    <row r="7605" ht="15.75" spans="1:1">
      <c r="A7605" s="3" t="s">
        <v>31016</v>
      </c>
    </row>
    <row r="7606" ht="15.75" spans="1:1">
      <c r="A7606" s="3" t="s">
        <v>31020</v>
      </c>
    </row>
    <row r="7607" ht="15.75" spans="1:1">
      <c r="A7607" s="3" t="s">
        <v>31024</v>
      </c>
    </row>
    <row r="7608" ht="15.75" spans="1:1">
      <c r="A7608" s="3" t="s">
        <v>869</v>
      </c>
    </row>
    <row r="7609" ht="15.75" spans="1:1">
      <c r="A7609" s="3" t="s">
        <v>31028</v>
      </c>
    </row>
    <row r="7610" ht="15.75" spans="1:1">
      <c r="A7610" s="3" t="s">
        <v>31032</v>
      </c>
    </row>
    <row r="7611" ht="15.75" spans="1:1">
      <c r="A7611" s="3" t="s">
        <v>31036</v>
      </c>
    </row>
    <row r="7612" ht="15.75" spans="1:1">
      <c r="A7612" s="3" t="s">
        <v>31040</v>
      </c>
    </row>
    <row r="7613" ht="15.75" spans="1:1">
      <c r="A7613" s="3" t="s">
        <v>31044</v>
      </c>
    </row>
    <row r="7614" ht="15.75" spans="1:1">
      <c r="A7614" s="3" t="s">
        <v>31048</v>
      </c>
    </row>
    <row r="7615" ht="15.75" spans="1:1">
      <c r="A7615" s="3" t="s">
        <v>31052</v>
      </c>
    </row>
    <row r="7616" ht="15.75" spans="1:1">
      <c r="A7616" s="3" t="s">
        <v>31056</v>
      </c>
    </row>
    <row r="7617" ht="15.75" spans="1:1">
      <c r="A7617" s="3" t="s">
        <v>31060</v>
      </c>
    </row>
    <row r="7618" ht="15.75" spans="1:1">
      <c r="A7618" s="3" t="s">
        <v>31064</v>
      </c>
    </row>
    <row r="7619" ht="15.75" spans="1:1">
      <c r="A7619" s="3" t="s">
        <v>31068</v>
      </c>
    </row>
    <row r="7620" ht="15.75" spans="1:1">
      <c r="A7620" s="3" t="s">
        <v>31072</v>
      </c>
    </row>
    <row r="7621" ht="15.75" spans="1:1">
      <c r="A7621" s="3" t="s">
        <v>31076</v>
      </c>
    </row>
    <row r="7622" ht="15.75" spans="1:1">
      <c r="A7622" s="3" t="s">
        <v>31080</v>
      </c>
    </row>
    <row r="7623" ht="15.75" spans="1:1">
      <c r="A7623" s="3" t="s">
        <v>31084</v>
      </c>
    </row>
    <row r="7624" ht="15.75" spans="1:1">
      <c r="A7624" s="3" t="s">
        <v>31088</v>
      </c>
    </row>
    <row r="7625" ht="15.75" spans="1:1">
      <c r="A7625" s="3" t="s">
        <v>31092</v>
      </c>
    </row>
    <row r="7626" ht="15.75" spans="1:1">
      <c r="A7626" s="3" t="s">
        <v>31096</v>
      </c>
    </row>
    <row r="7627" ht="15.75" spans="1:1">
      <c r="A7627" s="3" t="s">
        <v>31100</v>
      </c>
    </row>
    <row r="7628" ht="15.75" spans="1:1">
      <c r="A7628" s="3" t="s">
        <v>31104</v>
      </c>
    </row>
    <row r="7629" ht="15.75" spans="1:1">
      <c r="A7629" s="3" t="s">
        <v>31108</v>
      </c>
    </row>
    <row r="7630" ht="15.75" spans="1:1">
      <c r="A7630" s="3" t="s">
        <v>31112</v>
      </c>
    </row>
    <row r="7631" ht="15.75" spans="1:1">
      <c r="A7631" s="3" t="s">
        <v>31116</v>
      </c>
    </row>
    <row r="7632" ht="15.75" spans="1:1">
      <c r="A7632" s="3" t="s">
        <v>31120</v>
      </c>
    </row>
    <row r="7633" ht="15.75" spans="1:1">
      <c r="A7633" s="3" t="s">
        <v>31124</v>
      </c>
    </row>
    <row r="7634" ht="15.75" spans="1:1">
      <c r="A7634" s="3" t="s">
        <v>31128</v>
      </c>
    </row>
    <row r="7635" ht="15.75" spans="1:1">
      <c r="A7635" s="3" t="s">
        <v>31132</v>
      </c>
    </row>
    <row r="7636" ht="15.75" spans="1:1">
      <c r="A7636" s="3" t="s">
        <v>31136</v>
      </c>
    </row>
    <row r="7637" ht="15.75" spans="1:1">
      <c r="A7637" s="3" t="s">
        <v>31140</v>
      </c>
    </row>
    <row r="7638" ht="15.75" spans="1:1">
      <c r="A7638" s="3" t="s">
        <v>31144</v>
      </c>
    </row>
    <row r="7639" ht="15.75" spans="1:1">
      <c r="A7639" s="3" t="s">
        <v>31148</v>
      </c>
    </row>
    <row r="7640" ht="15.75" spans="1:1">
      <c r="A7640" s="3" t="s">
        <v>31152</v>
      </c>
    </row>
    <row r="7641" ht="15.75" spans="1:1">
      <c r="A7641" s="3" t="s">
        <v>31156</v>
      </c>
    </row>
    <row r="7642" ht="15.75" spans="1:1">
      <c r="A7642" s="3" t="s">
        <v>31160</v>
      </c>
    </row>
    <row r="7643" ht="15.75" spans="1:1">
      <c r="A7643" s="3" t="s">
        <v>31164</v>
      </c>
    </row>
    <row r="7644" ht="15.75" spans="1:1">
      <c r="A7644" s="3" t="s">
        <v>31168</v>
      </c>
    </row>
    <row r="7645" ht="15.75" spans="1:1">
      <c r="A7645" s="3" t="s">
        <v>31172</v>
      </c>
    </row>
    <row r="7646" ht="15.75" spans="1:1">
      <c r="A7646" s="3" t="s">
        <v>31176</v>
      </c>
    </row>
    <row r="7647" ht="15.75" spans="1:1">
      <c r="A7647" s="3" t="s">
        <v>31180</v>
      </c>
    </row>
    <row r="7648" ht="15.75" spans="1:1">
      <c r="A7648" s="3" t="s">
        <v>31184</v>
      </c>
    </row>
    <row r="7649" ht="15.75" spans="1:1">
      <c r="A7649" s="3" t="s">
        <v>31188</v>
      </c>
    </row>
    <row r="7650" ht="15.75" spans="1:1">
      <c r="A7650" s="3" t="s">
        <v>917</v>
      </c>
    </row>
    <row r="7651" ht="15.75" spans="1:1">
      <c r="A7651" s="3" t="s">
        <v>31192</v>
      </c>
    </row>
    <row r="7652" ht="15.75" spans="1:1">
      <c r="A7652" s="3" t="s">
        <v>31196</v>
      </c>
    </row>
    <row r="7653" ht="15.75" spans="1:1">
      <c r="A7653" s="3" t="s">
        <v>31200</v>
      </c>
    </row>
    <row r="7654" ht="15.75" spans="1:1">
      <c r="A7654" s="3" t="s">
        <v>31204</v>
      </c>
    </row>
    <row r="7655" ht="15.75" spans="1:1">
      <c r="A7655" s="3" t="s">
        <v>31208</v>
      </c>
    </row>
    <row r="7656" ht="15.75" spans="1:1">
      <c r="A7656" s="3" t="s">
        <v>31212</v>
      </c>
    </row>
    <row r="7657" ht="15.75" spans="1:1">
      <c r="A7657" s="3" t="s">
        <v>31216</v>
      </c>
    </row>
    <row r="7658" ht="15.75" spans="1:1">
      <c r="A7658" s="3" t="s">
        <v>31220</v>
      </c>
    </row>
    <row r="7659" ht="15.75" spans="1:1">
      <c r="A7659" s="3" t="s">
        <v>31224</v>
      </c>
    </row>
    <row r="7660" ht="15.75" spans="1:1">
      <c r="A7660" s="3" t="s">
        <v>31228</v>
      </c>
    </row>
    <row r="7661" ht="15.75" spans="1:1">
      <c r="A7661" s="3" t="s">
        <v>31232</v>
      </c>
    </row>
    <row r="7662" ht="15.75" spans="1:1">
      <c r="A7662" s="3" t="s">
        <v>31236</v>
      </c>
    </row>
    <row r="7663" ht="15.75" spans="1:1">
      <c r="A7663" s="3" t="s">
        <v>31240</v>
      </c>
    </row>
    <row r="7664" ht="15.75" spans="1:1">
      <c r="A7664" s="3" t="s">
        <v>31244</v>
      </c>
    </row>
    <row r="7665" ht="15.75" spans="1:1">
      <c r="A7665" s="3" t="s">
        <v>31248</v>
      </c>
    </row>
    <row r="7666" ht="15.75" spans="1:1">
      <c r="A7666" s="3" t="s">
        <v>31252</v>
      </c>
    </row>
    <row r="7667" ht="15.75" spans="1:1">
      <c r="A7667" s="3" t="s">
        <v>31256</v>
      </c>
    </row>
    <row r="7668" ht="15.75" spans="1:1">
      <c r="A7668" s="3" t="s">
        <v>31260</v>
      </c>
    </row>
    <row r="7669" ht="15.75" spans="1:1">
      <c r="A7669" s="3" t="s">
        <v>31264</v>
      </c>
    </row>
    <row r="7670" ht="15.75" spans="1:1">
      <c r="A7670" s="3" t="s">
        <v>31268</v>
      </c>
    </row>
    <row r="7671" ht="15.75" spans="1:1">
      <c r="A7671" s="3" t="s">
        <v>31272</v>
      </c>
    </row>
    <row r="7672" ht="15.75" spans="1:1">
      <c r="A7672" s="3" t="s">
        <v>31276</v>
      </c>
    </row>
    <row r="7673" ht="15.75" spans="1:1">
      <c r="A7673" s="3" t="s">
        <v>31280</v>
      </c>
    </row>
    <row r="7674" ht="15.75" spans="1:1">
      <c r="A7674" s="3" t="s">
        <v>31284</v>
      </c>
    </row>
    <row r="7675" ht="15.75" spans="1:1">
      <c r="A7675" s="3" t="s">
        <v>31288</v>
      </c>
    </row>
    <row r="7676" ht="15.75" spans="1:1">
      <c r="A7676" s="3" t="s">
        <v>31292</v>
      </c>
    </row>
    <row r="7677" ht="15.75" spans="1:1">
      <c r="A7677" s="3" t="s">
        <v>31296</v>
      </c>
    </row>
    <row r="7678" ht="15.75" spans="1:1">
      <c r="A7678" s="3" t="s">
        <v>31300</v>
      </c>
    </row>
    <row r="7679" ht="15.75" spans="1:1">
      <c r="A7679" s="3" t="s">
        <v>31304</v>
      </c>
    </row>
    <row r="7680" ht="15.75" spans="1:1">
      <c r="A7680" s="3" t="s">
        <v>31308</v>
      </c>
    </row>
    <row r="7681" ht="15.75" spans="1:1">
      <c r="A7681" s="3" t="s">
        <v>31312</v>
      </c>
    </row>
    <row r="7682" ht="15.75" spans="1:1">
      <c r="A7682" s="3" t="s">
        <v>31316</v>
      </c>
    </row>
    <row r="7683" ht="15.75" spans="1:1">
      <c r="A7683" s="3" t="s">
        <v>31320</v>
      </c>
    </row>
    <row r="7684" ht="15.75" spans="1:1">
      <c r="A7684" s="3" t="s">
        <v>31324</v>
      </c>
    </row>
    <row r="7685" ht="15.75" spans="1:1">
      <c r="A7685" s="3" t="s">
        <v>31328</v>
      </c>
    </row>
    <row r="7686" ht="15.75" spans="1:1">
      <c r="A7686" s="3" t="s">
        <v>31332</v>
      </c>
    </row>
    <row r="7687" ht="15.75" spans="1:1">
      <c r="A7687" s="3" t="s">
        <v>31336</v>
      </c>
    </row>
    <row r="7688" ht="15.75" spans="1:1">
      <c r="A7688" s="3" t="s">
        <v>31340</v>
      </c>
    </row>
    <row r="7689" ht="15.75" spans="1:1">
      <c r="A7689" s="3" t="s">
        <v>31344</v>
      </c>
    </row>
    <row r="7690" ht="15.75" spans="1:1">
      <c r="A7690" s="3" t="s">
        <v>31348</v>
      </c>
    </row>
    <row r="7691" ht="15.75" spans="1:1">
      <c r="A7691" s="3" t="s">
        <v>31352</v>
      </c>
    </row>
    <row r="7692" ht="15.75" spans="1:1">
      <c r="A7692" s="3" t="s">
        <v>31356</v>
      </c>
    </row>
    <row r="7693" ht="15.75" spans="1:1">
      <c r="A7693" s="3" t="s">
        <v>31360</v>
      </c>
    </row>
    <row r="7694" ht="15.75" spans="1:1">
      <c r="A7694" s="3" t="s">
        <v>31364</v>
      </c>
    </row>
    <row r="7695" ht="15.75" spans="1:1">
      <c r="A7695" s="3" t="s">
        <v>31368</v>
      </c>
    </row>
    <row r="7696" ht="15.75" spans="1:1">
      <c r="A7696" s="3" t="s">
        <v>31372</v>
      </c>
    </row>
    <row r="7697" ht="15.75" spans="1:1">
      <c r="A7697" s="3" t="s">
        <v>31376</v>
      </c>
    </row>
    <row r="7698" ht="15.75" spans="1:1">
      <c r="A7698" s="3" t="s">
        <v>31380</v>
      </c>
    </row>
    <row r="7699" ht="15.75" spans="1:1">
      <c r="A7699" s="3" t="s">
        <v>31384</v>
      </c>
    </row>
    <row r="7700" ht="15.75" spans="1:1">
      <c r="A7700" s="3" t="s">
        <v>31388</v>
      </c>
    </row>
    <row r="7701" ht="15.75" spans="1:1">
      <c r="A7701" s="3" t="s">
        <v>31392</v>
      </c>
    </row>
    <row r="7702" ht="15.75" spans="1:1">
      <c r="A7702" s="3" t="s">
        <v>31396</v>
      </c>
    </row>
    <row r="7703" ht="15.75" spans="1:1">
      <c r="A7703" s="3" t="s">
        <v>31400</v>
      </c>
    </row>
    <row r="7704" ht="15.75" spans="1:1">
      <c r="A7704" s="3" t="s">
        <v>31404</v>
      </c>
    </row>
    <row r="7705" ht="15.75" spans="1:1">
      <c r="A7705" s="3" t="s">
        <v>31408</v>
      </c>
    </row>
    <row r="7706" ht="15.75" spans="1:1">
      <c r="A7706" s="3" t="s">
        <v>31412</v>
      </c>
    </row>
    <row r="7707" ht="15.75" spans="1:1">
      <c r="A7707" s="3" t="s">
        <v>31416</v>
      </c>
    </row>
    <row r="7708" ht="15.75" spans="1:1">
      <c r="A7708" s="3" t="s">
        <v>31420</v>
      </c>
    </row>
    <row r="7709" ht="15.75" spans="1:1">
      <c r="A7709" s="3" t="s">
        <v>31424</v>
      </c>
    </row>
    <row r="7710" ht="15.75" spans="1:1">
      <c r="A7710" s="3" t="s">
        <v>31428</v>
      </c>
    </row>
    <row r="7711" ht="15.75" spans="1:1">
      <c r="A7711" s="3" t="s">
        <v>31432</v>
      </c>
    </row>
    <row r="7712" ht="15.75" spans="1:1">
      <c r="A7712" s="3" t="s">
        <v>31436</v>
      </c>
    </row>
    <row r="7713" ht="15.75" spans="1:1">
      <c r="A7713" s="3" t="s">
        <v>31440</v>
      </c>
    </row>
    <row r="7714" ht="15.75" spans="1:1">
      <c r="A7714" s="3" t="s">
        <v>31444</v>
      </c>
    </row>
    <row r="7715" ht="15.75" spans="1:1">
      <c r="A7715" s="3" t="s">
        <v>31448</v>
      </c>
    </row>
    <row r="7716" ht="15.75" spans="1:1">
      <c r="A7716" s="3" t="s">
        <v>31452</v>
      </c>
    </row>
    <row r="7717" ht="15.75" spans="1:1">
      <c r="A7717" s="3" t="s">
        <v>31456</v>
      </c>
    </row>
    <row r="7718" ht="15.75" spans="1:1">
      <c r="A7718" s="3" t="s">
        <v>31460</v>
      </c>
    </row>
    <row r="7719" ht="15.75" spans="1:1">
      <c r="A7719" s="3" t="s">
        <v>31464</v>
      </c>
    </row>
    <row r="7720" ht="15.75" spans="1:1">
      <c r="A7720" s="3" t="s">
        <v>31468</v>
      </c>
    </row>
    <row r="7721" ht="15.75" spans="1:1">
      <c r="A7721" s="3" t="s">
        <v>31472</v>
      </c>
    </row>
    <row r="7722" ht="15.75" spans="1:1">
      <c r="A7722" s="3" t="s">
        <v>31476</v>
      </c>
    </row>
    <row r="7723" ht="15.75" spans="1:1">
      <c r="A7723" s="3" t="s">
        <v>31480</v>
      </c>
    </row>
    <row r="7724" ht="15.75" spans="1:1">
      <c r="A7724" s="3" t="s">
        <v>31484</v>
      </c>
    </row>
    <row r="7725" ht="15.75" spans="1:1">
      <c r="A7725" s="3" t="s">
        <v>31488</v>
      </c>
    </row>
    <row r="7726" ht="15.75" spans="1:1">
      <c r="A7726" s="3" t="s">
        <v>31492</v>
      </c>
    </row>
    <row r="7727" ht="15.75" spans="1:1">
      <c r="A7727" s="3" t="s">
        <v>31496</v>
      </c>
    </row>
    <row r="7728" ht="15.75" spans="1:1">
      <c r="A7728" s="3" t="s">
        <v>31500</v>
      </c>
    </row>
    <row r="7729" ht="15.75" spans="1:1">
      <c r="A7729" s="3" t="s">
        <v>31504</v>
      </c>
    </row>
    <row r="7730" ht="15.75" spans="1:1">
      <c r="A7730" s="3" t="s">
        <v>31508</v>
      </c>
    </row>
    <row r="7731" ht="15.75" spans="1:1">
      <c r="A7731" s="3" t="s">
        <v>31512</v>
      </c>
    </row>
    <row r="7732" ht="15.75" spans="1:1">
      <c r="A7732" s="3" t="s">
        <v>31516</v>
      </c>
    </row>
    <row r="7733" ht="15.75" spans="1:1">
      <c r="A7733" s="3" t="s">
        <v>31520</v>
      </c>
    </row>
    <row r="7734" ht="15.75" spans="1:1">
      <c r="A7734" s="3" t="s">
        <v>31524</v>
      </c>
    </row>
    <row r="7735" ht="15.75" spans="1:1">
      <c r="A7735" s="3" t="s">
        <v>31528</v>
      </c>
    </row>
    <row r="7736" ht="15.75" spans="1:1">
      <c r="A7736" s="3" t="s">
        <v>31532</v>
      </c>
    </row>
    <row r="7737" ht="15.75" spans="1:1">
      <c r="A7737" s="3" t="s">
        <v>31536</v>
      </c>
    </row>
    <row r="7738" ht="15.75" spans="1:1">
      <c r="A7738" s="3" t="s">
        <v>31540</v>
      </c>
    </row>
    <row r="7739" ht="15.75" spans="1:1">
      <c r="A7739" s="3" t="s">
        <v>31544</v>
      </c>
    </row>
    <row r="7740" ht="15.75" spans="1:1">
      <c r="A7740" s="3" t="s">
        <v>31548</v>
      </c>
    </row>
    <row r="7741" ht="15.75" spans="1:1">
      <c r="A7741" s="3" t="s">
        <v>31552</v>
      </c>
    </row>
    <row r="7742" ht="15.75" spans="1:1">
      <c r="A7742" s="3" t="s">
        <v>31556</v>
      </c>
    </row>
    <row r="7743" ht="15.75" spans="1:1">
      <c r="A7743" s="3" t="s">
        <v>31560</v>
      </c>
    </row>
    <row r="7744" ht="15.75" spans="1:1">
      <c r="A7744" s="3" t="s">
        <v>31564</v>
      </c>
    </row>
    <row r="7745" ht="15.75" spans="1:1">
      <c r="A7745" s="3" t="s">
        <v>31568</v>
      </c>
    </row>
    <row r="7746" ht="15.75" spans="1:1">
      <c r="A7746" s="3" t="s">
        <v>31572</v>
      </c>
    </row>
    <row r="7747" ht="15.75" spans="1:1">
      <c r="A7747" s="3" t="s">
        <v>31576</v>
      </c>
    </row>
    <row r="7748" ht="15.75" spans="1:1">
      <c r="A7748" s="3" t="s">
        <v>31580</v>
      </c>
    </row>
    <row r="7749" ht="15.75" spans="1:1">
      <c r="A7749" s="3" t="s">
        <v>31584</v>
      </c>
    </row>
    <row r="7750" ht="15.75" spans="1:1">
      <c r="A7750" s="3" t="s">
        <v>31588</v>
      </c>
    </row>
    <row r="7751" ht="15.75" spans="1:1">
      <c r="A7751" s="3" t="s">
        <v>31592</v>
      </c>
    </row>
    <row r="7752" ht="15.75" spans="1:1">
      <c r="A7752" s="3" t="s">
        <v>31596</v>
      </c>
    </row>
    <row r="7753" ht="15.75" spans="1:1">
      <c r="A7753" s="3" t="s">
        <v>31600</v>
      </c>
    </row>
    <row r="7754" ht="15.75" spans="1:1">
      <c r="A7754" s="3" t="s">
        <v>31604</v>
      </c>
    </row>
    <row r="7755" ht="15.75" spans="1:1">
      <c r="A7755" s="3" t="s">
        <v>31608</v>
      </c>
    </row>
    <row r="7756" ht="15.75" spans="1:1">
      <c r="A7756" s="3" t="s">
        <v>31612</v>
      </c>
    </row>
    <row r="7757" ht="15.75" spans="1:1">
      <c r="A7757" s="3" t="s">
        <v>31616</v>
      </c>
    </row>
    <row r="7758" ht="15.75" spans="1:1">
      <c r="A7758" s="3" t="s">
        <v>31620</v>
      </c>
    </row>
    <row r="7759" ht="15.75" spans="1:1">
      <c r="A7759" s="3" t="s">
        <v>31624</v>
      </c>
    </row>
    <row r="7760" ht="15.75" spans="1:1">
      <c r="A7760" s="3" t="s">
        <v>31628</v>
      </c>
    </row>
    <row r="7761" ht="15.75" spans="1:1">
      <c r="A7761" s="3" t="s">
        <v>31632</v>
      </c>
    </row>
    <row r="7762" ht="15.75" spans="1:1">
      <c r="A7762" s="3" t="s">
        <v>31636</v>
      </c>
    </row>
    <row r="7763" ht="15.75" spans="1:1">
      <c r="A7763" s="3" t="s">
        <v>31640</v>
      </c>
    </row>
    <row r="7764" ht="15.75" spans="1:1">
      <c r="A7764" s="3" t="s">
        <v>31644</v>
      </c>
    </row>
    <row r="7765" ht="15.75" spans="1:1">
      <c r="A7765" s="3" t="s">
        <v>31648</v>
      </c>
    </row>
    <row r="7766" ht="15.75" spans="1:1">
      <c r="A7766" s="3" t="s">
        <v>31652</v>
      </c>
    </row>
    <row r="7767" ht="15.75" spans="1:1">
      <c r="A7767" s="3" t="s">
        <v>31656</v>
      </c>
    </row>
    <row r="7768" ht="15.75" spans="1:1">
      <c r="A7768" s="3" t="s">
        <v>31660</v>
      </c>
    </row>
    <row r="7769" ht="15.75" spans="1:1">
      <c r="A7769" s="3" t="s">
        <v>31664</v>
      </c>
    </row>
    <row r="7770" ht="15.75" spans="1:1">
      <c r="A7770" s="3" t="s">
        <v>31668</v>
      </c>
    </row>
    <row r="7771" ht="15.75" spans="1:1">
      <c r="A7771" s="3" t="s">
        <v>31672</v>
      </c>
    </row>
    <row r="7772" ht="15.75" spans="1:1">
      <c r="A7772" s="3" t="s">
        <v>31676</v>
      </c>
    </row>
    <row r="7773" ht="15.75" spans="1:1">
      <c r="A7773" s="3" t="s">
        <v>31680</v>
      </c>
    </row>
    <row r="7774" ht="15.75" spans="1:1">
      <c r="A7774" s="3" t="s">
        <v>31684</v>
      </c>
    </row>
    <row r="7775" ht="15.75" spans="1:1">
      <c r="A7775" s="3" t="s">
        <v>31688</v>
      </c>
    </row>
    <row r="7776" ht="15.75" spans="1:1">
      <c r="A7776" s="3" t="s">
        <v>698</v>
      </c>
    </row>
    <row r="7777" ht="15.75" spans="1:1">
      <c r="A7777" s="3" t="s">
        <v>31692</v>
      </c>
    </row>
    <row r="7778" ht="15.75" spans="1:1">
      <c r="A7778" s="3" t="s">
        <v>31696</v>
      </c>
    </row>
    <row r="7779" ht="15.75" spans="1:1">
      <c r="A7779" s="3" t="s">
        <v>31700</v>
      </c>
    </row>
    <row r="7780" ht="15.75" spans="1:1">
      <c r="A7780" s="3" t="s">
        <v>31704</v>
      </c>
    </row>
    <row r="7781" ht="15.75" spans="1:1">
      <c r="A7781" s="3" t="s">
        <v>31708</v>
      </c>
    </row>
    <row r="7782" ht="15.75" spans="1:1">
      <c r="A7782" s="3" t="s">
        <v>31712</v>
      </c>
    </row>
    <row r="7783" ht="15.75" spans="1:1">
      <c r="A7783" s="3" t="s">
        <v>31716</v>
      </c>
    </row>
    <row r="7784" ht="15.75" spans="1:1">
      <c r="A7784" s="3" t="s">
        <v>31720</v>
      </c>
    </row>
    <row r="7785" ht="15.75" spans="1:1">
      <c r="A7785" s="3" t="s">
        <v>31724</v>
      </c>
    </row>
    <row r="7786" ht="15.75" spans="1:1">
      <c r="A7786" s="3" t="s">
        <v>31728</v>
      </c>
    </row>
    <row r="7787" ht="15.75" spans="1:1">
      <c r="A7787" s="3" t="s">
        <v>31732</v>
      </c>
    </row>
    <row r="7788" ht="15.75" spans="1:1">
      <c r="A7788" s="3" t="s">
        <v>31736</v>
      </c>
    </row>
    <row r="7789" ht="15.75" spans="1:1">
      <c r="A7789" s="3" t="s">
        <v>31740</v>
      </c>
    </row>
    <row r="7790" ht="15.75" spans="1:1">
      <c r="A7790" s="3" t="s">
        <v>31744</v>
      </c>
    </row>
    <row r="7791" ht="15.75" spans="1:1">
      <c r="A7791" s="3" t="s">
        <v>31748</v>
      </c>
    </row>
    <row r="7792" ht="15.75" spans="1:1">
      <c r="A7792" s="3" t="s">
        <v>31752</v>
      </c>
    </row>
    <row r="7793" ht="15.75" spans="1:1">
      <c r="A7793" s="3" t="s">
        <v>31756</v>
      </c>
    </row>
    <row r="7794" ht="15.75" spans="1:1">
      <c r="A7794" s="3" t="s">
        <v>31760</v>
      </c>
    </row>
    <row r="7795" ht="15.75" spans="1:1">
      <c r="A7795" s="3" t="s">
        <v>31764</v>
      </c>
    </row>
    <row r="7796" ht="15.75" spans="1:1">
      <c r="A7796" s="3" t="s">
        <v>31768</v>
      </c>
    </row>
    <row r="7797" ht="15.75" spans="1:1">
      <c r="A7797" s="3" t="s">
        <v>31772</v>
      </c>
    </row>
    <row r="7798" ht="15.75" spans="1:1">
      <c r="A7798" s="3" t="s">
        <v>31776</v>
      </c>
    </row>
    <row r="7799" ht="15.75" spans="1:1">
      <c r="A7799" s="3" t="s">
        <v>31780</v>
      </c>
    </row>
    <row r="7800" ht="15.75" spans="1:1">
      <c r="A7800" s="3" t="s">
        <v>31784</v>
      </c>
    </row>
    <row r="7801" ht="15.75" spans="1:1">
      <c r="A7801" s="3" t="s">
        <v>31788</v>
      </c>
    </row>
    <row r="7802" ht="15.75" spans="1:1">
      <c r="A7802" s="3" t="s">
        <v>31792</v>
      </c>
    </row>
    <row r="7803" ht="15.75" spans="1:1">
      <c r="A7803" s="3" t="s">
        <v>31796</v>
      </c>
    </row>
    <row r="7804" ht="15.75" spans="1:1">
      <c r="A7804" s="3" t="s">
        <v>31800</v>
      </c>
    </row>
    <row r="7805" ht="15.75" spans="1:1">
      <c r="A7805" s="3" t="s">
        <v>31804</v>
      </c>
    </row>
    <row r="7806" ht="15.75" spans="1:1">
      <c r="A7806" s="3" t="s">
        <v>31808</v>
      </c>
    </row>
    <row r="7807" ht="15.75" spans="1:1">
      <c r="A7807" s="3" t="s">
        <v>31812</v>
      </c>
    </row>
    <row r="7808" ht="15.75" spans="1:1">
      <c r="A7808" s="3" t="s">
        <v>31816</v>
      </c>
    </row>
    <row r="7809" ht="15.75" spans="1:1">
      <c r="A7809" s="3" t="s">
        <v>31820</v>
      </c>
    </row>
    <row r="7810" ht="15.75" spans="1:1">
      <c r="A7810" s="3" t="s">
        <v>31824</v>
      </c>
    </row>
    <row r="7811" ht="15.75" spans="1:1">
      <c r="A7811" s="3" t="s">
        <v>31828</v>
      </c>
    </row>
    <row r="7812" ht="15.75" spans="1:1">
      <c r="A7812" s="3" t="s">
        <v>31832</v>
      </c>
    </row>
    <row r="7813" ht="15.75" spans="1:1">
      <c r="A7813" s="3" t="s">
        <v>31836</v>
      </c>
    </row>
    <row r="7814" ht="15.75" spans="1:1">
      <c r="A7814" s="3" t="s">
        <v>31840</v>
      </c>
    </row>
    <row r="7815" ht="15.75" spans="1:1">
      <c r="A7815" s="3" t="s">
        <v>31844</v>
      </c>
    </row>
    <row r="7816" ht="15.75" spans="1:1">
      <c r="A7816" s="3" t="s">
        <v>31848</v>
      </c>
    </row>
    <row r="7817" ht="15.75" spans="1:1">
      <c r="A7817" s="3" t="s">
        <v>31852</v>
      </c>
    </row>
    <row r="7818" ht="15.75" spans="1:1">
      <c r="A7818" s="3" t="s">
        <v>31856</v>
      </c>
    </row>
    <row r="7819" ht="15.75" spans="1:1">
      <c r="A7819" s="3" t="s">
        <v>31860</v>
      </c>
    </row>
    <row r="7820" ht="15.75" spans="1:1">
      <c r="A7820" s="3" t="s">
        <v>31864</v>
      </c>
    </row>
    <row r="7821" ht="15.75" spans="1:1">
      <c r="A7821" s="3" t="s">
        <v>31868</v>
      </c>
    </row>
    <row r="7822" ht="15.75" spans="1:1">
      <c r="A7822" s="3" t="s">
        <v>31872</v>
      </c>
    </row>
    <row r="7823" ht="15.75" spans="1:1">
      <c r="A7823" s="3" t="s">
        <v>31876</v>
      </c>
    </row>
    <row r="7824" ht="15.75" spans="1:1">
      <c r="A7824" s="3" t="s">
        <v>31880</v>
      </c>
    </row>
    <row r="7825" ht="15.75" spans="1:1">
      <c r="A7825" s="3" t="s">
        <v>31884</v>
      </c>
    </row>
    <row r="7826" ht="15.75" spans="1:1">
      <c r="A7826" s="3" t="s">
        <v>31888</v>
      </c>
    </row>
    <row r="7827" ht="15.75" spans="1:1">
      <c r="A7827" s="3" t="s">
        <v>31892</v>
      </c>
    </row>
    <row r="7828" ht="15.75" spans="1:1">
      <c r="A7828" s="3" t="s">
        <v>31896</v>
      </c>
    </row>
    <row r="7829" ht="15.75" spans="1:1">
      <c r="A7829" s="3" t="s">
        <v>31900</v>
      </c>
    </row>
    <row r="7830" ht="15.75" spans="1:1">
      <c r="A7830" s="3" t="s">
        <v>31904</v>
      </c>
    </row>
    <row r="7831" ht="15.75" spans="1:1">
      <c r="A7831" s="3" t="s">
        <v>31908</v>
      </c>
    </row>
    <row r="7832" ht="15.75" spans="1:1">
      <c r="A7832" s="3" t="s">
        <v>31912</v>
      </c>
    </row>
    <row r="7833" ht="15.75" spans="1:1">
      <c r="A7833" s="3" t="s">
        <v>31916</v>
      </c>
    </row>
    <row r="7834" ht="15.75" spans="1:1">
      <c r="A7834" s="3" t="s">
        <v>31920</v>
      </c>
    </row>
    <row r="7835" ht="15.75" spans="1:1">
      <c r="A7835" s="3" t="s">
        <v>31924</v>
      </c>
    </row>
    <row r="7836" ht="15.75" spans="1:1">
      <c r="A7836" s="3" t="s">
        <v>31928</v>
      </c>
    </row>
    <row r="7837" ht="15.75" spans="1:1">
      <c r="A7837" s="3" t="s">
        <v>31932</v>
      </c>
    </row>
    <row r="7838" ht="15.75" spans="1:1">
      <c r="A7838" s="3" t="s">
        <v>31936</v>
      </c>
    </row>
    <row r="7839" ht="15.75" spans="1:1">
      <c r="A7839" s="3" t="s">
        <v>31940</v>
      </c>
    </row>
    <row r="7840" ht="15.75" spans="1:1">
      <c r="A7840" s="3" t="s">
        <v>31944</v>
      </c>
    </row>
    <row r="7841" ht="15.75" spans="1:1">
      <c r="A7841" s="3" t="s">
        <v>31948</v>
      </c>
    </row>
    <row r="7842" ht="15.75" spans="1:1">
      <c r="A7842" s="3" t="s">
        <v>31952</v>
      </c>
    </row>
    <row r="7843" ht="15.75" spans="1:1">
      <c r="A7843" s="3" t="s">
        <v>31956</v>
      </c>
    </row>
    <row r="7844" ht="15.75" spans="1:1">
      <c r="A7844" s="3" t="s">
        <v>31960</v>
      </c>
    </row>
    <row r="7845" ht="15.75" spans="1:1">
      <c r="A7845" s="3" t="s">
        <v>31964</v>
      </c>
    </row>
    <row r="7846" ht="15.75" spans="1:1">
      <c r="A7846" s="3" t="s">
        <v>31968</v>
      </c>
    </row>
    <row r="7847" ht="15.75" spans="1:1">
      <c r="A7847" s="3" t="s">
        <v>31972</v>
      </c>
    </row>
    <row r="7848" ht="15.75" spans="1:1">
      <c r="A7848" s="3" t="s">
        <v>31976</v>
      </c>
    </row>
    <row r="7849" ht="15.75" spans="1:1">
      <c r="A7849" s="3" t="s">
        <v>31980</v>
      </c>
    </row>
    <row r="7850" ht="15.75" spans="1:1">
      <c r="A7850" s="3" t="s">
        <v>31984</v>
      </c>
    </row>
    <row r="7851" ht="15.75" spans="1:1">
      <c r="A7851" s="3" t="s">
        <v>31988</v>
      </c>
    </row>
    <row r="7852" ht="15.75" spans="1:1">
      <c r="A7852" s="3" t="s">
        <v>31992</v>
      </c>
    </row>
    <row r="7853" ht="15.75" spans="1:1">
      <c r="A7853" s="3" t="s">
        <v>31996</v>
      </c>
    </row>
    <row r="7854" ht="15.75" spans="1:1">
      <c r="A7854" s="3" t="s">
        <v>32000</v>
      </c>
    </row>
    <row r="7855" ht="15.75" spans="1:1">
      <c r="A7855" s="3" t="s">
        <v>32004</v>
      </c>
    </row>
    <row r="7856" ht="15.75" spans="1:1">
      <c r="A7856" s="3" t="s">
        <v>32008</v>
      </c>
    </row>
    <row r="7857" ht="15.75" spans="1:1">
      <c r="A7857" s="3" t="s">
        <v>32012</v>
      </c>
    </row>
    <row r="7858" ht="15.75" spans="1:1">
      <c r="A7858" s="3" t="s">
        <v>32016</v>
      </c>
    </row>
    <row r="7859" ht="15.75" spans="1:1">
      <c r="A7859" s="3" t="s">
        <v>32020</v>
      </c>
    </row>
    <row r="7860" ht="15.75" spans="1:1">
      <c r="A7860" s="3" t="s">
        <v>32024</v>
      </c>
    </row>
    <row r="7861" ht="15.75" spans="1:1">
      <c r="A7861" s="3" t="s">
        <v>32028</v>
      </c>
    </row>
    <row r="7862" ht="15.75" spans="1:1">
      <c r="A7862" s="3" t="s">
        <v>32032</v>
      </c>
    </row>
    <row r="7863" ht="15.75" spans="1:1">
      <c r="A7863" s="3" t="s">
        <v>32036</v>
      </c>
    </row>
    <row r="7864" ht="15.75" spans="1:1">
      <c r="A7864" s="3" t="s">
        <v>32040</v>
      </c>
    </row>
    <row r="7865" ht="15.75" spans="1:1">
      <c r="A7865" s="3" t="s">
        <v>32044</v>
      </c>
    </row>
    <row r="7866" ht="15.75" spans="1:1">
      <c r="A7866" s="3" t="s">
        <v>32048</v>
      </c>
    </row>
    <row r="7867" ht="15.75" spans="1:1">
      <c r="A7867" s="3" t="s">
        <v>32052</v>
      </c>
    </row>
    <row r="7868" ht="15.75" spans="1:1">
      <c r="A7868" s="3" t="s">
        <v>32056</v>
      </c>
    </row>
    <row r="7869" ht="15.75" spans="1:1">
      <c r="A7869" s="3" t="s">
        <v>32060</v>
      </c>
    </row>
    <row r="7870" ht="15.75" spans="1:1">
      <c r="A7870" s="3" t="s">
        <v>32064</v>
      </c>
    </row>
    <row r="7871" ht="15.75" spans="1:1">
      <c r="A7871" s="3" t="s">
        <v>32068</v>
      </c>
    </row>
    <row r="7872" ht="15.75" spans="1:1">
      <c r="A7872" s="3" t="s">
        <v>32072</v>
      </c>
    </row>
    <row r="7873" ht="15.75" spans="1:1">
      <c r="A7873" s="3" t="s">
        <v>32076</v>
      </c>
    </row>
    <row r="7874" ht="15.75" spans="1:1">
      <c r="A7874" s="3" t="s">
        <v>32080</v>
      </c>
    </row>
    <row r="7875" ht="15.75" spans="1:1">
      <c r="A7875" s="3" t="s">
        <v>32084</v>
      </c>
    </row>
    <row r="7876" ht="15.75" spans="1:1">
      <c r="A7876" s="3" t="s">
        <v>32088</v>
      </c>
    </row>
    <row r="7877" ht="15.75" spans="1:1">
      <c r="A7877" s="3" t="s">
        <v>32092</v>
      </c>
    </row>
    <row r="7878" ht="15.75" spans="1:1">
      <c r="A7878" s="3" t="s">
        <v>32096</v>
      </c>
    </row>
    <row r="7879" ht="15.75" spans="1:1">
      <c r="A7879" s="3" t="s">
        <v>32100</v>
      </c>
    </row>
    <row r="7880" ht="15.75" spans="1:1">
      <c r="A7880" s="3" t="s">
        <v>32104</v>
      </c>
    </row>
    <row r="7881" ht="15.75" spans="1:1">
      <c r="A7881" s="3" t="s">
        <v>32108</v>
      </c>
    </row>
    <row r="7882" ht="15.75" spans="1:1">
      <c r="A7882" s="3" t="s">
        <v>32112</v>
      </c>
    </row>
    <row r="7883" ht="15.75" spans="1:1">
      <c r="A7883" s="3" t="s">
        <v>32116</v>
      </c>
    </row>
    <row r="7884" ht="15.75" spans="1:1">
      <c r="A7884" s="3" t="s">
        <v>32120</v>
      </c>
    </row>
    <row r="7885" ht="15.75" spans="1:1">
      <c r="A7885" s="3" t="s">
        <v>32124</v>
      </c>
    </row>
    <row r="7886" ht="15.75" spans="1:1">
      <c r="A7886" s="3" t="s">
        <v>32128</v>
      </c>
    </row>
    <row r="7887" ht="15.75" spans="1:1">
      <c r="A7887" s="3" t="s">
        <v>32132</v>
      </c>
    </row>
    <row r="7888" ht="15.75" spans="1:1">
      <c r="A7888" s="3" t="s">
        <v>32136</v>
      </c>
    </row>
    <row r="7889" ht="15.75" spans="1:1">
      <c r="A7889" s="3" t="s">
        <v>32140</v>
      </c>
    </row>
    <row r="7890" ht="15.75" spans="1:1">
      <c r="A7890" s="3" t="s">
        <v>32144</v>
      </c>
    </row>
    <row r="7891" ht="15.75" spans="1:1">
      <c r="A7891" s="3" t="s">
        <v>32148</v>
      </c>
    </row>
    <row r="7892" ht="15.75" spans="1:1">
      <c r="A7892" s="3" t="s">
        <v>32152</v>
      </c>
    </row>
    <row r="7893" ht="15.75" spans="1:1">
      <c r="A7893" s="3" t="s">
        <v>32156</v>
      </c>
    </row>
    <row r="7894" ht="15.75" spans="1:1">
      <c r="A7894" s="3" t="s">
        <v>32160</v>
      </c>
    </row>
    <row r="7895" ht="15.75" spans="1:1">
      <c r="A7895" s="3" t="s">
        <v>32164</v>
      </c>
    </row>
    <row r="7896" ht="15.75" spans="1:1">
      <c r="A7896" s="3" t="s">
        <v>32168</v>
      </c>
    </row>
    <row r="7897" ht="15.75" spans="1:1">
      <c r="A7897" s="3" t="s">
        <v>32172</v>
      </c>
    </row>
    <row r="7898" ht="15.75" spans="1:1">
      <c r="A7898" s="3" t="s">
        <v>32176</v>
      </c>
    </row>
    <row r="7899" ht="15.75" spans="1:1">
      <c r="A7899" s="3" t="s">
        <v>32180</v>
      </c>
    </row>
    <row r="7900" ht="15.75" spans="1:1">
      <c r="A7900" s="3" t="s">
        <v>32184</v>
      </c>
    </row>
    <row r="7901" ht="15.75" spans="1:1">
      <c r="A7901" s="3" t="s">
        <v>32188</v>
      </c>
    </row>
    <row r="7902" ht="15.75" spans="1:1">
      <c r="A7902" s="3" t="s">
        <v>32192</v>
      </c>
    </row>
    <row r="7903" ht="15.75" spans="1:1">
      <c r="A7903" s="3" t="s">
        <v>32196</v>
      </c>
    </row>
    <row r="7904" ht="15.75" spans="1:1">
      <c r="A7904" s="3" t="s">
        <v>32200</v>
      </c>
    </row>
    <row r="7905" ht="15.75" spans="1:1">
      <c r="A7905" s="3" t="s">
        <v>32204</v>
      </c>
    </row>
    <row r="7906" ht="15.75" spans="1:1">
      <c r="A7906" s="3" t="s">
        <v>32208</v>
      </c>
    </row>
    <row r="7907" ht="15.75" spans="1:1">
      <c r="A7907" s="3" t="s">
        <v>32212</v>
      </c>
    </row>
    <row r="7908" ht="15.75" spans="1:1">
      <c r="A7908" s="3" t="s">
        <v>32216</v>
      </c>
    </row>
    <row r="7909" ht="15.75" spans="1:1">
      <c r="A7909" s="3" t="s">
        <v>32220</v>
      </c>
    </row>
    <row r="7910" ht="15.75" spans="1:1">
      <c r="A7910" s="3" t="s">
        <v>32224</v>
      </c>
    </row>
    <row r="7911" ht="15.75" spans="1:1">
      <c r="A7911" s="3" t="s">
        <v>32228</v>
      </c>
    </row>
    <row r="7912" ht="15.75" spans="1:1">
      <c r="A7912" s="3" t="s">
        <v>32232</v>
      </c>
    </row>
    <row r="7913" ht="15.75" spans="1:1">
      <c r="A7913" s="3" t="s">
        <v>32236</v>
      </c>
    </row>
    <row r="7914" ht="15.75" spans="1:1">
      <c r="A7914" s="3" t="s">
        <v>32240</v>
      </c>
    </row>
    <row r="7915" ht="15.75" spans="1:1">
      <c r="A7915" s="3" t="s">
        <v>32244</v>
      </c>
    </row>
    <row r="7916" ht="15.75" spans="1:1">
      <c r="A7916" s="3" t="s">
        <v>32248</v>
      </c>
    </row>
    <row r="7917" ht="15.75" spans="1:1">
      <c r="A7917" s="3" t="s">
        <v>32252</v>
      </c>
    </row>
    <row r="7918" ht="15.75" spans="1:1">
      <c r="A7918" s="3" t="s">
        <v>32256</v>
      </c>
    </row>
    <row r="7919" ht="15.75" spans="1:1">
      <c r="A7919" s="3" t="s">
        <v>32260</v>
      </c>
    </row>
    <row r="7920" ht="15.75" spans="1:1">
      <c r="A7920" s="3" t="s">
        <v>32264</v>
      </c>
    </row>
    <row r="7921" ht="15.75" spans="1:1">
      <c r="A7921" s="3" t="s">
        <v>32268</v>
      </c>
    </row>
    <row r="7922" ht="15.75" spans="1:1">
      <c r="A7922" s="3" t="s">
        <v>32272</v>
      </c>
    </row>
    <row r="7923" ht="15.75" spans="1:1">
      <c r="A7923" s="3" t="s">
        <v>32276</v>
      </c>
    </row>
    <row r="7924" ht="15.75" spans="1:1">
      <c r="A7924" s="3" t="s">
        <v>32280</v>
      </c>
    </row>
    <row r="7925" ht="15.75" spans="1:1">
      <c r="A7925" s="3" t="s">
        <v>32284</v>
      </c>
    </row>
    <row r="7926" ht="15.75" spans="1:1">
      <c r="A7926" s="3" t="s">
        <v>32288</v>
      </c>
    </row>
    <row r="7927" ht="15.75" spans="1:1">
      <c r="A7927" s="3" t="s">
        <v>32292</v>
      </c>
    </row>
    <row r="7928" ht="15.75" spans="1:1">
      <c r="A7928" s="3" t="s">
        <v>32296</v>
      </c>
    </row>
    <row r="7929" ht="15.75" spans="1:1">
      <c r="A7929" s="3" t="s">
        <v>32300</v>
      </c>
    </row>
    <row r="7930" ht="15.75" spans="1:1">
      <c r="A7930" s="3" t="s">
        <v>32304</v>
      </c>
    </row>
    <row r="7931" ht="15.75" spans="1:1">
      <c r="A7931" s="3" t="s">
        <v>32308</v>
      </c>
    </row>
    <row r="7932" ht="15.75" spans="1:1">
      <c r="A7932" s="3" t="s">
        <v>32312</v>
      </c>
    </row>
    <row r="7933" ht="15.75" spans="1:1">
      <c r="A7933" s="3" t="s">
        <v>32316</v>
      </c>
    </row>
    <row r="7934" ht="15.75" spans="1:1">
      <c r="A7934" s="3" t="s">
        <v>32320</v>
      </c>
    </row>
    <row r="7935" ht="15.75" spans="1:1">
      <c r="A7935" s="3" t="s">
        <v>32324</v>
      </c>
    </row>
    <row r="7936" ht="15.75" spans="1:1">
      <c r="A7936" s="3" t="s">
        <v>32328</v>
      </c>
    </row>
    <row r="7937" ht="15.75" spans="1:1">
      <c r="A7937" s="3" t="s">
        <v>32332</v>
      </c>
    </row>
    <row r="7938" ht="15.75" spans="1:1">
      <c r="A7938" s="3" t="s">
        <v>32336</v>
      </c>
    </row>
    <row r="7939" ht="15.75" spans="1:1">
      <c r="A7939" s="3" t="s">
        <v>32340</v>
      </c>
    </row>
    <row r="7940" ht="15.75" spans="1:1">
      <c r="A7940" s="3" t="s">
        <v>32344</v>
      </c>
    </row>
    <row r="7941" ht="15.75" spans="1:1">
      <c r="A7941" s="3" t="s">
        <v>32348</v>
      </c>
    </row>
    <row r="7942" ht="15.75" spans="1:1">
      <c r="A7942" s="3" t="s">
        <v>32352</v>
      </c>
    </row>
    <row r="7943" ht="15.75" spans="1:1">
      <c r="A7943" s="3" t="s">
        <v>32356</v>
      </c>
    </row>
    <row r="7944" ht="15.75" spans="1:1">
      <c r="A7944" s="3" t="s">
        <v>32360</v>
      </c>
    </row>
    <row r="7945" ht="15.75" spans="1:1">
      <c r="A7945" s="3" t="s">
        <v>32364</v>
      </c>
    </row>
    <row r="7946" ht="15.75" spans="1:1">
      <c r="A7946" s="3" t="s">
        <v>32368</v>
      </c>
    </row>
    <row r="7947" ht="15.75" spans="1:1">
      <c r="A7947" s="3" t="s">
        <v>32372</v>
      </c>
    </row>
    <row r="7948" ht="15.75" spans="1:1">
      <c r="A7948" s="3" t="s">
        <v>32376</v>
      </c>
    </row>
    <row r="7949" ht="15.75" spans="1:1">
      <c r="A7949" s="3" t="s">
        <v>32380</v>
      </c>
    </row>
    <row r="7950" ht="15.75" spans="1:1">
      <c r="A7950" s="3" t="s">
        <v>32384</v>
      </c>
    </row>
    <row r="7951" ht="15.75" spans="1:1">
      <c r="A7951" s="3" t="s">
        <v>32388</v>
      </c>
    </row>
    <row r="7952" ht="15.75" spans="1:1">
      <c r="A7952" s="3" t="s">
        <v>32392</v>
      </c>
    </row>
    <row r="7953" ht="15.75" spans="1:1">
      <c r="A7953" s="3" t="s">
        <v>32396</v>
      </c>
    </row>
    <row r="7954" ht="15.75" spans="1:1">
      <c r="A7954" s="3" t="s">
        <v>32400</v>
      </c>
    </row>
    <row r="7955" ht="15.75" spans="1:1">
      <c r="A7955" s="3" t="s">
        <v>32404</v>
      </c>
    </row>
    <row r="7956" ht="15.75" spans="1:1">
      <c r="A7956" s="3" t="s">
        <v>32408</v>
      </c>
    </row>
    <row r="7957" ht="15.75" spans="1:1">
      <c r="A7957" s="3" t="s">
        <v>32412</v>
      </c>
    </row>
    <row r="7958" ht="15.75" spans="1:1">
      <c r="A7958" s="3" t="s">
        <v>32416</v>
      </c>
    </row>
    <row r="7959" ht="15.75" spans="1:1">
      <c r="A7959" s="3" t="s">
        <v>32420</v>
      </c>
    </row>
    <row r="7960" ht="15.75" spans="1:1">
      <c r="A7960" s="3" t="s">
        <v>32424</v>
      </c>
    </row>
    <row r="7961" ht="15.75" spans="1:1">
      <c r="A7961" s="3" t="s">
        <v>32428</v>
      </c>
    </row>
    <row r="7962" ht="15.75" spans="1:1">
      <c r="A7962" s="3" t="s">
        <v>366</v>
      </c>
    </row>
    <row r="7963" ht="15.75" spans="1:1">
      <c r="A7963" s="3" t="s">
        <v>32435</v>
      </c>
    </row>
    <row r="7964" ht="15.75" spans="1:1">
      <c r="A7964" s="3" t="s">
        <v>32439</v>
      </c>
    </row>
    <row r="7965" ht="15.75" spans="1:1">
      <c r="A7965" s="3" t="s">
        <v>32443</v>
      </c>
    </row>
    <row r="7966" ht="15.75" spans="1:1">
      <c r="A7966" s="3" t="s">
        <v>32447</v>
      </c>
    </row>
    <row r="7967" ht="15.75" spans="1:1">
      <c r="A7967" s="3" t="s">
        <v>32451</v>
      </c>
    </row>
    <row r="7968" ht="15.75" spans="1:1">
      <c r="A7968" s="3" t="s">
        <v>32455</v>
      </c>
    </row>
    <row r="7969" ht="15.75" spans="1:1">
      <c r="A7969" s="3" t="s">
        <v>32459</v>
      </c>
    </row>
    <row r="7970" ht="15.75" spans="1:1">
      <c r="A7970" s="3" t="s">
        <v>32463</v>
      </c>
    </row>
    <row r="7971" ht="15.75" spans="1:1">
      <c r="A7971" s="3" t="s">
        <v>32467</v>
      </c>
    </row>
    <row r="7972" ht="15.75" spans="1:1">
      <c r="A7972" s="3" t="s">
        <v>32471</v>
      </c>
    </row>
    <row r="7973" ht="15.75" spans="1:1">
      <c r="A7973" s="3" t="s">
        <v>32475</v>
      </c>
    </row>
    <row r="7974" ht="15.75" spans="1:1">
      <c r="A7974" s="3" t="s">
        <v>32479</v>
      </c>
    </row>
    <row r="7975" ht="15.75" spans="1:1">
      <c r="A7975" s="3" t="s">
        <v>32483</v>
      </c>
    </row>
    <row r="7976" ht="15.75" spans="1:1">
      <c r="A7976" s="3" t="s">
        <v>32487</v>
      </c>
    </row>
    <row r="7977" ht="15.75" spans="1:1">
      <c r="A7977" s="3" t="s">
        <v>32491</v>
      </c>
    </row>
    <row r="7978" ht="15.75" spans="1:1">
      <c r="A7978" s="3" t="s">
        <v>32495</v>
      </c>
    </row>
    <row r="7979" ht="15.75" spans="1:1">
      <c r="A7979" s="3" t="s">
        <v>32499</v>
      </c>
    </row>
    <row r="7980" ht="15.75" spans="1:1">
      <c r="A7980" s="3" t="s">
        <v>32503</v>
      </c>
    </row>
    <row r="7981" ht="15.75" spans="1:1">
      <c r="A7981" s="3" t="s">
        <v>32507</v>
      </c>
    </row>
    <row r="7982" ht="15.75" spans="1:1">
      <c r="A7982" s="3" t="s">
        <v>32511</v>
      </c>
    </row>
    <row r="7983" ht="15.75" spans="1:1">
      <c r="A7983" s="3" t="s">
        <v>32515</v>
      </c>
    </row>
    <row r="7984" ht="15.75" spans="1:1">
      <c r="A7984" s="3" t="s">
        <v>32519</v>
      </c>
    </row>
    <row r="7985" ht="15.75" spans="1:1">
      <c r="A7985" s="3" t="s">
        <v>32523</v>
      </c>
    </row>
    <row r="7986" ht="15.75" spans="1:1">
      <c r="A7986" s="3" t="s">
        <v>32527</v>
      </c>
    </row>
    <row r="7987" ht="15.75" spans="1:1">
      <c r="A7987" s="3" t="s">
        <v>32531</v>
      </c>
    </row>
    <row r="7988" ht="15.75" spans="1:1">
      <c r="A7988" s="3" t="s">
        <v>32535</v>
      </c>
    </row>
    <row r="7989" ht="15.75" spans="1:1">
      <c r="A7989" s="3" t="s">
        <v>32539</v>
      </c>
    </row>
    <row r="7990" ht="15.75" spans="1:1">
      <c r="A7990" s="3" t="s">
        <v>32543</v>
      </c>
    </row>
    <row r="7991" ht="15.75" spans="1:1">
      <c r="A7991" s="3" t="s">
        <v>32547</v>
      </c>
    </row>
    <row r="7992" ht="15.75" spans="1:1">
      <c r="A7992" s="3" t="s">
        <v>32551</v>
      </c>
    </row>
    <row r="7993" ht="15.75" spans="1:1">
      <c r="A7993" s="3" t="s">
        <v>32555</v>
      </c>
    </row>
    <row r="7994" ht="15.75" spans="1:1">
      <c r="A7994" s="3" t="s">
        <v>32559</v>
      </c>
    </row>
    <row r="7995" ht="15.75" spans="1:1">
      <c r="A7995" s="3" t="s">
        <v>32563</v>
      </c>
    </row>
    <row r="7996" ht="15.75" spans="1:1">
      <c r="A7996" s="3" t="s">
        <v>32567</v>
      </c>
    </row>
    <row r="7997" ht="15.75" spans="1:1">
      <c r="A7997" s="3" t="s">
        <v>32571</v>
      </c>
    </row>
    <row r="7998" ht="15.75" spans="1:1">
      <c r="A7998" s="3" t="s">
        <v>32575</v>
      </c>
    </row>
    <row r="7999" ht="15.75" spans="1:1">
      <c r="A7999" s="3" t="s">
        <v>32579</v>
      </c>
    </row>
    <row r="8000" ht="15.75" spans="1:1">
      <c r="A8000" s="3" t="s">
        <v>32583</v>
      </c>
    </row>
    <row r="8001" ht="15.75" spans="1:1">
      <c r="A8001" s="3" t="s">
        <v>32587</v>
      </c>
    </row>
    <row r="8002" ht="15.75" spans="1:1">
      <c r="A8002" s="3" t="s">
        <v>32591</v>
      </c>
    </row>
    <row r="8003" ht="15.75" spans="1:1">
      <c r="A8003" s="3" t="s">
        <v>32595</v>
      </c>
    </row>
    <row r="8004" ht="15.75" spans="1:1">
      <c r="A8004" s="3" t="s">
        <v>32599</v>
      </c>
    </row>
    <row r="8005" ht="15.75" spans="1:1">
      <c r="A8005" s="3" t="s">
        <v>32603</v>
      </c>
    </row>
    <row r="8006" ht="15.75" spans="1:1">
      <c r="A8006" s="3" t="s">
        <v>32607</v>
      </c>
    </row>
    <row r="8007" ht="15.75" spans="1:1">
      <c r="A8007" s="3" t="s">
        <v>32611</v>
      </c>
    </row>
    <row r="8008" ht="15.75" spans="1:1">
      <c r="A8008" s="3" t="s">
        <v>809</v>
      </c>
    </row>
    <row r="8009" ht="15.75" spans="1:1">
      <c r="A8009" s="3" t="s">
        <v>32615</v>
      </c>
    </row>
    <row r="8010" ht="15.75" spans="1:1">
      <c r="A8010" s="3" t="s">
        <v>32619</v>
      </c>
    </row>
    <row r="8011" ht="15.75" spans="1:1">
      <c r="A8011" s="3" t="s">
        <v>32623</v>
      </c>
    </row>
    <row r="8012" ht="15.75" spans="1:1">
      <c r="A8012" s="3" t="s">
        <v>32627</v>
      </c>
    </row>
    <row r="8013" ht="15.75" spans="1:1">
      <c r="A8013" s="3" t="s">
        <v>32631</v>
      </c>
    </row>
    <row r="8014" ht="15.75" spans="1:1">
      <c r="A8014" s="3" t="s">
        <v>32635</v>
      </c>
    </row>
    <row r="8015" ht="15.75" spans="1:1">
      <c r="A8015" s="3" t="s">
        <v>32639</v>
      </c>
    </row>
    <row r="8016" ht="15.75" spans="1:1">
      <c r="A8016" s="3" t="s">
        <v>32643</v>
      </c>
    </row>
    <row r="8017" ht="15.75" spans="1:1">
      <c r="A8017" s="3" t="s">
        <v>32647</v>
      </c>
    </row>
    <row r="8018" ht="15.75" spans="1:1">
      <c r="A8018" s="3" t="s">
        <v>32651</v>
      </c>
    </row>
    <row r="8019" ht="15.75" spans="1:1">
      <c r="A8019" s="3" t="s">
        <v>32655</v>
      </c>
    </row>
    <row r="8020" ht="15.75" spans="1:1">
      <c r="A8020" s="3" t="s">
        <v>32659</v>
      </c>
    </row>
    <row r="8021" ht="15.75" spans="1:1">
      <c r="A8021" s="3" t="s">
        <v>32663</v>
      </c>
    </row>
    <row r="8022" ht="15.75" spans="1:1">
      <c r="A8022" s="3" t="s">
        <v>32667</v>
      </c>
    </row>
    <row r="8023" ht="15.75" spans="1:1">
      <c r="A8023" s="3" t="s">
        <v>32671</v>
      </c>
    </row>
    <row r="8024" ht="15.75" spans="1:1">
      <c r="A8024" s="3" t="s">
        <v>32675</v>
      </c>
    </row>
    <row r="8025" ht="15.75" spans="1:1">
      <c r="A8025" s="3" t="s">
        <v>32679</v>
      </c>
    </row>
    <row r="8026" ht="15.75" spans="1:1">
      <c r="A8026" s="3" t="s">
        <v>32683</v>
      </c>
    </row>
    <row r="8027" ht="15.75" spans="1:1">
      <c r="A8027" s="3" t="s">
        <v>32687</v>
      </c>
    </row>
    <row r="8028" ht="15.75" spans="1:1">
      <c r="A8028" s="3" t="s">
        <v>32691</v>
      </c>
    </row>
    <row r="8029" ht="15.75" spans="1:1">
      <c r="A8029" s="3" t="s">
        <v>32695</v>
      </c>
    </row>
    <row r="8030" ht="15.75" spans="1:1">
      <c r="A8030" s="3" t="s">
        <v>32699</v>
      </c>
    </row>
    <row r="8031" ht="15.75" spans="1:1">
      <c r="A8031" s="3" t="s">
        <v>32703</v>
      </c>
    </row>
    <row r="8032" ht="15.75" spans="1:1">
      <c r="A8032" s="3" t="s">
        <v>32707</v>
      </c>
    </row>
    <row r="8033" ht="15.75" spans="1:1">
      <c r="A8033" s="3" t="s">
        <v>32711</v>
      </c>
    </row>
    <row r="8034" ht="15.75" spans="1:1">
      <c r="A8034" s="3" t="s">
        <v>32715</v>
      </c>
    </row>
    <row r="8035" ht="15.75" spans="1:1">
      <c r="A8035" s="3" t="s">
        <v>32719</v>
      </c>
    </row>
    <row r="8036" ht="15.75" spans="1:1">
      <c r="A8036" s="3" t="s">
        <v>32723</v>
      </c>
    </row>
    <row r="8037" ht="15.75" spans="1:1">
      <c r="A8037" s="3" t="s">
        <v>32727</v>
      </c>
    </row>
    <row r="8038" ht="15.75" spans="1:1">
      <c r="A8038" s="3" t="s">
        <v>32731</v>
      </c>
    </row>
    <row r="8039" ht="15.75" spans="1:1">
      <c r="A8039" s="3" t="s">
        <v>32735</v>
      </c>
    </row>
    <row r="8040" ht="15.75" spans="1:1">
      <c r="A8040" s="3" t="s">
        <v>32739</v>
      </c>
    </row>
    <row r="8041" ht="15.75" spans="1:1">
      <c r="A8041" s="3" t="s">
        <v>32743</v>
      </c>
    </row>
    <row r="8042" ht="15.75" spans="1:1">
      <c r="A8042" s="3" t="s">
        <v>32747</v>
      </c>
    </row>
    <row r="8043" ht="15.75" spans="1:1">
      <c r="A8043" s="3" t="s">
        <v>32751</v>
      </c>
    </row>
    <row r="8044" ht="15.75" spans="1:1">
      <c r="A8044" s="3" t="s">
        <v>32755</v>
      </c>
    </row>
    <row r="8045" ht="15.75" spans="1:1">
      <c r="A8045" s="3" t="s">
        <v>32759</v>
      </c>
    </row>
    <row r="8046" ht="15.75" spans="1:1">
      <c r="A8046" s="3" t="s">
        <v>32763</v>
      </c>
    </row>
    <row r="8047" ht="15.75" spans="1:1">
      <c r="A8047" s="3" t="s">
        <v>32767</v>
      </c>
    </row>
    <row r="8048" ht="15.75" spans="1:1">
      <c r="A8048" s="3" t="s">
        <v>419</v>
      </c>
    </row>
    <row r="8049" ht="15.75" spans="1:1">
      <c r="A8049" s="3" t="s">
        <v>32774</v>
      </c>
    </row>
    <row r="8050" ht="15.75" spans="1:1">
      <c r="A8050" s="3" t="s">
        <v>32778</v>
      </c>
    </row>
    <row r="8051" ht="15.75" spans="1:1">
      <c r="A8051" s="3" t="s">
        <v>32782</v>
      </c>
    </row>
    <row r="8052" ht="15.75" spans="1:1">
      <c r="A8052" s="3" t="s">
        <v>32786</v>
      </c>
    </row>
    <row r="8053" ht="15.75" spans="1:1">
      <c r="A8053" s="3" t="s">
        <v>32790</v>
      </c>
    </row>
    <row r="8054" ht="15.75" spans="1:1">
      <c r="A8054" s="3" t="s">
        <v>32794</v>
      </c>
    </row>
    <row r="8055" ht="15.75" spans="1:1">
      <c r="A8055" s="3" t="s">
        <v>32798</v>
      </c>
    </row>
    <row r="8056" ht="15.75" spans="1:1">
      <c r="A8056" s="3" t="s">
        <v>32802</v>
      </c>
    </row>
    <row r="8057" ht="15.75" spans="1:1">
      <c r="A8057" s="3" t="s">
        <v>32806</v>
      </c>
    </row>
    <row r="8058" ht="15.75" spans="1:1">
      <c r="A8058" s="3" t="s">
        <v>32810</v>
      </c>
    </row>
    <row r="8059" ht="15.75" spans="1:1">
      <c r="A8059" s="3" t="s">
        <v>32814</v>
      </c>
    </row>
    <row r="8060" ht="15.75" spans="1:1">
      <c r="A8060" s="3" t="s">
        <v>32818</v>
      </c>
    </row>
    <row r="8061" ht="15.75" spans="1:1">
      <c r="A8061" s="3" t="s">
        <v>32822</v>
      </c>
    </row>
    <row r="8062" ht="15.75" spans="1:1">
      <c r="A8062" s="3" t="s">
        <v>32826</v>
      </c>
    </row>
    <row r="8063" ht="15.75" spans="1:1">
      <c r="A8063" s="3" t="s">
        <v>32830</v>
      </c>
    </row>
    <row r="8064" ht="15.75" spans="1:1">
      <c r="A8064" s="3" t="s">
        <v>32834</v>
      </c>
    </row>
    <row r="8065" ht="15.75" spans="1:1">
      <c r="A8065" s="3" t="s">
        <v>32838</v>
      </c>
    </row>
    <row r="8066" ht="15.75" spans="1:1">
      <c r="A8066" s="3" t="s">
        <v>32842</v>
      </c>
    </row>
    <row r="8067" ht="15.75" spans="1:1">
      <c r="A8067" s="3" t="s">
        <v>32846</v>
      </c>
    </row>
    <row r="8068" ht="15.75" spans="1:1">
      <c r="A8068" s="3" t="s">
        <v>32850</v>
      </c>
    </row>
    <row r="8069" ht="15.75" spans="1:1">
      <c r="A8069" s="3" t="s">
        <v>32854</v>
      </c>
    </row>
    <row r="8070" ht="15.75" spans="1:1">
      <c r="A8070" s="3" t="s">
        <v>32858</v>
      </c>
    </row>
    <row r="8071" ht="15.75" spans="1:1">
      <c r="A8071" s="3" t="s">
        <v>32862</v>
      </c>
    </row>
    <row r="8072" ht="15.75" spans="1:1">
      <c r="A8072" s="3" t="s">
        <v>32866</v>
      </c>
    </row>
    <row r="8073" ht="15.75" spans="1:1">
      <c r="A8073" s="3" t="s">
        <v>32870</v>
      </c>
    </row>
    <row r="8074" ht="15.75" spans="1:1">
      <c r="A8074" s="3" t="s">
        <v>32874</v>
      </c>
    </row>
    <row r="8075" ht="15.75" spans="1:1">
      <c r="A8075" s="3" t="s">
        <v>32878</v>
      </c>
    </row>
    <row r="8076" ht="15.75" spans="1:1">
      <c r="A8076" s="3" t="s">
        <v>32882</v>
      </c>
    </row>
    <row r="8077" ht="15.75" spans="1:1">
      <c r="A8077" s="3" t="s">
        <v>32886</v>
      </c>
    </row>
    <row r="8078" ht="15.75" spans="1:1">
      <c r="A8078" s="3" t="s">
        <v>32890</v>
      </c>
    </row>
    <row r="8079" ht="15.75" spans="1:1">
      <c r="A8079" s="3" t="s">
        <v>32894</v>
      </c>
    </row>
    <row r="8080" ht="15.75" spans="1:1">
      <c r="A8080" s="3" t="s">
        <v>32898</v>
      </c>
    </row>
    <row r="8081" ht="15.75" spans="1:1">
      <c r="A8081" s="3" t="s">
        <v>32902</v>
      </c>
    </row>
    <row r="8082" ht="15.75" spans="1:1">
      <c r="A8082" s="3" t="s">
        <v>32906</v>
      </c>
    </row>
    <row r="8083" ht="15.75" spans="1:1">
      <c r="A8083" s="3" t="s">
        <v>32910</v>
      </c>
    </row>
    <row r="8084" ht="15.75" spans="1:1">
      <c r="A8084" s="3" t="s">
        <v>32914</v>
      </c>
    </row>
    <row r="8085" ht="15.75" spans="1:1">
      <c r="A8085" s="3" t="s">
        <v>32918</v>
      </c>
    </row>
    <row r="8086" ht="15.75" spans="1:1">
      <c r="A8086" s="3" t="s">
        <v>32922</v>
      </c>
    </row>
    <row r="8087" ht="15.75" spans="1:1">
      <c r="A8087" s="3" t="s">
        <v>32926</v>
      </c>
    </row>
    <row r="8088" ht="15.75" spans="1:1">
      <c r="A8088" s="3" t="s">
        <v>32930</v>
      </c>
    </row>
    <row r="8089" ht="15.75" spans="1:1">
      <c r="A8089" s="3" t="s">
        <v>32934</v>
      </c>
    </row>
    <row r="8090" ht="15.75" spans="1:1">
      <c r="A8090" s="3" t="s">
        <v>32938</v>
      </c>
    </row>
    <row r="8091" ht="15.75" spans="1:1">
      <c r="A8091" s="3" t="s">
        <v>32942</v>
      </c>
    </row>
    <row r="8092" ht="15.75" spans="1:1">
      <c r="A8092" s="3" t="s">
        <v>32946</v>
      </c>
    </row>
    <row r="8093" ht="15.75" spans="1:1">
      <c r="A8093" s="3" t="s">
        <v>32950</v>
      </c>
    </row>
    <row r="8094" ht="15.75" spans="1:1">
      <c r="A8094" s="3" t="s">
        <v>32954</v>
      </c>
    </row>
    <row r="8095" ht="15.75" spans="1:1">
      <c r="A8095" s="3" t="s">
        <v>32958</v>
      </c>
    </row>
    <row r="8096" ht="15.75" spans="1:1">
      <c r="A8096" s="3" t="s">
        <v>32962</v>
      </c>
    </row>
    <row r="8097" ht="15.75" spans="1:1">
      <c r="A8097" s="3" t="s">
        <v>32966</v>
      </c>
    </row>
    <row r="8098" ht="15.75" spans="1:1">
      <c r="A8098" s="3" t="s">
        <v>32970</v>
      </c>
    </row>
    <row r="8099" ht="15.75" spans="1:1">
      <c r="A8099" s="3" t="s">
        <v>32974</v>
      </c>
    </row>
    <row r="8100" ht="15.75" spans="1:1">
      <c r="A8100" s="3" t="s">
        <v>32978</v>
      </c>
    </row>
    <row r="8101" ht="15.75" spans="1:1">
      <c r="A8101" s="3" t="s">
        <v>32982</v>
      </c>
    </row>
    <row r="8102" ht="15.75" spans="1:1">
      <c r="A8102" s="3" t="s">
        <v>32986</v>
      </c>
    </row>
    <row r="8103" ht="15.75" spans="1:1">
      <c r="A8103" s="3" t="s">
        <v>32990</v>
      </c>
    </row>
    <row r="8104" ht="15.75" spans="1:1">
      <c r="A8104" s="3" t="s">
        <v>32994</v>
      </c>
    </row>
    <row r="8105" ht="15.75" spans="1:1">
      <c r="A8105" s="3" t="s">
        <v>32998</v>
      </c>
    </row>
    <row r="8106" ht="15.75" spans="1:1">
      <c r="A8106" s="3" t="s">
        <v>33002</v>
      </c>
    </row>
    <row r="8107" ht="15.75" spans="1:1">
      <c r="A8107" s="3" t="s">
        <v>33006</v>
      </c>
    </row>
    <row r="8108" ht="15.75" spans="1:1">
      <c r="A8108" s="3" t="s">
        <v>33010</v>
      </c>
    </row>
    <row r="8109" ht="15.75" spans="1:1">
      <c r="A8109" s="3" t="s">
        <v>33014</v>
      </c>
    </row>
    <row r="8110" ht="15.75" spans="1:1">
      <c r="A8110" s="3" t="s">
        <v>33018</v>
      </c>
    </row>
    <row r="8111" ht="15.75" spans="1:1">
      <c r="A8111" s="3" t="s">
        <v>33022</v>
      </c>
    </row>
    <row r="8112" ht="15.75" spans="1:1">
      <c r="A8112" s="3" t="s">
        <v>33026</v>
      </c>
    </row>
    <row r="8113" ht="15.75" spans="1:1">
      <c r="A8113" s="3" t="s">
        <v>33030</v>
      </c>
    </row>
    <row r="8114" ht="15.75" spans="1:1">
      <c r="A8114" s="3" t="s">
        <v>33034</v>
      </c>
    </row>
    <row r="8115" ht="15.75" spans="1:1">
      <c r="A8115" s="3" t="s">
        <v>33038</v>
      </c>
    </row>
    <row r="8116" ht="15.75" spans="1:1">
      <c r="A8116" s="3" t="s">
        <v>33042</v>
      </c>
    </row>
    <row r="8117" ht="15.75" spans="1:1">
      <c r="A8117" s="3" t="s">
        <v>33046</v>
      </c>
    </row>
    <row r="8118" ht="15.75" spans="1:1">
      <c r="A8118" s="3" t="s">
        <v>33050</v>
      </c>
    </row>
    <row r="8119" ht="15.75" spans="1:1">
      <c r="A8119" s="3" t="s">
        <v>33054</v>
      </c>
    </row>
    <row r="8120" ht="15.75" spans="1:1">
      <c r="A8120" s="3" t="s">
        <v>33058</v>
      </c>
    </row>
    <row r="8121" ht="15.75" spans="1:1">
      <c r="A8121" s="3" t="s">
        <v>33062</v>
      </c>
    </row>
    <row r="8122" ht="15.75" spans="1:1">
      <c r="A8122" s="3" t="s">
        <v>33066</v>
      </c>
    </row>
    <row r="8123" ht="15.75" spans="1:1">
      <c r="A8123" s="3" t="s">
        <v>33070</v>
      </c>
    </row>
    <row r="8124" ht="15.75" spans="1:1">
      <c r="A8124" s="3" t="s">
        <v>33074</v>
      </c>
    </row>
    <row r="8125" ht="15.75" spans="1:1">
      <c r="A8125" s="3" t="s">
        <v>33078</v>
      </c>
    </row>
    <row r="8126" ht="15.75" spans="1:1">
      <c r="A8126" s="3" t="s">
        <v>33082</v>
      </c>
    </row>
    <row r="8127" ht="15.75" spans="1:1">
      <c r="A8127" s="3" t="s">
        <v>33086</v>
      </c>
    </row>
    <row r="8128" ht="15.75" spans="1:1">
      <c r="A8128" s="3" t="s">
        <v>33090</v>
      </c>
    </row>
    <row r="8129" ht="15.75" spans="1:1">
      <c r="A8129" s="3" t="s">
        <v>33094</v>
      </c>
    </row>
    <row r="8130" ht="15.75" spans="1:1">
      <c r="A8130" s="3" t="s">
        <v>33098</v>
      </c>
    </row>
    <row r="8131" ht="15.75" spans="1:1">
      <c r="A8131" s="3" t="s">
        <v>33102</v>
      </c>
    </row>
    <row r="8132" ht="15.75" spans="1:1">
      <c r="A8132" s="3" t="s">
        <v>33106</v>
      </c>
    </row>
    <row r="8133" ht="15.75" spans="1:1">
      <c r="A8133" s="3" t="s">
        <v>33110</v>
      </c>
    </row>
    <row r="8134" ht="15.75" spans="1:1">
      <c r="A8134" s="3" t="s">
        <v>33114</v>
      </c>
    </row>
    <row r="8135" ht="15.75" spans="1:1">
      <c r="A8135" s="3" t="s">
        <v>33118</v>
      </c>
    </row>
    <row r="8136" ht="15.75" spans="1:1">
      <c r="A8136" s="3" t="s">
        <v>33122</v>
      </c>
    </row>
    <row r="8137" ht="15.75" spans="1:1">
      <c r="A8137" s="3" t="s">
        <v>33126</v>
      </c>
    </row>
    <row r="8138" ht="15.75" spans="1:1">
      <c r="A8138" s="3" t="s">
        <v>33130</v>
      </c>
    </row>
    <row r="8139" ht="15.75" spans="1:1">
      <c r="A8139" s="3" t="s">
        <v>33134</v>
      </c>
    </row>
    <row r="8140" ht="15.75" spans="1:1">
      <c r="A8140" s="3" t="s">
        <v>33138</v>
      </c>
    </row>
    <row r="8141" ht="15.75" spans="1:1">
      <c r="A8141" s="3" t="s">
        <v>33142</v>
      </c>
    </row>
    <row r="8142" ht="15.75" spans="1:1">
      <c r="A8142" s="3" t="s">
        <v>33146</v>
      </c>
    </row>
    <row r="8143" ht="15.75" spans="1:1">
      <c r="A8143" s="3" t="s">
        <v>33150</v>
      </c>
    </row>
    <row r="8144" ht="15.75" spans="1:1">
      <c r="A8144" s="3" t="s">
        <v>33154</v>
      </c>
    </row>
    <row r="8145" ht="15.75" spans="1:1">
      <c r="A8145" s="3" t="s">
        <v>33158</v>
      </c>
    </row>
    <row r="8146" ht="15.75" spans="1:1">
      <c r="A8146" s="3" t="s">
        <v>33162</v>
      </c>
    </row>
    <row r="8147" ht="15.75" spans="1:1">
      <c r="A8147" s="3" t="s">
        <v>33166</v>
      </c>
    </row>
    <row r="8148" ht="15.75" spans="1:1">
      <c r="A8148" s="3" t="s">
        <v>33170</v>
      </c>
    </row>
    <row r="8149" ht="15.75" spans="1:1">
      <c r="A8149" s="3" t="s">
        <v>33174</v>
      </c>
    </row>
    <row r="8150" ht="15.75" spans="1:1">
      <c r="A8150" s="3" t="s">
        <v>33178</v>
      </c>
    </row>
    <row r="8151" ht="15.75" spans="1:1">
      <c r="A8151" s="3" t="s">
        <v>33182</v>
      </c>
    </row>
    <row r="8152" ht="15.75" spans="1:1">
      <c r="A8152" s="3" t="s">
        <v>33186</v>
      </c>
    </row>
    <row r="8153" ht="15.75" spans="1:1">
      <c r="A8153" s="3" t="s">
        <v>33190</v>
      </c>
    </row>
    <row r="8154" ht="15.75" spans="1:1">
      <c r="A8154" s="3" t="s">
        <v>33194</v>
      </c>
    </row>
    <row r="8155" ht="15.75" spans="1:1">
      <c r="A8155" s="3" t="s">
        <v>33198</v>
      </c>
    </row>
    <row r="8156" ht="15.75" spans="1:1">
      <c r="A8156" s="3" t="s">
        <v>33202</v>
      </c>
    </row>
    <row r="8157" ht="15.75" spans="1:1">
      <c r="A8157" s="3" t="s">
        <v>33206</v>
      </c>
    </row>
    <row r="8158" ht="15.75" spans="1:1">
      <c r="A8158" s="3" t="s">
        <v>33210</v>
      </c>
    </row>
    <row r="8159" ht="15.75" spans="1:1">
      <c r="A8159" s="3" t="s">
        <v>33214</v>
      </c>
    </row>
    <row r="8160" ht="15.75" spans="1:1">
      <c r="A8160" s="3" t="s">
        <v>33218</v>
      </c>
    </row>
    <row r="8161" ht="15.75" spans="1:1">
      <c r="A8161" s="3" t="s">
        <v>33222</v>
      </c>
    </row>
    <row r="8162" ht="15.75" spans="1:1">
      <c r="A8162" s="3" t="s">
        <v>33226</v>
      </c>
    </row>
    <row r="8163" ht="15.75" spans="1:1">
      <c r="A8163" s="3" t="s">
        <v>33230</v>
      </c>
    </row>
    <row r="8164" ht="15.75" spans="1:1">
      <c r="A8164" s="3" t="s">
        <v>33234</v>
      </c>
    </row>
    <row r="8165" ht="15.75" spans="1:1">
      <c r="A8165" s="3" t="s">
        <v>33238</v>
      </c>
    </row>
    <row r="8166" ht="15.75" spans="1:1">
      <c r="A8166" s="3" t="s">
        <v>33242</v>
      </c>
    </row>
    <row r="8167" ht="15.75" spans="1:1">
      <c r="A8167" s="3" t="s">
        <v>33246</v>
      </c>
    </row>
    <row r="8168" ht="15.75" spans="1:1">
      <c r="A8168" s="3" t="s">
        <v>33250</v>
      </c>
    </row>
    <row r="8169" ht="15.75" spans="1:1">
      <c r="A8169" s="3" t="s">
        <v>33254</v>
      </c>
    </row>
    <row r="8170" ht="15.75" spans="1:1">
      <c r="A8170" s="3" t="s">
        <v>33258</v>
      </c>
    </row>
    <row r="8171" ht="15.75" spans="1:1">
      <c r="A8171" s="3" t="s">
        <v>33262</v>
      </c>
    </row>
    <row r="8172" ht="15.75" spans="1:1">
      <c r="A8172" s="3" t="s">
        <v>33266</v>
      </c>
    </row>
    <row r="8173" ht="15.75" spans="1:1">
      <c r="A8173" s="3" t="s">
        <v>33270</v>
      </c>
    </row>
    <row r="8174" ht="15.75" spans="1:1">
      <c r="A8174" s="3" t="s">
        <v>33274</v>
      </c>
    </row>
    <row r="8175" ht="15.75" spans="1:1">
      <c r="A8175" s="3" t="s">
        <v>33278</v>
      </c>
    </row>
    <row r="8176" ht="15.75" spans="1:1">
      <c r="A8176" s="3" t="s">
        <v>33282</v>
      </c>
    </row>
    <row r="8177" ht="15.75" spans="1:1">
      <c r="A8177" s="3" t="s">
        <v>33286</v>
      </c>
    </row>
    <row r="8178" ht="15.75" spans="1:1">
      <c r="A8178" s="3" t="s">
        <v>33290</v>
      </c>
    </row>
    <row r="8179" ht="15.75" spans="1:1">
      <c r="A8179" s="3" t="s">
        <v>33294</v>
      </c>
    </row>
    <row r="8180" ht="15.75" spans="1:1">
      <c r="A8180" s="3" t="s">
        <v>33298</v>
      </c>
    </row>
    <row r="8181" ht="15.75" spans="1:1">
      <c r="A8181" s="3" t="s">
        <v>33302</v>
      </c>
    </row>
    <row r="8182" ht="15.75" spans="1:1">
      <c r="A8182" s="3" t="s">
        <v>33306</v>
      </c>
    </row>
    <row r="8183" ht="15.75" spans="1:1">
      <c r="A8183" s="3" t="s">
        <v>33309</v>
      </c>
    </row>
    <row r="8184" ht="15.75" spans="1:1">
      <c r="A8184" s="3" t="s">
        <v>33313</v>
      </c>
    </row>
    <row r="8185" ht="15.75" spans="1:1">
      <c r="A8185" s="3" t="s">
        <v>33317</v>
      </c>
    </row>
    <row r="8186" ht="15.75" spans="1:1">
      <c r="A8186" s="3" t="s">
        <v>33321</v>
      </c>
    </row>
    <row r="8187" ht="15.75" spans="1:1">
      <c r="A8187" s="3" t="s">
        <v>33325</v>
      </c>
    </row>
    <row r="8188" ht="15.75" spans="1:1">
      <c r="A8188" s="3" t="s">
        <v>33329</v>
      </c>
    </row>
    <row r="8189" ht="15.75" spans="1:1">
      <c r="A8189" s="3" t="s">
        <v>33333</v>
      </c>
    </row>
    <row r="8190" ht="15.75" spans="1:1">
      <c r="A8190" s="3" t="s">
        <v>33337</v>
      </c>
    </row>
    <row r="8191" ht="15.75" spans="1:1">
      <c r="A8191" s="3" t="s">
        <v>33341</v>
      </c>
    </row>
    <row r="8192" ht="15.75" spans="1:1">
      <c r="A8192" s="3" t="s">
        <v>33345</v>
      </c>
    </row>
    <row r="8193" ht="15.75" spans="1:1">
      <c r="A8193" s="3" t="s">
        <v>33349</v>
      </c>
    </row>
    <row r="8194" ht="15.75" spans="1:1">
      <c r="A8194" s="3" t="s">
        <v>33353</v>
      </c>
    </row>
    <row r="8195" ht="15.75" spans="1:1">
      <c r="A8195" s="3" t="s">
        <v>33357</v>
      </c>
    </row>
    <row r="8196" ht="15.75" spans="1:1">
      <c r="A8196" s="3" t="s">
        <v>33361</v>
      </c>
    </row>
    <row r="8197" ht="15.75" spans="1:1">
      <c r="A8197" s="3" t="s">
        <v>33365</v>
      </c>
    </row>
    <row r="8198" ht="15.75" spans="1:1">
      <c r="A8198" s="3" t="s">
        <v>33369</v>
      </c>
    </row>
    <row r="8199" ht="15.75" spans="1:1">
      <c r="A8199" s="3" t="s">
        <v>33373</v>
      </c>
    </row>
    <row r="8200" ht="15.75" spans="1:1">
      <c r="A8200" s="3" t="s">
        <v>33377</v>
      </c>
    </row>
    <row r="8201" ht="15.75" spans="1:1">
      <c r="A8201" s="3" t="s">
        <v>33381</v>
      </c>
    </row>
    <row r="8202" ht="15.75" spans="1:1">
      <c r="A8202" s="3" t="s">
        <v>33385</v>
      </c>
    </row>
    <row r="8203" ht="15.75" spans="1:1">
      <c r="A8203" s="3" t="s">
        <v>33389</v>
      </c>
    </row>
    <row r="8204" ht="15.75" spans="1:1">
      <c r="A8204" s="3" t="s">
        <v>33393</v>
      </c>
    </row>
    <row r="8205" ht="15.75" spans="1:1">
      <c r="A8205" s="3" t="s">
        <v>33397</v>
      </c>
    </row>
    <row r="8206" ht="15.75" spans="1:1">
      <c r="A8206" s="3" t="s">
        <v>33401</v>
      </c>
    </row>
    <row r="8207" ht="15.75" spans="1:1">
      <c r="A8207" s="3" t="s">
        <v>33405</v>
      </c>
    </row>
    <row r="8208" ht="15.75" spans="1:1">
      <c r="A8208" s="3" t="s">
        <v>33409</v>
      </c>
    </row>
    <row r="8209" ht="15.75" spans="1:1">
      <c r="A8209" s="3" t="s">
        <v>33413</v>
      </c>
    </row>
    <row r="8210" ht="15.75" spans="1:1">
      <c r="A8210" s="3" t="s">
        <v>391</v>
      </c>
    </row>
    <row r="8211" ht="15.75" spans="1:1">
      <c r="A8211" s="3" t="s">
        <v>33420</v>
      </c>
    </row>
    <row r="8212" ht="15.75" spans="1:1">
      <c r="A8212" s="3" t="s">
        <v>33424</v>
      </c>
    </row>
    <row r="8213" ht="15.75" spans="1:1">
      <c r="A8213" s="3" t="s">
        <v>33428</v>
      </c>
    </row>
    <row r="8214" ht="15.75" spans="1:1">
      <c r="A8214" s="3" t="s">
        <v>33432</v>
      </c>
    </row>
    <row r="8215" ht="15.75" spans="1:1">
      <c r="A8215" s="3" t="s">
        <v>1127</v>
      </c>
    </row>
    <row r="8216" ht="15.75" spans="1:1">
      <c r="A8216" s="3" t="s">
        <v>33436</v>
      </c>
    </row>
    <row r="8217" ht="15.75" spans="1:1">
      <c r="A8217" s="3" t="s">
        <v>33440</v>
      </c>
    </row>
    <row r="8218" ht="15.75" spans="1:1">
      <c r="A8218" s="3" t="s">
        <v>33444</v>
      </c>
    </row>
    <row r="8219" ht="15.75" spans="1:1">
      <c r="A8219" s="3" t="s">
        <v>33448</v>
      </c>
    </row>
    <row r="8220" ht="15.75" spans="1:1">
      <c r="A8220" s="3" t="s">
        <v>33452</v>
      </c>
    </row>
    <row r="8221" ht="15.75" spans="1:1">
      <c r="A8221" s="3" t="s">
        <v>33456</v>
      </c>
    </row>
    <row r="8222" ht="15.75" spans="1:1">
      <c r="A8222" s="3" t="s">
        <v>33460</v>
      </c>
    </row>
    <row r="8223" ht="15.75" spans="1:1">
      <c r="A8223" s="3" t="s">
        <v>33464</v>
      </c>
    </row>
    <row r="8224" ht="15.75" spans="1:1">
      <c r="A8224" s="3" t="s">
        <v>33468</v>
      </c>
    </row>
    <row r="8225" ht="15.75" spans="1:1">
      <c r="A8225" s="3" t="s">
        <v>33472</v>
      </c>
    </row>
    <row r="8226" ht="15.75" spans="1:1">
      <c r="A8226" s="3" t="s">
        <v>33476</v>
      </c>
    </row>
    <row r="8227" ht="15.75" spans="1:1">
      <c r="A8227" s="3" t="s">
        <v>33480</v>
      </c>
    </row>
    <row r="8228" ht="15.75" spans="1:1">
      <c r="A8228" s="3" t="s">
        <v>33484</v>
      </c>
    </row>
    <row r="8229" ht="15.75" spans="1:1">
      <c r="A8229" s="3" t="s">
        <v>33488</v>
      </c>
    </row>
    <row r="8230" ht="15.75" spans="1:1">
      <c r="A8230" s="3" t="s">
        <v>33492</v>
      </c>
    </row>
    <row r="8231" ht="15.75" spans="1:1">
      <c r="A8231" s="3" t="s">
        <v>33496</v>
      </c>
    </row>
    <row r="8232" ht="15.75" spans="1:1">
      <c r="A8232" s="3" t="s">
        <v>33500</v>
      </c>
    </row>
    <row r="8233" ht="15.75" spans="1:1">
      <c r="A8233" s="3" t="s">
        <v>33504</v>
      </c>
    </row>
    <row r="8234" ht="15.75" spans="1:1">
      <c r="A8234" s="3" t="s">
        <v>33508</v>
      </c>
    </row>
    <row r="8235" ht="15.75" spans="1:1">
      <c r="A8235" s="3" t="s">
        <v>33512</v>
      </c>
    </row>
    <row r="8236" ht="15.75" spans="1:1">
      <c r="A8236" s="3" t="s">
        <v>33516</v>
      </c>
    </row>
    <row r="8237" ht="15.75" spans="1:1">
      <c r="A8237" s="3" t="s">
        <v>33520</v>
      </c>
    </row>
    <row r="8238" ht="15.75" spans="1:1">
      <c r="A8238" s="3" t="s">
        <v>33524</v>
      </c>
    </row>
    <row r="8239" ht="15.75" spans="1:1">
      <c r="A8239" s="3" t="s">
        <v>33528</v>
      </c>
    </row>
    <row r="8240" ht="15.75" spans="1:1">
      <c r="A8240" s="3" t="s">
        <v>33532</v>
      </c>
    </row>
    <row r="8241" ht="15.75" spans="1:1">
      <c r="A8241" s="3" t="s">
        <v>33536</v>
      </c>
    </row>
    <row r="8242" ht="15.75" spans="1:1">
      <c r="A8242" s="3" t="s">
        <v>33540</v>
      </c>
    </row>
    <row r="8243" ht="15.75" spans="1:1">
      <c r="A8243" s="3" t="s">
        <v>33544</v>
      </c>
    </row>
    <row r="8244" ht="15.75" spans="1:1">
      <c r="A8244" s="3" t="s">
        <v>33548</v>
      </c>
    </row>
    <row r="8245" ht="15.75" spans="1:1">
      <c r="A8245" s="3" t="s">
        <v>33552</v>
      </c>
    </row>
    <row r="8246" ht="15.75" spans="1:1">
      <c r="A8246" s="3" t="s">
        <v>33556</v>
      </c>
    </row>
    <row r="8247" ht="15.75" spans="1:1">
      <c r="A8247" s="3" t="s">
        <v>33560</v>
      </c>
    </row>
    <row r="8248" ht="15.75" spans="1:1">
      <c r="A8248" s="3" t="s">
        <v>33564</v>
      </c>
    </row>
    <row r="8249" ht="15.75" spans="1:1">
      <c r="A8249" s="3" t="s">
        <v>33568</v>
      </c>
    </row>
    <row r="8250" ht="15.75" spans="1:1">
      <c r="A8250" s="3" t="s">
        <v>33572</v>
      </c>
    </row>
    <row r="8251" ht="15.75" spans="1:1">
      <c r="A8251" s="3" t="s">
        <v>33576</v>
      </c>
    </row>
    <row r="8252" ht="15.75" spans="1:1">
      <c r="A8252" s="3" t="s">
        <v>33580</v>
      </c>
    </row>
    <row r="8253" ht="15.75" spans="1:1">
      <c r="A8253" s="3" t="s">
        <v>33584</v>
      </c>
    </row>
    <row r="8254" ht="15.75" spans="1:1">
      <c r="A8254" s="3" t="s">
        <v>33588</v>
      </c>
    </row>
    <row r="8255" ht="15.75" spans="1:1">
      <c r="A8255" s="3" t="s">
        <v>33592</v>
      </c>
    </row>
    <row r="8256" ht="15.75" spans="1:1">
      <c r="A8256" s="3" t="s">
        <v>33596</v>
      </c>
    </row>
    <row r="8257" ht="15.75" spans="1:1">
      <c r="A8257" s="3" t="s">
        <v>33600</v>
      </c>
    </row>
    <row r="8258" ht="15.75" spans="1:1">
      <c r="A8258" s="3" t="s">
        <v>33604</v>
      </c>
    </row>
    <row r="8259" ht="15.75" spans="1:1">
      <c r="A8259" s="3" t="s">
        <v>33608</v>
      </c>
    </row>
    <row r="8260" ht="15.75" spans="1:1">
      <c r="A8260" s="3" t="s">
        <v>33612</v>
      </c>
    </row>
    <row r="8261" ht="15.75" spans="1:1">
      <c r="A8261" s="3" t="s">
        <v>33616</v>
      </c>
    </row>
    <row r="8262" ht="15.75" spans="1:1">
      <c r="A8262" s="3" t="s">
        <v>33620</v>
      </c>
    </row>
    <row r="8263" ht="15.75" spans="1:1">
      <c r="A8263" s="3" t="s">
        <v>33624</v>
      </c>
    </row>
    <row r="8264" ht="15.75" spans="1:1">
      <c r="A8264" s="3" t="s">
        <v>33628</v>
      </c>
    </row>
    <row r="8265" ht="15.75" spans="1:1">
      <c r="A8265" s="3" t="s">
        <v>33632</v>
      </c>
    </row>
    <row r="8266" ht="15.75" spans="1:1">
      <c r="A8266" s="3" t="s">
        <v>33636</v>
      </c>
    </row>
    <row r="8267" ht="15.75" spans="1:1">
      <c r="A8267" s="3" t="s">
        <v>33640</v>
      </c>
    </row>
    <row r="8268" ht="15.75" spans="1:1">
      <c r="A8268" s="3" t="s">
        <v>33644</v>
      </c>
    </row>
    <row r="8269" ht="15.75" spans="1:1">
      <c r="A8269" s="3" t="s">
        <v>33648</v>
      </c>
    </row>
    <row r="8270" ht="15.75" spans="1:1">
      <c r="A8270" s="3" t="s">
        <v>33652</v>
      </c>
    </row>
    <row r="8271" ht="15.75" spans="1:1">
      <c r="A8271" s="3" t="s">
        <v>33656</v>
      </c>
    </row>
    <row r="8272" ht="15.75" spans="1:1">
      <c r="A8272" s="3" t="s">
        <v>33660</v>
      </c>
    </row>
    <row r="8273" ht="15.75" spans="1:1">
      <c r="A8273" s="3" t="s">
        <v>33664</v>
      </c>
    </row>
    <row r="8274" ht="15.75" spans="1:1">
      <c r="A8274" s="3" t="s">
        <v>33668</v>
      </c>
    </row>
    <row r="8275" ht="15.75" spans="1:1">
      <c r="A8275" s="3" t="s">
        <v>33672</v>
      </c>
    </row>
    <row r="8276" ht="15.75" spans="1:1">
      <c r="A8276" s="3" t="s">
        <v>33676</v>
      </c>
    </row>
    <row r="8277" ht="15.75" spans="1:1">
      <c r="A8277" s="3" t="s">
        <v>33680</v>
      </c>
    </row>
    <row r="8278" ht="15.75" spans="1:1">
      <c r="A8278" s="3" t="s">
        <v>33684</v>
      </c>
    </row>
    <row r="8279" ht="15.75" spans="1:1">
      <c r="A8279" s="3" t="s">
        <v>33688</v>
      </c>
    </row>
    <row r="8280" ht="15.75" spans="1:1">
      <c r="A8280" s="3" t="s">
        <v>33692</v>
      </c>
    </row>
    <row r="8281" ht="15.75" spans="1:1">
      <c r="A8281" s="3" t="s">
        <v>33696</v>
      </c>
    </row>
    <row r="8282" ht="15.75" spans="1:1">
      <c r="A8282" s="3" t="s">
        <v>33700</v>
      </c>
    </row>
    <row r="8283" ht="15.75" spans="1:1">
      <c r="A8283" s="3" t="s">
        <v>33704</v>
      </c>
    </row>
    <row r="8284" ht="15.75" spans="1:1">
      <c r="A8284" s="3" t="s">
        <v>33708</v>
      </c>
    </row>
    <row r="8285" ht="15.75" spans="1:1">
      <c r="A8285" s="3" t="s">
        <v>33712</v>
      </c>
    </row>
    <row r="8286" ht="15.75" spans="1:1">
      <c r="A8286" s="3" t="s">
        <v>33716</v>
      </c>
    </row>
    <row r="8287" ht="15.75" spans="1:1">
      <c r="A8287" s="3" t="s">
        <v>33720</v>
      </c>
    </row>
    <row r="8288" ht="15.75" spans="1:1">
      <c r="A8288" s="3" t="s">
        <v>33724</v>
      </c>
    </row>
    <row r="8289" ht="15.75" spans="1:1">
      <c r="A8289" s="3" t="s">
        <v>33728</v>
      </c>
    </row>
    <row r="8290" ht="15.75" spans="1:1">
      <c r="A8290" s="3" t="s">
        <v>33732</v>
      </c>
    </row>
    <row r="8291" ht="15.75" spans="1:1">
      <c r="A8291" s="3" t="s">
        <v>33736</v>
      </c>
    </row>
    <row r="8292" ht="15.75" spans="1:1">
      <c r="A8292" s="3" t="s">
        <v>33740</v>
      </c>
    </row>
    <row r="8293" ht="15.75" spans="1:1">
      <c r="A8293" s="3" t="s">
        <v>33744</v>
      </c>
    </row>
    <row r="8294" ht="15.75" spans="1:1">
      <c r="A8294" s="3" t="s">
        <v>33748</v>
      </c>
    </row>
    <row r="8295" ht="15.75" spans="1:1">
      <c r="A8295" s="3" t="s">
        <v>33752</v>
      </c>
    </row>
    <row r="8296" ht="15.75" spans="1:1">
      <c r="A8296" s="3" t="s">
        <v>33756</v>
      </c>
    </row>
    <row r="8297" ht="15.75" spans="1:1">
      <c r="A8297" s="3" t="s">
        <v>33760</v>
      </c>
    </row>
    <row r="8298" ht="15.75" spans="1:1">
      <c r="A8298" s="3" t="s">
        <v>33764</v>
      </c>
    </row>
    <row r="8299" ht="15.75" spans="1:1">
      <c r="A8299" s="3" t="s">
        <v>33768</v>
      </c>
    </row>
    <row r="8300" ht="15.75" spans="1:1">
      <c r="A8300" s="3" t="s">
        <v>33772</v>
      </c>
    </row>
    <row r="8301" ht="15.75" spans="1:1">
      <c r="A8301" s="3" t="s">
        <v>33776</v>
      </c>
    </row>
    <row r="8302" ht="15.75" spans="1:1">
      <c r="A8302" s="3" t="s">
        <v>33780</v>
      </c>
    </row>
    <row r="8303" ht="15.75" spans="1:1">
      <c r="A8303" s="3" t="s">
        <v>33784</v>
      </c>
    </row>
    <row r="8304" ht="15.75" spans="1:1">
      <c r="A8304" s="3" t="s">
        <v>33788</v>
      </c>
    </row>
    <row r="8305" ht="15.75" spans="1:1">
      <c r="A8305" s="3" t="s">
        <v>33792</v>
      </c>
    </row>
    <row r="8306" ht="15.75" spans="1:1">
      <c r="A8306" s="3" t="s">
        <v>33796</v>
      </c>
    </row>
    <row r="8307" ht="15.75" spans="1:1">
      <c r="A8307" s="3" t="s">
        <v>33800</v>
      </c>
    </row>
    <row r="8308" ht="15.75" spans="1:1">
      <c r="A8308" s="3" t="s">
        <v>33804</v>
      </c>
    </row>
    <row r="8309" ht="15.75" spans="1:1">
      <c r="A8309" s="3" t="s">
        <v>33808</v>
      </c>
    </row>
    <row r="8310" ht="15.75" spans="1:1">
      <c r="A8310" s="3" t="s">
        <v>33812</v>
      </c>
    </row>
    <row r="8311" ht="15.75" spans="1:1">
      <c r="A8311" s="3" t="s">
        <v>33816</v>
      </c>
    </row>
    <row r="8312" ht="15.75" spans="1:1">
      <c r="A8312" s="3" t="s">
        <v>33820</v>
      </c>
    </row>
    <row r="8313" ht="15.75" spans="1:1">
      <c r="A8313" s="3" t="s">
        <v>33824</v>
      </c>
    </row>
    <row r="8314" ht="15.75" spans="1:1">
      <c r="A8314" s="3" t="s">
        <v>33828</v>
      </c>
    </row>
    <row r="8315" ht="15.75" spans="1:1">
      <c r="A8315" s="3" t="s">
        <v>33832</v>
      </c>
    </row>
    <row r="8316" ht="15.75" spans="1:1">
      <c r="A8316" s="3" t="s">
        <v>33836</v>
      </c>
    </row>
    <row r="8317" ht="15.75" spans="1:1">
      <c r="A8317" s="3" t="s">
        <v>33840</v>
      </c>
    </row>
    <row r="8318" ht="15.75" spans="1:1">
      <c r="A8318" s="3" t="s">
        <v>33844</v>
      </c>
    </row>
    <row r="8319" ht="15.75" spans="1:1">
      <c r="A8319" s="3" t="s">
        <v>33848</v>
      </c>
    </row>
    <row r="8320" ht="15.75" spans="1:1">
      <c r="A8320" s="3" t="s">
        <v>33852</v>
      </c>
    </row>
    <row r="8321" ht="15.75" spans="1:1">
      <c r="A8321" s="3" t="s">
        <v>33856</v>
      </c>
    </row>
    <row r="8322" ht="15.75" spans="1:1">
      <c r="A8322" s="3" t="s">
        <v>33860</v>
      </c>
    </row>
    <row r="8323" ht="15.75" spans="1:1">
      <c r="A8323" s="3" t="s">
        <v>33864</v>
      </c>
    </row>
    <row r="8324" ht="15.75" spans="1:1">
      <c r="A8324" s="3" t="s">
        <v>33868</v>
      </c>
    </row>
    <row r="8325" ht="15.75" spans="1:1">
      <c r="A8325" s="3" t="s">
        <v>33872</v>
      </c>
    </row>
    <row r="8326" ht="15.75" spans="1:1">
      <c r="A8326" s="3" t="s">
        <v>33876</v>
      </c>
    </row>
    <row r="8327" ht="15.75" spans="1:1">
      <c r="A8327" s="3" t="s">
        <v>33880</v>
      </c>
    </row>
    <row r="8328" ht="15.75" spans="1:1">
      <c r="A8328" s="3" t="s">
        <v>33884</v>
      </c>
    </row>
    <row r="8329" ht="15.75" spans="1:1">
      <c r="A8329" s="3" t="s">
        <v>1101</v>
      </c>
    </row>
    <row r="8330" ht="15.75" spans="1:1">
      <c r="A8330" s="3" t="s">
        <v>33888</v>
      </c>
    </row>
    <row r="8331" ht="15.75" spans="1:1">
      <c r="A8331" s="3" t="s">
        <v>33892</v>
      </c>
    </row>
    <row r="8332" ht="15.75" spans="1:1">
      <c r="A8332" s="3" t="s">
        <v>33896</v>
      </c>
    </row>
    <row r="8333" ht="15.75" spans="1:1">
      <c r="A8333" s="3" t="s">
        <v>33900</v>
      </c>
    </row>
    <row r="8334" ht="15.75" spans="1:1">
      <c r="A8334" s="3" t="s">
        <v>33904</v>
      </c>
    </row>
    <row r="8335" ht="15.75" spans="1:1">
      <c r="A8335" s="3" t="s">
        <v>33908</v>
      </c>
    </row>
    <row r="8336" ht="15.75" spans="1:1">
      <c r="A8336" s="3" t="s">
        <v>33912</v>
      </c>
    </row>
    <row r="8337" ht="15.75" spans="1:1">
      <c r="A8337" s="3" t="s">
        <v>33916</v>
      </c>
    </row>
    <row r="8338" ht="15.75" spans="1:1">
      <c r="A8338" s="3" t="s">
        <v>33920</v>
      </c>
    </row>
    <row r="8339" ht="15.75" spans="1:1">
      <c r="A8339" s="3" t="s">
        <v>33924</v>
      </c>
    </row>
    <row r="8340" ht="15.75" spans="1:1">
      <c r="A8340" s="3" t="s">
        <v>33927</v>
      </c>
    </row>
    <row r="8341" ht="15.75" spans="1:1">
      <c r="A8341" s="3" t="s">
        <v>33931</v>
      </c>
    </row>
    <row r="8342" ht="15.75" spans="1:1">
      <c r="A8342" s="3" t="s">
        <v>33935</v>
      </c>
    </row>
    <row r="8343" ht="15.75" spans="1:1">
      <c r="A8343" s="3" t="s">
        <v>777</v>
      </c>
    </row>
    <row r="8344" ht="15.75" spans="1:1">
      <c r="A8344" s="3" t="s">
        <v>33939</v>
      </c>
    </row>
    <row r="8345" ht="15.75" spans="1:1">
      <c r="A8345" s="3" t="s">
        <v>33943</v>
      </c>
    </row>
    <row r="8346" ht="15.75" spans="1:1">
      <c r="A8346" s="3" t="s">
        <v>33947</v>
      </c>
    </row>
    <row r="8347" ht="15.75" spans="1:1">
      <c r="A8347" s="3" t="s">
        <v>33951</v>
      </c>
    </row>
    <row r="8348" ht="15.75" spans="1:1">
      <c r="A8348" s="3" t="s">
        <v>33955</v>
      </c>
    </row>
    <row r="8349" ht="15.75" spans="1:1">
      <c r="A8349" s="3" t="s">
        <v>33959</v>
      </c>
    </row>
    <row r="8350" ht="15.75" spans="1:1">
      <c r="A8350" s="3" t="s">
        <v>33963</v>
      </c>
    </row>
    <row r="8351" ht="15.75" spans="1:1">
      <c r="A8351" s="3" t="s">
        <v>33967</v>
      </c>
    </row>
    <row r="8352" ht="15.75" spans="1:1">
      <c r="A8352" s="3" t="s">
        <v>33971</v>
      </c>
    </row>
    <row r="8353" ht="15.75" spans="1:1">
      <c r="A8353" s="3" t="s">
        <v>33975</v>
      </c>
    </row>
    <row r="8354" ht="15.75" spans="1:1">
      <c r="A8354" s="3" t="s">
        <v>33979</v>
      </c>
    </row>
    <row r="8355" ht="15.75" spans="1:1">
      <c r="A8355" s="3" t="s">
        <v>33983</v>
      </c>
    </row>
    <row r="8356" ht="15.75" spans="1:1">
      <c r="A8356" s="3" t="s">
        <v>33987</v>
      </c>
    </row>
    <row r="8357" ht="15.75" spans="1:1">
      <c r="A8357" s="3" t="s">
        <v>33991</v>
      </c>
    </row>
    <row r="8358" ht="15.75" spans="1:1">
      <c r="A8358" s="3" t="s">
        <v>33995</v>
      </c>
    </row>
    <row r="8359" ht="15.75" spans="1:1">
      <c r="A8359" s="3" t="s">
        <v>33999</v>
      </c>
    </row>
    <row r="8360" ht="15.75" spans="1:1">
      <c r="A8360" s="3" t="s">
        <v>34003</v>
      </c>
    </row>
    <row r="8361" ht="15.75" spans="1:1">
      <c r="A8361" s="3" t="s">
        <v>34007</v>
      </c>
    </row>
    <row r="8362" ht="15.75" spans="1:1">
      <c r="A8362" s="3" t="s">
        <v>34011</v>
      </c>
    </row>
    <row r="8363" ht="15.75" spans="1:1">
      <c r="A8363" s="3" t="s">
        <v>34015</v>
      </c>
    </row>
    <row r="8364" ht="15.75" spans="1:1">
      <c r="A8364" s="3" t="s">
        <v>34019</v>
      </c>
    </row>
    <row r="8365" ht="15.75" spans="1:1">
      <c r="A8365" s="3" t="s">
        <v>34023</v>
      </c>
    </row>
    <row r="8366" ht="15.75" spans="1:1">
      <c r="A8366" s="3" t="s">
        <v>34027</v>
      </c>
    </row>
    <row r="8367" ht="15.75" spans="1:1">
      <c r="A8367" s="3" t="s">
        <v>34031</v>
      </c>
    </row>
    <row r="8368" ht="15.75" spans="1:1">
      <c r="A8368" s="3" t="s">
        <v>34035</v>
      </c>
    </row>
    <row r="8369" ht="15.75" spans="1:1">
      <c r="A8369" s="3" t="s">
        <v>34039</v>
      </c>
    </row>
    <row r="8370" ht="15.75" spans="1:1">
      <c r="A8370" s="3" t="s">
        <v>34043</v>
      </c>
    </row>
    <row r="8371" ht="15.75" spans="1:1">
      <c r="A8371" s="3" t="s">
        <v>34047</v>
      </c>
    </row>
    <row r="8372" ht="15.75" spans="1:1">
      <c r="A8372" s="3" t="s">
        <v>34051</v>
      </c>
    </row>
    <row r="8373" ht="15.75" spans="1:1">
      <c r="A8373" s="3" t="s">
        <v>34055</v>
      </c>
    </row>
    <row r="8374" ht="15.75" spans="1:1">
      <c r="A8374" s="3" t="s">
        <v>34059</v>
      </c>
    </row>
    <row r="8375" ht="15.75" spans="1:1">
      <c r="A8375" s="3" t="s">
        <v>34063</v>
      </c>
    </row>
    <row r="8376" ht="15.75" spans="1:1">
      <c r="A8376" s="3" t="s">
        <v>34067</v>
      </c>
    </row>
    <row r="8377" ht="15.75" spans="1:1">
      <c r="A8377" s="3" t="s">
        <v>34071</v>
      </c>
    </row>
    <row r="8378" ht="15.75" spans="1:1">
      <c r="A8378" s="3" t="s">
        <v>34075</v>
      </c>
    </row>
    <row r="8379" ht="15.75" spans="1:1">
      <c r="A8379" s="3" t="s">
        <v>34079</v>
      </c>
    </row>
    <row r="8380" ht="15.75" spans="1:1">
      <c r="A8380" s="3" t="s">
        <v>34083</v>
      </c>
    </row>
    <row r="8381" ht="15.75" spans="1:1">
      <c r="A8381" s="3" t="s">
        <v>34087</v>
      </c>
    </row>
    <row r="8382" ht="15.75" spans="1:1">
      <c r="A8382" s="3" t="s">
        <v>34091</v>
      </c>
    </row>
    <row r="8383" ht="15.75" spans="1:1">
      <c r="A8383" s="3" t="s">
        <v>34095</v>
      </c>
    </row>
    <row r="8384" ht="15.75" spans="1:1">
      <c r="A8384" s="3" t="s">
        <v>34099</v>
      </c>
    </row>
    <row r="8385" ht="15.75" spans="1:1">
      <c r="A8385" s="3" t="s">
        <v>34103</v>
      </c>
    </row>
    <row r="8386" ht="15.75" spans="1:1">
      <c r="A8386" s="3" t="s">
        <v>34107</v>
      </c>
    </row>
    <row r="8387" ht="15.75" spans="1:1">
      <c r="A8387" s="3" t="s">
        <v>34111</v>
      </c>
    </row>
    <row r="8388" ht="15.75" spans="1:1">
      <c r="A8388" s="3" t="s">
        <v>34115</v>
      </c>
    </row>
    <row r="8389" ht="15.75" spans="1:1">
      <c r="A8389" s="3" t="s">
        <v>34119</v>
      </c>
    </row>
    <row r="8390" ht="15.75" spans="1:1">
      <c r="A8390" s="3" t="s">
        <v>34123</v>
      </c>
    </row>
    <row r="8391" ht="15.75" spans="1:1">
      <c r="A8391" s="3" t="s">
        <v>34127</v>
      </c>
    </row>
    <row r="8392" ht="15.75" spans="1:1">
      <c r="A8392" s="3" t="s">
        <v>34131</v>
      </c>
    </row>
    <row r="8393" ht="15.75" spans="1:1">
      <c r="A8393" s="3" t="s">
        <v>34135</v>
      </c>
    </row>
    <row r="8394" ht="15.75" spans="1:1">
      <c r="A8394" s="3" t="s">
        <v>34139</v>
      </c>
    </row>
    <row r="8395" ht="15.75" spans="1:1">
      <c r="A8395" s="3" t="s">
        <v>34143</v>
      </c>
    </row>
    <row r="8396" ht="15.75" spans="1:1">
      <c r="A8396" s="3" t="s">
        <v>34147</v>
      </c>
    </row>
    <row r="8397" ht="15.75" spans="1:1">
      <c r="A8397" s="3" t="s">
        <v>34151</v>
      </c>
    </row>
    <row r="8398" ht="15.75" spans="1:1">
      <c r="A8398" s="3" t="s">
        <v>34155</v>
      </c>
    </row>
    <row r="8399" ht="15.75" spans="1:1">
      <c r="A8399" s="3" t="s">
        <v>34159</v>
      </c>
    </row>
    <row r="8400" ht="15.75" spans="1:1">
      <c r="A8400" s="3" t="s">
        <v>34163</v>
      </c>
    </row>
    <row r="8401" ht="15.75" spans="1:1">
      <c r="A8401" s="3" t="s">
        <v>34167</v>
      </c>
    </row>
    <row r="8402" ht="15.75" spans="1:1">
      <c r="A8402" s="3" t="s">
        <v>34171</v>
      </c>
    </row>
    <row r="8403" ht="15.75" spans="1:1">
      <c r="A8403" s="3" t="s">
        <v>34175</v>
      </c>
    </row>
    <row r="8404" ht="15.75" spans="1:1">
      <c r="A8404" s="3" t="s">
        <v>34179</v>
      </c>
    </row>
    <row r="8405" ht="15.75" spans="1:1">
      <c r="A8405" s="3" t="s">
        <v>34183</v>
      </c>
    </row>
    <row r="8406" ht="15.75" spans="1:1">
      <c r="A8406" s="3" t="s">
        <v>34187</v>
      </c>
    </row>
    <row r="8407" ht="15.75" spans="1:1">
      <c r="A8407" s="3" t="s">
        <v>34191</v>
      </c>
    </row>
    <row r="8408" ht="15.75" spans="1:1">
      <c r="A8408" s="3" t="s">
        <v>34195</v>
      </c>
    </row>
    <row r="8409" ht="15.75" spans="1:1">
      <c r="A8409" s="3" t="s">
        <v>34199</v>
      </c>
    </row>
    <row r="8410" ht="15.75" spans="1:1">
      <c r="A8410" s="3" t="s">
        <v>34203</v>
      </c>
    </row>
    <row r="8411" ht="15.75" spans="1:1">
      <c r="A8411" s="3" t="s">
        <v>34207</v>
      </c>
    </row>
    <row r="8412" ht="15.75" spans="1:1">
      <c r="A8412" s="3" t="s">
        <v>34211</v>
      </c>
    </row>
    <row r="8413" ht="15.75" spans="1:1">
      <c r="A8413" s="3" t="s">
        <v>34215</v>
      </c>
    </row>
    <row r="8414" ht="15.75" spans="1:1">
      <c r="A8414" s="3" t="s">
        <v>34219</v>
      </c>
    </row>
    <row r="8415" ht="15.75" spans="1:1">
      <c r="A8415" s="3" t="s">
        <v>34223</v>
      </c>
    </row>
    <row r="8416" ht="15.75" spans="1:1">
      <c r="A8416" s="3" t="s">
        <v>34227</v>
      </c>
    </row>
    <row r="8417" ht="15.75" spans="1:1">
      <c r="A8417" s="3" t="s">
        <v>34231</v>
      </c>
    </row>
    <row r="8418" ht="15.75" spans="1:1">
      <c r="A8418" s="3" t="s">
        <v>34235</v>
      </c>
    </row>
    <row r="8419" ht="15.75" spans="1:1">
      <c r="A8419" s="3" t="s">
        <v>34239</v>
      </c>
    </row>
    <row r="8420" ht="15.75" spans="1:1">
      <c r="A8420" s="3" t="s">
        <v>34243</v>
      </c>
    </row>
    <row r="8421" ht="15.75" spans="1:1">
      <c r="A8421" s="3" t="s">
        <v>34247</v>
      </c>
    </row>
    <row r="8422" ht="15.75" spans="1:1">
      <c r="A8422" s="3" t="s">
        <v>34251</v>
      </c>
    </row>
    <row r="8423" ht="15.75" spans="1:1">
      <c r="A8423" s="3" t="s">
        <v>34255</v>
      </c>
    </row>
    <row r="8424" ht="15.75" spans="1:1">
      <c r="A8424" s="3" t="s">
        <v>34259</v>
      </c>
    </row>
    <row r="8425" ht="15.75" spans="1:1">
      <c r="A8425" s="3" t="s">
        <v>34263</v>
      </c>
    </row>
    <row r="8426" ht="15.75" spans="1:1">
      <c r="A8426" s="3" t="s">
        <v>34267</v>
      </c>
    </row>
    <row r="8427" ht="15.75" spans="1:1">
      <c r="A8427" s="3" t="s">
        <v>34271</v>
      </c>
    </row>
    <row r="8428" ht="15.75" spans="1:1">
      <c r="A8428" s="3" t="s">
        <v>34275</v>
      </c>
    </row>
    <row r="8429" ht="15.75" spans="1:1">
      <c r="A8429" s="3" t="s">
        <v>34279</v>
      </c>
    </row>
    <row r="8430" ht="15.75" spans="1:1">
      <c r="A8430" s="3" t="s">
        <v>34283</v>
      </c>
    </row>
    <row r="8431" ht="15.75" spans="1:1">
      <c r="A8431" s="3" t="s">
        <v>34287</v>
      </c>
    </row>
    <row r="8432" ht="15.75" spans="1:1">
      <c r="A8432" s="3" t="s">
        <v>34291</v>
      </c>
    </row>
    <row r="8433" ht="15.75" spans="1:1">
      <c r="A8433" s="3" t="s">
        <v>34295</v>
      </c>
    </row>
    <row r="8434" ht="15.75" spans="1:1">
      <c r="A8434" s="3" t="s">
        <v>34299</v>
      </c>
    </row>
    <row r="8435" ht="15.75" spans="1:1">
      <c r="A8435" s="3" t="s">
        <v>34303</v>
      </c>
    </row>
    <row r="8436" ht="15.75" spans="1:1">
      <c r="A8436" s="3" t="s">
        <v>34307</v>
      </c>
    </row>
    <row r="8437" ht="15.75" spans="1:1">
      <c r="A8437" s="3" t="s">
        <v>34311</v>
      </c>
    </row>
    <row r="8438" ht="15.75" spans="1:1">
      <c r="A8438" s="3" t="s">
        <v>34315</v>
      </c>
    </row>
    <row r="8439" ht="15.75" spans="1:1">
      <c r="A8439" s="3" t="s">
        <v>34319</v>
      </c>
    </row>
    <row r="8440" ht="15.75" spans="1:1">
      <c r="A8440" s="3" t="s">
        <v>34323</v>
      </c>
    </row>
    <row r="8441" ht="15.75" spans="1:1">
      <c r="A8441" s="3" t="s">
        <v>34327</v>
      </c>
    </row>
    <row r="8442" ht="15.75" spans="1:1">
      <c r="A8442" s="3" t="s">
        <v>34331</v>
      </c>
    </row>
    <row r="8443" ht="15.75" spans="1:1">
      <c r="A8443" s="3" t="s">
        <v>34335</v>
      </c>
    </row>
    <row r="8444" ht="15.75" spans="1:1">
      <c r="A8444" s="3" t="s">
        <v>34339</v>
      </c>
    </row>
    <row r="8445" ht="15.75" spans="1:1">
      <c r="A8445" s="3" t="s">
        <v>34343</v>
      </c>
    </row>
    <row r="8446" ht="15.75" spans="1:1">
      <c r="A8446" s="3" t="s">
        <v>34347</v>
      </c>
    </row>
    <row r="8447" ht="15.75" spans="1:1">
      <c r="A8447" s="3" t="s">
        <v>34351</v>
      </c>
    </row>
    <row r="8448" ht="15.75" spans="1:1">
      <c r="A8448" s="3" t="s">
        <v>34355</v>
      </c>
    </row>
    <row r="8449" ht="15.75" spans="1:1">
      <c r="A8449" s="3" t="s">
        <v>34359</v>
      </c>
    </row>
    <row r="8450" ht="15.75" spans="1:1">
      <c r="A8450" s="3" t="s">
        <v>34363</v>
      </c>
    </row>
    <row r="8451" ht="15.75" spans="1:1">
      <c r="A8451" s="3" t="s">
        <v>395</v>
      </c>
    </row>
    <row r="8452" ht="15.75" spans="1:1">
      <c r="A8452" s="3" t="s">
        <v>34370</v>
      </c>
    </row>
    <row r="8453" ht="15.75" spans="1:1">
      <c r="A8453" s="3" t="s">
        <v>34374</v>
      </c>
    </row>
    <row r="8454" ht="15.75" spans="1:1">
      <c r="A8454" s="3" t="s">
        <v>34378</v>
      </c>
    </row>
    <row r="8455" ht="15.75" spans="1:1">
      <c r="A8455" s="3" t="s">
        <v>34382</v>
      </c>
    </row>
    <row r="8456" ht="15.75" spans="1:1">
      <c r="A8456" s="3" t="s">
        <v>34386</v>
      </c>
    </row>
    <row r="8457" ht="15.75" spans="1:1">
      <c r="A8457" s="3" t="s">
        <v>34390</v>
      </c>
    </row>
    <row r="8458" ht="15.75" spans="1:1">
      <c r="A8458" s="3" t="s">
        <v>34394</v>
      </c>
    </row>
    <row r="8459" ht="15.75" spans="1:1">
      <c r="A8459" s="3" t="s">
        <v>34398</v>
      </c>
    </row>
    <row r="8460" ht="15.75" spans="1:1">
      <c r="A8460" s="3" t="s">
        <v>34402</v>
      </c>
    </row>
    <row r="8461" ht="15.75" spans="1:1">
      <c r="A8461" s="3" t="s">
        <v>34406</v>
      </c>
    </row>
    <row r="8462" ht="15.75" spans="1:1">
      <c r="A8462" s="3" t="s">
        <v>34410</v>
      </c>
    </row>
    <row r="8463" ht="15.75" spans="1:1">
      <c r="A8463" s="3" t="s">
        <v>34414</v>
      </c>
    </row>
    <row r="8464" ht="15.75" spans="1:1">
      <c r="A8464" s="3" t="s">
        <v>34418</v>
      </c>
    </row>
    <row r="8465" ht="15.75" spans="1:1">
      <c r="A8465" s="3" t="s">
        <v>34422</v>
      </c>
    </row>
    <row r="8466" ht="15.75" spans="1:1">
      <c r="A8466" s="3" t="s">
        <v>34426</v>
      </c>
    </row>
    <row r="8467" ht="15.75" spans="1:1">
      <c r="A8467" s="3" t="s">
        <v>34430</v>
      </c>
    </row>
    <row r="8468" ht="15.75" spans="1:1">
      <c r="A8468" s="3" t="s">
        <v>34434</v>
      </c>
    </row>
    <row r="8469" ht="15.75" spans="1:1">
      <c r="A8469" s="3" t="s">
        <v>34438</v>
      </c>
    </row>
    <row r="8470" ht="15.75" spans="1:1">
      <c r="A8470" s="3" t="s">
        <v>34442</v>
      </c>
    </row>
    <row r="8471" ht="15.75" spans="1:1">
      <c r="A8471" s="3" t="s">
        <v>34446</v>
      </c>
    </row>
    <row r="8472" ht="15.75" spans="1:1">
      <c r="A8472" s="3" t="s">
        <v>34450</v>
      </c>
    </row>
    <row r="8473" ht="15.75" spans="1:1">
      <c r="A8473" s="3" t="s">
        <v>34454</v>
      </c>
    </row>
    <row r="8474" ht="15.75" spans="1:1">
      <c r="A8474" s="3" t="s">
        <v>34458</v>
      </c>
    </row>
    <row r="8475" ht="15.75" spans="1:1">
      <c r="A8475" s="3" t="s">
        <v>34462</v>
      </c>
    </row>
    <row r="8476" ht="15.75" spans="1:1">
      <c r="A8476" s="3" t="s">
        <v>34466</v>
      </c>
    </row>
    <row r="8477" ht="15.75" spans="1:1">
      <c r="A8477" s="3" t="s">
        <v>34470</v>
      </c>
    </row>
    <row r="8478" ht="15.75" spans="1:1">
      <c r="A8478" s="3" t="s">
        <v>34474</v>
      </c>
    </row>
    <row r="8479" ht="15.75" spans="1:1">
      <c r="A8479" s="3" t="s">
        <v>34478</v>
      </c>
    </row>
    <row r="8480" ht="15.75" spans="1:1">
      <c r="A8480" s="3" t="s">
        <v>34482</v>
      </c>
    </row>
    <row r="8481" ht="15.75" spans="1:1">
      <c r="A8481" s="3" t="s">
        <v>34486</v>
      </c>
    </row>
    <row r="8482" ht="15.75" spans="1:1">
      <c r="A8482" s="3" t="s">
        <v>34490</v>
      </c>
    </row>
    <row r="8483" ht="15.75" spans="1:1">
      <c r="A8483" s="3" t="s">
        <v>34494</v>
      </c>
    </row>
    <row r="8484" ht="15.75" spans="1:1">
      <c r="A8484" s="3" t="s">
        <v>34498</v>
      </c>
    </row>
    <row r="8485" ht="15.75" spans="1:1">
      <c r="A8485" s="3" t="s">
        <v>34502</v>
      </c>
    </row>
    <row r="8486" ht="15.75" spans="1:1">
      <c r="A8486" s="3" t="s">
        <v>34506</v>
      </c>
    </row>
    <row r="8487" ht="15.75" spans="1:1">
      <c r="A8487" s="3" t="s">
        <v>34510</v>
      </c>
    </row>
    <row r="8488" ht="15.75" spans="1:1">
      <c r="A8488" s="3" t="s">
        <v>34514</v>
      </c>
    </row>
    <row r="8489" ht="15.75" spans="1:1">
      <c r="A8489" s="3" t="s">
        <v>34518</v>
      </c>
    </row>
    <row r="8490" ht="15.75" spans="1:1">
      <c r="A8490" s="3" t="s">
        <v>34522</v>
      </c>
    </row>
    <row r="8491" ht="15.75" spans="1:1">
      <c r="A8491" s="3" t="s">
        <v>34526</v>
      </c>
    </row>
    <row r="8492" ht="15.75" spans="1:1">
      <c r="A8492" s="3" t="s">
        <v>34530</v>
      </c>
    </row>
    <row r="8493" ht="15.75" spans="1:1">
      <c r="A8493" s="3" t="s">
        <v>34534</v>
      </c>
    </row>
    <row r="8494" ht="15.75" spans="1:1">
      <c r="A8494" s="3" t="s">
        <v>34538</v>
      </c>
    </row>
    <row r="8495" ht="15.75" spans="1:1">
      <c r="A8495" s="3" t="s">
        <v>34542</v>
      </c>
    </row>
    <row r="8496" ht="15.75" spans="1:1">
      <c r="A8496" s="3" t="s">
        <v>34546</v>
      </c>
    </row>
    <row r="8497" ht="15.75" spans="1:1">
      <c r="A8497" s="3" t="s">
        <v>34550</v>
      </c>
    </row>
    <row r="8498" ht="15.75" spans="1:1">
      <c r="A8498" s="3" t="s">
        <v>34554</v>
      </c>
    </row>
    <row r="8499" ht="15.75" spans="1:1">
      <c r="A8499" s="3" t="s">
        <v>34558</v>
      </c>
    </row>
    <row r="8500" ht="15.75" spans="1:1">
      <c r="A8500" s="3" t="s">
        <v>34562</v>
      </c>
    </row>
    <row r="8501" ht="15.75" spans="1:1">
      <c r="A8501" s="3" t="s">
        <v>34566</v>
      </c>
    </row>
    <row r="8502" ht="15.75" spans="1:1">
      <c r="A8502" s="3" t="s">
        <v>34570</v>
      </c>
    </row>
    <row r="8503" ht="15.75" spans="1:1">
      <c r="A8503" s="3" t="s">
        <v>34574</v>
      </c>
    </row>
    <row r="8504" ht="15.75" spans="1:1">
      <c r="A8504" s="3" t="s">
        <v>34578</v>
      </c>
    </row>
    <row r="8505" ht="15.75" spans="1:1">
      <c r="A8505" s="3" t="s">
        <v>34582</v>
      </c>
    </row>
    <row r="8506" ht="15.75" spans="1:1">
      <c r="A8506" s="3" t="s">
        <v>34586</v>
      </c>
    </row>
    <row r="8507" ht="15.75" spans="1:1">
      <c r="A8507" s="3" t="s">
        <v>34590</v>
      </c>
    </row>
    <row r="8508" ht="15.75" spans="1:1">
      <c r="A8508" s="3" t="s">
        <v>34594</v>
      </c>
    </row>
    <row r="8509" ht="15.75" spans="1:1">
      <c r="A8509" s="3" t="s">
        <v>34598</v>
      </c>
    </row>
    <row r="8510" ht="15.75" spans="1:1">
      <c r="A8510" s="3" t="s">
        <v>34602</v>
      </c>
    </row>
    <row r="8511" ht="15.75" spans="1:1">
      <c r="A8511" s="3" t="s">
        <v>34606</v>
      </c>
    </row>
    <row r="8512" ht="15.75" spans="1:1">
      <c r="A8512" s="3" t="s">
        <v>34610</v>
      </c>
    </row>
    <row r="8513" ht="15.75" spans="1:1">
      <c r="A8513" s="3" t="s">
        <v>34614</v>
      </c>
    </row>
    <row r="8514" ht="15.75" spans="1:1">
      <c r="A8514" s="3" t="s">
        <v>34618</v>
      </c>
    </row>
    <row r="8515" ht="15.75" spans="1:1">
      <c r="A8515" s="3" t="s">
        <v>34622</v>
      </c>
    </row>
    <row r="8516" ht="15.75" spans="1:1">
      <c r="A8516" s="3" t="s">
        <v>34626</v>
      </c>
    </row>
    <row r="8517" ht="15.75" spans="1:1">
      <c r="A8517" s="3" t="s">
        <v>34630</v>
      </c>
    </row>
    <row r="8518" ht="15.75" spans="1:1">
      <c r="A8518" s="3" t="s">
        <v>34634</v>
      </c>
    </row>
    <row r="8519" ht="15.75" spans="1:1">
      <c r="A8519" s="3" t="s">
        <v>34638</v>
      </c>
    </row>
    <row r="8520" ht="15.75" spans="1:1">
      <c r="A8520" s="3" t="s">
        <v>34642</v>
      </c>
    </row>
    <row r="8521" ht="15.75" spans="1:1">
      <c r="A8521" s="3" t="s">
        <v>34646</v>
      </c>
    </row>
    <row r="8522" ht="15.75" spans="1:1">
      <c r="A8522" s="3" t="s">
        <v>34650</v>
      </c>
    </row>
    <row r="8523" ht="15.75" spans="1:1">
      <c r="A8523" s="3" t="s">
        <v>34654</v>
      </c>
    </row>
    <row r="8524" ht="15.75" spans="1:1">
      <c r="A8524" s="3" t="s">
        <v>34658</v>
      </c>
    </row>
    <row r="8525" ht="15.75" spans="1:1">
      <c r="A8525" s="3" t="s">
        <v>34662</v>
      </c>
    </row>
    <row r="8526" ht="15.75" spans="1:1">
      <c r="A8526" s="3" t="s">
        <v>34666</v>
      </c>
    </row>
    <row r="8527" ht="15.75" spans="1:1">
      <c r="A8527" s="3" t="s">
        <v>969</v>
      </c>
    </row>
    <row r="8528" ht="15.75" spans="1:1">
      <c r="A8528" s="3" t="s">
        <v>34670</v>
      </c>
    </row>
    <row r="8529" ht="15.75" spans="1:1">
      <c r="A8529" s="3" t="s">
        <v>34674</v>
      </c>
    </row>
    <row r="8530" ht="15.75" spans="1:1">
      <c r="A8530" s="3" t="s">
        <v>34678</v>
      </c>
    </row>
    <row r="8531" ht="15.75" spans="1:1">
      <c r="A8531" s="3" t="s">
        <v>34682</v>
      </c>
    </row>
    <row r="8532" ht="15.75" spans="1:1">
      <c r="A8532" s="3" t="s">
        <v>34686</v>
      </c>
    </row>
    <row r="8533" ht="15.75" spans="1:1">
      <c r="A8533" s="3" t="s">
        <v>34690</v>
      </c>
    </row>
    <row r="8534" ht="15.75" spans="1:1">
      <c r="A8534" s="3" t="s">
        <v>34694</v>
      </c>
    </row>
    <row r="8535" ht="15.75" spans="1:1">
      <c r="A8535" s="3" t="s">
        <v>34698</v>
      </c>
    </row>
    <row r="8536" ht="15.75" spans="1:1">
      <c r="A8536" s="3" t="s">
        <v>34702</v>
      </c>
    </row>
    <row r="8537" ht="15.75" spans="1:1">
      <c r="A8537" s="3" t="s">
        <v>1109</v>
      </c>
    </row>
    <row r="8538" ht="15.75" spans="1:1">
      <c r="A8538" s="3" t="s">
        <v>34706</v>
      </c>
    </row>
    <row r="8539" ht="15.75" spans="1:1">
      <c r="A8539" s="3" t="s">
        <v>34710</v>
      </c>
    </row>
    <row r="8540" ht="15.75" spans="1:1">
      <c r="A8540" s="3" t="s">
        <v>34714</v>
      </c>
    </row>
    <row r="8541" ht="15.75" spans="1:1">
      <c r="A8541" s="3" t="s">
        <v>34718</v>
      </c>
    </row>
    <row r="8542" ht="15.75" spans="1:1">
      <c r="A8542" s="3" t="s">
        <v>34722</v>
      </c>
    </row>
    <row r="8543" ht="15.75" spans="1:1">
      <c r="A8543" s="3" t="s">
        <v>34726</v>
      </c>
    </row>
    <row r="8544" ht="15.75" spans="1:1">
      <c r="A8544" s="3" t="s">
        <v>34730</v>
      </c>
    </row>
    <row r="8545" ht="15.75" spans="1:1">
      <c r="A8545" s="3" t="s">
        <v>34734</v>
      </c>
    </row>
    <row r="8546" ht="15.75" spans="1:1">
      <c r="A8546" s="3" t="s">
        <v>34738</v>
      </c>
    </row>
    <row r="8547" ht="15.75" spans="1:1">
      <c r="A8547" s="3" t="s">
        <v>34742</v>
      </c>
    </row>
    <row r="8548" ht="15.75" spans="1:1">
      <c r="A8548" s="3" t="s">
        <v>34746</v>
      </c>
    </row>
    <row r="8549" ht="15.75" spans="1:1">
      <c r="A8549" s="3" t="s">
        <v>34750</v>
      </c>
    </row>
    <row r="8550" ht="15.75" spans="1:1">
      <c r="A8550" s="3" t="s">
        <v>34754</v>
      </c>
    </row>
    <row r="8551" ht="15.75" spans="1:1">
      <c r="A8551" s="3" t="s">
        <v>34758</v>
      </c>
    </row>
    <row r="8552" ht="15.75" spans="1:1">
      <c r="A8552" s="3" t="s">
        <v>34762</v>
      </c>
    </row>
    <row r="8553" ht="15.75" spans="1:1">
      <c r="A8553" s="3" t="s">
        <v>34766</v>
      </c>
    </row>
    <row r="8554" ht="15.75" spans="1:1">
      <c r="A8554" s="3" t="s">
        <v>34770</v>
      </c>
    </row>
    <row r="8555" ht="15.75" spans="1:1">
      <c r="A8555" s="3" t="s">
        <v>34774</v>
      </c>
    </row>
    <row r="8556" ht="15.75" spans="1:1">
      <c r="A8556" s="3" t="s">
        <v>34778</v>
      </c>
    </row>
    <row r="8557" ht="15.75" spans="1:1">
      <c r="A8557" s="3" t="s">
        <v>34782</v>
      </c>
    </row>
    <row r="8558" ht="15.75" spans="1:1">
      <c r="A8558" s="3" t="s">
        <v>34786</v>
      </c>
    </row>
    <row r="8559" ht="15.75" spans="1:1">
      <c r="A8559" s="3" t="s">
        <v>34790</v>
      </c>
    </row>
    <row r="8560" ht="15.75" spans="1:1">
      <c r="A8560" s="3" t="s">
        <v>34794</v>
      </c>
    </row>
    <row r="8561" ht="15.75" spans="1:1">
      <c r="A8561" s="3" t="s">
        <v>34798</v>
      </c>
    </row>
    <row r="8562" ht="15.75" spans="1:1">
      <c r="A8562" s="3" t="s">
        <v>34802</v>
      </c>
    </row>
    <row r="8563" ht="15.75" spans="1:1">
      <c r="A8563" s="3" t="s">
        <v>34806</v>
      </c>
    </row>
    <row r="8564" ht="15.75" spans="1:1">
      <c r="A8564" s="3" t="s">
        <v>34810</v>
      </c>
    </row>
    <row r="8565" ht="15.75" spans="1:1">
      <c r="A8565" s="3" t="s">
        <v>34814</v>
      </c>
    </row>
    <row r="8566" ht="15.75" spans="1:1">
      <c r="A8566" s="3" t="s">
        <v>34818</v>
      </c>
    </row>
    <row r="8567" ht="15.75" spans="1:1">
      <c r="A8567" s="3" t="s">
        <v>34822</v>
      </c>
    </row>
    <row r="8568" ht="15.75" spans="1:1">
      <c r="A8568" s="3" t="s">
        <v>34826</v>
      </c>
    </row>
    <row r="8569" ht="15.75" spans="1:1">
      <c r="A8569" s="3" t="s">
        <v>34830</v>
      </c>
    </row>
    <row r="8570" ht="15.75" spans="1:1">
      <c r="A8570" s="3" t="s">
        <v>34834</v>
      </c>
    </row>
    <row r="8571" ht="15.75" spans="1:1">
      <c r="A8571" s="3" t="s">
        <v>34838</v>
      </c>
    </row>
    <row r="8572" ht="15.75" spans="1:1">
      <c r="A8572" s="3" t="s">
        <v>34842</v>
      </c>
    </row>
    <row r="8573" ht="15.75" spans="1:1">
      <c r="A8573" s="3" t="s">
        <v>34846</v>
      </c>
    </row>
    <row r="8574" ht="15.75" spans="1:1">
      <c r="A8574" s="3" t="s">
        <v>34850</v>
      </c>
    </row>
    <row r="8575" ht="15.75" spans="1:1">
      <c r="A8575" s="3" t="s">
        <v>34854</v>
      </c>
    </row>
    <row r="8576" ht="15.75" spans="1:1">
      <c r="A8576" s="3" t="s">
        <v>34858</v>
      </c>
    </row>
    <row r="8577" ht="15.75" spans="1:1">
      <c r="A8577" s="3" t="s">
        <v>34862</v>
      </c>
    </row>
    <row r="8578" ht="15.75" spans="1:1">
      <c r="A8578" s="3" t="s">
        <v>34866</v>
      </c>
    </row>
    <row r="8579" ht="15.75" spans="1:1">
      <c r="A8579" s="3" t="s">
        <v>34870</v>
      </c>
    </row>
    <row r="8580" ht="15.75" spans="1:1">
      <c r="A8580" s="3" t="s">
        <v>34874</v>
      </c>
    </row>
    <row r="8581" ht="15.75" spans="1:1">
      <c r="A8581" s="3" t="s">
        <v>34878</v>
      </c>
    </row>
    <row r="8582" ht="15.75" spans="1:1">
      <c r="A8582" s="3" t="s">
        <v>34882</v>
      </c>
    </row>
    <row r="8583" ht="15.75" spans="1:1">
      <c r="A8583" s="3" t="s">
        <v>34886</v>
      </c>
    </row>
    <row r="8584" ht="15.75" spans="1:1">
      <c r="A8584" s="3" t="s">
        <v>34890</v>
      </c>
    </row>
    <row r="8585" ht="15.75" spans="1:1">
      <c r="A8585" s="3" t="s">
        <v>34894</v>
      </c>
    </row>
    <row r="8586" ht="15.75" spans="1:1">
      <c r="A8586" s="3" t="s">
        <v>34898</v>
      </c>
    </row>
    <row r="8587" ht="15.75" spans="1:1">
      <c r="A8587" s="3" t="s">
        <v>34902</v>
      </c>
    </row>
    <row r="8588" ht="15.75" spans="1:1">
      <c r="A8588" s="3" t="s">
        <v>34906</v>
      </c>
    </row>
    <row r="8589" ht="15.75" spans="1:1">
      <c r="A8589" s="3" t="s">
        <v>34910</v>
      </c>
    </row>
    <row r="8590" ht="15.75" spans="1:1">
      <c r="A8590" s="3" t="s">
        <v>34914</v>
      </c>
    </row>
    <row r="8591" ht="15.75" spans="1:1">
      <c r="A8591" s="3" t="s">
        <v>34918</v>
      </c>
    </row>
    <row r="8592" ht="15.75" spans="1:1">
      <c r="A8592" s="3" t="s">
        <v>993</v>
      </c>
    </row>
    <row r="8593" ht="15.75" spans="1:1">
      <c r="A8593" s="3" t="s">
        <v>34922</v>
      </c>
    </row>
    <row r="8594" ht="15.75" spans="1:1">
      <c r="A8594" s="3" t="s">
        <v>34926</v>
      </c>
    </row>
    <row r="8595" ht="15.75" spans="1:1">
      <c r="A8595" s="3" t="s">
        <v>34930</v>
      </c>
    </row>
    <row r="8596" ht="15.75" spans="1:1">
      <c r="A8596" s="3" t="s">
        <v>34934</v>
      </c>
    </row>
    <row r="8597" ht="15.75" spans="1:1">
      <c r="A8597" s="3" t="s">
        <v>34938</v>
      </c>
    </row>
    <row r="8598" ht="15.75" spans="1:1">
      <c r="A8598" s="3" t="s">
        <v>34942</v>
      </c>
    </row>
    <row r="8599" ht="15.75" spans="1:1">
      <c r="A8599" s="3" t="s">
        <v>34946</v>
      </c>
    </row>
    <row r="8600" ht="15.75" spans="1:1">
      <c r="A8600" s="3" t="s">
        <v>34950</v>
      </c>
    </row>
    <row r="8601" ht="15.75" spans="1:1">
      <c r="A8601" s="3" t="s">
        <v>34954</v>
      </c>
    </row>
    <row r="8602" ht="15.75" spans="1:1">
      <c r="A8602" s="3" t="s">
        <v>34958</v>
      </c>
    </row>
    <row r="8603" ht="15.75" spans="1:1">
      <c r="A8603" s="3" t="s">
        <v>34962</v>
      </c>
    </row>
    <row r="8604" ht="15.75" spans="1:1">
      <c r="A8604" s="3" t="s">
        <v>34966</v>
      </c>
    </row>
    <row r="8605" ht="15.75" spans="1:1">
      <c r="A8605" s="3" t="s">
        <v>34970</v>
      </c>
    </row>
    <row r="8606" ht="15.75" spans="1:1">
      <c r="A8606" s="3" t="s">
        <v>34974</v>
      </c>
    </row>
    <row r="8607" ht="15.75" spans="1:1">
      <c r="A8607" s="3" t="s">
        <v>34978</v>
      </c>
    </row>
    <row r="8608" ht="15.75" spans="1:1">
      <c r="A8608" s="3" t="s">
        <v>34982</v>
      </c>
    </row>
    <row r="8609" ht="15.75" spans="1:1">
      <c r="A8609" s="3" t="s">
        <v>34986</v>
      </c>
    </row>
    <row r="8610" ht="15.75" spans="1:1">
      <c r="A8610" s="3" t="s">
        <v>34990</v>
      </c>
    </row>
    <row r="8611" ht="15.75" spans="1:1">
      <c r="A8611" s="3" t="s">
        <v>34994</v>
      </c>
    </row>
    <row r="8612" ht="15.75" spans="1:1">
      <c r="A8612" s="3" t="s">
        <v>34998</v>
      </c>
    </row>
    <row r="8613" ht="15.75" spans="1:1">
      <c r="A8613" s="3" t="s">
        <v>35002</v>
      </c>
    </row>
    <row r="8614" ht="15.75" spans="1:1">
      <c r="A8614" s="3" t="s">
        <v>35006</v>
      </c>
    </row>
    <row r="8615" ht="15.75" spans="1:1">
      <c r="A8615" s="3" t="s">
        <v>35010</v>
      </c>
    </row>
    <row r="8616" ht="15.75" spans="1:1">
      <c r="A8616" s="3" t="s">
        <v>35014</v>
      </c>
    </row>
    <row r="8617" ht="15.75" spans="1:1">
      <c r="A8617" s="3" t="s">
        <v>35018</v>
      </c>
    </row>
    <row r="8618" ht="15.75" spans="1:1">
      <c r="A8618" s="3" t="s">
        <v>1053</v>
      </c>
    </row>
    <row r="8619" ht="15.75" spans="1:1">
      <c r="A8619" s="3" t="s">
        <v>35022</v>
      </c>
    </row>
    <row r="8620" ht="15.75" spans="1:1">
      <c r="A8620" s="3" t="s">
        <v>35026</v>
      </c>
    </row>
    <row r="8621" ht="15.75" spans="1:1">
      <c r="A8621" s="3" t="s">
        <v>35030</v>
      </c>
    </row>
    <row r="8622" ht="15.75" spans="1:1">
      <c r="A8622" s="3" t="s">
        <v>35034</v>
      </c>
    </row>
    <row r="8623" ht="15.75" spans="1:1">
      <c r="A8623" s="3" t="s">
        <v>881</v>
      </c>
    </row>
    <row r="8624" ht="15.75" spans="1:1">
      <c r="A8624" s="3" t="s">
        <v>35038</v>
      </c>
    </row>
    <row r="8625" ht="15.75" spans="1:1">
      <c r="A8625" s="3" t="s">
        <v>35042</v>
      </c>
    </row>
    <row r="8626" ht="15.75" spans="1:1">
      <c r="A8626" s="3" t="s">
        <v>35046</v>
      </c>
    </row>
    <row r="8627" ht="15.75" spans="1:1">
      <c r="A8627" s="3" t="s">
        <v>35050</v>
      </c>
    </row>
    <row r="8628" ht="15.75" spans="1:1">
      <c r="A8628" s="3" t="s">
        <v>35054</v>
      </c>
    </row>
    <row r="8629" ht="15.75" spans="1:1">
      <c r="A8629" s="3" t="s">
        <v>35058</v>
      </c>
    </row>
    <row r="8630" ht="15.75" spans="1:1">
      <c r="A8630" s="3" t="s">
        <v>35062</v>
      </c>
    </row>
    <row r="8631" ht="15.75" spans="1:1">
      <c r="A8631" s="3" t="s">
        <v>35066</v>
      </c>
    </row>
    <row r="8632" ht="15.75" spans="1:1">
      <c r="A8632" s="3" t="s">
        <v>35070</v>
      </c>
    </row>
    <row r="8633" ht="15.75" spans="1:1">
      <c r="A8633" s="3" t="s">
        <v>35074</v>
      </c>
    </row>
    <row r="8634" ht="15.75" spans="1:1">
      <c r="A8634" s="3" t="s">
        <v>35078</v>
      </c>
    </row>
    <row r="8635" ht="15.75" spans="1:1">
      <c r="A8635" s="3" t="s">
        <v>35082</v>
      </c>
    </row>
    <row r="8636" ht="15.75" spans="1:1">
      <c r="A8636" s="3" t="s">
        <v>35086</v>
      </c>
    </row>
    <row r="8637" ht="15.75" spans="1:1">
      <c r="A8637" s="3" t="s">
        <v>35090</v>
      </c>
    </row>
    <row r="8638" ht="15.75" spans="1:1">
      <c r="A8638" s="3" t="s">
        <v>35094</v>
      </c>
    </row>
    <row r="8639" ht="15.75" spans="1:1">
      <c r="A8639" s="3" t="s">
        <v>35098</v>
      </c>
    </row>
    <row r="8640" ht="15.75" spans="1:1">
      <c r="A8640" s="3" t="s">
        <v>35102</v>
      </c>
    </row>
    <row r="8641" ht="15.75" spans="1:1">
      <c r="A8641" s="3" t="s">
        <v>35106</v>
      </c>
    </row>
    <row r="8642" ht="15.75" spans="1:1">
      <c r="A8642" s="3" t="s">
        <v>35110</v>
      </c>
    </row>
    <row r="8643" ht="15.75" spans="1:1">
      <c r="A8643" s="3" t="s">
        <v>35114</v>
      </c>
    </row>
    <row r="8644" ht="15.75" spans="1:1">
      <c r="A8644" s="3" t="s">
        <v>35118</v>
      </c>
    </row>
    <row r="8645" ht="15.75" spans="1:1">
      <c r="A8645" s="3" t="s">
        <v>35122</v>
      </c>
    </row>
    <row r="8646" ht="15.75" spans="1:1">
      <c r="A8646" s="3" t="s">
        <v>35126</v>
      </c>
    </row>
    <row r="8647" ht="15.75" spans="1:1">
      <c r="A8647" s="3" t="s">
        <v>35130</v>
      </c>
    </row>
    <row r="8648" ht="15.75" spans="1:1">
      <c r="A8648" s="3" t="s">
        <v>35134</v>
      </c>
    </row>
    <row r="8649" ht="15.75" spans="1:1">
      <c r="A8649" s="3" t="s">
        <v>35138</v>
      </c>
    </row>
    <row r="8650" ht="15.75" spans="1:1">
      <c r="A8650" s="3" t="s">
        <v>35142</v>
      </c>
    </row>
    <row r="8651" ht="15.75" spans="1:1">
      <c r="A8651" s="3" t="s">
        <v>35146</v>
      </c>
    </row>
    <row r="8652" ht="15.75" spans="1:1">
      <c r="A8652" s="3" t="s">
        <v>35150</v>
      </c>
    </row>
    <row r="8653" ht="15.75" spans="1:1">
      <c r="A8653" s="3" t="s">
        <v>35154</v>
      </c>
    </row>
    <row r="8654" ht="15.75" spans="1:1">
      <c r="A8654" s="3" t="s">
        <v>35158</v>
      </c>
    </row>
    <row r="8655" ht="15.75" spans="1:1">
      <c r="A8655" s="3" t="s">
        <v>35162</v>
      </c>
    </row>
    <row r="8656" ht="15.75" spans="1:1">
      <c r="A8656" s="3" t="s">
        <v>35166</v>
      </c>
    </row>
    <row r="8657" ht="15.75" spans="1:1">
      <c r="A8657" s="3" t="s">
        <v>35170</v>
      </c>
    </row>
    <row r="8658" ht="15.75" spans="1:1">
      <c r="A8658" s="3" t="s">
        <v>35174</v>
      </c>
    </row>
    <row r="8659" ht="15.75" spans="1:1">
      <c r="A8659" s="3" t="s">
        <v>35178</v>
      </c>
    </row>
    <row r="8660" ht="15.75" spans="1:1">
      <c r="A8660" s="3" t="s">
        <v>35182</v>
      </c>
    </row>
    <row r="8661" ht="15.75" spans="1:1">
      <c r="A8661" s="3" t="s">
        <v>35186</v>
      </c>
    </row>
    <row r="8662" ht="15.75" spans="1:1">
      <c r="A8662" s="3" t="s">
        <v>35190</v>
      </c>
    </row>
    <row r="8663" ht="15.75" spans="1:1">
      <c r="A8663" s="3" t="s">
        <v>35194</v>
      </c>
    </row>
    <row r="8664" ht="15.75" spans="1:1">
      <c r="A8664" s="3" t="s">
        <v>35198</v>
      </c>
    </row>
    <row r="8665" ht="15.75" spans="1:1">
      <c r="A8665" s="3" t="s">
        <v>35202</v>
      </c>
    </row>
    <row r="8666" ht="15.75" spans="1:1">
      <c r="A8666" s="3" t="s">
        <v>35206</v>
      </c>
    </row>
    <row r="8667" ht="15.75" spans="1:1">
      <c r="A8667" s="3" t="s">
        <v>35210</v>
      </c>
    </row>
    <row r="8668" ht="15.75" spans="1:1">
      <c r="A8668" s="3" t="s">
        <v>35214</v>
      </c>
    </row>
    <row r="8669" ht="15.75" spans="1:1">
      <c r="A8669" s="3" t="s">
        <v>35218</v>
      </c>
    </row>
    <row r="8670" ht="15.75" spans="1:1">
      <c r="A8670" s="3" t="s">
        <v>35222</v>
      </c>
    </row>
    <row r="8671" ht="15.75" spans="1:1">
      <c r="A8671" s="3" t="s">
        <v>35226</v>
      </c>
    </row>
    <row r="8672" ht="15.75" spans="1:1">
      <c r="A8672" s="3" t="s">
        <v>35230</v>
      </c>
    </row>
    <row r="8673" ht="15.75" spans="1:1">
      <c r="A8673" s="3" t="s">
        <v>35234</v>
      </c>
    </row>
    <row r="8674" ht="15.75" spans="1:1">
      <c r="A8674" s="3" t="s">
        <v>35238</v>
      </c>
    </row>
    <row r="8675" ht="15.75" spans="1:1">
      <c r="A8675" s="3" t="s">
        <v>35242</v>
      </c>
    </row>
    <row r="8676" ht="15.75" spans="1:1">
      <c r="A8676" s="3" t="s">
        <v>35246</v>
      </c>
    </row>
    <row r="8677" ht="15.75" spans="1:1">
      <c r="A8677" s="3" t="s">
        <v>35250</v>
      </c>
    </row>
    <row r="8678" ht="15.75" spans="1:1">
      <c r="A8678" s="3" t="s">
        <v>35254</v>
      </c>
    </row>
    <row r="8679" ht="15.75" spans="1:1">
      <c r="A8679" s="3" t="s">
        <v>35258</v>
      </c>
    </row>
    <row r="8680" ht="15.75" spans="1:1">
      <c r="A8680" s="3" t="s">
        <v>35262</v>
      </c>
    </row>
    <row r="8681" ht="15.75" spans="1:1">
      <c r="A8681" s="3" t="s">
        <v>35266</v>
      </c>
    </row>
    <row r="8682" ht="15.75" spans="1:1">
      <c r="A8682" s="3" t="s">
        <v>35270</v>
      </c>
    </row>
    <row r="8683" ht="15.75" spans="1:1">
      <c r="A8683" s="3" t="s">
        <v>35274</v>
      </c>
    </row>
    <row r="8684" ht="15.75" spans="1:1">
      <c r="A8684" s="3" t="s">
        <v>1065</v>
      </c>
    </row>
    <row r="8685" ht="15.75" spans="1:1">
      <c r="A8685" s="3" t="s">
        <v>35278</v>
      </c>
    </row>
    <row r="8686" ht="15.75" spans="1:1">
      <c r="A8686" s="3" t="s">
        <v>35282</v>
      </c>
    </row>
    <row r="8687" ht="15.75" spans="1:1">
      <c r="A8687" s="3" t="s">
        <v>35286</v>
      </c>
    </row>
    <row r="8688" ht="15.75" spans="1:1">
      <c r="A8688" s="3" t="s">
        <v>35290</v>
      </c>
    </row>
    <row r="8689" ht="15.75" spans="1:1">
      <c r="A8689" s="3" t="s">
        <v>35294</v>
      </c>
    </row>
    <row r="8690" ht="15.75" spans="1:1">
      <c r="A8690" s="3" t="s">
        <v>35298</v>
      </c>
    </row>
    <row r="8691" ht="15.75" spans="1:1">
      <c r="A8691" s="3" t="s">
        <v>35302</v>
      </c>
    </row>
    <row r="8692" ht="15.75" spans="1:1">
      <c r="A8692" s="3" t="s">
        <v>35306</v>
      </c>
    </row>
    <row r="8693" ht="15.75" spans="1:1">
      <c r="A8693" s="3" t="s">
        <v>35310</v>
      </c>
    </row>
    <row r="8694" ht="15.75" spans="1:1">
      <c r="A8694" s="3" t="s">
        <v>35314</v>
      </c>
    </row>
    <row r="8695" ht="15.75" spans="1:1">
      <c r="A8695" s="3" t="s">
        <v>35318</v>
      </c>
    </row>
    <row r="8696" ht="15.75" spans="1:1">
      <c r="A8696" s="3" t="s">
        <v>35322</v>
      </c>
    </row>
    <row r="8697" ht="15.75" spans="1:1">
      <c r="A8697" s="3" t="s">
        <v>35326</v>
      </c>
    </row>
    <row r="8698" ht="15.75" spans="1:1">
      <c r="A8698" s="3" t="s">
        <v>35330</v>
      </c>
    </row>
    <row r="8699" ht="15.75" spans="1:1">
      <c r="A8699" s="3" t="s">
        <v>35334</v>
      </c>
    </row>
    <row r="8700" ht="15.75" spans="1:1">
      <c r="A8700" s="3" t="s">
        <v>35338</v>
      </c>
    </row>
    <row r="8701" ht="15.75" spans="1:1">
      <c r="A8701" s="3" t="s">
        <v>35342</v>
      </c>
    </row>
    <row r="8702" ht="15.75" spans="1:1">
      <c r="A8702" s="3" t="s">
        <v>35346</v>
      </c>
    </row>
    <row r="8703" ht="15.75" spans="1:1">
      <c r="A8703" s="3" t="s">
        <v>35350</v>
      </c>
    </row>
    <row r="8704" ht="15.75" spans="1:1">
      <c r="A8704" s="3" t="s">
        <v>35354</v>
      </c>
    </row>
    <row r="8705" ht="15.75" spans="1:1">
      <c r="A8705" s="3" t="s">
        <v>35358</v>
      </c>
    </row>
    <row r="8706" ht="15.75" spans="1:1">
      <c r="A8706" s="3" t="s">
        <v>35362</v>
      </c>
    </row>
    <row r="8707" ht="15.75" spans="1:1">
      <c r="A8707" s="3" t="s">
        <v>35366</v>
      </c>
    </row>
    <row r="8708" ht="15.75" spans="1:1">
      <c r="A8708" s="3" t="s">
        <v>35370</v>
      </c>
    </row>
    <row r="8709" ht="15.75" spans="1:1">
      <c r="A8709" s="3" t="s">
        <v>35374</v>
      </c>
    </row>
    <row r="8710" ht="15.75" spans="1:1">
      <c r="A8710" s="3" t="s">
        <v>35378</v>
      </c>
    </row>
    <row r="8711" ht="15.75" spans="1:1">
      <c r="A8711" s="3" t="s">
        <v>35382</v>
      </c>
    </row>
    <row r="8712" ht="15.75" spans="1:1">
      <c r="A8712" s="3" t="s">
        <v>35386</v>
      </c>
    </row>
    <row r="8713" ht="15.75" spans="1:1">
      <c r="A8713" s="3" t="s">
        <v>35390</v>
      </c>
    </row>
    <row r="8714" ht="15.75" spans="1:1">
      <c r="A8714" s="3" t="s">
        <v>35394</v>
      </c>
    </row>
    <row r="8715" ht="15.75" spans="1:1">
      <c r="A8715" s="3" t="s">
        <v>35398</v>
      </c>
    </row>
    <row r="8716" ht="15.75" spans="1:1">
      <c r="A8716" s="3" t="s">
        <v>35402</v>
      </c>
    </row>
    <row r="8717" ht="15.75" spans="1:1">
      <c r="A8717" s="3" t="s">
        <v>35406</v>
      </c>
    </row>
    <row r="8718" ht="15.75" spans="1:1">
      <c r="A8718" s="3" t="s">
        <v>35410</v>
      </c>
    </row>
    <row r="8719" ht="15.75" spans="1:1">
      <c r="A8719" s="3" t="s">
        <v>35414</v>
      </c>
    </row>
    <row r="8720" ht="15.75" spans="1:1">
      <c r="A8720" s="3" t="s">
        <v>35418</v>
      </c>
    </row>
    <row r="8721" ht="15.75" spans="1:1">
      <c r="A8721" s="3" t="s">
        <v>35422</v>
      </c>
    </row>
    <row r="8722" ht="15.75" spans="1:1">
      <c r="A8722" s="3" t="s">
        <v>35426</v>
      </c>
    </row>
    <row r="8723" ht="15.75" spans="1:1">
      <c r="A8723" s="3" t="s">
        <v>35430</v>
      </c>
    </row>
    <row r="8724" ht="15.75" spans="1:1">
      <c r="A8724" s="3" t="s">
        <v>35434</v>
      </c>
    </row>
    <row r="8725" ht="15.75" spans="1:1">
      <c r="A8725" s="3" t="s">
        <v>35438</v>
      </c>
    </row>
    <row r="8726" ht="15.75" spans="1:1">
      <c r="A8726" s="3" t="s">
        <v>35442</v>
      </c>
    </row>
    <row r="8727" ht="15.75" spans="1:1">
      <c r="A8727" s="3" t="s">
        <v>35446</v>
      </c>
    </row>
    <row r="8728" ht="15.75" spans="1:1">
      <c r="A8728" s="3" t="s">
        <v>35450</v>
      </c>
    </row>
    <row r="8729" ht="15.75" spans="1:1">
      <c r="A8729" s="3" t="s">
        <v>35454</v>
      </c>
    </row>
    <row r="8730" ht="15.75" spans="1:1">
      <c r="A8730" s="3" t="s">
        <v>35458</v>
      </c>
    </row>
    <row r="8731" ht="15.75" spans="1:1">
      <c r="A8731" s="3" t="s">
        <v>35462</v>
      </c>
    </row>
    <row r="8732" ht="15.75" spans="1:1">
      <c r="A8732" s="3" t="s">
        <v>35466</v>
      </c>
    </row>
    <row r="8733" ht="15.75" spans="1:1">
      <c r="A8733" s="3" t="s">
        <v>35470</v>
      </c>
    </row>
    <row r="8734" ht="15.75" spans="1:1">
      <c r="A8734" s="3" t="s">
        <v>35474</v>
      </c>
    </row>
    <row r="8735" ht="15.75" spans="1:1">
      <c r="A8735" s="3" t="s">
        <v>35478</v>
      </c>
    </row>
    <row r="8736" ht="15.75" spans="1:1">
      <c r="A8736" s="3" t="s">
        <v>35482</v>
      </c>
    </row>
    <row r="8737" ht="15.75" spans="1:1">
      <c r="A8737" s="3" t="s">
        <v>35486</v>
      </c>
    </row>
    <row r="8738" ht="15.75" spans="1:1">
      <c r="A8738" s="3" t="s">
        <v>35490</v>
      </c>
    </row>
    <row r="8739" ht="15.75" spans="1:1">
      <c r="A8739" s="3" t="s">
        <v>35494</v>
      </c>
    </row>
    <row r="8740" ht="15.75" spans="1:1">
      <c r="A8740" s="3" t="s">
        <v>35498</v>
      </c>
    </row>
    <row r="8741" ht="15.75" spans="1:1">
      <c r="A8741" s="3" t="s">
        <v>35502</v>
      </c>
    </row>
    <row r="8742" ht="15.75" spans="1:1">
      <c r="A8742" s="3" t="s">
        <v>35506</v>
      </c>
    </row>
    <row r="8743" ht="15.75" spans="1:1">
      <c r="A8743" s="3" t="s">
        <v>35510</v>
      </c>
    </row>
    <row r="8744" ht="15.75" spans="1:1">
      <c r="A8744" s="3" t="s">
        <v>35514</v>
      </c>
    </row>
    <row r="8745" ht="15.75" spans="1:1">
      <c r="A8745" s="3" t="s">
        <v>35518</v>
      </c>
    </row>
    <row r="8746" ht="15.75" spans="1:1">
      <c r="A8746" s="3" t="s">
        <v>35522</v>
      </c>
    </row>
    <row r="8747" ht="15.75" spans="1:1">
      <c r="A8747" s="3" t="s">
        <v>35526</v>
      </c>
    </row>
    <row r="8748" ht="15.75" spans="1:1">
      <c r="A8748" s="3" t="s">
        <v>35530</v>
      </c>
    </row>
    <row r="8749" ht="15.75" spans="1:1">
      <c r="A8749" s="3" t="s">
        <v>35534</v>
      </c>
    </row>
    <row r="8750" ht="15.75" spans="1:1">
      <c r="A8750" s="3" t="s">
        <v>35538</v>
      </c>
    </row>
    <row r="8751" ht="15.75" spans="1:1">
      <c r="A8751" s="3" t="s">
        <v>35542</v>
      </c>
    </row>
    <row r="8752" ht="15.75" spans="1:1">
      <c r="A8752" s="3" t="s">
        <v>35546</v>
      </c>
    </row>
    <row r="8753" ht="15.75" spans="1:1">
      <c r="A8753" s="3" t="s">
        <v>35550</v>
      </c>
    </row>
    <row r="8754" ht="15.75" spans="1:1">
      <c r="A8754" s="3" t="s">
        <v>35554</v>
      </c>
    </row>
    <row r="8755" ht="15.75" spans="1:1">
      <c r="A8755" s="3" t="s">
        <v>35558</v>
      </c>
    </row>
    <row r="8756" ht="15.75" spans="1:1">
      <c r="A8756" s="3" t="s">
        <v>35562</v>
      </c>
    </row>
    <row r="8757" ht="15.75" spans="1:1">
      <c r="A8757" s="3" t="s">
        <v>35566</v>
      </c>
    </row>
    <row r="8758" ht="15.75" spans="1:1">
      <c r="A8758" s="3" t="s">
        <v>35570</v>
      </c>
    </row>
    <row r="8759" ht="15.75" spans="1:1">
      <c r="A8759" s="3" t="s">
        <v>35574</v>
      </c>
    </row>
    <row r="8760" ht="15.75" spans="1:1">
      <c r="A8760" s="3" t="s">
        <v>35578</v>
      </c>
    </row>
    <row r="8761" ht="15.75" spans="1:1">
      <c r="A8761" s="3" t="s">
        <v>35582</v>
      </c>
    </row>
    <row r="8762" ht="15.75" spans="1:1">
      <c r="A8762" s="3" t="s">
        <v>35586</v>
      </c>
    </row>
    <row r="8763" ht="15.75" spans="1:1">
      <c r="A8763" s="3" t="s">
        <v>35590</v>
      </c>
    </row>
    <row r="8764" ht="15.75" spans="1:1">
      <c r="A8764" s="3" t="s">
        <v>35594</v>
      </c>
    </row>
    <row r="8765" ht="15.75" spans="1:1">
      <c r="A8765" s="3" t="s">
        <v>35598</v>
      </c>
    </row>
    <row r="8766" ht="15.75" spans="1:1">
      <c r="A8766" s="3" t="s">
        <v>35602</v>
      </c>
    </row>
    <row r="8767" ht="15.75" spans="1:1">
      <c r="A8767" s="3" t="s">
        <v>35606</v>
      </c>
    </row>
    <row r="8768" ht="15.75" spans="1:1">
      <c r="A8768" s="3" t="s">
        <v>35610</v>
      </c>
    </row>
    <row r="8769" ht="15.75" spans="1:1">
      <c r="A8769" s="3" t="s">
        <v>793</v>
      </c>
    </row>
    <row r="8770" ht="15.75" spans="1:1">
      <c r="A8770" s="3" t="s">
        <v>35614</v>
      </c>
    </row>
    <row r="8771" ht="15.75" spans="1:1">
      <c r="A8771" s="3" t="s">
        <v>35618</v>
      </c>
    </row>
    <row r="8772" ht="15.75" spans="1:1">
      <c r="A8772" s="3" t="s">
        <v>35622</v>
      </c>
    </row>
    <row r="8773" ht="15.75" spans="1:1">
      <c r="A8773" s="3" t="s">
        <v>35626</v>
      </c>
    </row>
    <row r="8774" ht="15.75" spans="1:1">
      <c r="A8774" s="3" t="s">
        <v>35630</v>
      </c>
    </row>
    <row r="8775" ht="15.75" spans="1:1">
      <c r="A8775" s="3" t="s">
        <v>35634</v>
      </c>
    </row>
    <row r="8776" ht="15.75" spans="1:1">
      <c r="A8776" s="3" t="s">
        <v>35638</v>
      </c>
    </row>
    <row r="8777" ht="15.75" spans="1:1">
      <c r="A8777" s="3" t="s">
        <v>35642</v>
      </c>
    </row>
    <row r="8778" ht="15.75" spans="1:1">
      <c r="A8778" s="3" t="s">
        <v>35646</v>
      </c>
    </row>
    <row r="8779" ht="15.75" spans="1:1">
      <c r="A8779" s="3" t="s">
        <v>35650</v>
      </c>
    </row>
    <row r="8780" ht="15.75" spans="1:1">
      <c r="A8780" s="3" t="s">
        <v>35654</v>
      </c>
    </row>
    <row r="8781" ht="15.75" spans="1:1">
      <c r="A8781" s="3" t="s">
        <v>35658</v>
      </c>
    </row>
    <row r="8782" ht="15.75" spans="1:1">
      <c r="A8782" s="3" t="s">
        <v>35662</v>
      </c>
    </row>
    <row r="8783" ht="15.75" spans="1:1">
      <c r="A8783" s="3" t="s">
        <v>35666</v>
      </c>
    </row>
    <row r="8784" ht="15.75" spans="1:1">
      <c r="A8784" s="3" t="s">
        <v>35670</v>
      </c>
    </row>
    <row r="8785" ht="15.75" spans="1:1">
      <c r="A8785" s="3" t="s">
        <v>35674</v>
      </c>
    </row>
    <row r="8786" ht="15.75" spans="1:1">
      <c r="A8786" s="3" t="s">
        <v>35678</v>
      </c>
    </row>
    <row r="8787" ht="15.75" spans="1:1">
      <c r="A8787" s="3" t="s">
        <v>35682</v>
      </c>
    </row>
    <row r="8788" ht="15.75" spans="1:1">
      <c r="A8788" s="3" t="s">
        <v>35686</v>
      </c>
    </row>
    <row r="8789" ht="15.75" spans="1:1">
      <c r="A8789" s="3" t="s">
        <v>35690</v>
      </c>
    </row>
    <row r="8790" ht="15.75" spans="1:1">
      <c r="A8790" s="3" t="s">
        <v>35694</v>
      </c>
    </row>
    <row r="8791" ht="15.75" spans="1:1">
      <c r="A8791" s="3" t="s">
        <v>35698</v>
      </c>
    </row>
    <row r="8792" ht="15.75" spans="1:1">
      <c r="A8792" s="3" t="s">
        <v>35702</v>
      </c>
    </row>
    <row r="8793" ht="15.75" spans="1:1">
      <c r="A8793" s="3" t="s">
        <v>35706</v>
      </c>
    </row>
    <row r="8794" ht="15.75" spans="1:1">
      <c r="A8794" s="3" t="s">
        <v>35710</v>
      </c>
    </row>
    <row r="8795" ht="15.75" spans="1:1">
      <c r="A8795" s="3" t="s">
        <v>35714</v>
      </c>
    </row>
    <row r="8796" ht="15.75" spans="1:1">
      <c r="A8796" s="3" t="s">
        <v>35718</v>
      </c>
    </row>
    <row r="8797" ht="15.75" spans="1:1">
      <c r="A8797" s="3" t="s">
        <v>35722</v>
      </c>
    </row>
    <row r="8798" ht="15.75" spans="1:1">
      <c r="A8798" s="3" t="s">
        <v>35726</v>
      </c>
    </row>
    <row r="8799" ht="15.75" spans="1:1">
      <c r="A8799" s="3" t="s">
        <v>35730</v>
      </c>
    </row>
    <row r="8800" ht="15.75" spans="1:1">
      <c r="A8800" s="3" t="s">
        <v>35734</v>
      </c>
    </row>
    <row r="8801" ht="15.75" spans="1:1">
      <c r="A8801" s="3" t="s">
        <v>35738</v>
      </c>
    </row>
    <row r="8802" ht="15.75" spans="1:1">
      <c r="A8802" s="3" t="s">
        <v>35742</v>
      </c>
    </row>
    <row r="8803" ht="15.75" spans="1:1">
      <c r="A8803" s="3" t="s">
        <v>35746</v>
      </c>
    </row>
    <row r="8804" ht="15.75" spans="1:1">
      <c r="A8804" s="3" t="s">
        <v>35750</v>
      </c>
    </row>
    <row r="8805" ht="15.75" spans="1:1">
      <c r="A8805" s="3" t="s">
        <v>35754</v>
      </c>
    </row>
    <row r="8806" ht="15.75" spans="1:1">
      <c r="A8806" s="3" t="s">
        <v>35758</v>
      </c>
    </row>
    <row r="8807" ht="15.75" spans="1:1">
      <c r="A8807" s="3" t="s">
        <v>35762</v>
      </c>
    </row>
    <row r="8808" ht="15.75" spans="1:1">
      <c r="A8808" s="3" t="s">
        <v>35766</v>
      </c>
    </row>
    <row r="8809" ht="15.75" spans="1:1">
      <c r="A8809" s="3" t="s">
        <v>35770</v>
      </c>
    </row>
    <row r="8810" ht="15.75" spans="1:1">
      <c r="A8810" s="3" t="s">
        <v>35774</v>
      </c>
    </row>
    <row r="8811" ht="15.75" spans="1:1">
      <c r="A8811" s="3" t="s">
        <v>35778</v>
      </c>
    </row>
    <row r="8812" ht="15.75" spans="1:1">
      <c r="A8812" s="3" t="s">
        <v>35782</v>
      </c>
    </row>
    <row r="8813" ht="15.75" spans="1:1">
      <c r="A8813" s="3" t="s">
        <v>35786</v>
      </c>
    </row>
    <row r="8814" ht="15.75" spans="1:1">
      <c r="A8814" s="3" t="s">
        <v>35790</v>
      </c>
    </row>
    <row r="8815" ht="15.75" spans="1:1">
      <c r="A8815" s="3" t="s">
        <v>35794</v>
      </c>
    </row>
    <row r="8816" ht="15.75" spans="1:1">
      <c r="A8816" s="3" t="s">
        <v>35798</v>
      </c>
    </row>
    <row r="8817" ht="15.75" spans="1:1">
      <c r="A8817" s="3" t="s">
        <v>35802</v>
      </c>
    </row>
    <row r="8818" ht="15.75" spans="1:1">
      <c r="A8818" s="3" t="s">
        <v>35806</v>
      </c>
    </row>
    <row r="8819" ht="15.75" spans="1:1">
      <c r="A8819" s="3" t="s">
        <v>35810</v>
      </c>
    </row>
    <row r="8820" ht="15.75" spans="1:1">
      <c r="A8820" s="3" t="s">
        <v>35814</v>
      </c>
    </row>
    <row r="8821" ht="15.75" spans="1:1">
      <c r="A8821" s="3" t="s">
        <v>35818</v>
      </c>
    </row>
    <row r="8822" ht="15.75" spans="1:1">
      <c r="A8822" s="3" t="s">
        <v>35822</v>
      </c>
    </row>
    <row r="8823" ht="15.75" spans="1:1">
      <c r="A8823" s="3" t="s">
        <v>35826</v>
      </c>
    </row>
    <row r="8824" ht="15.75" spans="1:1">
      <c r="A8824" s="3" t="s">
        <v>35830</v>
      </c>
    </row>
    <row r="8825" ht="15.75" spans="1:1">
      <c r="A8825" s="3" t="s">
        <v>35834</v>
      </c>
    </row>
    <row r="8826" ht="15.75" spans="1:1">
      <c r="A8826" s="3" t="s">
        <v>35838</v>
      </c>
    </row>
    <row r="8827" ht="15.75" spans="1:1">
      <c r="A8827" s="3" t="s">
        <v>35842</v>
      </c>
    </row>
    <row r="8828" ht="15.75" spans="1:1">
      <c r="A8828" s="3" t="s">
        <v>35846</v>
      </c>
    </row>
    <row r="8829" ht="15.75" spans="1:1">
      <c r="A8829" s="3" t="s">
        <v>35850</v>
      </c>
    </row>
    <row r="8830" ht="15.75" spans="1:1">
      <c r="A8830" s="3" t="s">
        <v>35854</v>
      </c>
    </row>
    <row r="8831" ht="15.75" spans="1:1">
      <c r="A8831" s="3" t="s">
        <v>35858</v>
      </c>
    </row>
    <row r="8832" ht="15.75" spans="1:1">
      <c r="A8832" s="3" t="s">
        <v>35862</v>
      </c>
    </row>
    <row r="8833" ht="15.75" spans="1:1">
      <c r="A8833" s="3" t="s">
        <v>35866</v>
      </c>
    </row>
    <row r="8834" ht="15.75" spans="1:1">
      <c r="A8834" s="3" t="s">
        <v>35870</v>
      </c>
    </row>
    <row r="8835" ht="15.75" spans="1:1">
      <c r="A8835" s="3" t="s">
        <v>35874</v>
      </c>
    </row>
    <row r="8836" ht="15.75" spans="1:1">
      <c r="A8836" s="3" t="s">
        <v>35878</v>
      </c>
    </row>
    <row r="8837" ht="15.75" spans="1:1">
      <c r="A8837" s="3" t="s">
        <v>35882</v>
      </c>
    </row>
    <row r="8838" ht="15.75" spans="1:1">
      <c r="A8838" s="3" t="s">
        <v>35886</v>
      </c>
    </row>
    <row r="8839" ht="15.75" spans="1:1">
      <c r="A8839" s="3" t="s">
        <v>35890</v>
      </c>
    </row>
    <row r="8840" ht="15.75" spans="1:1">
      <c r="A8840" s="3" t="s">
        <v>35894</v>
      </c>
    </row>
    <row r="8841" ht="15.75" spans="1:1">
      <c r="A8841" s="3" t="s">
        <v>35898</v>
      </c>
    </row>
    <row r="8842" ht="15.75" spans="1:1">
      <c r="A8842" s="3" t="s">
        <v>35902</v>
      </c>
    </row>
    <row r="8843" ht="15.75" spans="1:1">
      <c r="A8843" s="3" t="s">
        <v>35906</v>
      </c>
    </row>
    <row r="8844" ht="15.75" spans="1:1">
      <c r="A8844" s="3" t="s">
        <v>35910</v>
      </c>
    </row>
    <row r="8845" ht="15.75" spans="1:1">
      <c r="A8845" s="3" t="s">
        <v>35914</v>
      </c>
    </row>
    <row r="8846" ht="15.75" spans="1:1">
      <c r="A8846" s="3" t="s">
        <v>35918</v>
      </c>
    </row>
    <row r="8847" ht="15.75" spans="1:1">
      <c r="A8847" s="3" t="s">
        <v>35922</v>
      </c>
    </row>
    <row r="8848" ht="15.75" spans="1:1">
      <c r="A8848" s="3" t="s">
        <v>35926</v>
      </c>
    </row>
    <row r="8849" ht="15.75" spans="1:1">
      <c r="A8849" s="3" t="s">
        <v>35930</v>
      </c>
    </row>
    <row r="8850" ht="15.75" spans="1:1">
      <c r="A8850" s="3" t="s">
        <v>35934</v>
      </c>
    </row>
    <row r="8851" ht="15.75" spans="1:1">
      <c r="A8851" s="3" t="s">
        <v>35938</v>
      </c>
    </row>
    <row r="8852" ht="15.75" spans="1:1">
      <c r="A8852" s="3" t="s">
        <v>35942</v>
      </c>
    </row>
    <row r="8853" ht="15.75" spans="1:1">
      <c r="A8853" s="3" t="s">
        <v>35946</v>
      </c>
    </row>
    <row r="8854" ht="15.75" spans="1:1">
      <c r="A8854" s="3" t="s">
        <v>35950</v>
      </c>
    </row>
    <row r="8855" ht="15.75" spans="1:1">
      <c r="A8855" s="3" t="s">
        <v>35954</v>
      </c>
    </row>
    <row r="8856" ht="15.75" spans="1:1">
      <c r="A8856" s="3" t="s">
        <v>35958</v>
      </c>
    </row>
    <row r="8857" ht="15.75" spans="1:1">
      <c r="A8857" s="3" t="s">
        <v>35962</v>
      </c>
    </row>
    <row r="8858" ht="15.75" spans="1:1">
      <c r="A8858" s="3" t="s">
        <v>35966</v>
      </c>
    </row>
    <row r="8859" ht="15.75" spans="1:1">
      <c r="A8859" s="3" t="s">
        <v>35970</v>
      </c>
    </row>
    <row r="8860" ht="15.75" spans="1:1">
      <c r="A8860" s="3" t="s">
        <v>35974</v>
      </c>
    </row>
    <row r="8861" ht="15.75" spans="1:1">
      <c r="A8861" s="3" t="s">
        <v>35978</v>
      </c>
    </row>
    <row r="8862" ht="15.75" spans="1:1">
      <c r="A8862" s="3" t="s">
        <v>35982</v>
      </c>
    </row>
    <row r="8863" ht="15.75" spans="1:1">
      <c r="A8863" s="3" t="s">
        <v>35986</v>
      </c>
    </row>
    <row r="8864" ht="15.75" spans="1:1">
      <c r="A8864" s="3" t="s">
        <v>35990</v>
      </c>
    </row>
    <row r="8865" ht="15.75" spans="1:1">
      <c r="A8865" s="3" t="s">
        <v>35994</v>
      </c>
    </row>
    <row r="8866" ht="15.75" spans="1:1">
      <c r="A8866" s="3" t="s">
        <v>35998</v>
      </c>
    </row>
    <row r="8867" ht="15.75" spans="1:1">
      <c r="A8867" s="3" t="s">
        <v>36002</v>
      </c>
    </row>
    <row r="8868" ht="15.75" spans="1:1">
      <c r="A8868" s="3" t="s">
        <v>36006</v>
      </c>
    </row>
    <row r="8869" ht="15.75" spans="1:1">
      <c r="A8869" s="3" t="s">
        <v>36010</v>
      </c>
    </row>
    <row r="8870" ht="15.75" spans="1:1">
      <c r="A8870" s="3" t="s">
        <v>36014</v>
      </c>
    </row>
    <row r="8871" ht="15.75" spans="1:1">
      <c r="A8871" s="3" t="s">
        <v>36018</v>
      </c>
    </row>
    <row r="8872" ht="15.75" spans="1:1">
      <c r="A8872" s="3" t="s">
        <v>36022</v>
      </c>
    </row>
    <row r="8873" ht="15.75" spans="1:1">
      <c r="A8873" s="3" t="s">
        <v>36025</v>
      </c>
    </row>
    <row r="8874" ht="15.75" spans="1:1">
      <c r="A8874" s="3" t="s">
        <v>36029</v>
      </c>
    </row>
    <row r="8875" ht="15.75" spans="1:1">
      <c r="A8875" s="3" t="s">
        <v>36033</v>
      </c>
    </row>
    <row r="8876" ht="15.75" spans="1:1">
      <c r="A8876" s="3" t="s">
        <v>36037</v>
      </c>
    </row>
    <row r="8877" ht="15.75" spans="1:1">
      <c r="A8877" s="3" t="s">
        <v>36041</v>
      </c>
    </row>
    <row r="8878" ht="15.75" spans="1:1">
      <c r="A8878" s="3" t="s">
        <v>36045</v>
      </c>
    </row>
    <row r="8879" ht="15.75" spans="1:1">
      <c r="A8879" s="3" t="s">
        <v>36049</v>
      </c>
    </row>
    <row r="8880" ht="15.75" spans="1:1">
      <c r="A8880" s="3" t="s">
        <v>295</v>
      </c>
    </row>
    <row r="8881" ht="15.75" spans="1:1">
      <c r="A8881" s="3" t="s">
        <v>36056</v>
      </c>
    </row>
    <row r="8882" ht="15.75" spans="1:1">
      <c r="A8882" s="3" t="s">
        <v>36060</v>
      </c>
    </row>
    <row r="8883" ht="15.75" spans="1:1">
      <c r="A8883" s="3" t="s">
        <v>36065</v>
      </c>
    </row>
    <row r="8884" ht="15.75" spans="1:1">
      <c r="A8884" s="3" t="s">
        <v>36069</v>
      </c>
    </row>
    <row r="8885" ht="15.75" spans="1:1">
      <c r="A8885" s="3" t="s">
        <v>36073</v>
      </c>
    </row>
    <row r="8886" ht="15.75" spans="1:1">
      <c r="A8886" s="3" t="s">
        <v>36077</v>
      </c>
    </row>
    <row r="8887" ht="15.75" spans="1:1">
      <c r="A8887" s="3" t="s">
        <v>36081</v>
      </c>
    </row>
    <row r="8888" ht="15.75" spans="1:1">
      <c r="A8888" s="3" t="s">
        <v>36085</v>
      </c>
    </row>
    <row r="8889" ht="15.75" spans="1:1">
      <c r="A8889" s="3" t="s">
        <v>36089</v>
      </c>
    </row>
    <row r="8890" ht="15.75" spans="1:1">
      <c r="A8890" s="3" t="s">
        <v>36093</v>
      </c>
    </row>
    <row r="8891" ht="15.75" spans="1:1">
      <c r="A8891" s="3" t="s">
        <v>36097</v>
      </c>
    </row>
    <row r="8892" ht="15.75" spans="1:1">
      <c r="A8892" s="3" t="s">
        <v>36101</v>
      </c>
    </row>
    <row r="8893" ht="15.75" spans="1:1">
      <c r="A8893" s="3" t="s">
        <v>36105</v>
      </c>
    </row>
    <row r="8894" ht="15.75" spans="1:1">
      <c r="A8894" s="3" t="s">
        <v>36109</v>
      </c>
    </row>
    <row r="8895" ht="15.75" spans="1:1">
      <c r="A8895" s="3" t="s">
        <v>36113</v>
      </c>
    </row>
    <row r="8896" ht="15.75" spans="1:1">
      <c r="A8896" s="3" t="s">
        <v>36117</v>
      </c>
    </row>
    <row r="8897" ht="15.75" spans="1:1">
      <c r="A8897" s="3" t="s">
        <v>841</v>
      </c>
    </row>
    <row r="8898" ht="15.75" spans="1:1">
      <c r="A8898" s="3" t="s">
        <v>36121</v>
      </c>
    </row>
    <row r="8899" ht="15.75" spans="1:1">
      <c r="A8899" s="3" t="s">
        <v>36125</v>
      </c>
    </row>
    <row r="8900" ht="15.75" spans="1:1">
      <c r="A8900" s="3" t="s">
        <v>36129</v>
      </c>
    </row>
    <row r="8901" ht="15.75" spans="1:1">
      <c r="A8901" s="3" t="s">
        <v>36133</v>
      </c>
    </row>
    <row r="8902" ht="15.75" spans="1:1">
      <c r="A8902" s="3" t="s">
        <v>36137</v>
      </c>
    </row>
    <row r="8903" ht="15.75" spans="1:1">
      <c r="A8903" s="3" t="s">
        <v>36141</v>
      </c>
    </row>
    <row r="8904" ht="15.75" spans="1:1">
      <c r="A8904" s="3" t="s">
        <v>36145</v>
      </c>
    </row>
    <row r="8905" ht="15.75" spans="1:1">
      <c r="A8905" s="3" t="s">
        <v>36149</v>
      </c>
    </row>
    <row r="8906" ht="15.75" spans="1:1">
      <c r="A8906" s="3" t="s">
        <v>36153</v>
      </c>
    </row>
    <row r="8907" ht="15.75" spans="1:1">
      <c r="A8907" s="3" t="s">
        <v>36157</v>
      </c>
    </row>
    <row r="8908" ht="15.75" spans="1:1">
      <c r="A8908" s="3" t="s">
        <v>36161</v>
      </c>
    </row>
    <row r="8909" ht="15.75" spans="1:1">
      <c r="A8909" s="3" t="s">
        <v>36165</v>
      </c>
    </row>
    <row r="8910" ht="15.75" spans="1:1">
      <c r="A8910" s="3" t="s">
        <v>36169</v>
      </c>
    </row>
    <row r="8911" ht="15.75" spans="1:1">
      <c r="A8911" s="3" t="s">
        <v>36173</v>
      </c>
    </row>
    <row r="8912" ht="15.75" spans="1:1">
      <c r="A8912" s="3" t="s">
        <v>36177</v>
      </c>
    </row>
    <row r="8913" ht="15.75" spans="1:1">
      <c r="A8913" s="3" t="s">
        <v>36181</v>
      </c>
    </row>
    <row r="8914" ht="15.75" spans="1:1">
      <c r="A8914" s="3" t="s">
        <v>36185</v>
      </c>
    </row>
    <row r="8915" ht="15.75" spans="1:1">
      <c r="A8915" s="3" t="s">
        <v>36189</v>
      </c>
    </row>
    <row r="8916" ht="15.75" spans="1:1">
      <c r="A8916" s="3" t="s">
        <v>36193</v>
      </c>
    </row>
    <row r="8917" ht="15.75" spans="1:1">
      <c r="A8917" s="3" t="s">
        <v>36197</v>
      </c>
    </row>
    <row r="8918" ht="15.75" spans="1:1">
      <c r="A8918" s="3" t="s">
        <v>36201</v>
      </c>
    </row>
    <row r="8919" ht="15.75" spans="1:1">
      <c r="A8919" s="3" t="s">
        <v>36205</v>
      </c>
    </row>
    <row r="8920" ht="15.75" spans="1:1">
      <c r="A8920" s="3" t="s">
        <v>36209</v>
      </c>
    </row>
    <row r="8921" ht="15.75" spans="1:1">
      <c r="A8921" s="3" t="s">
        <v>36213</v>
      </c>
    </row>
    <row r="8922" ht="15.75" spans="1:1">
      <c r="A8922" s="3" t="s">
        <v>36217</v>
      </c>
    </row>
    <row r="8923" ht="15.75" spans="1:1">
      <c r="A8923" s="3" t="s">
        <v>36221</v>
      </c>
    </row>
    <row r="8924" ht="15.75" spans="1:1">
      <c r="A8924" s="3" t="s">
        <v>36225</v>
      </c>
    </row>
    <row r="8925" ht="15.75" spans="1:1">
      <c r="A8925" s="3" t="s">
        <v>36229</v>
      </c>
    </row>
    <row r="8926" ht="15.75" spans="1:1">
      <c r="A8926" s="3" t="s">
        <v>36233</v>
      </c>
    </row>
    <row r="8927" ht="15.75" spans="1:1">
      <c r="A8927" s="3" t="s">
        <v>36237</v>
      </c>
    </row>
    <row r="8928" ht="15.75" spans="1:1">
      <c r="A8928" s="3" t="s">
        <v>36241</v>
      </c>
    </row>
    <row r="8929" ht="15.75" spans="1:1">
      <c r="A8929" s="3" t="s">
        <v>36245</v>
      </c>
    </row>
    <row r="8930" ht="15.75" spans="1:1">
      <c r="A8930" s="3" t="s">
        <v>36249</v>
      </c>
    </row>
    <row r="8931" ht="15.75" spans="1:1">
      <c r="A8931" s="3" t="s">
        <v>36253</v>
      </c>
    </row>
    <row r="8932" ht="15.75" spans="1:1">
      <c r="A8932" s="3" t="s">
        <v>36257</v>
      </c>
    </row>
    <row r="8933" ht="15.75" spans="1:1">
      <c r="A8933" s="3" t="s">
        <v>36261</v>
      </c>
    </row>
    <row r="8934" ht="15.75" spans="1:1">
      <c r="A8934" s="3" t="s">
        <v>36265</v>
      </c>
    </row>
    <row r="8935" ht="15.75" spans="1:1">
      <c r="A8935" s="3" t="s">
        <v>36269</v>
      </c>
    </row>
    <row r="8936" ht="15.75" spans="1:1">
      <c r="A8936" s="3" t="s">
        <v>36273</v>
      </c>
    </row>
    <row r="8937" ht="15.75" spans="1:1">
      <c r="A8937" s="3" t="s">
        <v>36277</v>
      </c>
    </row>
    <row r="8938" ht="15.75" spans="1:1">
      <c r="A8938" s="3" t="s">
        <v>36281</v>
      </c>
    </row>
    <row r="8939" ht="15.75" spans="1:1">
      <c r="A8939" s="3" t="s">
        <v>36285</v>
      </c>
    </row>
    <row r="8940" ht="15.75" spans="1:1">
      <c r="A8940" s="3" t="s">
        <v>36289</v>
      </c>
    </row>
    <row r="8941" ht="15.75" spans="1:1">
      <c r="A8941" s="3" t="s">
        <v>36293</v>
      </c>
    </row>
    <row r="8942" ht="15.75" spans="1:1">
      <c r="A8942" s="3" t="s">
        <v>36297</v>
      </c>
    </row>
    <row r="8943" ht="15.75" spans="1:1">
      <c r="A8943" s="3" t="s">
        <v>36301</v>
      </c>
    </row>
    <row r="8944" ht="15.75" spans="1:1">
      <c r="A8944" s="3" t="s">
        <v>36305</v>
      </c>
    </row>
    <row r="8945" ht="15.75" spans="1:1">
      <c r="A8945" s="3" t="s">
        <v>36309</v>
      </c>
    </row>
    <row r="8946" ht="15.75" spans="1:1">
      <c r="A8946" s="3" t="s">
        <v>36313</v>
      </c>
    </row>
    <row r="8947" ht="15.75" spans="1:1">
      <c r="A8947" s="3" t="s">
        <v>36317</v>
      </c>
    </row>
    <row r="8948" ht="15.75" spans="1:1">
      <c r="A8948" s="3" t="s">
        <v>36321</v>
      </c>
    </row>
    <row r="8949" ht="15.75" spans="1:1">
      <c r="A8949" s="3" t="s">
        <v>36325</v>
      </c>
    </row>
    <row r="8950" ht="15.75" spans="1:1">
      <c r="A8950" s="3" t="s">
        <v>36329</v>
      </c>
    </row>
    <row r="8951" ht="15.75" spans="1:1">
      <c r="A8951" s="3" t="s">
        <v>36333</v>
      </c>
    </row>
    <row r="8952" ht="15.75" spans="1:1">
      <c r="A8952" s="3" t="s">
        <v>36337</v>
      </c>
    </row>
    <row r="8953" ht="15.75" spans="1:1">
      <c r="A8953" s="3" t="s">
        <v>726</v>
      </c>
    </row>
    <row r="8954" ht="15.75" spans="1:1">
      <c r="A8954" s="3" t="s">
        <v>36341</v>
      </c>
    </row>
    <row r="8955" ht="15.75" spans="1:1">
      <c r="A8955" s="3" t="s">
        <v>36345</v>
      </c>
    </row>
    <row r="8956" ht="15.75" spans="1:1">
      <c r="A8956" s="3" t="s">
        <v>36349</v>
      </c>
    </row>
    <row r="8957" ht="15.75" spans="1:1">
      <c r="A8957" s="3" t="s">
        <v>36353</v>
      </c>
    </row>
    <row r="8958" ht="15.75" spans="1:1">
      <c r="A8958" s="3" t="s">
        <v>36357</v>
      </c>
    </row>
    <row r="8959" ht="15.75" spans="1:1">
      <c r="A8959" s="3" t="s">
        <v>36361</v>
      </c>
    </row>
    <row r="8960" ht="15.75" spans="1:1">
      <c r="A8960" s="3" t="s">
        <v>36365</v>
      </c>
    </row>
    <row r="8961" ht="15.75" spans="1:1">
      <c r="A8961" s="3" t="s">
        <v>36369</v>
      </c>
    </row>
    <row r="8962" ht="15.75" spans="1:1">
      <c r="A8962" s="3" t="s">
        <v>36373</v>
      </c>
    </row>
    <row r="8963" ht="15.75" spans="1:1">
      <c r="A8963" s="3" t="s">
        <v>36377</v>
      </c>
    </row>
    <row r="8964" ht="15.75" spans="1:1">
      <c r="A8964" s="3" t="s">
        <v>36381</v>
      </c>
    </row>
    <row r="8965" ht="15.75" spans="1:1">
      <c r="A8965" s="3" t="s">
        <v>36385</v>
      </c>
    </row>
    <row r="8966" ht="15.75" spans="1:1">
      <c r="A8966" s="3" t="s">
        <v>36389</v>
      </c>
    </row>
    <row r="8967" ht="15.75" spans="1:1">
      <c r="A8967" s="3" t="s">
        <v>36393</v>
      </c>
    </row>
    <row r="8968" ht="15.75" spans="1:1">
      <c r="A8968" s="3" t="s">
        <v>36397</v>
      </c>
    </row>
    <row r="8969" ht="15.75" spans="1:1">
      <c r="A8969" s="3" t="s">
        <v>36401</v>
      </c>
    </row>
    <row r="8970" ht="15.75" spans="1:1">
      <c r="A8970" s="3" t="s">
        <v>36405</v>
      </c>
    </row>
    <row r="8971" ht="15.75" spans="1:1">
      <c r="A8971" s="3" t="s">
        <v>36409</v>
      </c>
    </row>
    <row r="8972" ht="15.75" spans="1:1">
      <c r="A8972" s="3" t="s">
        <v>36413</v>
      </c>
    </row>
    <row r="8973" ht="15.75" spans="1:1">
      <c r="A8973" s="3" t="s">
        <v>36417</v>
      </c>
    </row>
    <row r="8974" ht="15.75" spans="1:1">
      <c r="A8974" s="3" t="s">
        <v>36421</v>
      </c>
    </row>
    <row r="8975" ht="15.75" spans="1:1">
      <c r="A8975" s="3" t="s">
        <v>36425</v>
      </c>
    </row>
    <row r="8976" ht="15.75" spans="1:1">
      <c r="A8976" s="3" t="s">
        <v>36429</v>
      </c>
    </row>
    <row r="8977" ht="15.75" spans="1:1">
      <c r="A8977" s="3" t="s">
        <v>36433</v>
      </c>
    </row>
    <row r="8978" ht="15.75" spans="1:1">
      <c r="A8978" s="3" t="s">
        <v>36437</v>
      </c>
    </row>
    <row r="8979" ht="15.75" spans="1:1">
      <c r="A8979" s="3" t="s">
        <v>36441</v>
      </c>
    </row>
    <row r="8980" ht="15.75" spans="1:1">
      <c r="A8980" s="3" t="s">
        <v>714</v>
      </c>
    </row>
    <row r="8981" ht="15.75" spans="1:1">
      <c r="A8981" s="3" t="s">
        <v>36445</v>
      </c>
    </row>
    <row r="8982" ht="15.75" spans="1:1">
      <c r="A8982" s="3" t="s">
        <v>36449</v>
      </c>
    </row>
    <row r="8983" ht="15.75" spans="1:1">
      <c r="A8983" s="3" t="s">
        <v>36453</v>
      </c>
    </row>
    <row r="8984" ht="15.75" spans="1:1">
      <c r="A8984" s="3" t="s">
        <v>36457</v>
      </c>
    </row>
    <row r="8985" ht="15.75" spans="1:1">
      <c r="A8985" s="3" t="s">
        <v>36461</v>
      </c>
    </row>
    <row r="8986" ht="15.75" spans="1:1">
      <c r="A8986" s="3" t="s">
        <v>36465</v>
      </c>
    </row>
    <row r="8987" ht="15.75" spans="1:1">
      <c r="A8987" s="3" t="s">
        <v>36469</v>
      </c>
    </row>
    <row r="8988" ht="15.75" spans="1:1">
      <c r="A8988" s="3" t="s">
        <v>36473</v>
      </c>
    </row>
    <row r="8989" ht="15.75" spans="1:1">
      <c r="A8989" s="3" t="s">
        <v>36477</v>
      </c>
    </row>
    <row r="8990" ht="15.75" spans="1:1">
      <c r="A8990" s="3" t="s">
        <v>36481</v>
      </c>
    </row>
    <row r="8991" ht="15.75" spans="1:1">
      <c r="A8991" s="3" t="s">
        <v>36485</v>
      </c>
    </row>
    <row r="8992" ht="15.75" spans="1:1">
      <c r="A8992" s="3" t="s">
        <v>36489</v>
      </c>
    </row>
    <row r="8993" ht="15.75" spans="1:1">
      <c r="A8993" s="3" t="s">
        <v>36493</v>
      </c>
    </row>
    <row r="8994" ht="15.75" spans="1:1">
      <c r="A8994" s="3" t="s">
        <v>36497</v>
      </c>
    </row>
    <row r="8995" ht="15.75" spans="1:1">
      <c r="A8995" s="3" t="s">
        <v>36501</v>
      </c>
    </row>
    <row r="8996" ht="15.75" spans="1:1">
      <c r="A8996" s="3" t="s">
        <v>36505</v>
      </c>
    </row>
    <row r="8997" ht="15.75" spans="1:1">
      <c r="A8997" s="3" t="s">
        <v>36509</v>
      </c>
    </row>
    <row r="8998" ht="15.75" spans="1:1">
      <c r="A8998" s="3" t="s">
        <v>36513</v>
      </c>
    </row>
    <row r="8999" ht="15.75" spans="1:1">
      <c r="A8999" s="3" t="s">
        <v>36517</v>
      </c>
    </row>
    <row r="9000" ht="15.75" spans="1:1">
      <c r="A9000" s="3" t="s">
        <v>36521</v>
      </c>
    </row>
    <row r="9001" ht="15.75" spans="1:1">
      <c r="A9001" s="3" t="s">
        <v>36525</v>
      </c>
    </row>
    <row r="9002" ht="15.75" spans="1:1">
      <c r="A9002" s="3" t="s">
        <v>36529</v>
      </c>
    </row>
    <row r="9003" ht="15.75" spans="1:1">
      <c r="A9003" s="3" t="s">
        <v>36533</v>
      </c>
    </row>
    <row r="9004" ht="15.75" spans="1:1">
      <c r="A9004" s="3" t="s">
        <v>36537</v>
      </c>
    </row>
    <row r="9005" ht="15.75" spans="1:1">
      <c r="A9005" s="3" t="s">
        <v>36541</v>
      </c>
    </row>
    <row r="9006" ht="15.75" spans="1:1">
      <c r="A9006" s="3" t="s">
        <v>36545</v>
      </c>
    </row>
    <row r="9007" ht="15.75" spans="1:1">
      <c r="A9007" s="3" t="s">
        <v>36549</v>
      </c>
    </row>
    <row r="9008" ht="15.75" spans="1:1">
      <c r="A9008" s="3" t="s">
        <v>36553</v>
      </c>
    </row>
    <row r="9009" ht="15.75" spans="1:1">
      <c r="A9009" s="3" t="s">
        <v>36557</v>
      </c>
    </row>
    <row r="9010" ht="15.75" spans="1:1">
      <c r="A9010" s="3" t="s">
        <v>36561</v>
      </c>
    </row>
    <row r="9011" ht="15.75" spans="1:1">
      <c r="A9011" s="3" t="s">
        <v>36565</v>
      </c>
    </row>
    <row r="9012" ht="15.75" spans="1:1">
      <c r="A9012" s="3" t="s">
        <v>36569</v>
      </c>
    </row>
    <row r="9013" ht="15.75" spans="1:1">
      <c r="A9013" s="3" t="s">
        <v>36573</v>
      </c>
    </row>
    <row r="9014" ht="15.75" spans="1:1">
      <c r="A9014" s="3" t="s">
        <v>36577</v>
      </c>
    </row>
    <row r="9015" ht="15.75" spans="1:1">
      <c r="A9015" s="3" t="s">
        <v>36581</v>
      </c>
    </row>
    <row r="9016" ht="15.75" spans="1:1">
      <c r="A9016" s="3" t="s">
        <v>36585</v>
      </c>
    </row>
    <row r="9017" ht="15.75" spans="1:1">
      <c r="A9017" s="3" t="s">
        <v>36589</v>
      </c>
    </row>
    <row r="9018" ht="15.75" spans="1:1">
      <c r="A9018" s="3" t="s">
        <v>36593</v>
      </c>
    </row>
    <row r="9019" ht="15.75" spans="1:1">
      <c r="A9019" s="3" t="s">
        <v>36597</v>
      </c>
    </row>
    <row r="9020" ht="15.75" spans="1:1">
      <c r="A9020" s="3" t="s">
        <v>36601</v>
      </c>
    </row>
    <row r="9021" ht="15.75" spans="1:1">
      <c r="A9021" s="3" t="s">
        <v>36605</v>
      </c>
    </row>
    <row r="9022" ht="15.75" spans="1:1">
      <c r="A9022" s="3" t="s">
        <v>36609</v>
      </c>
    </row>
    <row r="9023" ht="15.75" spans="1:1">
      <c r="A9023" s="3" t="s">
        <v>36613</v>
      </c>
    </row>
    <row r="9024" ht="15.75" spans="1:1">
      <c r="A9024" s="3" t="s">
        <v>36617</v>
      </c>
    </row>
    <row r="9025" ht="15.75" spans="1:1">
      <c r="A9025" s="3" t="s">
        <v>36621</v>
      </c>
    </row>
    <row r="9026" ht="15.75" spans="1:1">
      <c r="A9026" s="3" t="s">
        <v>36625</v>
      </c>
    </row>
    <row r="9027" ht="15.75" spans="1:1">
      <c r="A9027" s="3" t="s">
        <v>36629</v>
      </c>
    </row>
    <row r="9028" ht="15.75" spans="1:1">
      <c r="A9028" s="3" t="s">
        <v>36633</v>
      </c>
    </row>
    <row r="9029" ht="15.75" spans="1:1">
      <c r="A9029" s="3" t="s">
        <v>889</v>
      </c>
    </row>
    <row r="9030" ht="15.75" spans="1:1">
      <c r="A9030" s="3" t="s">
        <v>36637</v>
      </c>
    </row>
    <row r="9031" ht="15.75" spans="1:1">
      <c r="A9031" s="3" t="s">
        <v>36641</v>
      </c>
    </row>
    <row r="9032" ht="15.75" spans="1:1">
      <c r="A9032" s="3" t="s">
        <v>36645</v>
      </c>
    </row>
    <row r="9033" ht="15.75" spans="1:1">
      <c r="A9033" s="3" t="s">
        <v>36649</v>
      </c>
    </row>
    <row r="9034" ht="15.75" spans="1:1">
      <c r="A9034" s="3" t="s">
        <v>36653</v>
      </c>
    </row>
    <row r="9035" ht="15.75" spans="1:1">
      <c r="A9035" s="3" t="s">
        <v>36657</v>
      </c>
    </row>
    <row r="9036" ht="15.75" spans="1:1">
      <c r="A9036" s="3" t="s">
        <v>36661</v>
      </c>
    </row>
    <row r="9037" ht="15.75" spans="1:1">
      <c r="A9037" s="3" t="s">
        <v>36665</v>
      </c>
    </row>
    <row r="9038" ht="15.75" spans="1:1">
      <c r="A9038" s="3" t="s">
        <v>36669</v>
      </c>
    </row>
    <row r="9039" ht="15.75" spans="1:1">
      <c r="A9039" s="3" t="s">
        <v>36673</v>
      </c>
    </row>
    <row r="9040" ht="15.75" spans="1:1">
      <c r="A9040" s="3" t="s">
        <v>36677</v>
      </c>
    </row>
    <row r="9041" ht="15.75" spans="1:1">
      <c r="A9041" s="3" t="s">
        <v>36681</v>
      </c>
    </row>
    <row r="9042" ht="15.75" spans="1:1">
      <c r="A9042" s="3" t="s">
        <v>36685</v>
      </c>
    </row>
    <row r="9043" ht="15.75" spans="1:1">
      <c r="A9043" s="3" t="s">
        <v>36689</v>
      </c>
    </row>
    <row r="9044" ht="15.75" spans="1:1">
      <c r="A9044" s="3" t="s">
        <v>36693</v>
      </c>
    </row>
    <row r="9045" ht="15.75" spans="1:1">
      <c r="A9045" s="3" t="s">
        <v>36697</v>
      </c>
    </row>
    <row r="9046" ht="15.75" spans="1:1">
      <c r="A9046" s="3" t="s">
        <v>36701</v>
      </c>
    </row>
    <row r="9047" ht="15.75" spans="1:1">
      <c r="A9047" s="3" t="s">
        <v>36705</v>
      </c>
    </row>
    <row r="9048" ht="15.75" spans="1:1">
      <c r="A9048" s="3" t="s">
        <v>36709</v>
      </c>
    </row>
    <row r="9049" ht="15.75" spans="1:1">
      <c r="A9049" s="3" t="s">
        <v>36713</v>
      </c>
    </row>
    <row r="9050" ht="15.75" spans="1:1">
      <c r="A9050" s="3" t="s">
        <v>36717</v>
      </c>
    </row>
    <row r="9051" ht="15.75" spans="1:1">
      <c r="A9051" s="3" t="s">
        <v>36721</v>
      </c>
    </row>
    <row r="9052" ht="15.75" spans="1:1">
      <c r="A9052" s="3" t="s">
        <v>36725</v>
      </c>
    </row>
    <row r="9053" ht="15.75" spans="1:1">
      <c r="A9053" s="3" t="s">
        <v>36729</v>
      </c>
    </row>
    <row r="9054" ht="15.75" spans="1:1">
      <c r="A9054" s="3" t="s">
        <v>36733</v>
      </c>
    </row>
    <row r="9055" ht="15.75" spans="1:1">
      <c r="A9055" s="3" t="s">
        <v>36737</v>
      </c>
    </row>
    <row r="9056" ht="15.75" spans="1:1">
      <c r="A9056" s="3" t="s">
        <v>36741</v>
      </c>
    </row>
    <row r="9057" ht="15.75" spans="1:1">
      <c r="A9057" s="3" t="s">
        <v>36745</v>
      </c>
    </row>
    <row r="9058" ht="15.75" spans="1:1">
      <c r="A9058" s="3" t="s">
        <v>36749</v>
      </c>
    </row>
    <row r="9059" ht="15.75" spans="1:1">
      <c r="A9059" s="3" t="s">
        <v>36753</v>
      </c>
    </row>
    <row r="9060" ht="15.75" spans="1:1">
      <c r="A9060" s="3" t="s">
        <v>36757</v>
      </c>
    </row>
    <row r="9061" ht="15.75" spans="1:1">
      <c r="A9061" s="3" t="s">
        <v>36761</v>
      </c>
    </row>
    <row r="9062" ht="15.75" spans="1:1">
      <c r="A9062" s="3" t="s">
        <v>36765</v>
      </c>
    </row>
    <row r="9063" ht="15.75" spans="1:1">
      <c r="A9063" s="3" t="s">
        <v>36769</v>
      </c>
    </row>
    <row r="9064" ht="15.75" spans="1:1">
      <c r="A9064" s="3" t="s">
        <v>36773</v>
      </c>
    </row>
    <row r="9065" ht="15.75" spans="1:1">
      <c r="A9065" s="3" t="s">
        <v>36777</v>
      </c>
    </row>
    <row r="9066" ht="15.75" spans="1:1">
      <c r="A9066" s="3" t="s">
        <v>36781</v>
      </c>
    </row>
    <row r="9067" ht="15.75" spans="1:1">
      <c r="A9067" s="3" t="s">
        <v>36785</v>
      </c>
    </row>
    <row r="9068" ht="15.75" spans="1:1">
      <c r="A9068" s="3" t="s">
        <v>36789</v>
      </c>
    </row>
    <row r="9069" ht="15.75" spans="1:1">
      <c r="A9069" s="3" t="s">
        <v>36793</v>
      </c>
    </row>
    <row r="9070" ht="15.75" spans="1:1">
      <c r="A9070" s="3" t="s">
        <v>36797</v>
      </c>
    </row>
    <row r="9071" ht="15.75" spans="1:1">
      <c r="A9071" s="3" t="s">
        <v>36801</v>
      </c>
    </row>
    <row r="9072" ht="15.75" spans="1:1">
      <c r="A9072" s="3" t="s">
        <v>36805</v>
      </c>
    </row>
    <row r="9073" ht="15.75" spans="1:1">
      <c r="A9073" s="3" t="s">
        <v>36809</v>
      </c>
    </row>
    <row r="9074" ht="15.75" spans="1:1">
      <c r="A9074" s="3" t="s">
        <v>36813</v>
      </c>
    </row>
    <row r="9075" ht="15.75" spans="1:1">
      <c r="A9075" s="3" t="s">
        <v>36817</v>
      </c>
    </row>
    <row r="9076" ht="15.75" spans="1:1">
      <c r="A9076" s="3" t="s">
        <v>36821</v>
      </c>
    </row>
    <row r="9077" ht="15.75" spans="1:1">
      <c r="A9077" s="3" t="s">
        <v>36825</v>
      </c>
    </row>
    <row r="9078" ht="15.75" spans="1:1">
      <c r="A9078" s="3" t="s">
        <v>36829</v>
      </c>
    </row>
    <row r="9079" ht="15.75" spans="1:1">
      <c r="A9079" s="3" t="s">
        <v>36833</v>
      </c>
    </row>
    <row r="9080" ht="15.75" spans="1:1">
      <c r="A9080" s="3" t="s">
        <v>36837</v>
      </c>
    </row>
    <row r="9081" ht="15.75" spans="1:1">
      <c r="A9081" s="3" t="s">
        <v>36841</v>
      </c>
    </row>
    <row r="9082" ht="15.75" spans="1:1">
      <c r="A9082" s="3" t="s">
        <v>36845</v>
      </c>
    </row>
    <row r="9083" ht="15.75" spans="1:1">
      <c r="A9083" s="3" t="s">
        <v>36849</v>
      </c>
    </row>
    <row r="9084" ht="15.75" spans="1:1">
      <c r="A9084" s="3" t="s">
        <v>36853</v>
      </c>
    </row>
    <row r="9085" ht="15.75" spans="1:1">
      <c r="A9085" s="3" t="s">
        <v>36857</v>
      </c>
    </row>
    <row r="9086" ht="15.75" spans="1:1">
      <c r="A9086" s="3" t="s">
        <v>36861</v>
      </c>
    </row>
    <row r="9087" ht="15.75" spans="1:1">
      <c r="A9087" s="3" t="s">
        <v>36865</v>
      </c>
    </row>
    <row r="9088" ht="15.75" spans="1:1">
      <c r="A9088" s="3" t="s">
        <v>36869</v>
      </c>
    </row>
    <row r="9089" ht="15.75" spans="1:1">
      <c r="A9089" s="3" t="s">
        <v>36873</v>
      </c>
    </row>
    <row r="9090" ht="15.75" spans="1:1">
      <c r="A9090" s="3" t="s">
        <v>36877</v>
      </c>
    </row>
    <row r="9091" ht="15.75" spans="1:1">
      <c r="A9091" s="3" t="s">
        <v>36881</v>
      </c>
    </row>
    <row r="9092" ht="15.75" spans="1:1">
      <c r="A9092" s="3" t="s">
        <v>36885</v>
      </c>
    </row>
    <row r="9093" ht="15.75" spans="1:1">
      <c r="A9093" s="3" t="s">
        <v>36889</v>
      </c>
    </row>
    <row r="9094" ht="15.75" spans="1:1">
      <c r="A9094" s="3" t="s">
        <v>36893</v>
      </c>
    </row>
    <row r="9095" ht="15.75" spans="1:1">
      <c r="A9095" s="3" t="s">
        <v>36897</v>
      </c>
    </row>
    <row r="9096" ht="15.75" spans="1:1">
      <c r="A9096" s="3" t="s">
        <v>36901</v>
      </c>
    </row>
    <row r="9097" ht="15.75" spans="1:1">
      <c r="A9097" s="3" t="s">
        <v>36905</v>
      </c>
    </row>
    <row r="9098" ht="15.75" spans="1:1">
      <c r="A9098" s="3" t="s">
        <v>36909</v>
      </c>
    </row>
    <row r="9099" ht="15.75" spans="1:1">
      <c r="A9099" s="3" t="s">
        <v>36913</v>
      </c>
    </row>
    <row r="9100" ht="15.75" spans="1:1">
      <c r="A9100" s="3" t="s">
        <v>36917</v>
      </c>
    </row>
    <row r="9101" ht="15.75" spans="1:1">
      <c r="A9101" s="3" t="s">
        <v>36921</v>
      </c>
    </row>
    <row r="9102" ht="15.75" spans="1:1">
      <c r="A9102" s="3" t="s">
        <v>36925</v>
      </c>
    </row>
    <row r="9103" ht="15.75" spans="1:1">
      <c r="A9103" s="3" t="s">
        <v>36929</v>
      </c>
    </row>
    <row r="9104" ht="15.75" spans="1:1">
      <c r="A9104" s="3" t="s">
        <v>36933</v>
      </c>
    </row>
    <row r="9105" ht="15.75" spans="1:1">
      <c r="A9105" s="3" t="s">
        <v>36937</v>
      </c>
    </row>
    <row r="9106" ht="15.75" spans="1:1">
      <c r="A9106" s="3" t="s">
        <v>36941</v>
      </c>
    </row>
    <row r="9107" ht="15.75" spans="1:1">
      <c r="A9107" s="3" t="s">
        <v>36945</v>
      </c>
    </row>
    <row r="9108" ht="15.75" spans="1:1">
      <c r="A9108" s="3" t="s">
        <v>36949</v>
      </c>
    </row>
    <row r="9109" ht="15.75" spans="1:1">
      <c r="A9109" s="3" t="s">
        <v>36953</v>
      </c>
    </row>
    <row r="9110" ht="15.75" spans="1:1">
      <c r="A9110" s="3" t="s">
        <v>36957</v>
      </c>
    </row>
    <row r="9111" ht="15.75" spans="1:1">
      <c r="A9111" s="3" t="s">
        <v>36960</v>
      </c>
    </row>
    <row r="9112" ht="15.75" spans="1:1">
      <c r="A9112" s="3" t="s">
        <v>36964</v>
      </c>
    </row>
    <row r="9113" ht="15.75" spans="1:1">
      <c r="A9113" s="3" t="s">
        <v>36968</v>
      </c>
    </row>
    <row r="9114" ht="15.75" spans="1:1">
      <c r="A9114" s="3" t="s">
        <v>36972</v>
      </c>
    </row>
    <row r="9115" ht="15.75" spans="1:1">
      <c r="A9115" s="3" t="s">
        <v>36976</v>
      </c>
    </row>
    <row r="9116" ht="15.75" spans="1:1">
      <c r="A9116" s="3" t="s">
        <v>36980</v>
      </c>
    </row>
    <row r="9117" ht="15.75" spans="1:1">
      <c r="A9117" s="3" t="s">
        <v>36984</v>
      </c>
    </row>
    <row r="9118" ht="15.75" spans="1:1">
      <c r="A9118" s="3" t="s">
        <v>36988</v>
      </c>
    </row>
    <row r="9119" ht="15.75" spans="1:1">
      <c r="A9119" s="3" t="s">
        <v>36992</v>
      </c>
    </row>
    <row r="9120" ht="15.75" spans="1:1">
      <c r="A9120" s="3" t="s">
        <v>36996</v>
      </c>
    </row>
    <row r="9121" ht="15.75" spans="1:1">
      <c r="A9121" s="3" t="s">
        <v>37000</v>
      </c>
    </row>
    <row r="9122" ht="15.75" spans="1:1">
      <c r="A9122" s="3" t="s">
        <v>37004</v>
      </c>
    </row>
    <row r="9123" ht="15.75" spans="1:1">
      <c r="A9123" s="3" t="s">
        <v>37008</v>
      </c>
    </row>
    <row r="9124" ht="15.75" spans="1:1">
      <c r="A9124" s="3" t="s">
        <v>37012</v>
      </c>
    </row>
    <row r="9125" ht="15.75" spans="1:1">
      <c r="A9125" s="3" t="s">
        <v>37016</v>
      </c>
    </row>
    <row r="9126" ht="15.75" spans="1:1">
      <c r="A9126" s="3" t="s">
        <v>37020</v>
      </c>
    </row>
    <row r="9127" ht="15.75" spans="1:1">
      <c r="A9127" s="3" t="s">
        <v>37024</v>
      </c>
    </row>
    <row r="9128" ht="15.75" spans="1:1">
      <c r="A9128" s="3" t="s">
        <v>37028</v>
      </c>
    </row>
    <row r="9129" ht="15.75" spans="1:1">
      <c r="A9129" s="3" t="s">
        <v>37032</v>
      </c>
    </row>
    <row r="9130" ht="15.75" spans="1:1">
      <c r="A9130" s="3" t="s">
        <v>37036</v>
      </c>
    </row>
    <row r="9131" ht="15.75" spans="1:1">
      <c r="A9131" s="3" t="s">
        <v>37040</v>
      </c>
    </row>
    <row r="9132" ht="15.75" spans="1:1">
      <c r="A9132" s="3" t="s">
        <v>37044</v>
      </c>
    </row>
    <row r="9133" ht="15.75" spans="1:1">
      <c r="A9133" s="3" t="s">
        <v>37048</v>
      </c>
    </row>
    <row r="9134" ht="15.75" spans="1:1">
      <c r="A9134" s="3" t="s">
        <v>37052</v>
      </c>
    </row>
    <row r="9135" ht="15.75" spans="1:1">
      <c r="A9135" s="3" t="s">
        <v>37056</v>
      </c>
    </row>
    <row r="9136" ht="15.75" spans="1:1">
      <c r="A9136" s="3" t="s">
        <v>37060</v>
      </c>
    </row>
    <row r="9137" ht="15.75" spans="1:1">
      <c r="A9137" s="3" t="s">
        <v>37064</v>
      </c>
    </row>
    <row r="9138" ht="15.75" spans="1:1">
      <c r="A9138" s="3" t="s">
        <v>37068</v>
      </c>
    </row>
    <row r="9139" ht="15.75" spans="1:1">
      <c r="A9139" s="3" t="s">
        <v>37072</v>
      </c>
    </row>
    <row r="9140" ht="15.75" spans="1:1">
      <c r="A9140" s="3" t="s">
        <v>37076</v>
      </c>
    </row>
    <row r="9141" ht="15.75" spans="1:1">
      <c r="A9141" s="3" t="s">
        <v>37080</v>
      </c>
    </row>
    <row r="9142" ht="15.75" spans="1:1">
      <c r="A9142" s="3" t="s">
        <v>37084</v>
      </c>
    </row>
    <row r="9143" ht="15.75" spans="1:1">
      <c r="A9143" s="3" t="s">
        <v>37088</v>
      </c>
    </row>
    <row r="9144" ht="15.75" spans="1:1">
      <c r="A9144" s="3" t="s">
        <v>37092</v>
      </c>
    </row>
    <row r="9145" ht="15.75" spans="1:1">
      <c r="A9145" s="3" t="s">
        <v>37096</v>
      </c>
    </row>
    <row r="9146" ht="15.75" spans="1:1">
      <c r="A9146" s="3" t="s">
        <v>37100</v>
      </c>
    </row>
    <row r="9147" ht="15.75" spans="1:1">
      <c r="A9147" s="3" t="s">
        <v>37104</v>
      </c>
    </row>
    <row r="9148" ht="15.75" spans="1:1">
      <c r="A9148" s="3" t="s">
        <v>37108</v>
      </c>
    </row>
    <row r="9149" ht="15.75" spans="1:1">
      <c r="A9149" s="3" t="s">
        <v>37112</v>
      </c>
    </row>
    <row r="9150" ht="15.75" spans="1:1">
      <c r="A9150" s="3" t="s">
        <v>37116</v>
      </c>
    </row>
    <row r="9151" ht="15.75" spans="1:1">
      <c r="A9151" s="3" t="s">
        <v>37120</v>
      </c>
    </row>
    <row r="9152" ht="15.75" spans="1:1">
      <c r="A9152" s="3" t="s">
        <v>37124</v>
      </c>
    </row>
    <row r="9153" ht="15.75" spans="1:1">
      <c r="A9153" s="3" t="s">
        <v>37128</v>
      </c>
    </row>
    <row r="9154" ht="15.75" spans="1:1">
      <c r="A9154" s="3" t="s">
        <v>37132</v>
      </c>
    </row>
    <row r="9155" ht="15.75" spans="1:1">
      <c r="A9155" s="3" t="s">
        <v>37136</v>
      </c>
    </row>
    <row r="9156" ht="15.75" spans="1:1">
      <c r="A9156" s="3" t="s">
        <v>37140</v>
      </c>
    </row>
    <row r="9157" ht="15.75" spans="1:1">
      <c r="A9157" s="3" t="s">
        <v>37144</v>
      </c>
    </row>
    <row r="9158" ht="15.75" spans="1:1">
      <c r="A9158" s="3" t="s">
        <v>37148</v>
      </c>
    </row>
    <row r="9159" ht="15.75" spans="1:1">
      <c r="A9159" s="3" t="s">
        <v>37152</v>
      </c>
    </row>
    <row r="9160" ht="15.75" spans="1:1">
      <c r="A9160" s="3" t="s">
        <v>37156</v>
      </c>
    </row>
    <row r="9161" ht="15.75" spans="1:1">
      <c r="A9161" s="3" t="s">
        <v>37160</v>
      </c>
    </row>
    <row r="9162" ht="15.75" spans="1:1">
      <c r="A9162" s="3" t="s">
        <v>37164</v>
      </c>
    </row>
    <row r="9163" ht="15.75" spans="1:1">
      <c r="A9163" s="3" t="s">
        <v>37168</v>
      </c>
    </row>
    <row r="9164" ht="15.75" spans="1:1">
      <c r="A9164" s="3" t="s">
        <v>37172</v>
      </c>
    </row>
    <row r="9165" ht="15.75" spans="1:1">
      <c r="A9165" s="3" t="s">
        <v>37176</v>
      </c>
    </row>
    <row r="9166" ht="15.75" spans="1:1">
      <c r="A9166" s="3" t="s">
        <v>37180</v>
      </c>
    </row>
    <row r="9167" ht="15.75" spans="1:1">
      <c r="A9167" s="3" t="s">
        <v>37184</v>
      </c>
    </row>
    <row r="9168" ht="15.75" spans="1:1">
      <c r="A9168" s="3" t="s">
        <v>37188</v>
      </c>
    </row>
    <row r="9169" ht="15.75" spans="1:1">
      <c r="A9169" s="3" t="s">
        <v>37192</v>
      </c>
    </row>
    <row r="9170" ht="15.75" spans="1:1">
      <c r="A9170" s="3" t="s">
        <v>37196</v>
      </c>
    </row>
    <row r="9171" ht="15.75" spans="1:1">
      <c r="A9171" s="3" t="s">
        <v>37200</v>
      </c>
    </row>
    <row r="9172" ht="15.75" spans="1:1">
      <c r="A9172" s="3" t="s">
        <v>37204</v>
      </c>
    </row>
    <row r="9173" ht="15.75" spans="1:1">
      <c r="A9173" s="3" t="s">
        <v>37208</v>
      </c>
    </row>
    <row r="9174" ht="15.75" spans="1:1">
      <c r="A9174" s="3" t="s">
        <v>37212</v>
      </c>
    </row>
    <row r="9175" ht="15.75" spans="1:1">
      <c r="A9175" s="3" t="s">
        <v>37216</v>
      </c>
    </row>
    <row r="9176" ht="15.75" spans="1:1">
      <c r="A9176" s="3" t="s">
        <v>37220</v>
      </c>
    </row>
    <row r="9177" ht="15.75" spans="1:1">
      <c r="A9177" s="3" t="s">
        <v>37224</v>
      </c>
    </row>
    <row r="9178" ht="15.75" spans="1:1">
      <c r="A9178" s="3" t="s">
        <v>37228</v>
      </c>
    </row>
    <row r="9179" ht="15.75" spans="1:1">
      <c r="A9179" s="3" t="s">
        <v>37232</v>
      </c>
    </row>
    <row r="9180" ht="15.75" spans="1:1">
      <c r="A9180" s="3" t="s">
        <v>37236</v>
      </c>
    </row>
    <row r="9181" ht="15.75" spans="1:1">
      <c r="A9181" s="3" t="s">
        <v>37240</v>
      </c>
    </row>
    <row r="9182" ht="15.75" spans="1:1">
      <c r="A9182" s="3" t="s">
        <v>37244</v>
      </c>
    </row>
    <row r="9183" ht="15.75" spans="1:1">
      <c r="A9183" s="3" t="s">
        <v>37248</v>
      </c>
    </row>
    <row r="9184" ht="15.75" spans="1:1">
      <c r="A9184" s="3" t="s">
        <v>37252</v>
      </c>
    </row>
    <row r="9185" ht="15.75" spans="1:1">
      <c r="A9185" s="3" t="s">
        <v>37256</v>
      </c>
    </row>
    <row r="9186" ht="15.75" spans="1:1">
      <c r="A9186" s="3" t="s">
        <v>37260</v>
      </c>
    </row>
    <row r="9187" ht="15.75" spans="1:1">
      <c r="A9187" s="3" t="s">
        <v>37264</v>
      </c>
    </row>
    <row r="9188" ht="15.75" spans="1:1">
      <c r="A9188" s="3" t="s">
        <v>37268</v>
      </c>
    </row>
    <row r="9189" ht="15.75" spans="1:1">
      <c r="A9189" s="3" t="s">
        <v>37272</v>
      </c>
    </row>
    <row r="9190" ht="15.75" spans="1:1">
      <c r="A9190" s="3" t="s">
        <v>37276</v>
      </c>
    </row>
    <row r="9191" ht="15.75" spans="1:1">
      <c r="A9191" s="3" t="s">
        <v>37280</v>
      </c>
    </row>
    <row r="9192" ht="15.75" spans="1:1">
      <c r="A9192" s="3" t="s">
        <v>37284</v>
      </c>
    </row>
    <row r="9193" ht="15.75" spans="1:1">
      <c r="A9193" s="3" t="s">
        <v>37288</v>
      </c>
    </row>
    <row r="9194" ht="15.75" spans="1:1">
      <c r="A9194" s="3" t="s">
        <v>37292</v>
      </c>
    </row>
    <row r="9195" ht="15.75" spans="1:1">
      <c r="A9195" s="3" t="s">
        <v>37296</v>
      </c>
    </row>
    <row r="9196" ht="15.75" spans="1:1">
      <c r="A9196" s="3" t="s">
        <v>37300</v>
      </c>
    </row>
    <row r="9197" ht="15.75" spans="1:1">
      <c r="A9197" s="3" t="s">
        <v>37304</v>
      </c>
    </row>
    <row r="9198" ht="15.75" spans="1:1">
      <c r="A9198" s="3" t="s">
        <v>37308</v>
      </c>
    </row>
    <row r="9199" ht="15.75" spans="1:1">
      <c r="A9199" s="3" t="s">
        <v>37312</v>
      </c>
    </row>
    <row r="9200" ht="15.75" spans="1:1">
      <c r="A9200" s="3" t="s">
        <v>37316</v>
      </c>
    </row>
    <row r="9201" ht="15.75" spans="1:1">
      <c r="A9201" s="3" t="s">
        <v>37320</v>
      </c>
    </row>
    <row r="9202" ht="15.75" spans="1:1">
      <c r="A9202" s="3" t="s">
        <v>37324</v>
      </c>
    </row>
    <row r="9203" ht="15.75" spans="1:1">
      <c r="A9203" s="3" t="s">
        <v>37328</v>
      </c>
    </row>
    <row r="9204" ht="15.75" spans="1:1">
      <c r="A9204" s="3" t="s">
        <v>37332</v>
      </c>
    </row>
    <row r="9205" ht="15.75" spans="1:1">
      <c r="A9205" s="3" t="s">
        <v>37336</v>
      </c>
    </row>
    <row r="9206" ht="15.75" spans="1:1">
      <c r="A9206" s="3" t="s">
        <v>37340</v>
      </c>
    </row>
    <row r="9207" ht="15.75" spans="1:1">
      <c r="A9207" s="3" t="s">
        <v>37344</v>
      </c>
    </row>
    <row r="9208" ht="15.75" spans="1:1">
      <c r="A9208" s="3" t="s">
        <v>37348</v>
      </c>
    </row>
    <row r="9209" ht="15.75" spans="1:1">
      <c r="A9209" s="3" t="s">
        <v>37352</v>
      </c>
    </row>
    <row r="9210" ht="15.75" spans="1:1">
      <c r="A9210" s="3" t="s">
        <v>37356</v>
      </c>
    </row>
    <row r="9211" ht="15.75" spans="1:1">
      <c r="A9211" s="3" t="s">
        <v>37360</v>
      </c>
    </row>
    <row r="9212" ht="15.75" spans="1:1">
      <c r="A9212" s="3" t="s">
        <v>37364</v>
      </c>
    </row>
    <row r="9213" ht="15.75" spans="1:1">
      <c r="A9213" s="3" t="s">
        <v>37368</v>
      </c>
    </row>
    <row r="9214" ht="15.75" spans="1:1">
      <c r="A9214" s="3" t="s">
        <v>37372</v>
      </c>
    </row>
    <row r="9215" ht="15.75" spans="1:1">
      <c r="A9215" s="3" t="s">
        <v>37376</v>
      </c>
    </row>
    <row r="9216" ht="15.75" spans="1:1">
      <c r="A9216" s="3" t="s">
        <v>37380</v>
      </c>
    </row>
    <row r="9217" ht="15.75" spans="1:1">
      <c r="A9217" s="3" t="s">
        <v>37384</v>
      </c>
    </row>
    <row r="9218" ht="15.75" spans="1:1">
      <c r="A9218" s="3" t="s">
        <v>37388</v>
      </c>
    </row>
    <row r="9219" ht="15.75" spans="1:1">
      <c r="A9219" s="3" t="s">
        <v>37392</v>
      </c>
    </row>
    <row r="9220" ht="15.75" spans="1:1">
      <c r="A9220" s="3" t="s">
        <v>37396</v>
      </c>
    </row>
    <row r="9221" ht="15.75" spans="1:1">
      <c r="A9221" s="3" t="s">
        <v>37400</v>
      </c>
    </row>
    <row r="9222" ht="15.75" spans="1:1">
      <c r="A9222" s="3" t="s">
        <v>37404</v>
      </c>
    </row>
    <row r="9223" ht="15.75" spans="1:1">
      <c r="A9223" s="3" t="s">
        <v>37408</v>
      </c>
    </row>
    <row r="9224" ht="15.75" spans="1:1">
      <c r="A9224" s="3" t="s">
        <v>37412</v>
      </c>
    </row>
    <row r="9225" ht="15.75" spans="1:1">
      <c r="A9225" s="3" t="s">
        <v>37416</v>
      </c>
    </row>
    <row r="9226" ht="15.75" spans="1:1">
      <c r="A9226" s="3" t="s">
        <v>37420</v>
      </c>
    </row>
    <row r="9227" ht="15.75" spans="1:1">
      <c r="A9227" s="3" t="s">
        <v>37424</v>
      </c>
    </row>
    <row r="9228" ht="15.75" spans="1:1">
      <c r="A9228" s="3" t="s">
        <v>37428</v>
      </c>
    </row>
    <row r="9229" ht="15.75" spans="1:1">
      <c r="A9229" s="3" t="s">
        <v>37432</v>
      </c>
    </row>
    <row r="9230" ht="15.75" spans="1:1">
      <c r="A9230" s="3" t="s">
        <v>37436</v>
      </c>
    </row>
    <row r="9231" ht="15.75" spans="1:1">
      <c r="A9231" s="3" t="s">
        <v>37440</v>
      </c>
    </row>
    <row r="9232" ht="15.75" spans="1:1">
      <c r="A9232" s="3" t="s">
        <v>37444</v>
      </c>
    </row>
    <row r="9233" ht="15.75" spans="1:1">
      <c r="A9233" s="3" t="s">
        <v>37448</v>
      </c>
    </row>
    <row r="9234" ht="15.75" spans="1:1">
      <c r="A9234" s="3" t="s">
        <v>37452</v>
      </c>
    </row>
    <row r="9235" ht="15.75" spans="1:1">
      <c r="A9235" s="3" t="s">
        <v>37456</v>
      </c>
    </row>
    <row r="9236" ht="15.75" spans="1:1">
      <c r="A9236" s="3" t="s">
        <v>37460</v>
      </c>
    </row>
    <row r="9237" ht="15.75" spans="1:1">
      <c r="A9237" s="3" t="s">
        <v>37464</v>
      </c>
    </row>
    <row r="9238" ht="15.75" spans="1:1">
      <c r="A9238" s="3" t="s">
        <v>37468</v>
      </c>
    </row>
    <row r="9239" ht="15.75" spans="1:1">
      <c r="A9239" s="3" t="s">
        <v>37472</v>
      </c>
    </row>
    <row r="9240" ht="15.75" spans="1:1">
      <c r="A9240" s="3" t="s">
        <v>37476</v>
      </c>
    </row>
    <row r="9241" ht="15.75" spans="1:1">
      <c r="A9241" s="3" t="s">
        <v>37480</v>
      </c>
    </row>
    <row r="9242" ht="15.75" spans="1:1">
      <c r="A9242" s="3" t="s">
        <v>37484</v>
      </c>
    </row>
    <row r="9243" ht="15.75" spans="1:1">
      <c r="A9243" s="3" t="s">
        <v>37488</v>
      </c>
    </row>
    <row r="9244" ht="15.75" spans="1:1">
      <c r="A9244" s="3" t="s">
        <v>37492</v>
      </c>
    </row>
    <row r="9245" ht="15.75" spans="1:1">
      <c r="A9245" s="3" t="s">
        <v>37496</v>
      </c>
    </row>
    <row r="9246" ht="15.75" spans="1:1">
      <c r="A9246" s="3" t="s">
        <v>37500</v>
      </c>
    </row>
    <row r="9247" ht="15.75" spans="1:1">
      <c r="A9247" s="3" t="s">
        <v>37504</v>
      </c>
    </row>
    <row r="9248" ht="15.75" spans="1:1">
      <c r="A9248" s="3" t="s">
        <v>37508</v>
      </c>
    </row>
    <row r="9249" ht="15.75" spans="1:1">
      <c r="A9249" s="3" t="s">
        <v>37512</v>
      </c>
    </row>
    <row r="9250" ht="15.75" spans="1:1">
      <c r="A9250" s="3" t="s">
        <v>37516</v>
      </c>
    </row>
    <row r="9251" ht="15.75" spans="1:1">
      <c r="A9251" s="3" t="s">
        <v>37520</v>
      </c>
    </row>
    <row r="9252" ht="15.75" spans="1:1">
      <c r="A9252" s="3" t="s">
        <v>37524</v>
      </c>
    </row>
    <row r="9253" ht="15.75" spans="1:1">
      <c r="A9253" s="3" t="s">
        <v>37528</v>
      </c>
    </row>
    <row r="9254" ht="15.75" spans="1:1">
      <c r="A9254" s="3" t="s">
        <v>37532</v>
      </c>
    </row>
    <row r="9255" ht="15.75" spans="1:1">
      <c r="A9255" s="3" t="s">
        <v>37536</v>
      </c>
    </row>
    <row r="9256" ht="15.75" spans="1:1">
      <c r="A9256" s="3" t="s">
        <v>37540</v>
      </c>
    </row>
    <row r="9257" ht="15.75" spans="1:1">
      <c r="A9257" s="3" t="s">
        <v>37544</v>
      </c>
    </row>
    <row r="9258" ht="15.75" spans="1:1">
      <c r="A9258" s="3" t="s">
        <v>37548</v>
      </c>
    </row>
    <row r="9259" ht="15.75" spans="1:1">
      <c r="A9259" s="3" t="s">
        <v>37552</v>
      </c>
    </row>
    <row r="9260" ht="15.75" spans="1:1">
      <c r="A9260" s="3" t="s">
        <v>37556</v>
      </c>
    </row>
    <row r="9261" ht="15.75" spans="1:1">
      <c r="A9261" s="3" t="s">
        <v>37560</v>
      </c>
    </row>
    <row r="9262" ht="15.75" spans="1:1">
      <c r="A9262" s="3" t="s">
        <v>37564</v>
      </c>
    </row>
    <row r="9263" ht="15.75" spans="1:1">
      <c r="A9263" s="3" t="s">
        <v>37568</v>
      </c>
    </row>
    <row r="9264" ht="15.75" spans="1:1">
      <c r="A9264" s="3" t="s">
        <v>37572</v>
      </c>
    </row>
    <row r="9265" ht="15.75" spans="1:1">
      <c r="A9265" s="3" t="s">
        <v>37576</v>
      </c>
    </row>
    <row r="9266" ht="15.75" spans="1:1">
      <c r="A9266" s="3" t="s">
        <v>37580</v>
      </c>
    </row>
    <row r="9267" ht="15.75" spans="1:1">
      <c r="A9267" s="3" t="s">
        <v>37584</v>
      </c>
    </row>
    <row r="9268" ht="15.75" spans="1:1">
      <c r="A9268" s="3" t="s">
        <v>37588</v>
      </c>
    </row>
    <row r="9269" ht="15.75" spans="1:1">
      <c r="A9269" s="3" t="s">
        <v>37592</v>
      </c>
    </row>
    <row r="9270" ht="15.75" spans="1:1">
      <c r="A9270" s="3" t="s">
        <v>37596</v>
      </c>
    </row>
    <row r="9271" ht="15.75" spans="1:1">
      <c r="A9271" s="3" t="s">
        <v>37600</v>
      </c>
    </row>
    <row r="9272" ht="15.75" spans="1:1">
      <c r="A9272" s="3" t="s">
        <v>37604</v>
      </c>
    </row>
    <row r="9273" ht="15.75" spans="1:1">
      <c r="A9273" s="3" t="s">
        <v>37608</v>
      </c>
    </row>
    <row r="9274" ht="15.75" spans="1:1">
      <c r="A9274" s="3" t="s">
        <v>37612</v>
      </c>
    </row>
    <row r="9275" ht="15.75" spans="1:1">
      <c r="A9275" s="3" t="s">
        <v>37616</v>
      </c>
    </row>
    <row r="9276" ht="15.75" spans="1:1">
      <c r="A9276" s="3" t="s">
        <v>37620</v>
      </c>
    </row>
    <row r="9277" ht="15.75" spans="1:1">
      <c r="A9277" s="3" t="s">
        <v>37624</v>
      </c>
    </row>
    <row r="9278" ht="15.75" spans="1:1">
      <c r="A9278" s="3" t="s">
        <v>37628</v>
      </c>
    </row>
    <row r="9279" ht="15.75" spans="1:1">
      <c r="A9279" s="3" t="s">
        <v>37632</v>
      </c>
    </row>
    <row r="9280" ht="15.75" spans="1:1">
      <c r="A9280" s="3" t="s">
        <v>37636</v>
      </c>
    </row>
    <row r="9281" ht="15.75" spans="1:1">
      <c r="A9281" s="3" t="s">
        <v>37640</v>
      </c>
    </row>
    <row r="9282" ht="15.75" spans="1:1">
      <c r="A9282" s="3" t="s">
        <v>37644</v>
      </c>
    </row>
    <row r="9283" ht="15.75" spans="1:1">
      <c r="A9283" s="3" t="s">
        <v>37648</v>
      </c>
    </row>
    <row r="9284" ht="15.75" spans="1:1">
      <c r="A9284" s="3" t="s">
        <v>37652</v>
      </c>
    </row>
    <row r="9285" ht="15.75" spans="1:1">
      <c r="A9285" s="3" t="s">
        <v>37656</v>
      </c>
    </row>
    <row r="9286" ht="15.75" spans="1:1">
      <c r="A9286" s="3" t="s">
        <v>37660</v>
      </c>
    </row>
    <row r="9287" ht="15.75" spans="1:1">
      <c r="A9287" s="3" t="s">
        <v>37664</v>
      </c>
    </row>
    <row r="9288" ht="15.75" spans="1:1">
      <c r="A9288" s="3" t="s">
        <v>37668</v>
      </c>
    </row>
    <row r="9289" ht="15.75" spans="1:1">
      <c r="A9289" s="3" t="s">
        <v>37672</v>
      </c>
    </row>
    <row r="9290" ht="15.75" spans="1:1">
      <c r="A9290" s="3" t="s">
        <v>37676</v>
      </c>
    </row>
    <row r="9291" ht="15.75" spans="1:1">
      <c r="A9291" s="3" t="s">
        <v>37680</v>
      </c>
    </row>
    <row r="9292" ht="15.75" spans="1:1">
      <c r="A9292" s="3" t="s">
        <v>37684</v>
      </c>
    </row>
    <row r="9293" ht="15.75" spans="1:1">
      <c r="A9293" s="3" t="s">
        <v>37688</v>
      </c>
    </row>
    <row r="9294" ht="15.75" spans="1:1">
      <c r="A9294" s="3" t="s">
        <v>37692</v>
      </c>
    </row>
    <row r="9295" ht="15.75" spans="1:1">
      <c r="A9295" s="3" t="s">
        <v>37696</v>
      </c>
    </row>
    <row r="9296" ht="15.75" spans="1:1">
      <c r="A9296" s="3" t="s">
        <v>37700</v>
      </c>
    </row>
    <row r="9297" ht="15.75" spans="1:1">
      <c r="A9297" s="3" t="s">
        <v>37704</v>
      </c>
    </row>
    <row r="9298" ht="15.75" spans="1:1">
      <c r="A9298" s="3" t="s">
        <v>37708</v>
      </c>
    </row>
    <row r="9299" ht="15.75" spans="1:1">
      <c r="A9299" s="3" t="s">
        <v>37712</v>
      </c>
    </row>
    <row r="9300" ht="15.75" spans="1:1">
      <c r="A9300" s="3" t="s">
        <v>37716</v>
      </c>
    </row>
    <row r="9301" ht="15.75" spans="1:1">
      <c r="A9301" s="3" t="s">
        <v>37720</v>
      </c>
    </row>
    <row r="9302" ht="15.75" spans="1:1">
      <c r="A9302" s="3" t="s">
        <v>37724</v>
      </c>
    </row>
    <row r="9303" ht="15.75" spans="1:1">
      <c r="A9303" s="3" t="s">
        <v>37728</v>
      </c>
    </row>
    <row r="9304" ht="15.75" spans="1:1">
      <c r="A9304" s="3" t="s">
        <v>37732</v>
      </c>
    </row>
    <row r="9305" ht="15.75" spans="1:1">
      <c r="A9305" s="3" t="s">
        <v>37736</v>
      </c>
    </row>
    <row r="9306" ht="15.75" spans="1:1">
      <c r="A9306" s="3" t="s">
        <v>37740</v>
      </c>
    </row>
    <row r="9307" ht="15.75" spans="1:1">
      <c r="A9307" s="3" t="s">
        <v>37744</v>
      </c>
    </row>
    <row r="9308" ht="15.75" spans="1:1">
      <c r="A9308" s="3" t="s">
        <v>37748</v>
      </c>
    </row>
    <row r="9309" ht="15.75" spans="1:1">
      <c r="A9309" s="3" t="s">
        <v>37752</v>
      </c>
    </row>
    <row r="9310" ht="15.75" spans="1:1">
      <c r="A9310" s="3" t="s">
        <v>37756</v>
      </c>
    </row>
    <row r="9311" ht="15.75" spans="1:1">
      <c r="A9311" s="3" t="s">
        <v>37760</v>
      </c>
    </row>
    <row r="9312" ht="15.75" spans="1:1">
      <c r="A9312" s="3" t="s">
        <v>37764</v>
      </c>
    </row>
    <row r="9313" ht="15.75" spans="1:1">
      <c r="A9313" s="3" t="s">
        <v>37768</v>
      </c>
    </row>
    <row r="9314" ht="15.75" spans="1:1">
      <c r="A9314" s="3" t="s">
        <v>37772</v>
      </c>
    </row>
    <row r="9315" ht="15.75" spans="1:1">
      <c r="A9315" s="3" t="s">
        <v>37776</v>
      </c>
    </row>
    <row r="9316" ht="15.75" spans="1:1">
      <c r="A9316" s="3" t="s">
        <v>37780</v>
      </c>
    </row>
    <row r="9317" ht="15.75" spans="1:1">
      <c r="A9317" s="3" t="s">
        <v>37784</v>
      </c>
    </row>
    <row r="9318" ht="15.75" spans="1:1">
      <c r="A9318" s="3" t="s">
        <v>37788</v>
      </c>
    </row>
    <row r="9319" ht="15.75" spans="1:1">
      <c r="A9319" s="3" t="s">
        <v>37792</v>
      </c>
    </row>
    <row r="9320" ht="15.75" spans="1:1">
      <c r="A9320" s="3" t="s">
        <v>37796</v>
      </c>
    </row>
    <row r="9321" ht="15.75" spans="1:1">
      <c r="A9321" s="3" t="s">
        <v>37800</v>
      </c>
    </row>
    <row r="9322" ht="15.75" spans="1:1">
      <c r="A9322" s="3" t="s">
        <v>37804</v>
      </c>
    </row>
    <row r="9323" ht="15.75" spans="1:1">
      <c r="A9323" s="3" t="s">
        <v>37808</v>
      </c>
    </row>
    <row r="9324" ht="15.75" spans="1:1">
      <c r="A9324" s="3" t="s">
        <v>37812</v>
      </c>
    </row>
    <row r="9325" ht="15.75" spans="1:1">
      <c r="A9325" s="3" t="s">
        <v>37816</v>
      </c>
    </row>
    <row r="9326" ht="15.75" spans="1:1">
      <c r="A9326" s="3" t="s">
        <v>37820</v>
      </c>
    </row>
    <row r="9327" ht="15.75" spans="1:1">
      <c r="A9327" s="3" t="s">
        <v>37824</v>
      </c>
    </row>
    <row r="9328" ht="15.75" spans="1:1">
      <c r="A9328" s="3" t="s">
        <v>37828</v>
      </c>
    </row>
    <row r="9329" ht="15.75" spans="1:1">
      <c r="A9329" s="3" t="s">
        <v>37832</v>
      </c>
    </row>
    <row r="9330" ht="15.75" spans="1:1">
      <c r="A9330" s="3" t="s">
        <v>37836</v>
      </c>
    </row>
    <row r="9331" ht="15.75" spans="1:1">
      <c r="A9331" s="3" t="s">
        <v>37840</v>
      </c>
    </row>
    <row r="9332" ht="15.75" spans="1:1">
      <c r="A9332" s="3" t="s">
        <v>37844</v>
      </c>
    </row>
    <row r="9333" ht="15.75" spans="1:1">
      <c r="A9333" s="3" t="s">
        <v>37848</v>
      </c>
    </row>
    <row r="9334" ht="15.75" spans="1:1">
      <c r="A9334" s="3" t="s">
        <v>37852</v>
      </c>
    </row>
    <row r="9335" ht="15.75" spans="1:1">
      <c r="A9335" s="3" t="s">
        <v>37856</v>
      </c>
    </row>
    <row r="9336" ht="15.75" spans="1:1">
      <c r="A9336" s="3" t="s">
        <v>37860</v>
      </c>
    </row>
    <row r="9337" ht="15.75" spans="1:1">
      <c r="A9337" s="3" t="s">
        <v>37864</v>
      </c>
    </row>
    <row r="9338" ht="15.75" spans="1:1">
      <c r="A9338" s="3" t="s">
        <v>37868</v>
      </c>
    </row>
    <row r="9339" ht="15.75" spans="1:1">
      <c r="A9339" s="3" t="s">
        <v>37872</v>
      </c>
    </row>
    <row r="9340" ht="15.75" spans="1:1">
      <c r="A9340" s="3" t="s">
        <v>37876</v>
      </c>
    </row>
    <row r="9341" ht="15.75" spans="1:1">
      <c r="A9341" s="3" t="s">
        <v>37880</v>
      </c>
    </row>
    <row r="9342" ht="15.75" spans="1:1">
      <c r="A9342" s="3" t="s">
        <v>1175</v>
      </c>
    </row>
    <row r="9343" ht="15.75" spans="1:1">
      <c r="A9343" s="3" t="s">
        <v>37884</v>
      </c>
    </row>
    <row r="9344" ht="15.75" spans="1:1">
      <c r="A9344" s="3" t="s">
        <v>37888</v>
      </c>
    </row>
    <row r="9345" ht="15.75" spans="1:1">
      <c r="A9345" s="3" t="s">
        <v>37892</v>
      </c>
    </row>
    <row r="9346" ht="15.75" spans="1:1">
      <c r="A9346" s="3" t="s">
        <v>37896</v>
      </c>
    </row>
    <row r="9347" ht="15.75" spans="1:1">
      <c r="A9347" s="3" t="s">
        <v>37900</v>
      </c>
    </row>
    <row r="9348" ht="15.75" spans="1:1">
      <c r="A9348" s="3" t="s">
        <v>37904</v>
      </c>
    </row>
    <row r="9349" ht="15.75" spans="1:1">
      <c r="A9349" s="3" t="s">
        <v>37908</v>
      </c>
    </row>
    <row r="9350" ht="15.75" spans="1:1">
      <c r="A9350" s="3" t="s">
        <v>37912</v>
      </c>
    </row>
    <row r="9351" ht="15.75" spans="1:1">
      <c r="A9351" s="3" t="s">
        <v>37916</v>
      </c>
    </row>
    <row r="9352" ht="15.75" spans="1:1">
      <c r="A9352" s="3" t="s">
        <v>37920</v>
      </c>
    </row>
    <row r="9353" ht="15.75" spans="1:1">
      <c r="A9353" s="3" t="s">
        <v>37924</v>
      </c>
    </row>
    <row r="9354" ht="15.75" spans="1:1">
      <c r="A9354" s="3" t="s">
        <v>37928</v>
      </c>
    </row>
    <row r="9355" ht="15.75" spans="1:1">
      <c r="A9355" s="3" t="s">
        <v>37932</v>
      </c>
    </row>
    <row r="9356" ht="15.75" spans="1:1">
      <c r="A9356" s="3" t="s">
        <v>37936</v>
      </c>
    </row>
    <row r="9357" ht="15.75" spans="1:1">
      <c r="A9357" s="3" t="s">
        <v>37940</v>
      </c>
    </row>
    <row r="9358" ht="15.75" spans="1:1">
      <c r="A9358" s="3" t="s">
        <v>37944</v>
      </c>
    </row>
    <row r="9359" ht="15.75" spans="1:1">
      <c r="A9359" s="3" t="s">
        <v>37948</v>
      </c>
    </row>
    <row r="9360" ht="15.75" spans="1:1">
      <c r="A9360" s="3" t="s">
        <v>37952</v>
      </c>
    </row>
    <row r="9361" ht="15.75" spans="1:1">
      <c r="A9361" s="3" t="s">
        <v>37956</v>
      </c>
    </row>
    <row r="9362" ht="15.75" spans="1:1">
      <c r="A9362" s="3" t="s">
        <v>37960</v>
      </c>
    </row>
    <row r="9363" ht="15.75" spans="1:1">
      <c r="A9363" s="3" t="s">
        <v>37964</v>
      </c>
    </row>
    <row r="9364" ht="15.75" spans="1:1">
      <c r="A9364" s="3" t="s">
        <v>37968</v>
      </c>
    </row>
    <row r="9365" ht="15.75" spans="1:1">
      <c r="A9365" s="3" t="s">
        <v>37972</v>
      </c>
    </row>
    <row r="9366" ht="15.75" spans="1:1">
      <c r="A9366" s="3" t="s">
        <v>37976</v>
      </c>
    </row>
    <row r="9367" ht="15.75" spans="1:1">
      <c r="A9367" s="3" t="s">
        <v>37980</v>
      </c>
    </row>
    <row r="9368" ht="15.75" spans="1:1">
      <c r="A9368" s="3" t="s">
        <v>37984</v>
      </c>
    </row>
    <row r="9369" ht="15.75" spans="1:1">
      <c r="A9369" s="3" t="s">
        <v>37988</v>
      </c>
    </row>
    <row r="9370" ht="15.75" spans="1:1">
      <c r="A9370" s="3" t="s">
        <v>37992</v>
      </c>
    </row>
    <row r="9371" ht="15.75" spans="1:1">
      <c r="A9371" s="3" t="s">
        <v>37996</v>
      </c>
    </row>
    <row r="9372" ht="15.75" spans="1:1">
      <c r="A9372" s="3" t="s">
        <v>38000</v>
      </c>
    </row>
    <row r="9373" ht="15.75" spans="1:1">
      <c r="A9373" s="3" t="s">
        <v>38004</v>
      </c>
    </row>
    <row r="9374" ht="15.75" spans="1:1">
      <c r="A9374" s="3" t="s">
        <v>38008</v>
      </c>
    </row>
    <row r="9375" ht="15.75" spans="1:1">
      <c r="A9375" s="3" t="s">
        <v>38012</v>
      </c>
    </row>
    <row r="9376" ht="15.75" spans="1:1">
      <c r="A9376" s="3" t="s">
        <v>38016</v>
      </c>
    </row>
    <row r="9377" ht="15.75" spans="1:1">
      <c r="A9377" s="3" t="s">
        <v>38020</v>
      </c>
    </row>
    <row r="9378" ht="15.75" spans="1:1">
      <c r="A9378" s="3" t="s">
        <v>38024</v>
      </c>
    </row>
    <row r="9379" ht="15.75" spans="1:1">
      <c r="A9379" s="3" t="s">
        <v>38028</v>
      </c>
    </row>
    <row r="9380" ht="15.75" spans="1:1">
      <c r="A9380" s="3" t="s">
        <v>38032</v>
      </c>
    </row>
    <row r="9381" ht="15.75" spans="1:1">
      <c r="A9381" s="3" t="s">
        <v>38036</v>
      </c>
    </row>
    <row r="9382" ht="15.75" spans="1:1">
      <c r="A9382" s="3" t="s">
        <v>38040</v>
      </c>
    </row>
    <row r="9383" ht="15.75" spans="1:1">
      <c r="A9383" s="3" t="s">
        <v>38044</v>
      </c>
    </row>
    <row r="9384" ht="15.75" spans="1:1">
      <c r="A9384" s="3" t="s">
        <v>38048</v>
      </c>
    </row>
    <row r="9385" ht="15.75" spans="1:1">
      <c r="A9385" s="3" t="s">
        <v>38052</v>
      </c>
    </row>
    <row r="9386" ht="15.75" spans="1:1">
      <c r="A9386" s="3" t="s">
        <v>38056</v>
      </c>
    </row>
    <row r="9387" ht="15.75" spans="1:1">
      <c r="A9387" s="3" t="s">
        <v>38060</v>
      </c>
    </row>
    <row r="9388" ht="15.75" spans="1:1">
      <c r="A9388" s="3" t="s">
        <v>38064</v>
      </c>
    </row>
    <row r="9389" ht="15.75" spans="1:1">
      <c r="A9389" s="3" t="s">
        <v>38068</v>
      </c>
    </row>
    <row r="9390" ht="15.75" spans="1:1">
      <c r="A9390" s="3" t="s">
        <v>38072</v>
      </c>
    </row>
    <row r="9391" ht="15.75" spans="1:1">
      <c r="A9391" s="3" t="s">
        <v>38076</v>
      </c>
    </row>
    <row r="9392" ht="15.75" spans="1:1">
      <c r="A9392" s="3" t="s">
        <v>38080</v>
      </c>
    </row>
    <row r="9393" ht="15.75" spans="1:1">
      <c r="A9393" s="3" t="s">
        <v>38084</v>
      </c>
    </row>
    <row r="9394" ht="15.75" spans="1:1">
      <c r="A9394" s="3" t="s">
        <v>38088</v>
      </c>
    </row>
    <row r="9395" ht="15.75" spans="1:1">
      <c r="A9395" s="3" t="s">
        <v>38092</v>
      </c>
    </row>
    <row r="9396" ht="15.75" spans="1:1">
      <c r="A9396" s="3" t="s">
        <v>38096</v>
      </c>
    </row>
    <row r="9397" ht="15.75" spans="1:1">
      <c r="A9397" s="3" t="s">
        <v>38100</v>
      </c>
    </row>
    <row r="9398" ht="15.75" spans="1:1">
      <c r="A9398" s="3" t="s">
        <v>38104</v>
      </c>
    </row>
    <row r="9399" ht="15.75" spans="1:1">
      <c r="A9399" s="3" t="s">
        <v>38108</v>
      </c>
    </row>
    <row r="9400" ht="15.75" spans="1:1">
      <c r="A9400" s="3" t="s">
        <v>38112</v>
      </c>
    </row>
    <row r="9401" ht="15.75" spans="1:1">
      <c r="A9401" s="3" t="s">
        <v>38116</v>
      </c>
    </row>
    <row r="9402" ht="15.75" spans="1:1">
      <c r="A9402" s="3" t="s">
        <v>38120</v>
      </c>
    </row>
    <row r="9403" ht="15.75" spans="1:1">
      <c r="A9403" s="3" t="s">
        <v>38124</v>
      </c>
    </row>
    <row r="9404" ht="15.75" spans="1:1">
      <c r="A9404" s="3" t="s">
        <v>38128</v>
      </c>
    </row>
    <row r="9405" ht="15.75" spans="1:1">
      <c r="A9405" s="3" t="s">
        <v>38132</v>
      </c>
    </row>
    <row r="9406" ht="15.75" spans="1:1">
      <c r="A9406" s="3" t="s">
        <v>38136</v>
      </c>
    </row>
    <row r="9407" ht="15.75" spans="1:1">
      <c r="A9407" s="3" t="s">
        <v>38140</v>
      </c>
    </row>
    <row r="9408" ht="15.75" spans="1:1">
      <c r="A9408" s="3" t="s">
        <v>38144</v>
      </c>
    </row>
    <row r="9409" ht="15.75" spans="1:1">
      <c r="A9409" s="3" t="s">
        <v>38148</v>
      </c>
    </row>
    <row r="9410" ht="15.75" spans="1:1">
      <c r="A9410" s="3" t="s">
        <v>38152</v>
      </c>
    </row>
    <row r="9411" ht="15.75" spans="1:1">
      <c r="A9411" s="3" t="s">
        <v>38156</v>
      </c>
    </row>
    <row r="9412" ht="15.75" spans="1:1">
      <c r="A9412" s="3" t="s">
        <v>965</v>
      </c>
    </row>
    <row r="9413" ht="15.75" spans="1:1">
      <c r="A9413" s="3" t="s">
        <v>38160</v>
      </c>
    </row>
    <row r="9414" ht="15.75" spans="1:1">
      <c r="A9414" s="3" t="s">
        <v>38164</v>
      </c>
    </row>
    <row r="9415" ht="15.75" spans="1:1">
      <c r="A9415" s="3" t="s">
        <v>38168</v>
      </c>
    </row>
    <row r="9416" ht="15.75" spans="1:1">
      <c r="A9416" s="3" t="s">
        <v>38172</v>
      </c>
    </row>
    <row r="9417" ht="15.75" spans="1:1">
      <c r="A9417" s="3" t="s">
        <v>38176</v>
      </c>
    </row>
    <row r="9418" ht="15.75" spans="1:1">
      <c r="A9418" s="3" t="s">
        <v>38180</v>
      </c>
    </row>
    <row r="9419" ht="15.75" spans="1:1">
      <c r="A9419" s="3" t="s">
        <v>38184</v>
      </c>
    </row>
    <row r="9420" ht="15.75" spans="1:1">
      <c r="A9420" s="3" t="s">
        <v>38188</v>
      </c>
    </row>
    <row r="9421" ht="15.75" spans="1:1">
      <c r="A9421" s="3" t="s">
        <v>38192</v>
      </c>
    </row>
    <row r="9422" ht="15.75" spans="1:1">
      <c r="A9422" s="3" t="s">
        <v>38196</v>
      </c>
    </row>
    <row r="9423" ht="15.75" spans="1:1">
      <c r="A9423" s="3" t="s">
        <v>38200</v>
      </c>
    </row>
    <row r="9424" ht="15.75" spans="1:1">
      <c r="A9424" s="3" t="s">
        <v>38204</v>
      </c>
    </row>
    <row r="9425" ht="15.75" spans="1:1">
      <c r="A9425" s="3" t="s">
        <v>38208</v>
      </c>
    </row>
    <row r="9426" ht="15.75" spans="1:1">
      <c r="A9426" s="3" t="s">
        <v>973</v>
      </c>
    </row>
    <row r="9427" ht="15.75" spans="1:1">
      <c r="A9427" s="3" t="s">
        <v>38212</v>
      </c>
    </row>
    <row r="9428" ht="15.75" spans="1:1">
      <c r="A9428" s="3" t="s">
        <v>38216</v>
      </c>
    </row>
    <row r="9429" ht="15.75" spans="1:1">
      <c r="A9429" s="3" t="s">
        <v>38220</v>
      </c>
    </row>
    <row r="9430" ht="15.75" spans="1:1">
      <c r="A9430" s="3" t="s">
        <v>38224</v>
      </c>
    </row>
    <row r="9431" ht="15.75" spans="1:1">
      <c r="A9431" s="3" t="s">
        <v>38228</v>
      </c>
    </row>
    <row r="9432" ht="15.75" spans="1:1">
      <c r="A9432" s="3" t="s">
        <v>38232</v>
      </c>
    </row>
    <row r="9433" ht="15.75" spans="1:1">
      <c r="A9433" s="3" t="s">
        <v>38236</v>
      </c>
    </row>
    <row r="9434" ht="15.75" spans="1:1">
      <c r="A9434" s="3" t="s">
        <v>38240</v>
      </c>
    </row>
    <row r="9435" ht="15.75" spans="1:1">
      <c r="A9435" s="3" t="s">
        <v>38244</v>
      </c>
    </row>
    <row r="9436" ht="15.75" spans="1:1">
      <c r="A9436" s="3" t="s">
        <v>38248</v>
      </c>
    </row>
    <row r="9437" ht="15.75" spans="1:1">
      <c r="A9437" s="3" t="s">
        <v>38252</v>
      </c>
    </row>
    <row r="9438" ht="15.75" spans="1:1">
      <c r="A9438" s="3" t="s">
        <v>38256</v>
      </c>
    </row>
    <row r="9439" ht="15.75" spans="1:1">
      <c r="A9439" s="3" t="s">
        <v>38260</v>
      </c>
    </row>
    <row r="9440" ht="15.75" spans="1:1">
      <c r="A9440" s="3" t="s">
        <v>38264</v>
      </c>
    </row>
    <row r="9441" ht="15.75" spans="1:1">
      <c r="A9441" s="3" t="s">
        <v>38268</v>
      </c>
    </row>
    <row r="9442" ht="15.75" spans="1:1">
      <c r="A9442" s="3" t="s">
        <v>38272</v>
      </c>
    </row>
    <row r="9443" ht="15.75" spans="1:1">
      <c r="A9443" s="3" t="s">
        <v>38276</v>
      </c>
    </row>
    <row r="9444" ht="15.75" spans="1:1">
      <c r="A9444" s="3" t="s">
        <v>38280</v>
      </c>
    </row>
    <row r="9445" ht="15.75" spans="1:1">
      <c r="A9445" s="3" t="s">
        <v>38284</v>
      </c>
    </row>
    <row r="9446" ht="15.75" spans="1:1">
      <c r="A9446" s="3" t="s">
        <v>38288</v>
      </c>
    </row>
    <row r="9447" ht="15.75" spans="1:1">
      <c r="A9447" s="3" t="s">
        <v>38292</v>
      </c>
    </row>
    <row r="9448" ht="15.75" spans="1:1">
      <c r="A9448" s="3" t="s">
        <v>38296</v>
      </c>
    </row>
    <row r="9449" ht="15.75" spans="1:1">
      <c r="A9449" s="3" t="s">
        <v>38300</v>
      </c>
    </row>
    <row r="9450" ht="15.75" spans="1:1">
      <c r="A9450" s="3" t="s">
        <v>38304</v>
      </c>
    </row>
    <row r="9451" ht="15.75" spans="1:1">
      <c r="A9451" s="3" t="s">
        <v>38308</v>
      </c>
    </row>
    <row r="9452" ht="15.75" spans="1:1">
      <c r="A9452" s="3" t="s">
        <v>38312</v>
      </c>
    </row>
    <row r="9453" ht="15.75" spans="1:1">
      <c r="A9453" s="3" t="s">
        <v>38316</v>
      </c>
    </row>
    <row r="9454" ht="15.75" spans="1:1">
      <c r="A9454" s="3" t="s">
        <v>38320</v>
      </c>
    </row>
    <row r="9455" ht="15.75" spans="1:1">
      <c r="A9455" s="3" t="s">
        <v>38324</v>
      </c>
    </row>
    <row r="9456" ht="15.75" spans="1:1">
      <c r="A9456" s="3" t="s">
        <v>38328</v>
      </c>
    </row>
    <row r="9457" ht="15.75" spans="1:1">
      <c r="A9457" s="3" t="s">
        <v>38332</v>
      </c>
    </row>
    <row r="9458" ht="15.75" spans="1:1">
      <c r="A9458" s="3" t="s">
        <v>38336</v>
      </c>
    </row>
    <row r="9459" ht="15.75" spans="1:1">
      <c r="A9459" s="3" t="s">
        <v>38340</v>
      </c>
    </row>
    <row r="9460" ht="15.75" spans="1:1">
      <c r="A9460" s="3" t="s">
        <v>38344</v>
      </c>
    </row>
    <row r="9461" ht="15.75" spans="1:1">
      <c r="A9461" s="3" t="s">
        <v>38348</v>
      </c>
    </row>
    <row r="9462" ht="15.75" spans="1:1">
      <c r="A9462" s="3" t="s">
        <v>38352</v>
      </c>
    </row>
    <row r="9463" ht="15.75" spans="1:1">
      <c r="A9463" s="3" t="s">
        <v>38356</v>
      </c>
    </row>
    <row r="9464" ht="15.75" spans="1:1">
      <c r="A9464" s="3" t="s">
        <v>38360</v>
      </c>
    </row>
    <row r="9465" ht="15.75" spans="1:1">
      <c r="A9465" s="3" t="s">
        <v>38364</v>
      </c>
    </row>
    <row r="9466" ht="15.75" spans="1:1">
      <c r="A9466" s="3" t="s">
        <v>38368</v>
      </c>
    </row>
    <row r="9467" ht="15.75" spans="1:1">
      <c r="A9467" s="3" t="s">
        <v>38372</v>
      </c>
    </row>
    <row r="9468" ht="15.75" spans="1:1">
      <c r="A9468" s="3" t="s">
        <v>38376</v>
      </c>
    </row>
    <row r="9469" ht="15.75" spans="1:1">
      <c r="A9469" s="3" t="s">
        <v>38380</v>
      </c>
    </row>
    <row r="9470" ht="15.75" spans="1:1">
      <c r="A9470" s="3" t="s">
        <v>38384</v>
      </c>
    </row>
    <row r="9471" ht="15.75" spans="1:1">
      <c r="A9471" s="3" t="s">
        <v>38388</v>
      </c>
    </row>
    <row r="9472" ht="15.75" spans="1:1">
      <c r="A9472" s="3" t="s">
        <v>38392</v>
      </c>
    </row>
    <row r="9473" ht="15.75" spans="1:1">
      <c r="A9473" s="3" t="s">
        <v>38396</v>
      </c>
    </row>
    <row r="9474" ht="15.75" spans="1:1">
      <c r="A9474" s="3" t="s">
        <v>38400</v>
      </c>
    </row>
    <row r="9475" ht="15.75" spans="1:1">
      <c r="A9475" s="3" t="s">
        <v>38404</v>
      </c>
    </row>
    <row r="9476" ht="15.75" spans="1:1">
      <c r="A9476" s="3" t="s">
        <v>38408</v>
      </c>
    </row>
    <row r="9477" ht="15.75" spans="1:1">
      <c r="A9477" s="3" t="s">
        <v>38412</v>
      </c>
    </row>
    <row r="9478" ht="15.75" spans="1:1">
      <c r="A9478" s="3" t="s">
        <v>38416</v>
      </c>
    </row>
    <row r="9479" ht="15.75" spans="1:1">
      <c r="A9479" s="3" t="s">
        <v>38420</v>
      </c>
    </row>
    <row r="9480" ht="15.75" spans="1:1">
      <c r="A9480" s="3" t="s">
        <v>38424</v>
      </c>
    </row>
    <row r="9481" ht="15.75" spans="1:1">
      <c r="A9481" s="3" t="s">
        <v>38428</v>
      </c>
    </row>
    <row r="9482" ht="15.75" spans="1:1">
      <c r="A9482" s="3" t="s">
        <v>38432</v>
      </c>
    </row>
    <row r="9483" ht="15.75" spans="1:1">
      <c r="A9483" s="3" t="s">
        <v>38436</v>
      </c>
    </row>
    <row r="9484" ht="15.75" spans="1:1">
      <c r="A9484" s="3" t="s">
        <v>38440</v>
      </c>
    </row>
    <row r="9485" ht="15.75" spans="1:1">
      <c r="A9485" s="3" t="s">
        <v>38444</v>
      </c>
    </row>
    <row r="9486" ht="15.75" spans="1:1">
      <c r="A9486" s="3" t="s">
        <v>38448</v>
      </c>
    </row>
    <row r="9487" ht="15.75" spans="1:1">
      <c r="A9487" s="3" t="s">
        <v>38452</v>
      </c>
    </row>
    <row r="9488" ht="15.75" spans="1:1">
      <c r="A9488" s="3" t="s">
        <v>38456</v>
      </c>
    </row>
    <row r="9489" ht="15.75" spans="1:1">
      <c r="A9489" s="3" t="s">
        <v>38460</v>
      </c>
    </row>
    <row r="9490" ht="15.75" spans="1:1">
      <c r="A9490" s="3" t="s">
        <v>38464</v>
      </c>
    </row>
    <row r="9491" ht="15.75" spans="1:1">
      <c r="A9491" s="3" t="s">
        <v>38468</v>
      </c>
    </row>
    <row r="9492" ht="15.75" spans="1:1">
      <c r="A9492" s="3" t="s">
        <v>38472</v>
      </c>
    </row>
    <row r="9493" ht="15.75" spans="1:1">
      <c r="A9493" s="3" t="s">
        <v>38476</v>
      </c>
    </row>
    <row r="9494" ht="15.75" spans="1:1">
      <c r="A9494" s="3" t="s">
        <v>38480</v>
      </c>
    </row>
    <row r="9495" ht="15.75" spans="1:1">
      <c r="A9495" s="3" t="s">
        <v>38484</v>
      </c>
    </row>
    <row r="9496" ht="15.75" spans="1:1">
      <c r="A9496" s="3" t="s">
        <v>38488</v>
      </c>
    </row>
    <row r="9497" ht="15.75" spans="1:1">
      <c r="A9497" s="3" t="s">
        <v>38492</v>
      </c>
    </row>
    <row r="9498" ht="15.75" spans="1:1">
      <c r="A9498" s="3" t="s">
        <v>38496</v>
      </c>
    </row>
    <row r="9499" ht="15.75" spans="1:1">
      <c r="A9499" s="3" t="s">
        <v>389</v>
      </c>
    </row>
    <row r="9500" ht="15.75" spans="1:1">
      <c r="A9500" s="3" t="s">
        <v>38503</v>
      </c>
    </row>
    <row r="9501" ht="15.75" spans="1:1">
      <c r="A9501" s="3" t="s">
        <v>38507</v>
      </c>
    </row>
    <row r="9502" ht="15.75" spans="1:1">
      <c r="A9502" s="3" t="s">
        <v>38511</v>
      </c>
    </row>
    <row r="9503" ht="15.75" spans="1:1">
      <c r="A9503" s="3" t="s">
        <v>38515</v>
      </c>
    </row>
    <row r="9504" ht="15.75" spans="1:1">
      <c r="A9504" s="3" t="s">
        <v>38519</v>
      </c>
    </row>
    <row r="9505" ht="15.75" spans="1:1">
      <c r="A9505" s="3" t="s">
        <v>38523</v>
      </c>
    </row>
    <row r="9506" ht="15.75" spans="1:1">
      <c r="A9506" s="3" t="s">
        <v>1117</v>
      </c>
    </row>
    <row r="9507" ht="15.75" spans="1:1">
      <c r="A9507" s="3" t="s">
        <v>38527</v>
      </c>
    </row>
    <row r="9508" ht="15.75" spans="1:1">
      <c r="A9508" s="3" t="s">
        <v>38531</v>
      </c>
    </row>
    <row r="9509" ht="15.75" spans="1:1">
      <c r="A9509" s="3" t="s">
        <v>38535</v>
      </c>
    </row>
    <row r="9510" ht="15.75" spans="1:1">
      <c r="A9510" s="3" t="s">
        <v>38539</v>
      </c>
    </row>
    <row r="9511" ht="15.75" spans="1:1">
      <c r="A9511" s="3" t="s">
        <v>38543</v>
      </c>
    </row>
    <row r="9512" ht="15.75" spans="1:1">
      <c r="A9512" s="3" t="s">
        <v>38547</v>
      </c>
    </row>
    <row r="9513" ht="15.75" spans="1:1">
      <c r="A9513" s="3" t="s">
        <v>38551</v>
      </c>
    </row>
    <row r="9514" ht="15.75" spans="1:1">
      <c r="A9514" s="3" t="s">
        <v>38555</v>
      </c>
    </row>
    <row r="9515" ht="15.75" spans="1:1">
      <c r="A9515" s="3" t="s">
        <v>38559</v>
      </c>
    </row>
    <row r="9516" ht="15.75" spans="1:1">
      <c r="A9516" s="3" t="s">
        <v>38563</v>
      </c>
    </row>
    <row r="9517" ht="15.75" spans="1:1">
      <c r="A9517" s="3" t="s">
        <v>38567</v>
      </c>
    </row>
    <row r="9518" ht="15.75" spans="1:1">
      <c r="A9518" s="3" t="s">
        <v>38571</v>
      </c>
    </row>
    <row r="9519" ht="15.75" spans="1:1">
      <c r="A9519" s="3" t="s">
        <v>38575</v>
      </c>
    </row>
    <row r="9520" ht="15.75" spans="1:1">
      <c r="A9520" s="3" t="s">
        <v>38579</v>
      </c>
    </row>
    <row r="9521" ht="15.75" spans="1:1">
      <c r="A9521" s="3" t="s">
        <v>38583</v>
      </c>
    </row>
    <row r="9522" ht="15.75" spans="1:1">
      <c r="A9522" s="3" t="s">
        <v>38587</v>
      </c>
    </row>
    <row r="9523" ht="15.75" spans="1:1">
      <c r="A9523" s="3" t="s">
        <v>38591</v>
      </c>
    </row>
    <row r="9524" ht="15.75" spans="1:1">
      <c r="A9524" s="3" t="s">
        <v>38595</v>
      </c>
    </row>
    <row r="9525" ht="15.75" spans="1:1">
      <c r="A9525" s="3" t="s">
        <v>38599</v>
      </c>
    </row>
    <row r="9526" ht="15.75" spans="1:1">
      <c r="A9526" s="3" t="s">
        <v>38603</v>
      </c>
    </row>
    <row r="9527" ht="15.75" spans="1:1">
      <c r="A9527" s="3" t="s">
        <v>38607</v>
      </c>
    </row>
    <row r="9528" ht="15.75" spans="1:1">
      <c r="A9528" s="3" t="s">
        <v>38611</v>
      </c>
    </row>
    <row r="9529" ht="15.75" spans="1:1">
      <c r="A9529" s="3" t="s">
        <v>38615</v>
      </c>
    </row>
    <row r="9530" ht="15.75" spans="1:1">
      <c r="A9530" s="3" t="s">
        <v>38619</v>
      </c>
    </row>
    <row r="9531" ht="15.75" spans="1:1">
      <c r="A9531" s="3" t="s">
        <v>38623</v>
      </c>
    </row>
    <row r="9532" ht="15.75" spans="1:1">
      <c r="A9532" s="3" t="s">
        <v>38627</v>
      </c>
    </row>
    <row r="9533" ht="15.75" spans="1:1">
      <c r="A9533" s="3" t="s">
        <v>38631</v>
      </c>
    </row>
    <row r="9534" ht="15.75" spans="1:1">
      <c r="A9534" s="3" t="s">
        <v>38635</v>
      </c>
    </row>
    <row r="9535" ht="15.75" spans="1:1">
      <c r="A9535" s="3" t="s">
        <v>38639</v>
      </c>
    </row>
    <row r="9536" ht="15.75" spans="1:1">
      <c r="A9536" s="3" t="s">
        <v>38643</v>
      </c>
    </row>
    <row r="9537" ht="15.75" spans="1:1">
      <c r="A9537" s="3" t="s">
        <v>38647</v>
      </c>
    </row>
    <row r="9538" ht="15.75" spans="1:1">
      <c r="A9538" s="3" t="s">
        <v>38651</v>
      </c>
    </row>
    <row r="9539" ht="15.75" spans="1:1">
      <c r="A9539" s="3" t="s">
        <v>38655</v>
      </c>
    </row>
    <row r="9540" ht="15.75" spans="1:1">
      <c r="A9540" s="3" t="s">
        <v>38659</v>
      </c>
    </row>
    <row r="9541" ht="15.75" spans="1:1">
      <c r="A9541" s="3" t="s">
        <v>38663</v>
      </c>
    </row>
    <row r="9542" ht="15.75" spans="1:1">
      <c r="A9542" s="3" t="s">
        <v>38667</v>
      </c>
    </row>
    <row r="9543" ht="15.75" spans="1:1">
      <c r="A9543" s="3" t="s">
        <v>38671</v>
      </c>
    </row>
    <row r="9544" ht="15.75" spans="1:1">
      <c r="A9544" s="3" t="s">
        <v>38675</v>
      </c>
    </row>
    <row r="9545" ht="15.75" spans="1:1">
      <c r="A9545" s="3" t="s">
        <v>38679</v>
      </c>
    </row>
    <row r="9546" ht="15.75" spans="1:1">
      <c r="A9546" s="3" t="s">
        <v>38683</v>
      </c>
    </row>
    <row r="9547" ht="15.75" spans="1:1">
      <c r="A9547" s="3" t="s">
        <v>38687</v>
      </c>
    </row>
    <row r="9548" ht="15.75" spans="1:1">
      <c r="A9548" s="3" t="s">
        <v>38691</v>
      </c>
    </row>
    <row r="9549" ht="15.75" spans="1:1">
      <c r="A9549" s="3" t="s">
        <v>38695</v>
      </c>
    </row>
    <row r="9550" ht="15.75" spans="1:1">
      <c r="A9550" s="3" t="s">
        <v>38699</v>
      </c>
    </row>
    <row r="9551" ht="15.75" spans="1:1">
      <c r="A9551" s="3" t="s">
        <v>38703</v>
      </c>
    </row>
    <row r="9552" ht="15.75" spans="1:1">
      <c r="A9552" s="3" t="s">
        <v>38707</v>
      </c>
    </row>
    <row r="9553" ht="15.75" spans="1:1">
      <c r="A9553" s="3" t="s">
        <v>38711</v>
      </c>
    </row>
    <row r="9554" ht="15.75" spans="1:1">
      <c r="A9554" s="3" t="s">
        <v>38715</v>
      </c>
    </row>
    <row r="9555" ht="15.75" spans="1:1">
      <c r="A9555" s="3" t="s">
        <v>38719</v>
      </c>
    </row>
    <row r="9556" ht="15.75" spans="1:1">
      <c r="A9556" s="3" t="s">
        <v>38723</v>
      </c>
    </row>
    <row r="9557" ht="15.75" spans="1:1">
      <c r="A9557" s="3" t="s">
        <v>38727</v>
      </c>
    </row>
    <row r="9558" ht="15.75" spans="1:1">
      <c r="A9558" s="3" t="s">
        <v>38731</v>
      </c>
    </row>
    <row r="9559" ht="15.75" spans="1:1">
      <c r="A9559" s="3" t="s">
        <v>38735</v>
      </c>
    </row>
    <row r="9560" ht="15.75" spans="1:1">
      <c r="A9560" s="3" t="s">
        <v>38739</v>
      </c>
    </row>
    <row r="9561" ht="15.75" spans="1:1">
      <c r="A9561" s="3" t="s">
        <v>38743</v>
      </c>
    </row>
    <row r="9562" ht="15.75" spans="1:1">
      <c r="A9562" s="3" t="s">
        <v>38747</v>
      </c>
    </row>
    <row r="9563" ht="15.75" spans="1:1">
      <c r="A9563" s="3" t="s">
        <v>38751</v>
      </c>
    </row>
    <row r="9564" ht="15.75" spans="1:1">
      <c r="A9564" s="3" t="s">
        <v>38755</v>
      </c>
    </row>
    <row r="9565" ht="15.75" spans="1:1">
      <c r="A9565" s="3" t="s">
        <v>38759</v>
      </c>
    </row>
    <row r="9566" ht="15.75" spans="1:1">
      <c r="A9566" s="3" t="s">
        <v>38763</v>
      </c>
    </row>
    <row r="9567" ht="15.75" spans="1:1">
      <c r="A9567" s="3" t="s">
        <v>38767</v>
      </c>
    </row>
    <row r="9568" ht="15.75" spans="1:1">
      <c r="A9568" s="3" t="s">
        <v>38771</v>
      </c>
    </row>
    <row r="9569" ht="15.75" spans="1:1">
      <c r="A9569" s="3" t="s">
        <v>38775</v>
      </c>
    </row>
    <row r="9570" ht="15.75" spans="1:1">
      <c r="A9570" s="3" t="s">
        <v>38779</v>
      </c>
    </row>
    <row r="9571" ht="15.75" spans="1:1">
      <c r="A9571" s="3" t="s">
        <v>38783</v>
      </c>
    </row>
    <row r="9572" ht="15.75" spans="1:1">
      <c r="A9572" s="3" t="s">
        <v>38787</v>
      </c>
    </row>
    <row r="9573" ht="15.75" spans="1:1">
      <c r="A9573" s="3" t="s">
        <v>38791</v>
      </c>
    </row>
    <row r="9574" ht="15.75" spans="1:1">
      <c r="A9574" s="3" t="s">
        <v>38795</v>
      </c>
    </row>
    <row r="9575" ht="15.75" spans="1:1">
      <c r="A9575" s="3" t="s">
        <v>38799</v>
      </c>
    </row>
    <row r="9576" ht="15.75" spans="1:1">
      <c r="A9576" s="3" t="s">
        <v>38803</v>
      </c>
    </row>
    <row r="9577" ht="15.75" spans="1:1">
      <c r="A9577" s="3" t="s">
        <v>38807</v>
      </c>
    </row>
    <row r="9578" ht="15.75" spans="1:1">
      <c r="A9578" s="3" t="s">
        <v>38811</v>
      </c>
    </row>
    <row r="9579" ht="15.75" spans="1:1">
      <c r="A9579" s="3" t="s">
        <v>38815</v>
      </c>
    </row>
    <row r="9580" ht="15.75" spans="1:1">
      <c r="A9580" s="3" t="s">
        <v>38819</v>
      </c>
    </row>
    <row r="9581" ht="15.75" spans="1:1">
      <c r="A9581" s="3" t="s">
        <v>38823</v>
      </c>
    </row>
    <row r="9582" ht="15.75" spans="1:1">
      <c r="A9582" s="3" t="s">
        <v>38827</v>
      </c>
    </row>
    <row r="9583" ht="15.75" spans="1:1">
      <c r="A9583" s="3" t="s">
        <v>38831</v>
      </c>
    </row>
    <row r="9584" ht="15.75" spans="1:1">
      <c r="A9584" s="3" t="s">
        <v>38835</v>
      </c>
    </row>
    <row r="9585" ht="15.75" spans="1:1">
      <c r="A9585" s="3" t="s">
        <v>38839</v>
      </c>
    </row>
    <row r="9586" ht="15.75" spans="1:1">
      <c r="A9586" s="3" t="s">
        <v>38843</v>
      </c>
    </row>
    <row r="9587" ht="15.75" spans="1:1">
      <c r="A9587" s="3" t="s">
        <v>38847</v>
      </c>
    </row>
    <row r="9588" ht="15.75" spans="1:1">
      <c r="A9588" s="3" t="s">
        <v>38851</v>
      </c>
    </row>
    <row r="9589" ht="15.75" spans="1:1">
      <c r="A9589" s="3" t="s">
        <v>38855</v>
      </c>
    </row>
    <row r="9590" ht="15.75" spans="1:1">
      <c r="A9590" s="3" t="s">
        <v>38859</v>
      </c>
    </row>
    <row r="9591" ht="15.75" spans="1:1">
      <c r="A9591" s="3" t="s">
        <v>38863</v>
      </c>
    </row>
    <row r="9592" ht="15.75" spans="1:1">
      <c r="A9592" s="3" t="s">
        <v>38867</v>
      </c>
    </row>
    <row r="9593" ht="15.75" spans="1:1">
      <c r="A9593" s="3" t="s">
        <v>38871</v>
      </c>
    </row>
    <row r="9594" ht="15.75" spans="1:1">
      <c r="A9594" s="3" t="s">
        <v>38875</v>
      </c>
    </row>
    <row r="9595" ht="15.75" spans="1:1">
      <c r="A9595" s="3" t="s">
        <v>38879</v>
      </c>
    </row>
    <row r="9596" ht="15.75" spans="1:1">
      <c r="A9596" s="3" t="s">
        <v>38883</v>
      </c>
    </row>
    <row r="9597" ht="15.75" spans="1:1">
      <c r="A9597" s="3" t="s">
        <v>38887</v>
      </c>
    </row>
    <row r="9598" ht="15.75" spans="1:1">
      <c r="A9598" s="3" t="s">
        <v>38891</v>
      </c>
    </row>
    <row r="9599" ht="15.75" spans="1:1">
      <c r="A9599" s="3" t="s">
        <v>38895</v>
      </c>
    </row>
    <row r="9600" ht="15.75" spans="1:1">
      <c r="A9600" s="3" t="s">
        <v>38899</v>
      </c>
    </row>
    <row r="9601" ht="15.75" spans="1:1">
      <c r="A9601" s="3" t="s">
        <v>38903</v>
      </c>
    </row>
    <row r="9602" ht="15.75" spans="1:1">
      <c r="A9602" s="3" t="s">
        <v>38907</v>
      </c>
    </row>
    <row r="9603" ht="15.75" spans="1:1">
      <c r="A9603" s="3" t="s">
        <v>38911</v>
      </c>
    </row>
    <row r="9604" ht="15.75" spans="1:1">
      <c r="A9604" s="3" t="s">
        <v>38915</v>
      </c>
    </row>
    <row r="9605" ht="15.75" spans="1:1">
      <c r="A9605" s="3" t="s">
        <v>38919</v>
      </c>
    </row>
    <row r="9606" ht="15.75" spans="1:1">
      <c r="A9606" s="3" t="s">
        <v>38923</v>
      </c>
    </row>
    <row r="9607" ht="15.75" spans="1:1">
      <c r="A9607" s="3" t="s">
        <v>38927</v>
      </c>
    </row>
    <row r="9608" ht="15.75" spans="1:1">
      <c r="A9608" s="3" t="s">
        <v>38931</v>
      </c>
    </row>
    <row r="9609" ht="15.75" spans="1:1">
      <c r="A9609" s="3" t="s">
        <v>38935</v>
      </c>
    </row>
    <row r="9610" ht="15.75" spans="1:1">
      <c r="A9610" s="3" t="s">
        <v>38939</v>
      </c>
    </row>
    <row r="9611" ht="15.75" spans="1:1">
      <c r="A9611" s="3" t="s">
        <v>38943</v>
      </c>
    </row>
    <row r="9612" ht="15.75" spans="1:1">
      <c r="A9612" s="3" t="s">
        <v>38947</v>
      </c>
    </row>
    <row r="9613" ht="15.75" spans="1:1">
      <c r="A9613" s="3" t="s">
        <v>38951</v>
      </c>
    </row>
    <row r="9614" ht="15.75" spans="1:1">
      <c r="A9614" s="3" t="s">
        <v>38955</v>
      </c>
    </row>
    <row r="9615" ht="15.75" spans="1:1">
      <c r="A9615" s="3" t="s">
        <v>38959</v>
      </c>
    </row>
    <row r="9616" ht="15.75" spans="1:1">
      <c r="A9616" s="3" t="s">
        <v>38963</v>
      </c>
    </row>
    <row r="9617" ht="15.75" spans="1:1">
      <c r="A9617" s="3" t="s">
        <v>38967</v>
      </c>
    </row>
    <row r="9618" ht="15.75" spans="1:1">
      <c r="A9618" s="3" t="s">
        <v>38971</v>
      </c>
    </row>
    <row r="9619" ht="15.75" spans="1:1">
      <c r="A9619" s="3" t="s">
        <v>38975</v>
      </c>
    </row>
    <row r="9620" ht="15.75" spans="1:1">
      <c r="A9620" s="3" t="s">
        <v>38979</v>
      </c>
    </row>
    <row r="9621" ht="15.75" spans="1:1">
      <c r="A9621" s="3" t="s">
        <v>38983</v>
      </c>
    </row>
    <row r="9622" ht="15.75" spans="1:1">
      <c r="A9622" s="3" t="s">
        <v>38987</v>
      </c>
    </row>
    <row r="9623" ht="15.75" spans="1:1">
      <c r="A9623" s="3" t="s">
        <v>38991</v>
      </c>
    </row>
    <row r="9624" ht="15.75" spans="1:1">
      <c r="A9624" s="3" t="s">
        <v>38995</v>
      </c>
    </row>
    <row r="9625" ht="15.75" spans="1:1">
      <c r="A9625" s="3" t="s">
        <v>38999</v>
      </c>
    </row>
    <row r="9626" ht="15.75" spans="1:1">
      <c r="A9626" s="3" t="s">
        <v>39003</v>
      </c>
    </row>
    <row r="9627" ht="15.75" spans="1:1">
      <c r="A9627" s="3" t="s">
        <v>39007</v>
      </c>
    </row>
    <row r="9628" ht="15.75" spans="1:1">
      <c r="A9628" s="3" t="s">
        <v>39011</v>
      </c>
    </row>
    <row r="9629" ht="15.75" spans="1:1">
      <c r="A9629" s="3" t="s">
        <v>39015</v>
      </c>
    </row>
    <row r="9630" ht="15.75" spans="1:1">
      <c r="A9630" s="3" t="s">
        <v>39019</v>
      </c>
    </row>
    <row r="9631" ht="15.75" spans="1:1">
      <c r="A9631" s="3" t="s">
        <v>39023</v>
      </c>
    </row>
    <row r="9632" ht="15.75" spans="1:1">
      <c r="A9632" s="3" t="s">
        <v>39027</v>
      </c>
    </row>
    <row r="9633" ht="15.75" spans="1:1">
      <c r="A9633" s="3" t="s">
        <v>39031</v>
      </c>
    </row>
    <row r="9634" ht="15.75" spans="1:1">
      <c r="A9634" s="3" t="s">
        <v>39035</v>
      </c>
    </row>
    <row r="9635" ht="15.75" spans="1:1">
      <c r="A9635" s="3" t="s">
        <v>39039</v>
      </c>
    </row>
    <row r="9636" ht="15.75" spans="1:1">
      <c r="A9636" s="3" t="s">
        <v>39043</v>
      </c>
    </row>
    <row r="9637" ht="15.75" spans="1:1">
      <c r="A9637" s="3" t="s">
        <v>39047</v>
      </c>
    </row>
    <row r="9638" ht="15.75" spans="1:1">
      <c r="A9638" s="3" t="s">
        <v>39051</v>
      </c>
    </row>
    <row r="9639" ht="15.75" spans="1:1">
      <c r="A9639" s="3" t="s">
        <v>39055</v>
      </c>
    </row>
    <row r="9640" ht="15.75" spans="1:1">
      <c r="A9640" s="3" t="s">
        <v>39059</v>
      </c>
    </row>
    <row r="9641" ht="15.75" spans="1:1">
      <c r="A9641" s="3" t="s">
        <v>39063</v>
      </c>
    </row>
    <row r="9642" ht="15.75" spans="1:1">
      <c r="A9642" s="3" t="s">
        <v>39067</v>
      </c>
    </row>
    <row r="9643" ht="15.75" spans="1:1">
      <c r="A9643" s="3" t="s">
        <v>39071</v>
      </c>
    </row>
    <row r="9644" ht="15.75" spans="1:1">
      <c r="A9644" s="3" t="s">
        <v>39075</v>
      </c>
    </row>
    <row r="9645" ht="15.75" spans="1:1">
      <c r="A9645" s="3" t="s">
        <v>39079</v>
      </c>
    </row>
    <row r="9646" ht="15.75" spans="1:1">
      <c r="A9646" s="3" t="s">
        <v>39083</v>
      </c>
    </row>
    <row r="9647" ht="15.75" spans="1:1">
      <c r="A9647" s="3" t="s">
        <v>609</v>
      </c>
    </row>
    <row r="9648" ht="15.75" spans="1:1">
      <c r="A9648" s="3" t="s">
        <v>39087</v>
      </c>
    </row>
    <row r="9649" ht="15.75" spans="1:1">
      <c r="A9649" s="3" t="s">
        <v>39091</v>
      </c>
    </row>
    <row r="9650" ht="15.75" spans="1:1">
      <c r="A9650" s="3" t="s">
        <v>39095</v>
      </c>
    </row>
    <row r="9651" ht="15.75" spans="1:1">
      <c r="A9651" s="3" t="s">
        <v>39099</v>
      </c>
    </row>
    <row r="9652" ht="15.75" spans="1:1">
      <c r="A9652" s="3" t="s">
        <v>39103</v>
      </c>
    </row>
    <row r="9653" ht="15.75" spans="1:1">
      <c r="A9653" s="3" t="s">
        <v>39107</v>
      </c>
    </row>
    <row r="9654" ht="15.75" spans="1:1">
      <c r="A9654" s="3" t="s">
        <v>39111</v>
      </c>
    </row>
    <row r="9655" ht="15.75" spans="1:1">
      <c r="A9655" s="3" t="s">
        <v>39115</v>
      </c>
    </row>
    <row r="9656" ht="15.75" spans="1:1">
      <c r="A9656" s="3" t="s">
        <v>39119</v>
      </c>
    </row>
    <row r="9657" ht="15.75" spans="1:1">
      <c r="A9657" s="3" t="s">
        <v>39123</v>
      </c>
    </row>
    <row r="9658" ht="15.75" spans="1:1">
      <c r="A9658" s="3" t="s">
        <v>39127</v>
      </c>
    </row>
    <row r="9659" ht="15.75" spans="1:1">
      <c r="A9659" s="3" t="s">
        <v>39131</v>
      </c>
    </row>
    <row r="9660" ht="15.75" spans="1:1">
      <c r="A9660" s="3" t="s">
        <v>39135</v>
      </c>
    </row>
    <row r="9661" ht="15.75" spans="1:1">
      <c r="A9661" s="3" t="s">
        <v>39139</v>
      </c>
    </row>
    <row r="9662" ht="15.75" spans="1:1">
      <c r="A9662" s="3" t="s">
        <v>39143</v>
      </c>
    </row>
    <row r="9663" ht="15.75" spans="1:1">
      <c r="A9663" s="3" t="s">
        <v>39147</v>
      </c>
    </row>
    <row r="9664" ht="15.75" spans="1:1">
      <c r="A9664" s="3" t="s">
        <v>39151</v>
      </c>
    </row>
    <row r="9665" ht="15.75" spans="1:1">
      <c r="A9665" s="3" t="s">
        <v>39155</v>
      </c>
    </row>
    <row r="9666" ht="15.75" spans="1:1">
      <c r="A9666" s="3" t="s">
        <v>39159</v>
      </c>
    </row>
    <row r="9667" ht="15.75" spans="1:1">
      <c r="A9667" s="3" t="s">
        <v>39163</v>
      </c>
    </row>
    <row r="9668" ht="15.75" spans="1:1">
      <c r="A9668" s="3" t="s">
        <v>39167</v>
      </c>
    </row>
    <row r="9669" ht="15.75" spans="1:1">
      <c r="A9669" s="3" t="s">
        <v>39171</v>
      </c>
    </row>
    <row r="9670" ht="15.75" spans="1:1">
      <c r="A9670" s="3" t="s">
        <v>39175</v>
      </c>
    </row>
    <row r="9671" ht="15.75" spans="1:1">
      <c r="A9671" s="3" t="s">
        <v>39179</v>
      </c>
    </row>
    <row r="9672" ht="15.75" spans="1:1">
      <c r="A9672" s="3" t="s">
        <v>39183</v>
      </c>
    </row>
    <row r="9673" ht="15.75" spans="1:1">
      <c r="A9673" s="3" t="s">
        <v>39187</v>
      </c>
    </row>
    <row r="9674" ht="15.75" spans="1:1">
      <c r="A9674" s="3" t="s">
        <v>39191</v>
      </c>
    </row>
    <row r="9675" ht="15.75" spans="1:1">
      <c r="A9675" s="3" t="s">
        <v>39195</v>
      </c>
    </row>
    <row r="9676" ht="15.75" spans="1:1">
      <c r="A9676" s="3" t="s">
        <v>39199</v>
      </c>
    </row>
    <row r="9677" ht="15.75" spans="1:1">
      <c r="A9677" s="3" t="s">
        <v>39203</v>
      </c>
    </row>
    <row r="9678" ht="15.75" spans="1:1">
      <c r="A9678" s="3" t="s">
        <v>39207</v>
      </c>
    </row>
    <row r="9679" ht="15.75" spans="1:1">
      <c r="A9679" s="3" t="s">
        <v>39211</v>
      </c>
    </row>
    <row r="9680" ht="15.75" spans="1:1">
      <c r="A9680" s="3" t="s">
        <v>39215</v>
      </c>
    </row>
    <row r="9681" ht="15.75" spans="1:1">
      <c r="A9681" s="3" t="s">
        <v>39219</v>
      </c>
    </row>
    <row r="9682" ht="15.75" spans="1:1">
      <c r="A9682" s="3" t="s">
        <v>39223</v>
      </c>
    </row>
    <row r="9683" ht="15.75" spans="1:1">
      <c r="A9683" s="3" t="s">
        <v>39227</v>
      </c>
    </row>
    <row r="9684" ht="15.75" spans="1:1">
      <c r="A9684" s="3" t="s">
        <v>39231</v>
      </c>
    </row>
    <row r="9685" ht="15.75" spans="1:1">
      <c r="A9685" s="3" t="s">
        <v>39235</v>
      </c>
    </row>
    <row r="9686" ht="15.75" spans="1:1">
      <c r="A9686" s="3" t="s">
        <v>439</v>
      </c>
    </row>
    <row r="9687" ht="15.75" spans="1:1">
      <c r="A9687" s="3" t="s">
        <v>39242</v>
      </c>
    </row>
    <row r="9688" ht="15.75" spans="1:1">
      <c r="A9688" s="3" t="s">
        <v>39246</v>
      </c>
    </row>
    <row r="9689" ht="15.75" spans="1:1">
      <c r="A9689" s="3" t="s">
        <v>39250</v>
      </c>
    </row>
    <row r="9690" ht="15.75" spans="1:1">
      <c r="A9690" s="3" t="s">
        <v>39254</v>
      </c>
    </row>
    <row r="9691" ht="15.75" spans="1:1">
      <c r="A9691" s="3" t="s">
        <v>39258</v>
      </c>
    </row>
    <row r="9692" ht="15.75" spans="1:1">
      <c r="A9692" s="3" t="s">
        <v>39262</v>
      </c>
    </row>
    <row r="9693" ht="15.75" spans="1:1">
      <c r="A9693" s="3" t="s">
        <v>39266</v>
      </c>
    </row>
    <row r="9694" ht="15.75" spans="1:1">
      <c r="A9694" s="3" t="s">
        <v>39270</v>
      </c>
    </row>
    <row r="9695" ht="15.75" spans="1:1">
      <c r="A9695" s="3" t="s">
        <v>39274</v>
      </c>
    </row>
    <row r="9696" ht="15.75" spans="1:1">
      <c r="A9696" s="3" t="s">
        <v>39278</v>
      </c>
    </row>
    <row r="9697" ht="15.75" spans="1:1">
      <c r="A9697" s="3" t="s">
        <v>39282</v>
      </c>
    </row>
    <row r="9698" ht="15.75" spans="1:1">
      <c r="A9698" s="3" t="s">
        <v>39286</v>
      </c>
    </row>
    <row r="9699" ht="15.75" spans="1:1">
      <c r="A9699" s="3" t="s">
        <v>39290</v>
      </c>
    </row>
    <row r="9700" ht="15.75" spans="1:1">
      <c r="A9700" s="3" t="s">
        <v>39294</v>
      </c>
    </row>
    <row r="9701" ht="15.75" spans="1:1">
      <c r="A9701" s="3" t="s">
        <v>905</v>
      </c>
    </row>
    <row r="9702" ht="15.75" spans="1:1">
      <c r="A9702" s="3" t="s">
        <v>39298</v>
      </c>
    </row>
    <row r="9703" ht="15.75" spans="1:1">
      <c r="A9703" s="3" t="s">
        <v>39302</v>
      </c>
    </row>
    <row r="9704" ht="15.75" spans="1:1">
      <c r="A9704" s="3" t="s">
        <v>39306</v>
      </c>
    </row>
    <row r="9705" ht="15.75" spans="1:1">
      <c r="A9705" s="3" t="s">
        <v>39310</v>
      </c>
    </row>
    <row r="9706" ht="15.75" spans="1:1">
      <c r="A9706" s="3" t="s">
        <v>39314</v>
      </c>
    </row>
    <row r="9707" ht="15.75" spans="1:1">
      <c r="A9707" s="3" t="s">
        <v>39318</v>
      </c>
    </row>
    <row r="9708" ht="15.75" spans="1:1">
      <c r="A9708" s="3" t="s">
        <v>39322</v>
      </c>
    </row>
    <row r="9709" ht="15.75" spans="1:1">
      <c r="A9709" s="3" t="s">
        <v>39326</v>
      </c>
    </row>
    <row r="9710" ht="15.75" spans="1:1">
      <c r="A9710" s="3" t="s">
        <v>39330</v>
      </c>
    </row>
    <row r="9711" ht="15.75" spans="1:1">
      <c r="A9711" s="3" t="s">
        <v>39334</v>
      </c>
    </row>
    <row r="9712" ht="15.75" spans="1:1">
      <c r="A9712" s="3" t="s">
        <v>39338</v>
      </c>
    </row>
    <row r="9713" ht="15.75" spans="1:1">
      <c r="A9713" s="3" t="s">
        <v>39342</v>
      </c>
    </row>
    <row r="9714" ht="15.75" spans="1:1">
      <c r="A9714" s="3" t="s">
        <v>39346</v>
      </c>
    </row>
    <row r="9715" ht="15.75" spans="1:1">
      <c r="A9715" s="3" t="s">
        <v>39350</v>
      </c>
    </row>
    <row r="9716" ht="15.75" spans="1:1">
      <c r="A9716" s="3" t="s">
        <v>39354</v>
      </c>
    </row>
    <row r="9717" ht="15.75" spans="1:1">
      <c r="A9717" s="3" t="s">
        <v>39358</v>
      </c>
    </row>
    <row r="9718" ht="15.75" spans="1:1">
      <c r="A9718" s="3" t="s">
        <v>39362</v>
      </c>
    </row>
    <row r="9719" ht="15.75" spans="1:1">
      <c r="A9719" s="3" t="s">
        <v>39366</v>
      </c>
    </row>
    <row r="9720" ht="15.75" spans="1:1">
      <c r="A9720" s="3" t="s">
        <v>39370</v>
      </c>
    </row>
    <row r="9721" ht="15.75" spans="1:1">
      <c r="A9721" s="3" t="s">
        <v>39374</v>
      </c>
    </row>
    <row r="9722" ht="15.75" spans="1:1">
      <c r="A9722" s="3" t="s">
        <v>39378</v>
      </c>
    </row>
    <row r="9723" ht="15.75" spans="1:1">
      <c r="A9723" s="3" t="s">
        <v>39382</v>
      </c>
    </row>
    <row r="9724" ht="15.75" spans="1:1">
      <c r="A9724" s="3" t="s">
        <v>39386</v>
      </c>
    </row>
    <row r="9725" ht="15.75" spans="1:1">
      <c r="A9725" s="3" t="s">
        <v>39390</v>
      </c>
    </row>
    <row r="9726" ht="15.75" spans="1:1">
      <c r="A9726" s="3" t="s">
        <v>39394</v>
      </c>
    </row>
    <row r="9727" ht="15.75" spans="1:1">
      <c r="A9727" s="3" t="s">
        <v>39398</v>
      </c>
    </row>
    <row r="9728" ht="15.75" spans="1:1">
      <c r="A9728" s="3" t="s">
        <v>39402</v>
      </c>
    </row>
    <row r="9729" ht="15.75" spans="1:1">
      <c r="A9729" s="3" t="s">
        <v>39406</v>
      </c>
    </row>
    <row r="9730" ht="15.75" spans="1:1">
      <c r="A9730" s="3" t="s">
        <v>39410</v>
      </c>
    </row>
    <row r="9731" ht="15.75" spans="1:1">
      <c r="A9731" s="3" t="s">
        <v>39414</v>
      </c>
    </row>
    <row r="9732" ht="15.75" spans="1:1">
      <c r="A9732" s="3" t="s">
        <v>39418</v>
      </c>
    </row>
    <row r="9733" ht="15.75" spans="1:1">
      <c r="A9733" s="3" t="s">
        <v>39422</v>
      </c>
    </row>
    <row r="9734" ht="15.75" spans="1:1">
      <c r="A9734" s="3" t="s">
        <v>39426</v>
      </c>
    </row>
    <row r="9735" ht="15.75" spans="1:1">
      <c r="A9735" s="3" t="s">
        <v>39430</v>
      </c>
    </row>
    <row r="9736" ht="15.75" spans="1:1">
      <c r="A9736" s="3" t="s">
        <v>39434</v>
      </c>
    </row>
    <row r="9737" ht="15.75" spans="1:1">
      <c r="A9737" s="3" t="s">
        <v>39438</v>
      </c>
    </row>
    <row r="9738" ht="15.75" spans="1:1">
      <c r="A9738" s="3" t="s">
        <v>39442</v>
      </c>
    </row>
    <row r="9739" ht="15.75" spans="1:1">
      <c r="A9739" s="3" t="s">
        <v>39446</v>
      </c>
    </row>
    <row r="9740" ht="15.75" spans="1:1">
      <c r="A9740" s="3" t="s">
        <v>39450</v>
      </c>
    </row>
    <row r="9741" ht="15.75" spans="1:1">
      <c r="A9741" s="3" t="s">
        <v>39454</v>
      </c>
    </row>
    <row r="9742" ht="15.75" spans="1:1">
      <c r="A9742" s="3" t="s">
        <v>39458</v>
      </c>
    </row>
    <row r="9743" ht="15.75" spans="1:1">
      <c r="A9743" s="3" t="s">
        <v>39462</v>
      </c>
    </row>
    <row r="9744" ht="15.75" spans="1:1">
      <c r="A9744" s="3" t="s">
        <v>39466</v>
      </c>
    </row>
    <row r="9745" ht="15.75" spans="1:1">
      <c r="A9745" s="3" t="s">
        <v>39470</v>
      </c>
    </row>
    <row r="9746" ht="15.75" spans="1:1">
      <c r="A9746" s="3" t="s">
        <v>39474</v>
      </c>
    </row>
    <row r="9747" ht="15.75" spans="1:1">
      <c r="A9747" s="3" t="s">
        <v>39478</v>
      </c>
    </row>
    <row r="9748" ht="15.75" spans="1:1">
      <c r="A9748" s="3" t="s">
        <v>39482</v>
      </c>
    </row>
    <row r="9749" ht="15.75" spans="1:1">
      <c r="A9749" s="3" t="s">
        <v>39486</v>
      </c>
    </row>
    <row r="9750" ht="15.75" spans="1:1">
      <c r="A9750" s="3" t="s">
        <v>39490</v>
      </c>
    </row>
    <row r="9751" ht="15.75" spans="1:1">
      <c r="A9751" s="3" t="s">
        <v>39494</v>
      </c>
    </row>
    <row r="9752" ht="15.75" spans="1:1">
      <c r="A9752" s="3" t="s">
        <v>39498</v>
      </c>
    </row>
    <row r="9753" ht="15.75" spans="1:1">
      <c r="A9753" s="3" t="s">
        <v>39502</v>
      </c>
    </row>
    <row r="9754" ht="15.75" spans="1:1">
      <c r="A9754" s="3" t="s">
        <v>39506</v>
      </c>
    </row>
    <row r="9755" ht="15.75" spans="1:1">
      <c r="A9755" s="3" t="s">
        <v>39510</v>
      </c>
    </row>
    <row r="9756" ht="15.75" spans="1:1">
      <c r="A9756" s="3" t="s">
        <v>39514</v>
      </c>
    </row>
    <row r="9757" ht="15.75" spans="1:1">
      <c r="A9757" s="3" t="s">
        <v>39518</v>
      </c>
    </row>
    <row r="9758" ht="15.75" spans="1:1">
      <c r="A9758" s="3" t="s">
        <v>39522</v>
      </c>
    </row>
    <row r="9759" ht="15.75" spans="1:1">
      <c r="A9759" s="3" t="s">
        <v>39526</v>
      </c>
    </row>
    <row r="9760" ht="15.75" spans="1:1">
      <c r="A9760" s="3" t="s">
        <v>39530</v>
      </c>
    </row>
    <row r="9761" ht="15.75" spans="1:1">
      <c r="A9761" s="3" t="s">
        <v>39534</v>
      </c>
    </row>
    <row r="9762" ht="15.75" spans="1:1">
      <c r="A9762" s="3" t="s">
        <v>39538</v>
      </c>
    </row>
    <row r="9763" ht="15.75" spans="1:1">
      <c r="A9763" s="3" t="s">
        <v>39542</v>
      </c>
    </row>
    <row r="9764" ht="15.75" spans="1:1">
      <c r="A9764" s="3" t="s">
        <v>39546</v>
      </c>
    </row>
    <row r="9765" ht="15.75" spans="1:1">
      <c r="A9765" s="3" t="s">
        <v>39550</v>
      </c>
    </row>
    <row r="9766" ht="15.75" spans="1:1">
      <c r="A9766" s="3" t="s">
        <v>39554</v>
      </c>
    </row>
    <row r="9767" ht="15.75" spans="1:1">
      <c r="A9767" s="3" t="s">
        <v>39558</v>
      </c>
    </row>
    <row r="9768" ht="15.75" spans="1:1">
      <c r="A9768" s="3" t="s">
        <v>39562</v>
      </c>
    </row>
    <row r="9769" ht="15.75" spans="1:1">
      <c r="A9769" s="3" t="s">
        <v>39566</v>
      </c>
    </row>
    <row r="9770" ht="15.75" spans="1:1">
      <c r="A9770" s="3" t="s">
        <v>39570</v>
      </c>
    </row>
    <row r="9771" ht="15.75" spans="1:1">
      <c r="A9771" s="3" t="s">
        <v>39574</v>
      </c>
    </row>
    <row r="9772" ht="15.75" spans="1:1">
      <c r="A9772" s="3" t="s">
        <v>39578</v>
      </c>
    </row>
    <row r="9773" ht="15.75" spans="1:1">
      <c r="A9773" s="3" t="s">
        <v>39582</v>
      </c>
    </row>
    <row r="9774" ht="15.75" spans="1:1">
      <c r="A9774" s="3" t="s">
        <v>39586</v>
      </c>
    </row>
    <row r="9775" ht="15.75" spans="1:1">
      <c r="A9775" s="3" t="s">
        <v>39590</v>
      </c>
    </row>
    <row r="9776" ht="15.75" spans="1:1">
      <c r="A9776" s="3" t="s">
        <v>39594</v>
      </c>
    </row>
    <row r="9777" ht="15.75" spans="1:1">
      <c r="A9777" s="3" t="s">
        <v>39598</v>
      </c>
    </row>
    <row r="9778" ht="15.75" spans="1:1">
      <c r="A9778" s="3" t="s">
        <v>39602</v>
      </c>
    </row>
    <row r="9779" ht="15.75" spans="1:1">
      <c r="A9779" s="3" t="s">
        <v>39606</v>
      </c>
    </row>
    <row r="9780" ht="15.75" spans="1:1">
      <c r="A9780" s="3" t="s">
        <v>39610</v>
      </c>
    </row>
    <row r="9781" ht="15.75" spans="1:1">
      <c r="A9781" s="3" t="s">
        <v>39614</v>
      </c>
    </row>
    <row r="9782" ht="15.75" spans="1:1">
      <c r="A9782" s="3" t="s">
        <v>39618</v>
      </c>
    </row>
    <row r="9783" ht="15.75" spans="1:1">
      <c r="A9783" s="3" t="s">
        <v>39622</v>
      </c>
    </row>
    <row r="9784" ht="15.75" spans="1:1">
      <c r="A9784" s="3" t="s">
        <v>39626</v>
      </c>
    </row>
    <row r="9785" ht="15.75" spans="1:1">
      <c r="A9785" s="3" t="s">
        <v>39630</v>
      </c>
    </row>
    <row r="9786" ht="15.75" spans="1:1">
      <c r="A9786" s="3" t="s">
        <v>39634</v>
      </c>
    </row>
    <row r="9787" ht="15.75" spans="1:1">
      <c r="A9787" s="3" t="s">
        <v>39638</v>
      </c>
    </row>
    <row r="9788" ht="15.75" spans="1:1">
      <c r="A9788" s="3" t="s">
        <v>39642</v>
      </c>
    </row>
    <row r="9789" ht="15.75" spans="1:1">
      <c r="A9789" s="3" t="s">
        <v>39646</v>
      </c>
    </row>
    <row r="9790" ht="15.75" spans="1:1">
      <c r="A9790" s="3" t="s">
        <v>39650</v>
      </c>
    </row>
    <row r="9791" ht="15.75" spans="1:1">
      <c r="A9791" s="3" t="s">
        <v>39654</v>
      </c>
    </row>
    <row r="9792" ht="15.75" spans="1:1">
      <c r="A9792" s="3" t="s">
        <v>39658</v>
      </c>
    </row>
    <row r="9793" ht="15.75" spans="1:1">
      <c r="A9793" s="3" t="s">
        <v>39662</v>
      </c>
    </row>
    <row r="9794" ht="15.75" spans="1:1">
      <c r="A9794" s="3" t="s">
        <v>39666</v>
      </c>
    </row>
    <row r="9795" ht="15.75" spans="1:1">
      <c r="A9795" s="3" t="s">
        <v>39670</v>
      </c>
    </row>
    <row r="9796" ht="15.75" spans="1:1">
      <c r="A9796" s="3" t="s">
        <v>305</v>
      </c>
    </row>
    <row r="9797" ht="15.75" spans="1:1">
      <c r="A9797" s="3" t="s">
        <v>39677</v>
      </c>
    </row>
    <row r="9798" ht="15.75" spans="1:1">
      <c r="A9798" s="3" t="s">
        <v>39681</v>
      </c>
    </row>
    <row r="9799" ht="15.75" spans="1:1">
      <c r="A9799" s="3" t="s">
        <v>39685</v>
      </c>
    </row>
    <row r="9800" ht="15.75" spans="1:1">
      <c r="A9800" s="3" t="s">
        <v>39689</v>
      </c>
    </row>
    <row r="9801" ht="15.75" spans="1:1">
      <c r="A9801" s="3" t="s">
        <v>39693</v>
      </c>
    </row>
    <row r="9802" ht="15.75" spans="1:1">
      <c r="A9802" s="3" t="s">
        <v>39697</v>
      </c>
    </row>
    <row r="9803" ht="15.75" spans="1:1">
      <c r="A9803" s="3" t="s">
        <v>39701</v>
      </c>
    </row>
    <row r="9804" ht="15.75" spans="1:1">
      <c r="A9804" s="3" t="s">
        <v>39705</v>
      </c>
    </row>
    <row r="9805" ht="15.75" spans="1:1">
      <c r="A9805" s="3" t="s">
        <v>39709</v>
      </c>
    </row>
    <row r="9806" ht="15.75" spans="1:1">
      <c r="A9806" s="3" t="s">
        <v>39713</v>
      </c>
    </row>
    <row r="9807" ht="15.75" spans="1:1">
      <c r="A9807" s="3" t="s">
        <v>39717</v>
      </c>
    </row>
    <row r="9808" ht="15.75" spans="1:1">
      <c r="A9808" s="3" t="s">
        <v>39721</v>
      </c>
    </row>
    <row r="9809" ht="15.75" spans="1:1">
      <c r="A9809" s="3" t="s">
        <v>39725</v>
      </c>
    </row>
    <row r="9810" ht="15.75" spans="1:1">
      <c r="A9810" s="3" t="s">
        <v>39729</v>
      </c>
    </row>
    <row r="9811" ht="15.75" spans="1:1">
      <c r="A9811" s="3" t="s">
        <v>39733</v>
      </c>
    </row>
    <row r="9812" ht="15.75" spans="1:1">
      <c r="A9812" s="3" t="s">
        <v>39737</v>
      </c>
    </row>
    <row r="9813" ht="15.75" spans="1:1">
      <c r="A9813" s="3" t="s">
        <v>39741</v>
      </c>
    </row>
    <row r="9814" ht="15.75" spans="1:1">
      <c r="A9814" s="3" t="s">
        <v>39745</v>
      </c>
    </row>
    <row r="9815" ht="15.75" spans="1:1">
      <c r="A9815" s="3" t="s">
        <v>39749</v>
      </c>
    </row>
    <row r="9816" ht="15.75" spans="1:1">
      <c r="A9816" s="3" t="s">
        <v>39753</v>
      </c>
    </row>
    <row r="9817" ht="15.75" spans="1:1">
      <c r="A9817" s="3" t="s">
        <v>39757</v>
      </c>
    </row>
    <row r="9818" ht="15.75" spans="1:1">
      <c r="A9818" s="3" t="s">
        <v>39761</v>
      </c>
    </row>
    <row r="9819" ht="15.75" spans="1:1">
      <c r="A9819" s="3" t="s">
        <v>39765</v>
      </c>
    </row>
    <row r="9820" ht="15.75" spans="1:1">
      <c r="A9820" s="3" t="s">
        <v>39769</v>
      </c>
    </row>
    <row r="9821" ht="15.75" spans="1:1">
      <c r="A9821" s="3" t="s">
        <v>39773</v>
      </c>
    </row>
    <row r="9822" ht="15.75" spans="1:1">
      <c r="A9822" s="3" t="s">
        <v>39777</v>
      </c>
    </row>
    <row r="9823" ht="15.75" spans="1:1">
      <c r="A9823" s="3" t="s">
        <v>39781</v>
      </c>
    </row>
    <row r="9824" ht="15.75" spans="1:1">
      <c r="A9824" s="3" t="s">
        <v>39785</v>
      </c>
    </row>
    <row r="9825" ht="15.75" spans="1:1">
      <c r="A9825" s="3" t="s">
        <v>39789</v>
      </c>
    </row>
    <row r="9826" ht="15.75" spans="1:1">
      <c r="A9826" s="3" t="s">
        <v>39793</v>
      </c>
    </row>
    <row r="9827" ht="15.75" spans="1:1">
      <c r="A9827" s="3" t="s">
        <v>39797</v>
      </c>
    </row>
    <row r="9828" ht="15.75" spans="1:1">
      <c r="A9828" s="3" t="s">
        <v>39801</v>
      </c>
    </row>
    <row r="9829" ht="15.75" spans="1:1">
      <c r="A9829" s="3" t="s">
        <v>39805</v>
      </c>
    </row>
    <row r="9830" ht="15.75" spans="1:1">
      <c r="A9830" s="3" t="s">
        <v>39809</v>
      </c>
    </row>
    <row r="9831" ht="15.75" spans="1:1">
      <c r="A9831" s="3" t="s">
        <v>39813</v>
      </c>
    </row>
    <row r="9832" ht="15.75" spans="1:1">
      <c r="A9832" s="3" t="s">
        <v>39817</v>
      </c>
    </row>
    <row r="9833" ht="15.75" spans="1:1">
      <c r="A9833" s="3" t="s">
        <v>39821</v>
      </c>
    </row>
    <row r="9834" ht="15.75" spans="1:1">
      <c r="A9834" s="3" t="s">
        <v>39825</v>
      </c>
    </row>
    <row r="9835" ht="15.75" spans="1:1">
      <c r="A9835" s="3" t="s">
        <v>39829</v>
      </c>
    </row>
    <row r="9836" ht="15.75" spans="1:1">
      <c r="A9836" s="3" t="s">
        <v>39833</v>
      </c>
    </row>
    <row r="9837" ht="15.75" spans="1:1">
      <c r="A9837" s="3" t="s">
        <v>39837</v>
      </c>
    </row>
    <row r="9838" ht="15.75" spans="1:1">
      <c r="A9838" s="3" t="s">
        <v>39841</v>
      </c>
    </row>
    <row r="9839" ht="15.75" spans="1:1">
      <c r="A9839" s="3" t="s">
        <v>39845</v>
      </c>
    </row>
    <row r="9840" ht="15.75" spans="1:1">
      <c r="A9840" s="3" t="s">
        <v>39849</v>
      </c>
    </row>
    <row r="9841" ht="15.75" spans="1:1">
      <c r="A9841" s="3" t="s">
        <v>39853</v>
      </c>
    </row>
    <row r="9842" ht="15.75" spans="1:1">
      <c r="A9842" s="3" t="s">
        <v>39857</v>
      </c>
    </row>
    <row r="9843" ht="15.75" spans="1:1">
      <c r="A9843" s="3" t="s">
        <v>39861</v>
      </c>
    </row>
    <row r="9844" ht="15.75" spans="1:1">
      <c r="A9844" s="3" t="s">
        <v>39865</v>
      </c>
    </row>
    <row r="9845" ht="15.75" spans="1:1">
      <c r="A9845" s="3" t="s">
        <v>39869</v>
      </c>
    </row>
    <row r="9846" ht="15.75" spans="1:1">
      <c r="A9846" s="3" t="s">
        <v>39873</v>
      </c>
    </row>
    <row r="9847" ht="15.75" spans="1:1">
      <c r="A9847" s="3" t="s">
        <v>39877</v>
      </c>
    </row>
    <row r="9848" ht="15.75" spans="1:1">
      <c r="A9848" s="3" t="s">
        <v>39881</v>
      </c>
    </row>
    <row r="9849" ht="15.75" spans="1:1">
      <c r="A9849" s="3" t="s">
        <v>39885</v>
      </c>
    </row>
    <row r="9850" ht="15.75" spans="1:1">
      <c r="A9850" s="3" t="s">
        <v>436</v>
      </c>
    </row>
    <row r="9851" ht="15.75" spans="1:1">
      <c r="A9851" s="3" t="s">
        <v>39892</v>
      </c>
    </row>
    <row r="9852" ht="15.75" spans="1:1">
      <c r="A9852" s="3" t="s">
        <v>39896</v>
      </c>
    </row>
    <row r="9853" ht="15.75" spans="1:1">
      <c r="A9853" s="3" t="s">
        <v>39900</v>
      </c>
    </row>
    <row r="9854" ht="15.75" spans="1:1">
      <c r="A9854" s="3" t="s">
        <v>39904</v>
      </c>
    </row>
    <row r="9855" ht="15.75" spans="1:1">
      <c r="A9855" s="3" t="s">
        <v>1105</v>
      </c>
    </row>
    <row r="9856" ht="15.75" spans="1:1">
      <c r="A9856" s="3" t="s">
        <v>39908</v>
      </c>
    </row>
    <row r="9857" ht="15.75" spans="1:1">
      <c r="A9857" s="3" t="s">
        <v>39912</v>
      </c>
    </row>
    <row r="9858" ht="15.75" spans="1:1">
      <c r="A9858" s="3" t="s">
        <v>39916</v>
      </c>
    </row>
    <row r="9859" ht="15.75" spans="1:1">
      <c r="A9859" s="3" t="s">
        <v>39920</v>
      </c>
    </row>
    <row r="9860" ht="15.75" spans="1:1">
      <c r="A9860" s="3" t="s">
        <v>39924</v>
      </c>
    </row>
    <row r="9861" ht="15.75" spans="1:1">
      <c r="A9861" s="3" t="s">
        <v>39928</v>
      </c>
    </row>
    <row r="9862" ht="15.75" spans="1:1">
      <c r="A9862" s="3" t="s">
        <v>39932</v>
      </c>
    </row>
    <row r="9863" ht="15.75" spans="1:1">
      <c r="A9863" s="3" t="s">
        <v>39936</v>
      </c>
    </row>
    <row r="9864" ht="15.75" spans="1:1">
      <c r="A9864" s="3" t="s">
        <v>39940</v>
      </c>
    </row>
    <row r="9865" ht="15.75" spans="1:1">
      <c r="A9865" s="3" t="s">
        <v>39944</v>
      </c>
    </row>
    <row r="9866" ht="15.75" spans="1:1">
      <c r="A9866" s="3" t="s">
        <v>39948</v>
      </c>
    </row>
    <row r="9867" ht="15.75" spans="1:1">
      <c r="A9867" s="3" t="s">
        <v>39952</v>
      </c>
    </row>
    <row r="9868" ht="15.75" spans="1:1">
      <c r="A9868" s="3" t="s">
        <v>39956</v>
      </c>
    </row>
    <row r="9869" ht="15.75" spans="1:1">
      <c r="A9869" s="3" t="s">
        <v>39960</v>
      </c>
    </row>
    <row r="9870" ht="15.75" spans="1:1">
      <c r="A9870" s="3" t="s">
        <v>39964</v>
      </c>
    </row>
    <row r="9871" ht="15.75" spans="1:1">
      <c r="A9871" s="3" t="s">
        <v>39968</v>
      </c>
    </row>
    <row r="9872" ht="15.75" spans="1:1">
      <c r="A9872" s="3" t="s">
        <v>39972</v>
      </c>
    </row>
    <row r="9873" ht="15.75" spans="1:1">
      <c r="A9873" s="3" t="s">
        <v>39976</v>
      </c>
    </row>
    <row r="9874" ht="15.75" spans="1:1">
      <c r="A9874" s="3" t="s">
        <v>39980</v>
      </c>
    </row>
    <row r="9875" ht="15.75" spans="1:1">
      <c r="A9875" s="3" t="s">
        <v>39984</v>
      </c>
    </row>
    <row r="9876" ht="15.75" spans="1:1">
      <c r="A9876" s="3" t="s">
        <v>1017</v>
      </c>
    </row>
    <row r="9877" ht="15.75" spans="1:1">
      <c r="A9877" s="3" t="s">
        <v>39988</v>
      </c>
    </row>
    <row r="9878" ht="15.75" spans="1:1">
      <c r="A9878" s="3" t="s">
        <v>39992</v>
      </c>
    </row>
    <row r="9879" ht="15.75" spans="1:1">
      <c r="A9879" s="3" t="s">
        <v>39996</v>
      </c>
    </row>
    <row r="9880" ht="15.75" spans="1:1">
      <c r="A9880" s="3" t="s">
        <v>40000</v>
      </c>
    </row>
    <row r="9881" ht="15.75" spans="1:1">
      <c r="A9881" s="3" t="s">
        <v>40004</v>
      </c>
    </row>
    <row r="9882" ht="15.75" spans="1:1">
      <c r="A9882" s="3" t="s">
        <v>40008</v>
      </c>
    </row>
    <row r="9883" ht="15.75" spans="1:1">
      <c r="A9883" s="3" t="s">
        <v>40012</v>
      </c>
    </row>
    <row r="9884" ht="15.75" spans="1:1">
      <c r="A9884" s="3" t="s">
        <v>40016</v>
      </c>
    </row>
    <row r="9885" ht="15.75" spans="1:1">
      <c r="A9885" s="3" t="s">
        <v>40020</v>
      </c>
    </row>
    <row r="9886" ht="15.75" spans="1:1">
      <c r="A9886" s="3" t="s">
        <v>40024</v>
      </c>
    </row>
    <row r="9887" ht="15.75" spans="1:1">
      <c r="A9887" s="3" t="s">
        <v>40028</v>
      </c>
    </row>
    <row r="9888" ht="15.75" spans="1:1">
      <c r="A9888" s="3" t="s">
        <v>40032</v>
      </c>
    </row>
    <row r="9889" ht="15.75" spans="1:1">
      <c r="A9889" s="3" t="s">
        <v>40036</v>
      </c>
    </row>
    <row r="9890" ht="15.75" spans="1:1">
      <c r="A9890" s="3" t="s">
        <v>40040</v>
      </c>
    </row>
    <row r="9891" ht="15.75" spans="1:1">
      <c r="A9891" s="3" t="s">
        <v>40044</v>
      </c>
    </row>
    <row r="9892" ht="15.75" spans="1:1">
      <c r="A9892" s="3" t="s">
        <v>40048</v>
      </c>
    </row>
    <row r="9893" ht="15.75" spans="1:1">
      <c r="A9893" s="3" t="s">
        <v>40052</v>
      </c>
    </row>
    <row r="9894" ht="15.75" spans="1:1">
      <c r="A9894" s="3" t="s">
        <v>40056</v>
      </c>
    </row>
    <row r="9895" ht="15.75" spans="1:1">
      <c r="A9895" s="3" t="s">
        <v>40060</v>
      </c>
    </row>
    <row r="9896" ht="15.75" spans="1:1">
      <c r="A9896" s="3" t="s">
        <v>40064</v>
      </c>
    </row>
    <row r="9897" ht="15.75" spans="1:1">
      <c r="A9897" s="3" t="s">
        <v>40068</v>
      </c>
    </row>
    <row r="9898" ht="15.75" spans="1:1">
      <c r="A9898" s="3" t="s">
        <v>40072</v>
      </c>
    </row>
    <row r="9899" ht="15.75" spans="1:1">
      <c r="A9899" s="3" t="s">
        <v>40076</v>
      </c>
    </row>
    <row r="9900" ht="15.75" spans="1:1">
      <c r="A9900" s="3" t="s">
        <v>40080</v>
      </c>
    </row>
    <row r="9901" ht="15.75" spans="1:1">
      <c r="A9901" s="3" t="s">
        <v>40084</v>
      </c>
    </row>
    <row r="9902" ht="15.75" spans="1:1">
      <c r="A9902" s="3" t="s">
        <v>40088</v>
      </c>
    </row>
    <row r="9903" ht="15.75" spans="1:1">
      <c r="A9903" s="3" t="s">
        <v>40092</v>
      </c>
    </row>
    <row r="9904" ht="15.75" spans="1:1">
      <c r="A9904" s="3" t="s">
        <v>40096</v>
      </c>
    </row>
    <row r="9905" ht="15.75" spans="1:1">
      <c r="A9905" s="3" t="s">
        <v>40100</v>
      </c>
    </row>
    <row r="9906" ht="15.75" spans="1:1">
      <c r="A9906" s="3" t="s">
        <v>40104</v>
      </c>
    </row>
    <row r="9907" ht="15.75" spans="1:1">
      <c r="A9907" s="3" t="s">
        <v>40108</v>
      </c>
    </row>
    <row r="9908" ht="15.75" spans="1:1">
      <c r="A9908" s="3" t="s">
        <v>40112</v>
      </c>
    </row>
    <row r="9909" ht="15.75" spans="1:1">
      <c r="A9909" s="3" t="s">
        <v>40116</v>
      </c>
    </row>
    <row r="9910" ht="15.75" spans="1:1">
      <c r="A9910" s="3" t="s">
        <v>40120</v>
      </c>
    </row>
    <row r="9911" ht="15.75" spans="1:1">
      <c r="A9911" s="3" t="s">
        <v>40124</v>
      </c>
    </row>
    <row r="9912" ht="15.75" spans="1:1">
      <c r="A9912" s="3" t="s">
        <v>40128</v>
      </c>
    </row>
    <row r="9913" ht="15.75" spans="1:1">
      <c r="A9913" s="3" t="s">
        <v>40132</v>
      </c>
    </row>
    <row r="9914" ht="15.75" spans="1:1">
      <c r="A9914" s="3" t="s">
        <v>40136</v>
      </c>
    </row>
    <row r="9915" ht="15.75" spans="1:1">
      <c r="A9915" s="3" t="s">
        <v>40140</v>
      </c>
    </row>
    <row r="9916" ht="15.75" spans="1:1">
      <c r="A9916" s="3" t="s">
        <v>40144</v>
      </c>
    </row>
    <row r="9917" ht="15.75" spans="1:1">
      <c r="A9917" s="3" t="s">
        <v>40148</v>
      </c>
    </row>
    <row r="9918" ht="15.75" spans="1:1">
      <c r="A9918" s="3" t="s">
        <v>40152</v>
      </c>
    </row>
    <row r="9919" ht="15.75" spans="1:1">
      <c r="A9919" s="3" t="s">
        <v>40156</v>
      </c>
    </row>
    <row r="9920" ht="15.75" spans="1:1">
      <c r="A9920" s="3" t="s">
        <v>40160</v>
      </c>
    </row>
    <row r="9921" ht="15.75" spans="1:1">
      <c r="A9921" s="3" t="s">
        <v>40164</v>
      </c>
    </row>
    <row r="9922" ht="15.75" spans="1:1">
      <c r="A9922" s="3" t="s">
        <v>40168</v>
      </c>
    </row>
    <row r="9923" ht="15.75" spans="1:1">
      <c r="A9923" s="3" t="s">
        <v>40172</v>
      </c>
    </row>
    <row r="9924" ht="15.75" spans="1:1">
      <c r="A9924" s="3" t="s">
        <v>40176</v>
      </c>
    </row>
    <row r="9925" ht="15.75" spans="1:1">
      <c r="A9925" s="3" t="s">
        <v>40180</v>
      </c>
    </row>
    <row r="9926" ht="15.75" spans="1:1">
      <c r="A9926" s="3" t="s">
        <v>40184</v>
      </c>
    </row>
    <row r="9927" ht="15.75" spans="1:1">
      <c r="A9927" s="3" t="s">
        <v>40188</v>
      </c>
    </row>
    <row r="9928" ht="15.75" spans="1:1">
      <c r="A9928" s="3" t="s">
        <v>40192</v>
      </c>
    </row>
    <row r="9929" ht="15.75" spans="1:1">
      <c r="A9929" s="3" t="s">
        <v>40196</v>
      </c>
    </row>
    <row r="9930" ht="15.75" spans="1:1">
      <c r="A9930" s="3" t="s">
        <v>40200</v>
      </c>
    </row>
    <row r="9931" ht="15.75" spans="1:1">
      <c r="A9931" s="3" t="s">
        <v>40204</v>
      </c>
    </row>
    <row r="9932" ht="15.75" spans="1:1">
      <c r="A9932" s="3" t="s">
        <v>40208</v>
      </c>
    </row>
    <row r="9933" ht="15.75" spans="1:1">
      <c r="A9933" s="3" t="s">
        <v>40212</v>
      </c>
    </row>
    <row r="9934" ht="15.75" spans="1:1">
      <c r="A9934" s="3" t="s">
        <v>40216</v>
      </c>
    </row>
    <row r="9935" ht="15.75" spans="1:1">
      <c r="A9935" s="3" t="s">
        <v>40220</v>
      </c>
    </row>
    <row r="9936" ht="15.75" spans="1:1">
      <c r="A9936" s="3" t="s">
        <v>40224</v>
      </c>
    </row>
    <row r="9937" ht="15.75" spans="1:1">
      <c r="A9937" s="3" t="s">
        <v>40228</v>
      </c>
    </row>
    <row r="9938" ht="15.75" spans="1:1">
      <c r="A9938" s="3" t="s">
        <v>40232</v>
      </c>
    </row>
    <row r="9939" ht="15.75" spans="1:1">
      <c r="A9939" s="3" t="s">
        <v>40236</v>
      </c>
    </row>
    <row r="9940" ht="15.75" spans="1:1">
      <c r="A9940" s="3" t="s">
        <v>40240</v>
      </c>
    </row>
    <row r="9941" ht="15.75" spans="1:1">
      <c r="A9941" s="3" t="s">
        <v>40244</v>
      </c>
    </row>
    <row r="9942" ht="15.75" spans="1:1">
      <c r="A9942" s="3" t="s">
        <v>40248</v>
      </c>
    </row>
    <row r="9943" ht="15.75" spans="1:1">
      <c r="A9943" s="3" t="s">
        <v>40252</v>
      </c>
    </row>
    <row r="9944" ht="15.75" spans="1:1">
      <c r="A9944" s="3" t="s">
        <v>40256</v>
      </c>
    </row>
    <row r="9945" ht="15.75" spans="1:1">
      <c r="A9945" s="3" t="s">
        <v>40260</v>
      </c>
    </row>
    <row r="9946" ht="15.75" spans="1:1">
      <c r="A9946" s="3" t="s">
        <v>40264</v>
      </c>
    </row>
    <row r="9947" ht="15.75" spans="1:1">
      <c r="A9947" s="3" t="s">
        <v>40268</v>
      </c>
    </row>
    <row r="9948" ht="15.75" spans="1:1">
      <c r="A9948" s="3" t="s">
        <v>40272</v>
      </c>
    </row>
    <row r="9949" ht="15.75" spans="1:1">
      <c r="A9949" s="3" t="s">
        <v>40276</v>
      </c>
    </row>
    <row r="9950" ht="15.75" spans="1:1">
      <c r="A9950" s="3" t="s">
        <v>40280</v>
      </c>
    </row>
    <row r="9951" ht="15.75" spans="1:1">
      <c r="A9951" s="3" t="s">
        <v>40284</v>
      </c>
    </row>
    <row r="9952" ht="15.75" spans="1:1">
      <c r="A9952" s="3" t="s">
        <v>40288</v>
      </c>
    </row>
    <row r="9953" ht="15.75" spans="1:1">
      <c r="A9953" s="3" t="s">
        <v>40292</v>
      </c>
    </row>
    <row r="9954" ht="15.75" spans="1:1">
      <c r="A9954" s="3" t="s">
        <v>40296</v>
      </c>
    </row>
    <row r="9955" ht="15.75" spans="1:1">
      <c r="A9955" s="3" t="s">
        <v>40300</v>
      </c>
    </row>
    <row r="9956" ht="15.75" spans="1:1">
      <c r="A9956" s="3" t="s">
        <v>40304</v>
      </c>
    </row>
    <row r="9957" ht="15.75" spans="1:1">
      <c r="A9957" s="3" t="s">
        <v>40308</v>
      </c>
    </row>
    <row r="9958" ht="15.75" spans="1:1">
      <c r="A9958" s="3" t="s">
        <v>40312</v>
      </c>
    </row>
    <row r="9959" ht="15.75" spans="1:1">
      <c r="A9959" s="3" t="s">
        <v>40316</v>
      </c>
    </row>
    <row r="9960" ht="15.75" spans="1:1">
      <c r="A9960" s="3" t="s">
        <v>40320</v>
      </c>
    </row>
    <row r="9961" ht="15.75" spans="1:1">
      <c r="A9961" s="3" t="s">
        <v>40324</v>
      </c>
    </row>
    <row r="9962" ht="15.75" spans="1:1">
      <c r="A9962" s="3" t="s">
        <v>40328</v>
      </c>
    </row>
    <row r="9963" ht="15.75" spans="1:1">
      <c r="A9963" s="3" t="s">
        <v>40332</v>
      </c>
    </row>
    <row r="9964" ht="15.75" spans="1:1">
      <c r="A9964" s="3" t="s">
        <v>40336</v>
      </c>
    </row>
    <row r="9965" ht="15.75" spans="1:1">
      <c r="A9965" s="3" t="s">
        <v>40340</v>
      </c>
    </row>
    <row r="9966" ht="15.75" spans="1:1">
      <c r="A9966" s="3" t="s">
        <v>40344</v>
      </c>
    </row>
    <row r="9967" ht="15.75" spans="1:1">
      <c r="A9967" s="3" t="s">
        <v>40348</v>
      </c>
    </row>
    <row r="9968" ht="15.75" spans="1:1">
      <c r="A9968" s="3" t="s">
        <v>40352</v>
      </c>
    </row>
    <row r="9969" ht="15.75" spans="1:1">
      <c r="A9969" s="3" t="s">
        <v>40356</v>
      </c>
    </row>
    <row r="9970" ht="15.75" spans="1:1">
      <c r="A9970" s="3" t="s">
        <v>40360</v>
      </c>
    </row>
    <row r="9971" ht="15.75" spans="1:1">
      <c r="A9971" s="3" t="s">
        <v>861</v>
      </c>
    </row>
    <row r="9972" ht="15.75" spans="1:1">
      <c r="A9972" s="3" t="s">
        <v>40364</v>
      </c>
    </row>
    <row r="9973" ht="15.75" spans="1:1">
      <c r="A9973" s="3" t="s">
        <v>40368</v>
      </c>
    </row>
    <row r="9974" ht="15.75" spans="1:1">
      <c r="A9974" s="3" t="s">
        <v>40372</v>
      </c>
    </row>
    <row r="9975" ht="15.75" spans="1:1">
      <c r="A9975" s="3" t="s">
        <v>40376</v>
      </c>
    </row>
    <row r="9976" ht="15.75" spans="1:1">
      <c r="A9976" s="3" t="s">
        <v>40380</v>
      </c>
    </row>
    <row r="9977" ht="15.75" spans="1:1">
      <c r="A9977" s="3" t="s">
        <v>40384</v>
      </c>
    </row>
    <row r="9978" ht="15.75" spans="1:1">
      <c r="A9978" s="3" t="s">
        <v>40388</v>
      </c>
    </row>
    <row r="9979" ht="15.75" spans="1:1">
      <c r="A9979" s="3" t="s">
        <v>40392</v>
      </c>
    </row>
    <row r="9980" ht="15.75" spans="1:1">
      <c r="A9980" s="3" t="s">
        <v>40396</v>
      </c>
    </row>
    <row r="9981" ht="15.75" spans="1:1">
      <c r="A9981" s="3" t="s">
        <v>40400</v>
      </c>
    </row>
    <row r="9982" ht="15.75" spans="1:1">
      <c r="A9982" s="3" t="s">
        <v>40404</v>
      </c>
    </row>
    <row r="9983" ht="15.75" spans="1:1">
      <c r="A9983" s="3" t="s">
        <v>40408</v>
      </c>
    </row>
    <row r="9984" ht="15.75" spans="1:1">
      <c r="A9984" s="3" t="s">
        <v>40412</v>
      </c>
    </row>
    <row r="9985" ht="15.75" spans="1:1">
      <c r="A9985" s="3" t="s">
        <v>40416</v>
      </c>
    </row>
    <row r="9986" ht="15.75" spans="1:1">
      <c r="A9986" s="3" t="s">
        <v>40420</v>
      </c>
    </row>
    <row r="9987" ht="15.75" spans="1:1">
      <c r="A9987" s="3" t="s">
        <v>40424</v>
      </c>
    </row>
    <row r="9988" ht="15.75" spans="1:1">
      <c r="A9988" s="3" t="s">
        <v>849</v>
      </c>
    </row>
    <row r="9989" ht="15.75" spans="1:1">
      <c r="A9989" s="3" t="s">
        <v>40428</v>
      </c>
    </row>
    <row r="9990" ht="15.75" spans="1:1">
      <c r="A9990" s="3" t="s">
        <v>40432</v>
      </c>
    </row>
    <row r="9991" ht="15.75" spans="1:1">
      <c r="A9991" s="3" t="s">
        <v>40436</v>
      </c>
    </row>
    <row r="9992" ht="15.75" spans="1:1">
      <c r="A9992" s="3" t="s">
        <v>40440</v>
      </c>
    </row>
    <row r="9993" ht="15.75" spans="1:1">
      <c r="A9993" s="3" t="s">
        <v>40444</v>
      </c>
    </row>
    <row r="9994" ht="15.75" spans="1:1">
      <c r="A9994" s="3" t="s">
        <v>40448</v>
      </c>
    </row>
    <row r="9995" ht="15.75" spans="1:1">
      <c r="A9995" s="3" t="s">
        <v>40452</v>
      </c>
    </row>
    <row r="9996" ht="15.75" spans="1:1">
      <c r="A9996" s="3" t="s">
        <v>40456</v>
      </c>
    </row>
    <row r="9997" ht="15.75" spans="1:1">
      <c r="A9997" s="3" t="s">
        <v>40460</v>
      </c>
    </row>
    <row r="9998" ht="15.75" spans="1:1">
      <c r="A9998" s="3" t="s">
        <v>40464</v>
      </c>
    </row>
    <row r="9999" ht="15.75" spans="1:1">
      <c r="A9999" s="3" t="s">
        <v>40468</v>
      </c>
    </row>
    <row r="10000" ht="15.75" spans="1:1">
      <c r="A10000" s="3" t="s">
        <v>40472</v>
      </c>
    </row>
    <row r="10001" ht="15.75" spans="1:1">
      <c r="A10001" s="3" t="s">
        <v>40476</v>
      </c>
    </row>
    <row r="10002" ht="15.75" spans="1:1">
      <c r="A10002" s="3" t="s">
        <v>40480</v>
      </c>
    </row>
    <row r="10003" ht="15.75" spans="1:1">
      <c r="A10003" s="3" t="s">
        <v>40484</v>
      </c>
    </row>
    <row r="10004" ht="15.75" spans="1:1">
      <c r="A10004" s="3" t="s">
        <v>40488</v>
      </c>
    </row>
    <row r="10005" ht="15.75" spans="1:1">
      <c r="A10005" s="3" t="s">
        <v>40492</v>
      </c>
    </row>
    <row r="10006" ht="15.75" spans="1:1">
      <c r="A10006" s="3" t="s">
        <v>40496</v>
      </c>
    </row>
    <row r="10007" ht="15.75" spans="1:1">
      <c r="A10007" s="3" t="s">
        <v>40500</v>
      </c>
    </row>
    <row r="10008" ht="15.75" spans="1:1">
      <c r="A10008" s="3" t="s">
        <v>40504</v>
      </c>
    </row>
    <row r="10009" ht="15.75" spans="1:1">
      <c r="A10009" s="3" t="s">
        <v>40508</v>
      </c>
    </row>
    <row r="10010" ht="15.75" spans="1:1">
      <c r="A10010" s="3" t="s">
        <v>40512</v>
      </c>
    </row>
    <row r="10011" ht="15.75" spans="1:1">
      <c r="A10011" s="3" t="s">
        <v>40516</v>
      </c>
    </row>
    <row r="10012" ht="15.75" spans="1:1">
      <c r="A10012" s="3" t="s">
        <v>40520</v>
      </c>
    </row>
    <row r="10013" ht="15.75" spans="1:1">
      <c r="A10013" s="3" t="s">
        <v>40524</v>
      </c>
    </row>
    <row r="10014" ht="15.75" spans="1:1">
      <c r="A10014" s="3" t="s">
        <v>40528</v>
      </c>
    </row>
    <row r="10015" ht="15.75" spans="1:1">
      <c r="A10015" s="3" t="s">
        <v>40532</v>
      </c>
    </row>
    <row r="10016" ht="15.75" spans="1:1">
      <c r="A10016" s="3" t="s">
        <v>40536</v>
      </c>
    </row>
    <row r="10017" ht="15.75" spans="1:1">
      <c r="A10017" s="3" t="s">
        <v>40540</v>
      </c>
    </row>
    <row r="10018" ht="15.75" spans="1:1">
      <c r="A10018" s="3" t="s">
        <v>40544</v>
      </c>
    </row>
    <row r="10019" ht="15.75" spans="1:1">
      <c r="A10019" s="3" t="s">
        <v>40548</v>
      </c>
    </row>
    <row r="10020" ht="15.75" spans="1:1">
      <c r="A10020" s="3" t="s">
        <v>40552</v>
      </c>
    </row>
    <row r="10021" ht="15.75" spans="1:1">
      <c r="A10021" s="3" t="s">
        <v>40556</v>
      </c>
    </row>
    <row r="10022" ht="15.75" spans="1:1">
      <c r="A10022" s="3" t="s">
        <v>40560</v>
      </c>
    </row>
    <row r="10023" ht="15.75" spans="1:1">
      <c r="A10023" s="3" t="s">
        <v>40564</v>
      </c>
    </row>
    <row r="10024" ht="15.75" spans="1:1">
      <c r="A10024" s="3" t="s">
        <v>40568</v>
      </c>
    </row>
    <row r="10025" ht="15.75" spans="1:1">
      <c r="A10025" s="3" t="s">
        <v>40572</v>
      </c>
    </row>
    <row r="10026" ht="15.75" spans="1:1">
      <c r="A10026" s="3" t="s">
        <v>40576</v>
      </c>
    </row>
    <row r="10027" ht="15.75" spans="1:1">
      <c r="A10027" s="3" t="s">
        <v>40580</v>
      </c>
    </row>
    <row r="10028" ht="15.75" spans="1:1">
      <c r="A10028" s="3" t="s">
        <v>40584</v>
      </c>
    </row>
    <row r="10029" ht="15.75" spans="1:1">
      <c r="A10029" s="3" t="s">
        <v>40588</v>
      </c>
    </row>
    <row r="10030" ht="15.75" spans="1:1">
      <c r="A10030" s="3" t="s">
        <v>40592</v>
      </c>
    </row>
    <row r="10031" ht="15.75" spans="1:1">
      <c r="A10031" s="3" t="s">
        <v>40596</v>
      </c>
    </row>
    <row r="10032" ht="15.75" spans="1:1">
      <c r="A10032" s="3" t="s">
        <v>40600</v>
      </c>
    </row>
    <row r="10033" ht="15.75" spans="1:1">
      <c r="A10033" s="3" t="s">
        <v>40604</v>
      </c>
    </row>
    <row r="10034" ht="15.75" spans="1:1">
      <c r="A10034" s="3" t="s">
        <v>40608</v>
      </c>
    </row>
    <row r="10035" ht="15.75" spans="1:1">
      <c r="A10035" s="3" t="s">
        <v>40612</v>
      </c>
    </row>
    <row r="10036" ht="15.75" spans="1:1">
      <c r="A10036" s="3" t="s">
        <v>40616</v>
      </c>
    </row>
    <row r="10037" ht="15.75" spans="1:1">
      <c r="A10037" s="3" t="s">
        <v>40620</v>
      </c>
    </row>
    <row r="10038" ht="15.75" spans="1:1">
      <c r="A10038" s="3" t="s">
        <v>40624</v>
      </c>
    </row>
    <row r="10039" ht="15.75" spans="1:1">
      <c r="A10039" s="3" t="s">
        <v>40628</v>
      </c>
    </row>
    <row r="10040" ht="15.75" spans="1:1">
      <c r="A10040" s="3" t="s">
        <v>40632</v>
      </c>
    </row>
    <row r="10041" ht="15.75" spans="1:1">
      <c r="A10041" s="3" t="s">
        <v>40636</v>
      </c>
    </row>
    <row r="10042" ht="15.75" spans="1:1">
      <c r="A10042" s="3" t="s">
        <v>40640</v>
      </c>
    </row>
    <row r="10043" ht="15.75" spans="1:1">
      <c r="A10043" s="3" t="s">
        <v>40644</v>
      </c>
    </row>
    <row r="10044" ht="15.75" spans="1:1">
      <c r="A10044" s="3" t="s">
        <v>40648</v>
      </c>
    </row>
    <row r="10045" ht="15.75" spans="1:1">
      <c r="A10045" s="3" t="s">
        <v>40652</v>
      </c>
    </row>
    <row r="10046" ht="15.75" spans="1:1">
      <c r="A10046" s="3" t="s">
        <v>40655</v>
      </c>
    </row>
    <row r="10047" ht="15.75" spans="1:1">
      <c r="A10047" s="3" t="s">
        <v>40659</v>
      </c>
    </row>
    <row r="10048" ht="15.75" spans="1:1">
      <c r="A10048" s="3" t="s">
        <v>40663</v>
      </c>
    </row>
    <row r="10049" ht="15.75" spans="1:1">
      <c r="A10049" s="3" t="s">
        <v>40667</v>
      </c>
    </row>
    <row r="10050" ht="15.75" spans="1:1">
      <c r="A10050" s="3" t="s">
        <v>40671</v>
      </c>
    </row>
    <row r="10051" ht="15.75" spans="1:1">
      <c r="A10051" s="3" t="s">
        <v>40675</v>
      </c>
    </row>
    <row r="10052" ht="15.75" spans="1:1">
      <c r="A10052" s="3" t="s">
        <v>40679</v>
      </c>
    </row>
    <row r="10053" ht="15.75" spans="1:1">
      <c r="A10053" s="3" t="s">
        <v>40683</v>
      </c>
    </row>
    <row r="10054" ht="15.75" spans="1:1">
      <c r="A10054" s="3" t="s">
        <v>40687</v>
      </c>
    </row>
    <row r="10055" ht="15.75" spans="1:1">
      <c r="A10055" s="3" t="s">
        <v>40691</v>
      </c>
    </row>
    <row r="10056" ht="15.75" spans="1:1">
      <c r="A10056" s="3" t="s">
        <v>40695</v>
      </c>
    </row>
    <row r="10057" ht="15.75" spans="1:1">
      <c r="A10057" s="3" t="s">
        <v>40699</v>
      </c>
    </row>
    <row r="10058" ht="15.75" spans="1:1">
      <c r="A10058" s="3" t="s">
        <v>40703</v>
      </c>
    </row>
    <row r="10059" ht="15.75" spans="1:1">
      <c r="A10059" s="3" t="s">
        <v>40707</v>
      </c>
    </row>
    <row r="10060" ht="15.75" spans="1:1">
      <c r="A10060" s="3" t="s">
        <v>40711</v>
      </c>
    </row>
    <row r="10061" ht="15.75" spans="1:1">
      <c r="A10061" s="3" t="s">
        <v>40715</v>
      </c>
    </row>
    <row r="10062" ht="15.75" spans="1:1">
      <c r="A10062" s="3" t="s">
        <v>40719</v>
      </c>
    </row>
    <row r="10063" ht="15.75" spans="1:1">
      <c r="A10063" s="3" t="s">
        <v>40722</v>
      </c>
    </row>
    <row r="10064" ht="15.75" spans="1:1">
      <c r="A10064" s="3" t="s">
        <v>40726</v>
      </c>
    </row>
    <row r="10065" ht="15.75" spans="1:1">
      <c r="A10065" s="3" t="s">
        <v>40730</v>
      </c>
    </row>
    <row r="10066" ht="15.75" spans="1:1">
      <c r="A10066" s="3" t="s">
        <v>40734</v>
      </c>
    </row>
    <row r="10067" ht="15.75" spans="1:1">
      <c r="A10067" s="3" t="s">
        <v>40738</v>
      </c>
    </row>
    <row r="10068" ht="15.75" spans="1:1">
      <c r="A10068" s="3" t="s">
        <v>40742</v>
      </c>
    </row>
    <row r="10069" ht="15.75" spans="1:1">
      <c r="A10069" s="3" t="s">
        <v>40746</v>
      </c>
    </row>
    <row r="10070" ht="15.75" spans="1:1">
      <c r="A10070" s="3" t="s">
        <v>40750</v>
      </c>
    </row>
    <row r="10071" ht="15.75" spans="1:1">
      <c r="A10071" s="3" t="s">
        <v>40754</v>
      </c>
    </row>
    <row r="10072" ht="15.75" spans="1:1">
      <c r="A10072" s="3" t="s">
        <v>40758</v>
      </c>
    </row>
    <row r="10073" ht="15.75" spans="1:1">
      <c r="A10073" s="3" t="s">
        <v>40762</v>
      </c>
    </row>
    <row r="10074" ht="15.75" spans="1:1">
      <c r="A10074" s="3" t="s">
        <v>40766</v>
      </c>
    </row>
    <row r="10075" ht="15.75" spans="1:1">
      <c r="A10075" s="3" t="s">
        <v>40770</v>
      </c>
    </row>
    <row r="10076" ht="15.75" spans="1:1">
      <c r="A10076" s="3" t="s">
        <v>40774</v>
      </c>
    </row>
    <row r="10077" ht="15.75" spans="1:1">
      <c r="A10077" s="3" t="s">
        <v>40778</v>
      </c>
    </row>
    <row r="10078" ht="15.75" spans="1:1">
      <c r="A10078" s="3" t="s">
        <v>40782</v>
      </c>
    </row>
    <row r="10079" ht="15.75" spans="1:1">
      <c r="A10079" s="3" t="s">
        <v>40786</v>
      </c>
    </row>
    <row r="10080" ht="15.75" spans="1:1">
      <c r="A10080" s="3" t="s">
        <v>40790</v>
      </c>
    </row>
    <row r="10081" ht="15.75" spans="1:1">
      <c r="A10081" s="3" t="s">
        <v>40794</v>
      </c>
    </row>
    <row r="10082" ht="15.75" spans="1:1">
      <c r="A10082" s="3" t="s">
        <v>40798</v>
      </c>
    </row>
    <row r="10083" ht="15.75" spans="1:1">
      <c r="A10083" s="3" t="s">
        <v>40802</v>
      </c>
    </row>
    <row r="10084" ht="15.75" spans="1:1">
      <c r="A10084" s="3" t="s">
        <v>40806</v>
      </c>
    </row>
    <row r="10085" ht="15.75" spans="1:1">
      <c r="A10085" s="3" t="s">
        <v>40810</v>
      </c>
    </row>
    <row r="10086" ht="15.75" spans="1:1">
      <c r="A10086" s="3" t="s">
        <v>40814</v>
      </c>
    </row>
    <row r="10087" ht="15.75" spans="1:1">
      <c r="A10087" s="3" t="s">
        <v>40818</v>
      </c>
    </row>
    <row r="10088" ht="15.75" spans="1:1">
      <c r="A10088" s="3" t="s">
        <v>40822</v>
      </c>
    </row>
    <row r="10089" ht="15.75" spans="1:1">
      <c r="A10089" s="3" t="s">
        <v>40826</v>
      </c>
    </row>
    <row r="10090" ht="15.75" spans="1:1">
      <c r="A10090" s="3" t="s">
        <v>40830</v>
      </c>
    </row>
    <row r="10091" ht="15.75" spans="1:1">
      <c r="A10091" s="3" t="s">
        <v>40834</v>
      </c>
    </row>
    <row r="10092" ht="15.75" spans="1:1">
      <c r="A10092" s="3" t="s">
        <v>40838</v>
      </c>
    </row>
    <row r="10093" ht="15.75" spans="1:1">
      <c r="A10093" s="3" t="s">
        <v>40842</v>
      </c>
    </row>
    <row r="10094" ht="15.75" spans="1:1">
      <c r="A10094" s="3" t="s">
        <v>40846</v>
      </c>
    </row>
    <row r="10095" ht="15.75" spans="1:1">
      <c r="A10095" s="3" t="s">
        <v>40850</v>
      </c>
    </row>
    <row r="10096" ht="15.75" spans="1:1">
      <c r="A10096" s="3" t="s">
        <v>40854</v>
      </c>
    </row>
    <row r="10097" ht="15.75" spans="1:1">
      <c r="A10097" s="3" t="s">
        <v>40858</v>
      </c>
    </row>
    <row r="10098" ht="15.75" spans="1:1">
      <c r="A10098" s="3" t="s">
        <v>40862</v>
      </c>
    </row>
    <row r="10099" ht="15.75" spans="1:1">
      <c r="A10099" s="3" t="s">
        <v>40866</v>
      </c>
    </row>
    <row r="10100" ht="15.75" spans="1:1">
      <c r="A10100" s="3" t="s">
        <v>40870</v>
      </c>
    </row>
    <row r="10101" ht="15.75" spans="1:1">
      <c r="A10101" s="3" t="s">
        <v>40874</v>
      </c>
    </row>
    <row r="10102" ht="15.75" spans="1:1">
      <c r="A10102" s="3" t="s">
        <v>40878</v>
      </c>
    </row>
    <row r="10103" ht="15.75" spans="1:1">
      <c r="A10103" s="3" t="s">
        <v>40882</v>
      </c>
    </row>
    <row r="10104" ht="15.75" spans="1:1">
      <c r="A10104" s="3" t="s">
        <v>40886</v>
      </c>
    </row>
    <row r="10105" ht="15.75" spans="1:1">
      <c r="A10105" s="3" t="s">
        <v>40890</v>
      </c>
    </row>
    <row r="10106" ht="15.75" spans="1:1">
      <c r="A10106" s="3" t="s">
        <v>40894</v>
      </c>
    </row>
    <row r="10107" ht="15.75" spans="1:1">
      <c r="A10107" s="3" t="s">
        <v>40898</v>
      </c>
    </row>
    <row r="10108" ht="15.75" spans="1:1">
      <c r="A10108" s="3" t="s">
        <v>40902</v>
      </c>
    </row>
    <row r="10109" ht="15.75" spans="1:1">
      <c r="A10109" s="3" t="s">
        <v>40906</v>
      </c>
    </row>
    <row r="10110" ht="15.75" spans="1:1">
      <c r="A10110" s="3" t="s">
        <v>40910</v>
      </c>
    </row>
    <row r="10111" ht="15.75" spans="1:1">
      <c r="A10111" s="3" t="s">
        <v>40914</v>
      </c>
    </row>
    <row r="10112" ht="15.75" spans="1:1">
      <c r="A10112" s="3" t="s">
        <v>40918</v>
      </c>
    </row>
    <row r="10113" ht="15.75" spans="1:1">
      <c r="A10113" s="3" t="s">
        <v>40922</v>
      </c>
    </row>
    <row r="10114" ht="15.75" spans="1:1">
      <c r="A10114" s="3" t="s">
        <v>40926</v>
      </c>
    </row>
    <row r="10115" ht="15.75" spans="1:1">
      <c r="A10115" s="3" t="s">
        <v>40930</v>
      </c>
    </row>
    <row r="10116" ht="15.75" spans="1:1">
      <c r="A10116" s="3" t="s">
        <v>40934</v>
      </c>
    </row>
    <row r="10117" ht="15.75" spans="1:1">
      <c r="A10117" s="3" t="s">
        <v>40938</v>
      </c>
    </row>
    <row r="10118" ht="15.75" spans="1:1">
      <c r="A10118" s="3" t="s">
        <v>40942</v>
      </c>
    </row>
    <row r="10119" ht="15.75" spans="1:1">
      <c r="A10119" s="3" t="s">
        <v>40946</v>
      </c>
    </row>
    <row r="10120" ht="15.75" spans="1:1">
      <c r="A10120" s="3" t="s">
        <v>40950</v>
      </c>
    </row>
    <row r="10121" ht="15.75" spans="1:1">
      <c r="A10121" s="3" t="s">
        <v>40954</v>
      </c>
    </row>
    <row r="10122" ht="15.75" spans="1:1">
      <c r="A10122" s="3" t="s">
        <v>40958</v>
      </c>
    </row>
    <row r="10123" ht="15.75" spans="1:1">
      <c r="A10123" s="3" t="s">
        <v>40962</v>
      </c>
    </row>
    <row r="10124" ht="15.75" spans="1:1">
      <c r="A10124" s="3" t="s">
        <v>40966</v>
      </c>
    </row>
    <row r="10125" ht="15.75" spans="1:1">
      <c r="A10125" s="3" t="s">
        <v>40970</v>
      </c>
    </row>
    <row r="10126" ht="15.75" spans="1:1">
      <c r="A10126" s="3" t="s">
        <v>40974</v>
      </c>
    </row>
    <row r="10127" ht="15.75" spans="1:1">
      <c r="A10127" s="3" t="s">
        <v>40978</v>
      </c>
    </row>
    <row r="10128" ht="15.75" spans="1:1">
      <c r="A10128" s="3" t="s">
        <v>40982</v>
      </c>
    </row>
    <row r="10129" ht="15.75" spans="1:1">
      <c r="A10129" s="3" t="s">
        <v>40986</v>
      </c>
    </row>
    <row r="10130" ht="15.75" spans="1:1">
      <c r="A10130" s="3" t="s">
        <v>40990</v>
      </c>
    </row>
    <row r="10131" ht="15.75" spans="1:1">
      <c r="A10131" s="3" t="s">
        <v>40994</v>
      </c>
    </row>
    <row r="10132" ht="15.75" spans="1:1">
      <c r="A10132" s="3" t="s">
        <v>40998</v>
      </c>
    </row>
    <row r="10133" ht="15.75" spans="1:1">
      <c r="A10133" s="3" t="s">
        <v>41002</v>
      </c>
    </row>
    <row r="10134" ht="15.75" spans="1:1">
      <c r="A10134" s="3" t="s">
        <v>41006</v>
      </c>
    </row>
    <row r="10135" ht="15.75" spans="1:1">
      <c r="A10135" s="3" t="s">
        <v>41010</v>
      </c>
    </row>
    <row r="10136" ht="15.75" spans="1:1">
      <c r="A10136" s="3" t="s">
        <v>41014</v>
      </c>
    </row>
    <row r="10137" ht="15.75" spans="1:1">
      <c r="A10137" s="3" t="s">
        <v>41018</v>
      </c>
    </row>
    <row r="10138" ht="15.75" spans="1:1">
      <c r="A10138" s="3" t="s">
        <v>41022</v>
      </c>
    </row>
    <row r="10139" ht="15.75" spans="1:1">
      <c r="A10139" s="3" t="s">
        <v>41026</v>
      </c>
    </row>
    <row r="10140" ht="15.75" spans="1:1">
      <c r="A10140" s="3" t="s">
        <v>41030</v>
      </c>
    </row>
    <row r="10141" ht="15.75" spans="1:1">
      <c r="A10141" s="3" t="s">
        <v>41034</v>
      </c>
    </row>
    <row r="10142" ht="15.75" spans="1:1">
      <c r="A10142" s="3" t="s">
        <v>41038</v>
      </c>
    </row>
    <row r="10143" ht="15.75" spans="1:1">
      <c r="A10143" s="3" t="s">
        <v>41042</v>
      </c>
    </row>
    <row r="10144" ht="15.75" spans="1:1">
      <c r="A10144" s="3" t="s">
        <v>41046</v>
      </c>
    </row>
    <row r="10145" ht="15.75" spans="1:1">
      <c r="A10145" s="3" t="s">
        <v>41050</v>
      </c>
    </row>
    <row r="10146" ht="15.75" spans="1:1">
      <c r="A10146" s="3" t="s">
        <v>41054</v>
      </c>
    </row>
    <row r="10147" ht="15.75" spans="1:1">
      <c r="A10147" s="3" t="s">
        <v>41058</v>
      </c>
    </row>
    <row r="10148" ht="15.75" spans="1:1">
      <c r="A10148" s="3" t="s">
        <v>41062</v>
      </c>
    </row>
    <row r="10149" ht="15.75" spans="1:1">
      <c r="A10149" s="3" t="s">
        <v>41066</v>
      </c>
    </row>
    <row r="10150" ht="15.75" spans="1:1">
      <c r="A10150" s="3" t="s">
        <v>41070</v>
      </c>
    </row>
    <row r="10151" ht="15.75" spans="1:1">
      <c r="A10151" s="3" t="s">
        <v>41074</v>
      </c>
    </row>
    <row r="10152" ht="15.75" spans="1:1">
      <c r="A10152" s="3" t="s">
        <v>41078</v>
      </c>
    </row>
    <row r="10153" ht="15.75" spans="1:1">
      <c r="A10153" s="3" t="s">
        <v>41082</v>
      </c>
    </row>
    <row r="10154" ht="15.75" spans="1:1">
      <c r="A10154" s="3" t="s">
        <v>41086</v>
      </c>
    </row>
    <row r="10155" ht="15.75" spans="1:1">
      <c r="A10155" s="3" t="s">
        <v>41090</v>
      </c>
    </row>
    <row r="10156" ht="15.75" spans="1:1">
      <c r="A10156" s="3" t="s">
        <v>41094</v>
      </c>
    </row>
    <row r="10157" ht="15.75" spans="1:1">
      <c r="A10157" s="3" t="s">
        <v>41098</v>
      </c>
    </row>
    <row r="10158" ht="15.75" spans="1:1">
      <c r="A10158" s="3" t="s">
        <v>41102</v>
      </c>
    </row>
    <row r="10159" ht="15.75" spans="1:1">
      <c r="A10159" s="3" t="s">
        <v>41106</v>
      </c>
    </row>
    <row r="10160" ht="15.75" spans="1:1">
      <c r="A10160" s="3" t="s">
        <v>41110</v>
      </c>
    </row>
    <row r="10161" ht="15.75" spans="1:1">
      <c r="A10161" s="3" t="s">
        <v>41114</v>
      </c>
    </row>
    <row r="10162" ht="15.75" spans="1:1">
      <c r="A10162" s="3" t="s">
        <v>41118</v>
      </c>
    </row>
    <row r="10163" ht="15.75" spans="1:1">
      <c r="A10163" s="3" t="s">
        <v>41122</v>
      </c>
    </row>
    <row r="10164" ht="15.75" spans="1:1">
      <c r="A10164" s="3" t="s">
        <v>41126</v>
      </c>
    </row>
    <row r="10165" ht="15.75" spans="1:1">
      <c r="A10165" s="3" t="s">
        <v>41130</v>
      </c>
    </row>
    <row r="10166" ht="15.75" spans="1:1">
      <c r="A10166" s="3" t="s">
        <v>41134</v>
      </c>
    </row>
    <row r="10167" ht="15.75" spans="1:1">
      <c r="A10167" s="3" t="s">
        <v>41138</v>
      </c>
    </row>
    <row r="10168" ht="15.75" spans="1:1">
      <c r="A10168" s="3" t="s">
        <v>41142</v>
      </c>
    </row>
    <row r="10169" ht="15.75" spans="1:1">
      <c r="A10169" s="3" t="s">
        <v>41146</v>
      </c>
    </row>
    <row r="10170" ht="15.75" spans="1:1">
      <c r="A10170" s="3" t="s">
        <v>41150</v>
      </c>
    </row>
    <row r="10171" ht="15.75" spans="1:1">
      <c r="A10171" s="3" t="s">
        <v>41154</v>
      </c>
    </row>
    <row r="10172" ht="15.75" spans="1:1">
      <c r="A10172" s="3" t="s">
        <v>41158</v>
      </c>
    </row>
    <row r="10173" ht="15.75" spans="1:1">
      <c r="A10173" s="3" t="s">
        <v>41162</v>
      </c>
    </row>
    <row r="10174" ht="15.75" spans="1:1">
      <c r="A10174" s="3" t="s">
        <v>41166</v>
      </c>
    </row>
    <row r="10175" ht="15.75" spans="1:1">
      <c r="A10175" s="3" t="s">
        <v>41170</v>
      </c>
    </row>
    <row r="10176" ht="15.75" spans="1:1">
      <c r="A10176" s="3" t="s">
        <v>41174</v>
      </c>
    </row>
    <row r="10177" ht="15.75" spans="1:1">
      <c r="A10177" s="3" t="s">
        <v>41178</v>
      </c>
    </row>
    <row r="10178" ht="15.75" spans="1:1">
      <c r="A10178" s="3" t="s">
        <v>41182</v>
      </c>
    </row>
    <row r="10179" ht="15.75" spans="1:1">
      <c r="A10179" s="3" t="s">
        <v>41186</v>
      </c>
    </row>
    <row r="10180" ht="15.75" spans="1:1">
      <c r="A10180" s="3" t="s">
        <v>41190</v>
      </c>
    </row>
    <row r="10181" ht="15.75" spans="1:1">
      <c r="A10181" s="3" t="s">
        <v>41194</v>
      </c>
    </row>
    <row r="10182" ht="15.75" spans="1:1">
      <c r="A10182" s="3" t="s">
        <v>41198</v>
      </c>
    </row>
    <row r="10183" ht="15.75" spans="1:1">
      <c r="A10183" s="3" t="s">
        <v>41202</v>
      </c>
    </row>
    <row r="10184" ht="15.75" spans="1:1">
      <c r="A10184" s="3" t="s">
        <v>41206</v>
      </c>
    </row>
    <row r="10185" ht="15.75" spans="1:1">
      <c r="A10185" s="3" t="s">
        <v>41210</v>
      </c>
    </row>
    <row r="10186" ht="15.75" spans="1:1">
      <c r="A10186" s="3" t="s">
        <v>41214</v>
      </c>
    </row>
    <row r="10187" ht="15.75" spans="1:1">
      <c r="A10187" s="3" t="s">
        <v>41218</v>
      </c>
    </row>
    <row r="10188" ht="15.75" spans="1:1">
      <c r="A10188" s="3" t="s">
        <v>41222</v>
      </c>
    </row>
    <row r="10189" ht="15.75" spans="1:1">
      <c r="A10189" s="3" t="s">
        <v>41226</v>
      </c>
    </row>
    <row r="10190" ht="15.75" spans="1:1">
      <c r="A10190" s="3" t="s">
        <v>41230</v>
      </c>
    </row>
    <row r="10191" ht="15.75" spans="1:1">
      <c r="A10191" s="3" t="s">
        <v>41234</v>
      </c>
    </row>
    <row r="10192" ht="15.75" spans="1:1">
      <c r="A10192" s="3" t="s">
        <v>41238</v>
      </c>
    </row>
    <row r="10193" ht="15.75" spans="1:1">
      <c r="A10193" s="3" t="s">
        <v>41242</v>
      </c>
    </row>
    <row r="10194" ht="15.75" spans="1:1">
      <c r="A10194" s="3" t="s">
        <v>41246</v>
      </c>
    </row>
    <row r="10195" ht="15.75" spans="1:1">
      <c r="A10195" s="3" t="s">
        <v>41250</v>
      </c>
    </row>
    <row r="10196" ht="15.75" spans="1:1">
      <c r="A10196" s="3" t="s">
        <v>41254</v>
      </c>
    </row>
    <row r="10197" ht="15.75" spans="1:1">
      <c r="A10197" s="3" t="s">
        <v>41258</v>
      </c>
    </row>
    <row r="10198" ht="15.75" spans="1:1">
      <c r="A10198" s="3" t="s">
        <v>41262</v>
      </c>
    </row>
    <row r="10199" ht="15.75" spans="1:1">
      <c r="A10199" s="3" t="s">
        <v>41266</v>
      </c>
    </row>
    <row r="10200" ht="15.75" spans="1:1">
      <c r="A10200" s="3" t="s">
        <v>41270</v>
      </c>
    </row>
    <row r="10201" ht="15.75" spans="1:1">
      <c r="A10201" s="3" t="s">
        <v>41274</v>
      </c>
    </row>
    <row r="10202" ht="15.75" spans="1:1">
      <c r="A10202" s="3" t="s">
        <v>41278</v>
      </c>
    </row>
    <row r="10203" ht="15.75" spans="1:1">
      <c r="A10203" s="3" t="s">
        <v>41282</v>
      </c>
    </row>
    <row r="10204" ht="15.75" spans="1:1">
      <c r="A10204" s="3" t="s">
        <v>41286</v>
      </c>
    </row>
    <row r="10205" ht="15.75" spans="1:1">
      <c r="A10205" s="3" t="s">
        <v>41290</v>
      </c>
    </row>
    <row r="10206" ht="15.75" spans="1:1">
      <c r="A10206" s="3" t="s">
        <v>41294</v>
      </c>
    </row>
    <row r="10207" ht="15.75" spans="1:1">
      <c r="A10207" s="3" t="s">
        <v>41298</v>
      </c>
    </row>
    <row r="10208" ht="15.75" spans="1:1">
      <c r="A10208" s="3" t="s">
        <v>41302</v>
      </c>
    </row>
    <row r="10209" ht="15.75" spans="1:1">
      <c r="A10209" s="3" t="s">
        <v>41306</v>
      </c>
    </row>
    <row r="10210" ht="15.75" spans="1:1">
      <c r="A10210" s="3" t="s">
        <v>41310</v>
      </c>
    </row>
    <row r="10211" ht="15.75" spans="1:1">
      <c r="A10211" s="3" t="s">
        <v>41314</v>
      </c>
    </row>
    <row r="10212" ht="15.75" spans="1:1">
      <c r="A10212" s="3" t="s">
        <v>41318</v>
      </c>
    </row>
    <row r="10213" ht="15.75" spans="1:1">
      <c r="A10213" s="3" t="s">
        <v>41322</v>
      </c>
    </row>
    <row r="10214" ht="15.75" spans="1:1">
      <c r="A10214" s="3" t="s">
        <v>41326</v>
      </c>
    </row>
    <row r="10215" ht="15.75" spans="1:1">
      <c r="A10215" s="3" t="s">
        <v>41330</v>
      </c>
    </row>
    <row r="10216" ht="15.75" spans="1:1">
      <c r="A10216" s="3" t="s">
        <v>41334</v>
      </c>
    </row>
    <row r="10217" ht="15.75" spans="1:1">
      <c r="A10217" s="3" t="s">
        <v>41338</v>
      </c>
    </row>
    <row r="10218" ht="15.75" spans="1:1">
      <c r="A10218" s="3" t="s">
        <v>41342</v>
      </c>
    </row>
    <row r="10219" ht="15.75" spans="1:1">
      <c r="A10219" s="3" t="s">
        <v>41346</v>
      </c>
    </row>
    <row r="10220" ht="15.75" spans="1:1">
      <c r="A10220" s="3" t="s">
        <v>41350</v>
      </c>
    </row>
    <row r="10221" ht="15.75" spans="1:1">
      <c r="A10221" s="3" t="s">
        <v>41354</v>
      </c>
    </row>
    <row r="10222" ht="15.75" spans="1:1">
      <c r="A10222" s="3" t="s">
        <v>41358</v>
      </c>
    </row>
    <row r="10223" ht="15.75" spans="1:1">
      <c r="A10223" s="3" t="s">
        <v>41362</v>
      </c>
    </row>
    <row r="10224" ht="15.75" spans="1:1">
      <c r="A10224" s="3" t="s">
        <v>41366</v>
      </c>
    </row>
    <row r="10225" ht="15.75" spans="1:1">
      <c r="A10225" s="3" t="s">
        <v>41370</v>
      </c>
    </row>
    <row r="10226" ht="15.75" spans="1:1">
      <c r="A10226" s="3" t="s">
        <v>41374</v>
      </c>
    </row>
    <row r="10227" ht="15.75" spans="1:1">
      <c r="A10227" s="3" t="s">
        <v>41378</v>
      </c>
    </row>
    <row r="10228" ht="15.75" spans="1:1">
      <c r="A10228" s="3" t="s">
        <v>41382</v>
      </c>
    </row>
    <row r="10229" ht="15.75" spans="1:1">
      <c r="A10229" s="3" t="s">
        <v>41386</v>
      </c>
    </row>
    <row r="10230" ht="15.75" spans="1:1">
      <c r="A10230" s="3" t="s">
        <v>41390</v>
      </c>
    </row>
    <row r="10231" ht="15.75" spans="1:1">
      <c r="A10231" s="3" t="s">
        <v>41394</v>
      </c>
    </row>
    <row r="10232" ht="15.75" spans="1:1">
      <c r="A10232" s="3" t="s">
        <v>41398</v>
      </c>
    </row>
    <row r="10233" ht="15.75" spans="1:1">
      <c r="A10233" s="3" t="s">
        <v>41402</v>
      </c>
    </row>
    <row r="10234" ht="15.75" spans="1:1">
      <c r="A10234" s="3" t="s">
        <v>41406</v>
      </c>
    </row>
    <row r="10235" ht="15.75" spans="1:1">
      <c r="A10235" s="3" t="s">
        <v>41410</v>
      </c>
    </row>
    <row r="10236" ht="15.75" spans="1:1">
      <c r="A10236" s="3" t="s">
        <v>41414</v>
      </c>
    </row>
    <row r="10237" ht="15.75" spans="1:1">
      <c r="A10237" s="3" t="s">
        <v>41418</v>
      </c>
    </row>
    <row r="10238" ht="15.75" spans="1:1">
      <c r="A10238" s="3" t="s">
        <v>41422</v>
      </c>
    </row>
    <row r="10239" ht="15.75" spans="1:1">
      <c r="A10239" s="3" t="s">
        <v>41426</v>
      </c>
    </row>
    <row r="10240" ht="15.75" spans="1:1">
      <c r="A10240" s="3" t="s">
        <v>41430</v>
      </c>
    </row>
    <row r="10241" ht="15.75" spans="1:1">
      <c r="A10241" s="3" t="s">
        <v>41434</v>
      </c>
    </row>
    <row r="10242" ht="15.75" spans="1:1">
      <c r="A10242" s="3" t="s">
        <v>41438</v>
      </c>
    </row>
    <row r="10243" ht="15.75" spans="1:1">
      <c r="A10243" s="3" t="s">
        <v>41442</v>
      </c>
    </row>
    <row r="10244" ht="15.75" spans="1:1">
      <c r="A10244" s="3" t="s">
        <v>41446</v>
      </c>
    </row>
    <row r="10245" ht="15.75" spans="1:1">
      <c r="A10245" s="3" t="s">
        <v>41450</v>
      </c>
    </row>
    <row r="10246" ht="15.75" spans="1:1">
      <c r="A10246" s="3" t="s">
        <v>41454</v>
      </c>
    </row>
    <row r="10247" ht="15.75" spans="1:1">
      <c r="A10247" s="3" t="s">
        <v>41458</v>
      </c>
    </row>
    <row r="10248" ht="15.75" spans="1:1">
      <c r="A10248" s="3" t="s">
        <v>41462</v>
      </c>
    </row>
    <row r="10249" ht="15.75" spans="1:1">
      <c r="A10249" s="3" t="s">
        <v>41466</v>
      </c>
    </row>
    <row r="10250" ht="15.75" spans="1:1">
      <c r="A10250" s="3" t="s">
        <v>41470</v>
      </c>
    </row>
    <row r="10251" ht="15.75" spans="1:1">
      <c r="A10251" s="3" t="s">
        <v>41474</v>
      </c>
    </row>
    <row r="10252" ht="15.75" spans="1:1">
      <c r="A10252" s="3" t="s">
        <v>41478</v>
      </c>
    </row>
    <row r="10253" ht="15.75" spans="1:1">
      <c r="A10253" s="3" t="s">
        <v>41482</v>
      </c>
    </row>
    <row r="10254" ht="15.75" spans="1:1">
      <c r="A10254" s="3" t="s">
        <v>41486</v>
      </c>
    </row>
    <row r="10255" ht="15.75" spans="1:1">
      <c r="A10255" s="3" t="s">
        <v>41490</v>
      </c>
    </row>
    <row r="10256" ht="15.75" spans="1:1">
      <c r="A10256" s="3" t="s">
        <v>41494</v>
      </c>
    </row>
    <row r="10257" ht="15.75" spans="1:1">
      <c r="A10257" s="3" t="s">
        <v>41498</v>
      </c>
    </row>
    <row r="10258" ht="15.75" spans="1:1">
      <c r="A10258" s="3" t="s">
        <v>1061</v>
      </c>
    </row>
    <row r="10259" ht="15.75" spans="1:1">
      <c r="A10259" s="3" t="s">
        <v>41502</v>
      </c>
    </row>
    <row r="10260" ht="15.75" spans="1:1">
      <c r="A10260" s="3" t="s">
        <v>41506</v>
      </c>
    </row>
    <row r="10261" ht="15.75" spans="1:1">
      <c r="A10261" s="3" t="s">
        <v>41510</v>
      </c>
    </row>
    <row r="10262" ht="15.75" spans="1:1">
      <c r="A10262" s="3" t="s">
        <v>41514</v>
      </c>
    </row>
    <row r="10263" ht="15.75" spans="1:1">
      <c r="A10263" s="3" t="s">
        <v>41518</v>
      </c>
    </row>
    <row r="10264" ht="15.75" spans="1:1">
      <c r="A10264" s="3" t="s">
        <v>41522</v>
      </c>
    </row>
    <row r="10265" ht="15.75" spans="1:1">
      <c r="A10265" s="3" t="s">
        <v>41526</v>
      </c>
    </row>
    <row r="10266" ht="15.75" spans="1:1">
      <c r="A10266" s="3" t="s">
        <v>41530</v>
      </c>
    </row>
    <row r="10267" ht="15.75" spans="1:1">
      <c r="A10267" s="3" t="s">
        <v>41534</v>
      </c>
    </row>
    <row r="10268" ht="15.75" spans="1:1">
      <c r="A10268" s="3" t="s">
        <v>41538</v>
      </c>
    </row>
    <row r="10269" ht="15.75" spans="1:1">
      <c r="A10269" s="3" t="s">
        <v>41542</v>
      </c>
    </row>
    <row r="10270" ht="15.75" spans="1:1">
      <c r="A10270" s="3" t="s">
        <v>41546</v>
      </c>
    </row>
    <row r="10271" ht="15.75" spans="1:1">
      <c r="A10271" s="3" t="s">
        <v>41550</v>
      </c>
    </row>
    <row r="10272" ht="15.75" spans="1:1">
      <c r="A10272" s="3" t="s">
        <v>41554</v>
      </c>
    </row>
    <row r="10273" ht="15.75" spans="1:1">
      <c r="A10273" s="3" t="s">
        <v>41558</v>
      </c>
    </row>
    <row r="10274" ht="15.75" spans="1:1">
      <c r="A10274" s="3" t="s">
        <v>41562</v>
      </c>
    </row>
    <row r="10275" ht="15.75" spans="1:1">
      <c r="A10275" s="3" t="s">
        <v>41566</v>
      </c>
    </row>
    <row r="10276" ht="15.75" spans="1:1">
      <c r="A10276" s="3" t="s">
        <v>41570</v>
      </c>
    </row>
    <row r="10277" ht="15.75" spans="1:1">
      <c r="A10277" s="3" t="s">
        <v>41574</v>
      </c>
    </row>
    <row r="10278" ht="15.75" spans="1:1">
      <c r="A10278" s="3" t="s">
        <v>41578</v>
      </c>
    </row>
    <row r="10279" ht="15.75" spans="1:1">
      <c r="A10279" s="3" t="s">
        <v>41582</v>
      </c>
    </row>
    <row r="10280" ht="15.75" spans="1:1">
      <c r="A10280" s="3" t="s">
        <v>41586</v>
      </c>
    </row>
    <row r="10281" ht="15.75" spans="1:1">
      <c r="A10281" s="3" t="s">
        <v>41590</v>
      </c>
    </row>
    <row r="10282" ht="15.75" spans="1:1">
      <c r="A10282" s="3" t="s">
        <v>41594</v>
      </c>
    </row>
    <row r="10283" ht="15.75" spans="1:1">
      <c r="A10283" s="3" t="s">
        <v>41598</v>
      </c>
    </row>
    <row r="10284" ht="15.75" spans="1:1">
      <c r="A10284" s="3" t="s">
        <v>41602</v>
      </c>
    </row>
    <row r="10285" ht="15.75" spans="1:1">
      <c r="A10285" s="3" t="s">
        <v>41606</v>
      </c>
    </row>
    <row r="10286" ht="15.75" spans="1:1">
      <c r="A10286" s="3" t="s">
        <v>41610</v>
      </c>
    </row>
    <row r="10287" ht="15.75" spans="1:1">
      <c r="A10287" s="3" t="s">
        <v>41614</v>
      </c>
    </row>
    <row r="10288" ht="15.75" spans="1:1">
      <c r="A10288" s="3" t="s">
        <v>41618</v>
      </c>
    </row>
    <row r="10289" ht="15.75" spans="1:1">
      <c r="A10289" s="3" t="s">
        <v>41622</v>
      </c>
    </row>
    <row r="10290" ht="15.75" spans="1:1">
      <c r="A10290" s="3" t="s">
        <v>41626</v>
      </c>
    </row>
    <row r="10291" ht="15.75" spans="1:1">
      <c r="A10291" s="3" t="s">
        <v>41630</v>
      </c>
    </row>
    <row r="10292" ht="15.75" spans="1:1">
      <c r="A10292" s="3" t="s">
        <v>41634</v>
      </c>
    </row>
    <row r="10293" ht="15.75" spans="1:1">
      <c r="A10293" s="3" t="s">
        <v>41638</v>
      </c>
    </row>
    <row r="10294" ht="15.75" spans="1:1">
      <c r="A10294" s="3" t="s">
        <v>41642</v>
      </c>
    </row>
    <row r="10295" ht="15.75" spans="1:1">
      <c r="A10295" s="3" t="s">
        <v>41646</v>
      </c>
    </row>
    <row r="10296" ht="15.75" spans="1:1">
      <c r="A10296" s="3" t="s">
        <v>41650</v>
      </c>
    </row>
    <row r="10297" ht="15.75" spans="1:1">
      <c r="A10297" s="3" t="s">
        <v>41654</v>
      </c>
    </row>
    <row r="10298" ht="15.75" spans="1:1">
      <c r="A10298" s="3" t="s">
        <v>41658</v>
      </c>
    </row>
    <row r="10299" ht="15.75" spans="1:1">
      <c r="A10299" s="3" t="s">
        <v>41662</v>
      </c>
    </row>
    <row r="10300" ht="15.75" spans="1:1">
      <c r="A10300" s="3" t="s">
        <v>41666</v>
      </c>
    </row>
    <row r="10301" ht="15.75" spans="1:1">
      <c r="A10301" s="3" t="s">
        <v>41670</v>
      </c>
    </row>
    <row r="10302" ht="15.75" spans="1:1">
      <c r="A10302" s="3" t="s">
        <v>41674</v>
      </c>
    </row>
    <row r="10303" ht="15.75" spans="1:1">
      <c r="A10303" s="3" t="s">
        <v>41678</v>
      </c>
    </row>
    <row r="10304" ht="15.75" spans="1:1">
      <c r="A10304" s="3" t="s">
        <v>41682</v>
      </c>
    </row>
    <row r="10305" ht="15.75" spans="1:1">
      <c r="A10305" s="3" t="s">
        <v>41686</v>
      </c>
    </row>
    <row r="10306" ht="15.75" spans="1:1">
      <c r="A10306" s="3" t="s">
        <v>41690</v>
      </c>
    </row>
    <row r="10307" ht="15.75" spans="1:1">
      <c r="A10307" s="3" t="s">
        <v>41694</v>
      </c>
    </row>
    <row r="10308" ht="15.75" spans="1:1">
      <c r="A10308" s="3" t="s">
        <v>41698</v>
      </c>
    </row>
    <row r="10309" ht="15.75" spans="1:1">
      <c r="A10309" s="3" t="s">
        <v>41702</v>
      </c>
    </row>
    <row r="10310" ht="15.75" spans="1:1">
      <c r="A10310" s="3" t="s">
        <v>41706</v>
      </c>
    </row>
    <row r="10311" ht="15.75" spans="1:1">
      <c r="A10311" s="3" t="s">
        <v>41710</v>
      </c>
    </row>
    <row r="10312" ht="15.75" spans="1:1">
      <c r="A10312" s="3" t="s">
        <v>41714</v>
      </c>
    </row>
    <row r="10313" ht="15.75" spans="1:1">
      <c r="A10313" s="3" t="s">
        <v>41718</v>
      </c>
    </row>
    <row r="10314" ht="15.75" spans="1:1">
      <c r="A10314" s="3" t="s">
        <v>41722</v>
      </c>
    </row>
    <row r="10315" ht="15.75" spans="1:1">
      <c r="A10315" s="3" t="s">
        <v>41726</v>
      </c>
    </row>
    <row r="10316" ht="15.75" spans="1:1">
      <c r="A10316" s="3" t="s">
        <v>41730</v>
      </c>
    </row>
    <row r="10317" ht="15.75" spans="1:1">
      <c r="A10317" s="3" t="s">
        <v>41734</v>
      </c>
    </row>
    <row r="10318" ht="15.75" spans="1:1">
      <c r="A10318" s="3" t="s">
        <v>41738</v>
      </c>
    </row>
    <row r="10319" ht="15.75" spans="1:1">
      <c r="A10319" s="3" t="s">
        <v>41742</v>
      </c>
    </row>
    <row r="10320" ht="15.75" spans="1:1">
      <c r="A10320" s="3" t="s">
        <v>41746</v>
      </c>
    </row>
    <row r="10321" ht="15.75" spans="1:1">
      <c r="A10321" s="3" t="s">
        <v>41750</v>
      </c>
    </row>
    <row r="10322" ht="15.75" spans="1:1">
      <c r="A10322" s="3" t="s">
        <v>41754</v>
      </c>
    </row>
    <row r="10323" ht="15.75" spans="1:1">
      <c r="A10323" s="3" t="s">
        <v>41758</v>
      </c>
    </row>
    <row r="10324" ht="15.75" spans="1:1">
      <c r="A10324" s="3" t="s">
        <v>41762</v>
      </c>
    </row>
    <row r="10325" ht="15.75" spans="1:1">
      <c r="A10325" s="3" t="s">
        <v>41766</v>
      </c>
    </row>
    <row r="10326" ht="15.75" spans="1:1">
      <c r="A10326" s="3" t="s">
        <v>41770</v>
      </c>
    </row>
    <row r="10327" ht="15.75" spans="1:1">
      <c r="A10327" s="3" t="s">
        <v>41774</v>
      </c>
    </row>
    <row r="10328" ht="15.75" spans="1:1">
      <c r="A10328" s="3" t="s">
        <v>41778</v>
      </c>
    </row>
    <row r="10329" ht="15.75" spans="1:1">
      <c r="A10329" s="3" t="s">
        <v>41782</v>
      </c>
    </row>
    <row r="10330" ht="15.75" spans="1:1">
      <c r="A10330" s="3" t="s">
        <v>41786</v>
      </c>
    </row>
    <row r="10331" ht="15.75" spans="1:1">
      <c r="A10331" s="3" t="s">
        <v>41790</v>
      </c>
    </row>
    <row r="10332" ht="15.75" spans="1:1">
      <c r="A10332" s="3" t="s">
        <v>41794</v>
      </c>
    </row>
    <row r="10333" ht="15.75" spans="1:1">
      <c r="A10333" s="3" t="s">
        <v>41798</v>
      </c>
    </row>
    <row r="10334" ht="15.75" spans="1:1">
      <c r="A10334" s="3" t="s">
        <v>41802</v>
      </c>
    </row>
    <row r="10335" ht="15.75" spans="1:1">
      <c r="A10335" s="3" t="s">
        <v>41806</v>
      </c>
    </row>
    <row r="10336" ht="15.75" spans="1:1">
      <c r="A10336" s="3" t="s">
        <v>41810</v>
      </c>
    </row>
    <row r="10337" ht="15.75" spans="1:1">
      <c r="A10337" s="3" t="s">
        <v>41814</v>
      </c>
    </row>
    <row r="10338" ht="15.75" spans="1:1">
      <c r="A10338" s="3" t="s">
        <v>41818</v>
      </c>
    </row>
    <row r="10339" ht="15.75" spans="1:1">
      <c r="A10339" s="3" t="s">
        <v>41822</v>
      </c>
    </row>
    <row r="10340" ht="15.75" spans="1:1">
      <c r="A10340" s="3" t="s">
        <v>41826</v>
      </c>
    </row>
    <row r="10341" ht="15.75" spans="1:1">
      <c r="A10341" s="3" t="s">
        <v>41830</v>
      </c>
    </row>
    <row r="10342" ht="15.75" spans="1:1">
      <c r="A10342" s="3" t="s">
        <v>41834</v>
      </c>
    </row>
    <row r="10343" ht="15.75" spans="1:1">
      <c r="A10343" s="3" t="s">
        <v>41838</v>
      </c>
    </row>
    <row r="10344" ht="15.75" spans="1:1">
      <c r="A10344" s="3" t="s">
        <v>41842</v>
      </c>
    </row>
    <row r="10345" ht="15.75" spans="1:1">
      <c r="A10345" s="3" t="s">
        <v>41846</v>
      </c>
    </row>
    <row r="10346" ht="15.75" spans="1:1">
      <c r="A10346" s="3" t="s">
        <v>41850</v>
      </c>
    </row>
    <row r="10347" ht="15.75" spans="1:1">
      <c r="A10347" s="3" t="s">
        <v>41854</v>
      </c>
    </row>
    <row r="10348" ht="15.75" spans="1:1">
      <c r="A10348" s="3" t="s">
        <v>41858</v>
      </c>
    </row>
    <row r="10349" ht="15.75" spans="1:1">
      <c r="A10349" s="3" t="s">
        <v>41862</v>
      </c>
    </row>
    <row r="10350" ht="15.75" spans="1:1">
      <c r="A10350" s="3" t="s">
        <v>41866</v>
      </c>
    </row>
    <row r="10351" ht="15.75" spans="1:1">
      <c r="A10351" s="3" t="s">
        <v>41870</v>
      </c>
    </row>
    <row r="10352" ht="15.75" spans="1:1">
      <c r="A10352" s="3" t="s">
        <v>41874</v>
      </c>
    </row>
    <row r="10353" ht="15.75" spans="1:1">
      <c r="A10353" s="3" t="s">
        <v>41878</v>
      </c>
    </row>
    <row r="10354" ht="15.75" spans="1:1">
      <c r="A10354" s="3" t="s">
        <v>41882</v>
      </c>
    </row>
    <row r="10355" ht="15.75" spans="1:1">
      <c r="A10355" s="3" t="s">
        <v>41886</v>
      </c>
    </row>
    <row r="10356" ht="15.75" spans="1:1">
      <c r="A10356" s="3" t="s">
        <v>41890</v>
      </c>
    </row>
    <row r="10357" ht="15.75" spans="1:1">
      <c r="A10357" s="3" t="s">
        <v>41894</v>
      </c>
    </row>
    <row r="10358" ht="15.75" spans="1:1">
      <c r="A10358" s="3" t="s">
        <v>41898</v>
      </c>
    </row>
    <row r="10359" ht="15.75" spans="1:1">
      <c r="A10359" s="3" t="s">
        <v>41902</v>
      </c>
    </row>
    <row r="10360" ht="15.75" spans="1:1">
      <c r="A10360" s="3" t="s">
        <v>41906</v>
      </c>
    </row>
    <row r="10361" ht="15.75" spans="1:1">
      <c r="A10361" s="3" t="s">
        <v>41910</v>
      </c>
    </row>
    <row r="10362" ht="15.75" spans="1:1">
      <c r="A10362" s="3" t="s">
        <v>41914</v>
      </c>
    </row>
    <row r="10363" ht="15.75" spans="1:1">
      <c r="A10363" s="3" t="s">
        <v>41918</v>
      </c>
    </row>
    <row r="10364" ht="15.75" spans="1:1">
      <c r="A10364" s="3" t="s">
        <v>41922</v>
      </c>
    </row>
    <row r="10365" ht="15.75" spans="1:1">
      <c r="A10365" s="3" t="s">
        <v>41926</v>
      </c>
    </row>
    <row r="10366" ht="15.75" spans="1:1">
      <c r="A10366" s="3" t="s">
        <v>41930</v>
      </c>
    </row>
    <row r="10367" ht="15.75" spans="1:1">
      <c r="A10367" s="3" t="s">
        <v>41934</v>
      </c>
    </row>
    <row r="10368" ht="15.75" spans="1:1">
      <c r="A10368" s="3" t="s">
        <v>41938</v>
      </c>
    </row>
    <row r="10369" ht="15.75" spans="1:1">
      <c r="A10369" s="3" t="s">
        <v>41942</v>
      </c>
    </row>
    <row r="10370" ht="15.75" spans="1:1">
      <c r="A10370" s="3" t="s">
        <v>41946</v>
      </c>
    </row>
    <row r="10371" ht="15.75" spans="1:1">
      <c r="A10371" s="3" t="s">
        <v>41950</v>
      </c>
    </row>
    <row r="10372" ht="15.75" spans="1:1">
      <c r="A10372" s="3" t="s">
        <v>41954</v>
      </c>
    </row>
    <row r="10373" ht="15.75" spans="1:1">
      <c r="A10373" s="3" t="s">
        <v>41958</v>
      </c>
    </row>
    <row r="10374" ht="15.75" spans="1:1">
      <c r="A10374" s="3" t="s">
        <v>41962</v>
      </c>
    </row>
    <row r="10375" ht="15.75" spans="1:1">
      <c r="A10375" s="3" t="s">
        <v>41966</v>
      </c>
    </row>
    <row r="10376" ht="15.75" spans="1:1">
      <c r="A10376" s="3" t="s">
        <v>41970</v>
      </c>
    </row>
    <row r="10377" ht="15.75" spans="1:1">
      <c r="A10377" s="3" t="s">
        <v>41974</v>
      </c>
    </row>
    <row r="10378" ht="15.75" spans="1:1">
      <c r="A10378" s="3" t="s">
        <v>41978</v>
      </c>
    </row>
    <row r="10379" ht="15.75" spans="1:1">
      <c r="A10379" s="3" t="s">
        <v>41982</v>
      </c>
    </row>
    <row r="10380" ht="15.75" spans="1:1">
      <c r="A10380" s="3" t="s">
        <v>41986</v>
      </c>
    </row>
    <row r="10381" ht="15.75" spans="1:1">
      <c r="A10381" s="3" t="s">
        <v>41990</v>
      </c>
    </row>
    <row r="10382" ht="15.75" spans="1:1">
      <c r="A10382" s="3" t="s">
        <v>41994</v>
      </c>
    </row>
    <row r="10383" ht="15.75" spans="1:1">
      <c r="A10383" s="3" t="s">
        <v>41998</v>
      </c>
    </row>
    <row r="10384" ht="15.75" spans="1:1">
      <c r="A10384" s="3" t="s">
        <v>42002</v>
      </c>
    </row>
    <row r="10385" ht="15.75" spans="1:1">
      <c r="A10385" s="3" t="s">
        <v>42006</v>
      </c>
    </row>
    <row r="10386" ht="15.75" spans="1:1">
      <c r="A10386" s="3" t="s">
        <v>42010</v>
      </c>
    </row>
    <row r="10387" ht="15.75" spans="1:1">
      <c r="A10387" s="3" t="s">
        <v>42014</v>
      </c>
    </row>
    <row r="10388" ht="15.75" spans="1:1">
      <c r="A10388" s="3" t="s">
        <v>42018</v>
      </c>
    </row>
    <row r="10389" ht="15.75" spans="1:1">
      <c r="A10389" s="3" t="s">
        <v>42022</v>
      </c>
    </row>
    <row r="10390" ht="15.75" spans="1:1">
      <c r="A10390" s="3" t="s">
        <v>42026</v>
      </c>
    </row>
    <row r="10391" ht="15.75" spans="1:1">
      <c r="A10391" s="3" t="s">
        <v>42030</v>
      </c>
    </row>
    <row r="10392" ht="15.75" spans="1:1">
      <c r="A10392" s="3" t="s">
        <v>42034</v>
      </c>
    </row>
    <row r="10393" ht="15.75" spans="1:1">
      <c r="A10393" s="3" t="s">
        <v>42038</v>
      </c>
    </row>
    <row r="10394" ht="15.75" spans="1:1">
      <c r="A10394" s="3" t="s">
        <v>42042</v>
      </c>
    </row>
    <row r="10395" ht="15.75" spans="1:1">
      <c r="A10395" s="3" t="s">
        <v>42046</v>
      </c>
    </row>
    <row r="10396" ht="15.75" spans="1:1">
      <c r="A10396" s="3" t="s">
        <v>674</v>
      </c>
    </row>
    <row r="10397" ht="15.75" spans="1:1">
      <c r="A10397" s="3" t="s">
        <v>42050</v>
      </c>
    </row>
    <row r="10398" ht="15.75" spans="1:1">
      <c r="A10398" s="3" t="s">
        <v>42054</v>
      </c>
    </row>
    <row r="10399" ht="15.75" spans="1:1">
      <c r="A10399" s="3" t="s">
        <v>42058</v>
      </c>
    </row>
    <row r="10400" ht="15.75" spans="1:1">
      <c r="A10400" s="3" t="s">
        <v>42062</v>
      </c>
    </row>
    <row r="10401" ht="15.75" spans="1:1">
      <c r="A10401" s="3" t="s">
        <v>42066</v>
      </c>
    </row>
    <row r="10402" ht="15.75" spans="1:1">
      <c r="A10402" s="3" t="s">
        <v>42070</v>
      </c>
    </row>
    <row r="10403" ht="15.75" spans="1:1">
      <c r="A10403" s="3" t="s">
        <v>42074</v>
      </c>
    </row>
    <row r="10404" ht="15.75" spans="1:1">
      <c r="A10404" s="3" t="s">
        <v>42078</v>
      </c>
    </row>
    <row r="10405" ht="15.75" spans="1:1">
      <c r="A10405" s="3" t="s">
        <v>42082</v>
      </c>
    </row>
    <row r="10406" ht="15.75" spans="1:1">
      <c r="A10406" s="3" t="s">
        <v>42086</v>
      </c>
    </row>
    <row r="10407" ht="15.75" spans="1:1">
      <c r="A10407" s="3" t="s">
        <v>42090</v>
      </c>
    </row>
    <row r="10408" ht="15.75" spans="1:1">
      <c r="A10408" s="3" t="s">
        <v>42094</v>
      </c>
    </row>
    <row r="10409" ht="15.75" spans="1:1">
      <c r="A10409" s="3" t="s">
        <v>42098</v>
      </c>
    </row>
    <row r="10410" ht="15.75" spans="1:1">
      <c r="A10410" s="3" t="s">
        <v>42102</v>
      </c>
    </row>
    <row r="10411" ht="15.75" spans="1:1">
      <c r="A10411" s="3" t="s">
        <v>42106</v>
      </c>
    </row>
    <row r="10412" ht="15.75" spans="1:1">
      <c r="A10412" s="3" t="s">
        <v>42110</v>
      </c>
    </row>
    <row r="10413" ht="15.75" spans="1:1">
      <c r="A10413" s="3" t="s">
        <v>42114</v>
      </c>
    </row>
    <row r="10414" ht="15.75" spans="1:1">
      <c r="A10414" s="3" t="s">
        <v>42118</v>
      </c>
    </row>
    <row r="10415" ht="15.75" spans="1:1">
      <c r="A10415" s="3" t="s">
        <v>42122</v>
      </c>
    </row>
    <row r="10416" ht="15.75" spans="1:1">
      <c r="A10416" s="3" t="s">
        <v>42126</v>
      </c>
    </row>
    <row r="10417" ht="15.75" spans="1:1">
      <c r="A10417" s="3" t="s">
        <v>42130</v>
      </c>
    </row>
    <row r="10418" ht="15.75" spans="1:1">
      <c r="A10418" s="3" t="s">
        <v>42134</v>
      </c>
    </row>
    <row r="10419" ht="15.75" spans="1:1">
      <c r="A10419" s="3" t="s">
        <v>42138</v>
      </c>
    </row>
    <row r="10420" ht="15.75" spans="1:1">
      <c r="A10420" s="3" t="s">
        <v>42142</v>
      </c>
    </row>
    <row r="10421" ht="15.75" spans="1:1">
      <c r="A10421" s="3" t="s">
        <v>42146</v>
      </c>
    </row>
    <row r="10422" ht="15.75" spans="1:1">
      <c r="A10422" s="3" t="s">
        <v>42150</v>
      </c>
    </row>
    <row r="10423" ht="15.75" spans="1:1">
      <c r="A10423" s="3" t="s">
        <v>42154</v>
      </c>
    </row>
    <row r="10424" ht="15.75" spans="1:1">
      <c r="A10424" s="3" t="s">
        <v>42158</v>
      </c>
    </row>
    <row r="10425" ht="15.75" spans="1:1">
      <c r="A10425" s="3" t="s">
        <v>42162</v>
      </c>
    </row>
    <row r="10426" ht="15.75" spans="1:1">
      <c r="A10426" s="3" t="s">
        <v>42166</v>
      </c>
    </row>
    <row r="10427" ht="15.75" spans="1:1">
      <c r="A10427" s="3" t="s">
        <v>42170</v>
      </c>
    </row>
    <row r="10428" ht="15.75" spans="1:1">
      <c r="A10428" s="3" t="s">
        <v>42174</v>
      </c>
    </row>
    <row r="10429" ht="15.75" spans="1:1">
      <c r="A10429" s="3" t="s">
        <v>42178</v>
      </c>
    </row>
    <row r="10430" ht="15.75" spans="1:1">
      <c r="A10430" s="3" t="s">
        <v>42182</v>
      </c>
    </row>
    <row r="10431" ht="15.75" spans="1:1">
      <c r="A10431" s="3" t="s">
        <v>42186</v>
      </c>
    </row>
    <row r="10432" ht="15.75" spans="1:1">
      <c r="A10432" s="3" t="s">
        <v>42190</v>
      </c>
    </row>
    <row r="10433" ht="15.75" spans="1:1">
      <c r="A10433" s="3" t="s">
        <v>42194</v>
      </c>
    </row>
    <row r="10434" ht="15.75" spans="1:1">
      <c r="A10434" s="3" t="s">
        <v>42198</v>
      </c>
    </row>
    <row r="10435" ht="15.75" spans="1:1">
      <c r="A10435" s="3" t="s">
        <v>42202</v>
      </c>
    </row>
    <row r="10436" ht="15.75" spans="1:1">
      <c r="A10436" s="3" t="s">
        <v>42206</v>
      </c>
    </row>
    <row r="10437" ht="15.75" spans="1:1">
      <c r="A10437" s="3" t="s">
        <v>42210</v>
      </c>
    </row>
    <row r="10438" ht="15.75" spans="1:1">
      <c r="A10438" s="3" t="s">
        <v>42214</v>
      </c>
    </row>
    <row r="10439" ht="15.75" spans="1:1">
      <c r="A10439" s="3" t="s">
        <v>42218</v>
      </c>
    </row>
    <row r="10440" ht="15.75" spans="1:1">
      <c r="A10440" s="3" t="s">
        <v>42222</v>
      </c>
    </row>
    <row r="10441" ht="15.75" spans="1:1">
      <c r="A10441" s="3" t="s">
        <v>42226</v>
      </c>
    </row>
    <row r="10442" ht="15.75" spans="1:1">
      <c r="A10442" s="3" t="s">
        <v>42230</v>
      </c>
    </row>
    <row r="10443" ht="15.75" spans="1:1">
      <c r="A10443" s="3" t="s">
        <v>42234</v>
      </c>
    </row>
    <row r="10444" ht="15.75" spans="1:1">
      <c r="A10444" s="3" t="s">
        <v>42238</v>
      </c>
    </row>
    <row r="10445" ht="15.75" spans="1:1">
      <c r="A10445" s="3" t="s">
        <v>42242</v>
      </c>
    </row>
    <row r="10446" ht="15.75" spans="1:1">
      <c r="A10446" s="3" t="s">
        <v>42246</v>
      </c>
    </row>
    <row r="10447" ht="15.75" spans="1:1">
      <c r="A10447" s="3" t="s">
        <v>42250</v>
      </c>
    </row>
    <row r="10448" ht="15.75" spans="1:1">
      <c r="A10448" s="3" t="s">
        <v>42254</v>
      </c>
    </row>
    <row r="10449" ht="15.75" spans="1:1">
      <c r="A10449" s="3" t="s">
        <v>42258</v>
      </c>
    </row>
    <row r="10450" ht="15.75" spans="1:1">
      <c r="A10450" s="3" t="s">
        <v>42262</v>
      </c>
    </row>
    <row r="10451" ht="15.75" spans="1:1">
      <c r="A10451" s="3" t="s">
        <v>42266</v>
      </c>
    </row>
    <row r="10452" ht="15.75" spans="1:1">
      <c r="A10452" s="3" t="s">
        <v>42270</v>
      </c>
    </row>
    <row r="10453" ht="15.75" spans="1:1">
      <c r="A10453" s="3" t="s">
        <v>42274</v>
      </c>
    </row>
    <row r="10454" ht="15.75" spans="1:1">
      <c r="A10454" s="3" t="s">
        <v>42278</v>
      </c>
    </row>
    <row r="10455" ht="15.75" spans="1:1">
      <c r="A10455" s="3" t="s">
        <v>42282</v>
      </c>
    </row>
    <row r="10456" ht="15.75" spans="1:1">
      <c r="A10456" s="3" t="s">
        <v>42286</v>
      </c>
    </row>
    <row r="10457" ht="15.75" spans="1:1">
      <c r="A10457" s="3" t="s">
        <v>42290</v>
      </c>
    </row>
    <row r="10458" ht="15.75" spans="1:1">
      <c r="A10458" s="3" t="s">
        <v>42294</v>
      </c>
    </row>
    <row r="10459" ht="15.75" spans="1:1">
      <c r="A10459" s="3" t="s">
        <v>42298</v>
      </c>
    </row>
    <row r="10460" ht="15.75" spans="1:1">
      <c r="A10460" s="3" t="s">
        <v>42302</v>
      </c>
    </row>
    <row r="10461" ht="15.75" spans="1:1">
      <c r="A10461" s="3" t="s">
        <v>42306</v>
      </c>
    </row>
    <row r="10462" ht="15.75" spans="1:1">
      <c r="A10462" s="3" t="s">
        <v>42310</v>
      </c>
    </row>
    <row r="10463" ht="15.75" spans="1:1">
      <c r="A10463" s="3" t="s">
        <v>42314</v>
      </c>
    </row>
    <row r="10464" ht="15.75" spans="1:1">
      <c r="A10464" s="3" t="s">
        <v>42318</v>
      </c>
    </row>
    <row r="10465" ht="15.75" spans="1:1">
      <c r="A10465" s="3" t="s">
        <v>42322</v>
      </c>
    </row>
    <row r="10466" ht="15.75" spans="1:1">
      <c r="A10466" s="3" t="s">
        <v>42326</v>
      </c>
    </row>
    <row r="10467" ht="15.75" spans="1:1">
      <c r="A10467" s="3" t="s">
        <v>42330</v>
      </c>
    </row>
    <row r="10468" ht="15.75" spans="1:1">
      <c r="A10468" s="3" t="s">
        <v>42334</v>
      </c>
    </row>
    <row r="10469" ht="15.75" spans="1:1">
      <c r="A10469" s="3" t="s">
        <v>42338</v>
      </c>
    </row>
    <row r="10470" ht="15.75" spans="1:1">
      <c r="A10470" s="3" t="s">
        <v>42342</v>
      </c>
    </row>
    <row r="10471" ht="15.75" spans="1:1">
      <c r="A10471" s="3" t="s">
        <v>42346</v>
      </c>
    </row>
    <row r="10472" ht="15.75" spans="1:1">
      <c r="A10472" s="3" t="s">
        <v>42350</v>
      </c>
    </row>
    <row r="10473" ht="15.75" spans="1:1">
      <c r="A10473" s="3" t="s">
        <v>42354</v>
      </c>
    </row>
    <row r="10474" ht="15.75" spans="1:1">
      <c r="A10474" s="3" t="s">
        <v>42358</v>
      </c>
    </row>
    <row r="10475" ht="15.75" spans="1:1">
      <c r="A10475" s="3" t="s">
        <v>42362</v>
      </c>
    </row>
    <row r="10476" ht="15.75" spans="1:1">
      <c r="A10476" s="3" t="s">
        <v>42366</v>
      </c>
    </row>
    <row r="10477" ht="15.75" spans="1:1">
      <c r="A10477" s="3" t="s">
        <v>42370</v>
      </c>
    </row>
    <row r="10478" ht="15.75" spans="1:1">
      <c r="A10478" s="3" t="s">
        <v>42374</v>
      </c>
    </row>
    <row r="10479" ht="15.75" spans="1:1">
      <c r="A10479" s="3" t="s">
        <v>42378</v>
      </c>
    </row>
    <row r="10480" ht="15.75" spans="1:1">
      <c r="A10480" s="3" t="s">
        <v>42382</v>
      </c>
    </row>
    <row r="10481" ht="15.75" spans="1:1">
      <c r="A10481" s="3" t="s">
        <v>42386</v>
      </c>
    </row>
    <row r="10482" ht="15.75" spans="1:1">
      <c r="A10482" s="3" t="s">
        <v>42390</v>
      </c>
    </row>
    <row r="10483" ht="15.75" spans="1:1">
      <c r="A10483" s="3" t="s">
        <v>42394</v>
      </c>
    </row>
    <row r="10484" ht="15.75" spans="1:1">
      <c r="A10484" s="3" t="s">
        <v>42398</v>
      </c>
    </row>
    <row r="10485" ht="15.75" spans="1:1">
      <c r="A10485" s="3" t="s">
        <v>42402</v>
      </c>
    </row>
    <row r="10486" ht="15.75" spans="1:1">
      <c r="A10486" s="3" t="s">
        <v>42406</v>
      </c>
    </row>
    <row r="10487" ht="15.75" spans="1:1">
      <c r="A10487" s="3" t="s">
        <v>42410</v>
      </c>
    </row>
    <row r="10488" ht="15.75" spans="1:1">
      <c r="A10488" s="3" t="s">
        <v>42414</v>
      </c>
    </row>
    <row r="10489" ht="15.75" spans="1:1">
      <c r="A10489" s="3" t="s">
        <v>42418</v>
      </c>
    </row>
    <row r="10490" ht="15.75" spans="1:1">
      <c r="A10490" s="3" t="s">
        <v>42422</v>
      </c>
    </row>
    <row r="10491" ht="15.75" spans="1:1">
      <c r="A10491" s="3" t="s">
        <v>42426</v>
      </c>
    </row>
    <row r="10492" ht="15.75" spans="1:1">
      <c r="A10492" s="3" t="s">
        <v>42430</v>
      </c>
    </row>
    <row r="10493" ht="15.75" spans="1:1">
      <c r="A10493" s="3" t="s">
        <v>42434</v>
      </c>
    </row>
    <row r="10494" ht="15.75" spans="1:1">
      <c r="A10494" s="3" t="s">
        <v>42438</v>
      </c>
    </row>
    <row r="10495" ht="15.75" spans="1:1">
      <c r="A10495" s="3" t="s">
        <v>42442</v>
      </c>
    </row>
    <row r="10496" ht="15.75" spans="1:1">
      <c r="A10496" s="3" t="s">
        <v>42446</v>
      </c>
    </row>
    <row r="10497" ht="15.75" spans="1:1">
      <c r="A10497" s="3" t="s">
        <v>42450</v>
      </c>
    </row>
    <row r="10498" ht="15.75" spans="1:1">
      <c r="A10498" s="3" t="s">
        <v>42454</v>
      </c>
    </row>
    <row r="10499" ht="15.75" spans="1:1">
      <c r="A10499" s="3" t="s">
        <v>42458</v>
      </c>
    </row>
    <row r="10500" ht="15.75" spans="1:1">
      <c r="A10500" s="3" t="s">
        <v>42462</v>
      </c>
    </row>
    <row r="10501" ht="15.75" spans="1:1">
      <c r="A10501" s="3" t="s">
        <v>42466</v>
      </c>
    </row>
    <row r="10502" ht="15.75" spans="1:1">
      <c r="A10502" s="3" t="s">
        <v>42470</v>
      </c>
    </row>
    <row r="10503" ht="15.75" spans="1:1">
      <c r="A10503" s="3" t="s">
        <v>42474</v>
      </c>
    </row>
    <row r="10504" ht="15.75" spans="1:1">
      <c r="A10504" s="3" t="s">
        <v>42478</v>
      </c>
    </row>
    <row r="10505" ht="15.75" spans="1:1">
      <c r="A10505" s="3" t="s">
        <v>42482</v>
      </c>
    </row>
    <row r="10506" ht="15.75" spans="1:1">
      <c r="A10506" s="3" t="s">
        <v>42486</v>
      </c>
    </row>
    <row r="10507" ht="15.75" spans="1:1">
      <c r="A10507" s="3" t="s">
        <v>42490</v>
      </c>
    </row>
    <row r="10508" ht="15.75" spans="1:1">
      <c r="A10508" s="3" t="s">
        <v>42494</v>
      </c>
    </row>
    <row r="10509" ht="15.75" spans="1:1">
      <c r="A10509" s="3" t="s">
        <v>42498</v>
      </c>
    </row>
    <row r="10510" ht="15.75" spans="1:1">
      <c r="A10510" s="3" t="s">
        <v>42502</v>
      </c>
    </row>
    <row r="10511" ht="15.75" spans="1:1">
      <c r="A10511" s="3" t="s">
        <v>42506</v>
      </c>
    </row>
    <row r="10512" ht="15.75" spans="1:1">
      <c r="A10512" s="3" t="s">
        <v>42510</v>
      </c>
    </row>
    <row r="10513" ht="15.75" spans="1:1">
      <c r="A10513" s="3" t="s">
        <v>42514</v>
      </c>
    </row>
    <row r="10514" ht="15.75" spans="1:1">
      <c r="A10514" s="3" t="s">
        <v>42518</v>
      </c>
    </row>
    <row r="10515" ht="15.75" spans="1:1">
      <c r="A10515" s="3" t="s">
        <v>42522</v>
      </c>
    </row>
    <row r="10516" ht="15.75" spans="1:1">
      <c r="A10516" s="3" t="s">
        <v>42526</v>
      </c>
    </row>
    <row r="10517" ht="15.75" spans="1:1">
      <c r="A10517" s="3" t="s">
        <v>42530</v>
      </c>
    </row>
    <row r="10518" ht="15.75" spans="1:1">
      <c r="A10518" s="3" t="s">
        <v>42534</v>
      </c>
    </row>
    <row r="10519" ht="15.75" spans="1:1">
      <c r="A10519" s="3" t="s">
        <v>42538</v>
      </c>
    </row>
    <row r="10520" ht="15.75" spans="1:1">
      <c r="A10520" s="3" t="s">
        <v>42542</v>
      </c>
    </row>
    <row r="10521" ht="15.75" spans="1:1">
      <c r="A10521" s="3" t="s">
        <v>42546</v>
      </c>
    </row>
    <row r="10522" ht="15.75" spans="1:1">
      <c r="A10522" s="3" t="s">
        <v>42550</v>
      </c>
    </row>
    <row r="10523" ht="15.75" spans="1:1">
      <c r="A10523" s="3" t="s">
        <v>42554</v>
      </c>
    </row>
    <row r="10524" ht="15.75" spans="1:1">
      <c r="A10524" s="3" t="s">
        <v>42558</v>
      </c>
    </row>
    <row r="10525" ht="15.75" spans="1:1">
      <c r="A10525" s="3" t="s">
        <v>42562</v>
      </c>
    </row>
    <row r="10526" ht="15.75" spans="1:1">
      <c r="A10526" s="3" t="s">
        <v>42566</v>
      </c>
    </row>
    <row r="10527" ht="15.75" spans="1:1">
      <c r="A10527" s="3" t="s">
        <v>42570</v>
      </c>
    </row>
    <row r="10528" ht="15.75" spans="1:1">
      <c r="A10528" s="3" t="s">
        <v>42574</v>
      </c>
    </row>
    <row r="10529" ht="15.75" spans="1:1">
      <c r="A10529" s="3" t="s">
        <v>42578</v>
      </c>
    </row>
    <row r="10530" ht="15.75" spans="1:1">
      <c r="A10530" s="3" t="s">
        <v>42582</v>
      </c>
    </row>
    <row r="10531" ht="15.75" spans="1:1">
      <c r="A10531" s="3" t="s">
        <v>42586</v>
      </c>
    </row>
    <row r="10532" ht="15.75" spans="1:1">
      <c r="A10532" s="3" t="s">
        <v>42590</v>
      </c>
    </row>
    <row r="10533" ht="15.75" spans="1:1">
      <c r="A10533" s="3" t="s">
        <v>42594</v>
      </c>
    </row>
    <row r="10534" ht="15.75" spans="1:1">
      <c r="A10534" s="3" t="s">
        <v>42598</v>
      </c>
    </row>
    <row r="10535" ht="15.75" spans="1:1">
      <c r="A10535" s="3" t="s">
        <v>42602</v>
      </c>
    </row>
    <row r="10536" ht="15.75" spans="1:1">
      <c r="A10536" s="3" t="s">
        <v>42606</v>
      </c>
    </row>
    <row r="10537" ht="15.75" spans="1:1">
      <c r="A10537" s="3" t="s">
        <v>42610</v>
      </c>
    </row>
    <row r="10538" ht="15.75" spans="1:1">
      <c r="A10538" s="3" t="s">
        <v>42614</v>
      </c>
    </row>
    <row r="10539" ht="15.75" spans="1:1">
      <c r="A10539" s="3" t="s">
        <v>42618</v>
      </c>
    </row>
    <row r="10540" ht="15.75" spans="1:1">
      <c r="A10540" s="3" t="s">
        <v>42622</v>
      </c>
    </row>
    <row r="10541" ht="15.75" spans="1:1">
      <c r="A10541" s="3" t="s">
        <v>42626</v>
      </c>
    </row>
    <row r="10542" ht="15.75" spans="1:1">
      <c r="A10542" s="3" t="s">
        <v>42630</v>
      </c>
    </row>
    <row r="10543" ht="15.75" spans="1:1">
      <c r="A10543" s="3" t="s">
        <v>42634</v>
      </c>
    </row>
    <row r="10544" ht="15.75" spans="1:1">
      <c r="A10544" s="3" t="s">
        <v>42638</v>
      </c>
    </row>
    <row r="10545" ht="15.75" spans="1:1">
      <c r="A10545" s="3" t="s">
        <v>42642</v>
      </c>
    </row>
    <row r="10546" ht="15.75" spans="1:1">
      <c r="A10546" s="3" t="s">
        <v>42646</v>
      </c>
    </row>
    <row r="10547" ht="15.75" spans="1:1">
      <c r="A10547" s="3" t="s">
        <v>42650</v>
      </c>
    </row>
    <row r="10548" ht="15.75" spans="1:1">
      <c r="A10548" s="3" t="s">
        <v>42654</v>
      </c>
    </row>
    <row r="10549" ht="15.75" spans="1:1">
      <c r="A10549" s="3" t="s">
        <v>42658</v>
      </c>
    </row>
    <row r="10550" ht="15.75" spans="1:1">
      <c r="A10550" s="3" t="s">
        <v>42662</v>
      </c>
    </row>
    <row r="10551" ht="15.75" spans="1:1">
      <c r="A10551" s="3" t="s">
        <v>42666</v>
      </c>
    </row>
    <row r="10552" ht="15.75" spans="1:1">
      <c r="A10552" s="3" t="s">
        <v>42670</v>
      </c>
    </row>
    <row r="10553" ht="15.75" spans="1:1">
      <c r="A10553" s="3" t="s">
        <v>42674</v>
      </c>
    </row>
    <row r="10554" ht="15.75" spans="1:1">
      <c r="A10554" s="3" t="s">
        <v>42678</v>
      </c>
    </row>
    <row r="10555" ht="15.75" spans="1:1">
      <c r="A10555" s="3" t="s">
        <v>42682</v>
      </c>
    </row>
    <row r="10556" ht="15.75" spans="1:1">
      <c r="A10556" s="3" t="s">
        <v>42686</v>
      </c>
    </row>
    <row r="10557" ht="15.75" spans="1:1">
      <c r="A10557" s="3" t="s">
        <v>42690</v>
      </c>
    </row>
    <row r="10558" ht="15.75" spans="1:1">
      <c r="A10558" s="3" t="s">
        <v>42694</v>
      </c>
    </row>
    <row r="10559" ht="15.75" spans="1:1">
      <c r="A10559" s="3" t="s">
        <v>42698</v>
      </c>
    </row>
    <row r="10560" ht="15.75" spans="1:1">
      <c r="A10560" s="3" t="s">
        <v>42702</v>
      </c>
    </row>
    <row r="10561" ht="15.75" spans="1:1">
      <c r="A10561" s="3" t="s">
        <v>42706</v>
      </c>
    </row>
    <row r="10562" ht="15.75" spans="1:1">
      <c r="A10562" s="3" t="s">
        <v>42710</v>
      </c>
    </row>
    <row r="10563" ht="15.75" spans="1:1">
      <c r="A10563" s="3" t="s">
        <v>42714</v>
      </c>
    </row>
    <row r="10564" ht="15.75" spans="1:1">
      <c r="A10564" s="3" t="s">
        <v>42718</v>
      </c>
    </row>
    <row r="10565" ht="15.75" spans="1:1">
      <c r="A10565" s="3" t="s">
        <v>42722</v>
      </c>
    </row>
    <row r="10566" ht="15.75" spans="1:1">
      <c r="A10566" s="3" t="s">
        <v>42726</v>
      </c>
    </row>
    <row r="10567" ht="15.75" spans="1:1">
      <c r="A10567" s="3" t="s">
        <v>42730</v>
      </c>
    </row>
    <row r="10568" ht="15.75" spans="1:1">
      <c r="A10568" s="3" t="s">
        <v>42734</v>
      </c>
    </row>
    <row r="10569" ht="15.75" spans="1:1">
      <c r="A10569" s="3" t="s">
        <v>42738</v>
      </c>
    </row>
    <row r="10570" ht="15.75" spans="1:1">
      <c r="A10570" s="3" t="s">
        <v>42742</v>
      </c>
    </row>
    <row r="10571" ht="15.75" spans="1:1">
      <c r="A10571" s="3" t="s">
        <v>42746</v>
      </c>
    </row>
    <row r="10572" ht="15.75" spans="1:1">
      <c r="A10572" s="3" t="s">
        <v>42750</v>
      </c>
    </row>
    <row r="10573" ht="15.75" spans="1:1">
      <c r="A10573" s="3" t="s">
        <v>42754</v>
      </c>
    </row>
    <row r="10574" ht="15.75" spans="1:1">
      <c r="A10574" s="3" t="s">
        <v>42758</v>
      </c>
    </row>
    <row r="10575" ht="15.75" spans="1:1">
      <c r="A10575" s="3" t="s">
        <v>42762</v>
      </c>
    </row>
    <row r="10576" ht="15.75" spans="1:1">
      <c r="A10576" s="3" t="s">
        <v>42766</v>
      </c>
    </row>
    <row r="10577" ht="15.75" spans="1:1">
      <c r="A10577" s="3" t="s">
        <v>42770</v>
      </c>
    </row>
    <row r="10578" ht="15.75" spans="1:1">
      <c r="A10578" s="3" t="s">
        <v>42774</v>
      </c>
    </row>
    <row r="10579" ht="15.75" spans="1:1">
      <c r="A10579" s="3" t="s">
        <v>42778</v>
      </c>
    </row>
    <row r="10580" ht="15.75" spans="1:1">
      <c r="A10580" s="3" t="s">
        <v>42782</v>
      </c>
    </row>
    <row r="10581" ht="15.75" spans="1:1">
      <c r="A10581" s="3" t="s">
        <v>42786</v>
      </c>
    </row>
    <row r="10582" ht="15.75" spans="1:1">
      <c r="A10582" s="3" t="s">
        <v>42790</v>
      </c>
    </row>
    <row r="10583" ht="15.75" spans="1:1">
      <c r="A10583" s="3" t="s">
        <v>42794</v>
      </c>
    </row>
    <row r="10584" ht="15.75" spans="1:1">
      <c r="A10584" s="3" t="s">
        <v>42798</v>
      </c>
    </row>
    <row r="10585" ht="15.75" spans="1:1">
      <c r="A10585" s="3" t="s">
        <v>42802</v>
      </c>
    </row>
    <row r="10586" ht="15.75" spans="1:1">
      <c r="A10586" s="3" t="s">
        <v>42806</v>
      </c>
    </row>
    <row r="10587" ht="15.75" spans="1:1">
      <c r="A10587" s="3" t="s">
        <v>42810</v>
      </c>
    </row>
    <row r="10588" ht="15.75" spans="1:1">
      <c r="A10588" s="3" t="s">
        <v>42814</v>
      </c>
    </row>
    <row r="10589" ht="15.75" spans="1:1">
      <c r="A10589" s="3" t="s">
        <v>42818</v>
      </c>
    </row>
    <row r="10590" ht="15.75" spans="1:1">
      <c r="A10590" s="3" t="s">
        <v>42822</v>
      </c>
    </row>
    <row r="10591" ht="15.75" spans="1:1">
      <c r="A10591" s="3" t="s">
        <v>42826</v>
      </c>
    </row>
    <row r="10592" ht="15.75" spans="1:1">
      <c r="A10592" s="3" t="s">
        <v>42830</v>
      </c>
    </row>
    <row r="10593" ht="15.75" spans="1:1">
      <c r="A10593" s="3" t="s">
        <v>42834</v>
      </c>
    </row>
    <row r="10594" ht="15.75" spans="1:1">
      <c r="A10594" s="3" t="s">
        <v>42838</v>
      </c>
    </row>
    <row r="10595" ht="15.75" spans="1:1">
      <c r="A10595" s="3" t="s">
        <v>42842</v>
      </c>
    </row>
    <row r="10596" ht="15.75" spans="1:1">
      <c r="A10596" s="3" t="s">
        <v>42846</v>
      </c>
    </row>
    <row r="10597" ht="15.75" spans="1:1">
      <c r="A10597" s="3" t="s">
        <v>42850</v>
      </c>
    </row>
    <row r="10598" ht="15.75" spans="1:1">
      <c r="A10598" s="3" t="s">
        <v>42854</v>
      </c>
    </row>
    <row r="10599" ht="15.75" spans="1:1">
      <c r="A10599" s="3" t="s">
        <v>42858</v>
      </c>
    </row>
    <row r="10600" ht="15.75" spans="1:1">
      <c r="A10600" s="3" t="s">
        <v>42862</v>
      </c>
    </row>
    <row r="10601" ht="15.75" spans="1:1">
      <c r="A10601" s="3" t="s">
        <v>42866</v>
      </c>
    </row>
    <row r="10602" ht="15.75" spans="1:1">
      <c r="A10602" s="3" t="s">
        <v>42870</v>
      </c>
    </row>
    <row r="10603" ht="15.75" spans="1:1">
      <c r="A10603" s="3" t="s">
        <v>42874</v>
      </c>
    </row>
    <row r="10604" ht="15.75" spans="1:1">
      <c r="A10604" s="3" t="s">
        <v>42878</v>
      </c>
    </row>
    <row r="10605" ht="15.75" spans="1:1">
      <c r="A10605" s="3" t="s">
        <v>42882</v>
      </c>
    </row>
    <row r="10606" ht="15.75" spans="1:1">
      <c r="A10606" s="3" t="s">
        <v>42886</v>
      </c>
    </row>
    <row r="10607" ht="15.75" spans="1:1">
      <c r="A10607" s="3" t="s">
        <v>42890</v>
      </c>
    </row>
    <row r="10608" ht="15.75" spans="1:1">
      <c r="A10608" s="3" t="s">
        <v>42894</v>
      </c>
    </row>
    <row r="10609" ht="15.75" spans="1:1">
      <c r="A10609" s="3" t="s">
        <v>42898</v>
      </c>
    </row>
    <row r="10610" ht="15.75" spans="1:1">
      <c r="A10610" s="3" t="s">
        <v>42902</v>
      </c>
    </row>
    <row r="10611" ht="15.75" spans="1:1">
      <c r="A10611" s="3" t="s">
        <v>42906</v>
      </c>
    </row>
    <row r="10612" ht="15.75" spans="1:1">
      <c r="A10612" s="3" t="s">
        <v>42910</v>
      </c>
    </row>
    <row r="10613" ht="15.75" spans="1:1">
      <c r="A10613" s="3" t="s">
        <v>42914</v>
      </c>
    </row>
    <row r="10614" ht="15.75" spans="1:1">
      <c r="A10614" s="3" t="s">
        <v>42918</v>
      </c>
    </row>
    <row r="10615" ht="15.75" spans="1:1">
      <c r="A10615" s="3" t="s">
        <v>42922</v>
      </c>
    </row>
    <row r="10616" ht="15.75" spans="1:1">
      <c r="A10616" s="3" t="s">
        <v>42926</v>
      </c>
    </row>
    <row r="10617" ht="15.75" spans="1:1">
      <c r="A10617" s="3" t="s">
        <v>42930</v>
      </c>
    </row>
    <row r="10618" ht="15.75" spans="1:1">
      <c r="A10618" s="3" t="s">
        <v>42934</v>
      </c>
    </row>
    <row r="10619" ht="15.75" spans="1:1">
      <c r="A10619" s="3" t="s">
        <v>42938</v>
      </c>
    </row>
    <row r="10620" ht="15.75" spans="1:1">
      <c r="A10620" s="3" t="s">
        <v>42942</v>
      </c>
    </row>
    <row r="10621" ht="15.75" spans="1:1">
      <c r="A10621" s="3" t="s">
        <v>42946</v>
      </c>
    </row>
    <row r="10622" ht="15.75" spans="1:1">
      <c r="A10622" s="3" t="s">
        <v>42950</v>
      </c>
    </row>
    <row r="10623" ht="15.75" spans="1:1">
      <c r="A10623" s="3" t="s">
        <v>42954</v>
      </c>
    </row>
    <row r="10624" ht="15.75" spans="1:1">
      <c r="A10624" s="3" t="s">
        <v>42958</v>
      </c>
    </row>
    <row r="10625" ht="15.75" spans="1:1">
      <c r="A10625" s="3" t="s">
        <v>42962</v>
      </c>
    </row>
    <row r="10626" ht="15.75" spans="1:1">
      <c r="A10626" s="3" t="s">
        <v>42966</v>
      </c>
    </row>
    <row r="10627" ht="15.75" spans="1:1">
      <c r="A10627" s="3" t="s">
        <v>42970</v>
      </c>
    </row>
    <row r="10628" ht="15.75" spans="1:1">
      <c r="A10628" s="3" t="s">
        <v>42974</v>
      </c>
    </row>
    <row r="10629" ht="15.75" spans="1:1">
      <c r="A10629" s="3" t="s">
        <v>42978</v>
      </c>
    </row>
    <row r="10630" ht="15.75" spans="1:1">
      <c r="A10630" s="3" t="s">
        <v>42982</v>
      </c>
    </row>
    <row r="10631" ht="15.75" spans="1:1">
      <c r="A10631" s="3" t="s">
        <v>42986</v>
      </c>
    </row>
    <row r="10632" ht="15.75" spans="1:1">
      <c r="A10632" s="3" t="s">
        <v>42990</v>
      </c>
    </row>
    <row r="10633" ht="15.75" spans="1:1">
      <c r="A10633" s="3" t="s">
        <v>42994</v>
      </c>
    </row>
    <row r="10634" ht="15.75" spans="1:1">
      <c r="A10634" s="3" t="s">
        <v>42998</v>
      </c>
    </row>
    <row r="10635" ht="15.75" spans="1:1">
      <c r="A10635" s="3" t="s">
        <v>43002</v>
      </c>
    </row>
    <row r="10636" ht="15.75" spans="1:1">
      <c r="A10636" s="3" t="s">
        <v>43006</v>
      </c>
    </row>
    <row r="10637" ht="15.75" spans="1:1">
      <c r="A10637" s="3" t="s">
        <v>43010</v>
      </c>
    </row>
    <row r="10638" ht="15.75" spans="1:1">
      <c r="A10638" s="3" t="s">
        <v>43014</v>
      </c>
    </row>
    <row r="10639" ht="15.75" spans="1:1">
      <c r="A10639" s="3" t="s">
        <v>43018</v>
      </c>
    </row>
    <row r="10640" ht="15.75" spans="1:1">
      <c r="A10640" s="3" t="s">
        <v>43022</v>
      </c>
    </row>
    <row r="10641" ht="15.75" spans="1:1">
      <c r="A10641" s="3" t="s">
        <v>43026</v>
      </c>
    </row>
    <row r="10642" ht="15.75" spans="1:1">
      <c r="A10642" s="3" t="s">
        <v>43030</v>
      </c>
    </row>
    <row r="10643" ht="15.75" spans="1:1">
      <c r="A10643" s="3" t="s">
        <v>43034</v>
      </c>
    </row>
    <row r="10644" ht="15.75" spans="1:1">
      <c r="A10644" s="3" t="s">
        <v>43038</v>
      </c>
    </row>
    <row r="10645" ht="15.75" spans="1:1">
      <c r="A10645" s="3" t="s">
        <v>43042</v>
      </c>
    </row>
    <row r="10646" ht="15.75" spans="1:1">
      <c r="A10646" s="3" t="s">
        <v>43046</v>
      </c>
    </row>
    <row r="10647" ht="15.75" spans="1:1">
      <c r="A10647" s="3" t="s">
        <v>43050</v>
      </c>
    </row>
    <row r="10648" ht="15.75" spans="1:1">
      <c r="A10648" s="3" t="s">
        <v>43054</v>
      </c>
    </row>
    <row r="10649" ht="15.75" spans="1:1">
      <c r="A10649" s="3" t="s">
        <v>43058</v>
      </c>
    </row>
    <row r="10650" ht="15.75" spans="1:1">
      <c r="A10650" s="3" t="s">
        <v>43062</v>
      </c>
    </row>
    <row r="10651" ht="15.75" spans="1:1">
      <c r="A10651" s="3" t="s">
        <v>43066</v>
      </c>
    </row>
    <row r="10652" ht="15.75" spans="1:1">
      <c r="A10652" s="3" t="s">
        <v>43070</v>
      </c>
    </row>
    <row r="10653" ht="15.75" spans="1:1">
      <c r="A10653" s="3" t="s">
        <v>43074</v>
      </c>
    </row>
    <row r="10654" ht="15.75" spans="1:1">
      <c r="A10654" s="3" t="s">
        <v>43078</v>
      </c>
    </row>
    <row r="10655" ht="15.75" spans="1:1">
      <c r="A10655" s="3" t="s">
        <v>43082</v>
      </c>
    </row>
    <row r="10656" ht="15.75" spans="1:1">
      <c r="A10656" s="3" t="s">
        <v>43086</v>
      </c>
    </row>
    <row r="10657" ht="15.75" spans="1:1">
      <c r="A10657" s="3" t="s">
        <v>43090</v>
      </c>
    </row>
    <row r="10658" ht="15.75" spans="1:1">
      <c r="A10658" s="3" t="s">
        <v>43094</v>
      </c>
    </row>
    <row r="10659" ht="15.75" spans="1:1">
      <c r="A10659" s="3" t="s">
        <v>43098</v>
      </c>
    </row>
    <row r="10660" ht="15.75" spans="1:1">
      <c r="A10660" s="3" t="s">
        <v>43102</v>
      </c>
    </row>
    <row r="10661" ht="15.75" spans="1:1">
      <c r="A10661" s="3" t="s">
        <v>43106</v>
      </c>
    </row>
    <row r="10662" ht="15.75" spans="1:1">
      <c r="A10662" s="3" t="s">
        <v>43110</v>
      </c>
    </row>
    <row r="10663" ht="15.75" spans="1:1">
      <c r="A10663" s="3" t="s">
        <v>43114</v>
      </c>
    </row>
    <row r="10664" ht="15.75" spans="1:1">
      <c r="A10664" s="3" t="s">
        <v>43118</v>
      </c>
    </row>
    <row r="10665" ht="15.75" spans="1:1">
      <c r="A10665" s="3" t="s">
        <v>43122</v>
      </c>
    </row>
    <row r="10666" ht="15.75" spans="1:1">
      <c r="A10666" s="3" t="s">
        <v>43126</v>
      </c>
    </row>
    <row r="10667" ht="15.75" spans="1:1">
      <c r="A10667" s="3" t="s">
        <v>43130</v>
      </c>
    </row>
    <row r="10668" ht="15.75" spans="1:1">
      <c r="A10668" s="3" t="s">
        <v>43134</v>
      </c>
    </row>
    <row r="10669" ht="15.75" spans="1:1">
      <c r="A10669" s="3" t="s">
        <v>43138</v>
      </c>
    </row>
    <row r="10670" ht="15.75" spans="1:1">
      <c r="A10670" s="3" t="s">
        <v>43142</v>
      </c>
    </row>
    <row r="10671" ht="15.75" spans="1:1">
      <c r="A10671" s="3" t="s">
        <v>43146</v>
      </c>
    </row>
    <row r="10672" ht="15.75" spans="1:1">
      <c r="A10672" s="3" t="s">
        <v>43150</v>
      </c>
    </row>
    <row r="10673" ht="15.75" spans="1:1">
      <c r="A10673" s="3" t="s">
        <v>43154</v>
      </c>
    </row>
    <row r="10674" ht="15.75" spans="1:1">
      <c r="A10674" s="3" t="s">
        <v>43158</v>
      </c>
    </row>
    <row r="10675" ht="15.75" spans="1:1">
      <c r="A10675" s="3" t="s">
        <v>43162</v>
      </c>
    </row>
    <row r="10676" ht="15.75" spans="1:1">
      <c r="A10676" s="3" t="s">
        <v>43166</v>
      </c>
    </row>
    <row r="10677" ht="15.75" spans="1:1">
      <c r="A10677" s="3" t="s">
        <v>43170</v>
      </c>
    </row>
    <row r="10678" ht="15.75" spans="1:1">
      <c r="A10678" s="3" t="s">
        <v>43174</v>
      </c>
    </row>
    <row r="10679" ht="15.75" spans="1:1">
      <c r="A10679" s="3" t="s">
        <v>43178</v>
      </c>
    </row>
    <row r="10680" ht="15.75" spans="1:1">
      <c r="A10680" s="3" t="s">
        <v>43182</v>
      </c>
    </row>
    <row r="10681" ht="15.75" spans="1:1">
      <c r="A10681" s="3" t="s">
        <v>43186</v>
      </c>
    </row>
    <row r="10682" ht="15.75" spans="1:1">
      <c r="A10682" s="3" t="s">
        <v>43190</v>
      </c>
    </row>
    <row r="10683" ht="15.75" spans="1:1">
      <c r="A10683" s="3" t="s">
        <v>43194</v>
      </c>
    </row>
    <row r="10684" ht="15.75" spans="1:1">
      <c r="A10684" s="3" t="s">
        <v>43198</v>
      </c>
    </row>
    <row r="10685" ht="15.75" spans="1:1">
      <c r="A10685" s="3" t="s">
        <v>43202</v>
      </c>
    </row>
    <row r="10686" ht="15.75" spans="1:1">
      <c r="A10686" s="3" t="s">
        <v>43206</v>
      </c>
    </row>
    <row r="10687" ht="15.75" spans="1:1">
      <c r="A10687" s="3" t="s">
        <v>43210</v>
      </c>
    </row>
    <row r="10688" ht="15.75" spans="1:1">
      <c r="A10688" s="3" t="s">
        <v>43214</v>
      </c>
    </row>
    <row r="10689" ht="15.75" spans="1:1">
      <c r="A10689" s="3" t="s">
        <v>43218</v>
      </c>
    </row>
    <row r="10690" ht="15.75" spans="1:1">
      <c r="A10690" s="3" t="s">
        <v>43222</v>
      </c>
    </row>
    <row r="10691" ht="15.75" spans="1:1">
      <c r="A10691" s="3" t="s">
        <v>43226</v>
      </c>
    </row>
    <row r="10692" ht="15.75" spans="1:1">
      <c r="A10692" s="3" t="s">
        <v>43230</v>
      </c>
    </row>
    <row r="10693" ht="15.75" spans="1:1">
      <c r="A10693" s="3" t="s">
        <v>43234</v>
      </c>
    </row>
    <row r="10694" ht="15.75" spans="1:1">
      <c r="A10694" s="3" t="s">
        <v>43238</v>
      </c>
    </row>
    <row r="10695" ht="15.75" spans="1:1">
      <c r="A10695" s="3" t="s">
        <v>43242</v>
      </c>
    </row>
    <row r="10696" ht="15.75" spans="1:1">
      <c r="A10696" s="3" t="s">
        <v>43246</v>
      </c>
    </row>
    <row r="10697" ht="15.75" spans="1:1">
      <c r="A10697" s="3" t="s">
        <v>43250</v>
      </c>
    </row>
    <row r="10698" ht="15.75" spans="1:1">
      <c r="A10698" s="3" t="s">
        <v>43254</v>
      </c>
    </row>
    <row r="10699" ht="15.75" spans="1:1">
      <c r="A10699" s="3" t="s">
        <v>43258</v>
      </c>
    </row>
    <row r="10700" ht="15.75" spans="1:1">
      <c r="A10700" s="3" t="s">
        <v>43262</v>
      </c>
    </row>
    <row r="10701" ht="15.75" spans="1:1">
      <c r="A10701" s="3" t="s">
        <v>43266</v>
      </c>
    </row>
    <row r="10702" ht="15.75" spans="1:1">
      <c r="A10702" s="3" t="s">
        <v>43270</v>
      </c>
    </row>
    <row r="10703" ht="15.75" spans="1:1">
      <c r="A10703" s="3" t="s">
        <v>43274</v>
      </c>
    </row>
    <row r="10704" ht="15.75" spans="1:1">
      <c r="A10704" s="3" t="s">
        <v>43278</v>
      </c>
    </row>
    <row r="10705" ht="15.75" spans="1:1">
      <c r="A10705" s="3" t="s">
        <v>43282</v>
      </c>
    </row>
    <row r="10706" ht="15.75" spans="1:1">
      <c r="A10706" s="3" t="s">
        <v>43286</v>
      </c>
    </row>
    <row r="10707" ht="15.75" spans="1:1">
      <c r="A10707" s="3" t="s">
        <v>43290</v>
      </c>
    </row>
    <row r="10708" ht="15.75" spans="1:1">
      <c r="A10708" s="3" t="s">
        <v>43294</v>
      </c>
    </row>
    <row r="10709" ht="15.75" spans="1:1">
      <c r="A10709" s="3" t="s">
        <v>43298</v>
      </c>
    </row>
    <row r="10710" ht="15.75" spans="1:1">
      <c r="A10710" s="3" t="s">
        <v>43302</v>
      </c>
    </row>
    <row r="10711" ht="15.75" spans="1:1">
      <c r="A10711" s="3" t="s">
        <v>43306</v>
      </c>
    </row>
    <row r="10712" ht="15.75" spans="1:1">
      <c r="A10712" s="3" t="s">
        <v>43310</v>
      </c>
    </row>
    <row r="10713" ht="15.75" spans="1:1">
      <c r="A10713" s="3" t="s">
        <v>43314</v>
      </c>
    </row>
    <row r="10714" ht="15.75" spans="1:1">
      <c r="A10714" s="3" t="s">
        <v>43318</v>
      </c>
    </row>
    <row r="10715" ht="15.75" spans="1:1">
      <c r="A10715" s="3" t="s">
        <v>43322</v>
      </c>
    </row>
    <row r="10716" ht="15.75" spans="1:1">
      <c r="A10716" s="3" t="s">
        <v>43326</v>
      </c>
    </row>
    <row r="10717" ht="15.75" spans="1:1">
      <c r="A10717" s="3" t="s">
        <v>43330</v>
      </c>
    </row>
    <row r="10718" ht="15.75" spans="1:1">
      <c r="A10718" s="3" t="s">
        <v>43334</v>
      </c>
    </row>
    <row r="10719" ht="15.75" spans="1:1">
      <c r="A10719" s="3" t="s">
        <v>43338</v>
      </c>
    </row>
    <row r="10720" ht="15.75" spans="1:1">
      <c r="A10720" s="3" t="s">
        <v>43342</v>
      </c>
    </row>
    <row r="10721" ht="15.75" spans="1:1">
      <c r="A10721" s="3" t="s">
        <v>43346</v>
      </c>
    </row>
    <row r="10722" ht="15.75" spans="1:1">
      <c r="A10722" s="3" t="s">
        <v>43350</v>
      </c>
    </row>
    <row r="10723" ht="15.75" spans="1:1">
      <c r="A10723" s="3" t="s">
        <v>43354</v>
      </c>
    </row>
    <row r="10724" ht="15.75" spans="1:1">
      <c r="A10724" s="3" t="s">
        <v>43358</v>
      </c>
    </row>
    <row r="10725" ht="15.75" spans="1:1">
      <c r="A10725" s="3" t="s">
        <v>43362</v>
      </c>
    </row>
    <row r="10726" ht="15.75" spans="1:1">
      <c r="A10726" s="3" t="s">
        <v>43366</v>
      </c>
    </row>
    <row r="10727" ht="15.75" spans="1:1">
      <c r="A10727" s="3" t="s">
        <v>43370</v>
      </c>
    </row>
    <row r="10728" ht="15.75" spans="1:1">
      <c r="A10728" s="3" t="s">
        <v>43374</v>
      </c>
    </row>
    <row r="10729" ht="15.75" spans="1:1">
      <c r="A10729" s="3" t="s">
        <v>43378</v>
      </c>
    </row>
    <row r="10730" ht="15.75" spans="1:1">
      <c r="A10730" s="3" t="s">
        <v>43382</v>
      </c>
    </row>
    <row r="10731" ht="15.75" spans="1:1">
      <c r="A10731" s="3" t="s">
        <v>43386</v>
      </c>
    </row>
    <row r="10732" ht="15.75" spans="1:1">
      <c r="A10732" s="3" t="s">
        <v>43390</v>
      </c>
    </row>
    <row r="10733" ht="15.75" spans="1:1">
      <c r="A10733" s="3" t="s">
        <v>43394</v>
      </c>
    </row>
    <row r="10734" ht="15.75" spans="1:1">
      <c r="A10734" s="3" t="s">
        <v>43398</v>
      </c>
    </row>
    <row r="10735" ht="15.75" spans="1:1">
      <c r="A10735" s="3" t="s">
        <v>43402</v>
      </c>
    </row>
    <row r="10736" ht="15.75" spans="1:1">
      <c r="A10736" s="3" t="s">
        <v>43406</v>
      </c>
    </row>
    <row r="10737" ht="15.75" spans="1:1">
      <c r="A10737" s="3" t="s">
        <v>43410</v>
      </c>
    </row>
    <row r="10738" ht="15.75" spans="1:1">
      <c r="A10738" s="3" t="s">
        <v>43414</v>
      </c>
    </row>
    <row r="10739" ht="15.75" spans="1:1">
      <c r="A10739" s="3" t="s">
        <v>43418</v>
      </c>
    </row>
    <row r="10740" ht="15.75" spans="1:1">
      <c r="A10740" s="3" t="s">
        <v>43422</v>
      </c>
    </row>
    <row r="10741" ht="15.75" spans="1:1">
      <c r="A10741" s="3" t="s">
        <v>43426</v>
      </c>
    </row>
    <row r="10742" ht="15.75" spans="1:1">
      <c r="A10742" s="3" t="s">
        <v>43430</v>
      </c>
    </row>
    <row r="10743" ht="15.75" spans="1:1">
      <c r="A10743" s="3" t="s">
        <v>43434</v>
      </c>
    </row>
    <row r="10744" ht="15.75" spans="1:1">
      <c r="A10744" s="3" t="s">
        <v>43438</v>
      </c>
    </row>
    <row r="10745" ht="15.75" spans="1:1">
      <c r="A10745" s="3" t="s">
        <v>43442</v>
      </c>
    </row>
    <row r="10746" ht="15.75" spans="1:1">
      <c r="A10746" s="3" t="s">
        <v>43446</v>
      </c>
    </row>
    <row r="10747" ht="15.75" spans="1:1">
      <c r="A10747" s="3" t="s">
        <v>43450</v>
      </c>
    </row>
    <row r="10748" ht="15.75" spans="1:1">
      <c r="A10748" s="3" t="s">
        <v>43454</v>
      </c>
    </row>
    <row r="10749" ht="15.75" spans="1:1">
      <c r="A10749" s="3" t="s">
        <v>43458</v>
      </c>
    </row>
    <row r="10750" ht="15.75" spans="1:1">
      <c r="A10750" s="3" t="s">
        <v>43462</v>
      </c>
    </row>
    <row r="10751" ht="15.75" spans="1:1">
      <c r="A10751" s="3" t="s">
        <v>43466</v>
      </c>
    </row>
    <row r="10752" ht="15.75" spans="1:1">
      <c r="A10752" s="3" t="s">
        <v>43470</v>
      </c>
    </row>
    <row r="10753" ht="15.75" spans="1:1">
      <c r="A10753" s="3" t="s">
        <v>43474</v>
      </c>
    </row>
    <row r="10754" ht="15.75" spans="1:1">
      <c r="A10754" s="3" t="s">
        <v>43478</v>
      </c>
    </row>
    <row r="10755" ht="15.75" spans="1:1">
      <c r="A10755" s="3" t="s">
        <v>43482</v>
      </c>
    </row>
    <row r="10756" ht="15.75" spans="1:1">
      <c r="A10756" s="3" t="s">
        <v>43486</v>
      </c>
    </row>
    <row r="10757" ht="15.75" spans="1:1">
      <c r="A10757" s="3" t="s">
        <v>43490</v>
      </c>
    </row>
    <row r="10758" ht="15.75" spans="1:1">
      <c r="A10758" s="3" t="s">
        <v>43494</v>
      </c>
    </row>
    <row r="10759" ht="15.75" spans="1:1">
      <c r="A10759" s="3" t="s">
        <v>43498</v>
      </c>
    </row>
    <row r="10760" ht="15.75" spans="1:1">
      <c r="A10760" s="3" t="s">
        <v>43502</v>
      </c>
    </row>
    <row r="10761" ht="15.75" spans="1:1">
      <c r="A10761" s="3" t="s">
        <v>43506</v>
      </c>
    </row>
    <row r="10762" ht="15.75" spans="1:1">
      <c r="A10762" s="3" t="s">
        <v>43510</v>
      </c>
    </row>
    <row r="10763" ht="15.75" spans="1:1">
      <c r="A10763" s="3" t="s">
        <v>43514</v>
      </c>
    </row>
    <row r="10764" ht="15.75" spans="1:1">
      <c r="A10764" s="3" t="s">
        <v>43518</v>
      </c>
    </row>
    <row r="10765" ht="15.75" spans="1:1">
      <c r="A10765" s="3" t="s">
        <v>43522</v>
      </c>
    </row>
    <row r="10766" ht="15.75" spans="1:1">
      <c r="A10766" s="3" t="s">
        <v>43526</v>
      </c>
    </row>
    <row r="10767" ht="15.75" spans="1:1">
      <c r="A10767" s="3" t="s">
        <v>43530</v>
      </c>
    </row>
    <row r="10768" ht="15.75" spans="1:1">
      <c r="A10768" s="3" t="s">
        <v>43534</v>
      </c>
    </row>
    <row r="10769" ht="15.75" spans="1:1">
      <c r="A10769" s="3" t="s">
        <v>949</v>
      </c>
    </row>
    <row r="10770" ht="15.75" spans="1:1">
      <c r="A10770" s="3" t="s">
        <v>43538</v>
      </c>
    </row>
    <row r="10771" ht="15.75" spans="1:1">
      <c r="A10771" s="3" t="s">
        <v>43542</v>
      </c>
    </row>
    <row r="10772" ht="15.75" spans="1:1">
      <c r="A10772" s="3" t="s">
        <v>43546</v>
      </c>
    </row>
    <row r="10773" ht="15.75" spans="1:1">
      <c r="A10773" s="3" t="s">
        <v>43550</v>
      </c>
    </row>
    <row r="10774" ht="15.75" spans="1:1">
      <c r="A10774" s="3" t="s">
        <v>43554</v>
      </c>
    </row>
    <row r="10775" ht="15.75" spans="1:1">
      <c r="A10775" s="3" t="s">
        <v>43558</v>
      </c>
    </row>
    <row r="10776" ht="15.75" spans="1:1">
      <c r="A10776" s="3" t="s">
        <v>43562</v>
      </c>
    </row>
    <row r="10777" ht="15.75" spans="1:1">
      <c r="A10777" s="3" t="s">
        <v>43566</v>
      </c>
    </row>
    <row r="10778" ht="15.75" spans="1:1">
      <c r="A10778" s="3" t="s">
        <v>43570</v>
      </c>
    </row>
    <row r="10779" ht="15.75" spans="1:1">
      <c r="A10779" s="3" t="s">
        <v>43574</v>
      </c>
    </row>
    <row r="10780" ht="15.75" spans="1:1">
      <c r="A10780" s="3" t="s">
        <v>43578</v>
      </c>
    </row>
    <row r="10781" ht="15.75" spans="1:1">
      <c r="A10781" s="3" t="s">
        <v>43582</v>
      </c>
    </row>
    <row r="10782" ht="15.75" spans="1:1">
      <c r="A10782" s="3" t="s">
        <v>43586</v>
      </c>
    </row>
    <row r="10783" ht="15.75" spans="1:1">
      <c r="A10783" s="3" t="s">
        <v>43590</v>
      </c>
    </row>
    <row r="10784" ht="15.75" spans="1:1">
      <c r="A10784" s="3" t="s">
        <v>43594</v>
      </c>
    </row>
    <row r="10785" ht="15.75" spans="1:1">
      <c r="A10785" s="3" t="s">
        <v>43598</v>
      </c>
    </row>
    <row r="10786" ht="15.75" spans="1:1">
      <c r="A10786" s="3" t="s">
        <v>43602</v>
      </c>
    </row>
    <row r="10787" ht="15.75" spans="1:1">
      <c r="A10787" s="3" t="s">
        <v>43606</v>
      </c>
    </row>
    <row r="10788" ht="15.75" spans="1:1">
      <c r="A10788" s="3" t="s">
        <v>43610</v>
      </c>
    </row>
    <row r="10789" ht="15.75" spans="1:1">
      <c r="A10789" s="3" t="s">
        <v>43614</v>
      </c>
    </row>
    <row r="10790" ht="15.75" spans="1:1">
      <c r="A10790" s="3" t="s">
        <v>43618</v>
      </c>
    </row>
    <row r="10791" ht="15.75" spans="1:1">
      <c r="A10791" s="3" t="s">
        <v>43622</v>
      </c>
    </row>
    <row r="10792" ht="15.75" spans="1:1">
      <c r="A10792" s="3" t="s">
        <v>43626</v>
      </c>
    </row>
    <row r="10793" ht="15.75" spans="1:1">
      <c r="A10793" s="3" t="s">
        <v>43630</v>
      </c>
    </row>
    <row r="10794" ht="15.75" spans="1:1">
      <c r="A10794" s="3" t="s">
        <v>43634</v>
      </c>
    </row>
    <row r="10795" ht="15.75" spans="1:1">
      <c r="A10795" s="3" t="s">
        <v>43638</v>
      </c>
    </row>
    <row r="10796" ht="15.75" spans="1:1">
      <c r="A10796" s="3" t="s">
        <v>43642</v>
      </c>
    </row>
    <row r="10797" ht="15.75" spans="1:1">
      <c r="A10797" s="3" t="s">
        <v>43646</v>
      </c>
    </row>
    <row r="10798" ht="15.75" spans="1:1">
      <c r="A10798" s="3" t="s">
        <v>43650</v>
      </c>
    </row>
    <row r="10799" ht="15.75" spans="1:1">
      <c r="A10799" s="3" t="s">
        <v>43654</v>
      </c>
    </row>
    <row r="10800" ht="15.75" spans="1:1">
      <c r="A10800" s="3" t="s">
        <v>43658</v>
      </c>
    </row>
    <row r="10801" ht="15.75" spans="1:1">
      <c r="A10801" s="3" t="s">
        <v>43662</v>
      </c>
    </row>
    <row r="10802" ht="15.75" spans="1:1">
      <c r="A10802" s="3" t="s">
        <v>43666</v>
      </c>
    </row>
    <row r="10803" ht="15.75" spans="1:1">
      <c r="A10803" s="3" t="s">
        <v>43670</v>
      </c>
    </row>
    <row r="10804" ht="15.75" spans="1:1">
      <c r="A10804" s="3" t="s">
        <v>43674</v>
      </c>
    </row>
    <row r="10805" ht="15.75" spans="1:1">
      <c r="A10805" s="3" t="s">
        <v>43678</v>
      </c>
    </row>
    <row r="10806" ht="15.75" spans="1:1">
      <c r="A10806" s="3" t="s">
        <v>43682</v>
      </c>
    </row>
    <row r="10807" ht="15.75" spans="1:1">
      <c r="A10807" s="3" t="s">
        <v>43686</v>
      </c>
    </row>
    <row r="10808" ht="15.75" spans="1:1">
      <c r="A10808" s="3" t="s">
        <v>43690</v>
      </c>
    </row>
    <row r="10809" ht="15.75" spans="1:1">
      <c r="A10809" s="3" t="s">
        <v>43694</v>
      </c>
    </row>
    <row r="10810" ht="15.75" spans="1:1">
      <c r="A10810" s="3" t="s">
        <v>43698</v>
      </c>
    </row>
    <row r="10811" ht="15.75" spans="1:1">
      <c r="A10811" s="3" t="s">
        <v>43702</v>
      </c>
    </row>
    <row r="10812" ht="15.75" spans="1:1">
      <c r="A10812" s="3" t="s">
        <v>43706</v>
      </c>
    </row>
    <row r="10813" ht="15.75" spans="1:1">
      <c r="A10813" s="3" t="s">
        <v>43710</v>
      </c>
    </row>
    <row r="10814" ht="15.75" spans="1:1">
      <c r="A10814" s="3" t="s">
        <v>43714</v>
      </c>
    </row>
    <row r="10815" ht="15.75" spans="1:1">
      <c r="A10815" s="3" t="s">
        <v>43718</v>
      </c>
    </row>
    <row r="10816" ht="15.75" spans="1:1">
      <c r="A10816" s="3" t="s">
        <v>43722</v>
      </c>
    </row>
    <row r="10817" ht="15.75" spans="1:1">
      <c r="A10817" s="3" t="s">
        <v>43726</v>
      </c>
    </row>
    <row r="10818" ht="15.75" spans="1:1">
      <c r="A10818" s="3" t="s">
        <v>43730</v>
      </c>
    </row>
    <row r="10819" ht="15.75" spans="1:1">
      <c r="A10819" s="3" t="s">
        <v>43734</v>
      </c>
    </row>
    <row r="10820" ht="15.75" spans="1:1">
      <c r="A10820" s="3" t="s">
        <v>43738</v>
      </c>
    </row>
    <row r="10821" ht="15.75" spans="1:1">
      <c r="A10821" s="3" t="s">
        <v>43742</v>
      </c>
    </row>
    <row r="10822" ht="15.75" spans="1:1">
      <c r="A10822" s="3" t="s">
        <v>43746</v>
      </c>
    </row>
    <row r="10823" ht="15.75" spans="1:1">
      <c r="A10823" s="3" t="s">
        <v>43750</v>
      </c>
    </row>
    <row r="10824" ht="15.75" spans="1:1">
      <c r="A10824" s="3" t="s">
        <v>43754</v>
      </c>
    </row>
    <row r="10825" ht="15.75" spans="1:1">
      <c r="A10825" s="3" t="s">
        <v>43758</v>
      </c>
    </row>
    <row r="10826" ht="15.75" spans="1:1">
      <c r="A10826" s="3" t="s">
        <v>43762</v>
      </c>
    </row>
    <row r="10827" ht="15.75" spans="1:1">
      <c r="A10827" s="3" t="s">
        <v>43766</v>
      </c>
    </row>
    <row r="10828" ht="15.75" spans="1:1">
      <c r="A10828" s="3" t="s">
        <v>43770</v>
      </c>
    </row>
    <row r="10829" ht="15.75" spans="1:1">
      <c r="A10829" s="3" t="s">
        <v>43774</v>
      </c>
    </row>
    <row r="10830" ht="15.75" spans="1:1">
      <c r="A10830" s="3" t="s">
        <v>43778</v>
      </c>
    </row>
    <row r="10831" ht="15.75" spans="1:1">
      <c r="A10831" s="3" t="s">
        <v>43782</v>
      </c>
    </row>
    <row r="10832" ht="15.75" spans="1:1">
      <c r="A10832" s="3" t="s">
        <v>43786</v>
      </c>
    </row>
    <row r="10833" ht="15.75" spans="1:1">
      <c r="A10833" s="3" t="s">
        <v>43790</v>
      </c>
    </row>
    <row r="10834" ht="15.75" spans="1:1">
      <c r="A10834" s="3" t="s">
        <v>43794</v>
      </c>
    </row>
    <row r="10835" ht="15.75" spans="1:1">
      <c r="A10835" s="3" t="s">
        <v>43798</v>
      </c>
    </row>
    <row r="10836" ht="15.75" spans="1:1">
      <c r="A10836" s="3" t="s">
        <v>43802</v>
      </c>
    </row>
    <row r="10837" ht="15.75" spans="1:1">
      <c r="A10837" s="3" t="s">
        <v>43806</v>
      </c>
    </row>
    <row r="10838" ht="15.75" spans="1:1">
      <c r="A10838" s="3" t="s">
        <v>43810</v>
      </c>
    </row>
    <row r="10839" ht="15.75" spans="1:1">
      <c r="A10839" s="3" t="s">
        <v>43814</v>
      </c>
    </row>
    <row r="10840" ht="15.75" spans="1:1">
      <c r="A10840" s="3" t="s">
        <v>921</v>
      </c>
    </row>
    <row r="10841" ht="15.75" spans="1:1">
      <c r="A10841" s="3" t="s">
        <v>43818</v>
      </c>
    </row>
    <row r="10842" ht="15.75" spans="1:1">
      <c r="A10842" s="3" t="s">
        <v>43822</v>
      </c>
    </row>
    <row r="10843" ht="15.75" spans="1:1">
      <c r="A10843" s="3" t="s">
        <v>43826</v>
      </c>
    </row>
    <row r="10844" ht="15.75" spans="1:1">
      <c r="A10844" s="3" t="s">
        <v>43830</v>
      </c>
    </row>
    <row r="10845" ht="15.75" spans="1:1">
      <c r="A10845" s="3" t="s">
        <v>43834</v>
      </c>
    </row>
    <row r="10846" ht="15.75" spans="1:1">
      <c r="A10846" s="3" t="s">
        <v>43838</v>
      </c>
    </row>
    <row r="10847" ht="15.75" spans="1:1">
      <c r="A10847" s="3" t="s">
        <v>43842</v>
      </c>
    </row>
    <row r="10848" ht="15.75" spans="1:1">
      <c r="A10848" s="3" t="s">
        <v>43846</v>
      </c>
    </row>
    <row r="10849" ht="15.75" spans="1:1">
      <c r="A10849" s="3" t="s">
        <v>43850</v>
      </c>
    </row>
    <row r="10850" ht="15.75" spans="1:1">
      <c r="A10850" s="3" t="s">
        <v>43854</v>
      </c>
    </row>
    <row r="10851" ht="15.75" spans="1:1">
      <c r="A10851" s="3" t="s">
        <v>43858</v>
      </c>
    </row>
    <row r="10852" ht="15.75" spans="1:1">
      <c r="A10852" s="3" t="s">
        <v>43862</v>
      </c>
    </row>
    <row r="10853" ht="15.75" spans="1:1">
      <c r="A10853" s="3" t="s">
        <v>43866</v>
      </c>
    </row>
    <row r="10854" ht="15.75" spans="1:1">
      <c r="A10854" s="3" t="s">
        <v>43870</v>
      </c>
    </row>
    <row r="10855" ht="15.75" spans="1:1">
      <c r="A10855" s="3" t="s">
        <v>43874</v>
      </c>
    </row>
    <row r="10856" ht="15.75" spans="1:1">
      <c r="A10856" s="3" t="s">
        <v>43878</v>
      </c>
    </row>
    <row r="10857" ht="15.75" spans="1:1">
      <c r="A10857" s="3" t="s">
        <v>43882</v>
      </c>
    </row>
    <row r="10858" ht="15.75" spans="1:1">
      <c r="A10858" s="3" t="s">
        <v>43886</v>
      </c>
    </row>
    <row r="10859" ht="15.75" spans="1:1">
      <c r="A10859" s="3" t="s">
        <v>43890</v>
      </c>
    </row>
    <row r="10860" ht="15.75" spans="1:1">
      <c r="A10860" s="3" t="s">
        <v>43894</v>
      </c>
    </row>
    <row r="10861" ht="15.75" spans="1:1">
      <c r="A10861" s="3" t="s">
        <v>43898</v>
      </c>
    </row>
    <row r="10862" ht="15.75" spans="1:1">
      <c r="A10862" s="3" t="s">
        <v>43902</v>
      </c>
    </row>
    <row r="10863" ht="15.75" spans="1:1">
      <c r="A10863" s="3" t="s">
        <v>43906</v>
      </c>
    </row>
    <row r="10864" ht="15.75" spans="1:1">
      <c r="A10864" s="3" t="s">
        <v>43910</v>
      </c>
    </row>
    <row r="10865" ht="15.75" spans="1:1">
      <c r="A10865" s="3" t="s">
        <v>43914</v>
      </c>
    </row>
    <row r="10866" ht="15.75" spans="1:1">
      <c r="A10866" s="3" t="s">
        <v>43918</v>
      </c>
    </row>
    <row r="10867" ht="15.75" spans="1:1">
      <c r="A10867" s="3" t="s">
        <v>43922</v>
      </c>
    </row>
    <row r="10868" ht="15.75" spans="1:1">
      <c r="A10868" s="3" t="s">
        <v>43926</v>
      </c>
    </row>
    <row r="10869" ht="15.75" spans="1:1">
      <c r="A10869" s="3" t="s">
        <v>43930</v>
      </c>
    </row>
    <row r="10870" ht="15.75" spans="1:1">
      <c r="A10870" s="3" t="s">
        <v>43934</v>
      </c>
    </row>
    <row r="10871" ht="15.75" spans="1:1">
      <c r="A10871" s="3" t="s">
        <v>43938</v>
      </c>
    </row>
    <row r="10872" ht="15.75" spans="1:1">
      <c r="A10872" s="3" t="s">
        <v>43942</v>
      </c>
    </row>
    <row r="10873" ht="15.75" spans="1:1">
      <c r="A10873" s="3" t="s">
        <v>43946</v>
      </c>
    </row>
    <row r="10874" ht="15.75" spans="1:1">
      <c r="A10874" s="3" t="s">
        <v>43950</v>
      </c>
    </row>
    <row r="10875" ht="15.75" spans="1:1">
      <c r="A10875" s="3" t="s">
        <v>43954</v>
      </c>
    </row>
    <row r="10876" ht="15.75" spans="1:1">
      <c r="A10876" s="3" t="s">
        <v>43958</v>
      </c>
    </row>
    <row r="10877" ht="15.75" spans="1:1">
      <c r="A10877" s="3" t="s">
        <v>43962</v>
      </c>
    </row>
    <row r="10878" ht="15.75" spans="1:1">
      <c r="A10878" s="3" t="s">
        <v>43966</v>
      </c>
    </row>
    <row r="10879" ht="15.75" spans="1:1">
      <c r="A10879" s="3" t="s">
        <v>43970</v>
      </c>
    </row>
    <row r="10880" ht="15.75" spans="1:1">
      <c r="A10880" s="3" t="s">
        <v>43974</v>
      </c>
    </row>
    <row r="10881" ht="15.75" spans="1:1">
      <c r="A10881" s="3" t="s">
        <v>43978</v>
      </c>
    </row>
    <row r="10882" ht="15.75" spans="1:1">
      <c r="A10882" s="3" t="s">
        <v>43982</v>
      </c>
    </row>
    <row r="10883" ht="15.75" spans="1:1">
      <c r="A10883" s="3" t="s">
        <v>43986</v>
      </c>
    </row>
    <row r="10884" ht="15.75" spans="1:1">
      <c r="A10884" s="3" t="s">
        <v>43990</v>
      </c>
    </row>
    <row r="10885" ht="15.75" spans="1:1">
      <c r="A10885" s="3" t="s">
        <v>43994</v>
      </c>
    </row>
    <row r="10886" ht="15.75" spans="1:1">
      <c r="A10886" s="3" t="s">
        <v>43998</v>
      </c>
    </row>
    <row r="10887" ht="15.75" spans="1:1">
      <c r="A10887" s="3" t="s">
        <v>44002</v>
      </c>
    </row>
    <row r="10888" ht="15.75" spans="1:1">
      <c r="A10888" s="3" t="s">
        <v>44006</v>
      </c>
    </row>
    <row r="10889" ht="15.75" spans="1:1">
      <c r="A10889" s="3" t="s">
        <v>44010</v>
      </c>
    </row>
    <row r="10890" ht="15.75" spans="1:1">
      <c r="A10890" s="3" t="s">
        <v>44014</v>
      </c>
    </row>
    <row r="10891" ht="15.75" spans="1:1">
      <c r="A10891" s="3" t="s">
        <v>44018</v>
      </c>
    </row>
    <row r="10892" ht="15.75" spans="1:1">
      <c r="A10892" s="3" t="s">
        <v>417</v>
      </c>
    </row>
    <row r="10893" ht="15.75" spans="1:1">
      <c r="A10893" s="3" t="s">
        <v>44022</v>
      </c>
    </row>
    <row r="10894" ht="15.75" spans="1:1">
      <c r="A10894" s="3" t="s">
        <v>44026</v>
      </c>
    </row>
    <row r="10895" ht="15.75" spans="1:1">
      <c r="A10895" s="3" t="s">
        <v>44030</v>
      </c>
    </row>
    <row r="10896" ht="15.75" spans="1:1">
      <c r="A10896" s="3" t="s">
        <v>44034</v>
      </c>
    </row>
    <row r="10897" ht="15.75" spans="1:1">
      <c r="A10897" s="3" t="s">
        <v>44038</v>
      </c>
    </row>
    <row r="10898" ht="15.75" spans="1:1">
      <c r="A10898" s="3" t="s">
        <v>44042</v>
      </c>
    </row>
    <row r="10899" ht="15.75" spans="1:1">
      <c r="A10899" s="3" t="s">
        <v>44046</v>
      </c>
    </row>
    <row r="10900" ht="15.75" spans="1:1">
      <c r="A10900" s="3" t="s">
        <v>44050</v>
      </c>
    </row>
    <row r="10901" ht="15.75" spans="1:1">
      <c r="A10901" s="3" t="s">
        <v>44054</v>
      </c>
    </row>
    <row r="10902" ht="15.75" spans="1:1">
      <c r="A10902" s="3" t="s">
        <v>44058</v>
      </c>
    </row>
    <row r="10903" ht="15.75" spans="1:1">
      <c r="A10903" s="3" t="s">
        <v>44062</v>
      </c>
    </row>
    <row r="10904" ht="15.75" spans="1:1">
      <c r="A10904" s="3" t="s">
        <v>44066</v>
      </c>
    </row>
    <row r="10905" ht="15.75" spans="1:1">
      <c r="A10905" s="3" t="s">
        <v>44070</v>
      </c>
    </row>
    <row r="10906" ht="15.75" spans="1:1">
      <c r="A10906" s="3" t="s">
        <v>1077</v>
      </c>
    </row>
    <row r="10907" ht="15.75" spans="1:1">
      <c r="A10907" s="3" t="s">
        <v>44074</v>
      </c>
    </row>
    <row r="10908" ht="15.75" spans="1:1">
      <c r="A10908" s="3" t="s">
        <v>44078</v>
      </c>
    </row>
    <row r="10909" ht="15.75" spans="1:1">
      <c r="A10909" s="3" t="s">
        <v>44082</v>
      </c>
    </row>
    <row r="10910" ht="15.75" spans="1:1">
      <c r="A10910" s="3" t="s">
        <v>44086</v>
      </c>
    </row>
    <row r="10911" ht="15.75" spans="1:1">
      <c r="A10911" s="3" t="s">
        <v>44090</v>
      </c>
    </row>
    <row r="10912" ht="15.75" spans="1:1">
      <c r="A10912" s="3" t="s">
        <v>44094</v>
      </c>
    </row>
    <row r="10913" ht="15.75" spans="1:1">
      <c r="A10913" s="3" t="s">
        <v>44098</v>
      </c>
    </row>
    <row r="10914" ht="15.75" spans="1:1">
      <c r="A10914" s="3" t="s">
        <v>44102</v>
      </c>
    </row>
    <row r="10915" ht="15.75" spans="1:1">
      <c r="A10915" s="3" t="s">
        <v>44106</v>
      </c>
    </row>
    <row r="10916" ht="15.75" spans="1:1">
      <c r="A10916" s="3" t="s">
        <v>44110</v>
      </c>
    </row>
    <row r="10917" ht="15.75" spans="1:1">
      <c r="A10917" s="3" t="s">
        <v>44114</v>
      </c>
    </row>
    <row r="10918" ht="15.75" spans="1:1">
      <c r="A10918" s="3" t="s">
        <v>44118</v>
      </c>
    </row>
    <row r="10919" ht="15.75" spans="1:1">
      <c r="A10919" s="3" t="s">
        <v>44122</v>
      </c>
    </row>
    <row r="10920" ht="15.75" spans="1:1">
      <c r="A10920" s="3" t="s">
        <v>44126</v>
      </c>
    </row>
    <row r="10921" ht="15.75" spans="1:1">
      <c r="A10921" s="3" t="s">
        <v>44130</v>
      </c>
    </row>
    <row r="10922" ht="15.75" spans="1:1">
      <c r="A10922" s="3" t="s">
        <v>44134</v>
      </c>
    </row>
    <row r="10923" ht="15.75" spans="1:1">
      <c r="A10923" s="3" t="s">
        <v>44138</v>
      </c>
    </row>
    <row r="10924" ht="15.75" spans="1:1">
      <c r="A10924" s="3" t="s">
        <v>44142</v>
      </c>
    </row>
    <row r="10925" ht="15.75" spans="1:1">
      <c r="A10925" s="3" t="s">
        <v>44146</v>
      </c>
    </row>
    <row r="10926" ht="15.75" spans="1:1">
      <c r="A10926" s="3" t="s">
        <v>44150</v>
      </c>
    </row>
    <row r="10927" ht="15.75" spans="1:1">
      <c r="A10927" s="3" t="s">
        <v>44154</v>
      </c>
    </row>
    <row r="10928" ht="15.75" spans="1:1">
      <c r="A10928" s="3" t="s">
        <v>44158</v>
      </c>
    </row>
    <row r="10929" ht="15.75" spans="1:1">
      <c r="A10929" s="3" t="s">
        <v>44162</v>
      </c>
    </row>
    <row r="10930" ht="15.75" spans="1:1">
      <c r="A10930" s="3" t="s">
        <v>44166</v>
      </c>
    </row>
    <row r="10931" ht="15.75" spans="1:1">
      <c r="A10931" s="3" t="s">
        <v>44170</v>
      </c>
    </row>
    <row r="10932" ht="15.75" spans="1:1">
      <c r="A10932" s="3" t="s">
        <v>44174</v>
      </c>
    </row>
    <row r="10933" ht="15.75" spans="1:1">
      <c r="A10933" s="3" t="s">
        <v>44178</v>
      </c>
    </row>
    <row r="10934" ht="15.75" spans="1:1">
      <c r="A10934" s="3" t="s">
        <v>845</v>
      </c>
    </row>
    <row r="10935" ht="15.75" spans="1:1">
      <c r="A10935" s="3" t="s">
        <v>44182</v>
      </c>
    </row>
    <row r="10936" ht="15.75" spans="1:1">
      <c r="A10936" s="3" t="s">
        <v>44186</v>
      </c>
    </row>
    <row r="10937" ht="15.75" spans="1:1">
      <c r="A10937" s="3" t="s">
        <v>44190</v>
      </c>
    </row>
    <row r="10938" ht="15.75" spans="1:1">
      <c r="A10938" s="3" t="s">
        <v>44194</v>
      </c>
    </row>
    <row r="10939" ht="15.75" spans="1:1">
      <c r="A10939" s="3" t="s">
        <v>44198</v>
      </c>
    </row>
    <row r="10940" ht="15.75" spans="1:1">
      <c r="A10940" s="3" t="s">
        <v>44202</v>
      </c>
    </row>
    <row r="10941" ht="15.75" spans="1:1">
      <c r="A10941" s="3" t="s">
        <v>44206</v>
      </c>
    </row>
    <row r="10942" ht="15.75" spans="1:1">
      <c r="A10942" s="3" t="s">
        <v>44210</v>
      </c>
    </row>
    <row r="10943" ht="15.75" spans="1:1">
      <c r="A10943" s="3" t="s">
        <v>44214</v>
      </c>
    </row>
    <row r="10944" ht="15.75" spans="1:1">
      <c r="A10944" s="3" t="s">
        <v>44218</v>
      </c>
    </row>
    <row r="10945" ht="15.75" spans="1:1">
      <c r="A10945" s="3" t="s">
        <v>44222</v>
      </c>
    </row>
    <row r="10946" ht="15.75" spans="1:1">
      <c r="A10946" s="3" t="s">
        <v>44226</v>
      </c>
    </row>
    <row r="10947" ht="15.75" spans="1:1">
      <c r="A10947" s="3" t="s">
        <v>44230</v>
      </c>
    </row>
    <row r="10948" ht="15.75" spans="1:1">
      <c r="A10948" s="3" t="s">
        <v>44234</v>
      </c>
    </row>
    <row r="10949" ht="15.75" spans="1:1">
      <c r="A10949" s="3" t="s">
        <v>44238</v>
      </c>
    </row>
    <row r="10950" ht="15.75" spans="1:1">
      <c r="A10950" s="3" t="s">
        <v>44242</v>
      </c>
    </row>
    <row r="10951" ht="15.75" spans="1:1">
      <c r="A10951" s="3" t="s">
        <v>44246</v>
      </c>
    </row>
    <row r="10952" ht="15.75" spans="1:1">
      <c r="A10952" s="3" t="s">
        <v>44250</v>
      </c>
    </row>
    <row r="10953" ht="15.75" spans="1:1">
      <c r="A10953" s="3" t="s">
        <v>44254</v>
      </c>
    </row>
    <row r="10954" ht="15.75" spans="1:1">
      <c r="A10954" s="3" t="s">
        <v>44258</v>
      </c>
    </row>
    <row r="10955" ht="15.75" spans="1:1">
      <c r="A10955" s="3" t="s">
        <v>44262</v>
      </c>
    </row>
    <row r="10956" ht="15.75" spans="1:1">
      <c r="A10956" s="3" t="s">
        <v>44266</v>
      </c>
    </row>
    <row r="10957" ht="15.75" spans="1:1">
      <c r="A10957" s="3" t="s">
        <v>44270</v>
      </c>
    </row>
    <row r="10958" ht="15.75" spans="1:1">
      <c r="A10958" s="3" t="s">
        <v>44274</v>
      </c>
    </row>
    <row r="10959" ht="15.75" spans="1:1">
      <c r="A10959" s="3" t="s">
        <v>44278</v>
      </c>
    </row>
    <row r="10960" ht="15.75" spans="1:1">
      <c r="A10960" s="3" t="s">
        <v>44282</v>
      </c>
    </row>
    <row r="10961" ht="15.75" spans="1:1">
      <c r="A10961" s="3" t="s">
        <v>44286</v>
      </c>
    </row>
    <row r="10962" ht="15.75" spans="1:1">
      <c r="A10962" s="3" t="s">
        <v>44290</v>
      </c>
    </row>
    <row r="10963" ht="15.75" spans="1:1">
      <c r="A10963" s="3" t="s">
        <v>44294</v>
      </c>
    </row>
    <row r="10964" ht="15.75" spans="1:1">
      <c r="A10964" s="3" t="s">
        <v>44298</v>
      </c>
    </row>
    <row r="10965" ht="15.75" spans="1:1">
      <c r="A10965" s="3" t="s">
        <v>44302</v>
      </c>
    </row>
    <row r="10966" ht="15.75" spans="1:1">
      <c r="A10966" s="3" t="s">
        <v>44306</v>
      </c>
    </row>
    <row r="10967" ht="15.75" spans="1:1">
      <c r="A10967" s="3" t="s">
        <v>44310</v>
      </c>
    </row>
    <row r="10968" ht="15.75" spans="1:1">
      <c r="A10968" s="3" t="s">
        <v>44314</v>
      </c>
    </row>
    <row r="10969" ht="15.75" spans="1:1">
      <c r="A10969" s="3" t="s">
        <v>44318</v>
      </c>
    </row>
    <row r="10970" ht="15.75" spans="1:1">
      <c r="A10970" s="3" t="s">
        <v>44322</v>
      </c>
    </row>
    <row r="10971" ht="15.75" spans="1:1">
      <c r="A10971" s="3" t="s">
        <v>44326</v>
      </c>
    </row>
    <row r="10972" ht="15.75" spans="1:1">
      <c r="A10972" s="3" t="s">
        <v>44330</v>
      </c>
    </row>
    <row r="10973" ht="15.75" spans="1:1">
      <c r="A10973" s="3" t="s">
        <v>44334</v>
      </c>
    </row>
    <row r="10974" ht="15.75" spans="1:1">
      <c r="A10974" s="3" t="s">
        <v>44338</v>
      </c>
    </row>
    <row r="10975" ht="15.75" spans="1:1">
      <c r="A10975" s="3" t="s">
        <v>44342</v>
      </c>
    </row>
    <row r="10976" ht="15.75" spans="1:1">
      <c r="A10976" s="3" t="s">
        <v>44346</v>
      </c>
    </row>
    <row r="10977" ht="15.75" spans="1:1">
      <c r="A10977" s="3" t="s">
        <v>44350</v>
      </c>
    </row>
    <row r="10978" ht="15.75" spans="1:1">
      <c r="A10978" s="3" t="s">
        <v>44354</v>
      </c>
    </row>
    <row r="10979" ht="15.75" spans="1:1">
      <c r="A10979" s="3" t="s">
        <v>44358</v>
      </c>
    </row>
    <row r="10980" ht="15.75" spans="1:1">
      <c r="A10980" s="3" t="s">
        <v>44362</v>
      </c>
    </row>
    <row r="10981" ht="15.75" spans="1:1">
      <c r="A10981" s="3" t="s">
        <v>44366</v>
      </c>
    </row>
    <row r="10982" ht="15.75" spans="1:1">
      <c r="A10982" s="3" t="s">
        <v>44370</v>
      </c>
    </row>
    <row r="10983" ht="15.75" spans="1:1">
      <c r="A10983" s="3" t="s">
        <v>44374</v>
      </c>
    </row>
    <row r="10984" ht="15.75" spans="1:1">
      <c r="A10984" s="3" t="s">
        <v>44378</v>
      </c>
    </row>
    <row r="10985" ht="15.75" spans="1:1">
      <c r="A10985" s="3" t="s">
        <v>44382</v>
      </c>
    </row>
    <row r="10986" ht="15.75" spans="1:1">
      <c r="A10986" s="3" t="s">
        <v>44386</v>
      </c>
    </row>
    <row r="10987" ht="15.75" spans="1:1">
      <c r="A10987" s="3" t="s">
        <v>44390</v>
      </c>
    </row>
    <row r="10988" ht="15.75" spans="1:1">
      <c r="A10988" s="3" t="s">
        <v>44394</v>
      </c>
    </row>
    <row r="10989" ht="15.75" spans="1:1">
      <c r="A10989" s="3" t="s">
        <v>44398</v>
      </c>
    </row>
    <row r="10990" ht="15.75" spans="1:1">
      <c r="A10990" s="3" t="s">
        <v>44402</v>
      </c>
    </row>
    <row r="10991" ht="15.75" spans="1:1">
      <c r="A10991" s="3" t="s">
        <v>44406</v>
      </c>
    </row>
    <row r="10992" ht="15.75" spans="1:1">
      <c r="A10992" s="3" t="s">
        <v>44410</v>
      </c>
    </row>
    <row r="10993" ht="15.75" spans="1:1">
      <c r="A10993" s="3" t="s">
        <v>44414</v>
      </c>
    </row>
    <row r="10994" ht="15.75" spans="1:1">
      <c r="A10994" s="3" t="s">
        <v>44418</v>
      </c>
    </row>
    <row r="10995" ht="15.75" spans="1:1">
      <c r="A10995" s="3" t="s">
        <v>44421</v>
      </c>
    </row>
    <row r="10996" ht="15.75" spans="1:1">
      <c r="A10996" s="3" t="s">
        <v>44425</v>
      </c>
    </row>
    <row r="10997" ht="15.75" spans="1:1">
      <c r="A10997" s="3" t="s">
        <v>44429</v>
      </c>
    </row>
    <row r="10998" ht="15.75" spans="1:1">
      <c r="A10998" s="3" t="s">
        <v>44433</v>
      </c>
    </row>
    <row r="10999" ht="15.75" spans="1:1">
      <c r="A10999" s="3" t="s">
        <v>44437</v>
      </c>
    </row>
    <row r="11000" ht="15.75" spans="1:1">
      <c r="A11000" s="3" t="s">
        <v>44441</v>
      </c>
    </row>
    <row r="11001" ht="15.75" spans="1:1">
      <c r="A11001" s="3" t="s">
        <v>44445</v>
      </c>
    </row>
    <row r="11002" ht="15.75" spans="1:1">
      <c r="A11002" s="3" t="s">
        <v>44449</v>
      </c>
    </row>
    <row r="11003" ht="15.75" spans="1:1">
      <c r="A11003" s="3" t="s">
        <v>44453</v>
      </c>
    </row>
    <row r="11004" ht="15.75" spans="1:1">
      <c r="A11004" s="3" t="s">
        <v>44457</v>
      </c>
    </row>
    <row r="11005" ht="15.75" spans="1:1">
      <c r="A11005" s="3" t="s">
        <v>44461</v>
      </c>
    </row>
    <row r="11006" ht="15.75" spans="1:1">
      <c r="A11006" s="3" t="s">
        <v>44465</v>
      </c>
    </row>
    <row r="11007" ht="15.75" spans="1:1">
      <c r="A11007" s="3" t="s">
        <v>44469</v>
      </c>
    </row>
    <row r="11008" ht="15.75" spans="1:1">
      <c r="A11008" s="3" t="s">
        <v>44473</v>
      </c>
    </row>
    <row r="11009" ht="15.75" spans="1:1">
      <c r="A11009" s="3" t="s">
        <v>44477</v>
      </c>
    </row>
    <row r="11010" ht="15.75" spans="1:1">
      <c r="A11010" s="3" t="s">
        <v>44481</v>
      </c>
    </row>
    <row r="11011" ht="15.75" spans="1:1">
      <c r="A11011" s="3" t="s">
        <v>44485</v>
      </c>
    </row>
    <row r="11012" ht="15.75" spans="1:1">
      <c r="A11012" s="3" t="s">
        <v>44489</v>
      </c>
    </row>
    <row r="11013" ht="15.75" spans="1:1">
      <c r="A11013" s="3" t="s">
        <v>44493</v>
      </c>
    </row>
    <row r="11014" ht="15.75" spans="1:1">
      <c r="A11014" s="3" t="s">
        <v>44497</v>
      </c>
    </row>
    <row r="11015" ht="15.75" spans="1:1">
      <c r="A11015" s="3" t="s">
        <v>44501</v>
      </c>
    </row>
    <row r="11016" ht="15.75" spans="1:1">
      <c r="A11016" s="3" t="s">
        <v>44505</v>
      </c>
    </row>
    <row r="11017" ht="15.75" spans="1:1">
      <c r="A11017" s="3" t="s">
        <v>44509</v>
      </c>
    </row>
    <row r="11018" ht="15.75" spans="1:1">
      <c r="A11018" s="3" t="s">
        <v>44513</v>
      </c>
    </row>
    <row r="11019" ht="15.75" spans="1:1">
      <c r="A11019" s="3" t="s">
        <v>44517</v>
      </c>
    </row>
    <row r="11020" ht="15.75" spans="1:1">
      <c r="A11020" s="3" t="s">
        <v>44521</v>
      </c>
    </row>
    <row r="11021" ht="15.75" spans="1:1">
      <c r="A11021" s="3" t="s">
        <v>44525</v>
      </c>
    </row>
    <row r="11022" ht="15.75" spans="1:1">
      <c r="A11022" s="3" t="s">
        <v>44529</v>
      </c>
    </row>
    <row r="11023" ht="15.75" spans="1:1">
      <c r="A11023" s="3" t="s">
        <v>44533</v>
      </c>
    </row>
    <row r="11024" ht="15.75" spans="1:1">
      <c r="A11024" s="3" t="s">
        <v>44537</v>
      </c>
    </row>
    <row r="11025" ht="15.75" spans="1:1">
      <c r="A11025" s="3" t="s">
        <v>44541</v>
      </c>
    </row>
    <row r="11026" ht="15.75" spans="1:1">
      <c r="A11026" s="3" t="s">
        <v>44545</v>
      </c>
    </row>
    <row r="11027" ht="15.75" spans="1:1">
      <c r="A11027" s="3" t="s">
        <v>44549</v>
      </c>
    </row>
    <row r="11028" ht="15.75" spans="1:1">
      <c r="A11028" s="3" t="s">
        <v>44553</v>
      </c>
    </row>
    <row r="11029" ht="15.75" spans="1:1">
      <c r="A11029" s="3" t="s">
        <v>44557</v>
      </c>
    </row>
    <row r="11030" ht="15.75" spans="1:1">
      <c r="A11030" s="3" t="s">
        <v>44561</v>
      </c>
    </row>
    <row r="11031" ht="15.75" spans="1:1">
      <c r="A11031" s="3" t="s">
        <v>44565</v>
      </c>
    </row>
    <row r="11032" ht="15.75" spans="1:1">
      <c r="A11032" s="3" t="s">
        <v>44569</v>
      </c>
    </row>
    <row r="11033" ht="15.75" spans="1:1">
      <c r="A11033" s="3" t="s">
        <v>44573</v>
      </c>
    </row>
    <row r="11034" ht="15.75" spans="1:1">
      <c r="A11034" s="3" t="s">
        <v>44577</v>
      </c>
    </row>
    <row r="11035" ht="15.75" spans="1:1">
      <c r="A11035" s="3" t="s">
        <v>44581</v>
      </c>
    </row>
    <row r="11036" ht="15.75" spans="1:1">
      <c r="A11036" s="3" t="s">
        <v>44585</v>
      </c>
    </row>
    <row r="11037" ht="15.75" spans="1:1">
      <c r="A11037" s="3" t="s">
        <v>44589</v>
      </c>
    </row>
    <row r="11038" ht="15.75" spans="1:1">
      <c r="A11038" s="3" t="s">
        <v>44593</v>
      </c>
    </row>
    <row r="11039" ht="15.75" spans="1:1">
      <c r="A11039" s="3" t="s">
        <v>44597</v>
      </c>
    </row>
    <row r="11040" ht="15.75" spans="1:1">
      <c r="A11040" s="3" t="s">
        <v>44601</v>
      </c>
    </row>
    <row r="11041" ht="15.75" spans="1:1">
      <c r="A11041" s="3" t="s">
        <v>44605</v>
      </c>
    </row>
    <row r="11042" ht="15.75" spans="1:1">
      <c r="A11042" s="3" t="s">
        <v>44609</v>
      </c>
    </row>
    <row r="11043" ht="15.75" spans="1:1">
      <c r="A11043" s="3" t="s">
        <v>44613</v>
      </c>
    </row>
    <row r="11044" ht="15.75" spans="1:1">
      <c r="A11044" s="3" t="s">
        <v>44617</v>
      </c>
    </row>
    <row r="11045" ht="15.75" spans="1:1">
      <c r="A11045" s="3" t="s">
        <v>44621</v>
      </c>
    </row>
    <row r="11046" ht="15.75" spans="1:1">
      <c r="A11046" s="3" t="s">
        <v>44625</v>
      </c>
    </row>
    <row r="11047" ht="15.75" spans="1:1">
      <c r="A11047" s="3" t="s">
        <v>44629</v>
      </c>
    </row>
    <row r="11048" ht="15.75" spans="1:1">
      <c r="A11048" s="3" t="s">
        <v>44633</v>
      </c>
    </row>
    <row r="11049" ht="15.75" spans="1:1">
      <c r="A11049" s="3" t="s">
        <v>44637</v>
      </c>
    </row>
    <row r="11050" ht="15.75" spans="1:1">
      <c r="A11050" s="3" t="s">
        <v>44641</v>
      </c>
    </row>
    <row r="11051" ht="15.75" spans="1:1">
      <c r="A11051" s="3" t="s">
        <v>44645</v>
      </c>
    </row>
    <row r="11052" ht="15.75" spans="1:1">
      <c r="A11052" s="3" t="s">
        <v>44649</v>
      </c>
    </row>
    <row r="11053" ht="15.75" spans="1:1">
      <c r="A11053" s="3" t="s">
        <v>44653</v>
      </c>
    </row>
    <row r="11054" ht="15.75" spans="1:1">
      <c r="A11054" s="3" t="s">
        <v>44657</v>
      </c>
    </row>
    <row r="11055" ht="15.75" spans="1:1">
      <c r="A11055" s="3" t="s">
        <v>44661</v>
      </c>
    </row>
    <row r="11056" ht="15.75" spans="1:1">
      <c r="A11056" s="3" t="s">
        <v>44665</v>
      </c>
    </row>
    <row r="11057" ht="15.75" spans="1:1">
      <c r="A11057" s="3" t="s">
        <v>44669</v>
      </c>
    </row>
    <row r="11058" ht="15.75" spans="1:1">
      <c r="A11058" s="3" t="s">
        <v>44673</v>
      </c>
    </row>
    <row r="11059" ht="15.75" spans="1:1">
      <c r="A11059" s="3" t="s">
        <v>44677</v>
      </c>
    </row>
    <row r="11060" ht="15.75" spans="1:1">
      <c r="A11060" s="3" t="s">
        <v>44681</v>
      </c>
    </row>
    <row r="11061" ht="15.75" spans="1:1">
      <c r="A11061" s="3" t="s">
        <v>1001</v>
      </c>
    </row>
    <row r="11062" ht="15.75" spans="1:1">
      <c r="A11062" s="3" t="s">
        <v>44685</v>
      </c>
    </row>
    <row r="11063" ht="15.75" spans="1:1">
      <c r="A11063" s="3" t="s">
        <v>44689</v>
      </c>
    </row>
    <row r="11064" ht="15.75" spans="1:1">
      <c r="A11064" s="3" t="s">
        <v>44693</v>
      </c>
    </row>
    <row r="11065" ht="15.75" spans="1:1">
      <c r="A11065" s="3" t="s">
        <v>44697</v>
      </c>
    </row>
    <row r="11066" ht="15.75" spans="1:1">
      <c r="A11066" s="3" t="s">
        <v>44701</v>
      </c>
    </row>
    <row r="11067" ht="15.75" spans="1:1">
      <c r="A11067" s="3" t="s">
        <v>44705</v>
      </c>
    </row>
    <row r="11068" ht="15.75" spans="1:1">
      <c r="A11068" s="3" t="s">
        <v>44709</v>
      </c>
    </row>
    <row r="11069" ht="15.75" spans="1:1">
      <c r="A11069" s="3" t="s">
        <v>44713</v>
      </c>
    </row>
    <row r="11070" ht="15.75" spans="1:1">
      <c r="A11070" s="3" t="s">
        <v>44717</v>
      </c>
    </row>
    <row r="11071" ht="15.75" spans="1:1">
      <c r="A11071" s="3" t="s">
        <v>44721</v>
      </c>
    </row>
    <row r="11072" ht="15.75" spans="1:1">
      <c r="A11072" s="3" t="s">
        <v>44725</v>
      </c>
    </row>
    <row r="11073" ht="15.75" spans="1:1">
      <c r="A11073" s="3" t="s">
        <v>44729</v>
      </c>
    </row>
    <row r="11074" ht="15.75" spans="1:1">
      <c r="A11074" s="3" t="s">
        <v>44733</v>
      </c>
    </row>
    <row r="11075" ht="15.75" spans="1:1">
      <c r="A11075" s="3" t="s">
        <v>44737</v>
      </c>
    </row>
    <row r="11076" ht="15.75" spans="1:1">
      <c r="A11076" s="3" t="s">
        <v>44741</v>
      </c>
    </row>
    <row r="11077" ht="15.75" spans="1:1">
      <c r="A11077" s="3" t="s">
        <v>44745</v>
      </c>
    </row>
    <row r="11078" ht="15.75" spans="1:1">
      <c r="A11078" s="3" t="s">
        <v>44749</v>
      </c>
    </row>
    <row r="11079" ht="15.75" spans="1:1">
      <c r="A11079" s="3" t="s">
        <v>44753</v>
      </c>
    </row>
    <row r="11080" ht="15.75" spans="1:1">
      <c r="A11080" s="3" t="s">
        <v>44757</v>
      </c>
    </row>
    <row r="11081" ht="15.75" spans="1:1">
      <c r="A11081" s="3" t="s">
        <v>44761</v>
      </c>
    </row>
    <row r="11082" ht="15.75" spans="1:1">
      <c r="A11082" s="3" t="s">
        <v>44765</v>
      </c>
    </row>
    <row r="11083" ht="15.75" spans="1:1">
      <c r="A11083" s="3" t="s">
        <v>44769</v>
      </c>
    </row>
    <row r="11084" ht="15.75" spans="1:1">
      <c r="A11084" s="3" t="s">
        <v>44773</v>
      </c>
    </row>
    <row r="11085" ht="15.75" spans="1:1">
      <c r="A11085" s="3" t="s">
        <v>44777</v>
      </c>
    </row>
    <row r="11086" ht="15.75" spans="1:1">
      <c r="A11086" s="3" t="s">
        <v>44781</v>
      </c>
    </row>
    <row r="11087" ht="15.75" spans="1:1">
      <c r="A11087" s="3" t="s">
        <v>44785</v>
      </c>
    </row>
    <row r="11088" ht="15.75" spans="1:1">
      <c r="A11088" s="3" t="s">
        <v>44789</v>
      </c>
    </row>
    <row r="11089" ht="15.75" spans="1:1">
      <c r="A11089" s="3" t="s">
        <v>44793</v>
      </c>
    </row>
    <row r="11090" ht="15.75" spans="1:1">
      <c r="A11090" s="3" t="s">
        <v>44797</v>
      </c>
    </row>
    <row r="11091" ht="15.75" spans="1:1">
      <c r="A11091" s="3" t="s">
        <v>44801</v>
      </c>
    </row>
    <row r="11092" ht="15.75" spans="1:1">
      <c r="A11092" s="3" t="s">
        <v>44805</v>
      </c>
    </row>
    <row r="11093" ht="15.75" spans="1:1">
      <c r="A11093" s="3" t="s">
        <v>44809</v>
      </c>
    </row>
    <row r="11094" ht="15.75" spans="1:1">
      <c r="A11094" s="3" t="s">
        <v>44813</v>
      </c>
    </row>
    <row r="11095" ht="15.75" spans="1:1">
      <c r="A11095" s="3" t="s">
        <v>44817</v>
      </c>
    </row>
    <row r="11096" ht="15.75" spans="1:1">
      <c r="A11096" s="3" t="s">
        <v>44821</v>
      </c>
    </row>
    <row r="11097" ht="15.75" spans="1:1">
      <c r="A11097" s="3" t="s">
        <v>44825</v>
      </c>
    </row>
    <row r="11098" ht="15.75" spans="1:1">
      <c r="A11098" s="3" t="s">
        <v>44829</v>
      </c>
    </row>
    <row r="11099" ht="15.75" spans="1:1">
      <c r="A11099" s="3" t="s">
        <v>44833</v>
      </c>
    </row>
    <row r="11100" ht="15.75" spans="1:1">
      <c r="A11100" s="3" t="s">
        <v>44837</v>
      </c>
    </row>
    <row r="11101" ht="15.75" spans="1:1">
      <c r="A11101" s="3" t="s">
        <v>44841</v>
      </c>
    </row>
    <row r="11102" ht="15.75" spans="1:1">
      <c r="A11102" s="3" t="s">
        <v>44845</v>
      </c>
    </row>
    <row r="11103" ht="15.75" spans="1:1">
      <c r="A11103" s="3" t="s">
        <v>44849</v>
      </c>
    </row>
    <row r="11104" ht="15.75" spans="1:1">
      <c r="A11104" s="3" t="s">
        <v>44853</v>
      </c>
    </row>
    <row r="11105" ht="15.75" spans="1:1">
      <c r="A11105" s="3" t="s">
        <v>44857</v>
      </c>
    </row>
    <row r="11106" ht="15.75" spans="1:1">
      <c r="A11106" s="3" t="s">
        <v>44861</v>
      </c>
    </row>
    <row r="11107" ht="15.75" spans="1:1">
      <c r="A11107" s="3" t="s">
        <v>44865</v>
      </c>
    </row>
    <row r="11108" ht="15.75" spans="1:1">
      <c r="A11108" s="3" t="s">
        <v>44869</v>
      </c>
    </row>
    <row r="11109" ht="15.75" spans="1:1">
      <c r="A11109" s="3" t="s">
        <v>44873</v>
      </c>
    </row>
    <row r="11110" ht="15.75" spans="1:1">
      <c r="A11110" s="3" t="s">
        <v>44877</v>
      </c>
    </row>
    <row r="11111" ht="15.75" spans="1:1">
      <c r="A11111" s="3" t="s">
        <v>44881</v>
      </c>
    </row>
    <row r="11112" ht="15.75" spans="1:1">
      <c r="A11112" s="3" t="s">
        <v>44885</v>
      </c>
    </row>
    <row r="11113" ht="15.75" spans="1:1">
      <c r="A11113" s="3" t="s">
        <v>44889</v>
      </c>
    </row>
    <row r="11114" ht="15.75" spans="1:1">
      <c r="A11114" s="3" t="s">
        <v>44893</v>
      </c>
    </row>
    <row r="11115" ht="15.75" spans="1:1">
      <c r="A11115" s="3" t="s">
        <v>44897</v>
      </c>
    </row>
    <row r="11116" ht="15.75" spans="1:1">
      <c r="A11116" s="3" t="s">
        <v>44901</v>
      </c>
    </row>
    <row r="11117" ht="15.75" spans="1:1">
      <c r="A11117" s="3" t="s">
        <v>44905</v>
      </c>
    </row>
    <row r="11118" ht="15.75" spans="1:1">
      <c r="A11118" s="3" t="s">
        <v>44909</v>
      </c>
    </row>
    <row r="11119" ht="15.75" spans="1:1">
      <c r="A11119" s="3" t="s">
        <v>44913</v>
      </c>
    </row>
    <row r="11120" ht="15.75" spans="1:1">
      <c r="A11120" s="3" t="s">
        <v>44917</v>
      </c>
    </row>
    <row r="11121" ht="15.75" spans="1:1">
      <c r="A11121" s="3" t="s">
        <v>44921</v>
      </c>
    </row>
    <row r="11122" ht="15.75" spans="1:1">
      <c r="A11122" s="3" t="s">
        <v>44925</v>
      </c>
    </row>
    <row r="11123" ht="15.75" spans="1:1">
      <c r="A11123" s="3" t="s">
        <v>44929</v>
      </c>
    </row>
    <row r="11124" ht="15.75" spans="1:1">
      <c r="A11124" s="3" t="s">
        <v>44933</v>
      </c>
    </row>
    <row r="11125" ht="15.75" spans="1:1">
      <c r="A11125" s="3" t="s">
        <v>44937</v>
      </c>
    </row>
    <row r="11126" ht="15.75" spans="1:1">
      <c r="A11126" s="3" t="s">
        <v>44941</v>
      </c>
    </row>
    <row r="11127" ht="15.75" spans="1:1">
      <c r="A11127" s="3" t="s">
        <v>44945</v>
      </c>
    </row>
    <row r="11128" ht="15.75" spans="1:1">
      <c r="A11128" s="3" t="s">
        <v>44949</v>
      </c>
    </row>
    <row r="11129" ht="15.75" spans="1:1">
      <c r="A11129" s="3" t="s">
        <v>44953</v>
      </c>
    </row>
    <row r="11130" ht="15.75" spans="1:1">
      <c r="A11130" s="3" t="s">
        <v>44956</v>
      </c>
    </row>
    <row r="11131" ht="15.75" spans="1:1">
      <c r="A11131" s="3" t="s">
        <v>44960</v>
      </c>
    </row>
    <row r="11132" ht="15.75" spans="1:1">
      <c r="A11132" s="3" t="s">
        <v>44964</v>
      </c>
    </row>
    <row r="11133" ht="15.75" spans="1:1">
      <c r="A11133" s="3" t="s">
        <v>44968</v>
      </c>
    </row>
    <row r="11134" ht="15.75" spans="1:1">
      <c r="A11134" s="3" t="s">
        <v>44972</v>
      </c>
    </row>
    <row r="11135" ht="15.75" spans="1:1">
      <c r="A11135" s="3" t="s">
        <v>44976</v>
      </c>
    </row>
    <row r="11136" ht="15.75" spans="1:1">
      <c r="A11136" s="3" t="s">
        <v>44980</v>
      </c>
    </row>
    <row r="11137" ht="15.75" spans="1:1">
      <c r="A11137" s="3" t="s">
        <v>829</v>
      </c>
    </row>
    <row r="11138" ht="15.75" spans="1:1">
      <c r="A11138" s="3" t="s">
        <v>44984</v>
      </c>
    </row>
    <row r="11139" ht="15.75" spans="1:1">
      <c r="A11139" s="3" t="s">
        <v>44988</v>
      </c>
    </row>
    <row r="11140" ht="15.75" spans="1:1">
      <c r="A11140" s="3" t="s">
        <v>44992</v>
      </c>
    </row>
    <row r="11141" ht="15.75" spans="1:1">
      <c r="A11141" s="3" t="s">
        <v>44996</v>
      </c>
    </row>
    <row r="11142" ht="15.75" spans="1:1">
      <c r="A11142" s="3" t="s">
        <v>45000</v>
      </c>
    </row>
    <row r="11143" ht="15.75" spans="1:1">
      <c r="A11143" s="3" t="s">
        <v>45004</v>
      </c>
    </row>
    <row r="11144" ht="15.75" spans="1:1">
      <c r="A11144" s="3" t="s">
        <v>45008</v>
      </c>
    </row>
    <row r="11145" ht="15.75" spans="1:1">
      <c r="A11145" s="3" t="s">
        <v>45012</v>
      </c>
    </row>
    <row r="11146" ht="15.75" spans="1:1">
      <c r="A11146" s="3" t="s">
        <v>45016</v>
      </c>
    </row>
    <row r="11147" ht="15.75" spans="1:1">
      <c r="A11147" s="3" t="s">
        <v>45020</v>
      </c>
    </row>
    <row r="11148" ht="15.75" spans="1:1">
      <c r="A11148" s="3" t="s">
        <v>45024</v>
      </c>
    </row>
    <row r="11149" ht="15.75" spans="1:1">
      <c r="A11149" s="3" t="s">
        <v>45028</v>
      </c>
    </row>
    <row r="11150" ht="15.75" spans="1:1">
      <c r="A11150" s="3" t="s">
        <v>45032</v>
      </c>
    </row>
    <row r="11151" ht="15.75" spans="1:1">
      <c r="A11151" s="3" t="s">
        <v>45036</v>
      </c>
    </row>
    <row r="11152" ht="15.75" spans="1:1">
      <c r="A11152" s="3" t="s">
        <v>45040</v>
      </c>
    </row>
    <row r="11153" ht="15.75" spans="1:1">
      <c r="A11153" s="3" t="s">
        <v>45044</v>
      </c>
    </row>
    <row r="11154" ht="15.75" spans="1:1">
      <c r="A11154" s="3" t="s">
        <v>45048</v>
      </c>
    </row>
    <row r="11155" ht="15.75" spans="1:1">
      <c r="A11155" s="3" t="s">
        <v>45052</v>
      </c>
    </row>
    <row r="11156" ht="15.75" spans="1:1">
      <c r="A11156" s="3" t="s">
        <v>45056</v>
      </c>
    </row>
    <row r="11157" ht="15.75" spans="1:1">
      <c r="A11157" s="3" t="s">
        <v>45060</v>
      </c>
    </row>
    <row r="11158" ht="15.75" spans="1:1">
      <c r="A11158" s="3" t="s">
        <v>45064</v>
      </c>
    </row>
    <row r="11159" ht="15.75" spans="1:1">
      <c r="A11159" s="3" t="s">
        <v>45068</v>
      </c>
    </row>
    <row r="11160" ht="15.75" spans="1:1">
      <c r="A11160" s="3" t="s">
        <v>45072</v>
      </c>
    </row>
    <row r="11161" ht="15.75" spans="1:1">
      <c r="A11161" s="3" t="s">
        <v>45076</v>
      </c>
    </row>
    <row r="11162" ht="15.75" spans="1:1">
      <c r="A11162" s="3" t="s">
        <v>45080</v>
      </c>
    </row>
    <row r="11163" ht="15.75" spans="1:1">
      <c r="A11163" s="3" t="s">
        <v>45084</v>
      </c>
    </row>
    <row r="11164" ht="15.75" spans="1:1">
      <c r="A11164" s="3" t="s">
        <v>45088</v>
      </c>
    </row>
    <row r="11165" ht="15.75" spans="1:1">
      <c r="A11165" s="3" t="s">
        <v>45092</v>
      </c>
    </row>
    <row r="11166" ht="15.75" spans="1:1">
      <c r="A11166" s="3" t="s">
        <v>45096</v>
      </c>
    </row>
    <row r="11167" ht="15.75" spans="1:1">
      <c r="A11167" s="3" t="s">
        <v>45100</v>
      </c>
    </row>
    <row r="11168" ht="15.75" spans="1:1">
      <c r="A11168" s="3" t="s">
        <v>45104</v>
      </c>
    </row>
    <row r="11169" ht="15.75" spans="1:1">
      <c r="A11169" s="3" t="s">
        <v>45108</v>
      </c>
    </row>
    <row r="11170" ht="15.75" spans="1:1">
      <c r="A11170" s="3" t="s">
        <v>45112</v>
      </c>
    </row>
    <row r="11171" ht="15.75" spans="1:1">
      <c r="A11171" s="3" t="s">
        <v>45116</v>
      </c>
    </row>
    <row r="11172" ht="15.75" spans="1:1">
      <c r="A11172" s="3" t="s">
        <v>45120</v>
      </c>
    </row>
    <row r="11173" ht="15.75" spans="1:1">
      <c r="A11173" s="3" t="s">
        <v>45124</v>
      </c>
    </row>
    <row r="11174" ht="15.75" spans="1:1">
      <c r="A11174" s="3" t="s">
        <v>45128</v>
      </c>
    </row>
    <row r="11175" ht="15.75" spans="1:1">
      <c r="A11175" s="3" t="s">
        <v>45132</v>
      </c>
    </row>
    <row r="11176" ht="15.75" spans="1:1">
      <c r="A11176" s="3" t="s">
        <v>45136</v>
      </c>
    </row>
    <row r="11177" ht="15.75" spans="1:1">
      <c r="A11177" s="3" t="s">
        <v>45140</v>
      </c>
    </row>
    <row r="11178" ht="15.75" spans="1:1">
      <c r="A11178" s="3" t="s">
        <v>45144</v>
      </c>
    </row>
    <row r="11179" ht="15.75" spans="1:1">
      <c r="A11179" s="3" t="s">
        <v>45148</v>
      </c>
    </row>
    <row r="11180" ht="15.75" spans="1:1">
      <c r="A11180" s="3" t="s">
        <v>45152</v>
      </c>
    </row>
    <row r="11181" ht="15.75" spans="1:1">
      <c r="A11181" s="3" t="s">
        <v>45156</v>
      </c>
    </row>
    <row r="11182" ht="15.75" spans="1:1">
      <c r="A11182" s="3" t="s">
        <v>45160</v>
      </c>
    </row>
    <row r="11183" ht="15.75" spans="1:1">
      <c r="A11183" s="3" t="s">
        <v>45164</v>
      </c>
    </row>
    <row r="11184" ht="15.75" spans="1:1">
      <c r="A11184" s="3" t="s">
        <v>45168</v>
      </c>
    </row>
    <row r="11185" ht="15.75" spans="1:1">
      <c r="A11185" s="3" t="s">
        <v>45172</v>
      </c>
    </row>
    <row r="11186" ht="15.75" spans="1:1">
      <c r="A11186" s="3" t="s">
        <v>45176</v>
      </c>
    </row>
    <row r="11187" ht="15.75" spans="1:1">
      <c r="A11187" s="3" t="s">
        <v>45180</v>
      </c>
    </row>
    <row r="11188" ht="15.75" spans="1:1">
      <c r="A11188" s="3" t="s">
        <v>45184</v>
      </c>
    </row>
    <row r="11189" ht="15.75" spans="1:1">
      <c r="A11189" s="3" t="s">
        <v>45188</v>
      </c>
    </row>
    <row r="11190" ht="15.75" spans="1:1">
      <c r="A11190" s="3" t="s">
        <v>45192</v>
      </c>
    </row>
    <row r="11191" ht="15.75" spans="1:1">
      <c r="A11191" s="3" t="s">
        <v>45196</v>
      </c>
    </row>
    <row r="11192" ht="15.75" spans="1:1">
      <c r="A11192" s="3" t="s">
        <v>45200</v>
      </c>
    </row>
    <row r="11193" ht="15.75" spans="1:1">
      <c r="A11193" s="3" t="s">
        <v>45204</v>
      </c>
    </row>
    <row r="11194" ht="15.75" spans="1:1">
      <c r="A11194" s="3" t="s">
        <v>45208</v>
      </c>
    </row>
    <row r="11195" ht="15.75" spans="1:1">
      <c r="A11195" s="3" t="s">
        <v>45212</v>
      </c>
    </row>
    <row r="11196" ht="15.75" spans="1:1">
      <c r="A11196" s="3" t="s">
        <v>45216</v>
      </c>
    </row>
    <row r="11197" ht="15.75" spans="1:1">
      <c r="A11197" s="3" t="s">
        <v>45220</v>
      </c>
    </row>
    <row r="11198" ht="15.75" spans="1:1">
      <c r="A11198" s="3" t="s">
        <v>45224</v>
      </c>
    </row>
    <row r="11199" ht="15.75" spans="1:1">
      <c r="A11199" s="3" t="s">
        <v>45228</v>
      </c>
    </row>
    <row r="11200" ht="15.75" spans="1:1">
      <c r="A11200" s="3" t="s">
        <v>45232</v>
      </c>
    </row>
    <row r="11201" ht="15.75" spans="1:1">
      <c r="A11201" s="3" t="s">
        <v>45236</v>
      </c>
    </row>
    <row r="11202" ht="15.75" spans="1:1">
      <c r="A11202" s="3" t="s">
        <v>45240</v>
      </c>
    </row>
    <row r="11203" ht="15.75" spans="1:1">
      <c r="A11203" s="3" t="s">
        <v>45244</v>
      </c>
    </row>
    <row r="11204" ht="15.75" spans="1:1">
      <c r="A11204" s="3" t="s">
        <v>45248</v>
      </c>
    </row>
    <row r="11205" ht="15.75" spans="1:1">
      <c r="A11205" s="3" t="s">
        <v>45252</v>
      </c>
    </row>
    <row r="11206" ht="15.75" spans="1:1">
      <c r="A11206" s="3" t="s">
        <v>45256</v>
      </c>
    </row>
    <row r="11207" ht="15.75" spans="1:1">
      <c r="A11207" s="3" t="s">
        <v>45260</v>
      </c>
    </row>
    <row r="11208" ht="15.75" spans="1:1">
      <c r="A11208" s="3" t="s">
        <v>45264</v>
      </c>
    </row>
    <row r="11209" ht="15.75" spans="1:1">
      <c r="A11209" s="3" t="s">
        <v>45268</v>
      </c>
    </row>
    <row r="11210" ht="15.75" spans="1:1">
      <c r="A11210" s="3" t="s">
        <v>45272</v>
      </c>
    </row>
    <row r="11211" ht="15.75" spans="1:1">
      <c r="A11211" s="3" t="s">
        <v>45276</v>
      </c>
    </row>
    <row r="11212" ht="15.75" spans="1:1">
      <c r="A11212" s="3" t="s">
        <v>45280</v>
      </c>
    </row>
    <row r="11213" ht="15.75" spans="1:1">
      <c r="A11213" s="3" t="s">
        <v>45284</v>
      </c>
    </row>
    <row r="11214" ht="15.75" spans="1:1">
      <c r="A11214" s="3" t="s">
        <v>45288</v>
      </c>
    </row>
    <row r="11215" ht="15.75" spans="1:1">
      <c r="A11215" s="3" t="s">
        <v>45292</v>
      </c>
    </row>
    <row r="11216" ht="15.75" spans="1:1">
      <c r="A11216" s="3" t="s">
        <v>45296</v>
      </c>
    </row>
    <row r="11217" ht="15.75" spans="1:1">
      <c r="A11217" s="3" t="s">
        <v>45300</v>
      </c>
    </row>
    <row r="11218" ht="15.75" spans="1:1">
      <c r="A11218" s="3" t="s">
        <v>45304</v>
      </c>
    </row>
    <row r="11219" ht="15.75" spans="1:1">
      <c r="A11219" s="3" t="s">
        <v>45308</v>
      </c>
    </row>
    <row r="11220" ht="15.75" spans="1:1">
      <c r="A11220" s="3" t="s">
        <v>45312</v>
      </c>
    </row>
    <row r="11221" ht="15.75" spans="1:1">
      <c r="A11221" s="3" t="s">
        <v>45316</v>
      </c>
    </row>
    <row r="11222" ht="15.75" spans="1:1">
      <c r="A11222" s="3" t="s">
        <v>45320</v>
      </c>
    </row>
    <row r="11223" ht="15.75" spans="1:1">
      <c r="A11223" s="3" t="s">
        <v>45324</v>
      </c>
    </row>
    <row r="11224" ht="15.75" spans="1:1">
      <c r="A11224" s="3" t="s">
        <v>45328</v>
      </c>
    </row>
    <row r="11225" ht="15.75" spans="1:1">
      <c r="A11225" s="3" t="s">
        <v>45332</v>
      </c>
    </row>
    <row r="11226" ht="15.75" spans="1:1">
      <c r="A11226" s="3" t="s">
        <v>45336</v>
      </c>
    </row>
    <row r="11227" ht="15.75" spans="1:1">
      <c r="A11227" s="3" t="s">
        <v>45340</v>
      </c>
    </row>
    <row r="11228" ht="15.75" spans="1:1">
      <c r="A11228" s="3" t="s">
        <v>45344</v>
      </c>
    </row>
    <row r="11229" ht="15.75" spans="1:1">
      <c r="A11229" s="3" t="s">
        <v>45348</v>
      </c>
    </row>
    <row r="11230" ht="15.75" spans="1:1">
      <c r="A11230" s="3" t="s">
        <v>45352</v>
      </c>
    </row>
    <row r="11231" ht="15.75" spans="1:1">
      <c r="A11231" s="3" t="s">
        <v>45356</v>
      </c>
    </row>
    <row r="11232" ht="15.75" spans="1:1">
      <c r="A11232" s="3" t="s">
        <v>45360</v>
      </c>
    </row>
    <row r="11233" ht="15.75" spans="1:1">
      <c r="A11233" s="3" t="s">
        <v>45364</v>
      </c>
    </row>
    <row r="11234" ht="15.75" spans="1:1">
      <c r="A11234" s="3" t="s">
        <v>45368</v>
      </c>
    </row>
    <row r="11235" ht="15.75" spans="1:1">
      <c r="A11235" s="3" t="s">
        <v>45372</v>
      </c>
    </row>
    <row r="11236" ht="15.75" spans="1:1">
      <c r="A11236" s="3" t="s">
        <v>45376</v>
      </c>
    </row>
    <row r="11237" ht="15.75" spans="1:1">
      <c r="A11237" s="3" t="s">
        <v>45380</v>
      </c>
    </row>
    <row r="11238" ht="15.75" spans="1:1">
      <c r="A11238" s="3" t="s">
        <v>45384</v>
      </c>
    </row>
    <row r="11239" ht="15.75" spans="1:1">
      <c r="A11239" s="3" t="s">
        <v>45388</v>
      </c>
    </row>
    <row r="11240" ht="15.75" spans="1:1">
      <c r="A11240" s="3" t="s">
        <v>45392</v>
      </c>
    </row>
    <row r="11241" ht="15.75" spans="1:1">
      <c r="A11241" s="3" t="s">
        <v>45396</v>
      </c>
    </row>
    <row r="11242" ht="15.75" spans="1:1">
      <c r="A11242" s="3" t="s">
        <v>45400</v>
      </c>
    </row>
    <row r="11243" ht="15.75" spans="1:1">
      <c r="A11243" s="3" t="s">
        <v>45404</v>
      </c>
    </row>
    <row r="11244" ht="15.75" spans="1:1">
      <c r="A11244" s="3" t="s">
        <v>45408</v>
      </c>
    </row>
    <row r="11245" ht="15.75" spans="1:1">
      <c r="A11245" s="3" t="s">
        <v>885</v>
      </c>
    </row>
    <row r="11246" ht="15.75" spans="1:1">
      <c r="A11246" s="3" t="s">
        <v>45412</v>
      </c>
    </row>
    <row r="11247" ht="15.75" spans="1:1">
      <c r="A11247" s="3" t="s">
        <v>45416</v>
      </c>
    </row>
    <row r="11248" ht="15.75" spans="1:1">
      <c r="A11248" s="3" t="s">
        <v>45420</v>
      </c>
    </row>
    <row r="11249" ht="15.75" spans="1:1">
      <c r="A11249" s="3" t="s">
        <v>45424</v>
      </c>
    </row>
    <row r="11250" ht="15.75" spans="1:1">
      <c r="A11250" s="3" t="s">
        <v>45428</v>
      </c>
    </row>
    <row r="11251" ht="15.75" spans="1:1">
      <c r="A11251" s="3" t="s">
        <v>45432</v>
      </c>
    </row>
    <row r="11252" ht="15.75" spans="1:1">
      <c r="A11252" s="3" t="s">
        <v>45436</v>
      </c>
    </row>
    <row r="11253" ht="15.75" spans="1:1">
      <c r="A11253" s="3" t="s">
        <v>45440</v>
      </c>
    </row>
    <row r="11254" ht="15.75" spans="1:1">
      <c r="A11254" s="3" t="s">
        <v>45444</v>
      </c>
    </row>
    <row r="11255" ht="15.75" spans="1:1">
      <c r="A11255" s="3" t="s">
        <v>45448</v>
      </c>
    </row>
    <row r="11256" ht="15.75" spans="1:1">
      <c r="A11256" s="3" t="s">
        <v>45452</v>
      </c>
    </row>
    <row r="11257" ht="15.75" spans="1:1">
      <c r="A11257" s="3" t="s">
        <v>45456</v>
      </c>
    </row>
    <row r="11258" ht="15.75" spans="1:1">
      <c r="A11258" s="3" t="s">
        <v>45460</v>
      </c>
    </row>
    <row r="11259" ht="15.75" spans="1:1">
      <c r="A11259" s="3" t="s">
        <v>45464</v>
      </c>
    </row>
    <row r="11260" ht="15.75" spans="1:1">
      <c r="A11260" s="3" t="s">
        <v>45468</v>
      </c>
    </row>
    <row r="11261" ht="15.75" spans="1:1">
      <c r="A11261" s="3" t="s">
        <v>45472</v>
      </c>
    </row>
    <row r="11262" ht="15.75" spans="1:1">
      <c r="A11262" s="3" t="s">
        <v>45476</v>
      </c>
    </row>
    <row r="11263" ht="15.75" spans="1:1">
      <c r="A11263" s="3" t="s">
        <v>45480</v>
      </c>
    </row>
    <row r="11264" ht="15.75" spans="1:1">
      <c r="A11264" s="3" t="s">
        <v>45484</v>
      </c>
    </row>
    <row r="11265" ht="15.75" spans="1:1">
      <c r="A11265" s="3" t="s">
        <v>45488</v>
      </c>
    </row>
    <row r="11266" ht="15.75" spans="1:1">
      <c r="A11266" s="3" t="s">
        <v>45492</v>
      </c>
    </row>
    <row r="11267" ht="15.75" spans="1:1">
      <c r="A11267" s="3" t="s">
        <v>45496</v>
      </c>
    </row>
    <row r="11268" ht="15.75" spans="1:1">
      <c r="A11268" s="3" t="s">
        <v>45500</v>
      </c>
    </row>
    <row r="11269" ht="15.75" spans="1:1">
      <c r="A11269" s="3" t="s">
        <v>45504</v>
      </c>
    </row>
    <row r="11270" ht="15.75" spans="1:1">
      <c r="A11270" s="3" t="s">
        <v>45508</v>
      </c>
    </row>
    <row r="11271" ht="15.75" spans="1:1">
      <c r="A11271" s="3" t="s">
        <v>45512</v>
      </c>
    </row>
    <row r="11272" ht="15.75" spans="1:1">
      <c r="A11272" s="3" t="s">
        <v>45516</v>
      </c>
    </row>
    <row r="11273" ht="15.75" spans="1:1">
      <c r="A11273" s="3" t="s">
        <v>45520</v>
      </c>
    </row>
    <row r="11274" ht="15.75" spans="1:1">
      <c r="A11274" s="3" t="s">
        <v>45524</v>
      </c>
    </row>
    <row r="11275" ht="15.75" spans="1:1">
      <c r="A11275" s="3" t="s">
        <v>45528</v>
      </c>
    </row>
    <row r="11276" ht="15.75" spans="1:1">
      <c r="A11276" s="3" t="s">
        <v>45532</v>
      </c>
    </row>
    <row r="11277" ht="15.75" spans="1:1">
      <c r="A11277" s="3" t="s">
        <v>45536</v>
      </c>
    </row>
    <row r="11278" ht="15.75" spans="1:1">
      <c r="A11278" s="3" t="s">
        <v>45540</v>
      </c>
    </row>
    <row r="11279" ht="15.75" spans="1:1">
      <c r="A11279" s="3" t="s">
        <v>45544</v>
      </c>
    </row>
    <row r="11280" ht="15.75" spans="1:1">
      <c r="A11280" s="3" t="s">
        <v>45548</v>
      </c>
    </row>
    <row r="11281" ht="15.75" spans="1:1">
      <c r="A11281" s="3" t="s">
        <v>45552</v>
      </c>
    </row>
    <row r="11282" ht="15.75" spans="1:1">
      <c r="A11282" s="3" t="s">
        <v>45556</v>
      </c>
    </row>
    <row r="11283" ht="15.75" spans="1:1">
      <c r="A11283" s="3" t="s">
        <v>45560</v>
      </c>
    </row>
    <row r="11284" ht="15.75" spans="1:1">
      <c r="A11284" s="3" t="s">
        <v>45564</v>
      </c>
    </row>
    <row r="11285" ht="15.75" spans="1:1">
      <c r="A11285" s="3" t="s">
        <v>45568</v>
      </c>
    </row>
    <row r="11286" ht="15.75" spans="1:1">
      <c r="A11286" s="3" t="s">
        <v>45572</v>
      </c>
    </row>
    <row r="11287" ht="15.75" spans="1:1">
      <c r="A11287" s="3" t="s">
        <v>45576</v>
      </c>
    </row>
    <row r="11288" ht="15.75" spans="1:1">
      <c r="A11288" s="3" t="s">
        <v>45580</v>
      </c>
    </row>
    <row r="11289" ht="15.75" spans="1:1">
      <c r="A11289" s="3" t="s">
        <v>45584</v>
      </c>
    </row>
    <row r="11290" ht="15.75" spans="1:1">
      <c r="A11290" s="3" t="s">
        <v>45588</v>
      </c>
    </row>
    <row r="11291" ht="15.75" spans="1:1">
      <c r="A11291" s="3" t="s">
        <v>45592</v>
      </c>
    </row>
    <row r="11292" ht="15.75" spans="1:1">
      <c r="A11292" s="3" t="s">
        <v>45596</v>
      </c>
    </row>
    <row r="11293" ht="15.75" spans="1:1">
      <c r="A11293" s="3" t="s">
        <v>45600</v>
      </c>
    </row>
    <row r="11294" ht="15.75" spans="1:1">
      <c r="A11294" s="3" t="s">
        <v>45604</v>
      </c>
    </row>
    <row r="11295" ht="15.75" spans="1:1">
      <c r="A11295" s="3" t="s">
        <v>45608</v>
      </c>
    </row>
    <row r="11296" ht="15.75" spans="1:1">
      <c r="A11296" s="3" t="s">
        <v>45612</v>
      </c>
    </row>
    <row r="11297" ht="15.75" spans="1:1">
      <c r="A11297" s="3" t="s">
        <v>45616</v>
      </c>
    </row>
    <row r="11298" ht="15.75" spans="1:1">
      <c r="A11298" s="3" t="s">
        <v>45620</v>
      </c>
    </row>
    <row r="11299" ht="15.75" spans="1:1">
      <c r="A11299" s="3" t="s">
        <v>45624</v>
      </c>
    </row>
    <row r="11300" ht="15.75" spans="1:1">
      <c r="A11300" s="3" t="s">
        <v>45628</v>
      </c>
    </row>
    <row r="11301" ht="15.75" spans="1:1">
      <c r="A11301" s="3" t="s">
        <v>45632</v>
      </c>
    </row>
    <row r="11302" ht="15.75" spans="1:1">
      <c r="A11302" s="3" t="s">
        <v>45636</v>
      </c>
    </row>
    <row r="11303" ht="15.75" spans="1:1">
      <c r="A11303" s="3" t="s">
        <v>45640</v>
      </c>
    </row>
    <row r="11304" ht="15.75" spans="1:1">
      <c r="A11304" s="3" t="s">
        <v>45644</v>
      </c>
    </row>
    <row r="11305" ht="15.75" spans="1:1">
      <c r="A11305" s="3" t="s">
        <v>45648</v>
      </c>
    </row>
    <row r="11306" ht="15.75" spans="1:1">
      <c r="A11306" s="3" t="s">
        <v>45652</v>
      </c>
    </row>
    <row r="11307" ht="15.75" spans="1:1">
      <c r="A11307" s="3" t="s">
        <v>45656</v>
      </c>
    </row>
    <row r="11308" ht="15.75" spans="1:1">
      <c r="A11308" s="3" t="s">
        <v>45660</v>
      </c>
    </row>
    <row r="11309" ht="15.75" spans="1:1">
      <c r="A11309" s="3" t="s">
        <v>45664</v>
      </c>
    </row>
    <row r="11310" ht="15.75" spans="1:1">
      <c r="A11310" s="3" t="s">
        <v>45668</v>
      </c>
    </row>
    <row r="11311" ht="15.75" spans="1:1">
      <c r="A11311" s="3" t="s">
        <v>45672</v>
      </c>
    </row>
    <row r="11312" ht="15.75" spans="1:1">
      <c r="A11312" s="3" t="s">
        <v>45676</v>
      </c>
    </row>
    <row r="11313" ht="15.75" spans="1:1">
      <c r="A11313" s="3" t="s">
        <v>45680</v>
      </c>
    </row>
    <row r="11314" ht="15.75" spans="1:1">
      <c r="A11314" s="3" t="s">
        <v>45684</v>
      </c>
    </row>
    <row r="11315" ht="15.75" spans="1:1">
      <c r="A11315" s="3" t="s">
        <v>45688</v>
      </c>
    </row>
    <row r="11316" ht="15.75" spans="1:1">
      <c r="A11316" s="3" t="s">
        <v>45692</v>
      </c>
    </row>
    <row r="11317" ht="15.75" spans="1:1">
      <c r="A11317" s="3" t="s">
        <v>45696</v>
      </c>
    </row>
    <row r="11318" ht="15.75" spans="1:1">
      <c r="A11318" s="3" t="s">
        <v>45700</v>
      </c>
    </row>
    <row r="11319" ht="15.75" spans="1:1">
      <c r="A11319" s="3" t="s">
        <v>45704</v>
      </c>
    </row>
    <row r="11320" ht="15.75" spans="1:1">
      <c r="A11320" s="3" t="s">
        <v>45708</v>
      </c>
    </row>
    <row r="11321" ht="15.75" spans="1:1">
      <c r="A11321" s="3" t="s">
        <v>45712</v>
      </c>
    </row>
    <row r="11322" ht="15.75" spans="1:1">
      <c r="A11322" s="3" t="s">
        <v>45716</v>
      </c>
    </row>
    <row r="11323" ht="15.75" spans="1:1">
      <c r="A11323" s="3" t="s">
        <v>45720</v>
      </c>
    </row>
    <row r="11324" ht="15.75" spans="1:1">
      <c r="A11324" s="3" t="s">
        <v>45724</v>
      </c>
    </row>
    <row r="11325" ht="15.75" spans="1:1">
      <c r="A11325" s="3" t="s">
        <v>45728</v>
      </c>
    </row>
    <row r="11326" ht="15.75" spans="1:1">
      <c r="A11326" s="3" t="s">
        <v>45732</v>
      </c>
    </row>
    <row r="11327" ht="15.75" spans="1:1">
      <c r="A11327" s="3" t="s">
        <v>45736</v>
      </c>
    </row>
    <row r="11328" ht="15.75" spans="1:1">
      <c r="A11328" s="3" t="s">
        <v>45740</v>
      </c>
    </row>
    <row r="11329" ht="15.75" spans="1:1">
      <c r="A11329" s="3" t="s">
        <v>45744</v>
      </c>
    </row>
    <row r="11330" ht="15.75" spans="1:1">
      <c r="A11330" s="3" t="s">
        <v>45748</v>
      </c>
    </row>
    <row r="11331" ht="15.75" spans="1:1">
      <c r="A11331" s="3" t="s">
        <v>45752</v>
      </c>
    </row>
    <row r="11332" ht="15.75" spans="1:1">
      <c r="A11332" s="3" t="s">
        <v>45756</v>
      </c>
    </row>
    <row r="11333" ht="15.75" spans="1:1">
      <c r="A11333" s="3" t="s">
        <v>45760</v>
      </c>
    </row>
    <row r="11334" ht="15.75" spans="1:1">
      <c r="A11334" s="3" t="s">
        <v>45764</v>
      </c>
    </row>
    <row r="11335" ht="15.75" spans="1:1">
      <c r="A11335" s="3" t="s">
        <v>45768</v>
      </c>
    </row>
    <row r="11336" ht="15.75" spans="1:1">
      <c r="A11336" s="3" t="s">
        <v>45772</v>
      </c>
    </row>
    <row r="11337" ht="15.75" spans="1:1">
      <c r="A11337" s="3" t="s">
        <v>45776</v>
      </c>
    </row>
    <row r="11338" ht="15.75" spans="1:1">
      <c r="A11338" s="3" t="s">
        <v>45780</v>
      </c>
    </row>
    <row r="11339" ht="15.75" spans="1:1">
      <c r="A11339" s="3" t="s">
        <v>45784</v>
      </c>
    </row>
    <row r="11340" ht="15.75" spans="1:1">
      <c r="A11340" s="3" t="s">
        <v>45788</v>
      </c>
    </row>
    <row r="11341" ht="15.75" spans="1:1">
      <c r="A11341" s="3" t="s">
        <v>45792</v>
      </c>
    </row>
    <row r="11342" ht="15.75" spans="1:1">
      <c r="A11342" s="3" t="s">
        <v>45796</v>
      </c>
    </row>
    <row r="11343" ht="15.75" spans="1:1">
      <c r="A11343" s="3" t="s">
        <v>45800</v>
      </c>
    </row>
    <row r="11344" ht="15.75" spans="1:1">
      <c r="A11344" s="3" t="s">
        <v>45804</v>
      </c>
    </row>
    <row r="11345" ht="15.75" spans="1:1">
      <c r="A11345" s="3" t="s">
        <v>45808</v>
      </c>
    </row>
    <row r="11346" ht="15.75" spans="1:1">
      <c r="A11346" s="3" t="s">
        <v>45812</v>
      </c>
    </row>
    <row r="11347" ht="15.75" spans="1:1">
      <c r="A11347" s="3" t="s">
        <v>45816</v>
      </c>
    </row>
    <row r="11348" ht="15.75" spans="1:1">
      <c r="A11348" s="3" t="s">
        <v>45820</v>
      </c>
    </row>
    <row r="11349" ht="15.75" spans="1:1">
      <c r="A11349" s="3" t="s">
        <v>45824</v>
      </c>
    </row>
    <row r="11350" ht="15.75" spans="1:1">
      <c r="A11350" s="3" t="s">
        <v>45828</v>
      </c>
    </row>
    <row r="11351" ht="15.75" spans="1:1">
      <c r="A11351" s="3" t="s">
        <v>45832</v>
      </c>
    </row>
    <row r="11352" ht="15.75" spans="1:1">
      <c r="A11352" s="3" t="s">
        <v>45836</v>
      </c>
    </row>
    <row r="11353" ht="15.75" spans="1:1">
      <c r="A11353" s="3" t="s">
        <v>45840</v>
      </c>
    </row>
    <row r="11354" ht="15.75" spans="1:1">
      <c r="A11354" s="3" t="s">
        <v>45844</v>
      </c>
    </row>
    <row r="11355" ht="15.75" spans="1:1">
      <c r="A11355" s="3" t="s">
        <v>45848</v>
      </c>
    </row>
    <row r="11356" ht="15.75" spans="1:1">
      <c r="A11356" s="3" t="s">
        <v>45852</v>
      </c>
    </row>
    <row r="11357" ht="15.75" spans="1:1">
      <c r="A11357" s="3" t="s">
        <v>45856</v>
      </c>
    </row>
    <row r="11358" ht="15.75" spans="1:1">
      <c r="A11358" s="3" t="s">
        <v>45860</v>
      </c>
    </row>
    <row r="11359" ht="15.75" spans="1:1">
      <c r="A11359" s="3" t="s">
        <v>45864</v>
      </c>
    </row>
    <row r="11360" ht="15.75" spans="1:1">
      <c r="A11360" s="3" t="s">
        <v>45868</v>
      </c>
    </row>
    <row r="11361" ht="15.75" spans="1:1">
      <c r="A11361" s="3" t="s">
        <v>45872</v>
      </c>
    </row>
    <row r="11362" ht="15.75" spans="1:1">
      <c r="A11362" s="3" t="s">
        <v>45876</v>
      </c>
    </row>
    <row r="11363" ht="15.75" spans="1:1">
      <c r="A11363" s="3" t="s">
        <v>45880</v>
      </c>
    </row>
    <row r="11364" ht="15.75" spans="1:1">
      <c r="A11364" s="3" t="s">
        <v>45884</v>
      </c>
    </row>
    <row r="11365" ht="15.75" spans="1:1">
      <c r="A11365" s="3" t="s">
        <v>45888</v>
      </c>
    </row>
    <row r="11366" ht="15.75" spans="1:1">
      <c r="A11366" s="3" t="s">
        <v>45892</v>
      </c>
    </row>
    <row r="11367" ht="15.75" spans="1:1">
      <c r="A11367" s="3" t="s">
        <v>45896</v>
      </c>
    </row>
    <row r="11368" ht="15.75" spans="1:1">
      <c r="A11368" s="3" t="s">
        <v>45900</v>
      </c>
    </row>
    <row r="11369" ht="15.75" spans="1:1">
      <c r="A11369" s="3" t="s">
        <v>45904</v>
      </c>
    </row>
    <row r="11370" ht="15.75" spans="1:1">
      <c r="A11370" s="3" t="s">
        <v>45908</v>
      </c>
    </row>
    <row r="11371" ht="15.75" spans="1:1">
      <c r="A11371" s="3" t="s">
        <v>45912</v>
      </c>
    </row>
    <row r="11372" ht="15.75" spans="1:1">
      <c r="A11372" s="3" t="s">
        <v>45916</v>
      </c>
    </row>
    <row r="11373" ht="15.75" spans="1:1">
      <c r="A11373" s="3" t="s">
        <v>45920</v>
      </c>
    </row>
    <row r="11374" ht="15.75" spans="1:1">
      <c r="A11374" s="3" t="s">
        <v>45924</v>
      </c>
    </row>
    <row r="11375" ht="15.75" spans="1:1">
      <c r="A11375" s="3" t="s">
        <v>45928</v>
      </c>
    </row>
    <row r="11376" ht="15.75" spans="1:1">
      <c r="A11376" s="3" t="s">
        <v>45932</v>
      </c>
    </row>
    <row r="11377" ht="15.75" spans="1:1">
      <c r="A11377" s="3" t="s">
        <v>45936</v>
      </c>
    </row>
    <row r="11378" ht="15.75" spans="1:1">
      <c r="A11378" s="3" t="s">
        <v>45940</v>
      </c>
    </row>
    <row r="11379" ht="15.75" spans="1:1">
      <c r="A11379" s="3" t="s">
        <v>45944</v>
      </c>
    </row>
    <row r="11380" ht="15.75" spans="1:1">
      <c r="A11380" s="3" t="s">
        <v>45948</v>
      </c>
    </row>
    <row r="11381" ht="15.75" spans="1:1">
      <c r="A11381" s="3" t="s">
        <v>45952</v>
      </c>
    </row>
    <row r="11382" ht="15.75" spans="1:1">
      <c r="A11382" s="3" t="s">
        <v>45956</v>
      </c>
    </row>
    <row r="11383" ht="15.75" spans="1:1">
      <c r="A11383" s="3" t="s">
        <v>45960</v>
      </c>
    </row>
    <row r="11384" ht="15.75" spans="1:1">
      <c r="A11384" s="3" t="s">
        <v>45964</v>
      </c>
    </row>
    <row r="11385" ht="15.75" spans="1:1">
      <c r="A11385" s="3" t="s">
        <v>45968</v>
      </c>
    </row>
    <row r="11386" ht="15.75" spans="1:1">
      <c r="A11386" s="3" t="s">
        <v>45972</v>
      </c>
    </row>
    <row r="11387" ht="15.75" spans="1:1">
      <c r="A11387" s="3" t="s">
        <v>45976</v>
      </c>
    </row>
    <row r="11388" ht="15.75" spans="1:1">
      <c r="A11388" s="3" t="s">
        <v>45980</v>
      </c>
    </row>
    <row r="11389" ht="15.75" spans="1:1">
      <c r="A11389" s="3" t="s">
        <v>45984</v>
      </c>
    </row>
    <row r="11390" ht="15.75" spans="1:1">
      <c r="A11390" s="3" t="s">
        <v>45988</v>
      </c>
    </row>
    <row r="11391" ht="15.75" spans="1:1">
      <c r="A11391" s="3" t="s">
        <v>45992</v>
      </c>
    </row>
    <row r="11392" ht="15.75" spans="1:1">
      <c r="A11392" s="3" t="s">
        <v>45996</v>
      </c>
    </row>
    <row r="11393" ht="15.75" spans="1:1">
      <c r="A11393" s="3" t="s">
        <v>46000</v>
      </c>
    </row>
    <row r="11394" ht="15.75" spans="1:1">
      <c r="A11394" s="3" t="s">
        <v>46004</v>
      </c>
    </row>
    <row r="11395" ht="15.75" spans="1:1">
      <c r="A11395" s="3" t="s">
        <v>46008</v>
      </c>
    </row>
    <row r="11396" ht="15.75" spans="1:1">
      <c r="A11396" s="3" t="s">
        <v>46012</v>
      </c>
    </row>
    <row r="11397" ht="15.75" spans="1:1">
      <c r="A11397" s="3" t="s">
        <v>46016</v>
      </c>
    </row>
    <row r="11398" ht="15.75" spans="1:1">
      <c r="A11398" s="3" t="s">
        <v>46020</v>
      </c>
    </row>
    <row r="11399" ht="15.75" spans="1:1">
      <c r="A11399" s="3" t="s">
        <v>46024</v>
      </c>
    </row>
    <row r="11400" ht="15.75" spans="1:1">
      <c r="A11400" s="3" t="s">
        <v>46028</v>
      </c>
    </row>
    <row r="11401" ht="15.75" spans="1:1">
      <c r="A11401" s="3" t="s">
        <v>46032</v>
      </c>
    </row>
    <row r="11402" ht="15.75" spans="1:1">
      <c r="A11402" s="3" t="s">
        <v>46036</v>
      </c>
    </row>
    <row r="11403" ht="15.75" spans="1:1">
      <c r="A11403" s="3" t="s">
        <v>46040</v>
      </c>
    </row>
    <row r="11404" ht="15.75" spans="1:1">
      <c r="A11404" s="3" t="s">
        <v>46044</v>
      </c>
    </row>
    <row r="11405" ht="15.75" spans="1:1">
      <c r="A11405" s="3" t="s">
        <v>46048</v>
      </c>
    </row>
    <row r="11406" ht="15.75" spans="1:1">
      <c r="A11406" s="3" t="s">
        <v>46052</v>
      </c>
    </row>
    <row r="11407" ht="15.75" spans="1:1">
      <c r="A11407" s="3" t="s">
        <v>46056</v>
      </c>
    </row>
    <row r="11408" ht="15.75" spans="1:1">
      <c r="A11408" s="3" t="s">
        <v>46060</v>
      </c>
    </row>
    <row r="11409" ht="15.75" spans="1:1">
      <c r="A11409" s="3" t="s">
        <v>46064</v>
      </c>
    </row>
    <row r="11410" ht="15.75" spans="1:1">
      <c r="A11410" s="3" t="s">
        <v>46068</v>
      </c>
    </row>
    <row r="11411" ht="15.75" spans="1:1">
      <c r="A11411" s="3" t="s">
        <v>46072</v>
      </c>
    </row>
    <row r="11412" ht="15.75" spans="1:1">
      <c r="A11412" s="3" t="s">
        <v>46076</v>
      </c>
    </row>
    <row r="11413" ht="15.75" spans="1:1">
      <c r="A11413" s="3" t="s">
        <v>46080</v>
      </c>
    </row>
    <row r="11414" ht="15.75" spans="1:1">
      <c r="A11414" s="3" t="s">
        <v>46084</v>
      </c>
    </row>
    <row r="11415" ht="15.75" spans="1:1">
      <c r="A11415" s="3" t="s">
        <v>46088</v>
      </c>
    </row>
    <row r="11416" ht="15.75" spans="1:1">
      <c r="A11416" s="3" t="s">
        <v>46092</v>
      </c>
    </row>
    <row r="11417" ht="15.75" spans="1:1">
      <c r="A11417" s="3" t="s">
        <v>46096</v>
      </c>
    </row>
    <row r="11418" ht="15.75" spans="1:1">
      <c r="A11418" s="3" t="s">
        <v>46100</v>
      </c>
    </row>
    <row r="11419" ht="15.75" spans="1:1">
      <c r="A11419" s="3" t="s">
        <v>46104</v>
      </c>
    </row>
    <row r="11420" ht="15.75" spans="1:1">
      <c r="A11420" s="3" t="s">
        <v>46108</v>
      </c>
    </row>
    <row r="11421" ht="15.75" spans="1:1">
      <c r="A11421" s="3" t="s">
        <v>46112</v>
      </c>
    </row>
    <row r="11422" ht="15.75" spans="1:1">
      <c r="A11422" s="3" t="s">
        <v>46116</v>
      </c>
    </row>
    <row r="11423" ht="15.75" spans="1:1">
      <c r="A11423" s="3" t="s">
        <v>46120</v>
      </c>
    </row>
    <row r="11424" ht="15.75" spans="1:1">
      <c r="A11424" s="3" t="s">
        <v>46124</v>
      </c>
    </row>
    <row r="11425" ht="15.75" spans="1:1">
      <c r="A11425" s="3" t="s">
        <v>46128</v>
      </c>
    </row>
    <row r="11426" ht="15.75" spans="1:1">
      <c r="A11426" s="3" t="s">
        <v>46132</v>
      </c>
    </row>
    <row r="11427" ht="15.75" spans="1:1">
      <c r="A11427" s="3" t="s">
        <v>46136</v>
      </c>
    </row>
    <row r="11428" ht="15.75" spans="1:1">
      <c r="A11428" s="3" t="s">
        <v>46140</v>
      </c>
    </row>
    <row r="11429" ht="15.75" spans="1:1">
      <c r="A11429" s="3" t="s">
        <v>46144</v>
      </c>
    </row>
    <row r="11430" ht="15.75" spans="1:1">
      <c r="A11430" s="3" t="s">
        <v>46148</v>
      </c>
    </row>
    <row r="11431" ht="15.75" spans="1:1">
      <c r="A11431" s="3" t="s">
        <v>46152</v>
      </c>
    </row>
    <row r="11432" ht="15.75" spans="1:1">
      <c r="A11432" s="3" t="s">
        <v>46156</v>
      </c>
    </row>
    <row r="11433" ht="15.75" spans="1:1">
      <c r="A11433" s="3" t="s">
        <v>46160</v>
      </c>
    </row>
    <row r="11434" ht="15.75" spans="1:1">
      <c r="A11434" s="3" t="s">
        <v>46164</v>
      </c>
    </row>
    <row r="11435" ht="15.75" spans="1:1">
      <c r="A11435" s="3" t="s">
        <v>46168</v>
      </c>
    </row>
    <row r="11436" ht="15.75" spans="1:1">
      <c r="A11436" s="3" t="s">
        <v>46172</v>
      </c>
    </row>
    <row r="11437" ht="15.75" spans="1:1">
      <c r="A11437" s="3" t="s">
        <v>46176</v>
      </c>
    </row>
    <row r="11438" ht="15.75" spans="1:1">
      <c r="A11438" s="3" t="s">
        <v>46180</v>
      </c>
    </row>
    <row r="11439" ht="15.75" spans="1:1">
      <c r="A11439" s="3" t="s">
        <v>46184</v>
      </c>
    </row>
    <row r="11440" ht="15.75" spans="1:1">
      <c r="A11440" s="3" t="s">
        <v>46188</v>
      </c>
    </row>
    <row r="11441" ht="15.75" spans="1:1">
      <c r="A11441" s="3" t="s">
        <v>46192</v>
      </c>
    </row>
    <row r="11442" ht="15.75" spans="1:1">
      <c r="A11442" s="3" t="s">
        <v>46196</v>
      </c>
    </row>
    <row r="11443" ht="15.75" spans="1:1">
      <c r="A11443" s="3" t="s">
        <v>46200</v>
      </c>
    </row>
    <row r="11444" ht="15.75" spans="1:1">
      <c r="A11444" s="3" t="s">
        <v>46204</v>
      </c>
    </row>
    <row r="11445" ht="15.75" spans="1:1">
      <c r="A11445" s="3" t="s">
        <v>46208</v>
      </c>
    </row>
    <row r="11446" ht="15.75" spans="1:1">
      <c r="A11446" s="3" t="s">
        <v>46212</v>
      </c>
    </row>
    <row r="11447" ht="15.75" spans="1:1">
      <c r="A11447" s="3" t="s">
        <v>46216</v>
      </c>
    </row>
    <row r="11448" ht="15.75" spans="1:1">
      <c r="A11448" s="3" t="s">
        <v>46220</v>
      </c>
    </row>
    <row r="11449" ht="15.75" spans="1:1">
      <c r="A11449" s="3" t="s">
        <v>46224</v>
      </c>
    </row>
    <row r="11450" ht="15.75" spans="1:1">
      <c r="A11450" s="3" t="s">
        <v>46228</v>
      </c>
    </row>
    <row r="11451" ht="15.75" spans="1:1">
      <c r="A11451" s="3" t="s">
        <v>46232</v>
      </c>
    </row>
    <row r="11452" ht="15.75" spans="1:1">
      <c r="A11452" s="3" t="s">
        <v>46236</v>
      </c>
    </row>
    <row r="11453" ht="15.75" spans="1:1">
      <c r="A11453" s="3" t="s">
        <v>46240</v>
      </c>
    </row>
    <row r="11454" ht="15.75" spans="1:1">
      <c r="A11454" s="3" t="s">
        <v>46244</v>
      </c>
    </row>
    <row r="11455" ht="15.75" spans="1:1">
      <c r="A11455" s="3" t="s">
        <v>46248</v>
      </c>
    </row>
    <row r="11456" ht="15.75" spans="1:1">
      <c r="A11456" s="3" t="s">
        <v>46252</v>
      </c>
    </row>
    <row r="11457" ht="15.75" spans="1:1">
      <c r="A11457" s="3" t="s">
        <v>46256</v>
      </c>
    </row>
    <row r="11458" ht="15.75" spans="1:1">
      <c r="A11458" s="3" t="s">
        <v>46260</v>
      </c>
    </row>
    <row r="11459" ht="15.75" spans="1:1">
      <c r="A11459" s="3" t="s">
        <v>46264</v>
      </c>
    </row>
    <row r="11460" ht="15.75" spans="1:1">
      <c r="A11460" s="3" t="s">
        <v>46268</v>
      </c>
    </row>
    <row r="11461" ht="15.75" spans="1:1">
      <c r="A11461" s="3" t="s">
        <v>46272</v>
      </c>
    </row>
    <row r="11462" ht="15.75" spans="1:1">
      <c r="A11462" s="3" t="s">
        <v>46276</v>
      </c>
    </row>
    <row r="11463" ht="15.75" spans="1:1">
      <c r="A11463" s="3" t="s">
        <v>46280</v>
      </c>
    </row>
    <row r="11464" ht="15.75" spans="1:1">
      <c r="A11464" s="3" t="s">
        <v>46284</v>
      </c>
    </row>
    <row r="11465" ht="15.75" spans="1:1">
      <c r="A11465" s="3" t="s">
        <v>46288</v>
      </c>
    </row>
    <row r="11466" ht="15.75" spans="1:1">
      <c r="A11466" s="3" t="s">
        <v>46292</v>
      </c>
    </row>
    <row r="11467" ht="15.75" spans="1:1">
      <c r="A11467" s="3" t="s">
        <v>46296</v>
      </c>
    </row>
    <row r="11468" ht="15.75" spans="1:1">
      <c r="A11468" s="3" t="s">
        <v>46300</v>
      </c>
    </row>
    <row r="11469" ht="15.75" spans="1:1">
      <c r="A11469" s="3" t="s">
        <v>46304</v>
      </c>
    </row>
    <row r="11470" ht="15.75" spans="1:1">
      <c r="A11470" s="3" t="s">
        <v>46308</v>
      </c>
    </row>
    <row r="11471" ht="15.75" spans="1:1">
      <c r="A11471" s="3" t="s">
        <v>46312</v>
      </c>
    </row>
    <row r="11472" ht="15.75" spans="1:1">
      <c r="A11472" s="3" t="s">
        <v>46316</v>
      </c>
    </row>
    <row r="11473" ht="15.75" spans="1:1">
      <c r="A11473" s="3" t="s">
        <v>46320</v>
      </c>
    </row>
    <row r="11474" ht="15.75" spans="1:1">
      <c r="A11474" s="3" t="s">
        <v>46324</v>
      </c>
    </row>
    <row r="11475" ht="15.75" spans="1:1">
      <c r="A11475" s="3" t="s">
        <v>46328</v>
      </c>
    </row>
    <row r="11476" ht="15.75" spans="1:1">
      <c r="A11476" s="3" t="s">
        <v>46332</v>
      </c>
    </row>
    <row r="11477" ht="15.75" spans="1:1">
      <c r="A11477" s="3" t="s">
        <v>46336</v>
      </c>
    </row>
    <row r="11478" ht="15.75" spans="1:1">
      <c r="A11478" s="3" t="s">
        <v>46340</v>
      </c>
    </row>
    <row r="11479" ht="15.75" spans="1:1">
      <c r="A11479" s="3" t="s">
        <v>46344</v>
      </c>
    </row>
    <row r="11480" ht="15.75" spans="1:1">
      <c r="A11480" s="3" t="s">
        <v>46348</v>
      </c>
    </row>
    <row r="11481" ht="15.75" spans="1:1">
      <c r="A11481" s="3" t="s">
        <v>46352</v>
      </c>
    </row>
    <row r="11482" ht="15.75" spans="1:1">
      <c r="A11482" s="3" t="s">
        <v>46356</v>
      </c>
    </row>
    <row r="11483" ht="15.75" spans="1:1">
      <c r="A11483" s="3" t="s">
        <v>46360</v>
      </c>
    </row>
    <row r="11484" ht="15.75" spans="1:1">
      <c r="A11484" s="3" t="s">
        <v>46364</v>
      </c>
    </row>
    <row r="11485" ht="15.75" spans="1:1">
      <c r="A11485" s="3" t="s">
        <v>46368</v>
      </c>
    </row>
    <row r="11486" ht="15.75" spans="1:1">
      <c r="A11486" s="3" t="s">
        <v>46372</v>
      </c>
    </row>
    <row r="11487" ht="15.75" spans="1:1">
      <c r="A11487" s="3" t="s">
        <v>46376</v>
      </c>
    </row>
    <row r="11488" ht="15.75" spans="1:1">
      <c r="A11488" s="3" t="s">
        <v>46380</v>
      </c>
    </row>
    <row r="11489" ht="15.75" spans="1:1">
      <c r="A11489" s="3" t="s">
        <v>46384</v>
      </c>
    </row>
    <row r="11490" ht="15.75" spans="1:1">
      <c r="A11490" s="3" t="s">
        <v>46388</v>
      </c>
    </row>
    <row r="11491" ht="15.75" spans="1:1">
      <c r="A11491" s="3" t="s">
        <v>46392</v>
      </c>
    </row>
    <row r="11492" ht="15.75" spans="1:1">
      <c r="A11492" s="3" t="s">
        <v>46396</v>
      </c>
    </row>
    <row r="11493" ht="15.75" spans="1:1">
      <c r="A11493" s="3" t="s">
        <v>46400</v>
      </c>
    </row>
    <row r="11494" ht="15.75" spans="1:1">
      <c r="A11494" s="3" t="s">
        <v>46404</v>
      </c>
    </row>
    <row r="11495" ht="15.75" spans="1:1">
      <c r="A11495" s="3" t="s">
        <v>46408</v>
      </c>
    </row>
    <row r="11496" ht="15.75" spans="1:1">
      <c r="A11496" s="3" t="s">
        <v>46412</v>
      </c>
    </row>
    <row r="11497" ht="15.75" spans="1:1">
      <c r="A11497" s="3" t="s">
        <v>46416</v>
      </c>
    </row>
    <row r="11498" ht="15.75" spans="1:1">
      <c r="A11498" s="3" t="s">
        <v>46420</v>
      </c>
    </row>
    <row r="11499" ht="15.75" spans="1:1">
      <c r="A11499" s="3" t="s">
        <v>46424</v>
      </c>
    </row>
    <row r="11500" ht="15.75" spans="1:1">
      <c r="A11500" s="3" t="s">
        <v>46428</v>
      </c>
    </row>
    <row r="11501" ht="15.75" spans="1:1">
      <c r="A11501" s="3" t="s">
        <v>46432</v>
      </c>
    </row>
    <row r="11502" ht="15.75" spans="1:1">
      <c r="A11502" s="3" t="s">
        <v>46436</v>
      </c>
    </row>
    <row r="11503" ht="15.75" spans="1:1">
      <c r="A11503" s="3" t="s">
        <v>46440</v>
      </c>
    </row>
    <row r="11504" ht="15.75" spans="1:1">
      <c r="A11504" s="3" t="s">
        <v>46444</v>
      </c>
    </row>
    <row r="11505" ht="15.75" spans="1:1">
      <c r="A11505" s="3" t="s">
        <v>46448</v>
      </c>
    </row>
    <row r="11506" ht="15.75" spans="1:1">
      <c r="A11506" s="3" t="s">
        <v>46452</v>
      </c>
    </row>
    <row r="11507" ht="15.75" spans="1:1">
      <c r="A11507" s="3" t="s">
        <v>46456</v>
      </c>
    </row>
    <row r="11508" ht="15.75" spans="1:1">
      <c r="A11508" s="3" t="s">
        <v>46460</v>
      </c>
    </row>
    <row r="11509" ht="15.75" spans="1:1">
      <c r="A11509" s="3" t="s">
        <v>46464</v>
      </c>
    </row>
    <row r="11510" ht="15.75" spans="1:1">
      <c r="A11510" s="3" t="s">
        <v>46468</v>
      </c>
    </row>
    <row r="11511" ht="15.75" spans="1:1">
      <c r="A11511" s="3" t="s">
        <v>46472</v>
      </c>
    </row>
    <row r="11512" ht="15.75" spans="1:1">
      <c r="A11512" s="3" t="s">
        <v>46476</v>
      </c>
    </row>
    <row r="11513" ht="15.75" spans="1:1">
      <c r="A11513" s="3" t="s">
        <v>46480</v>
      </c>
    </row>
    <row r="11514" ht="15.75" spans="1:1">
      <c r="A11514" s="3" t="s">
        <v>46484</v>
      </c>
    </row>
    <row r="11515" ht="15.75" spans="1:1">
      <c r="A11515" s="3" t="s">
        <v>46488</v>
      </c>
    </row>
    <row r="11516" ht="15.75" spans="1:1">
      <c r="A11516" s="3" t="s">
        <v>46492</v>
      </c>
    </row>
    <row r="11517" ht="15.75" spans="1:1">
      <c r="A11517" s="3" t="s">
        <v>46496</v>
      </c>
    </row>
    <row r="11518" ht="15.75" spans="1:1">
      <c r="A11518" s="3" t="s">
        <v>46500</v>
      </c>
    </row>
    <row r="11519" ht="15.75" spans="1:1">
      <c r="A11519" s="3" t="s">
        <v>46504</v>
      </c>
    </row>
    <row r="11520" ht="15.75" spans="1:1">
      <c r="A11520" s="3" t="s">
        <v>46508</v>
      </c>
    </row>
    <row r="11521" ht="15.75" spans="1:1">
      <c r="A11521" s="3" t="s">
        <v>46512</v>
      </c>
    </row>
    <row r="11522" ht="15.75" spans="1:1">
      <c r="A11522" s="3" t="s">
        <v>46516</v>
      </c>
    </row>
    <row r="11523" ht="15.75" spans="1:1">
      <c r="A11523" s="3" t="s">
        <v>46520</v>
      </c>
    </row>
    <row r="11524" ht="15.75" spans="1:1">
      <c r="A11524" s="3" t="s">
        <v>46524</v>
      </c>
    </row>
    <row r="11525" ht="15.75" spans="1:1">
      <c r="A11525" s="3" t="s">
        <v>46528</v>
      </c>
    </row>
    <row r="11526" ht="15.75" spans="1:1">
      <c r="A11526" s="3" t="s">
        <v>46532</v>
      </c>
    </row>
    <row r="11527" ht="15.75" spans="1:1">
      <c r="A11527" s="3" t="s">
        <v>46536</v>
      </c>
    </row>
    <row r="11528" ht="15.75" spans="1:1">
      <c r="A11528" s="3" t="s">
        <v>46540</v>
      </c>
    </row>
    <row r="11529" ht="15.75" spans="1:1">
      <c r="A11529" s="3" t="s">
        <v>46544</v>
      </c>
    </row>
    <row r="11530" ht="15.75" spans="1:1">
      <c r="A11530" s="3" t="s">
        <v>46548</v>
      </c>
    </row>
    <row r="11531" ht="15.75" spans="1:1">
      <c r="A11531" s="3" t="s">
        <v>46552</v>
      </c>
    </row>
    <row r="11532" ht="15.75" spans="1:1">
      <c r="A11532" s="3" t="s">
        <v>46556</v>
      </c>
    </row>
    <row r="11533" ht="15.75" spans="1:1">
      <c r="A11533" s="3" t="s">
        <v>46560</v>
      </c>
    </row>
    <row r="11534" ht="15.75" spans="1:1">
      <c r="A11534" s="3" t="s">
        <v>46564</v>
      </c>
    </row>
    <row r="11535" ht="15.75" spans="1:1">
      <c r="A11535" s="3" t="s">
        <v>46568</v>
      </c>
    </row>
    <row r="11536" ht="15.75" spans="1:1">
      <c r="A11536" s="3" t="s">
        <v>46572</v>
      </c>
    </row>
    <row r="11537" ht="15.75" spans="1:1">
      <c r="A11537" s="3" t="s">
        <v>46576</v>
      </c>
    </row>
    <row r="11538" ht="15.75" spans="1:1">
      <c r="A11538" s="3" t="s">
        <v>46580</v>
      </c>
    </row>
    <row r="11539" ht="15.75" spans="1:1">
      <c r="A11539" s="3" t="s">
        <v>46584</v>
      </c>
    </row>
    <row r="11540" ht="15.75" spans="1:1">
      <c r="A11540" s="3" t="s">
        <v>46588</v>
      </c>
    </row>
    <row r="11541" ht="15.75" spans="1:1">
      <c r="A11541" s="3" t="s">
        <v>46592</v>
      </c>
    </row>
    <row r="11542" ht="15.75" spans="1:1">
      <c r="A11542" s="3" t="s">
        <v>46596</v>
      </c>
    </row>
    <row r="11543" ht="15.75" spans="1:1">
      <c r="A11543" s="3" t="s">
        <v>46600</v>
      </c>
    </row>
    <row r="11544" ht="15.75" spans="1:1">
      <c r="A11544" s="3" t="s">
        <v>46604</v>
      </c>
    </row>
    <row r="11545" ht="15.75" spans="1:1">
      <c r="A11545" s="3" t="s">
        <v>46608</v>
      </c>
    </row>
    <row r="11546" ht="15.75" spans="1:1">
      <c r="A11546" s="3" t="s">
        <v>46612</v>
      </c>
    </row>
    <row r="11547" ht="15.75" spans="1:1">
      <c r="A11547" s="3" t="s">
        <v>46616</v>
      </c>
    </row>
    <row r="11548" ht="15.75" spans="1:1">
      <c r="A11548" s="3" t="s">
        <v>46620</v>
      </c>
    </row>
    <row r="11549" ht="15.75" spans="1:1">
      <c r="A11549" s="3" t="s">
        <v>46624</v>
      </c>
    </row>
    <row r="11550" ht="15.75" spans="1:1">
      <c r="A11550" s="3" t="s">
        <v>46628</v>
      </c>
    </row>
    <row r="11551" ht="15.75" spans="1:1">
      <c r="A11551" s="3" t="s">
        <v>46632</v>
      </c>
    </row>
    <row r="11552" ht="15.75" spans="1:1">
      <c r="A11552" s="3" t="s">
        <v>46636</v>
      </c>
    </row>
    <row r="11553" ht="15.75" spans="1:1">
      <c r="A11553" s="3" t="s">
        <v>1041</v>
      </c>
    </row>
    <row r="11554" ht="15.75" spans="1:1">
      <c r="A11554" s="3" t="s">
        <v>46640</v>
      </c>
    </row>
    <row r="11555" ht="15.75" spans="1:1">
      <c r="A11555" s="3" t="s">
        <v>46644</v>
      </c>
    </row>
    <row r="11556" ht="15.75" spans="1:1">
      <c r="A11556" s="3" t="s">
        <v>46648</v>
      </c>
    </row>
    <row r="11557" ht="15.75" spans="1:1">
      <c r="A11557" s="3" t="s">
        <v>46652</v>
      </c>
    </row>
    <row r="11558" ht="15.75" spans="1:1">
      <c r="A11558" s="3" t="s">
        <v>46656</v>
      </c>
    </row>
    <row r="11559" ht="15.75" spans="1:1">
      <c r="A11559" s="3" t="s">
        <v>46660</v>
      </c>
    </row>
    <row r="11560" ht="15.75" spans="1:1">
      <c r="A11560" s="3" t="s">
        <v>46664</v>
      </c>
    </row>
    <row r="11561" ht="15.75" spans="1:1">
      <c r="A11561" s="3" t="s">
        <v>46668</v>
      </c>
    </row>
    <row r="11562" ht="15.75" spans="1:1">
      <c r="A11562" s="3" t="s">
        <v>46672</v>
      </c>
    </row>
    <row r="11563" ht="15.75" spans="1:1">
      <c r="A11563" s="3" t="s">
        <v>46676</v>
      </c>
    </row>
    <row r="11564" ht="15.75" spans="1:1">
      <c r="A11564" s="3" t="s">
        <v>46680</v>
      </c>
    </row>
    <row r="11565" ht="15.75" spans="1:1">
      <c r="A11565" s="3" t="s">
        <v>46684</v>
      </c>
    </row>
    <row r="11566" ht="15.75" spans="1:1">
      <c r="A11566" s="3" t="s">
        <v>46688</v>
      </c>
    </row>
    <row r="11567" ht="15.75" spans="1:1">
      <c r="A11567" s="3" t="s">
        <v>46692</v>
      </c>
    </row>
    <row r="11568" ht="15.75" spans="1:1">
      <c r="A11568" s="3" t="s">
        <v>46696</v>
      </c>
    </row>
    <row r="11569" ht="15.75" spans="1:1">
      <c r="A11569" s="3" t="s">
        <v>46700</v>
      </c>
    </row>
    <row r="11570" ht="15.75" spans="1:1">
      <c r="A11570" s="3" t="s">
        <v>46704</v>
      </c>
    </row>
    <row r="11571" ht="15.75" spans="1:1">
      <c r="A11571" s="3" t="s">
        <v>46708</v>
      </c>
    </row>
    <row r="11572" ht="15.75" spans="1:1">
      <c r="A11572" s="3" t="s">
        <v>46712</v>
      </c>
    </row>
    <row r="11573" ht="15.75" spans="1:1">
      <c r="A11573" s="3" t="s">
        <v>46716</v>
      </c>
    </row>
    <row r="11574" ht="15.75" spans="1:1">
      <c r="A11574" s="3" t="s">
        <v>46720</v>
      </c>
    </row>
    <row r="11575" ht="15.75" spans="1:1">
      <c r="A11575" s="3" t="s">
        <v>46724</v>
      </c>
    </row>
    <row r="11576" ht="15.75" spans="1:1">
      <c r="A11576" s="3" t="s">
        <v>46728</v>
      </c>
    </row>
    <row r="11577" ht="15.75" spans="1:1">
      <c r="A11577" s="3" t="s">
        <v>46732</v>
      </c>
    </row>
    <row r="11578" ht="15.75" spans="1:1">
      <c r="A11578" s="3" t="s">
        <v>46736</v>
      </c>
    </row>
    <row r="11579" ht="15.75" spans="1:1">
      <c r="A11579" s="3" t="s">
        <v>46740</v>
      </c>
    </row>
    <row r="11580" ht="15.75" spans="1:1">
      <c r="A11580" s="3" t="s">
        <v>46744</v>
      </c>
    </row>
    <row r="11581" ht="15.75" spans="1:1">
      <c r="A11581" s="3" t="s">
        <v>46748</v>
      </c>
    </row>
    <row r="11582" ht="15.75" spans="1:1">
      <c r="A11582" s="3" t="s">
        <v>46752</v>
      </c>
    </row>
    <row r="11583" ht="15.75" spans="1:1">
      <c r="A11583" s="3" t="s">
        <v>46756</v>
      </c>
    </row>
    <row r="11584" ht="15.75" spans="1:1">
      <c r="A11584" s="3" t="s">
        <v>46760</v>
      </c>
    </row>
    <row r="11585" ht="15.75" spans="1:1">
      <c r="A11585" s="3" t="s">
        <v>46764</v>
      </c>
    </row>
    <row r="11586" ht="15.75" spans="1:1">
      <c r="A11586" s="3" t="s">
        <v>46768</v>
      </c>
    </row>
    <row r="11587" ht="15.75" spans="1:1">
      <c r="A11587" s="3" t="s">
        <v>46772</v>
      </c>
    </row>
    <row r="11588" ht="15.75" spans="1:1">
      <c r="A11588" s="3" t="s">
        <v>46776</v>
      </c>
    </row>
    <row r="11589" ht="15.75" spans="1:1">
      <c r="A11589" s="3" t="s">
        <v>46780</v>
      </c>
    </row>
    <row r="11590" ht="15.75" spans="1:1">
      <c r="A11590" s="3" t="s">
        <v>46784</v>
      </c>
    </row>
    <row r="11591" ht="15.75" spans="1:1">
      <c r="A11591" s="3" t="s">
        <v>46788</v>
      </c>
    </row>
    <row r="11592" ht="15.75" spans="1:1">
      <c r="A11592" s="3" t="s">
        <v>46792</v>
      </c>
    </row>
    <row r="11593" ht="15.75" spans="1:1">
      <c r="A11593" s="3" t="s">
        <v>46796</v>
      </c>
    </row>
    <row r="11594" ht="15.75" spans="1:1">
      <c r="A11594" s="3" t="s">
        <v>46800</v>
      </c>
    </row>
    <row r="11595" ht="15.75" spans="1:1">
      <c r="A11595" s="3" t="s">
        <v>46804</v>
      </c>
    </row>
    <row r="11596" ht="15.75" spans="1:1">
      <c r="A11596" s="3" t="s">
        <v>46808</v>
      </c>
    </row>
    <row r="11597" ht="15.75" spans="1:1">
      <c r="A11597" s="3" t="s">
        <v>46812</v>
      </c>
    </row>
    <row r="11598" ht="15.75" spans="1:1">
      <c r="A11598" s="3" t="s">
        <v>46816</v>
      </c>
    </row>
    <row r="11599" ht="15.75" spans="1:1">
      <c r="A11599" s="3" t="s">
        <v>46820</v>
      </c>
    </row>
    <row r="11600" ht="15.75" spans="1:1">
      <c r="A11600" s="3" t="s">
        <v>46824</v>
      </c>
    </row>
    <row r="11601" ht="15.75" spans="1:1">
      <c r="A11601" s="3" t="s">
        <v>46828</v>
      </c>
    </row>
    <row r="11602" ht="15.75" spans="1:1">
      <c r="A11602" s="3" t="s">
        <v>46832</v>
      </c>
    </row>
    <row r="11603" ht="15.75" spans="1:1">
      <c r="A11603" s="3" t="s">
        <v>46836</v>
      </c>
    </row>
    <row r="11604" ht="15.75" spans="1:1">
      <c r="A11604" s="3" t="s">
        <v>46840</v>
      </c>
    </row>
    <row r="11605" ht="15.75" spans="1:1">
      <c r="A11605" s="3" t="s">
        <v>46844</v>
      </c>
    </row>
    <row r="11606" ht="15.75" spans="1:1">
      <c r="A11606" s="3" t="s">
        <v>46848</v>
      </c>
    </row>
    <row r="11607" ht="15.75" spans="1:1">
      <c r="A11607" s="3" t="s">
        <v>46852</v>
      </c>
    </row>
    <row r="11608" ht="15.75" spans="1:1">
      <c r="A11608" s="3" t="s">
        <v>46856</v>
      </c>
    </row>
    <row r="11609" ht="15.75" spans="1:1">
      <c r="A11609" s="3" t="s">
        <v>46860</v>
      </c>
    </row>
    <row r="11610" ht="15.75" spans="1:1">
      <c r="A11610" s="3" t="s">
        <v>46864</v>
      </c>
    </row>
    <row r="11611" ht="15.75" spans="1:1">
      <c r="A11611" s="3" t="s">
        <v>46868</v>
      </c>
    </row>
    <row r="11612" ht="15.75" spans="1:1">
      <c r="A11612" s="3" t="s">
        <v>46872</v>
      </c>
    </row>
    <row r="11613" ht="15.75" spans="1:1">
      <c r="A11613" s="3" t="s">
        <v>46876</v>
      </c>
    </row>
    <row r="11614" ht="15.75" spans="1:1">
      <c r="A11614" s="3" t="s">
        <v>46880</v>
      </c>
    </row>
    <row r="11615" ht="15.75" spans="1:1">
      <c r="A11615" s="3" t="s">
        <v>46884</v>
      </c>
    </row>
    <row r="11616" ht="15.75" spans="1:1">
      <c r="A11616" s="3" t="s">
        <v>46888</v>
      </c>
    </row>
    <row r="11617" ht="15.75" spans="1:1">
      <c r="A11617" s="3" t="s">
        <v>46892</v>
      </c>
    </row>
    <row r="11618" ht="15.75" spans="1:1">
      <c r="A11618" s="3" t="s">
        <v>46896</v>
      </c>
    </row>
    <row r="11619" ht="15.75" spans="1:1">
      <c r="A11619" s="3" t="s">
        <v>46900</v>
      </c>
    </row>
    <row r="11620" ht="15.75" spans="1:1">
      <c r="A11620" s="3" t="s">
        <v>46904</v>
      </c>
    </row>
    <row r="11621" ht="15.75" spans="1:1">
      <c r="A11621" s="3" t="s">
        <v>46908</v>
      </c>
    </row>
    <row r="11622" ht="15.75" spans="1:1">
      <c r="A11622" s="3" t="s">
        <v>46912</v>
      </c>
    </row>
    <row r="11623" ht="15.75" spans="1:1">
      <c r="A11623" s="3" t="s">
        <v>46916</v>
      </c>
    </row>
    <row r="11624" ht="15.75" spans="1:1">
      <c r="A11624" s="3" t="s">
        <v>46920</v>
      </c>
    </row>
    <row r="11625" ht="15.75" spans="1:1">
      <c r="A11625" s="3" t="s">
        <v>46924</v>
      </c>
    </row>
    <row r="11626" ht="15.75" spans="1:1">
      <c r="A11626" s="3" t="s">
        <v>46928</v>
      </c>
    </row>
    <row r="11627" ht="15.75" spans="1:1">
      <c r="A11627" s="3" t="s">
        <v>46932</v>
      </c>
    </row>
    <row r="11628" ht="15.75" spans="1:1">
      <c r="A11628" s="3" t="s">
        <v>46936</v>
      </c>
    </row>
    <row r="11629" ht="15.75" spans="1:1">
      <c r="A11629" s="3" t="s">
        <v>46940</v>
      </c>
    </row>
    <row r="11630" ht="15.75" spans="1:1">
      <c r="A11630" s="3" t="s">
        <v>46944</v>
      </c>
    </row>
    <row r="11631" ht="15.75" spans="1:1">
      <c r="A11631" s="3" t="s">
        <v>46948</v>
      </c>
    </row>
    <row r="11632" ht="15.75" spans="1:1">
      <c r="A11632" s="3" t="s">
        <v>46952</v>
      </c>
    </row>
    <row r="11633" ht="15.75" spans="1:1">
      <c r="A11633" s="3" t="s">
        <v>46956</v>
      </c>
    </row>
    <row r="11634" ht="15.75" spans="1:1">
      <c r="A11634" s="3" t="s">
        <v>46960</v>
      </c>
    </row>
    <row r="11635" ht="15.75" spans="1:1">
      <c r="A11635" s="3" t="s">
        <v>46964</v>
      </c>
    </row>
    <row r="11636" ht="15.75" spans="1:1">
      <c r="A11636" s="3" t="s">
        <v>46968</v>
      </c>
    </row>
    <row r="11637" ht="15.75" spans="1:1">
      <c r="A11637" s="3" t="s">
        <v>46972</v>
      </c>
    </row>
    <row r="11638" ht="15.75" spans="1:1">
      <c r="A11638" s="3" t="s">
        <v>46976</v>
      </c>
    </row>
    <row r="11639" ht="15.75" spans="1:1">
      <c r="A11639" s="3" t="s">
        <v>46980</v>
      </c>
    </row>
    <row r="11640" ht="15.75" spans="1:1">
      <c r="A11640" s="3" t="s">
        <v>46984</v>
      </c>
    </row>
    <row r="11641" ht="15.75" spans="1:1">
      <c r="A11641" s="3" t="s">
        <v>46988</v>
      </c>
    </row>
    <row r="11642" ht="15.75" spans="1:1">
      <c r="A11642" s="3" t="s">
        <v>46992</v>
      </c>
    </row>
    <row r="11643" ht="15.75" spans="1:1">
      <c r="A11643" s="3" t="s">
        <v>46996</v>
      </c>
    </row>
    <row r="11644" ht="15.75" spans="1:1">
      <c r="A11644" s="3" t="s">
        <v>47000</v>
      </c>
    </row>
    <row r="11645" ht="15.75" spans="1:1">
      <c r="A11645" s="3" t="s">
        <v>47004</v>
      </c>
    </row>
    <row r="11646" ht="15.75" spans="1:1">
      <c r="A11646" s="3" t="s">
        <v>47008</v>
      </c>
    </row>
    <row r="11647" ht="15.75" spans="1:1">
      <c r="A11647" s="3" t="s">
        <v>47012</v>
      </c>
    </row>
    <row r="11648" ht="15.75" spans="1:1">
      <c r="A11648" s="3" t="s">
        <v>47016</v>
      </c>
    </row>
    <row r="11649" ht="15.75" spans="1:1">
      <c r="A11649" s="3" t="s">
        <v>47020</v>
      </c>
    </row>
    <row r="11650" ht="15.75" spans="1:1">
      <c r="A11650" s="3" t="s">
        <v>47024</v>
      </c>
    </row>
    <row r="11651" ht="15.75" spans="1:1">
      <c r="A11651" s="3" t="s">
        <v>47028</v>
      </c>
    </row>
    <row r="11652" ht="15.75" spans="1:1">
      <c r="A11652" s="3" t="s">
        <v>47032</v>
      </c>
    </row>
    <row r="11653" ht="15.75" spans="1:1">
      <c r="A11653" s="3" t="s">
        <v>47036</v>
      </c>
    </row>
    <row r="11654" ht="15.75" spans="1:1">
      <c r="A11654" s="3" t="s">
        <v>47040</v>
      </c>
    </row>
    <row r="11655" ht="15.75" spans="1:1">
      <c r="A11655" s="3" t="s">
        <v>47044</v>
      </c>
    </row>
    <row r="11656" ht="15.75" spans="1:1">
      <c r="A11656" s="3" t="s">
        <v>47048</v>
      </c>
    </row>
    <row r="11657" ht="15.75" spans="1:1">
      <c r="A11657" s="3" t="s">
        <v>47052</v>
      </c>
    </row>
    <row r="11658" ht="15.75" spans="1:1">
      <c r="A11658" s="3" t="s">
        <v>47056</v>
      </c>
    </row>
    <row r="11659" ht="15.75" spans="1:1">
      <c r="A11659" s="3" t="s">
        <v>47060</v>
      </c>
    </row>
    <row r="11660" ht="15.75" spans="1:1">
      <c r="A11660" s="3" t="s">
        <v>47064</v>
      </c>
    </row>
    <row r="11661" ht="15.75" spans="1:1">
      <c r="A11661" s="3" t="s">
        <v>47068</v>
      </c>
    </row>
    <row r="11662" ht="15.75" spans="1:1">
      <c r="A11662" s="3" t="s">
        <v>47072</v>
      </c>
    </row>
    <row r="11663" ht="15.75" spans="1:1">
      <c r="A11663" s="3" t="s">
        <v>47076</v>
      </c>
    </row>
    <row r="11664" ht="15.75" spans="1:1">
      <c r="A11664" s="3" t="s">
        <v>47080</v>
      </c>
    </row>
    <row r="11665" ht="15.75" spans="1:1">
      <c r="A11665" s="3" t="s">
        <v>47084</v>
      </c>
    </row>
    <row r="11666" ht="15.75" spans="1:1">
      <c r="A11666" s="3" t="s">
        <v>47088</v>
      </c>
    </row>
    <row r="11667" ht="15.75" spans="1:1">
      <c r="A11667" s="3" t="s">
        <v>47092</v>
      </c>
    </row>
    <row r="11668" ht="15.75" spans="1:1">
      <c r="A11668" s="3" t="s">
        <v>47096</v>
      </c>
    </row>
    <row r="11669" ht="15.75" spans="1:1">
      <c r="A11669" s="3" t="s">
        <v>47100</v>
      </c>
    </row>
    <row r="11670" ht="15.75" spans="1:1">
      <c r="A11670" s="3" t="s">
        <v>47104</v>
      </c>
    </row>
    <row r="11671" ht="15.75" spans="1:1">
      <c r="A11671" s="3" t="s">
        <v>47108</v>
      </c>
    </row>
    <row r="11672" ht="15.75" spans="1:1">
      <c r="A11672" s="3" t="s">
        <v>47112</v>
      </c>
    </row>
    <row r="11673" ht="15.75" spans="1:1">
      <c r="A11673" s="3" t="s">
        <v>47116</v>
      </c>
    </row>
    <row r="11674" ht="15.75" spans="1:1">
      <c r="A11674" s="3" t="s">
        <v>47120</v>
      </c>
    </row>
    <row r="11675" ht="15.75" spans="1:1">
      <c r="A11675" s="3" t="s">
        <v>47124</v>
      </c>
    </row>
    <row r="11676" ht="15.75" spans="1:1">
      <c r="A11676" s="3" t="s">
        <v>47128</v>
      </c>
    </row>
    <row r="11677" ht="15.75" spans="1:1">
      <c r="A11677" s="3" t="s">
        <v>893</v>
      </c>
    </row>
    <row r="11678" ht="15.75" spans="1:1">
      <c r="A11678" s="3" t="s">
        <v>47132</v>
      </c>
    </row>
    <row r="11679" ht="15.75" spans="1:1">
      <c r="A11679" s="3" t="s">
        <v>47136</v>
      </c>
    </row>
    <row r="11680" ht="15.75" spans="1:1">
      <c r="A11680" s="3" t="s">
        <v>47140</v>
      </c>
    </row>
    <row r="11681" ht="15.75" spans="1:1">
      <c r="A11681" s="3" t="s">
        <v>47144</v>
      </c>
    </row>
    <row r="11682" ht="15.75" spans="1:1">
      <c r="A11682" s="3" t="s">
        <v>47148</v>
      </c>
    </row>
    <row r="11683" ht="15.75" spans="1:1">
      <c r="A11683" s="3" t="s">
        <v>47152</v>
      </c>
    </row>
    <row r="11684" ht="15.75" spans="1:1">
      <c r="A11684" s="3" t="s">
        <v>47156</v>
      </c>
    </row>
    <row r="11685" ht="15.75" spans="1:1">
      <c r="A11685" s="3" t="s">
        <v>47160</v>
      </c>
    </row>
    <row r="11686" ht="15.75" spans="1:1">
      <c r="A11686" s="3" t="s">
        <v>47164</v>
      </c>
    </row>
    <row r="11687" ht="15.75" spans="1:1">
      <c r="A11687" s="3" t="s">
        <v>47168</v>
      </c>
    </row>
    <row r="11688" ht="15.75" spans="1:1">
      <c r="A11688" s="3" t="s">
        <v>47172</v>
      </c>
    </row>
    <row r="11689" ht="15.75" spans="1:1">
      <c r="A11689" s="3" t="s">
        <v>47176</v>
      </c>
    </row>
    <row r="11690" ht="15.75" spans="1:1">
      <c r="A11690" s="3" t="s">
        <v>47180</v>
      </c>
    </row>
    <row r="11691" ht="15.75" spans="1:1">
      <c r="A11691" s="3" t="s">
        <v>47184</v>
      </c>
    </row>
    <row r="11692" ht="15.75" spans="1:1">
      <c r="A11692" s="3" t="s">
        <v>47188</v>
      </c>
    </row>
    <row r="11693" ht="15.75" spans="1:1">
      <c r="A11693" s="3" t="s">
        <v>47192</v>
      </c>
    </row>
    <row r="11694" ht="15.75" spans="1:1">
      <c r="A11694" s="3" t="s">
        <v>47196</v>
      </c>
    </row>
    <row r="11695" ht="15.75" spans="1:1">
      <c r="A11695" s="3" t="s">
        <v>47200</v>
      </c>
    </row>
    <row r="11696" ht="15.75" spans="1:1">
      <c r="A11696" s="3" t="s">
        <v>47204</v>
      </c>
    </row>
    <row r="11697" ht="15.75" spans="1:1">
      <c r="A11697" s="3" t="s">
        <v>47208</v>
      </c>
    </row>
    <row r="11698" ht="15.75" spans="1:1">
      <c r="A11698" s="3" t="s">
        <v>47212</v>
      </c>
    </row>
    <row r="11699" ht="15.75" spans="1:1">
      <c r="A11699" s="3" t="s">
        <v>47216</v>
      </c>
    </row>
    <row r="11700" ht="15.75" spans="1:1">
      <c r="A11700" s="3" t="s">
        <v>47220</v>
      </c>
    </row>
    <row r="11701" ht="15.75" spans="1:1">
      <c r="A11701" s="3" t="s">
        <v>47224</v>
      </c>
    </row>
    <row r="11702" ht="15.75" spans="1:1">
      <c r="A11702" s="3" t="s">
        <v>47228</v>
      </c>
    </row>
    <row r="11703" ht="15.75" spans="1:1">
      <c r="A11703" s="3" t="s">
        <v>47232</v>
      </c>
    </row>
    <row r="11704" ht="15.75" spans="1:1">
      <c r="A11704" s="3" t="s">
        <v>47236</v>
      </c>
    </row>
    <row r="11705" ht="15.75" spans="1:1">
      <c r="A11705" s="3" t="s">
        <v>47240</v>
      </c>
    </row>
    <row r="11706" ht="15.75" spans="1:1">
      <c r="A11706" s="3" t="s">
        <v>47244</v>
      </c>
    </row>
    <row r="11707" ht="15.75" spans="1:1">
      <c r="A11707" s="3" t="s">
        <v>47248</v>
      </c>
    </row>
    <row r="11708" ht="15.75" spans="1:1">
      <c r="A11708" s="3" t="s">
        <v>47252</v>
      </c>
    </row>
    <row r="11709" ht="15.75" spans="1:1">
      <c r="A11709" s="3" t="s">
        <v>47256</v>
      </c>
    </row>
    <row r="11710" ht="15.75" spans="1:1">
      <c r="A11710" s="3" t="s">
        <v>47260</v>
      </c>
    </row>
    <row r="11711" ht="15.75" spans="1:1">
      <c r="A11711" s="3" t="s">
        <v>47264</v>
      </c>
    </row>
    <row r="11712" ht="15.75" spans="1:1">
      <c r="A11712" s="3" t="s">
        <v>47268</v>
      </c>
    </row>
    <row r="11713" ht="15.75" spans="1:1">
      <c r="A11713" s="3" t="s">
        <v>47272</v>
      </c>
    </row>
    <row r="11714" ht="15.75" spans="1:1">
      <c r="A11714" s="3" t="s">
        <v>47276</v>
      </c>
    </row>
    <row r="11715" ht="15.75" spans="1:1">
      <c r="A11715" s="3" t="s">
        <v>47280</v>
      </c>
    </row>
    <row r="11716" ht="15.75" spans="1:1">
      <c r="A11716" s="3" t="s">
        <v>47284</v>
      </c>
    </row>
    <row r="11717" ht="15.75" spans="1:1">
      <c r="A11717" s="3" t="s">
        <v>47288</v>
      </c>
    </row>
    <row r="11718" ht="15.75" spans="1:1">
      <c r="A11718" s="3" t="s">
        <v>47292</v>
      </c>
    </row>
    <row r="11719" ht="15.75" spans="1:1">
      <c r="A11719" s="3" t="s">
        <v>47296</v>
      </c>
    </row>
    <row r="11720" ht="15.75" spans="1:1">
      <c r="A11720" s="3" t="s">
        <v>47300</v>
      </c>
    </row>
    <row r="11721" ht="15.75" spans="1:1">
      <c r="A11721" s="3" t="s">
        <v>47304</v>
      </c>
    </row>
    <row r="11722" ht="15.75" spans="1:1">
      <c r="A11722" s="3" t="s">
        <v>47308</v>
      </c>
    </row>
    <row r="11723" ht="15.75" spans="1:1">
      <c r="A11723" s="3" t="s">
        <v>47312</v>
      </c>
    </row>
    <row r="11724" ht="15.75" spans="1:1">
      <c r="A11724" s="3" t="s">
        <v>47316</v>
      </c>
    </row>
    <row r="11725" ht="15.75" spans="1:1">
      <c r="A11725" s="3" t="s">
        <v>47320</v>
      </c>
    </row>
    <row r="11726" ht="15.75" spans="1:1">
      <c r="A11726" s="3" t="s">
        <v>47324</v>
      </c>
    </row>
    <row r="11727" ht="15.75" spans="1:1">
      <c r="A11727" s="3" t="s">
        <v>47328</v>
      </c>
    </row>
    <row r="11728" ht="15.75" spans="1:1">
      <c r="A11728" s="3" t="s">
        <v>47332</v>
      </c>
    </row>
    <row r="11729" ht="15.75" spans="1:1">
      <c r="A11729" s="3" t="s">
        <v>47336</v>
      </c>
    </row>
    <row r="11730" ht="15.75" spans="1:1">
      <c r="A11730" s="3" t="s">
        <v>47340</v>
      </c>
    </row>
    <row r="11731" ht="15.75" spans="1:1">
      <c r="A11731" s="3" t="s">
        <v>47344</v>
      </c>
    </row>
    <row r="11732" ht="15.75" spans="1:1">
      <c r="A11732" s="3" t="s">
        <v>47348</v>
      </c>
    </row>
    <row r="11733" ht="15.75" spans="1:1">
      <c r="A11733" s="3" t="s">
        <v>47352</v>
      </c>
    </row>
    <row r="11734" ht="15.75" spans="1:1">
      <c r="A11734" s="3" t="s">
        <v>47356</v>
      </c>
    </row>
    <row r="11735" ht="15.75" spans="1:1">
      <c r="A11735" s="3" t="s">
        <v>47360</v>
      </c>
    </row>
    <row r="11736" ht="15.75" spans="1:1">
      <c r="A11736" s="3" t="s">
        <v>47364</v>
      </c>
    </row>
    <row r="11737" ht="15.75" spans="1:1">
      <c r="A11737" s="3" t="s">
        <v>47368</v>
      </c>
    </row>
    <row r="11738" ht="15.75" spans="1:1">
      <c r="A11738" s="3" t="s">
        <v>47372</v>
      </c>
    </row>
    <row r="11739" ht="15.75" spans="1:1">
      <c r="A11739" s="3" t="s">
        <v>47376</v>
      </c>
    </row>
    <row r="11740" ht="15.75" spans="1:1">
      <c r="A11740" s="3" t="s">
        <v>47380</v>
      </c>
    </row>
    <row r="11741" ht="15.75" spans="1:1">
      <c r="A11741" s="3" t="s">
        <v>47384</v>
      </c>
    </row>
    <row r="11742" ht="15.75" spans="1:1">
      <c r="A11742" s="3" t="s">
        <v>47388</v>
      </c>
    </row>
    <row r="11743" ht="15.75" spans="1:1">
      <c r="A11743" s="3" t="s">
        <v>47392</v>
      </c>
    </row>
    <row r="11744" ht="15.75" spans="1:1">
      <c r="A11744" s="3" t="s">
        <v>47396</v>
      </c>
    </row>
    <row r="11745" ht="15.75" spans="1:1">
      <c r="A11745" s="3" t="s">
        <v>47400</v>
      </c>
    </row>
    <row r="11746" ht="15.75" spans="1:1">
      <c r="A11746" s="3" t="s">
        <v>47404</v>
      </c>
    </row>
    <row r="11747" ht="15.75" spans="1:1">
      <c r="A11747" s="3" t="s">
        <v>47408</v>
      </c>
    </row>
    <row r="11748" ht="15.75" spans="1:1">
      <c r="A11748" s="3" t="s">
        <v>47412</v>
      </c>
    </row>
    <row r="11749" ht="15.75" spans="1:1">
      <c r="A11749" s="3" t="s">
        <v>47416</v>
      </c>
    </row>
    <row r="11750" ht="15.75" spans="1:1">
      <c r="A11750" s="3" t="s">
        <v>47420</v>
      </c>
    </row>
    <row r="11751" ht="15.75" spans="1:1">
      <c r="A11751" s="3" t="s">
        <v>47424</v>
      </c>
    </row>
    <row r="11752" ht="15.75" spans="1:1">
      <c r="A11752" s="3" t="s">
        <v>47428</v>
      </c>
    </row>
    <row r="11753" ht="15.75" spans="1:1">
      <c r="A11753" s="3" t="s">
        <v>47432</v>
      </c>
    </row>
    <row r="11754" ht="15.75" spans="1:1">
      <c r="A11754" s="3" t="s">
        <v>47436</v>
      </c>
    </row>
    <row r="11755" ht="15.75" spans="1:1">
      <c r="A11755" s="3" t="s">
        <v>47440</v>
      </c>
    </row>
    <row r="11756" ht="15.75" spans="1:1">
      <c r="A11756" s="3" t="s">
        <v>47444</v>
      </c>
    </row>
    <row r="11757" ht="15.75" spans="1:1">
      <c r="A11757" s="3" t="s">
        <v>47448</v>
      </c>
    </row>
    <row r="11758" ht="15.75" spans="1:1">
      <c r="A11758" s="3" t="s">
        <v>47452</v>
      </c>
    </row>
    <row r="11759" ht="15.75" spans="1:1">
      <c r="A11759" s="3" t="s">
        <v>47456</v>
      </c>
    </row>
    <row r="11760" ht="15.75" spans="1:1">
      <c r="A11760" s="3" t="s">
        <v>47460</v>
      </c>
    </row>
    <row r="11761" ht="15.75" spans="1:1">
      <c r="A11761" s="3" t="s">
        <v>47464</v>
      </c>
    </row>
    <row r="11762" ht="15.75" spans="1:1">
      <c r="A11762" s="3" t="s">
        <v>47468</v>
      </c>
    </row>
    <row r="11763" ht="15.75" spans="1:1">
      <c r="A11763" s="3" t="s">
        <v>47472</v>
      </c>
    </row>
    <row r="11764" ht="15.75" spans="1:1">
      <c r="A11764" s="3" t="s">
        <v>47476</v>
      </c>
    </row>
    <row r="11765" ht="15.75" spans="1:1">
      <c r="A11765" s="3" t="s">
        <v>47480</v>
      </c>
    </row>
    <row r="11766" ht="15.75" spans="1:1">
      <c r="A11766" s="3" t="s">
        <v>47484</v>
      </c>
    </row>
    <row r="11767" ht="15.75" spans="1:1">
      <c r="A11767" s="3" t="s">
        <v>47488</v>
      </c>
    </row>
    <row r="11768" ht="15.75" spans="1:1">
      <c r="A11768" s="3" t="s">
        <v>47492</v>
      </c>
    </row>
    <row r="11769" ht="15.75" spans="1:1">
      <c r="A11769" s="3" t="s">
        <v>47496</v>
      </c>
    </row>
    <row r="11770" ht="15.75" spans="1:1">
      <c r="A11770" s="3" t="s">
        <v>47500</v>
      </c>
    </row>
    <row r="11771" ht="15.75" spans="1:1">
      <c r="A11771" s="3" t="s">
        <v>47504</v>
      </c>
    </row>
    <row r="11772" ht="15.75" spans="1:1">
      <c r="A11772" s="3" t="s">
        <v>47508</v>
      </c>
    </row>
    <row r="11773" ht="15.75" spans="1:1">
      <c r="A11773" s="3" t="s">
        <v>47512</v>
      </c>
    </row>
    <row r="11774" ht="15.75" spans="1:1">
      <c r="A11774" s="3" t="s">
        <v>47516</v>
      </c>
    </row>
    <row r="11775" ht="15.75" spans="1:1">
      <c r="A11775" s="3" t="s">
        <v>47520</v>
      </c>
    </row>
    <row r="11776" ht="15.75" spans="1:1">
      <c r="A11776" s="3" t="s">
        <v>47524</v>
      </c>
    </row>
    <row r="11777" ht="15.75" spans="1:1">
      <c r="A11777" s="3" t="s">
        <v>47528</v>
      </c>
    </row>
    <row r="11778" ht="15.75" spans="1:1">
      <c r="A11778" s="3" t="s">
        <v>47532</v>
      </c>
    </row>
    <row r="11779" ht="15.75" spans="1:1">
      <c r="A11779" s="3" t="s">
        <v>47536</v>
      </c>
    </row>
    <row r="11780" ht="15.75" spans="1:1">
      <c r="A11780" s="3" t="s">
        <v>47540</v>
      </c>
    </row>
    <row r="11781" ht="15.75" spans="1:1">
      <c r="A11781" s="3" t="s">
        <v>47544</v>
      </c>
    </row>
    <row r="11782" ht="15.75" spans="1:1">
      <c r="A11782" s="3" t="s">
        <v>47548</v>
      </c>
    </row>
    <row r="11783" ht="15.75" spans="1:1">
      <c r="A11783" s="3" t="s">
        <v>47552</v>
      </c>
    </row>
    <row r="11784" ht="15.75" spans="1:1">
      <c r="A11784" s="3" t="s">
        <v>47556</v>
      </c>
    </row>
    <row r="11785" ht="15.75" spans="1:1">
      <c r="A11785" s="3" t="s">
        <v>47560</v>
      </c>
    </row>
    <row r="11786" ht="15.75" spans="1:1">
      <c r="A11786" s="3" t="s">
        <v>47564</v>
      </c>
    </row>
    <row r="11787" ht="15.75" spans="1:1">
      <c r="A11787" s="3" t="s">
        <v>47568</v>
      </c>
    </row>
    <row r="11788" ht="15.75" spans="1:1">
      <c r="A11788" s="3" t="s">
        <v>1081</v>
      </c>
    </row>
    <row r="11789" ht="15.75" spans="1:1">
      <c r="A11789" s="3" t="s">
        <v>47572</v>
      </c>
    </row>
    <row r="11790" ht="15.75" spans="1:1">
      <c r="A11790" s="3" t="s">
        <v>47576</v>
      </c>
    </row>
    <row r="11791" ht="15.75" spans="1:1">
      <c r="A11791" s="3" t="s">
        <v>47580</v>
      </c>
    </row>
    <row r="11792" ht="15.75" spans="1:1">
      <c r="A11792" s="3" t="s">
        <v>47584</v>
      </c>
    </row>
    <row r="11793" ht="15.75" spans="1:1">
      <c r="A11793" s="3" t="s">
        <v>47588</v>
      </c>
    </row>
    <row r="11794" ht="15.75" spans="1:1">
      <c r="A11794" s="3" t="s">
        <v>47592</v>
      </c>
    </row>
    <row r="11795" ht="15.75" spans="1:1">
      <c r="A11795" s="3" t="s">
        <v>47596</v>
      </c>
    </row>
    <row r="11796" ht="15.75" spans="1:1">
      <c r="A11796" s="3" t="s">
        <v>47600</v>
      </c>
    </row>
    <row r="11797" ht="15.75" spans="1:1">
      <c r="A11797" s="3" t="s">
        <v>47604</v>
      </c>
    </row>
    <row r="11798" ht="15.75" spans="1:1">
      <c r="A11798" s="3" t="s">
        <v>47608</v>
      </c>
    </row>
    <row r="11799" ht="15.75" spans="1:1">
      <c r="A11799" s="3" t="s">
        <v>47612</v>
      </c>
    </row>
    <row r="11800" ht="15.75" spans="1:1">
      <c r="A11800" s="3" t="s">
        <v>47616</v>
      </c>
    </row>
    <row r="11801" ht="15.75" spans="1:1">
      <c r="A11801" s="3" t="s">
        <v>47620</v>
      </c>
    </row>
    <row r="11802" ht="15.75" spans="1:1">
      <c r="A11802" s="3" t="s">
        <v>47624</v>
      </c>
    </row>
    <row r="11803" ht="15.75" spans="1:1">
      <c r="A11803" s="3" t="s">
        <v>47628</v>
      </c>
    </row>
    <row r="11804" ht="15.75" spans="1:1">
      <c r="A11804" s="3" t="s">
        <v>47632</v>
      </c>
    </row>
    <row r="11805" ht="15.75" spans="1:1">
      <c r="A11805" s="3" t="s">
        <v>47636</v>
      </c>
    </row>
    <row r="11806" ht="15.75" spans="1:1">
      <c r="A11806" s="3" t="s">
        <v>47640</v>
      </c>
    </row>
    <row r="11807" ht="15.75" spans="1:1">
      <c r="A11807" s="3" t="s">
        <v>47644</v>
      </c>
    </row>
    <row r="11808" ht="15.75" spans="1:1">
      <c r="A11808" s="3" t="s">
        <v>47648</v>
      </c>
    </row>
    <row r="11809" ht="15.75" spans="1:1">
      <c r="A11809" s="3" t="s">
        <v>47652</v>
      </c>
    </row>
    <row r="11810" ht="15.75" spans="1:1">
      <c r="A11810" s="3" t="s">
        <v>47656</v>
      </c>
    </row>
    <row r="11811" ht="15.75" spans="1:1">
      <c r="A11811" s="3" t="s">
        <v>47660</v>
      </c>
    </row>
    <row r="11812" ht="15.75" spans="1:1">
      <c r="A11812" s="3" t="s">
        <v>47664</v>
      </c>
    </row>
    <row r="11813" ht="15.75" spans="1:1">
      <c r="A11813" s="3" t="s">
        <v>47668</v>
      </c>
    </row>
    <row r="11814" ht="15.75" spans="1:1">
      <c r="A11814" s="3" t="s">
        <v>47672</v>
      </c>
    </row>
    <row r="11815" ht="15.75" spans="1:1">
      <c r="A11815" s="3" t="s">
        <v>47676</v>
      </c>
    </row>
    <row r="11816" ht="15.75" spans="1:1">
      <c r="A11816" s="3" t="s">
        <v>47680</v>
      </c>
    </row>
    <row r="11817" ht="15.75" spans="1:1">
      <c r="A11817" s="3" t="s">
        <v>47684</v>
      </c>
    </row>
    <row r="11818" ht="15.75" spans="1:1">
      <c r="A11818" s="3" t="s">
        <v>47688</v>
      </c>
    </row>
    <row r="11819" ht="15.75" spans="1:1">
      <c r="A11819" s="3" t="s">
        <v>47692</v>
      </c>
    </row>
    <row r="11820" ht="15.75" spans="1:1">
      <c r="A11820" s="3" t="s">
        <v>47696</v>
      </c>
    </row>
    <row r="11821" ht="15.75" spans="1:1">
      <c r="A11821" s="3" t="s">
        <v>47700</v>
      </c>
    </row>
    <row r="11822" ht="15.75" spans="1:1">
      <c r="A11822" s="3" t="s">
        <v>47704</v>
      </c>
    </row>
    <row r="11823" ht="15.75" spans="1:1">
      <c r="A11823" s="3" t="s">
        <v>47708</v>
      </c>
    </row>
    <row r="11824" ht="15.75" spans="1:1">
      <c r="A11824" s="3" t="s">
        <v>47712</v>
      </c>
    </row>
    <row r="11825" ht="15.75" spans="1:1">
      <c r="A11825" s="3" t="s">
        <v>47716</v>
      </c>
    </row>
    <row r="11826" ht="15.75" spans="1:1">
      <c r="A11826" s="3" t="s">
        <v>47720</v>
      </c>
    </row>
    <row r="11827" ht="15.75" spans="1:1">
      <c r="A11827" s="3" t="s">
        <v>47724</v>
      </c>
    </row>
    <row r="11828" ht="15.75" spans="1:1">
      <c r="A11828" s="3" t="s">
        <v>47728</v>
      </c>
    </row>
    <row r="11829" ht="15.75" spans="1:1">
      <c r="A11829" s="3" t="s">
        <v>47732</v>
      </c>
    </row>
    <row r="11830" ht="15.75" spans="1:1">
      <c r="A11830" s="3" t="s">
        <v>47736</v>
      </c>
    </row>
    <row r="11831" ht="15.75" spans="1:1">
      <c r="A11831" s="3" t="s">
        <v>47740</v>
      </c>
    </row>
    <row r="11832" ht="15.75" spans="1:1">
      <c r="A11832" s="3" t="s">
        <v>47744</v>
      </c>
    </row>
    <row r="11833" ht="15.75" spans="1:1">
      <c r="A11833" s="3" t="s">
        <v>47748</v>
      </c>
    </row>
    <row r="11834" ht="15.75" spans="1:1">
      <c r="A11834" s="3" t="s">
        <v>47752</v>
      </c>
    </row>
    <row r="11835" ht="15.75" spans="1:1">
      <c r="A11835" s="3" t="s">
        <v>47756</v>
      </c>
    </row>
    <row r="11836" ht="15.75" spans="1:1">
      <c r="A11836" s="3" t="s">
        <v>47760</v>
      </c>
    </row>
    <row r="11837" ht="15.75" spans="1:1">
      <c r="A11837" s="3" t="s">
        <v>47764</v>
      </c>
    </row>
    <row r="11838" ht="15.75" spans="1:1">
      <c r="A11838" s="3" t="s">
        <v>47768</v>
      </c>
    </row>
    <row r="11839" ht="15.75" spans="1:1">
      <c r="A11839" s="3" t="s">
        <v>47772</v>
      </c>
    </row>
    <row r="11840" ht="15.75" spans="1:1">
      <c r="A11840" s="3" t="s">
        <v>47776</v>
      </c>
    </row>
    <row r="11841" ht="15.75" spans="1:1">
      <c r="A11841" s="3" t="s">
        <v>47780</v>
      </c>
    </row>
    <row r="11842" ht="15.75" spans="1:1">
      <c r="A11842" s="3" t="s">
        <v>47784</v>
      </c>
    </row>
    <row r="11843" ht="15.75" spans="1:1">
      <c r="A11843" s="3" t="s">
        <v>47788</v>
      </c>
    </row>
    <row r="11844" ht="15.75" spans="1:1">
      <c r="A11844" s="3" t="s">
        <v>47792</v>
      </c>
    </row>
    <row r="11845" ht="15.75" spans="1:1">
      <c r="A11845" s="3" t="s">
        <v>47796</v>
      </c>
    </row>
    <row r="11846" ht="15.75" spans="1:1">
      <c r="A11846" s="3" t="s">
        <v>47800</v>
      </c>
    </row>
    <row r="11847" ht="15.75" spans="1:1">
      <c r="A11847" s="3" t="s">
        <v>47804</v>
      </c>
    </row>
    <row r="11848" ht="15.75" spans="1:1">
      <c r="A11848" s="3" t="s">
        <v>47808</v>
      </c>
    </row>
    <row r="11849" ht="15.75" spans="1:1">
      <c r="A11849" s="3" t="s">
        <v>47812</v>
      </c>
    </row>
    <row r="11850" ht="15.75" spans="1:1">
      <c r="A11850" s="3" t="s">
        <v>47816</v>
      </c>
    </row>
    <row r="11851" ht="15.75" spans="1:1">
      <c r="A11851" s="3" t="s">
        <v>47820</v>
      </c>
    </row>
    <row r="11852" ht="15.75" spans="1:1">
      <c r="A11852" s="3" t="s">
        <v>47824</v>
      </c>
    </row>
    <row r="11853" ht="15.75" spans="1:1">
      <c r="A11853" s="3" t="s">
        <v>47828</v>
      </c>
    </row>
    <row r="11854" ht="15.75" spans="1:1">
      <c r="A11854" s="3" t="s">
        <v>47832</v>
      </c>
    </row>
    <row r="11855" ht="15.75" spans="1:1">
      <c r="A11855" s="3" t="s">
        <v>47836</v>
      </c>
    </row>
    <row r="11856" ht="15.75" spans="1:1">
      <c r="A11856" s="3" t="s">
        <v>47840</v>
      </c>
    </row>
    <row r="11857" ht="15.75" spans="1:1">
      <c r="A11857" s="3" t="s">
        <v>47844</v>
      </c>
    </row>
    <row r="11858" ht="15.75" spans="1:1">
      <c r="A11858" s="3" t="s">
        <v>47848</v>
      </c>
    </row>
    <row r="11859" ht="15.75" spans="1:1">
      <c r="A11859" s="3" t="s">
        <v>47852</v>
      </c>
    </row>
    <row r="11860" ht="15.75" spans="1:1">
      <c r="A11860" s="3" t="s">
        <v>47856</v>
      </c>
    </row>
    <row r="11861" ht="15.75" spans="1:1">
      <c r="A11861" s="3" t="s">
        <v>47860</v>
      </c>
    </row>
    <row r="11862" ht="15.75" spans="1:1">
      <c r="A11862" s="3" t="s">
        <v>47864</v>
      </c>
    </row>
    <row r="11863" ht="15.75" spans="1:1">
      <c r="A11863" s="3" t="s">
        <v>47868</v>
      </c>
    </row>
    <row r="11864" ht="15.75" spans="1:1">
      <c r="A11864" s="3" t="s">
        <v>47872</v>
      </c>
    </row>
    <row r="11865" ht="15.75" spans="1:1">
      <c r="A11865" s="3" t="s">
        <v>47876</v>
      </c>
    </row>
    <row r="11866" ht="15.75" spans="1:1">
      <c r="A11866" s="3" t="s">
        <v>47880</v>
      </c>
    </row>
    <row r="11867" ht="15.75" spans="1:1">
      <c r="A11867" s="3" t="s">
        <v>47884</v>
      </c>
    </row>
    <row r="11868" ht="15.75" spans="1:1">
      <c r="A11868" s="3" t="s">
        <v>47888</v>
      </c>
    </row>
    <row r="11869" ht="15.75" spans="1:1">
      <c r="A11869" s="3" t="s">
        <v>47892</v>
      </c>
    </row>
    <row r="11870" ht="15.75" spans="1:1">
      <c r="A11870" s="3" t="s">
        <v>47896</v>
      </c>
    </row>
    <row r="11871" ht="15.75" spans="1:1">
      <c r="A11871" s="3" t="s">
        <v>47900</v>
      </c>
    </row>
    <row r="11872" ht="15.75" spans="1:1">
      <c r="A11872" s="3" t="s">
        <v>47904</v>
      </c>
    </row>
    <row r="11873" ht="15.75" spans="1:1">
      <c r="A11873" s="3" t="s">
        <v>47908</v>
      </c>
    </row>
    <row r="11874" ht="15.75" spans="1:1">
      <c r="A11874" s="3" t="s">
        <v>47912</v>
      </c>
    </row>
    <row r="11875" ht="15.75" spans="1:1">
      <c r="A11875" s="3" t="s">
        <v>47916</v>
      </c>
    </row>
    <row r="11876" ht="15.75" spans="1:1">
      <c r="A11876" s="3" t="s">
        <v>47920</v>
      </c>
    </row>
    <row r="11877" ht="15.75" spans="1:1">
      <c r="A11877" s="3" t="s">
        <v>47924</v>
      </c>
    </row>
    <row r="11878" ht="15.75" spans="1:1">
      <c r="A11878" s="3" t="s">
        <v>47928</v>
      </c>
    </row>
    <row r="11879" ht="15.75" spans="1:1">
      <c r="A11879" s="3" t="s">
        <v>47932</v>
      </c>
    </row>
    <row r="11880" ht="15.75" spans="1:1">
      <c r="A11880" s="3" t="s">
        <v>47936</v>
      </c>
    </row>
    <row r="11881" ht="15.75" spans="1:1">
      <c r="A11881" s="3" t="s">
        <v>47940</v>
      </c>
    </row>
    <row r="11882" ht="15.75" spans="1:1">
      <c r="A11882" s="3" t="s">
        <v>47944</v>
      </c>
    </row>
    <row r="11883" ht="15.75" spans="1:1">
      <c r="A11883" s="3" t="s">
        <v>47948</v>
      </c>
    </row>
    <row r="11884" ht="15.75" spans="1:1">
      <c r="A11884" s="3" t="s">
        <v>47952</v>
      </c>
    </row>
    <row r="11885" ht="15.75" spans="1:1">
      <c r="A11885" s="3" t="s">
        <v>47956</v>
      </c>
    </row>
    <row r="11886" ht="15.75" spans="1:1">
      <c r="A11886" s="3" t="s">
        <v>47960</v>
      </c>
    </row>
    <row r="11887" ht="15.75" spans="1:1">
      <c r="A11887" s="3" t="s">
        <v>47964</v>
      </c>
    </row>
    <row r="11888" ht="15.75" spans="1:1">
      <c r="A11888" s="3" t="s">
        <v>47968</v>
      </c>
    </row>
    <row r="11889" ht="15.75" spans="1:1">
      <c r="A11889" s="3" t="s">
        <v>47972</v>
      </c>
    </row>
    <row r="11890" ht="15.75" spans="1:1">
      <c r="A11890" s="3" t="s">
        <v>47976</v>
      </c>
    </row>
    <row r="11891" ht="15.75" spans="1:1">
      <c r="A11891" s="3" t="s">
        <v>837</v>
      </c>
    </row>
    <row r="11892" ht="15.75" spans="1:1">
      <c r="A11892" s="3" t="s">
        <v>47980</v>
      </c>
    </row>
    <row r="11893" ht="15.75" spans="1:1">
      <c r="A11893" s="3" t="s">
        <v>47984</v>
      </c>
    </row>
    <row r="11894" ht="15.75" spans="1:1">
      <c r="A11894" s="3" t="s">
        <v>47988</v>
      </c>
    </row>
    <row r="11895" ht="15.75" spans="1:1">
      <c r="A11895" s="3" t="s">
        <v>47992</v>
      </c>
    </row>
    <row r="11896" ht="15.75" spans="1:1">
      <c r="A11896" s="3" t="s">
        <v>47996</v>
      </c>
    </row>
    <row r="11897" ht="15.75" spans="1:1">
      <c r="A11897" s="3" t="s">
        <v>48000</v>
      </c>
    </row>
    <row r="11898" ht="15.75" spans="1:1">
      <c r="A11898" s="3" t="s">
        <v>48004</v>
      </c>
    </row>
    <row r="11899" ht="15.75" spans="1:1">
      <c r="A11899" s="3" t="s">
        <v>48008</v>
      </c>
    </row>
    <row r="11900" ht="15.75" spans="1:1">
      <c r="A11900" s="3" t="s">
        <v>1057</v>
      </c>
    </row>
    <row r="11901" ht="15.75" spans="1:1">
      <c r="A11901" s="3" t="s">
        <v>48012</v>
      </c>
    </row>
    <row r="11902" ht="15.75" spans="1:1">
      <c r="A11902" s="3" t="s">
        <v>48016</v>
      </c>
    </row>
    <row r="11903" ht="15.75" spans="1:1">
      <c r="A11903" s="3" t="s">
        <v>48020</v>
      </c>
    </row>
    <row r="11904" ht="15.75" spans="1:1">
      <c r="A11904" s="3" t="s">
        <v>48024</v>
      </c>
    </row>
    <row r="11905" ht="15.75" spans="1:1">
      <c r="A11905" s="3" t="s">
        <v>48028</v>
      </c>
    </row>
    <row r="11906" ht="15.75" spans="1:1">
      <c r="A11906" s="3" t="s">
        <v>48032</v>
      </c>
    </row>
    <row r="11907" ht="15.75" spans="1:1">
      <c r="A11907" s="3" t="s">
        <v>48036</v>
      </c>
    </row>
    <row r="11908" ht="15.75" spans="1:1">
      <c r="A11908" s="3" t="s">
        <v>48040</v>
      </c>
    </row>
    <row r="11909" ht="15.75" spans="1:1">
      <c r="A11909" s="3" t="s">
        <v>48044</v>
      </c>
    </row>
    <row r="11910" ht="15.75" spans="1:1">
      <c r="A11910" s="3" t="s">
        <v>48048</v>
      </c>
    </row>
    <row r="11911" ht="15.75" spans="1:1">
      <c r="A11911" s="3" t="s">
        <v>48052</v>
      </c>
    </row>
    <row r="11912" ht="15.75" spans="1:1">
      <c r="A11912" s="3" t="s">
        <v>48056</v>
      </c>
    </row>
    <row r="11913" ht="15.75" spans="1:1">
      <c r="A11913" s="3" t="s">
        <v>48060</v>
      </c>
    </row>
    <row r="11914" ht="15.75" spans="1:1">
      <c r="A11914" s="3" t="s">
        <v>48064</v>
      </c>
    </row>
    <row r="11915" ht="15.75" spans="1:1">
      <c r="A11915" s="3" t="s">
        <v>48068</v>
      </c>
    </row>
    <row r="11916" ht="15.75" spans="1:1">
      <c r="A11916" s="3" t="s">
        <v>48072</v>
      </c>
    </row>
    <row r="11917" ht="15.75" spans="1:1">
      <c r="A11917" s="3" t="s">
        <v>48076</v>
      </c>
    </row>
    <row r="11918" ht="15.75" spans="1:1">
      <c r="A11918" s="3" t="s">
        <v>48080</v>
      </c>
    </row>
    <row r="11919" ht="15.75" spans="1:1">
      <c r="A11919" s="3" t="s">
        <v>48084</v>
      </c>
    </row>
    <row r="11920" ht="15.75" spans="1:1">
      <c r="A11920" s="3" t="s">
        <v>48088</v>
      </c>
    </row>
    <row r="11921" ht="15.75" spans="1:1">
      <c r="A11921" s="3" t="s">
        <v>48092</v>
      </c>
    </row>
    <row r="11922" ht="15.75" spans="1:1">
      <c r="A11922" s="3" t="s">
        <v>48096</v>
      </c>
    </row>
    <row r="11923" ht="15.75" spans="1:1">
      <c r="A11923" s="3" t="s">
        <v>48100</v>
      </c>
    </row>
    <row r="11924" ht="15.75" spans="1:1">
      <c r="A11924" s="3" t="s">
        <v>48104</v>
      </c>
    </row>
    <row r="11925" ht="15.75" spans="1:1">
      <c r="A11925" s="3" t="s">
        <v>48108</v>
      </c>
    </row>
    <row r="11926" ht="15.75" spans="1:1">
      <c r="A11926" s="3" t="s">
        <v>48112</v>
      </c>
    </row>
    <row r="11927" ht="15.75" spans="1:1">
      <c r="A11927" s="3" t="s">
        <v>48116</v>
      </c>
    </row>
    <row r="11928" ht="15.75" spans="1:1">
      <c r="A11928" s="3" t="s">
        <v>48120</v>
      </c>
    </row>
    <row r="11929" ht="15.75" spans="1:1">
      <c r="A11929" s="3" t="s">
        <v>48124</v>
      </c>
    </row>
    <row r="11930" ht="15.75" spans="1:1">
      <c r="A11930" s="3" t="s">
        <v>48128</v>
      </c>
    </row>
    <row r="11931" ht="15.75" spans="1:1">
      <c r="A11931" s="3" t="s">
        <v>48132</v>
      </c>
    </row>
    <row r="11932" ht="15.75" spans="1:1">
      <c r="A11932" s="3" t="s">
        <v>48136</v>
      </c>
    </row>
    <row r="11933" ht="15.75" spans="1:1">
      <c r="A11933" s="3" t="s">
        <v>48140</v>
      </c>
    </row>
    <row r="11934" ht="15.75" spans="1:1">
      <c r="A11934" s="3" t="s">
        <v>48144</v>
      </c>
    </row>
    <row r="11935" ht="15.75" spans="1:1">
      <c r="A11935" s="3" t="s">
        <v>48148</v>
      </c>
    </row>
    <row r="11936" ht="15.75" spans="1:1">
      <c r="A11936" s="3" t="s">
        <v>48152</v>
      </c>
    </row>
    <row r="11937" ht="15.75" spans="1:1">
      <c r="A11937" s="3" t="s">
        <v>48156</v>
      </c>
    </row>
    <row r="11938" ht="15.75" spans="1:1">
      <c r="A11938" s="3" t="s">
        <v>48160</v>
      </c>
    </row>
    <row r="11939" ht="15.75" spans="1:1">
      <c r="A11939" s="3" t="s">
        <v>48164</v>
      </c>
    </row>
    <row r="11940" ht="15.75" spans="1:1">
      <c r="A11940" s="3" t="s">
        <v>48168</v>
      </c>
    </row>
    <row r="11941" ht="15.75" spans="1:1">
      <c r="A11941" s="3" t="s">
        <v>48172</v>
      </c>
    </row>
    <row r="11942" ht="15.75" spans="1:1">
      <c r="A11942" s="3" t="s">
        <v>48176</v>
      </c>
    </row>
    <row r="11943" ht="15.75" spans="1:1">
      <c r="A11943" s="3" t="s">
        <v>48180</v>
      </c>
    </row>
    <row r="11944" ht="15.75" spans="1:1">
      <c r="A11944" s="3" t="s">
        <v>48184</v>
      </c>
    </row>
    <row r="11945" ht="15.75" spans="1:1">
      <c r="A11945" s="3" t="s">
        <v>48188</v>
      </c>
    </row>
    <row r="11946" ht="15.75" spans="1:1">
      <c r="A11946" s="3" t="s">
        <v>48192</v>
      </c>
    </row>
    <row r="11947" ht="15.75" spans="1:1">
      <c r="A11947" s="3" t="s">
        <v>48196</v>
      </c>
    </row>
    <row r="11948" ht="15.75" spans="1:1">
      <c r="A11948" s="3" t="s">
        <v>48200</v>
      </c>
    </row>
    <row r="11949" ht="15.75" spans="1:1">
      <c r="A11949" s="3" t="s">
        <v>48204</v>
      </c>
    </row>
    <row r="11950" ht="15.75" spans="1:1">
      <c r="A11950" s="3" t="s">
        <v>48208</v>
      </c>
    </row>
    <row r="11951" ht="15.75" spans="1:1">
      <c r="A11951" s="3" t="s">
        <v>48212</v>
      </c>
    </row>
    <row r="11952" ht="15.75" spans="1:1">
      <c r="A11952" s="3" t="s">
        <v>48216</v>
      </c>
    </row>
    <row r="11953" ht="15.75" spans="1:1">
      <c r="A11953" s="3" t="s">
        <v>48220</v>
      </c>
    </row>
    <row r="11954" ht="15.75" spans="1:1">
      <c r="A11954" s="3" t="s">
        <v>48224</v>
      </c>
    </row>
    <row r="11955" ht="15.75" spans="1:1">
      <c r="A11955" s="3" t="s">
        <v>48228</v>
      </c>
    </row>
    <row r="11956" ht="15.75" spans="1:1">
      <c r="A11956" s="3" t="s">
        <v>48232</v>
      </c>
    </row>
    <row r="11957" ht="15.75" spans="1:1">
      <c r="A11957" s="3" t="s">
        <v>48236</v>
      </c>
    </row>
    <row r="11958" ht="15.75" spans="1:1">
      <c r="A11958" s="3" t="s">
        <v>48240</v>
      </c>
    </row>
    <row r="11959" ht="15.75" spans="1:1">
      <c r="A11959" s="3" t="s">
        <v>48244</v>
      </c>
    </row>
    <row r="11960" ht="15.75" spans="1:1">
      <c r="A11960" s="3" t="s">
        <v>48248</v>
      </c>
    </row>
    <row r="11961" ht="15.75" spans="1:1">
      <c r="A11961" s="3" t="s">
        <v>48252</v>
      </c>
    </row>
    <row r="11962" ht="15.75" spans="1:1">
      <c r="A11962" s="3" t="s">
        <v>48256</v>
      </c>
    </row>
    <row r="11963" ht="15.75" spans="1:1">
      <c r="A11963" s="3" t="s">
        <v>48260</v>
      </c>
    </row>
    <row r="11964" ht="15.75" spans="1:1">
      <c r="A11964" s="3" t="s">
        <v>48264</v>
      </c>
    </row>
    <row r="11965" ht="15.75" spans="1:1">
      <c r="A11965" s="3" t="s">
        <v>48268</v>
      </c>
    </row>
    <row r="11966" ht="15.75" spans="1:1">
      <c r="A11966" s="3" t="s">
        <v>48272</v>
      </c>
    </row>
    <row r="11967" ht="15.75" spans="1:1">
      <c r="A11967" s="3" t="s">
        <v>48276</v>
      </c>
    </row>
    <row r="11968" ht="15.75" spans="1:1">
      <c r="A11968" s="3" t="s">
        <v>48280</v>
      </c>
    </row>
    <row r="11969" ht="15.75" spans="1:1">
      <c r="A11969" s="3" t="s">
        <v>48284</v>
      </c>
    </row>
    <row r="11970" ht="15.75" spans="1:1">
      <c r="A11970" s="3" t="s">
        <v>48288</v>
      </c>
    </row>
    <row r="11971" ht="15.75" spans="1:1">
      <c r="A11971" s="3" t="s">
        <v>48292</v>
      </c>
    </row>
    <row r="11972" ht="15.75" spans="1:1">
      <c r="A11972" s="3" t="s">
        <v>48296</v>
      </c>
    </row>
    <row r="11973" ht="15.75" spans="1:1">
      <c r="A11973" s="3" t="s">
        <v>48300</v>
      </c>
    </row>
    <row r="11974" ht="15.75" spans="1:1">
      <c r="A11974" s="3" t="s">
        <v>48304</v>
      </c>
    </row>
    <row r="11975" ht="15.75" spans="1:1">
      <c r="A11975" s="3" t="s">
        <v>48308</v>
      </c>
    </row>
    <row r="11976" ht="15.75" spans="1:1">
      <c r="A11976" s="3" t="s">
        <v>48312</v>
      </c>
    </row>
    <row r="11977" ht="15.75" spans="1:1">
      <c r="A11977" s="3" t="s">
        <v>48316</v>
      </c>
    </row>
    <row r="11978" ht="15.75" spans="1:1">
      <c r="A11978" s="3" t="s">
        <v>48320</v>
      </c>
    </row>
    <row r="11979" ht="15.75" spans="1:1">
      <c r="A11979" s="3" t="s">
        <v>48324</v>
      </c>
    </row>
    <row r="11980" ht="15.75" spans="1:1">
      <c r="A11980" s="3" t="s">
        <v>48328</v>
      </c>
    </row>
    <row r="11981" ht="15.75" spans="1:1">
      <c r="A11981" s="3" t="s">
        <v>48332</v>
      </c>
    </row>
    <row r="11982" ht="15.75" spans="1:1">
      <c r="A11982" s="3" t="s">
        <v>48336</v>
      </c>
    </row>
    <row r="11983" ht="15.75" spans="1:1">
      <c r="A11983" s="3" t="s">
        <v>48340</v>
      </c>
    </row>
    <row r="11984" ht="15.75" spans="1:1">
      <c r="A11984" s="3" t="s">
        <v>48344</v>
      </c>
    </row>
    <row r="11985" ht="15.75" spans="1:1">
      <c r="A11985" s="3" t="s">
        <v>48348</v>
      </c>
    </row>
    <row r="11986" ht="15.75" spans="1:1">
      <c r="A11986" s="3" t="s">
        <v>48352</v>
      </c>
    </row>
    <row r="11987" ht="15.75" spans="1:1">
      <c r="A11987" s="3" t="s">
        <v>48356</v>
      </c>
    </row>
    <row r="11988" ht="15.75" spans="1:1">
      <c r="A11988" s="3" t="s">
        <v>48360</v>
      </c>
    </row>
    <row r="11989" ht="15.75" spans="1:1">
      <c r="A11989" s="3" t="s">
        <v>48364</v>
      </c>
    </row>
    <row r="11990" ht="15.75" spans="1:1">
      <c r="A11990" s="3" t="s">
        <v>48368</v>
      </c>
    </row>
    <row r="11991" ht="15.75" spans="1:1">
      <c r="A11991" s="3" t="s">
        <v>48372</v>
      </c>
    </row>
    <row r="11992" ht="15.75" spans="1:1">
      <c r="A11992" s="3" t="s">
        <v>48376</v>
      </c>
    </row>
    <row r="11993" ht="15.75" spans="1:1">
      <c r="A11993" s="3" t="s">
        <v>48380</v>
      </c>
    </row>
    <row r="11994" ht="15.75" spans="1:1">
      <c r="A11994" s="3" t="s">
        <v>48384</v>
      </c>
    </row>
    <row r="11995" ht="15.75" spans="1:1">
      <c r="A11995" s="3" t="s">
        <v>48388</v>
      </c>
    </row>
    <row r="11996" ht="15.75" spans="1:1">
      <c r="A11996" s="3" t="s">
        <v>48392</v>
      </c>
    </row>
    <row r="11997" ht="15.75" spans="1:1">
      <c r="A11997" s="3" t="s">
        <v>48396</v>
      </c>
    </row>
    <row r="11998" ht="15.75" spans="1:1">
      <c r="A11998" s="3" t="s">
        <v>48400</v>
      </c>
    </row>
    <row r="11999" ht="15.75" spans="1:1">
      <c r="A11999" s="3" t="s">
        <v>48404</v>
      </c>
    </row>
    <row r="12000" ht="15.75" spans="1:1">
      <c r="A12000" s="3" t="s">
        <v>48408</v>
      </c>
    </row>
    <row r="12001" ht="15.75" spans="1:1">
      <c r="A12001" s="3" t="s">
        <v>48412</v>
      </c>
    </row>
    <row r="12002" ht="15.75" spans="1:1">
      <c r="A12002" s="3" t="s">
        <v>48416</v>
      </c>
    </row>
    <row r="12003" ht="15.75" spans="1:1">
      <c r="A12003" s="3" t="s">
        <v>48420</v>
      </c>
    </row>
    <row r="12004" ht="15.75" spans="1:1">
      <c r="A12004" s="3" t="s">
        <v>48424</v>
      </c>
    </row>
    <row r="12005" ht="15.75" spans="1:1">
      <c r="A12005" s="3" t="s">
        <v>48428</v>
      </c>
    </row>
    <row r="12006" ht="15.75" spans="1:1">
      <c r="A12006" s="3" t="s">
        <v>48432</v>
      </c>
    </row>
    <row r="12007" ht="15.75" spans="1:1">
      <c r="A12007" s="3" t="s">
        <v>48436</v>
      </c>
    </row>
    <row r="12008" ht="15.75" spans="1:1">
      <c r="A12008" s="3" t="s">
        <v>48440</v>
      </c>
    </row>
    <row r="12009" ht="15.75" spans="1:1">
      <c r="A12009" s="3" t="s">
        <v>48444</v>
      </c>
    </row>
    <row r="12010" ht="15.75" spans="1:1">
      <c r="A12010" s="3" t="s">
        <v>48448</v>
      </c>
    </row>
    <row r="12011" ht="15.75" spans="1:1">
      <c r="A12011" s="3" t="s">
        <v>48452</v>
      </c>
    </row>
    <row r="12012" ht="15.75" spans="1:1">
      <c r="A12012" s="3" t="s">
        <v>48456</v>
      </c>
    </row>
    <row r="12013" ht="15.75" spans="1:1">
      <c r="A12013" s="3" t="s">
        <v>48460</v>
      </c>
    </row>
    <row r="12014" ht="15.75" spans="1:1">
      <c r="A12014" s="3" t="s">
        <v>48464</v>
      </c>
    </row>
    <row r="12015" ht="15.75" spans="1:1">
      <c r="A12015" s="3" t="s">
        <v>48468</v>
      </c>
    </row>
    <row r="12016" ht="15.75" spans="1:1">
      <c r="A12016" s="3" t="s">
        <v>48472</v>
      </c>
    </row>
    <row r="12017" ht="15.75" spans="1:1">
      <c r="A12017" s="3" t="s">
        <v>48476</v>
      </c>
    </row>
    <row r="12018" ht="15.75" spans="1:1">
      <c r="A12018" s="3" t="s">
        <v>48480</v>
      </c>
    </row>
    <row r="12019" ht="15.75" spans="1:1">
      <c r="A12019" s="3" t="s">
        <v>48484</v>
      </c>
    </row>
    <row r="12020" ht="15.75" spans="1:1">
      <c r="A12020" s="3" t="s">
        <v>48488</v>
      </c>
    </row>
    <row r="12021" ht="15.75" spans="1:1">
      <c r="A12021" s="3" t="s">
        <v>48492</v>
      </c>
    </row>
    <row r="12022" ht="15.75" spans="1:1">
      <c r="A12022" s="3" t="s">
        <v>48496</v>
      </c>
    </row>
    <row r="12023" ht="15.75" spans="1:1">
      <c r="A12023" s="3" t="s">
        <v>48500</v>
      </c>
    </row>
    <row r="12024" ht="15.75" spans="1:1">
      <c r="A12024" s="3" t="s">
        <v>48504</v>
      </c>
    </row>
    <row r="12025" ht="15.75" spans="1:1">
      <c r="A12025" s="3" t="s">
        <v>48508</v>
      </c>
    </row>
    <row r="12026" ht="15.75" spans="1:1">
      <c r="A12026" s="3" t="s">
        <v>48512</v>
      </c>
    </row>
    <row r="12027" ht="15.75" spans="1:1">
      <c r="A12027" s="3" t="s">
        <v>48516</v>
      </c>
    </row>
    <row r="12028" ht="15.75" spans="1:1">
      <c r="A12028" s="3" t="s">
        <v>48520</v>
      </c>
    </row>
    <row r="12029" ht="15.75" spans="1:1">
      <c r="A12029" s="3" t="s">
        <v>48524</v>
      </c>
    </row>
    <row r="12030" ht="15.75" spans="1:1">
      <c r="A12030" s="3" t="s">
        <v>48528</v>
      </c>
    </row>
    <row r="12031" ht="15.75" spans="1:1">
      <c r="A12031" s="3" t="s">
        <v>48532</v>
      </c>
    </row>
    <row r="12032" ht="15.75" spans="1:1">
      <c r="A12032" s="3" t="s">
        <v>48536</v>
      </c>
    </row>
    <row r="12033" ht="15.75" spans="1:1">
      <c r="A12033" s="3" t="s">
        <v>48540</v>
      </c>
    </row>
    <row r="12034" ht="15.75" spans="1:1">
      <c r="A12034" s="3" t="s">
        <v>48544</v>
      </c>
    </row>
    <row r="12035" ht="15.75" spans="1:1">
      <c r="A12035" s="3" t="s">
        <v>48548</v>
      </c>
    </row>
    <row r="12036" ht="15.75" spans="1:1">
      <c r="A12036" s="3" t="s">
        <v>48552</v>
      </c>
    </row>
    <row r="12037" ht="15.75" spans="1:1">
      <c r="A12037" s="3" t="s">
        <v>48556</v>
      </c>
    </row>
    <row r="12038" ht="15.75" spans="1:1">
      <c r="A12038" s="3" t="s">
        <v>48560</v>
      </c>
    </row>
    <row r="12039" ht="15.75" spans="1:1">
      <c r="A12039" s="3" t="s">
        <v>48564</v>
      </c>
    </row>
    <row r="12040" ht="15.75" spans="1:1">
      <c r="A12040" s="3" t="s">
        <v>48568</v>
      </c>
    </row>
    <row r="12041" ht="15.75" spans="1:1">
      <c r="A12041" s="3" t="s">
        <v>48572</v>
      </c>
    </row>
    <row r="12042" ht="15.75" spans="1:1">
      <c r="A12042" s="3" t="s">
        <v>48576</v>
      </c>
    </row>
    <row r="12043" ht="15.75" spans="1:1">
      <c r="A12043" s="3" t="s">
        <v>48580</v>
      </c>
    </row>
    <row r="12044" ht="15.75" spans="1:1">
      <c r="A12044" s="3" t="s">
        <v>48584</v>
      </c>
    </row>
    <row r="12045" ht="15.75" spans="1:1">
      <c r="A12045" s="3" t="s">
        <v>48588</v>
      </c>
    </row>
    <row r="12046" ht="15.75" spans="1:1">
      <c r="A12046" s="3" t="s">
        <v>48592</v>
      </c>
    </row>
    <row r="12047" ht="15.75" spans="1:1">
      <c r="A12047" s="3" t="s">
        <v>48596</v>
      </c>
    </row>
    <row r="12048" ht="15.75" spans="1:1">
      <c r="A12048" s="3" t="s">
        <v>48600</v>
      </c>
    </row>
    <row r="12049" ht="15.75" spans="1:1">
      <c r="A12049" s="3" t="s">
        <v>48604</v>
      </c>
    </row>
    <row r="12050" ht="15.75" spans="1:1">
      <c r="A12050" s="3" t="s">
        <v>48608</v>
      </c>
    </row>
    <row r="12051" ht="15.75" spans="1:1">
      <c r="A12051" s="3" t="s">
        <v>48612</v>
      </c>
    </row>
    <row r="12052" ht="15.75" spans="1:1">
      <c r="A12052" s="3" t="s">
        <v>48616</v>
      </c>
    </row>
    <row r="12053" ht="15.75" spans="1:1">
      <c r="A12053" s="3" t="s">
        <v>48620</v>
      </c>
    </row>
    <row r="12054" ht="15.75" spans="1:1">
      <c r="A12054" s="3" t="s">
        <v>48624</v>
      </c>
    </row>
    <row r="12055" ht="15.75" spans="1:1">
      <c r="A12055" s="3" t="s">
        <v>48628</v>
      </c>
    </row>
    <row r="12056" ht="15.75" spans="1:1">
      <c r="A12056" s="3" t="s">
        <v>48632</v>
      </c>
    </row>
    <row r="12057" ht="15.75" spans="1:1">
      <c r="A12057" s="3" t="s">
        <v>48636</v>
      </c>
    </row>
    <row r="12058" ht="15.75" spans="1:1">
      <c r="A12058" s="3" t="s">
        <v>48640</v>
      </c>
    </row>
    <row r="12059" ht="15.75" spans="1:1">
      <c r="A12059" s="3" t="s">
        <v>48644</v>
      </c>
    </row>
    <row r="12060" ht="15.75" spans="1:1">
      <c r="A12060" s="3" t="s">
        <v>48648</v>
      </c>
    </row>
    <row r="12061" ht="15.75" spans="1:1">
      <c r="A12061" s="3" t="s">
        <v>48652</v>
      </c>
    </row>
    <row r="12062" ht="15.75" spans="1:1">
      <c r="A12062" s="3" t="s">
        <v>48656</v>
      </c>
    </row>
    <row r="12063" ht="15.75" spans="1:1">
      <c r="A12063" s="3" t="s">
        <v>48660</v>
      </c>
    </row>
    <row r="12064" ht="15.75" spans="1:1">
      <c r="A12064" s="3" t="s">
        <v>48664</v>
      </c>
    </row>
    <row r="12065" ht="15.75" spans="1:1">
      <c r="A12065" s="3" t="s">
        <v>945</v>
      </c>
    </row>
    <row r="12066" ht="15.75" spans="1:1">
      <c r="A12066" s="3" t="s">
        <v>435</v>
      </c>
    </row>
    <row r="12067" ht="15.75" spans="1:1">
      <c r="A12067" s="3" t="s">
        <v>48671</v>
      </c>
    </row>
    <row r="12068" ht="15.75" spans="1:1">
      <c r="A12068" s="3" t="s">
        <v>48675</v>
      </c>
    </row>
    <row r="12069" ht="15.75" spans="1:1">
      <c r="A12069" s="3" t="s">
        <v>48679</v>
      </c>
    </row>
    <row r="12070" ht="15.75" spans="1:1">
      <c r="A12070" s="3" t="s">
        <v>48683</v>
      </c>
    </row>
    <row r="12071" ht="15.75" spans="1:1">
      <c r="A12071" s="3" t="s">
        <v>48687</v>
      </c>
    </row>
    <row r="12072" ht="15.75" spans="1:1">
      <c r="A12072" s="3" t="s">
        <v>48691</v>
      </c>
    </row>
    <row r="12073" ht="15.75" spans="1:1">
      <c r="A12073" s="3" t="s">
        <v>48695</v>
      </c>
    </row>
    <row r="12074" ht="15.75" spans="1:1">
      <c r="A12074" s="3" t="s">
        <v>929</v>
      </c>
    </row>
    <row r="12075" ht="15.75" spans="1:1">
      <c r="A12075" s="3" t="s">
        <v>48699</v>
      </c>
    </row>
    <row r="12076" ht="15.75" spans="1:1">
      <c r="A12076" s="3" t="s">
        <v>961</v>
      </c>
    </row>
    <row r="12077" ht="15.75" spans="1:1">
      <c r="A12077" s="3" t="s">
        <v>48703</v>
      </c>
    </row>
    <row r="12078" ht="15.75" spans="1:1">
      <c r="A12078" s="3" t="s">
        <v>48707</v>
      </c>
    </row>
    <row r="12079" ht="15.75" spans="1:1">
      <c r="A12079" s="3" t="s">
        <v>48711</v>
      </c>
    </row>
    <row r="12080" ht="15.75" spans="1:1">
      <c r="A12080" s="3" t="s">
        <v>48715</v>
      </c>
    </row>
    <row r="12081" ht="15.75" spans="1:1">
      <c r="A12081" s="3" t="s">
        <v>48719</v>
      </c>
    </row>
    <row r="12082" ht="15.75" spans="1:1">
      <c r="A12082" s="3" t="s">
        <v>48723</v>
      </c>
    </row>
    <row r="12083" ht="15.75" spans="1:1">
      <c r="A12083" s="3" t="s">
        <v>48727</v>
      </c>
    </row>
    <row r="12084" ht="15.75" spans="1:1">
      <c r="A12084" s="3" t="s">
        <v>48731</v>
      </c>
    </row>
    <row r="12085" ht="15.75" spans="1:1">
      <c r="A12085" s="3" t="s">
        <v>48735</v>
      </c>
    </row>
    <row r="12086" ht="15.75" spans="1:1">
      <c r="A12086" s="3" t="s">
        <v>48739</v>
      </c>
    </row>
    <row r="12087" ht="15.75" spans="1:1">
      <c r="A12087" s="3" t="s">
        <v>48743</v>
      </c>
    </row>
    <row r="12088" ht="15.75" spans="1:1">
      <c r="A12088" s="3" t="s">
        <v>48747</v>
      </c>
    </row>
    <row r="12089" ht="15.75" spans="1:1">
      <c r="A12089" s="3" t="s">
        <v>48751</v>
      </c>
    </row>
    <row r="12090" ht="15.75" spans="1:1">
      <c r="A12090" s="3" t="s">
        <v>48755</v>
      </c>
    </row>
    <row r="12091" ht="15.75" spans="1:1">
      <c r="A12091" s="3" t="s">
        <v>48759</v>
      </c>
    </row>
    <row r="12092" ht="15.75" spans="1:1">
      <c r="A12092" s="3" t="s">
        <v>48763</v>
      </c>
    </row>
    <row r="12093" ht="15.75" spans="1:1">
      <c r="A12093" s="3" t="s">
        <v>48767</v>
      </c>
    </row>
    <row r="12094" ht="15.75" spans="1:1">
      <c r="A12094" s="3" t="s">
        <v>48771</v>
      </c>
    </row>
    <row r="12095" ht="15.75" spans="1:1">
      <c r="A12095" s="3" t="s">
        <v>48775</v>
      </c>
    </row>
    <row r="12096" ht="15.75" spans="1:1">
      <c r="A12096" s="3" t="s">
        <v>48779</v>
      </c>
    </row>
    <row r="12097" ht="15.75" spans="1:1">
      <c r="A12097" s="3" t="s">
        <v>48783</v>
      </c>
    </row>
    <row r="12098" ht="15.75" spans="1:1">
      <c r="A12098" s="3" t="s">
        <v>48787</v>
      </c>
    </row>
    <row r="12099" ht="15.75" spans="1:1">
      <c r="A12099" s="3" t="s">
        <v>48791</v>
      </c>
    </row>
    <row r="12100" ht="15.75" spans="1:1">
      <c r="A12100" s="3" t="s">
        <v>48795</v>
      </c>
    </row>
    <row r="12101" ht="15.75" spans="1:1">
      <c r="A12101" s="3" t="s">
        <v>48799</v>
      </c>
    </row>
    <row r="12102" ht="15.75" spans="1:1">
      <c r="A12102" s="3" t="s">
        <v>48803</v>
      </c>
    </row>
    <row r="12103" ht="15.75" spans="1:1">
      <c r="A12103" s="3" t="s">
        <v>48807</v>
      </c>
    </row>
    <row r="12104" ht="15.75" spans="1:1">
      <c r="A12104" s="3" t="s">
        <v>48811</v>
      </c>
    </row>
    <row r="12105" ht="15.75" spans="1:1">
      <c r="A12105" s="3" t="s">
        <v>48815</v>
      </c>
    </row>
    <row r="12106" ht="15.75" spans="1:1">
      <c r="A12106" s="3" t="s">
        <v>48819</v>
      </c>
    </row>
    <row r="12107" ht="15.75" spans="1:1">
      <c r="A12107" s="3" t="s">
        <v>48823</v>
      </c>
    </row>
    <row r="12108" ht="15.75" spans="1:1">
      <c r="A12108" s="3" t="s">
        <v>48827</v>
      </c>
    </row>
    <row r="12109" ht="15.75" spans="1:1">
      <c r="A12109" s="3" t="s">
        <v>48831</v>
      </c>
    </row>
    <row r="12110" ht="15.75" spans="1:1">
      <c r="A12110" s="3" t="s">
        <v>48835</v>
      </c>
    </row>
    <row r="12111" ht="15.75" spans="1:1">
      <c r="A12111" s="3" t="s">
        <v>48839</v>
      </c>
    </row>
    <row r="12112" ht="15.75" spans="1:1">
      <c r="A12112" s="3" t="s">
        <v>48843</v>
      </c>
    </row>
    <row r="12113" ht="15.75" spans="1:1">
      <c r="A12113" s="3" t="s">
        <v>48847</v>
      </c>
    </row>
    <row r="12114" ht="15.75" spans="1:1">
      <c r="A12114" s="3" t="s">
        <v>48851</v>
      </c>
    </row>
    <row r="12115" ht="15.75" spans="1:1">
      <c r="A12115" s="3" t="s">
        <v>48855</v>
      </c>
    </row>
    <row r="12116" ht="15.75" spans="1:1">
      <c r="A12116" s="3" t="s">
        <v>48859</v>
      </c>
    </row>
    <row r="12117" ht="15.75" spans="1:1">
      <c r="A12117" s="3" t="s">
        <v>48863</v>
      </c>
    </row>
    <row r="12118" ht="15.75" spans="1:1">
      <c r="A12118" s="3" t="s">
        <v>48867</v>
      </c>
    </row>
    <row r="12119" ht="15.75" spans="1:1">
      <c r="A12119" s="3" t="s">
        <v>48871</v>
      </c>
    </row>
    <row r="12120" ht="15.75" spans="1:1">
      <c r="A12120" s="3" t="s">
        <v>48875</v>
      </c>
    </row>
    <row r="12121" ht="15.75" spans="1:1">
      <c r="A12121" s="3" t="s">
        <v>48879</v>
      </c>
    </row>
    <row r="12122" ht="15.75" spans="1:1">
      <c r="A12122" s="3" t="s">
        <v>48883</v>
      </c>
    </row>
    <row r="12123" ht="15.75" spans="1:1">
      <c r="A12123" s="3" t="s">
        <v>48887</v>
      </c>
    </row>
    <row r="12124" ht="15.75" spans="1:1">
      <c r="A12124" s="3" t="s">
        <v>48891</v>
      </c>
    </row>
    <row r="12125" ht="15.75" spans="1:1">
      <c r="A12125" s="3" t="s">
        <v>48895</v>
      </c>
    </row>
    <row r="12126" ht="15.75" spans="1:1">
      <c r="A12126" s="3" t="s">
        <v>48899</v>
      </c>
    </row>
    <row r="12127" ht="15.75" spans="1:1">
      <c r="A12127" s="3" t="s">
        <v>48903</v>
      </c>
    </row>
    <row r="12128" ht="15.75" spans="1:1">
      <c r="A12128" s="3" t="s">
        <v>48907</v>
      </c>
    </row>
    <row r="12129" ht="15.75" spans="1:1">
      <c r="A12129" s="3" t="s">
        <v>48911</v>
      </c>
    </row>
    <row r="12130" ht="15.75" spans="1:1">
      <c r="A12130" s="3" t="s">
        <v>48915</v>
      </c>
    </row>
    <row r="12131" ht="15.75" spans="1:1">
      <c r="A12131" s="3" t="s">
        <v>48919</v>
      </c>
    </row>
    <row r="12132" ht="15.75" spans="1:1">
      <c r="A12132" s="3" t="s">
        <v>48923</v>
      </c>
    </row>
    <row r="12133" ht="15.75" spans="1:1">
      <c r="A12133" s="3" t="s">
        <v>48927</v>
      </c>
    </row>
    <row r="12134" ht="15.75" spans="1:1">
      <c r="A12134" s="3" t="s">
        <v>48931</v>
      </c>
    </row>
    <row r="12135" ht="15.75" spans="1:1">
      <c r="A12135" s="3" t="s">
        <v>48935</v>
      </c>
    </row>
    <row r="12136" ht="15.75" spans="1:1">
      <c r="A12136" s="3" t="s">
        <v>48939</v>
      </c>
    </row>
    <row r="12137" ht="15.75" spans="1:1">
      <c r="A12137" s="3" t="s">
        <v>48943</v>
      </c>
    </row>
    <row r="12138" ht="15.75" spans="1:1">
      <c r="A12138" s="3" t="s">
        <v>48947</v>
      </c>
    </row>
    <row r="12139" ht="15.75" spans="1:1">
      <c r="A12139" s="3" t="s">
        <v>48951</v>
      </c>
    </row>
    <row r="12140" ht="15.75" spans="1:1">
      <c r="A12140" s="3" t="s">
        <v>48955</v>
      </c>
    </row>
    <row r="12141" ht="15.75" spans="1:1">
      <c r="A12141" s="3" t="s">
        <v>48959</v>
      </c>
    </row>
    <row r="12142" ht="15.75" spans="1:1">
      <c r="A12142" s="3" t="s">
        <v>48963</v>
      </c>
    </row>
    <row r="12143" ht="15.75" spans="1:1">
      <c r="A12143" s="3" t="s">
        <v>48967</v>
      </c>
    </row>
    <row r="12144" ht="15.75" spans="1:1">
      <c r="A12144" s="3" t="s">
        <v>48971</v>
      </c>
    </row>
    <row r="12145" ht="15.75" spans="1:1">
      <c r="A12145" s="3" t="s">
        <v>48975</v>
      </c>
    </row>
    <row r="12146" ht="15.75" spans="1:1">
      <c r="A12146" s="3" t="s">
        <v>48979</v>
      </c>
    </row>
    <row r="12147" ht="15.75" spans="1:1">
      <c r="A12147" s="3" t="s">
        <v>48983</v>
      </c>
    </row>
    <row r="12148" ht="15.75" spans="1:1">
      <c r="A12148" s="3" t="s">
        <v>48987</v>
      </c>
    </row>
    <row r="12149" ht="15.75" spans="1:1">
      <c r="A12149" s="3" t="s">
        <v>48991</v>
      </c>
    </row>
    <row r="12150" ht="15.75" spans="1:1">
      <c r="A12150" s="3" t="s">
        <v>48995</v>
      </c>
    </row>
    <row r="12151" ht="15.75" spans="1:1">
      <c r="A12151" s="3" t="s">
        <v>48999</v>
      </c>
    </row>
    <row r="12152" ht="15.75" spans="1:1">
      <c r="A12152" s="3" t="s">
        <v>49003</v>
      </c>
    </row>
    <row r="12153" ht="15.75" spans="1:1">
      <c r="A12153" s="3" t="s">
        <v>49007</v>
      </c>
    </row>
    <row r="12154" ht="15.75" spans="1:1">
      <c r="A12154" s="3" t="s">
        <v>49011</v>
      </c>
    </row>
    <row r="12155" ht="15.75" spans="1:1">
      <c r="A12155" s="3" t="s">
        <v>49015</v>
      </c>
    </row>
    <row r="12156" ht="15.75" spans="1:1">
      <c r="A12156" s="3" t="s">
        <v>49019</v>
      </c>
    </row>
    <row r="12157" ht="15.75" spans="1:1">
      <c r="A12157" s="3" t="s">
        <v>49023</v>
      </c>
    </row>
    <row r="12158" ht="15.75" spans="1:1">
      <c r="A12158" s="3" t="s">
        <v>49027</v>
      </c>
    </row>
    <row r="12159" ht="15.75" spans="1:1">
      <c r="A12159" s="3" t="s">
        <v>49031</v>
      </c>
    </row>
    <row r="12160" ht="15.75" spans="1:1">
      <c r="A12160" s="3" t="s">
        <v>49035</v>
      </c>
    </row>
    <row r="12161" ht="15.75" spans="1:1">
      <c r="A12161" s="3" t="s">
        <v>49039</v>
      </c>
    </row>
    <row r="12162" ht="15.75" spans="1:1">
      <c r="A12162" s="3" t="s">
        <v>49043</v>
      </c>
    </row>
    <row r="12163" ht="15.75" spans="1:1">
      <c r="A12163" s="3" t="s">
        <v>49047</v>
      </c>
    </row>
    <row r="12164" ht="15.75" spans="1:1">
      <c r="A12164" s="3" t="s">
        <v>49051</v>
      </c>
    </row>
    <row r="12165" ht="15.75" spans="1:1">
      <c r="A12165" s="3" t="s">
        <v>49055</v>
      </c>
    </row>
    <row r="12166" ht="15.75" spans="1:1">
      <c r="A12166" s="3" t="s">
        <v>49059</v>
      </c>
    </row>
    <row r="12167" ht="15.75" spans="1:1">
      <c r="A12167" s="3" t="s">
        <v>49063</v>
      </c>
    </row>
    <row r="12168" ht="15.75" spans="1:1">
      <c r="A12168" s="3" t="s">
        <v>49067</v>
      </c>
    </row>
    <row r="12169" ht="15.75" spans="1:1">
      <c r="A12169" s="3" t="s">
        <v>49071</v>
      </c>
    </row>
    <row r="12170" ht="15.75" spans="1:1">
      <c r="A12170" s="3" t="s">
        <v>49075</v>
      </c>
    </row>
    <row r="12171" ht="15.75" spans="1:1">
      <c r="A12171" s="3" t="s">
        <v>49079</v>
      </c>
    </row>
    <row r="12172" ht="15.75" spans="1:1">
      <c r="A12172" s="3" t="s">
        <v>49083</v>
      </c>
    </row>
    <row r="12173" ht="15.75" spans="1:1">
      <c r="A12173" s="3" t="s">
        <v>49087</v>
      </c>
    </row>
    <row r="12174" ht="15.75" spans="1:1">
      <c r="A12174" s="3" t="s">
        <v>49091</v>
      </c>
    </row>
    <row r="12175" ht="15.75" spans="1:1">
      <c r="A12175" s="3" t="s">
        <v>49095</v>
      </c>
    </row>
    <row r="12176" ht="15.75" spans="1:1">
      <c r="A12176" s="3" t="s">
        <v>49099</v>
      </c>
    </row>
    <row r="12177" ht="15.75" spans="1:1">
      <c r="A12177" s="3" t="s">
        <v>49103</v>
      </c>
    </row>
    <row r="12178" ht="15.75" spans="1:1">
      <c r="A12178" s="3" t="s">
        <v>49107</v>
      </c>
    </row>
    <row r="12179" ht="15.75" spans="1:1">
      <c r="A12179" s="3" t="s">
        <v>49111</v>
      </c>
    </row>
    <row r="12180" ht="15.75" spans="1:1">
      <c r="A12180" s="3" t="s">
        <v>49115</v>
      </c>
    </row>
    <row r="12181" ht="15.75" spans="1:1">
      <c r="A12181" s="3" t="s">
        <v>49119</v>
      </c>
    </row>
    <row r="12182" ht="15.75" spans="1:1">
      <c r="A12182" s="3" t="s">
        <v>49123</v>
      </c>
    </row>
    <row r="12183" ht="15.75" spans="1:1">
      <c r="A12183" s="3" t="s">
        <v>49127</v>
      </c>
    </row>
    <row r="12184" ht="15.75" spans="1:1">
      <c r="A12184" s="3" t="s">
        <v>49131</v>
      </c>
    </row>
    <row r="12185" ht="15.75" spans="1:1">
      <c r="A12185" s="3" t="s">
        <v>49135</v>
      </c>
    </row>
    <row r="12186" ht="15.75" spans="1:1">
      <c r="A12186" s="3" t="s">
        <v>49139</v>
      </c>
    </row>
    <row r="12187" ht="15.75" spans="1:1">
      <c r="A12187" s="3" t="s">
        <v>49143</v>
      </c>
    </row>
    <row r="12188" ht="15.75" spans="1:1">
      <c r="A12188" s="3" t="s">
        <v>49147</v>
      </c>
    </row>
    <row r="12189" ht="15.75" spans="1:1">
      <c r="A12189" s="3" t="s">
        <v>49151</v>
      </c>
    </row>
    <row r="12190" ht="15.75" spans="1:1">
      <c r="A12190" s="3" t="s">
        <v>49155</v>
      </c>
    </row>
    <row r="12191" ht="15.75" spans="1:1">
      <c r="A12191" s="3" t="s">
        <v>49159</v>
      </c>
    </row>
    <row r="12192" ht="15.75" spans="1:1">
      <c r="A12192" s="3" t="s">
        <v>49163</v>
      </c>
    </row>
    <row r="12193" ht="15.75" spans="1:1">
      <c r="A12193" s="3" t="s">
        <v>49167</v>
      </c>
    </row>
    <row r="12194" ht="15.75" spans="1:1">
      <c r="A12194" s="3" t="s">
        <v>49171</v>
      </c>
    </row>
    <row r="12195" ht="15.75" spans="1:1">
      <c r="A12195" s="3" t="s">
        <v>49175</v>
      </c>
    </row>
    <row r="12196" ht="15.75" spans="1:1">
      <c r="A12196" s="3" t="s">
        <v>49179</v>
      </c>
    </row>
    <row r="12197" ht="15.75" spans="1:1">
      <c r="A12197" s="3" t="s">
        <v>49183</v>
      </c>
    </row>
    <row r="12198" ht="15.75" spans="1:1">
      <c r="A12198" s="3" t="s">
        <v>49187</v>
      </c>
    </row>
    <row r="12199" ht="15.75" spans="1:1">
      <c r="A12199" s="3" t="s">
        <v>49191</v>
      </c>
    </row>
    <row r="12200" ht="15.75" spans="1:1">
      <c r="A12200" s="3" t="s">
        <v>49195</v>
      </c>
    </row>
    <row r="12201" ht="15.75" spans="1:1">
      <c r="A12201" s="3" t="s">
        <v>49199</v>
      </c>
    </row>
    <row r="12202" ht="15.75" spans="1:1">
      <c r="A12202" s="3" t="s">
        <v>49203</v>
      </c>
    </row>
    <row r="12203" ht="15.75" spans="1:1">
      <c r="A12203" s="3" t="s">
        <v>49207</v>
      </c>
    </row>
    <row r="12204" ht="15.75" spans="1:1">
      <c r="A12204" s="3" t="s">
        <v>49211</v>
      </c>
    </row>
    <row r="12205" ht="15.75" spans="1:1">
      <c r="A12205" s="3" t="s">
        <v>49215</v>
      </c>
    </row>
    <row r="12206" ht="15.75" spans="1:1">
      <c r="A12206" s="3" t="s">
        <v>49219</v>
      </c>
    </row>
    <row r="12207" ht="15.75" spans="1:1">
      <c r="A12207" s="3" t="s">
        <v>49223</v>
      </c>
    </row>
    <row r="12208" ht="15.75" spans="1:1">
      <c r="A12208" s="3" t="s">
        <v>49227</v>
      </c>
    </row>
    <row r="12209" ht="15.75" spans="1:1">
      <c r="A12209" s="3" t="s">
        <v>49231</v>
      </c>
    </row>
    <row r="12210" ht="15.75" spans="1:1">
      <c r="A12210" s="3" t="s">
        <v>49235</v>
      </c>
    </row>
    <row r="12211" ht="15.75" spans="1:1">
      <c r="A12211" s="3" t="s">
        <v>49239</v>
      </c>
    </row>
    <row r="12212" ht="15.75" spans="1:1">
      <c r="A12212" s="3" t="s">
        <v>49243</v>
      </c>
    </row>
    <row r="12213" ht="15.75" spans="1:1">
      <c r="A12213" s="3" t="s">
        <v>49247</v>
      </c>
    </row>
    <row r="12214" ht="15.75" spans="1:1">
      <c r="A12214" s="3" t="s">
        <v>49251</v>
      </c>
    </row>
    <row r="12215" ht="15.75" spans="1:1">
      <c r="A12215" s="3" t="s">
        <v>49255</v>
      </c>
    </row>
    <row r="12216" ht="15.75" spans="1:1">
      <c r="A12216" s="3" t="s">
        <v>49259</v>
      </c>
    </row>
    <row r="12217" ht="15.75" spans="1:1">
      <c r="A12217" s="3" t="s">
        <v>49263</v>
      </c>
    </row>
    <row r="12218" ht="15.75" spans="1:1">
      <c r="A12218" s="3" t="s">
        <v>49267</v>
      </c>
    </row>
    <row r="12219" ht="15.75" spans="1:1">
      <c r="A12219" s="3" t="s">
        <v>49271</v>
      </c>
    </row>
    <row r="12220" ht="15.75" spans="1:1">
      <c r="A12220" s="3" t="s">
        <v>49275</v>
      </c>
    </row>
    <row r="12221" ht="15.75" spans="1:1">
      <c r="A12221" s="3" t="s">
        <v>49279</v>
      </c>
    </row>
    <row r="12222" ht="15.75" spans="1:1">
      <c r="A12222" s="3" t="s">
        <v>49283</v>
      </c>
    </row>
    <row r="12223" ht="15.75" spans="1:1">
      <c r="A12223" s="3" t="s">
        <v>49287</v>
      </c>
    </row>
    <row r="12224" ht="15.75" spans="1:1">
      <c r="A12224" s="3" t="s">
        <v>49291</v>
      </c>
    </row>
    <row r="12225" ht="15.75" spans="1:1">
      <c r="A12225" s="3" t="s">
        <v>49295</v>
      </c>
    </row>
    <row r="12226" ht="15.75" spans="1:1">
      <c r="A12226" s="3" t="s">
        <v>49299</v>
      </c>
    </row>
    <row r="12227" ht="15.75" spans="1:1">
      <c r="A12227" s="3" t="s">
        <v>49303</v>
      </c>
    </row>
    <row r="12228" ht="15.75" spans="1:1">
      <c r="A12228" s="3" t="s">
        <v>49307</v>
      </c>
    </row>
    <row r="12229" ht="15.75" spans="1:1">
      <c r="A12229" s="3" t="s">
        <v>49311</v>
      </c>
    </row>
    <row r="12230" ht="15.75" spans="1:1">
      <c r="A12230" s="3" t="s">
        <v>49315</v>
      </c>
    </row>
    <row r="12231" ht="15.75" spans="1:1">
      <c r="A12231" s="3" t="s">
        <v>49319</v>
      </c>
    </row>
    <row r="12232" ht="15.75" spans="1:1">
      <c r="A12232" s="3" t="s">
        <v>49323</v>
      </c>
    </row>
    <row r="12233" ht="15.75" spans="1:1">
      <c r="A12233" s="3" t="s">
        <v>49327</v>
      </c>
    </row>
    <row r="12234" ht="15.75" spans="1:1">
      <c r="A12234" s="3" t="s">
        <v>49331</v>
      </c>
    </row>
    <row r="12235" ht="15.75" spans="1:1">
      <c r="A12235" s="3" t="s">
        <v>49335</v>
      </c>
    </row>
    <row r="12236" ht="15.75" spans="1:1">
      <c r="A12236" s="3" t="s">
        <v>49339</v>
      </c>
    </row>
    <row r="12237" ht="15.75" spans="1:1">
      <c r="A12237" s="3" t="s">
        <v>49343</v>
      </c>
    </row>
    <row r="12238" ht="15.75" spans="1:1">
      <c r="A12238" s="3" t="s">
        <v>49347</v>
      </c>
    </row>
    <row r="12239" ht="15.75" spans="1:1">
      <c r="A12239" s="3" t="s">
        <v>49351</v>
      </c>
    </row>
    <row r="12240" ht="15.75" spans="1:1">
      <c r="A12240" s="3" t="s">
        <v>49355</v>
      </c>
    </row>
    <row r="12241" ht="15.75" spans="1:1">
      <c r="A12241" s="3" t="s">
        <v>49359</v>
      </c>
    </row>
    <row r="12242" ht="15.75" spans="1:1">
      <c r="A12242" s="3" t="s">
        <v>49363</v>
      </c>
    </row>
    <row r="12243" ht="15.75" spans="1:1">
      <c r="A12243" s="3" t="s">
        <v>49367</v>
      </c>
    </row>
    <row r="12244" ht="15.75" spans="1:1">
      <c r="A12244" s="3" t="s">
        <v>49371</v>
      </c>
    </row>
    <row r="12245" ht="15.75" spans="1:1">
      <c r="A12245" s="3" t="s">
        <v>49375</v>
      </c>
    </row>
    <row r="12246" ht="15.75" spans="1:1">
      <c r="A12246" s="3" t="s">
        <v>49379</v>
      </c>
    </row>
    <row r="12247" ht="15.75" spans="1:1">
      <c r="A12247" s="3" t="s">
        <v>49383</v>
      </c>
    </row>
    <row r="12248" ht="15.75" spans="1:1">
      <c r="A12248" s="3" t="s">
        <v>49387</v>
      </c>
    </row>
    <row r="12249" ht="15.75" spans="1:1">
      <c r="A12249" s="3" t="s">
        <v>49391</v>
      </c>
    </row>
    <row r="12250" ht="15.75" spans="1:1">
      <c r="A12250" s="3" t="s">
        <v>49395</v>
      </c>
    </row>
    <row r="12251" ht="15.75" spans="1:1">
      <c r="A12251" s="3" t="s">
        <v>49399</v>
      </c>
    </row>
    <row r="12252" ht="15.75" spans="1:1">
      <c r="A12252" s="3" t="s">
        <v>49403</v>
      </c>
    </row>
    <row r="12253" ht="15.75" spans="1:1">
      <c r="A12253" s="3" t="s">
        <v>49407</v>
      </c>
    </row>
    <row r="12254" ht="15.75" spans="1:1">
      <c r="A12254" s="3" t="s">
        <v>49411</v>
      </c>
    </row>
    <row r="12255" ht="15.75" spans="1:1">
      <c r="A12255" s="3" t="s">
        <v>49415</v>
      </c>
    </row>
    <row r="12256" ht="15.75" spans="1:1">
      <c r="A12256" s="3" t="s">
        <v>49419</v>
      </c>
    </row>
    <row r="12257" ht="15.75" spans="1:1">
      <c r="A12257" s="3" t="s">
        <v>49423</v>
      </c>
    </row>
    <row r="12258" ht="15.75" spans="1:1">
      <c r="A12258" s="3" t="s">
        <v>49427</v>
      </c>
    </row>
    <row r="12259" ht="15.75" spans="1:1">
      <c r="A12259" s="3" t="s">
        <v>49431</v>
      </c>
    </row>
    <row r="12260" ht="15.75" spans="1:1">
      <c r="A12260" s="3" t="s">
        <v>49435</v>
      </c>
    </row>
    <row r="12261" ht="15.75" spans="1:1">
      <c r="A12261" s="3" t="s">
        <v>49439</v>
      </c>
    </row>
    <row r="12262" ht="15.75" spans="1:1">
      <c r="A12262" s="3" t="s">
        <v>49443</v>
      </c>
    </row>
    <row r="12263" ht="15.75" spans="1:1">
      <c r="A12263" s="3" t="s">
        <v>49447</v>
      </c>
    </row>
    <row r="12264" ht="15.75" spans="1:1">
      <c r="A12264" s="3" t="s">
        <v>49451</v>
      </c>
    </row>
    <row r="12265" ht="15.75" spans="1:1">
      <c r="A12265" s="3" t="s">
        <v>49455</v>
      </c>
    </row>
    <row r="12266" ht="15.75" spans="1:1">
      <c r="A12266" s="3" t="s">
        <v>49459</v>
      </c>
    </row>
    <row r="12267" ht="15.75" spans="1:1">
      <c r="A12267" s="3" t="s">
        <v>49463</v>
      </c>
    </row>
    <row r="12268" ht="15.75" spans="1:1">
      <c r="A12268" s="3" t="s">
        <v>49467</v>
      </c>
    </row>
    <row r="12269" ht="15.75" spans="1:1">
      <c r="A12269" s="3" t="s">
        <v>49471</v>
      </c>
    </row>
    <row r="12270" ht="15.75" spans="1:1">
      <c r="A12270" s="3" t="s">
        <v>49475</v>
      </c>
    </row>
    <row r="12271" ht="15.75" spans="1:1">
      <c r="A12271" s="3" t="s">
        <v>49479</v>
      </c>
    </row>
    <row r="12272" ht="15.75" spans="1:1">
      <c r="A12272" s="3" t="s">
        <v>49483</v>
      </c>
    </row>
    <row r="12273" ht="15.75" spans="1:1">
      <c r="A12273" s="3" t="s">
        <v>49487</v>
      </c>
    </row>
    <row r="12274" ht="15.75" spans="1:1">
      <c r="A12274" s="3" t="s">
        <v>49491</v>
      </c>
    </row>
    <row r="12275" ht="15.75" spans="1:1">
      <c r="A12275" s="3" t="s">
        <v>49495</v>
      </c>
    </row>
    <row r="12276" ht="15.75" spans="1:1">
      <c r="A12276" s="3" t="s">
        <v>49499</v>
      </c>
    </row>
    <row r="12277" ht="15.75" spans="1:1">
      <c r="A12277" s="3" t="s">
        <v>49503</v>
      </c>
    </row>
    <row r="12278" ht="15.75" spans="1:1">
      <c r="A12278" s="3" t="s">
        <v>49507</v>
      </c>
    </row>
    <row r="12279" ht="15.75" spans="1:1">
      <c r="A12279" s="3" t="s">
        <v>49511</v>
      </c>
    </row>
    <row r="12280" ht="15.75" spans="1:1">
      <c r="A12280" s="3" t="s">
        <v>49515</v>
      </c>
    </row>
    <row r="12281" ht="15.75" spans="1:1">
      <c r="A12281" s="3" t="s">
        <v>49519</v>
      </c>
    </row>
    <row r="12282" ht="15.75" spans="1:1">
      <c r="A12282" s="3" t="s">
        <v>49523</v>
      </c>
    </row>
    <row r="12283" ht="15.75" spans="1:1">
      <c r="A12283" s="3" t="s">
        <v>49527</v>
      </c>
    </row>
    <row r="12284" ht="15.75" spans="1:1">
      <c r="A12284" s="3" t="s">
        <v>49531</v>
      </c>
    </row>
    <row r="12285" ht="15.75" spans="1:1">
      <c r="A12285" s="3" t="s">
        <v>49535</v>
      </c>
    </row>
    <row r="12286" ht="15.75" spans="1:1">
      <c r="A12286" s="3" t="s">
        <v>49539</v>
      </c>
    </row>
    <row r="12287" ht="15.75" spans="1:1">
      <c r="A12287" s="3" t="s">
        <v>49543</v>
      </c>
    </row>
    <row r="12288" ht="15.75" spans="1:1">
      <c r="A12288" s="3" t="s">
        <v>49547</v>
      </c>
    </row>
    <row r="12289" ht="15.75" spans="1:1">
      <c r="A12289" s="3" t="s">
        <v>49551</v>
      </c>
    </row>
    <row r="12290" ht="15.75" spans="1:1">
      <c r="A12290" s="3" t="s">
        <v>49555</v>
      </c>
    </row>
    <row r="12291" ht="15.75" spans="1:1">
      <c r="A12291" s="3" t="s">
        <v>49559</v>
      </c>
    </row>
    <row r="12292" ht="15.75" spans="1:1">
      <c r="A12292" s="3" t="s">
        <v>49563</v>
      </c>
    </row>
    <row r="12293" ht="15.75" spans="1:1">
      <c r="A12293" s="3" t="s">
        <v>49567</v>
      </c>
    </row>
    <row r="12294" ht="15.75" spans="1:1">
      <c r="A12294" s="3" t="s">
        <v>49571</v>
      </c>
    </row>
    <row r="12295" ht="15.75" spans="1:1">
      <c r="A12295" s="3" t="s">
        <v>49575</v>
      </c>
    </row>
    <row r="12296" ht="15.75" spans="1:1">
      <c r="A12296" s="3" t="s">
        <v>49579</v>
      </c>
    </row>
    <row r="12297" ht="15.75" spans="1:1">
      <c r="A12297" s="3" t="s">
        <v>49583</v>
      </c>
    </row>
    <row r="12298" ht="15.75" spans="1:1">
      <c r="A12298" s="3" t="s">
        <v>49587</v>
      </c>
    </row>
    <row r="12299" ht="15.75" spans="1:1">
      <c r="A12299" s="3" t="s">
        <v>49591</v>
      </c>
    </row>
    <row r="12300" ht="15.75" spans="1:1">
      <c r="A12300" s="3" t="s">
        <v>49595</v>
      </c>
    </row>
    <row r="12301" ht="15.75" spans="1:1">
      <c r="A12301" s="3" t="s">
        <v>49599</v>
      </c>
    </row>
    <row r="12302" ht="15.75" spans="1:1">
      <c r="A12302" s="3" t="s">
        <v>49602</v>
      </c>
    </row>
    <row r="12303" ht="15.75" spans="1:1">
      <c r="A12303" s="3" t="s">
        <v>49606</v>
      </c>
    </row>
    <row r="12304" ht="15.75" spans="1:1">
      <c r="A12304" s="3" t="s">
        <v>49610</v>
      </c>
    </row>
    <row r="12305" ht="15.75" spans="1:1">
      <c r="A12305" s="3" t="s">
        <v>49614</v>
      </c>
    </row>
    <row r="12306" ht="15.75" spans="1:1">
      <c r="A12306" s="3" t="s">
        <v>49618</v>
      </c>
    </row>
    <row r="12307" ht="15.75" spans="1:1">
      <c r="A12307" s="3" t="s">
        <v>49622</v>
      </c>
    </row>
    <row r="12308" ht="15.75" spans="1:1">
      <c r="A12308" s="3" t="s">
        <v>49626</v>
      </c>
    </row>
    <row r="12309" ht="15.75" spans="1:1">
      <c r="A12309" s="3" t="s">
        <v>49630</v>
      </c>
    </row>
    <row r="12310" ht="15.75" spans="1:1">
      <c r="A12310" s="3" t="s">
        <v>49634</v>
      </c>
    </row>
    <row r="12311" ht="15.75" spans="1:1">
      <c r="A12311" s="3" t="s">
        <v>49638</v>
      </c>
    </row>
    <row r="12312" ht="15.75" spans="1:1">
      <c r="A12312" s="3" t="s">
        <v>49642</v>
      </c>
    </row>
    <row r="12313" ht="15.75" spans="1:1">
      <c r="A12313" s="3" t="s">
        <v>49646</v>
      </c>
    </row>
    <row r="12314" ht="15.75" spans="1:1">
      <c r="A12314" s="3" t="s">
        <v>49650</v>
      </c>
    </row>
    <row r="12315" ht="15.75" spans="1:1">
      <c r="A12315" s="3" t="s">
        <v>49654</v>
      </c>
    </row>
    <row r="12316" ht="15.75" spans="1:1">
      <c r="A12316" s="3" t="s">
        <v>49658</v>
      </c>
    </row>
    <row r="12317" ht="15.75" spans="1:1">
      <c r="A12317" s="3" t="s">
        <v>49662</v>
      </c>
    </row>
    <row r="12318" ht="15.75" spans="1:1">
      <c r="A12318" s="3" t="s">
        <v>49666</v>
      </c>
    </row>
    <row r="12319" ht="15.75" spans="1:1">
      <c r="A12319" s="3" t="s">
        <v>49670</v>
      </c>
    </row>
    <row r="12320" ht="15.75" spans="1:1">
      <c r="A12320" s="3" t="s">
        <v>49674</v>
      </c>
    </row>
    <row r="12321" ht="15.75" spans="1:1">
      <c r="A12321" s="3" t="s">
        <v>49678</v>
      </c>
    </row>
    <row r="12322" ht="15.75" spans="1:1">
      <c r="A12322" s="3" t="s">
        <v>49682</v>
      </c>
    </row>
    <row r="12323" ht="15.75" spans="1:1">
      <c r="A12323" s="3" t="s">
        <v>49686</v>
      </c>
    </row>
    <row r="12324" ht="15.75" spans="1:1">
      <c r="A12324" s="3" t="s">
        <v>49690</v>
      </c>
    </row>
    <row r="12325" ht="15.75" spans="1:1">
      <c r="A12325" s="3" t="s">
        <v>49694</v>
      </c>
    </row>
    <row r="12326" ht="15.75" spans="1:1">
      <c r="A12326" s="3" t="s">
        <v>49698</v>
      </c>
    </row>
    <row r="12327" ht="15.75" spans="1:1">
      <c r="A12327" s="3" t="s">
        <v>49702</v>
      </c>
    </row>
    <row r="12328" ht="15.75" spans="1:1">
      <c r="A12328" s="3" t="s">
        <v>49706</v>
      </c>
    </row>
    <row r="12329" ht="15.75" spans="1:1">
      <c r="A12329" s="3" t="s">
        <v>49710</v>
      </c>
    </row>
    <row r="12330" ht="15.75" spans="1:1">
      <c r="A12330" s="3" t="s">
        <v>49714</v>
      </c>
    </row>
    <row r="12331" ht="15.75" spans="1:1">
      <c r="A12331" s="3" t="s">
        <v>49718</v>
      </c>
    </row>
    <row r="12332" ht="15.75" spans="1:1">
      <c r="A12332" s="3" t="s">
        <v>49722</v>
      </c>
    </row>
    <row r="12333" ht="15.75" spans="1:1">
      <c r="A12333" s="3" t="s">
        <v>49726</v>
      </c>
    </row>
    <row r="12334" ht="15.75" spans="1:1">
      <c r="A12334" s="3" t="s">
        <v>49730</v>
      </c>
    </row>
    <row r="12335" ht="15.75" spans="1:1">
      <c r="A12335" s="3" t="s">
        <v>49734</v>
      </c>
    </row>
    <row r="12336" ht="15.75" spans="1:1">
      <c r="A12336" s="3" t="s">
        <v>49738</v>
      </c>
    </row>
    <row r="12337" ht="15.75" spans="1:1">
      <c r="A12337" s="3" t="s">
        <v>49742</v>
      </c>
    </row>
    <row r="12338" ht="15.75" spans="1:1">
      <c r="A12338" s="3" t="s">
        <v>49746</v>
      </c>
    </row>
    <row r="12339" ht="15.75" spans="1:1">
      <c r="A12339" s="3" t="s">
        <v>49750</v>
      </c>
    </row>
    <row r="12340" ht="15.75" spans="1:1">
      <c r="A12340" s="3" t="s">
        <v>49754</v>
      </c>
    </row>
    <row r="12341" ht="15.75" spans="1:1">
      <c r="A12341" s="3" t="s">
        <v>49758</v>
      </c>
    </row>
    <row r="12342" ht="15.75" spans="1:1">
      <c r="A12342" s="3" t="s">
        <v>49762</v>
      </c>
    </row>
    <row r="12343" ht="15.75" spans="1:1">
      <c r="A12343" s="3" t="s">
        <v>49766</v>
      </c>
    </row>
    <row r="12344" ht="15.75" spans="1:1">
      <c r="A12344" s="3" t="s">
        <v>49770</v>
      </c>
    </row>
    <row r="12345" ht="15.75" spans="1:1">
      <c r="A12345" s="3" t="s">
        <v>49774</v>
      </c>
    </row>
    <row r="12346" ht="15.75" spans="1:1">
      <c r="A12346" s="3" t="s">
        <v>49778</v>
      </c>
    </row>
    <row r="12347" ht="15.75" spans="1:1">
      <c r="A12347" s="3" t="s">
        <v>49782</v>
      </c>
    </row>
    <row r="12348" ht="15.75" spans="1:1">
      <c r="A12348" s="3" t="s">
        <v>49786</v>
      </c>
    </row>
    <row r="12349" ht="15.75" spans="1:1">
      <c r="A12349" s="3" t="s">
        <v>49790</v>
      </c>
    </row>
    <row r="12350" ht="15.75" spans="1:1">
      <c r="A12350" s="3" t="s">
        <v>49794</v>
      </c>
    </row>
    <row r="12351" ht="15.75" spans="1:1">
      <c r="A12351" s="3" t="s">
        <v>49798</v>
      </c>
    </row>
    <row r="12352" ht="15.75" spans="1:1">
      <c r="A12352" s="3" t="s">
        <v>49802</v>
      </c>
    </row>
    <row r="12353" ht="15.75" spans="1:1">
      <c r="A12353" s="3" t="s">
        <v>49806</v>
      </c>
    </row>
    <row r="12354" ht="15.75" spans="1:1">
      <c r="A12354" s="3" t="s">
        <v>49810</v>
      </c>
    </row>
    <row r="12355" ht="15.75" spans="1:1">
      <c r="A12355" s="3" t="s">
        <v>49814</v>
      </c>
    </row>
    <row r="12356" ht="15.75" spans="1:1">
      <c r="A12356" s="3" t="s">
        <v>49818</v>
      </c>
    </row>
    <row r="12357" ht="15.75" spans="1:1">
      <c r="A12357" s="3" t="s">
        <v>49822</v>
      </c>
    </row>
    <row r="12358" ht="15.75" spans="1:1">
      <c r="A12358" s="3" t="s">
        <v>49826</v>
      </c>
    </row>
    <row r="12359" ht="15.75" spans="1:1">
      <c r="A12359" s="3" t="s">
        <v>49830</v>
      </c>
    </row>
    <row r="12360" ht="15.75" spans="1:1">
      <c r="A12360" s="3" t="s">
        <v>49834</v>
      </c>
    </row>
    <row r="12361" ht="15.75" spans="1:1">
      <c r="A12361" s="3" t="s">
        <v>49838</v>
      </c>
    </row>
    <row r="12362" ht="15.75" spans="1:1">
      <c r="A12362" s="3" t="s">
        <v>49842</v>
      </c>
    </row>
    <row r="12363" ht="15.75" spans="1:1">
      <c r="A12363" s="3" t="s">
        <v>49846</v>
      </c>
    </row>
    <row r="12364" ht="15.75" spans="1:1">
      <c r="A12364" s="3" t="s">
        <v>49850</v>
      </c>
    </row>
    <row r="12365" ht="15.75" spans="1:1">
      <c r="A12365" s="3" t="s">
        <v>49854</v>
      </c>
    </row>
    <row r="12366" ht="15.75" spans="1:1">
      <c r="A12366" s="3" t="s">
        <v>49858</v>
      </c>
    </row>
    <row r="12367" ht="15.75" spans="1:1">
      <c r="A12367" s="3" t="s">
        <v>49862</v>
      </c>
    </row>
    <row r="12368" ht="15.75" spans="1:1">
      <c r="A12368" s="3" t="s">
        <v>49866</v>
      </c>
    </row>
    <row r="12369" ht="15.75" spans="1:1">
      <c r="A12369" s="3" t="s">
        <v>49870</v>
      </c>
    </row>
    <row r="12370" ht="15.75" spans="1:1">
      <c r="A12370" s="3" t="s">
        <v>49874</v>
      </c>
    </row>
    <row r="12371" ht="15.75" spans="1:1">
      <c r="A12371" s="3" t="s">
        <v>49878</v>
      </c>
    </row>
    <row r="12372" ht="15.75" spans="1:1">
      <c r="A12372" s="3" t="s">
        <v>49882</v>
      </c>
    </row>
    <row r="12373" ht="15.75" spans="1:1">
      <c r="A12373" s="3" t="s">
        <v>49886</v>
      </c>
    </row>
    <row r="12374" ht="15.75" spans="1:1">
      <c r="A12374" s="3" t="s">
        <v>49890</v>
      </c>
    </row>
    <row r="12375" ht="15.75" spans="1:1">
      <c r="A12375" s="3" t="s">
        <v>49894</v>
      </c>
    </row>
    <row r="12376" ht="15.75" spans="1:1">
      <c r="A12376" s="3" t="s">
        <v>49898</v>
      </c>
    </row>
    <row r="12377" ht="15.75" spans="1:1">
      <c r="A12377" s="3" t="s">
        <v>49902</v>
      </c>
    </row>
    <row r="12378" ht="15.75" spans="1:1">
      <c r="A12378" s="3" t="s">
        <v>49906</v>
      </c>
    </row>
    <row r="12379" ht="15.75" spans="1:1">
      <c r="A12379" s="3" t="s">
        <v>49910</v>
      </c>
    </row>
    <row r="12380" ht="15.75" spans="1:1">
      <c r="A12380" s="3" t="s">
        <v>49914</v>
      </c>
    </row>
    <row r="12381" ht="15.75" spans="1:1">
      <c r="A12381" s="3" t="s">
        <v>49918</v>
      </c>
    </row>
    <row r="12382" ht="15.75" spans="1:1">
      <c r="A12382" s="3" t="s">
        <v>49922</v>
      </c>
    </row>
    <row r="12383" ht="15.75" spans="1:1">
      <c r="A12383" s="3" t="s">
        <v>49926</v>
      </c>
    </row>
    <row r="12384" ht="15.75" spans="1:1">
      <c r="A12384" s="3" t="s">
        <v>49930</v>
      </c>
    </row>
    <row r="12385" ht="15.75" spans="1:1">
      <c r="A12385" s="3" t="s">
        <v>49934</v>
      </c>
    </row>
    <row r="12386" ht="15.75" spans="1:1">
      <c r="A12386" s="3" t="s">
        <v>49938</v>
      </c>
    </row>
    <row r="12387" ht="15.75" spans="1:1">
      <c r="A12387" s="3" t="s">
        <v>49942</v>
      </c>
    </row>
    <row r="12388" ht="15.75" spans="1:1">
      <c r="A12388" s="3" t="s">
        <v>49946</v>
      </c>
    </row>
    <row r="12389" ht="15.75" spans="1:1">
      <c r="A12389" s="3" t="s">
        <v>49950</v>
      </c>
    </row>
    <row r="12390" ht="15.75" spans="1:1">
      <c r="A12390" s="3" t="s">
        <v>49954</v>
      </c>
    </row>
    <row r="12391" ht="15.75" spans="1:1">
      <c r="A12391" s="3" t="s">
        <v>49958</v>
      </c>
    </row>
    <row r="12392" ht="15.75" spans="1:1">
      <c r="A12392" s="3" t="s">
        <v>49962</v>
      </c>
    </row>
    <row r="12393" ht="15.75" spans="1:1">
      <c r="A12393" s="3" t="s">
        <v>49966</v>
      </c>
    </row>
    <row r="12394" ht="15.75" spans="1:1">
      <c r="A12394" s="3" t="s">
        <v>49970</v>
      </c>
    </row>
    <row r="12395" ht="15.75" spans="1:1">
      <c r="A12395" s="3" t="s">
        <v>49974</v>
      </c>
    </row>
    <row r="12396" ht="15.75" spans="1:1">
      <c r="A12396" s="3" t="s">
        <v>49978</v>
      </c>
    </row>
    <row r="12397" ht="15.75" spans="1:1">
      <c r="A12397" s="3" t="s">
        <v>49982</v>
      </c>
    </row>
    <row r="12398" ht="15.75" spans="1:1">
      <c r="A12398" s="3" t="s">
        <v>49986</v>
      </c>
    </row>
    <row r="12399" ht="15.75" spans="1:1">
      <c r="A12399" s="3" t="s">
        <v>49990</v>
      </c>
    </row>
    <row r="12400" ht="15.75" spans="1:1">
      <c r="A12400" s="3" t="s">
        <v>49994</v>
      </c>
    </row>
    <row r="12401" ht="15.75" spans="1:1">
      <c r="A12401" s="3" t="s">
        <v>49998</v>
      </c>
    </row>
    <row r="12402" ht="15.75" spans="1:1">
      <c r="A12402" s="3" t="s">
        <v>50002</v>
      </c>
    </row>
    <row r="12403" ht="15.75" spans="1:1">
      <c r="A12403" s="3" t="s">
        <v>50006</v>
      </c>
    </row>
    <row r="12404" ht="15.75" spans="1:1">
      <c r="A12404" s="3" t="s">
        <v>50010</v>
      </c>
    </row>
    <row r="12405" ht="15.75" spans="1:1">
      <c r="A12405" s="3" t="s">
        <v>50014</v>
      </c>
    </row>
    <row r="12406" ht="15.75" spans="1:1">
      <c r="A12406" s="3" t="s">
        <v>50018</v>
      </c>
    </row>
    <row r="12407" ht="15.75" spans="1:1">
      <c r="A12407" s="3" t="s">
        <v>50022</v>
      </c>
    </row>
    <row r="12408" ht="15.75" spans="1:1">
      <c r="A12408" s="3" t="s">
        <v>50026</v>
      </c>
    </row>
    <row r="12409" ht="15.75" spans="1:1">
      <c r="A12409" s="3" t="s">
        <v>50030</v>
      </c>
    </row>
    <row r="12410" ht="15.75" spans="1:1">
      <c r="A12410" s="3" t="s">
        <v>50034</v>
      </c>
    </row>
    <row r="12411" ht="15.75" spans="1:1">
      <c r="A12411" s="3" t="s">
        <v>50038</v>
      </c>
    </row>
    <row r="12412" ht="15.75" spans="1:1">
      <c r="A12412" s="3" t="s">
        <v>50042</v>
      </c>
    </row>
    <row r="12413" ht="15.75" spans="1:1">
      <c r="A12413" s="3" t="s">
        <v>50046</v>
      </c>
    </row>
    <row r="12414" ht="15.75" spans="1:1">
      <c r="A12414" s="3" t="s">
        <v>50050</v>
      </c>
    </row>
    <row r="12415" ht="15.75" spans="1:1">
      <c r="A12415" s="3" t="s">
        <v>50054</v>
      </c>
    </row>
    <row r="12416" ht="15.75" spans="1:1">
      <c r="A12416" s="3" t="s">
        <v>50058</v>
      </c>
    </row>
    <row r="12417" ht="15.75" spans="1:1">
      <c r="A12417" s="3" t="s">
        <v>50062</v>
      </c>
    </row>
    <row r="12418" ht="15.75" spans="1:1">
      <c r="A12418" s="3" t="s">
        <v>50066</v>
      </c>
    </row>
    <row r="12419" ht="15.75" spans="1:1">
      <c r="A12419" s="3" t="s">
        <v>50070</v>
      </c>
    </row>
    <row r="12420" ht="15.75" spans="1:1">
      <c r="A12420" s="3" t="s">
        <v>50074</v>
      </c>
    </row>
    <row r="12421" ht="15.75" spans="1:1">
      <c r="A12421" s="3" t="s">
        <v>50078</v>
      </c>
    </row>
    <row r="12422" ht="15.75" spans="1:1">
      <c r="A12422" s="3" t="s">
        <v>50082</v>
      </c>
    </row>
    <row r="12423" ht="15.75" spans="1:1">
      <c r="A12423" s="3" t="s">
        <v>50086</v>
      </c>
    </row>
    <row r="12424" ht="15.75" spans="1:1">
      <c r="A12424" s="3" t="s">
        <v>50090</v>
      </c>
    </row>
    <row r="12425" ht="15.75" spans="1:1">
      <c r="A12425" s="3" t="s">
        <v>50094</v>
      </c>
    </row>
    <row r="12426" ht="15.75" spans="1:1">
      <c r="A12426" s="3" t="s">
        <v>50098</v>
      </c>
    </row>
    <row r="12427" ht="15.75" spans="1:1">
      <c r="A12427" s="3" t="s">
        <v>50102</v>
      </c>
    </row>
    <row r="12428" ht="15.75" spans="1:1">
      <c r="A12428" s="3" t="s">
        <v>50106</v>
      </c>
    </row>
    <row r="12429" ht="15.75" spans="1:1">
      <c r="A12429" s="3" t="s">
        <v>50110</v>
      </c>
    </row>
    <row r="12430" ht="15.75" spans="1:1">
      <c r="A12430" s="3" t="s">
        <v>50114</v>
      </c>
    </row>
    <row r="12431" ht="15.75" spans="1:1">
      <c r="A12431" s="3" t="s">
        <v>50118</v>
      </c>
    </row>
    <row r="12432" ht="15.75" spans="1:1">
      <c r="A12432" s="3" t="s">
        <v>50122</v>
      </c>
    </row>
    <row r="12433" ht="15.75" spans="1:1">
      <c r="A12433" s="3" t="s">
        <v>50126</v>
      </c>
    </row>
    <row r="12434" ht="15.75" spans="1:1">
      <c r="A12434" s="3" t="s">
        <v>50130</v>
      </c>
    </row>
    <row r="12435" ht="15.75" spans="1:1">
      <c r="A12435" s="3" t="s">
        <v>50134</v>
      </c>
    </row>
    <row r="12436" ht="15.75" spans="1:1">
      <c r="A12436" s="3" t="s">
        <v>50138</v>
      </c>
    </row>
    <row r="12437" ht="15.75" spans="1:1">
      <c r="A12437" s="3" t="s">
        <v>50142</v>
      </c>
    </row>
    <row r="12438" ht="15.75" spans="1:1">
      <c r="A12438" s="3" t="s">
        <v>50146</v>
      </c>
    </row>
    <row r="12439" ht="15.75" spans="1:1">
      <c r="A12439" s="3" t="s">
        <v>50150</v>
      </c>
    </row>
    <row r="12440" ht="15.75" spans="1:1">
      <c r="A12440" s="3" t="s">
        <v>50154</v>
      </c>
    </row>
    <row r="12441" ht="15.75" spans="1:1">
      <c r="A12441" s="3" t="s">
        <v>50158</v>
      </c>
    </row>
    <row r="12442" ht="15.75" spans="1:1">
      <c r="A12442" s="3" t="s">
        <v>50162</v>
      </c>
    </row>
    <row r="12443" ht="15.75" spans="1:1">
      <c r="A12443" s="3" t="s">
        <v>50166</v>
      </c>
    </row>
    <row r="12444" ht="15.75" spans="1:1">
      <c r="A12444" s="3" t="s">
        <v>50170</v>
      </c>
    </row>
    <row r="12445" ht="15.75" spans="1:1">
      <c r="A12445" s="3" t="s">
        <v>50174</v>
      </c>
    </row>
    <row r="12446" ht="15.75" spans="1:1">
      <c r="A12446" s="3" t="s">
        <v>50178</v>
      </c>
    </row>
    <row r="12447" ht="15.75" spans="1:1">
      <c r="A12447" s="3" t="s">
        <v>50182</v>
      </c>
    </row>
    <row r="12448" ht="15.75" spans="1:1">
      <c r="A12448" s="3" t="s">
        <v>50186</v>
      </c>
    </row>
    <row r="12449" ht="15.75" spans="1:1">
      <c r="A12449" s="3" t="s">
        <v>50190</v>
      </c>
    </row>
    <row r="12450" ht="15.75" spans="1:1">
      <c r="A12450" s="3" t="s">
        <v>50194</v>
      </c>
    </row>
    <row r="12451" ht="15.75" spans="1:1">
      <c r="A12451" s="3" t="s">
        <v>50198</v>
      </c>
    </row>
    <row r="12452" ht="15.75" spans="1:1">
      <c r="A12452" s="3" t="s">
        <v>50202</v>
      </c>
    </row>
    <row r="12453" ht="15.75" spans="1:1">
      <c r="A12453" s="3" t="s">
        <v>50206</v>
      </c>
    </row>
    <row r="12454" ht="15.75" spans="1:1">
      <c r="A12454" s="3" t="s">
        <v>50210</v>
      </c>
    </row>
    <row r="12455" ht="15.75" spans="1:1">
      <c r="A12455" s="3" t="s">
        <v>50214</v>
      </c>
    </row>
    <row r="12456" ht="15.75" spans="1:1">
      <c r="A12456" s="3" t="s">
        <v>50218</v>
      </c>
    </row>
    <row r="12457" ht="15.75" spans="1:1">
      <c r="A12457" s="3" t="s">
        <v>50222</v>
      </c>
    </row>
    <row r="12458" ht="15.75" spans="1:1">
      <c r="A12458" s="3" t="s">
        <v>50226</v>
      </c>
    </row>
    <row r="12459" ht="15.75" spans="1:1">
      <c r="A12459" s="3" t="s">
        <v>50230</v>
      </c>
    </row>
    <row r="12460" ht="15.75" spans="1:1">
      <c r="A12460" s="3" t="s">
        <v>50234</v>
      </c>
    </row>
    <row r="12461" ht="15.75" spans="1:1">
      <c r="A12461" s="3" t="s">
        <v>50238</v>
      </c>
    </row>
    <row r="12462" ht="15.75" spans="1:1">
      <c r="A12462" s="3" t="s">
        <v>50242</v>
      </c>
    </row>
    <row r="12463" ht="15.75" spans="1:1">
      <c r="A12463" s="3" t="s">
        <v>50246</v>
      </c>
    </row>
    <row r="12464" ht="15.75" spans="1:1">
      <c r="A12464" s="3" t="s">
        <v>50250</v>
      </c>
    </row>
    <row r="12465" ht="15.75" spans="1:1">
      <c r="A12465" s="3" t="s">
        <v>50254</v>
      </c>
    </row>
    <row r="12466" ht="15.75" spans="1:1">
      <c r="A12466" s="3" t="s">
        <v>50258</v>
      </c>
    </row>
    <row r="12467" ht="15.75" spans="1:1">
      <c r="A12467" s="3" t="s">
        <v>50262</v>
      </c>
    </row>
    <row r="12468" ht="15.75" spans="1:1">
      <c r="A12468" s="3" t="s">
        <v>50266</v>
      </c>
    </row>
    <row r="12469" ht="15.75" spans="1:1">
      <c r="A12469" s="3" t="s">
        <v>50270</v>
      </c>
    </row>
    <row r="12470" ht="15.75" spans="1:1">
      <c r="A12470" s="3" t="s">
        <v>50274</v>
      </c>
    </row>
    <row r="12471" ht="15.75" spans="1:1">
      <c r="A12471" s="3" t="s">
        <v>50278</v>
      </c>
    </row>
    <row r="12472" ht="15.75" spans="1:1">
      <c r="A12472" s="3" t="s">
        <v>50282</v>
      </c>
    </row>
    <row r="12473" ht="15.75" spans="1:1">
      <c r="A12473" s="3" t="s">
        <v>50286</v>
      </c>
    </row>
    <row r="12474" ht="15.75" spans="1:1">
      <c r="A12474" s="3" t="s">
        <v>50290</v>
      </c>
    </row>
    <row r="12475" ht="15.75" spans="1:1">
      <c r="A12475" s="3" t="s">
        <v>50294</v>
      </c>
    </row>
    <row r="12476" ht="15.75" spans="1:1">
      <c r="A12476" s="3" t="s">
        <v>50298</v>
      </c>
    </row>
    <row r="12477" ht="15.75" spans="1:1">
      <c r="A12477" s="3" t="s">
        <v>50302</v>
      </c>
    </row>
    <row r="12478" ht="15.75" spans="1:1">
      <c r="A12478" s="3" t="s">
        <v>50306</v>
      </c>
    </row>
    <row r="12479" ht="15.75" spans="1:1">
      <c r="A12479" s="3" t="s">
        <v>50310</v>
      </c>
    </row>
    <row r="12480" ht="15.75" spans="1:1">
      <c r="A12480" s="3" t="s">
        <v>50314</v>
      </c>
    </row>
    <row r="12481" ht="15.75" spans="1:1">
      <c r="A12481" s="3" t="s">
        <v>50318</v>
      </c>
    </row>
    <row r="12482" ht="15.75" spans="1:1">
      <c r="A12482" s="3" t="s">
        <v>50322</v>
      </c>
    </row>
    <row r="12483" ht="15.75" spans="1:1">
      <c r="A12483" s="3" t="s">
        <v>50326</v>
      </c>
    </row>
    <row r="12484" ht="15.75" spans="1:1">
      <c r="A12484" s="3" t="s">
        <v>50330</v>
      </c>
    </row>
    <row r="12485" ht="15.75" spans="1:1">
      <c r="A12485" s="3" t="s">
        <v>50334</v>
      </c>
    </row>
    <row r="12486" ht="15.75" spans="1:1">
      <c r="A12486" s="3" t="s">
        <v>50338</v>
      </c>
    </row>
    <row r="12487" ht="15.75" spans="1:1">
      <c r="A12487" s="3" t="s">
        <v>50342</v>
      </c>
    </row>
    <row r="12488" ht="15.75" spans="1:1">
      <c r="A12488" s="3" t="s">
        <v>50346</v>
      </c>
    </row>
    <row r="12489" ht="15.75" spans="1:1">
      <c r="A12489" s="3" t="s">
        <v>50350</v>
      </c>
    </row>
    <row r="12490" ht="15.75" spans="1:1">
      <c r="A12490" s="3" t="s">
        <v>50354</v>
      </c>
    </row>
    <row r="12491" ht="15.75" spans="1:1">
      <c r="A12491" s="3" t="s">
        <v>50358</v>
      </c>
    </row>
    <row r="12492" ht="15.75" spans="1:1">
      <c r="A12492" s="3" t="s">
        <v>50362</v>
      </c>
    </row>
    <row r="12493" ht="15.75" spans="1:1">
      <c r="A12493" s="3" t="s">
        <v>50366</v>
      </c>
    </row>
    <row r="12494" ht="15.75" spans="1:1">
      <c r="A12494" s="3" t="s">
        <v>50370</v>
      </c>
    </row>
    <row r="12495" ht="15.75" spans="1:1">
      <c r="A12495" s="3" t="s">
        <v>50374</v>
      </c>
    </row>
    <row r="12496" ht="15.75" spans="1:1">
      <c r="A12496" s="3" t="s">
        <v>50378</v>
      </c>
    </row>
    <row r="12497" ht="15.75" spans="1:1">
      <c r="A12497" s="3" t="s">
        <v>50382</v>
      </c>
    </row>
    <row r="12498" ht="15.75" spans="1:1">
      <c r="A12498" s="3" t="s">
        <v>50386</v>
      </c>
    </row>
    <row r="12499" ht="15.75" spans="1:1">
      <c r="A12499" s="3" t="s">
        <v>50390</v>
      </c>
    </row>
    <row r="12500" ht="15.75" spans="1:1">
      <c r="A12500" s="3" t="s">
        <v>50394</v>
      </c>
    </row>
    <row r="12501" ht="15.75" spans="1:1">
      <c r="A12501" s="3" t="s">
        <v>50398</v>
      </c>
    </row>
    <row r="12502" ht="15.75" spans="1:1">
      <c r="A12502" s="3" t="s">
        <v>50402</v>
      </c>
    </row>
    <row r="12503" ht="15.75" spans="1:1">
      <c r="A12503" s="3" t="s">
        <v>50406</v>
      </c>
    </row>
    <row r="12504" ht="15.75" spans="1:1">
      <c r="A12504" s="3" t="s">
        <v>50410</v>
      </c>
    </row>
    <row r="12505" ht="15.75" spans="1:1">
      <c r="A12505" s="3" t="s">
        <v>50414</v>
      </c>
    </row>
    <row r="12506" ht="15.75" spans="1:1">
      <c r="A12506" s="3" t="s">
        <v>50418</v>
      </c>
    </row>
    <row r="12507" ht="15.75" spans="1:1">
      <c r="A12507" s="3" t="s">
        <v>50422</v>
      </c>
    </row>
    <row r="12508" ht="15.75" spans="1:1">
      <c r="A12508" s="3" t="s">
        <v>50426</v>
      </c>
    </row>
    <row r="12509" ht="15.75" spans="1:1">
      <c r="A12509" s="3" t="s">
        <v>50430</v>
      </c>
    </row>
    <row r="12510" ht="15.75" spans="1:1">
      <c r="A12510" s="3" t="s">
        <v>50434</v>
      </c>
    </row>
    <row r="12511" ht="15.75" spans="1:1">
      <c r="A12511" s="3" t="s">
        <v>50438</v>
      </c>
    </row>
    <row r="12512" ht="15.75" spans="1:1">
      <c r="A12512" s="3" t="s">
        <v>50442</v>
      </c>
    </row>
    <row r="12513" ht="15.75" spans="1:1">
      <c r="A12513" s="3" t="s">
        <v>50446</v>
      </c>
    </row>
    <row r="12514" ht="15.75" spans="1:1">
      <c r="A12514" s="3" t="s">
        <v>50450</v>
      </c>
    </row>
    <row r="12515" ht="15.75" spans="1:1">
      <c r="A12515" s="3" t="s">
        <v>50454</v>
      </c>
    </row>
    <row r="12516" ht="15.75" spans="1:1">
      <c r="A12516" s="3" t="s">
        <v>50458</v>
      </c>
    </row>
    <row r="12517" ht="15.75" spans="1:1">
      <c r="A12517" s="3" t="s">
        <v>50462</v>
      </c>
    </row>
    <row r="12518" ht="15.75" spans="1:1">
      <c r="A12518" s="3" t="s">
        <v>50466</v>
      </c>
    </row>
    <row r="12519" ht="15.75" spans="1:1">
      <c r="A12519" s="3" t="s">
        <v>50470</v>
      </c>
    </row>
    <row r="12520" ht="15.75" spans="1:1">
      <c r="A12520" s="3" t="s">
        <v>50474</v>
      </c>
    </row>
    <row r="12521" ht="15.75" spans="1:1">
      <c r="A12521" s="3" t="s">
        <v>50478</v>
      </c>
    </row>
    <row r="12522" ht="15.75" spans="1:1">
      <c r="A12522" s="3" t="s">
        <v>50482</v>
      </c>
    </row>
    <row r="12523" ht="15.75" spans="1:1">
      <c r="A12523" s="3" t="s">
        <v>50486</v>
      </c>
    </row>
    <row r="12524" ht="15.75" spans="1:1">
      <c r="A12524" s="3" t="s">
        <v>50490</v>
      </c>
    </row>
    <row r="12525" ht="15.75" spans="1:1">
      <c r="A12525" s="3" t="s">
        <v>50494</v>
      </c>
    </row>
    <row r="12526" ht="15.75" spans="1:1">
      <c r="A12526" s="3" t="s">
        <v>50498</v>
      </c>
    </row>
    <row r="12527" ht="15.75" spans="1:1">
      <c r="A12527" s="3" t="s">
        <v>50502</v>
      </c>
    </row>
    <row r="12528" ht="15.75" spans="1:1">
      <c r="A12528" s="3" t="s">
        <v>50506</v>
      </c>
    </row>
    <row r="12529" ht="15.75" spans="1:1">
      <c r="A12529" s="3" t="s">
        <v>50510</v>
      </c>
    </row>
    <row r="12530" ht="15.75" spans="1:1">
      <c r="A12530" s="3" t="s">
        <v>50514</v>
      </c>
    </row>
    <row r="12531" ht="15.75" spans="1:1">
      <c r="A12531" s="3" t="s">
        <v>50518</v>
      </c>
    </row>
    <row r="12532" ht="15.75" spans="1:1">
      <c r="A12532" s="3" t="s">
        <v>50522</v>
      </c>
    </row>
    <row r="12533" ht="15.75" spans="1:1">
      <c r="A12533" s="3" t="s">
        <v>50526</v>
      </c>
    </row>
    <row r="12534" ht="15.75" spans="1:1">
      <c r="A12534" s="3" t="s">
        <v>50530</v>
      </c>
    </row>
    <row r="12535" ht="15.75" spans="1:1">
      <c r="A12535" s="3" t="s">
        <v>50534</v>
      </c>
    </row>
    <row r="12536" ht="15.75" spans="1:1">
      <c r="A12536" s="3" t="s">
        <v>50538</v>
      </c>
    </row>
    <row r="12537" ht="15.75" spans="1:1">
      <c r="A12537" s="3" t="s">
        <v>50542</v>
      </c>
    </row>
    <row r="12538" ht="15.75" spans="1:1">
      <c r="A12538" s="3" t="s">
        <v>50546</v>
      </c>
    </row>
    <row r="12539" ht="15.75" spans="1:1">
      <c r="A12539" s="3" t="s">
        <v>50550</v>
      </c>
    </row>
    <row r="12540" ht="15.75" spans="1:1">
      <c r="A12540" s="3" t="s">
        <v>50554</v>
      </c>
    </row>
    <row r="12541" ht="15.75" spans="1:1">
      <c r="A12541" s="3" t="s">
        <v>50558</v>
      </c>
    </row>
    <row r="12542" ht="15.75" spans="1:1">
      <c r="A12542" s="3" t="s">
        <v>50562</v>
      </c>
    </row>
    <row r="12543" ht="15.75" spans="1:1">
      <c r="A12543" s="3" t="s">
        <v>50566</v>
      </c>
    </row>
    <row r="12544" ht="15.75" spans="1:1">
      <c r="A12544" s="3" t="s">
        <v>50570</v>
      </c>
    </row>
    <row r="12545" ht="15.75" spans="1:1">
      <c r="A12545" s="3" t="s">
        <v>50574</v>
      </c>
    </row>
    <row r="12546" ht="15.75" spans="1:1">
      <c r="A12546" s="3" t="s">
        <v>50578</v>
      </c>
    </row>
    <row r="12547" ht="15.75" spans="1:1">
      <c r="A12547" s="3" t="s">
        <v>50582</v>
      </c>
    </row>
    <row r="12548" ht="15.75" spans="1:1">
      <c r="A12548" s="3" t="s">
        <v>50586</v>
      </c>
    </row>
    <row r="12549" ht="15.75" spans="1:1">
      <c r="A12549" s="3" t="s">
        <v>50590</v>
      </c>
    </row>
    <row r="12550" ht="15.75" spans="1:1">
      <c r="A12550" s="3" t="s">
        <v>50594</v>
      </c>
    </row>
    <row r="12551" ht="15.75" spans="1:1">
      <c r="A12551" s="3" t="s">
        <v>50598</v>
      </c>
    </row>
    <row r="12552" ht="15.75" spans="1:1">
      <c r="A12552" s="3" t="s">
        <v>50602</v>
      </c>
    </row>
    <row r="12553" ht="15.75" spans="1:1">
      <c r="A12553" s="3" t="s">
        <v>50606</v>
      </c>
    </row>
    <row r="12554" ht="15.75" spans="1:1">
      <c r="A12554" s="3" t="s">
        <v>50610</v>
      </c>
    </row>
    <row r="12555" ht="15.75" spans="1:1">
      <c r="A12555" s="3" t="s">
        <v>50614</v>
      </c>
    </row>
    <row r="12556" ht="15.75" spans="1:1">
      <c r="A12556" s="3" t="s">
        <v>50618</v>
      </c>
    </row>
    <row r="12557" ht="15.75" spans="1:1">
      <c r="A12557" s="3" t="s">
        <v>50622</v>
      </c>
    </row>
    <row r="12558" ht="15.75" spans="1:1">
      <c r="A12558" s="3" t="s">
        <v>50626</v>
      </c>
    </row>
    <row r="12559" ht="15.75" spans="1:1">
      <c r="A12559" s="3" t="s">
        <v>50630</v>
      </c>
    </row>
    <row r="12560" ht="15.75" spans="1:1">
      <c r="A12560" s="3" t="s">
        <v>50634</v>
      </c>
    </row>
    <row r="12561" ht="15.75" spans="1:1">
      <c r="A12561" s="3" t="s">
        <v>50638</v>
      </c>
    </row>
    <row r="12562" ht="15.75" spans="1:1">
      <c r="A12562" s="3" t="s">
        <v>50642</v>
      </c>
    </row>
    <row r="12563" ht="15.75" spans="1:1">
      <c r="A12563" s="3" t="s">
        <v>50646</v>
      </c>
    </row>
    <row r="12564" ht="15.75" spans="1:1">
      <c r="A12564" s="3" t="s">
        <v>50650</v>
      </c>
    </row>
    <row r="12565" ht="15.75" spans="1:1">
      <c r="A12565" s="3" t="s">
        <v>50654</v>
      </c>
    </row>
    <row r="12566" ht="15.75" spans="1:1">
      <c r="A12566" s="3" t="s">
        <v>50658</v>
      </c>
    </row>
    <row r="12567" ht="15.75" spans="1:1">
      <c r="A12567" s="3" t="s">
        <v>50662</v>
      </c>
    </row>
    <row r="12568" ht="15.75" spans="1:1">
      <c r="A12568" s="3" t="s">
        <v>50666</v>
      </c>
    </row>
    <row r="12569" ht="15.75" spans="1:1">
      <c r="A12569" s="3" t="s">
        <v>50670</v>
      </c>
    </row>
    <row r="12570" ht="15.75" spans="1:1">
      <c r="A12570" s="3" t="s">
        <v>50674</v>
      </c>
    </row>
    <row r="12571" ht="15.75" spans="1:1">
      <c r="A12571" s="3" t="s">
        <v>50678</v>
      </c>
    </row>
    <row r="12572" ht="15.75" spans="1:1">
      <c r="A12572" s="3" t="s">
        <v>50682</v>
      </c>
    </row>
    <row r="12573" ht="15.75" spans="1:1">
      <c r="A12573" s="3" t="s">
        <v>50686</v>
      </c>
    </row>
    <row r="12574" ht="15.75" spans="1:1">
      <c r="A12574" s="3" t="s">
        <v>50690</v>
      </c>
    </row>
    <row r="12575" ht="15.75" spans="1:1">
      <c r="A12575" s="3" t="s">
        <v>50694</v>
      </c>
    </row>
    <row r="12576" ht="15.75" spans="1:1">
      <c r="A12576" s="3" t="s">
        <v>50698</v>
      </c>
    </row>
    <row r="12577" ht="15.75" spans="1:1">
      <c r="A12577" s="3" t="s">
        <v>50702</v>
      </c>
    </row>
    <row r="12578" ht="15.75" spans="1:1">
      <c r="A12578" s="3" t="s">
        <v>50706</v>
      </c>
    </row>
    <row r="12579" ht="15.75" spans="1:1">
      <c r="A12579" s="3" t="s">
        <v>50710</v>
      </c>
    </row>
    <row r="12580" ht="15.75" spans="1:1">
      <c r="A12580" s="3" t="s">
        <v>50714</v>
      </c>
    </row>
    <row r="12581" ht="15.75" spans="1:1">
      <c r="A12581" s="3" t="s">
        <v>50718</v>
      </c>
    </row>
    <row r="12582" ht="15.75" spans="1:1">
      <c r="A12582" s="3" t="s">
        <v>50722</v>
      </c>
    </row>
    <row r="12583" ht="15.75" spans="1:1">
      <c r="A12583" s="3" t="s">
        <v>50726</v>
      </c>
    </row>
    <row r="12584" ht="15.75" spans="1:1">
      <c r="A12584" s="3" t="s">
        <v>50730</v>
      </c>
    </row>
    <row r="12585" ht="15.75" spans="1:1">
      <c r="A12585" s="3" t="s">
        <v>50734</v>
      </c>
    </row>
    <row r="12586" ht="15.75" spans="1:1">
      <c r="A12586" s="3" t="s">
        <v>50738</v>
      </c>
    </row>
    <row r="12587" ht="15.75" spans="1:1">
      <c r="A12587" s="3" t="s">
        <v>50742</v>
      </c>
    </row>
    <row r="12588" ht="15.75" spans="1:1">
      <c r="A12588" s="3" t="s">
        <v>50746</v>
      </c>
    </row>
    <row r="12589" ht="15.75" spans="1:1">
      <c r="A12589" s="3" t="s">
        <v>50750</v>
      </c>
    </row>
    <row r="12590" ht="15.75" spans="1:1">
      <c r="A12590" s="3" t="s">
        <v>50754</v>
      </c>
    </row>
    <row r="12591" ht="15.75" spans="1:1">
      <c r="A12591" s="3" t="s">
        <v>50758</v>
      </c>
    </row>
    <row r="12592" ht="15.75" spans="1:1">
      <c r="A12592" s="3" t="s">
        <v>50762</v>
      </c>
    </row>
    <row r="12593" ht="15.75" spans="1:1">
      <c r="A12593" s="3" t="s">
        <v>50766</v>
      </c>
    </row>
    <row r="12594" ht="15.75" spans="1:1">
      <c r="A12594" s="3" t="s">
        <v>50770</v>
      </c>
    </row>
    <row r="12595" ht="15.75" spans="1:1">
      <c r="A12595" s="3" t="s">
        <v>50774</v>
      </c>
    </row>
    <row r="12596" ht="15.75" spans="1:1">
      <c r="A12596" s="3" t="s">
        <v>50778</v>
      </c>
    </row>
    <row r="12597" ht="15.75" spans="1:1">
      <c r="A12597" s="3" t="s">
        <v>50782</v>
      </c>
    </row>
    <row r="12598" ht="15.75" spans="1:1">
      <c r="A12598" s="3" t="s">
        <v>50786</v>
      </c>
    </row>
    <row r="12599" ht="15.75" spans="1:1">
      <c r="A12599" s="3" t="s">
        <v>50790</v>
      </c>
    </row>
    <row r="12600" ht="15.75" spans="1:1">
      <c r="A12600" s="3" t="s">
        <v>50794</v>
      </c>
    </row>
    <row r="12601" ht="15.75" spans="1:1">
      <c r="A12601" s="3" t="s">
        <v>50798</v>
      </c>
    </row>
    <row r="12602" ht="15.75" spans="1:1">
      <c r="A12602" s="3" t="s">
        <v>50802</v>
      </c>
    </row>
    <row r="12603" ht="15.75" spans="1:1">
      <c r="A12603" s="3" t="s">
        <v>50806</v>
      </c>
    </row>
    <row r="12604" ht="15.75" spans="1:1">
      <c r="A12604" s="3" t="s">
        <v>50810</v>
      </c>
    </row>
    <row r="12605" ht="15.75" spans="1:1">
      <c r="A12605" s="3" t="s">
        <v>50814</v>
      </c>
    </row>
    <row r="12606" ht="15.75" spans="1:1">
      <c r="A12606" s="3" t="s">
        <v>50818</v>
      </c>
    </row>
    <row r="12607" ht="15.75" spans="1:1">
      <c r="A12607" s="3" t="s">
        <v>50822</v>
      </c>
    </row>
    <row r="12608" ht="15.75" spans="1:1">
      <c r="A12608" s="3" t="s">
        <v>50826</v>
      </c>
    </row>
    <row r="12609" ht="15.75" spans="1:1">
      <c r="A12609" s="3" t="s">
        <v>50830</v>
      </c>
    </row>
    <row r="12610" ht="15.75" spans="1:1">
      <c r="A12610" s="3" t="s">
        <v>50834</v>
      </c>
    </row>
    <row r="12611" ht="15.75" spans="1:1">
      <c r="A12611" s="3" t="s">
        <v>50838</v>
      </c>
    </row>
    <row r="12612" ht="15.75" spans="1:1">
      <c r="A12612" s="3" t="s">
        <v>50842</v>
      </c>
    </row>
    <row r="12613" ht="15.75" spans="1:1">
      <c r="A12613" s="3" t="s">
        <v>50846</v>
      </c>
    </row>
    <row r="12614" ht="15.75" spans="1:1">
      <c r="A12614" s="3" t="s">
        <v>50850</v>
      </c>
    </row>
    <row r="12615" ht="15.75" spans="1:1">
      <c r="A12615" s="3" t="s">
        <v>50854</v>
      </c>
    </row>
    <row r="12616" ht="15.75" spans="1:1">
      <c r="A12616" s="3" t="s">
        <v>50858</v>
      </c>
    </row>
    <row r="12617" ht="15.75" spans="1:1">
      <c r="A12617" s="3" t="s">
        <v>50862</v>
      </c>
    </row>
    <row r="12618" ht="15.75" spans="1:1">
      <c r="A12618" s="3" t="s">
        <v>50866</v>
      </c>
    </row>
    <row r="12619" ht="15.75" spans="1:1">
      <c r="A12619" s="3" t="s">
        <v>50870</v>
      </c>
    </row>
    <row r="12620" ht="15.75" spans="1:1">
      <c r="A12620" s="3" t="s">
        <v>50874</v>
      </c>
    </row>
    <row r="12621" ht="15.75" spans="1:1">
      <c r="A12621" s="3" t="s">
        <v>50878</v>
      </c>
    </row>
    <row r="12622" ht="15.75" spans="1:1">
      <c r="A12622" s="3" t="s">
        <v>50882</v>
      </c>
    </row>
    <row r="12623" ht="15.75" spans="1:1">
      <c r="A12623" s="3" t="s">
        <v>50886</v>
      </c>
    </row>
    <row r="12624" ht="15.75" spans="1:1">
      <c r="A12624" s="3" t="s">
        <v>50890</v>
      </c>
    </row>
    <row r="12625" ht="15.75" spans="1:1">
      <c r="A12625" s="3" t="s">
        <v>50894</v>
      </c>
    </row>
    <row r="12626" ht="15.75" spans="1:1">
      <c r="A12626" s="3" t="s">
        <v>50898</v>
      </c>
    </row>
    <row r="12627" ht="15.75" spans="1:1">
      <c r="A12627" s="3" t="s">
        <v>50902</v>
      </c>
    </row>
    <row r="12628" ht="15.75" spans="1:1">
      <c r="A12628" s="3" t="s">
        <v>50906</v>
      </c>
    </row>
    <row r="12629" ht="15.75" spans="1:1">
      <c r="A12629" s="3" t="s">
        <v>50910</v>
      </c>
    </row>
    <row r="12630" ht="15.75" spans="1:1">
      <c r="A12630" s="3" t="s">
        <v>50914</v>
      </c>
    </row>
    <row r="12631" ht="15.75" spans="1:1">
      <c r="A12631" s="3" t="s">
        <v>50918</v>
      </c>
    </row>
    <row r="12632" ht="15.75" spans="1:1">
      <c r="A12632" s="3" t="s">
        <v>50922</v>
      </c>
    </row>
    <row r="12633" ht="15.75" spans="1:1">
      <c r="A12633" s="3" t="s">
        <v>50926</v>
      </c>
    </row>
    <row r="12634" ht="15.75" spans="1:1">
      <c r="A12634" s="3" t="s">
        <v>50930</v>
      </c>
    </row>
    <row r="12635" ht="15.75" spans="1:1">
      <c r="A12635" s="3" t="s">
        <v>50934</v>
      </c>
    </row>
    <row r="12636" ht="15.75" spans="1:1">
      <c r="A12636" s="3" t="s">
        <v>50938</v>
      </c>
    </row>
    <row r="12637" ht="15.75" spans="1:1">
      <c r="A12637" s="3" t="s">
        <v>50942</v>
      </c>
    </row>
    <row r="12638" ht="15.75" spans="1:1">
      <c r="A12638" s="3" t="s">
        <v>50946</v>
      </c>
    </row>
    <row r="12639" ht="15.75" spans="1:1">
      <c r="A12639" s="3" t="s">
        <v>50950</v>
      </c>
    </row>
    <row r="12640" ht="15.75" spans="1:1">
      <c r="A12640" s="3" t="s">
        <v>50954</v>
      </c>
    </row>
    <row r="12641" ht="15.75" spans="1:1">
      <c r="A12641" s="3" t="s">
        <v>50958</v>
      </c>
    </row>
    <row r="12642" ht="15.75" spans="1:1">
      <c r="A12642" s="3" t="s">
        <v>50962</v>
      </c>
    </row>
    <row r="12643" ht="15.75" spans="1:1">
      <c r="A12643" s="3" t="s">
        <v>50966</v>
      </c>
    </row>
    <row r="12644" ht="15.75" spans="1:1">
      <c r="A12644" s="3" t="s">
        <v>50970</v>
      </c>
    </row>
    <row r="12645" ht="15.75" spans="1:1">
      <c r="A12645" s="3" t="s">
        <v>50974</v>
      </c>
    </row>
    <row r="12646" ht="15.75" spans="1:1">
      <c r="A12646" s="3" t="s">
        <v>50978</v>
      </c>
    </row>
    <row r="12647" ht="15.75" spans="1:1">
      <c r="A12647" s="3" t="s">
        <v>50982</v>
      </c>
    </row>
    <row r="12648" ht="15.75" spans="1:1">
      <c r="A12648" s="3" t="s">
        <v>50986</v>
      </c>
    </row>
    <row r="12649" ht="15.75" spans="1:1">
      <c r="A12649" s="3" t="s">
        <v>50990</v>
      </c>
    </row>
    <row r="12650" ht="15.75" spans="1:1">
      <c r="A12650" s="3" t="s">
        <v>50994</v>
      </c>
    </row>
    <row r="12651" ht="15.75" spans="1:1">
      <c r="A12651" s="3" t="s">
        <v>50998</v>
      </c>
    </row>
    <row r="12652" ht="15.75" spans="1:1">
      <c r="A12652" s="3" t="s">
        <v>51002</v>
      </c>
    </row>
    <row r="12653" ht="15.75" spans="1:1">
      <c r="A12653" s="3" t="s">
        <v>51006</v>
      </c>
    </row>
    <row r="12654" ht="15.75" spans="1:1">
      <c r="A12654" s="3" t="s">
        <v>51010</v>
      </c>
    </row>
    <row r="12655" ht="15.75" spans="1:1">
      <c r="A12655" s="3" t="s">
        <v>51014</v>
      </c>
    </row>
    <row r="12656" ht="15.75" spans="1:1">
      <c r="A12656" s="3" t="s">
        <v>51018</v>
      </c>
    </row>
    <row r="12657" ht="15.75" spans="1:1">
      <c r="A12657" s="3" t="s">
        <v>51022</v>
      </c>
    </row>
    <row r="12658" ht="15.75" spans="1:1">
      <c r="A12658" s="3" t="s">
        <v>51026</v>
      </c>
    </row>
    <row r="12659" ht="15.75" spans="1:1">
      <c r="A12659" s="3" t="s">
        <v>51030</v>
      </c>
    </row>
    <row r="12660" ht="15.75" spans="1:1">
      <c r="A12660" s="3" t="s">
        <v>51034</v>
      </c>
    </row>
    <row r="12661" ht="15.75" spans="1:1">
      <c r="A12661" s="3" t="s">
        <v>51038</v>
      </c>
    </row>
    <row r="12662" ht="15.75" spans="1:1">
      <c r="A12662" s="3" t="s">
        <v>51042</v>
      </c>
    </row>
    <row r="12663" ht="15.75" spans="1:1">
      <c r="A12663" s="3" t="s">
        <v>51046</v>
      </c>
    </row>
    <row r="12664" ht="15.75" spans="1:1">
      <c r="A12664" s="3" t="s">
        <v>51050</v>
      </c>
    </row>
    <row r="12665" ht="15.75" spans="1:1">
      <c r="A12665" s="3" t="s">
        <v>51054</v>
      </c>
    </row>
    <row r="12666" ht="15.75" spans="1:1">
      <c r="A12666" s="3" t="s">
        <v>51058</v>
      </c>
    </row>
    <row r="12667" ht="15.75" spans="1:1">
      <c r="A12667" s="3" t="s">
        <v>51062</v>
      </c>
    </row>
    <row r="12668" ht="15.75" spans="1:1">
      <c r="A12668" s="3" t="s">
        <v>51066</v>
      </c>
    </row>
    <row r="12669" ht="15.75" spans="1:1">
      <c r="A12669" s="3" t="s">
        <v>51070</v>
      </c>
    </row>
    <row r="12670" ht="15.75" spans="1:1">
      <c r="A12670" s="3" t="s">
        <v>51074</v>
      </c>
    </row>
    <row r="12671" ht="15.75" spans="1:1">
      <c r="A12671" s="3" t="s">
        <v>51078</v>
      </c>
    </row>
    <row r="12672" ht="15.75" spans="1:1">
      <c r="A12672" s="3" t="s">
        <v>51082</v>
      </c>
    </row>
    <row r="12673" ht="15.75" spans="1:1">
      <c r="A12673" s="3" t="s">
        <v>51086</v>
      </c>
    </row>
    <row r="12674" ht="15.75" spans="1:1">
      <c r="A12674" s="3" t="s">
        <v>51090</v>
      </c>
    </row>
    <row r="12675" ht="15.75" spans="1:1">
      <c r="A12675" s="3" t="s">
        <v>51094</v>
      </c>
    </row>
    <row r="12676" ht="15.75" spans="1:1">
      <c r="A12676" s="3" t="s">
        <v>51098</v>
      </c>
    </row>
    <row r="12677" ht="15.75" spans="1:1">
      <c r="A12677" s="3" t="s">
        <v>51102</v>
      </c>
    </row>
    <row r="12678" ht="15.75" spans="1:1">
      <c r="A12678" s="3" t="s">
        <v>51106</v>
      </c>
    </row>
    <row r="12679" ht="15.75" spans="1:1">
      <c r="A12679" s="3" t="s">
        <v>51109</v>
      </c>
    </row>
    <row r="12680" ht="15.75" spans="1:1">
      <c r="A12680" s="3" t="s">
        <v>51113</v>
      </c>
    </row>
    <row r="12681" ht="15.75" spans="1:1">
      <c r="A12681" s="3" t="s">
        <v>51117</v>
      </c>
    </row>
    <row r="12682" ht="15.75" spans="1:1">
      <c r="A12682" s="3" t="s">
        <v>51121</v>
      </c>
    </row>
    <row r="12683" ht="15.75" spans="1:1">
      <c r="A12683" s="3" t="s">
        <v>51125</v>
      </c>
    </row>
    <row r="12684" ht="15.75" spans="1:1">
      <c r="A12684" s="3" t="s">
        <v>51129</v>
      </c>
    </row>
    <row r="12685" ht="15.75" spans="1:1">
      <c r="A12685" s="3" t="s">
        <v>51133</v>
      </c>
    </row>
    <row r="12686" ht="15.75" spans="1:1">
      <c r="A12686" s="3" t="s">
        <v>51137</v>
      </c>
    </row>
    <row r="12687" ht="15.75" spans="1:1">
      <c r="A12687" s="3" t="s">
        <v>51141</v>
      </c>
    </row>
    <row r="12688" ht="15.75" spans="1:1">
      <c r="A12688" s="3" t="s">
        <v>51145</v>
      </c>
    </row>
    <row r="12689" ht="15.75" spans="1:1">
      <c r="A12689" s="3" t="s">
        <v>51149</v>
      </c>
    </row>
    <row r="12690" ht="15.75" spans="1:1">
      <c r="A12690" s="3" t="s">
        <v>51153</v>
      </c>
    </row>
    <row r="12691" ht="15.75" spans="1:1">
      <c r="A12691" s="3" t="s">
        <v>51157</v>
      </c>
    </row>
    <row r="12692" ht="15.75" spans="1:1">
      <c r="A12692" s="3" t="s">
        <v>51161</v>
      </c>
    </row>
    <row r="12693" ht="15.75" spans="1:1">
      <c r="A12693" s="3" t="s">
        <v>51165</v>
      </c>
    </row>
    <row r="12694" ht="15.75" spans="1:1">
      <c r="A12694" s="3" t="s">
        <v>51169</v>
      </c>
    </row>
    <row r="12695" ht="15.75" spans="1:1">
      <c r="A12695" s="3" t="s">
        <v>51173</v>
      </c>
    </row>
    <row r="12696" ht="15.75" spans="1:1">
      <c r="A12696" s="3" t="s">
        <v>51177</v>
      </c>
    </row>
    <row r="12697" ht="15.75" spans="1:1">
      <c r="A12697" s="3" t="s">
        <v>51181</v>
      </c>
    </row>
    <row r="12698" ht="15.75" spans="1:1">
      <c r="A12698" s="3" t="s">
        <v>51185</v>
      </c>
    </row>
    <row r="12699" ht="15.75" spans="1:1">
      <c r="A12699" s="3" t="s">
        <v>51189</v>
      </c>
    </row>
    <row r="12700" ht="15.75" spans="1:1">
      <c r="A12700" s="3" t="s">
        <v>51193</v>
      </c>
    </row>
    <row r="12701" ht="15.75" spans="1:1">
      <c r="A12701" s="3" t="s">
        <v>51197</v>
      </c>
    </row>
    <row r="12702" ht="15.75" spans="1:1">
      <c r="A12702" s="3" t="s">
        <v>51201</v>
      </c>
    </row>
    <row r="12703" ht="15.75" spans="1:1">
      <c r="A12703" s="3" t="s">
        <v>51205</v>
      </c>
    </row>
    <row r="12704" ht="15.75" spans="1:1">
      <c r="A12704" s="3" t="s">
        <v>51209</v>
      </c>
    </row>
    <row r="12705" ht="15.75" spans="1:1">
      <c r="A12705" s="3" t="s">
        <v>51213</v>
      </c>
    </row>
    <row r="12706" ht="15.75" spans="1:1">
      <c r="A12706" s="3" t="s">
        <v>51217</v>
      </c>
    </row>
    <row r="12707" ht="15.75" spans="1:1">
      <c r="A12707" s="3" t="s">
        <v>51221</v>
      </c>
    </row>
    <row r="12708" ht="15.75" spans="1:1">
      <c r="A12708" s="3" t="s">
        <v>51225</v>
      </c>
    </row>
    <row r="12709" ht="15.75" spans="1:1">
      <c r="A12709" s="3" t="s">
        <v>51229</v>
      </c>
    </row>
    <row r="12710" ht="15.75" spans="1:1">
      <c r="A12710" s="3" t="s">
        <v>51233</v>
      </c>
    </row>
    <row r="12711" ht="15.75" spans="1:1">
      <c r="A12711" s="3" t="s">
        <v>51237</v>
      </c>
    </row>
    <row r="12712" ht="15.75" spans="1:1">
      <c r="A12712" s="3" t="s">
        <v>51241</v>
      </c>
    </row>
    <row r="12713" ht="15.75" spans="1:1">
      <c r="A12713" s="3" t="s">
        <v>51245</v>
      </c>
    </row>
    <row r="12714" ht="15.75" spans="1:1">
      <c r="A12714" s="3" t="s">
        <v>51249</v>
      </c>
    </row>
    <row r="12715" ht="15.75" spans="1:1">
      <c r="A12715" s="3" t="s">
        <v>51253</v>
      </c>
    </row>
    <row r="12716" ht="15.75" spans="1:1">
      <c r="A12716" s="3" t="s">
        <v>51257</v>
      </c>
    </row>
    <row r="12717" ht="15.75" spans="1:1">
      <c r="A12717" s="3" t="s">
        <v>51261</v>
      </c>
    </row>
    <row r="12718" ht="15.75" spans="1:1">
      <c r="A12718" s="3" t="s">
        <v>51265</v>
      </c>
    </row>
    <row r="12719" ht="15.75" spans="1:1">
      <c r="A12719" s="3" t="s">
        <v>51269</v>
      </c>
    </row>
    <row r="12720" ht="15.75" spans="1:1">
      <c r="A12720" s="3" t="s">
        <v>51273</v>
      </c>
    </row>
    <row r="12721" ht="15.75" spans="1:1">
      <c r="A12721" s="3" t="s">
        <v>51277</v>
      </c>
    </row>
    <row r="12722" ht="15.75" spans="1:1">
      <c r="A12722" s="3" t="s">
        <v>51281</v>
      </c>
    </row>
    <row r="12723" ht="15.75" spans="1:1">
      <c r="A12723" s="3" t="s">
        <v>51285</v>
      </c>
    </row>
    <row r="12724" ht="15.75" spans="1:1">
      <c r="A12724" s="3" t="s">
        <v>51289</v>
      </c>
    </row>
    <row r="12725" ht="15.75" spans="1:1">
      <c r="A12725" s="3" t="s">
        <v>51293</v>
      </c>
    </row>
    <row r="12726" ht="15.75" spans="1:1">
      <c r="A12726" s="3" t="s">
        <v>51297</v>
      </c>
    </row>
    <row r="12727" ht="15.75" spans="1:1">
      <c r="A12727" s="3" t="s">
        <v>51301</v>
      </c>
    </row>
    <row r="12728" ht="15.75" spans="1:1">
      <c r="A12728" s="3" t="s">
        <v>51305</v>
      </c>
    </row>
    <row r="12729" ht="15.75" spans="1:1">
      <c r="A12729" s="3" t="s">
        <v>51309</v>
      </c>
    </row>
    <row r="12730" ht="15.75" spans="1:1">
      <c r="A12730" s="3" t="s">
        <v>51313</v>
      </c>
    </row>
    <row r="12731" ht="15.75" spans="1:1">
      <c r="A12731" s="3" t="s">
        <v>51317</v>
      </c>
    </row>
    <row r="12732" ht="15.75" spans="1:1">
      <c r="A12732" s="3" t="s">
        <v>51321</v>
      </c>
    </row>
    <row r="12733" ht="15.75" spans="1:1">
      <c r="A12733" s="3" t="s">
        <v>51325</v>
      </c>
    </row>
    <row r="12734" ht="15.75" spans="1:1">
      <c r="A12734" s="3" t="s">
        <v>51329</v>
      </c>
    </row>
    <row r="12735" ht="15.75" spans="1:1">
      <c r="A12735" s="3" t="s">
        <v>51333</v>
      </c>
    </row>
    <row r="12736" ht="15.75" spans="1:1">
      <c r="A12736" s="3" t="s">
        <v>51337</v>
      </c>
    </row>
    <row r="12737" ht="15.75" spans="1:1">
      <c r="A12737" s="3" t="s">
        <v>51341</v>
      </c>
    </row>
    <row r="12738" ht="15.75" spans="1:1">
      <c r="A12738" s="3" t="s">
        <v>51345</v>
      </c>
    </row>
    <row r="12739" ht="15.75" spans="1:1">
      <c r="A12739" s="3" t="s">
        <v>51349</v>
      </c>
    </row>
    <row r="12740" ht="15.75" spans="1:1">
      <c r="A12740" s="3" t="s">
        <v>51353</v>
      </c>
    </row>
    <row r="12741" ht="15.75" spans="1:1">
      <c r="A12741" s="3" t="s">
        <v>51357</v>
      </c>
    </row>
    <row r="12742" ht="15.75" spans="1:1">
      <c r="A12742" s="3" t="s">
        <v>51361</v>
      </c>
    </row>
    <row r="12743" ht="15.75" spans="1:1">
      <c r="A12743" s="3" t="s">
        <v>51365</v>
      </c>
    </row>
    <row r="12744" ht="15.75" spans="1:1">
      <c r="A12744" s="3" t="s">
        <v>51369</v>
      </c>
    </row>
    <row r="12745" ht="15.75" spans="1:1">
      <c r="A12745" s="3" t="s">
        <v>51373</v>
      </c>
    </row>
    <row r="12746" ht="15.75" spans="1:1">
      <c r="A12746" s="3" t="s">
        <v>51377</v>
      </c>
    </row>
    <row r="12747" ht="15.75" spans="1:1">
      <c r="A12747" s="3" t="s">
        <v>51381</v>
      </c>
    </row>
    <row r="12748" ht="15.75" spans="1:1">
      <c r="A12748" s="3" t="s">
        <v>51385</v>
      </c>
    </row>
    <row r="12749" ht="15.75" spans="1:1">
      <c r="A12749" s="3" t="s">
        <v>51389</v>
      </c>
    </row>
    <row r="12750" ht="15.75" spans="1:1">
      <c r="A12750" s="3" t="s">
        <v>51393</v>
      </c>
    </row>
    <row r="12751" ht="15.75" spans="1:1">
      <c r="A12751" s="3" t="s">
        <v>51397</v>
      </c>
    </row>
    <row r="12752" ht="15.75" spans="1:1">
      <c r="A12752" s="3" t="s">
        <v>51401</v>
      </c>
    </row>
    <row r="12753" ht="15.75" spans="1:1">
      <c r="A12753" s="3" t="s">
        <v>51405</v>
      </c>
    </row>
    <row r="12754" ht="15.75" spans="1:1">
      <c r="A12754" s="3" t="s">
        <v>51409</v>
      </c>
    </row>
    <row r="12755" ht="15.75" spans="1:1">
      <c r="A12755" s="3" t="s">
        <v>51413</v>
      </c>
    </row>
    <row r="12756" ht="15.75" spans="1:1">
      <c r="A12756" s="3" t="s">
        <v>51417</v>
      </c>
    </row>
    <row r="12757" ht="15.75" spans="1:1">
      <c r="A12757" s="3" t="s">
        <v>51421</v>
      </c>
    </row>
    <row r="12758" ht="15.75" spans="1:1">
      <c r="A12758" s="3" t="s">
        <v>51425</v>
      </c>
    </row>
    <row r="12759" ht="15.75" spans="1:1">
      <c r="A12759" s="3" t="s">
        <v>51429</v>
      </c>
    </row>
    <row r="12760" ht="15.75" spans="1:1">
      <c r="A12760" s="3" t="s">
        <v>51433</v>
      </c>
    </row>
    <row r="12761" ht="15.75" spans="1:1">
      <c r="A12761" s="3" t="s">
        <v>51437</v>
      </c>
    </row>
    <row r="12762" ht="15.75" spans="1:1">
      <c r="A12762" s="3" t="s">
        <v>51441</v>
      </c>
    </row>
    <row r="12763" ht="15.75" spans="1:1">
      <c r="A12763" s="3" t="s">
        <v>51445</v>
      </c>
    </row>
    <row r="12764" ht="15.75" spans="1:1">
      <c r="A12764" s="3" t="s">
        <v>51449</v>
      </c>
    </row>
    <row r="12765" ht="15.75" spans="1:1">
      <c r="A12765" s="3" t="s">
        <v>51453</v>
      </c>
    </row>
    <row r="12766" ht="15.75" spans="1:1">
      <c r="A12766" s="3" t="s">
        <v>51457</v>
      </c>
    </row>
    <row r="12767" ht="15.75" spans="1:1">
      <c r="A12767" s="3" t="s">
        <v>51461</v>
      </c>
    </row>
    <row r="12768" ht="15.75" spans="1:1">
      <c r="A12768" s="3" t="s">
        <v>51465</v>
      </c>
    </row>
    <row r="12769" ht="15.75" spans="1:1">
      <c r="A12769" s="3" t="s">
        <v>51469</v>
      </c>
    </row>
    <row r="12770" ht="15.75" spans="1:1">
      <c r="A12770" s="3" t="s">
        <v>51473</v>
      </c>
    </row>
    <row r="12771" ht="15.75" spans="1:1">
      <c r="A12771" s="3" t="s">
        <v>51477</v>
      </c>
    </row>
    <row r="12772" ht="15.75" spans="1:1">
      <c r="A12772" s="3" t="s">
        <v>51481</v>
      </c>
    </row>
    <row r="12773" ht="15.75" spans="1:1">
      <c r="A12773" s="3" t="s">
        <v>51485</v>
      </c>
    </row>
    <row r="12774" ht="15.75" spans="1:1">
      <c r="A12774" s="3" t="s">
        <v>51489</v>
      </c>
    </row>
    <row r="12775" ht="15.75" spans="1:1">
      <c r="A12775" s="3" t="s">
        <v>51493</v>
      </c>
    </row>
    <row r="12776" ht="15.75" spans="1:1">
      <c r="A12776" s="3" t="s">
        <v>51497</v>
      </c>
    </row>
    <row r="12777" ht="15.75" spans="1:1">
      <c r="A12777" s="3" t="s">
        <v>51501</v>
      </c>
    </row>
    <row r="12778" ht="15.75" spans="1:1">
      <c r="A12778" s="3" t="s">
        <v>51505</v>
      </c>
    </row>
    <row r="12779" ht="15.75" spans="1:1">
      <c r="A12779" s="3" t="s">
        <v>51509</v>
      </c>
    </row>
    <row r="12780" ht="15.75" spans="1:1">
      <c r="A12780" s="3" t="s">
        <v>51513</v>
      </c>
    </row>
    <row r="12781" ht="15.75" spans="1:1">
      <c r="A12781" s="3" t="s">
        <v>51517</v>
      </c>
    </row>
    <row r="12782" ht="15.75" spans="1:1">
      <c r="A12782" s="3" t="s">
        <v>51521</v>
      </c>
    </row>
    <row r="12783" ht="15.75" spans="1:1">
      <c r="A12783" s="3" t="s">
        <v>51525</v>
      </c>
    </row>
    <row r="12784" ht="15.75" spans="1:1">
      <c r="A12784" s="3" t="s">
        <v>51529</v>
      </c>
    </row>
    <row r="12785" ht="15.75" spans="1:1">
      <c r="A12785" s="3" t="s">
        <v>51533</v>
      </c>
    </row>
    <row r="12786" ht="15.75" spans="1:1">
      <c r="A12786" s="3" t="s">
        <v>51537</v>
      </c>
    </row>
    <row r="12787" ht="15.75" spans="1:1">
      <c r="A12787" s="3" t="s">
        <v>51541</v>
      </c>
    </row>
    <row r="12788" ht="15.75" spans="1:1">
      <c r="A12788" s="3" t="s">
        <v>51545</v>
      </c>
    </row>
    <row r="12789" ht="15.75" spans="1:1">
      <c r="A12789" s="3" t="s">
        <v>51549</v>
      </c>
    </row>
    <row r="12790" ht="15.75" spans="1:1">
      <c r="A12790" s="3" t="s">
        <v>51553</v>
      </c>
    </row>
    <row r="12791" ht="15.75" spans="1:1">
      <c r="A12791" s="3" t="s">
        <v>51557</v>
      </c>
    </row>
    <row r="12792" ht="15.75" spans="1:1">
      <c r="A12792" s="3" t="s">
        <v>51561</v>
      </c>
    </row>
    <row r="12793" ht="15.75" spans="1:1">
      <c r="A12793" s="3" t="s">
        <v>51565</v>
      </c>
    </row>
    <row r="12794" ht="15.75" spans="1:1">
      <c r="A12794" s="3" t="s">
        <v>51569</v>
      </c>
    </row>
    <row r="12795" ht="15.75" spans="1:1">
      <c r="A12795" s="3" t="s">
        <v>51573</v>
      </c>
    </row>
    <row r="12796" ht="15.75" spans="1:1">
      <c r="A12796" s="3" t="s">
        <v>51577</v>
      </c>
    </row>
    <row r="12797" ht="15.75" spans="1:1">
      <c r="A12797" s="3" t="s">
        <v>51581</v>
      </c>
    </row>
    <row r="12798" ht="15.75" spans="1:1">
      <c r="A12798" s="3" t="s">
        <v>51585</v>
      </c>
    </row>
    <row r="12799" ht="15.75" spans="1:1">
      <c r="A12799" s="3" t="s">
        <v>51589</v>
      </c>
    </row>
    <row r="12800" ht="15.75" spans="1:1">
      <c r="A12800" s="3" t="s">
        <v>51593</v>
      </c>
    </row>
    <row r="12801" ht="15.75" spans="1:1">
      <c r="A12801" s="3" t="s">
        <v>51597</v>
      </c>
    </row>
    <row r="12802" ht="15.75" spans="1:1">
      <c r="A12802" s="3" t="s">
        <v>51601</v>
      </c>
    </row>
    <row r="12803" ht="15.75" spans="1:1">
      <c r="A12803" s="3" t="s">
        <v>51605</v>
      </c>
    </row>
    <row r="12804" ht="15.75" spans="1:1">
      <c r="A12804" s="3" t="s">
        <v>51609</v>
      </c>
    </row>
    <row r="12805" ht="15.75" spans="1:1">
      <c r="A12805" s="3" t="s">
        <v>51613</v>
      </c>
    </row>
    <row r="12806" ht="15.75" spans="1:1">
      <c r="A12806" s="3" t="s">
        <v>51617</v>
      </c>
    </row>
    <row r="12807" ht="15.75" spans="1:1">
      <c r="A12807" s="3" t="s">
        <v>51621</v>
      </c>
    </row>
    <row r="12808" ht="15.75" spans="1:1">
      <c r="A12808" s="3" t="s">
        <v>51625</v>
      </c>
    </row>
    <row r="12809" ht="15.75" spans="1:1">
      <c r="A12809" s="3" t="s">
        <v>1025</v>
      </c>
    </row>
    <row r="12810" ht="15.75" spans="1:1">
      <c r="A12810" s="3" t="s">
        <v>51629</v>
      </c>
    </row>
    <row r="12811" ht="15.75" spans="1:1">
      <c r="A12811" s="3" t="s">
        <v>51633</v>
      </c>
    </row>
    <row r="12812" ht="15.75" spans="1:1">
      <c r="A12812" s="3" t="s">
        <v>51637</v>
      </c>
    </row>
    <row r="12813" ht="15.75" spans="1:1">
      <c r="A12813" s="3" t="s">
        <v>51641</v>
      </c>
    </row>
    <row r="12814" ht="15.75" spans="1:1">
      <c r="A12814" s="3" t="s">
        <v>51645</v>
      </c>
    </row>
    <row r="12815" ht="15.75" spans="1:1">
      <c r="A12815" s="3" t="s">
        <v>51649</v>
      </c>
    </row>
    <row r="12816" ht="15.75" spans="1:1">
      <c r="A12816" s="3" t="s">
        <v>51653</v>
      </c>
    </row>
    <row r="12817" ht="15.75" spans="1:1">
      <c r="A12817" s="3" t="s">
        <v>51657</v>
      </c>
    </row>
    <row r="12818" ht="15.75" spans="1:1">
      <c r="A12818" s="3" t="s">
        <v>51661</v>
      </c>
    </row>
    <row r="12819" ht="15.75" spans="1:1">
      <c r="A12819" s="3" t="s">
        <v>51665</v>
      </c>
    </row>
    <row r="12820" ht="15.75" spans="1:1">
      <c r="A12820" s="3" t="s">
        <v>51669</v>
      </c>
    </row>
    <row r="12821" ht="15.75" spans="1:1">
      <c r="A12821" s="3" t="s">
        <v>334</v>
      </c>
    </row>
    <row r="12822" ht="15.75" spans="1:1">
      <c r="A12822" s="3" t="s">
        <v>51676</v>
      </c>
    </row>
    <row r="12823" ht="15.75" spans="1:1">
      <c r="A12823" s="3" t="s">
        <v>51680</v>
      </c>
    </row>
    <row r="12824" ht="15.75" spans="1:1">
      <c r="A12824" s="3" t="s">
        <v>51684</v>
      </c>
    </row>
    <row r="12825" ht="15.75" spans="1:1">
      <c r="A12825" s="3" t="s">
        <v>51688</v>
      </c>
    </row>
    <row r="12826" ht="15.75" spans="1:1">
      <c r="A12826" s="3" t="s">
        <v>51692</v>
      </c>
    </row>
    <row r="12827" ht="15.75" spans="1:1">
      <c r="A12827" s="3" t="s">
        <v>51696</v>
      </c>
    </row>
    <row r="12828" ht="15.75" spans="1:1">
      <c r="A12828" s="3" t="s">
        <v>51700</v>
      </c>
    </row>
    <row r="12829" ht="15.75" spans="1:1">
      <c r="A12829" s="3" t="s">
        <v>51704</v>
      </c>
    </row>
    <row r="12830" ht="15.75" spans="1:1">
      <c r="A12830" s="3" t="s">
        <v>51708</v>
      </c>
    </row>
    <row r="12831" ht="15.75" spans="1:1">
      <c r="A12831" s="3" t="s">
        <v>51712</v>
      </c>
    </row>
    <row r="12832" ht="15.75" spans="1:1">
      <c r="A12832" s="3" t="s">
        <v>51716</v>
      </c>
    </row>
    <row r="12833" ht="15.75" spans="1:1">
      <c r="A12833" s="3" t="s">
        <v>51720</v>
      </c>
    </row>
    <row r="12834" ht="15.75" spans="1:1">
      <c r="A12834" s="3" t="s">
        <v>51724</v>
      </c>
    </row>
    <row r="12835" ht="15.75" spans="1:1">
      <c r="A12835" s="3" t="s">
        <v>51728</v>
      </c>
    </row>
    <row r="12836" ht="15.75" spans="1:1">
      <c r="A12836" s="3" t="s">
        <v>51732</v>
      </c>
    </row>
    <row r="12837" ht="15.75" spans="1:1">
      <c r="A12837" s="3" t="s">
        <v>51736</v>
      </c>
    </row>
    <row r="12838" ht="15.75" spans="1:1">
      <c r="A12838" s="3" t="s">
        <v>51740</v>
      </c>
    </row>
    <row r="12839" ht="15.75" spans="1:1">
      <c r="A12839" s="3" t="s">
        <v>51744</v>
      </c>
    </row>
    <row r="12840" ht="15.75" spans="1:1">
      <c r="A12840" s="3" t="s">
        <v>51748</v>
      </c>
    </row>
    <row r="12841" ht="15.75" spans="1:1">
      <c r="A12841" s="3" t="s">
        <v>51752</v>
      </c>
    </row>
    <row r="12842" ht="15.75" spans="1:1">
      <c r="A12842" s="3" t="s">
        <v>51756</v>
      </c>
    </row>
    <row r="12843" ht="15.75" spans="1:1">
      <c r="A12843" s="3" t="s">
        <v>51760</v>
      </c>
    </row>
    <row r="12844" ht="15.75" spans="1:1">
      <c r="A12844" s="3" t="s">
        <v>51764</v>
      </c>
    </row>
    <row r="12845" ht="15.75" spans="1:1">
      <c r="A12845" s="3" t="s">
        <v>51768</v>
      </c>
    </row>
    <row r="12846" ht="15.75" spans="1:1">
      <c r="A12846" s="3" t="s">
        <v>51772</v>
      </c>
    </row>
    <row r="12847" ht="15.75" spans="1:1">
      <c r="A12847" s="3" t="s">
        <v>51776</v>
      </c>
    </row>
    <row r="12848" ht="15.75" spans="1:1">
      <c r="A12848" s="3" t="s">
        <v>51780</v>
      </c>
    </row>
    <row r="12849" ht="15.75" spans="1:1">
      <c r="A12849" s="3" t="s">
        <v>51784</v>
      </c>
    </row>
    <row r="12850" ht="15.75" spans="1:1">
      <c r="A12850" s="3" t="s">
        <v>51788</v>
      </c>
    </row>
    <row r="12851" ht="15.75" spans="1:1">
      <c r="A12851" s="3" t="s">
        <v>51792</v>
      </c>
    </row>
    <row r="12852" ht="15.75" spans="1:1">
      <c r="A12852" s="3" t="s">
        <v>51796</v>
      </c>
    </row>
    <row r="12853" ht="15.75" spans="1:1">
      <c r="A12853" s="3" t="s">
        <v>51800</v>
      </c>
    </row>
    <row r="12854" ht="15.75" spans="1:1">
      <c r="A12854" s="3" t="s">
        <v>51804</v>
      </c>
    </row>
    <row r="12855" ht="15.75" spans="1:1">
      <c r="A12855" s="3" t="s">
        <v>51808</v>
      </c>
    </row>
    <row r="12856" ht="15.75" spans="1:1">
      <c r="A12856" s="3" t="s">
        <v>51812</v>
      </c>
    </row>
    <row r="12857" ht="15.75" spans="1:1">
      <c r="A12857" s="3" t="s">
        <v>51816</v>
      </c>
    </row>
    <row r="12858" ht="15.75" spans="1:1">
      <c r="A12858" s="3" t="s">
        <v>51820</v>
      </c>
    </row>
    <row r="12859" ht="15.75" spans="1:1">
      <c r="A12859" s="3" t="s">
        <v>51824</v>
      </c>
    </row>
    <row r="12860" ht="15.75" spans="1:1">
      <c r="A12860" s="3" t="s">
        <v>51828</v>
      </c>
    </row>
    <row r="12861" ht="15.75" spans="1:1">
      <c r="A12861" s="3" t="s">
        <v>51832</v>
      </c>
    </row>
    <row r="12862" ht="15.75" spans="1:1">
      <c r="A12862" s="3" t="s">
        <v>51836</v>
      </c>
    </row>
    <row r="12863" ht="15.75" spans="1:1">
      <c r="A12863" s="3" t="s">
        <v>51840</v>
      </c>
    </row>
    <row r="12864" ht="15.75" spans="1:1">
      <c r="A12864" s="3" t="s">
        <v>51844</v>
      </c>
    </row>
    <row r="12865" ht="15.75" spans="1:1">
      <c r="A12865" s="3" t="s">
        <v>51848</v>
      </c>
    </row>
    <row r="12866" ht="15.75" spans="1:1">
      <c r="A12866" s="3" t="s">
        <v>51852</v>
      </c>
    </row>
    <row r="12867" ht="15.75" spans="1:1">
      <c r="A12867" s="3" t="s">
        <v>51856</v>
      </c>
    </row>
    <row r="12868" ht="15.75" spans="1:1">
      <c r="A12868" s="3" t="s">
        <v>51860</v>
      </c>
    </row>
    <row r="12869" ht="15.75" spans="1:1">
      <c r="A12869" s="3" t="s">
        <v>51864</v>
      </c>
    </row>
    <row r="12870" ht="15.75" spans="1:1">
      <c r="A12870" s="3" t="s">
        <v>51868</v>
      </c>
    </row>
    <row r="12871" ht="15.75" spans="1:1">
      <c r="A12871" s="3" t="s">
        <v>51872</v>
      </c>
    </row>
    <row r="12872" ht="15.75" spans="1:1">
      <c r="A12872" s="3" t="s">
        <v>51876</v>
      </c>
    </row>
    <row r="12873" ht="15.75" spans="1:1">
      <c r="A12873" s="3" t="s">
        <v>51880</v>
      </c>
    </row>
    <row r="12874" ht="15.75" spans="1:1">
      <c r="A12874" s="3" t="s">
        <v>51884</v>
      </c>
    </row>
    <row r="12875" ht="15.75" spans="1:1">
      <c r="A12875" s="3" t="s">
        <v>51888</v>
      </c>
    </row>
    <row r="12876" ht="15.75" spans="1:1">
      <c r="A12876" s="3" t="s">
        <v>51892</v>
      </c>
    </row>
    <row r="12877" ht="15.75" spans="1:1">
      <c r="A12877" s="3" t="s">
        <v>51896</v>
      </c>
    </row>
    <row r="12878" ht="15.75" spans="1:1">
      <c r="A12878" s="3" t="s">
        <v>51900</v>
      </c>
    </row>
    <row r="12879" ht="15.75" spans="1:1">
      <c r="A12879" s="3" t="s">
        <v>51904</v>
      </c>
    </row>
    <row r="12880" ht="15.75" spans="1:1">
      <c r="A12880" s="3" t="s">
        <v>51908</v>
      </c>
    </row>
    <row r="12881" ht="15.75" spans="1:1">
      <c r="A12881" s="3" t="s">
        <v>51912</v>
      </c>
    </row>
    <row r="12882" ht="15.75" spans="1:1">
      <c r="A12882" s="3" t="s">
        <v>51916</v>
      </c>
    </row>
    <row r="12883" ht="15.75" spans="1:1">
      <c r="A12883" s="3" t="s">
        <v>51920</v>
      </c>
    </row>
    <row r="12884" ht="15.75" spans="1:1">
      <c r="A12884" s="3" t="s">
        <v>51924</v>
      </c>
    </row>
    <row r="12885" ht="15.75" spans="1:1">
      <c r="A12885" s="3" t="s">
        <v>51928</v>
      </c>
    </row>
    <row r="12886" ht="15.75" spans="1:1">
      <c r="A12886" s="3" t="s">
        <v>51932</v>
      </c>
    </row>
    <row r="12887" ht="15.75" spans="1:1">
      <c r="A12887" s="3" t="s">
        <v>51936</v>
      </c>
    </row>
    <row r="12888" ht="15.75" spans="1:1">
      <c r="A12888" s="3" t="s">
        <v>51940</v>
      </c>
    </row>
    <row r="12889" ht="15.75" spans="1:1">
      <c r="A12889" s="3" t="s">
        <v>51944</v>
      </c>
    </row>
    <row r="12890" ht="15.75" spans="1:1">
      <c r="A12890" s="3" t="s">
        <v>51948</v>
      </c>
    </row>
    <row r="12891" ht="15.75" spans="1:1">
      <c r="A12891" s="3" t="s">
        <v>51952</v>
      </c>
    </row>
    <row r="12892" ht="15.75" spans="1:1">
      <c r="A12892" s="3" t="s">
        <v>51956</v>
      </c>
    </row>
    <row r="12893" ht="15.75" spans="1:1">
      <c r="A12893" s="3" t="s">
        <v>51960</v>
      </c>
    </row>
    <row r="12894" ht="15.75" spans="1:1">
      <c r="A12894" s="3" t="s">
        <v>51964</v>
      </c>
    </row>
    <row r="12895" ht="15.75" spans="1:1">
      <c r="A12895" s="3" t="s">
        <v>51968</v>
      </c>
    </row>
    <row r="12896" ht="15.75" spans="1:1">
      <c r="A12896" s="3" t="s">
        <v>51972</v>
      </c>
    </row>
    <row r="12897" ht="15.75" spans="1:1">
      <c r="A12897" s="3" t="s">
        <v>51976</v>
      </c>
    </row>
    <row r="12898" ht="15.75" spans="1:1">
      <c r="A12898" s="3" t="s">
        <v>51980</v>
      </c>
    </row>
    <row r="12899" ht="15.75" spans="1:1">
      <c r="A12899" s="3" t="s">
        <v>51984</v>
      </c>
    </row>
    <row r="12900" ht="15.75" spans="1:1">
      <c r="A12900" s="3" t="s">
        <v>51988</v>
      </c>
    </row>
    <row r="12901" ht="15.75" spans="1:1">
      <c r="A12901" s="3" t="s">
        <v>51992</v>
      </c>
    </row>
    <row r="12902" ht="15.75" spans="1:1">
      <c r="A12902" s="3" t="s">
        <v>51996</v>
      </c>
    </row>
    <row r="12903" ht="15.75" spans="1:1">
      <c r="A12903" s="3" t="s">
        <v>52000</v>
      </c>
    </row>
    <row r="12904" ht="15.75" spans="1:1">
      <c r="A12904" s="3" t="s">
        <v>52004</v>
      </c>
    </row>
    <row r="12905" ht="15.75" spans="1:1">
      <c r="A12905" s="3" t="s">
        <v>52008</v>
      </c>
    </row>
    <row r="12906" ht="15.75" spans="1:1">
      <c r="A12906" s="3" t="s">
        <v>52012</v>
      </c>
    </row>
    <row r="12907" ht="15.75" spans="1:1">
      <c r="A12907" s="3" t="s">
        <v>52016</v>
      </c>
    </row>
    <row r="12908" ht="15.75" spans="1:1">
      <c r="A12908" s="3" t="s">
        <v>52020</v>
      </c>
    </row>
    <row r="12909" ht="15.75" spans="1:1">
      <c r="A12909" s="3" t="s">
        <v>52024</v>
      </c>
    </row>
    <row r="12910" ht="15.75" spans="1:1">
      <c r="A12910" s="3" t="s">
        <v>52028</v>
      </c>
    </row>
    <row r="12911" ht="15.75" spans="1:1">
      <c r="A12911" s="3" t="s">
        <v>52032</v>
      </c>
    </row>
    <row r="12912" ht="15.75" spans="1:1">
      <c r="A12912" s="3" t="s">
        <v>52036</v>
      </c>
    </row>
    <row r="12913" ht="15.75" spans="1:1">
      <c r="A12913" s="3" t="s">
        <v>52040</v>
      </c>
    </row>
    <row r="12914" ht="15.75" spans="1:1">
      <c r="A12914" s="3" t="s">
        <v>52044</v>
      </c>
    </row>
    <row r="12915" ht="15.75" spans="1:1">
      <c r="A12915" s="3" t="s">
        <v>52048</v>
      </c>
    </row>
    <row r="12916" ht="15.75" spans="1:1">
      <c r="A12916" s="3" t="s">
        <v>52052</v>
      </c>
    </row>
    <row r="12917" ht="15.75" spans="1:1">
      <c r="A12917" s="3" t="s">
        <v>52056</v>
      </c>
    </row>
    <row r="12918" ht="15.75" spans="1:1">
      <c r="A12918" s="3" t="s">
        <v>52060</v>
      </c>
    </row>
    <row r="12919" ht="15.75" spans="1:1">
      <c r="A12919" s="3" t="s">
        <v>52064</v>
      </c>
    </row>
    <row r="12920" ht="15.75" spans="1:1">
      <c r="A12920" s="3" t="s">
        <v>52068</v>
      </c>
    </row>
    <row r="12921" ht="15.75" spans="1:1">
      <c r="A12921" s="3" t="s">
        <v>52072</v>
      </c>
    </row>
    <row r="12922" ht="15.75" spans="1:1">
      <c r="A12922" s="3" t="s">
        <v>52076</v>
      </c>
    </row>
    <row r="12923" ht="15.75" spans="1:1">
      <c r="A12923" s="3" t="s">
        <v>52080</v>
      </c>
    </row>
    <row r="12924" ht="15.75" spans="1:1">
      <c r="A12924" s="3" t="s">
        <v>52084</v>
      </c>
    </row>
    <row r="12925" ht="15.75" spans="1:1">
      <c r="A12925" s="3" t="s">
        <v>52088</v>
      </c>
    </row>
    <row r="12926" ht="15.75" spans="1:1">
      <c r="A12926" s="3" t="s">
        <v>52092</v>
      </c>
    </row>
    <row r="12927" ht="15.75" spans="1:1">
      <c r="A12927" s="3" t="s">
        <v>52096</v>
      </c>
    </row>
    <row r="12928" ht="15.75" spans="1:1">
      <c r="A12928" s="3" t="s">
        <v>52100</v>
      </c>
    </row>
    <row r="12929" ht="15.75" spans="1:1">
      <c r="A12929" s="3" t="s">
        <v>52104</v>
      </c>
    </row>
    <row r="12930" ht="15.75" spans="1:1">
      <c r="A12930" s="3" t="s">
        <v>52108</v>
      </c>
    </row>
    <row r="12931" ht="15.75" spans="1:1">
      <c r="A12931" s="3" t="s">
        <v>52112</v>
      </c>
    </row>
    <row r="12932" ht="15.75" spans="1:1">
      <c r="A12932" s="3" t="s">
        <v>52116</v>
      </c>
    </row>
    <row r="12933" ht="15.75" spans="1:1">
      <c r="A12933" s="3" t="s">
        <v>52120</v>
      </c>
    </row>
    <row r="12934" ht="15.75" spans="1:1">
      <c r="A12934" s="3" t="s">
        <v>52124</v>
      </c>
    </row>
    <row r="12935" ht="15.75" spans="1:1">
      <c r="A12935" s="3" t="s">
        <v>52128</v>
      </c>
    </row>
    <row r="12936" ht="15.75" spans="1:1">
      <c r="A12936" s="3" t="s">
        <v>52132</v>
      </c>
    </row>
    <row r="12937" ht="15.75" spans="1:1">
      <c r="A12937" s="3" t="s">
        <v>52136</v>
      </c>
    </row>
    <row r="12938" ht="15.75" spans="1:1">
      <c r="A12938" s="3" t="s">
        <v>52140</v>
      </c>
    </row>
    <row r="12939" ht="15.75" spans="1:1">
      <c r="A12939" s="3" t="s">
        <v>52144</v>
      </c>
    </row>
    <row r="12940" ht="15.75" spans="1:1">
      <c r="A12940" s="3" t="s">
        <v>52148</v>
      </c>
    </row>
    <row r="12941" ht="15.75" spans="1:1">
      <c r="A12941" s="3" t="s">
        <v>52152</v>
      </c>
    </row>
    <row r="12942" ht="15.75" spans="1:1">
      <c r="A12942" s="3" t="s">
        <v>52156</v>
      </c>
    </row>
    <row r="12943" ht="15.75" spans="1:1">
      <c r="A12943" s="3" t="s">
        <v>52160</v>
      </c>
    </row>
    <row r="12944" ht="15.75" spans="1:1">
      <c r="A12944" s="3" t="s">
        <v>52164</v>
      </c>
    </row>
    <row r="12945" ht="15.75" spans="1:1">
      <c r="A12945" s="3" t="s">
        <v>52168</v>
      </c>
    </row>
    <row r="12946" ht="15.75" spans="1:1">
      <c r="A12946" s="3" t="s">
        <v>52172</v>
      </c>
    </row>
    <row r="12947" ht="15.75" spans="1:1">
      <c r="A12947" s="3" t="s">
        <v>52176</v>
      </c>
    </row>
    <row r="12948" ht="15.75" spans="1:1">
      <c r="A12948" s="3" t="s">
        <v>52180</v>
      </c>
    </row>
    <row r="12949" ht="15.75" spans="1:1">
      <c r="A12949" s="3" t="s">
        <v>52184</v>
      </c>
    </row>
    <row r="12950" ht="15.75" spans="1:1">
      <c r="A12950" s="3" t="s">
        <v>52188</v>
      </c>
    </row>
    <row r="12951" ht="15.75" spans="1:1">
      <c r="A12951" s="3" t="s">
        <v>52192</v>
      </c>
    </row>
    <row r="12952" ht="15.75" spans="1:1">
      <c r="A12952" s="3" t="s">
        <v>52196</v>
      </c>
    </row>
    <row r="12953" ht="15.75" spans="1:1">
      <c r="A12953" s="3" t="s">
        <v>52200</v>
      </c>
    </row>
    <row r="12954" ht="15.75" spans="1:1">
      <c r="A12954" s="3" t="s">
        <v>52204</v>
      </c>
    </row>
    <row r="12955" ht="15.75" spans="1:1">
      <c r="A12955" s="3" t="s">
        <v>52208</v>
      </c>
    </row>
    <row r="12956" ht="15.75" spans="1:1">
      <c r="A12956" s="3" t="s">
        <v>52212</v>
      </c>
    </row>
    <row r="12957" ht="15.75" spans="1:1">
      <c r="A12957" s="3" t="s">
        <v>52216</v>
      </c>
    </row>
    <row r="12958" ht="15.75" spans="1:1">
      <c r="A12958" s="3" t="s">
        <v>52220</v>
      </c>
    </row>
    <row r="12959" ht="15.75" spans="1:1">
      <c r="A12959" s="3" t="s">
        <v>52224</v>
      </c>
    </row>
    <row r="12960" ht="15.75" spans="1:1">
      <c r="A12960" s="3" t="s">
        <v>52228</v>
      </c>
    </row>
    <row r="12961" ht="15.75" spans="1:1">
      <c r="A12961" s="3" t="s">
        <v>52232</v>
      </c>
    </row>
    <row r="12962" ht="15.75" spans="1:1">
      <c r="A12962" s="3" t="s">
        <v>52236</v>
      </c>
    </row>
    <row r="12963" ht="15.75" spans="1:1">
      <c r="A12963" s="3" t="s">
        <v>52240</v>
      </c>
    </row>
    <row r="12964" ht="15.75" spans="1:1">
      <c r="A12964" s="3" t="s">
        <v>52244</v>
      </c>
    </row>
    <row r="12965" ht="15.75" spans="1:1">
      <c r="A12965" s="3" t="s">
        <v>52248</v>
      </c>
    </row>
    <row r="12966" ht="15.75" spans="1:1">
      <c r="A12966" s="3" t="s">
        <v>52252</v>
      </c>
    </row>
    <row r="12967" ht="15.75" spans="1:1">
      <c r="A12967" s="3" t="s">
        <v>52256</v>
      </c>
    </row>
    <row r="12968" ht="15.75" spans="1:1">
      <c r="A12968" s="3" t="s">
        <v>52260</v>
      </c>
    </row>
    <row r="12969" ht="15.75" spans="1:1">
      <c r="A12969" s="3" t="s">
        <v>52264</v>
      </c>
    </row>
    <row r="12970" ht="15.75" spans="1:1">
      <c r="A12970" s="3" t="s">
        <v>52268</v>
      </c>
    </row>
    <row r="12971" ht="15.75" spans="1:1">
      <c r="A12971" s="3" t="s">
        <v>52272</v>
      </c>
    </row>
    <row r="12972" ht="15.75" spans="1:1">
      <c r="A12972" s="3" t="s">
        <v>52276</v>
      </c>
    </row>
    <row r="12973" ht="15.75" spans="1:1">
      <c r="A12973" s="3" t="s">
        <v>52280</v>
      </c>
    </row>
    <row r="12974" ht="15.75" spans="1:1">
      <c r="A12974" s="3" t="s">
        <v>52284</v>
      </c>
    </row>
    <row r="12975" ht="15.75" spans="1:1">
      <c r="A12975" s="3" t="s">
        <v>52288</v>
      </c>
    </row>
    <row r="12976" ht="15.75" spans="1:1">
      <c r="A12976" s="3" t="s">
        <v>52292</v>
      </c>
    </row>
    <row r="12977" ht="15.75" spans="1:1">
      <c r="A12977" s="3" t="s">
        <v>52296</v>
      </c>
    </row>
    <row r="12978" ht="15.75" spans="1:1">
      <c r="A12978" s="3" t="s">
        <v>52300</v>
      </c>
    </row>
    <row r="12979" ht="15.75" spans="1:1">
      <c r="A12979" s="3" t="s">
        <v>52304</v>
      </c>
    </row>
    <row r="12980" ht="15.75" spans="1:1">
      <c r="A12980" s="3" t="s">
        <v>52308</v>
      </c>
    </row>
    <row r="12981" ht="15.75" spans="1:1">
      <c r="A12981" s="3" t="s">
        <v>52312</v>
      </c>
    </row>
    <row r="12982" ht="15.75" spans="1:1">
      <c r="A12982" s="3" t="s">
        <v>52316</v>
      </c>
    </row>
    <row r="12983" ht="15.75" spans="1:1">
      <c r="A12983" s="3" t="s">
        <v>52320</v>
      </c>
    </row>
    <row r="12984" ht="15.75" spans="1:1">
      <c r="A12984" s="3" t="s">
        <v>52324</v>
      </c>
    </row>
    <row r="12985" ht="15.75" spans="1:1">
      <c r="A12985" s="3" t="s">
        <v>52328</v>
      </c>
    </row>
    <row r="12986" ht="15.75" spans="1:1">
      <c r="A12986" s="3" t="s">
        <v>52332</v>
      </c>
    </row>
    <row r="12987" ht="15.75" spans="1:1">
      <c r="A12987" s="3" t="s">
        <v>52336</v>
      </c>
    </row>
    <row r="12988" ht="15.75" spans="1:1">
      <c r="A12988" s="3" t="s">
        <v>52340</v>
      </c>
    </row>
    <row r="12989" ht="15.75" spans="1:1">
      <c r="A12989" s="3" t="s">
        <v>52344</v>
      </c>
    </row>
    <row r="12990" ht="15.75" spans="1:1">
      <c r="A12990" s="3" t="s">
        <v>52348</v>
      </c>
    </row>
    <row r="12991" ht="15.75" spans="1:1">
      <c r="A12991" s="3" t="s">
        <v>52352</v>
      </c>
    </row>
    <row r="12992" ht="15.75" spans="1:1">
      <c r="A12992" s="3" t="s">
        <v>52356</v>
      </c>
    </row>
    <row r="12993" ht="15.75" spans="1:1">
      <c r="A12993" s="3" t="s">
        <v>52360</v>
      </c>
    </row>
    <row r="12994" ht="15.75" spans="1:1">
      <c r="A12994" s="3" t="s">
        <v>52364</v>
      </c>
    </row>
    <row r="12995" ht="15.75" spans="1:1">
      <c r="A12995" s="3" t="s">
        <v>52368</v>
      </c>
    </row>
    <row r="12996" ht="15.75" spans="1:1">
      <c r="A12996" s="3" t="s">
        <v>52372</v>
      </c>
    </row>
    <row r="12997" ht="15.75" spans="1:1">
      <c r="A12997" s="3" t="s">
        <v>52376</v>
      </c>
    </row>
    <row r="12998" ht="15.75" spans="1:1">
      <c r="A12998" s="3" t="s">
        <v>52380</v>
      </c>
    </row>
    <row r="12999" ht="15.75" spans="1:1">
      <c r="A12999" s="3" t="s">
        <v>52384</v>
      </c>
    </row>
    <row r="13000" ht="15.75" spans="1:1">
      <c r="A13000" s="3" t="s">
        <v>52388</v>
      </c>
    </row>
    <row r="13001" ht="15.75" spans="1:1">
      <c r="A13001" s="3" t="s">
        <v>52392</v>
      </c>
    </row>
    <row r="13002" ht="15.75" spans="1:1">
      <c r="A13002" s="3" t="s">
        <v>52396</v>
      </c>
    </row>
    <row r="13003" ht="15.75" spans="1:1">
      <c r="A13003" s="3" t="s">
        <v>52400</v>
      </c>
    </row>
    <row r="13004" ht="15.75" spans="1:1">
      <c r="A13004" s="3" t="s">
        <v>52404</v>
      </c>
    </row>
    <row r="13005" ht="15.75" spans="1:1">
      <c r="A13005" s="3" t="s">
        <v>52408</v>
      </c>
    </row>
    <row r="13006" ht="15.75" spans="1:1">
      <c r="A13006" s="3" t="s">
        <v>52412</v>
      </c>
    </row>
    <row r="13007" ht="15.75" spans="1:1">
      <c r="A13007" s="3" t="s">
        <v>52416</v>
      </c>
    </row>
    <row r="13008" ht="15.75" spans="1:1">
      <c r="A13008" s="3" t="s">
        <v>52420</v>
      </c>
    </row>
    <row r="13009" ht="15.75" spans="1:1">
      <c r="A13009" s="3" t="s">
        <v>52424</v>
      </c>
    </row>
    <row r="13010" ht="15.75" spans="1:1">
      <c r="A13010" s="3" t="s">
        <v>52428</v>
      </c>
    </row>
    <row r="13011" ht="15.75" spans="1:1">
      <c r="A13011" s="3" t="s">
        <v>52432</v>
      </c>
    </row>
    <row r="13012" ht="15.75" spans="1:1">
      <c r="A13012" s="3" t="s">
        <v>52436</v>
      </c>
    </row>
    <row r="13013" ht="15.75" spans="1:1">
      <c r="A13013" s="3" t="s">
        <v>52440</v>
      </c>
    </row>
    <row r="13014" ht="15.75" spans="1:1">
      <c r="A13014" s="3" t="s">
        <v>52444</v>
      </c>
    </row>
    <row r="13015" ht="15.75" spans="1:1">
      <c r="A13015" s="3" t="s">
        <v>52448</v>
      </c>
    </row>
    <row r="13016" ht="15.75" spans="1:1">
      <c r="A13016" s="3" t="s">
        <v>52452</v>
      </c>
    </row>
    <row r="13017" ht="15.75" spans="1:1">
      <c r="A13017" s="3" t="s">
        <v>52456</v>
      </c>
    </row>
    <row r="13018" ht="15.75" spans="1:1">
      <c r="A13018" s="3" t="s">
        <v>52460</v>
      </c>
    </row>
    <row r="13019" ht="15.75" spans="1:1">
      <c r="A13019" s="3" t="s">
        <v>52464</v>
      </c>
    </row>
    <row r="13020" ht="15.75" spans="1:1">
      <c r="A13020" s="3" t="s">
        <v>52468</v>
      </c>
    </row>
    <row r="13021" ht="15.75" spans="1:1">
      <c r="A13021" s="3" t="s">
        <v>52472</v>
      </c>
    </row>
    <row r="13022" ht="15.75" spans="1:1">
      <c r="A13022" s="3" t="s">
        <v>52476</v>
      </c>
    </row>
    <row r="13023" ht="15.75" spans="1:1">
      <c r="A13023" s="3" t="s">
        <v>52480</v>
      </c>
    </row>
    <row r="13024" ht="15.75" spans="1:1">
      <c r="A13024" s="3" t="s">
        <v>52484</v>
      </c>
    </row>
    <row r="13025" ht="15.75" spans="1:1">
      <c r="A13025" s="3" t="s">
        <v>52488</v>
      </c>
    </row>
    <row r="13026" ht="15.75" spans="1:1">
      <c r="A13026" s="3" t="s">
        <v>52492</v>
      </c>
    </row>
    <row r="13027" ht="15.75" spans="1:1">
      <c r="A13027" s="3" t="s">
        <v>52496</v>
      </c>
    </row>
    <row r="13028" ht="15.75" spans="1:1">
      <c r="A13028" s="3" t="s">
        <v>52500</v>
      </c>
    </row>
    <row r="13029" ht="15.75" spans="1:1">
      <c r="A13029" s="3" t="s">
        <v>52504</v>
      </c>
    </row>
    <row r="13030" ht="15.75" spans="1:1">
      <c r="A13030" s="3" t="s">
        <v>52508</v>
      </c>
    </row>
    <row r="13031" ht="15.75" spans="1:1">
      <c r="A13031" s="3" t="s">
        <v>52512</v>
      </c>
    </row>
    <row r="13032" ht="15.75" spans="1:1">
      <c r="A13032" s="3" t="s">
        <v>52516</v>
      </c>
    </row>
    <row r="13033" ht="15.75" spans="1:1">
      <c r="A13033" s="3" t="s">
        <v>52520</v>
      </c>
    </row>
    <row r="13034" ht="15.75" spans="1:1">
      <c r="A13034" s="3" t="s">
        <v>52524</v>
      </c>
    </row>
    <row r="13035" ht="15.75" spans="1:1">
      <c r="A13035" s="3" t="s">
        <v>52528</v>
      </c>
    </row>
    <row r="13036" ht="15.75" spans="1:1">
      <c r="A13036" s="3" t="s">
        <v>52532</v>
      </c>
    </row>
    <row r="13037" ht="15.75" spans="1:1">
      <c r="A13037" s="3" t="s">
        <v>52536</v>
      </c>
    </row>
    <row r="13038" ht="15.75" spans="1:1">
      <c r="A13038" s="3" t="s">
        <v>52540</v>
      </c>
    </row>
    <row r="13039" ht="15.75" spans="1:1">
      <c r="A13039" s="3" t="s">
        <v>52544</v>
      </c>
    </row>
    <row r="13040" ht="15.75" spans="1:1">
      <c r="A13040" s="3" t="s">
        <v>52548</v>
      </c>
    </row>
    <row r="13041" ht="15.75" spans="1:1">
      <c r="A13041" s="3" t="s">
        <v>52552</v>
      </c>
    </row>
    <row r="13042" ht="15.75" spans="1:1">
      <c r="A13042" s="3" t="s">
        <v>52556</v>
      </c>
    </row>
    <row r="13043" ht="15.75" spans="1:1">
      <c r="A13043" s="3" t="s">
        <v>52560</v>
      </c>
    </row>
    <row r="13044" ht="15.75" spans="1:1">
      <c r="A13044" s="3" t="s">
        <v>52564</v>
      </c>
    </row>
    <row r="13045" ht="15.75" spans="1:1">
      <c r="A13045" s="3" t="s">
        <v>52568</v>
      </c>
    </row>
    <row r="13046" ht="15.75" spans="1:1">
      <c r="A13046" s="3" t="s">
        <v>52572</v>
      </c>
    </row>
    <row r="13047" ht="15.75" spans="1:1">
      <c r="A13047" s="3" t="s">
        <v>52576</v>
      </c>
    </row>
    <row r="13048" ht="15.75" spans="1:1">
      <c r="A13048" s="3" t="s">
        <v>52580</v>
      </c>
    </row>
    <row r="13049" ht="15.75" spans="1:1">
      <c r="A13049" s="3" t="s">
        <v>52584</v>
      </c>
    </row>
    <row r="13050" ht="15.75" spans="1:1">
      <c r="A13050" s="3" t="s">
        <v>52588</v>
      </c>
    </row>
    <row r="13051" ht="15.75" spans="1:1">
      <c r="A13051" s="3" t="s">
        <v>52592</v>
      </c>
    </row>
    <row r="13052" ht="15.75" spans="1:1">
      <c r="A13052" s="3" t="s">
        <v>52596</v>
      </c>
    </row>
    <row r="13053" ht="15.75" spans="1:1">
      <c r="A13053" s="3" t="s">
        <v>52600</v>
      </c>
    </row>
    <row r="13054" ht="15.75" spans="1:1">
      <c r="A13054" s="3" t="s">
        <v>52604</v>
      </c>
    </row>
    <row r="13055" ht="15.75" spans="1:1">
      <c r="A13055" s="3" t="s">
        <v>52608</v>
      </c>
    </row>
    <row r="13056" ht="15.75" spans="1:1">
      <c r="A13056" s="3" t="s">
        <v>52612</v>
      </c>
    </row>
    <row r="13057" ht="15.75" spans="1:1">
      <c r="A13057" s="3" t="s">
        <v>52616</v>
      </c>
    </row>
    <row r="13058" ht="15.75" spans="1:1">
      <c r="A13058" s="3" t="s">
        <v>52620</v>
      </c>
    </row>
    <row r="13059" ht="15.75" spans="1:1">
      <c r="A13059" s="3" t="s">
        <v>52624</v>
      </c>
    </row>
    <row r="13060" ht="15.75" spans="1:1">
      <c r="A13060" s="3" t="s">
        <v>52628</v>
      </c>
    </row>
    <row r="13061" ht="15.75" spans="1:1">
      <c r="A13061" s="3" t="s">
        <v>52632</v>
      </c>
    </row>
    <row r="13062" ht="15.75" spans="1:1">
      <c r="A13062" s="3" t="s">
        <v>52636</v>
      </c>
    </row>
    <row r="13063" ht="15.75" spans="1:1">
      <c r="A13063" s="3" t="s">
        <v>52640</v>
      </c>
    </row>
    <row r="13064" ht="15.75" spans="1:1">
      <c r="A13064" s="3" t="s">
        <v>52644</v>
      </c>
    </row>
    <row r="13065" ht="15.75" spans="1:1">
      <c r="A13065" s="3" t="s">
        <v>52648</v>
      </c>
    </row>
    <row r="13066" ht="15.75" spans="1:1">
      <c r="A13066" s="3" t="s">
        <v>52652</v>
      </c>
    </row>
    <row r="13067" ht="15.75" spans="1:1">
      <c r="A13067" s="3" t="s">
        <v>52656</v>
      </c>
    </row>
    <row r="13068" ht="15.75" spans="1:1">
      <c r="A13068" s="3" t="s">
        <v>52660</v>
      </c>
    </row>
    <row r="13069" ht="15.75" spans="1:1">
      <c r="A13069" s="3" t="s">
        <v>52664</v>
      </c>
    </row>
    <row r="13070" ht="15.75" spans="1:1">
      <c r="A13070" s="3" t="s">
        <v>52668</v>
      </c>
    </row>
    <row r="13071" ht="15.75" spans="1:1">
      <c r="A13071" s="3" t="s">
        <v>52672</v>
      </c>
    </row>
    <row r="13072" ht="15.75" spans="1:1">
      <c r="A13072" s="3" t="s">
        <v>52676</v>
      </c>
    </row>
    <row r="13073" ht="15.75" spans="1:1">
      <c r="A13073" s="3" t="s">
        <v>52680</v>
      </c>
    </row>
    <row r="13074" ht="15.75" spans="1:1">
      <c r="A13074" s="3" t="s">
        <v>52684</v>
      </c>
    </row>
    <row r="13075" ht="15.75" spans="1:1">
      <c r="A13075" s="3" t="s">
        <v>52688</v>
      </c>
    </row>
    <row r="13076" ht="15.75" spans="1:1">
      <c r="A13076" s="3" t="s">
        <v>52692</v>
      </c>
    </row>
    <row r="13077" ht="15.75" spans="1:1">
      <c r="A13077" s="3" t="s">
        <v>52696</v>
      </c>
    </row>
    <row r="13078" ht="15.75" spans="1:1">
      <c r="A13078" s="3" t="s">
        <v>52700</v>
      </c>
    </row>
    <row r="13079" ht="15.75" spans="1:1">
      <c r="A13079" s="3" t="s">
        <v>52704</v>
      </c>
    </row>
    <row r="13080" ht="15.75" spans="1:1">
      <c r="A13080" s="3" t="s">
        <v>52708</v>
      </c>
    </row>
    <row r="13081" ht="15.75" spans="1:1">
      <c r="A13081" s="3" t="s">
        <v>52712</v>
      </c>
    </row>
    <row r="13082" ht="15.75" spans="1:1">
      <c r="A13082" s="3" t="s">
        <v>52716</v>
      </c>
    </row>
    <row r="13083" ht="15.75" spans="1:1">
      <c r="A13083" s="3" t="s">
        <v>52720</v>
      </c>
    </row>
    <row r="13084" ht="15.75" spans="1:1">
      <c r="A13084" s="3" t="s">
        <v>52724</v>
      </c>
    </row>
    <row r="13085" ht="15.75" spans="1:1">
      <c r="A13085" s="3" t="s">
        <v>52728</v>
      </c>
    </row>
    <row r="13086" ht="15.75" spans="1:1">
      <c r="A13086" s="3" t="s">
        <v>52732</v>
      </c>
    </row>
    <row r="13087" ht="15.75" spans="1:1">
      <c r="A13087" s="3" t="s">
        <v>52736</v>
      </c>
    </row>
    <row r="13088" ht="15.75" spans="1:1">
      <c r="A13088" s="3" t="s">
        <v>52740</v>
      </c>
    </row>
    <row r="13089" ht="15.75" spans="1:1">
      <c r="A13089" s="3" t="s">
        <v>52744</v>
      </c>
    </row>
    <row r="13090" ht="15.75" spans="1:1">
      <c r="A13090" s="3" t="s">
        <v>52748</v>
      </c>
    </row>
    <row r="13091" ht="15.75" spans="1:1">
      <c r="A13091" s="3" t="s">
        <v>52752</v>
      </c>
    </row>
    <row r="13092" ht="15.75" spans="1:1">
      <c r="A13092" s="3" t="s">
        <v>52756</v>
      </c>
    </row>
    <row r="13093" ht="15.75" spans="1:1">
      <c r="A13093" s="3" t="s">
        <v>52760</v>
      </c>
    </row>
    <row r="13094" ht="15.75" spans="1:1">
      <c r="A13094" s="3" t="s">
        <v>52764</v>
      </c>
    </row>
    <row r="13095" ht="15.75" spans="1:1">
      <c r="A13095" s="3" t="s">
        <v>52768</v>
      </c>
    </row>
    <row r="13096" ht="15.75" spans="1:1">
      <c r="A13096" s="3" t="s">
        <v>52772</v>
      </c>
    </row>
    <row r="13097" ht="15.75" spans="1:1">
      <c r="A13097" s="3" t="s">
        <v>52776</v>
      </c>
    </row>
    <row r="13098" ht="15.75" spans="1:1">
      <c r="A13098" s="3" t="s">
        <v>52780</v>
      </c>
    </row>
    <row r="13099" ht="15.75" spans="1:1">
      <c r="A13099" s="3" t="s">
        <v>52784</v>
      </c>
    </row>
    <row r="13100" ht="15.75" spans="1:1">
      <c r="A13100" s="3" t="s">
        <v>52788</v>
      </c>
    </row>
    <row r="13101" ht="15.75" spans="1:1">
      <c r="A13101" s="3" t="s">
        <v>52792</v>
      </c>
    </row>
    <row r="13102" ht="15.75" spans="1:1">
      <c r="A13102" s="3" t="s">
        <v>52796</v>
      </c>
    </row>
    <row r="13103" ht="15.75" spans="1:1">
      <c r="A13103" s="3" t="s">
        <v>52800</v>
      </c>
    </row>
    <row r="13104" ht="15.75" spans="1:1">
      <c r="A13104" s="3" t="s">
        <v>52804</v>
      </c>
    </row>
    <row r="13105" ht="15.75" spans="1:1">
      <c r="A13105" s="3" t="s">
        <v>52808</v>
      </c>
    </row>
    <row r="13106" ht="15.75" spans="1:1">
      <c r="A13106" s="3" t="s">
        <v>52812</v>
      </c>
    </row>
    <row r="13107" ht="15.75" spans="1:1">
      <c r="A13107" s="3" t="s">
        <v>52816</v>
      </c>
    </row>
    <row r="13108" ht="15.75" spans="1:1">
      <c r="A13108" s="3" t="s">
        <v>52820</v>
      </c>
    </row>
    <row r="13109" ht="15.75" spans="1:1">
      <c r="A13109" s="3" t="s">
        <v>52824</v>
      </c>
    </row>
    <row r="13110" ht="15.75" spans="1:1">
      <c r="A13110" s="3" t="s">
        <v>52828</v>
      </c>
    </row>
    <row r="13111" ht="15.75" spans="1:1">
      <c r="A13111" s="3" t="s">
        <v>52832</v>
      </c>
    </row>
    <row r="13112" ht="15.75" spans="1:1">
      <c r="A13112" s="3" t="s">
        <v>52836</v>
      </c>
    </row>
    <row r="13113" ht="15.75" spans="1:1">
      <c r="A13113" s="3" t="s">
        <v>52840</v>
      </c>
    </row>
    <row r="13114" ht="15.75" spans="1:1">
      <c r="A13114" s="3" t="s">
        <v>52844</v>
      </c>
    </row>
    <row r="13115" ht="15.75" spans="1:1">
      <c r="A13115" s="3" t="s">
        <v>52848</v>
      </c>
    </row>
    <row r="13116" ht="15.75" spans="1:1">
      <c r="A13116" s="3" t="s">
        <v>52852</v>
      </c>
    </row>
    <row r="13117" ht="15.75" spans="1:1">
      <c r="A13117" s="3" t="s">
        <v>52856</v>
      </c>
    </row>
    <row r="13118" ht="15.75" spans="1:1">
      <c r="A13118" s="3" t="s">
        <v>52860</v>
      </c>
    </row>
    <row r="13119" ht="15.75" spans="1:1">
      <c r="A13119" s="3" t="s">
        <v>52864</v>
      </c>
    </row>
    <row r="13120" ht="15.75" spans="1:1">
      <c r="A13120" s="3" t="s">
        <v>52868</v>
      </c>
    </row>
    <row r="13121" ht="15.75" spans="1:1">
      <c r="A13121" s="3" t="s">
        <v>52872</v>
      </c>
    </row>
    <row r="13122" ht="15.75" spans="1:1">
      <c r="A13122" s="3" t="s">
        <v>52876</v>
      </c>
    </row>
    <row r="13123" ht="15.75" spans="1:1">
      <c r="A13123" s="3" t="s">
        <v>52880</v>
      </c>
    </row>
    <row r="13124" ht="15.75" spans="1:1">
      <c r="A13124" s="3" t="s">
        <v>52884</v>
      </c>
    </row>
    <row r="13125" ht="15.75" spans="1:1">
      <c r="A13125" s="3" t="s">
        <v>52888</v>
      </c>
    </row>
    <row r="13126" ht="15.75" spans="1:1">
      <c r="A13126" s="3" t="s">
        <v>52892</v>
      </c>
    </row>
    <row r="13127" ht="15.75" spans="1:1">
      <c r="A13127" s="3" t="s">
        <v>1287</v>
      </c>
    </row>
    <row r="13128" ht="15.75" spans="1:1">
      <c r="A13128" s="3" t="s">
        <v>52896</v>
      </c>
    </row>
    <row r="13129" ht="15.75" spans="1:1">
      <c r="A13129" s="3" t="s">
        <v>52900</v>
      </c>
    </row>
    <row r="13130" ht="15.75" spans="1:1">
      <c r="A13130" s="3" t="s">
        <v>52904</v>
      </c>
    </row>
    <row r="13131" ht="15.75" spans="1:1">
      <c r="A13131" s="3" t="s">
        <v>52908</v>
      </c>
    </row>
    <row r="13132" ht="15.75" spans="1:1">
      <c r="A13132" s="3" t="s">
        <v>52912</v>
      </c>
    </row>
    <row r="13133" ht="15.75" spans="1:1">
      <c r="A13133" s="3" t="s">
        <v>52916</v>
      </c>
    </row>
    <row r="13134" ht="15.75" spans="1:1">
      <c r="A13134" s="3" t="s">
        <v>52920</v>
      </c>
    </row>
    <row r="13135" ht="15.75" spans="1:1">
      <c r="A13135" s="3" t="s">
        <v>442</v>
      </c>
    </row>
    <row r="13136" ht="15.75" spans="1:1">
      <c r="A13136" s="3" t="s">
        <v>52927</v>
      </c>
    </row>
    <row r="13137" ht="15.75" spans="1:1">
      <c r="A13137" s="3" t="s">
        <v>52931</v>
      </c>
    </row>
    <row r="13138" ht="15.75" spans="1:1">
      <c r="A13138" s="3" t="s">
        <v>52935</v>
      </c>
    </row>
    <row r="13139" ht="15.75" spans="1:1">
      <c r="A13139" s="3" t="s">
        <v>52939</v>
      </c>
    </row>
    <row r="13140" ht="15.75" spans="1:1">
      <c r="A13140" s="3" t="s">
        <v>52943</v>
      </c>
    </row>
    <row r="13141" ht="15.75" spans="1:1">
      <c r="A13141" s="3" t="s">
        <v>52947</v>
      </c>
    </row>
    <row r="13142" ht="15.75" spans="1:1">
      <c r="A13142" s="3" t="s">
        <v>52951</v>
      </c>
    </row>
    <row r="13143" ht="15.75" spans="1:1">
      <c r="A13143" s="3" t="s">
        <v>52955</v>
      </c>
    </row>
    <row r="13144" ht="15.75" spans="1:1">
      <c r="A13144" s="3" t="s">
        <v>52959</v>
      </c>
    </row>
    <row r="13145" ht="15.75" spans="1:1">
      <c r="A13145" s="3" t="s">
        <v>52963</v>
      </c>
    </row>
    <row r="13146" ht="15.75" spans="1:1">
      <c r="A13146" s="3" t="s">
        <v>52967</v>
      </c>
    </row>
    <row r="13147" ht="15.75" spans="1:1">
      <c r="A13147" s="3" t="s">
        <v>52971</v>
      </c>
    </row>
    <row r="13148" ht="15.75" spans="1:1">
      <c r="A13148" s="3" t="s">
        <v>52975</v>
      </c>
    </row>
    <row r="13149" ht="15.75" spans="1:1">
      <c r="A13149" s="3" t="s">
        <v>52979</v>
      </c>
    </row>
    <row r="13150" ht="15.75" spans="1:1">
      <c r="A13150" s="3" t="s">
        <v>52983</v>
      </c>
    </row>
    <row r="13151" ht="15.75" spans="1:1">
      <c r="A13151" s="3" t="s">
        <v>52987</v>
      </c>
    </row>
    <row r="13152" ht="15.75" spans="1:1">
      <c r="A13152" s="3" t="s">
        <v>52991</v>
      </c>
    </row>
    <row r="13153" ht="15.75" spans="1:1">
      <c r="A13153" s="3" t="s">
        <v>52995</v>
      </c>
    </row>
    <row r="13154" ht="15.75" spans="1:1">
      <c r="A13154" s="3" t="s">
        <v>52999</v>
      </c>
    </row>
    <row r="13155" ht="15.75" spans="1:1">
      <c r="A13155" s="3" t="s">
        <v>53003</v>
      </c>
    </row>
    <row r="13156" ht="15.75" spans="1:1">
      <c r="A13156" s="3" t="s">
        <v>53007</v>
      </c>
    </row>
    <row r="13157" ht="15.75" spans="1:1">
      <c r="A13157" s="3" t="s">
        <v>53011</v>
      </c>
    </row>
    <row r="13158" ht="15.75" spans="1:1">
      <c r="A13158" s="3" t="s">
        <v>53015</v>
      </c>
    </row>
    <row r="13159" ht="15.75" spans="1:1">
      <c r="A13159" s="3" t="s">
        <v>53019</v>
      </c>
    </row>
    <row r="13160" ht="15.75" spans="1:1">
      <c r="A13160" s="3" t="s">
        <v>53023</v>
      </c>
    </row>
    <row r="13161" ht="15.75" spans="1:1">
      <c r="A13161" s="3" t="s">
        <v>53027</v>
      </c>
    </row>
    <row r="13162" ht="15.75" spans="1:1">
      <c r="A13162" s="3" t="s">
        <v>53031</v>
      </c>
    </row>
    <row r="13163" ht="15.75" spans="1:1">
      <c r="A13163" s="3" t="s">
        <v>53035</v>
      </c>
    </row>
    <row r="13164" ht="15.75" spans="1:1">
      <c r="A13164" s="3" t="s">
        <v>53039</v>
      </c>
    </row>
    <row r="13165" ht="15.75" spans="1:1">
      <c r="A13165" s="3" t="s">
        <v>53043</v>
      </c>
    </row>
    <row r="13166" ht="15.75" spans="1:1">
      <c r="A13166" s="3" t="s">
        <v>53047</v>
      </c>
    </row>
    <row r="13167" ht="15.75" spans="1:1">
      <c r="A13167" s="3" t="s">
        <v>53051</v>
      </c>
    </row>
    <row r="13168" ht="15.75" spans="1:1">
      <c r="A13168" s="3" t="s">
        <v>53055</v>
      </c>
    </row>
    <row r="13169" ht="15.75" spans="1:1">
      <c r="A13169" s="3" t="s">
        <v>53059</v>
      </c>
    </row>
    <row r="13170" ht="15.75" spans="1:1">
      <c r="A13170" s="3" t="s">
        <v>53063</v>
      </c>
    </row>
    <row r="13171" ht="15.75" spans="1:1">
      <c r="A13171" s="3" t="s">
        <v>53067</v>
      </c>
    </row>
    <row r="13172" ht="15.75" spans="1:1">
      <c r="A13172" s="3" t="s">
        <v>53071</v>
      </c>
    </row>
    <row r="13173" ht="15.75" spans="1:1">
      <c r="A13173" s="3" t="s">
        <v>53075</v>
      </c>
    </row>
    <row r="13174" ht="15.75" spans="1:1">
      <c r="A13174" s="3" t="s">
        <v>53079</v>
      </c>
    </row>
    <row r="13175" ht="15.75" spans="1:1">
      <c r="A13175" s="3" t="s">
        <v>53083</v>
      </c>
    </row>
    <row r="13176" ht="15.75" spans="1:1">
      <c r="A13176" s="3" t="s">
        <v>53087</v>
      </c>
    </row>
    <row r="13177" ht="15.75" spans="1:1">
      <c r="A13177" s="3" t="s">
        <v>53091</v>
      </c>
    </row>
    <row r="13178" ht="15.75" spans="1:1">
      <c r="A13178" s="3" t="s">
        <v>53095</v>
      </c>
    </row>
    <row r="13179" ht="15.75" spans="1:1">
      <c r="A13179" s="3" t="s">
        <v>53099</v>
      </c>
    </row>
    <row r="13180" ht="15.75" spans="1:1">
      <c r="A13180" s="3" t="s">
        <v>53103</v>
      </c>
    </row>
    <row r="13181" ht="15.75" spans="1:1">
      <c r="A13181" s="3" t="s">
        <v>53107</v>
      </c>
    </row>
    <row r="13182" ht="15.75" spans="1:1">
      <c r="A13182" s="3" t="s">
        <v>53111</v>
      </c>
    </row>
    <row r="13183" ht="15.75" spans="1:1">
      <c r="A13183" s="3" t="s">
        <v>53115</v>
      </c>
    </row>
    <row r="13184" ht="15.75" spans="1:1">
      <c r="A13184" s="3" t="s">
        <v>53119</v>
      </c>
    </row>
    <row r="13185" ht="15.75" spans="1:1">
      <c r="A13185" s="3" t="s">
        <v>53123</v>
      </c>
    </row>
    <row r="13186" ht="15.75" spans="1:1">
      <c r="A13186" s="3" t="s">
        <v>53127</v>
      </c>
    </row>
    <row r="13187" ht="15.75" spans="1:1">
      <c r="A13187" s="3" t="s">
        <v>53131</v>
      </c>
    </row>
    <row r="13188" ht="15.75" spans="1:1">
      <c r="A13188" s="3" t="s">
        <v>53135</v>
      </c>
    </row>
    <row r="13189" ht="15.75" spans="1:1">
      <c r="A13189" s="3" t="s">
        <v>53139</v>
      </c>
    </row>
    <row r="13190" ht="15.75" spans="1:1">
      <c r="A13190" s="3" t="s">
        <v>53143</v>
      </c>
    </row>
    <row r="13191" ht="15.75" spans="1:1">
      <c r="A13191" s="3" t="s">
        <v>53147</v>
      </c>
    </row>
    <row r="13192" ht="15.75" spans="1:1">
      <c r="A13192" s="3" t="s">
        <v>53151</v>
      </c>
    </row>
    <row r="13193" ht="15.75" spans="1:1">
      <c r="A13193" s="3" t="s">
        <v>53155</v>
      </c>
    </row>
    <row r="13194" ht="15.75" spans="1:1">
      <c r="A13194" s="3" t="s">
        <v>53159</v>
      </c>
    </row>
    <row r="13195" ht="15.75" spans="1:1">
      <c r="A13195" s="3" t="s">
        <v>53163</v>
      </c>
    </row>
    <row r="13196" ht="15.75" spans="1:1">
      <c r="A13196" s="3" t="s">
        <v>53167</v>
      </c>
    </row>
    <row r="13197" ht="15.75" spans="1:1">
      <c r="A13197" s="3" t="s">
        <v>53171</v>
      </c>
    </row>
    <row r="13198" ht="15.75" spans="1:1">
      <c r="A13198" s="3" t="s">
        <v>53175</v>
      </c>
    </row>
    <row r="13199" ht="15.75" spans="1:1">
      <c r="A13199" s="3" t="s">
        <v>53179</v>
      </c>
    </row>
    <row r="13200" ht="15.75" spans="1:1">
      <c r="A13200" s="3" t="s">
        <v>53183</v>
      </c>
    </row>
    <row r="13201" ht="15.75" spans="1:1">
      <c r="A13201" s="3" t="s">
        <v>53187</v>
      </c>
    </row>
    <row r="13202" ht="15.75" spans="1:1">
      <c r="A13202" s="3" t="s">
        <v>53191</v>
      </c>
    </row>
    <row r="13203" ht="15.75" spans="1:1">
      <c r="A13203" s="3" t="s">
        <v>53195</v>
      </c>
    </row>
    <row r="13204" ht="15.75" spans="1:1">
      <c r="A13204" s="3" t="s">
        <v>53199</v>
      </c>
    </row>
    <row r="13205" ht="15.75" spans="1:1">
      <c r="A13205" s="3" t="s">
        <v>53203</v>
      </c>
    </row>
    <row r="13206" ht="15.75" spans="1:1">
      <c r="A13206" s="3" t="s">
        <v>53207</v>
      </c>
    </row>
    <row r="13207" ht="15.75" spans="1:1">
      <c r="A13207" s="3" t="s">
        <v>53211</v>
      </c>
    </row>
    <row r="13208" ht="15.75" spans="1:1">
      <c r="A13208" s="3" t="s">
        <v>53215</v>
      </c>
    </row>
    <row r="13209" ht="15.75" spans="1:1">
      <c r="A13209" s="3" t="s">
        <v>53219</v>
      </c>
    </row>
    <row r="13210" ht="15.75" spans="1:1">
      <c r="A13210" s="3" t="s">
        <v>53223</v>
      </c>
    </row>
    <row r="13211" ht="15.75" spans="1:1">
      <c r="A13211" s="3" t="s">
        <v>53227</v>
      </c>
    </row>
    <row r="13212" ht="15.75" spans="1:1">
      <c r="A13212" s="3" t="s">
        <v>53231</v>
      </c>
    </row>
    <row r="13213" ht="15.75" spans="1:1">
      <c r="A13213" s="3" t="s">
        <v>53235</v>
      </c>
    </row>
    <row r="13214" ht="15.75" spans="1:1">
      <c r="A13214" s="3" t="s">
        <v>53239</v>
      </c>
    </row>
    <row r="13215" ht="15.75" spans="1:1">
      <c r="A13215" s="3" t="s">
        <v>53243</v>
      </c>
    </row>
    <row r="13216" ht="15.75" spans="1:1">
      <c r="A13216" s="3" t="s">
        <v>53247</v>
      </c>
    </row>
    <row r="13217" ht="15.75" spans="1:1">
      <c r="A13217" s="3" t="s">
        <v>53251</v>
      </c>
    </row>
    <row r="13218" ht="15.75" spans="1:1">
      <c r="A13218" s="3" t="s">
        <v>53255</v>
      </c>
    </row>
    <row r="13219" ht="15.75" spans="1:1">
      <c r="A13219" s="3" t="s">
        <v>53259</v>
      </c>
    </row>
    <row r="13220" ht="15.75" spans="1:1">
      <c r="A13220" s="3" t="s">
        <v>53263</v>
      </c>
    </row>
    <row r="13221" ht="15.75" spans="1:1">
      <c r="A13221" s="3" t="s">
        <v>53267</v>
      </c>
    </row>
    <row r="13222" ht="15.75" spans="1:1">
      <c r="A13222" s="3" t="s">
        <v>53271</v>
      </c>
    </row>
    <row r="13223" ht="15.75" spans="1:1">
      <c r="A13223" s="3" t="s">
        <v>53275</v>
      </c>
    </row>
    <row r="13224" ht="15.75" spans="1:1">
      <c r="A13224" s="3" t="s">
        <v>53279</v>
      </c>
    </row>
    <row r="13225" ht="15.75" spans="1:1">
      <c r="A13225" s="3" t="s">
        <v>53283</v>
      </c>
    </row>
    <row r="13226" ht="15.75" spans="1:1">
      <c r="A13226" s="3" t="s">
        <v>53287</v>
      </c>
    </row>
    <row r="13227" ht="15.75" spans="1:1">
      <c r="A13227" s="3" t="s">
        <v>53291</v>
      </c>
    </row>
    <row r="13228" ht="15.75" spans="1:1">
      <c r="A13228" s="3" t="s">
        <v>53295</v>
      </c>
    </row>
    <row r="13229" ht="15.75" spans="1:1">
      <c r="A13229" s="3" t="s">
        <v>53299</v>
      </c>
    </row>
    <row r="13230" ht="15.75" spans="1:1">
      <c r="A13230" s="3" t="s">
        <v>53303</v>
      </c>
    </row>
    <row r="13231" ht="15.75" spans="1:1">
      <c r="A13231" s="3" t="s">
        <v>53307</v>
      </c>
    </row>
    <row r="13232" ht="15.75" spans="1:1">
      <c r="A13232" s="3" t="s">
        <v>53311</v>
      </c>
    </row>
    <row r="13233" ht="15.75" spans="1:1">
      <c r="A13233" s="3" t="s">
        <v>53315</v>
      </c>
    </row>
    <row r="13234" ht="15.75" spans="1:1">
      <c r="A13234" s="3" t="s">
        <v>53319</v>
      </c>
    </row>
    <row r="13235" ht="15.75" spans="1:1">
      <c r="A13235" s="3" t="s">
        <v>53323</v>
      </c>
    </row>
    <row r="13236" ht="15.75" spans="1:1">
      <c r="A13236" s="3" t="s">
        <v>53327</v>
      </c>
    </row>
    <row r="13237" ht="15.75" spans="1:1">
      <c r="A13237" s="3" t="s">
        <v>53331</v>
      </c>
    </row>
    <row r="13238" ht="15.75" spans="1:1">
      <c r="A13238" s="3" t="s">
        <v>53335</v>
      </c>
    </row>
    <row r="13239" ht="15.75" spans="1:1">
      <c r="A13239" s="3" t="s">
        <v>53339</v>
      </c>
    </row>
    <row r="13240" ht="15.75" spans="1:1">
      <c r="A13240" s="3" t="s">
        <v>53343</v>
      </c>
    </row>
    <row r="13241" ht="15.75" spans="1:1">
      <c r="A13241" s="3" t="s">
        <v>53347</v>
      </c>
    </row>
    <row r="13242" ht="15.75" spans="1:1">
      <c r="A13242" s="3" t="s">
        <v>53351</v>
      </c>
    </row>
    <row r="13243" ht="15.75" spans="1:1">
      <c r="A13243" s="3" t="s">
        <v>53355</v>
      </c>
    </row>
    <row r="13244" ht="15.75" spans="1:1">
      <c r="A13244" s="3" t="s">
        <v>53359</v>
      </c>
    </row>
    <row r="13245" ht="15.75" spans="1:1">
      <c r="A13245" s="3" t="s">
        <v>53363</v>
      </c>
    </row>
    <row r="13246" ht="15.75" spans="1:1">
      <c r="A13246" s="3" t="s">
        <v>53367</v>
      </c>
    </row>
    <row r="13247" ht="15.75" spans="1:1">
      <c r="A13247" s="3" t="s">
        <v>53371</v>
      </c>
    </row>
    <row r="13248" ht="15.75" spans="1:1">
      <c r="A13248" s="3" t="s">
        <v>53375</v>
      </c>
    </row>
    <row r="13249" ht="15.75" spans="1:1">
      <c r="A13249" s="3" t="s">
        <v>53379</v>
      </c>
    </row>
    <row r="13250" ht="15.75" spans="1:1">
      <c r="A13250" s="3" t="s">
        <v>53383</v>
      </c>
    </row>
    <row r="13251" ht="15.75" spans="1:1">
      <c r="A13251" s="3" t="s">
        <v>53387</v>
      </c>
    </row>
    <row r="13252" ht="15.75" spans="1:1">
      <c r="A13252" s="3" t="s">
        <v>53391</v>
      </c>
    </row>
    <row r="13253" ht="15.75" spans="1:1">
      <c r="A13253" s="3" t="s">
        <v>53395</v>
      </c>
    </row>
    <row r="13254" ht="15.75" spans="1:1">
      <c r="A13254" s="3" t="s">
        <v>53399</v>
      </c>
    </row>
    <row r="13255" ht="15.75" spans="1:1">
      <c r="A13255" s="3" t="s">
        <v>53403</v>
      </c>
    </row>
    <row r="13256" ht="15.75" spans="1:1">
      <c r="A13256" s="3" t="s">
        <v>53407</v>
      </c>
    </row>
    <row r="13257" ht="15.75" spans="1:1">
      <c r="A13257" s="3" t="s">
        <v>53411</v>
      </c>
    </row>
    <row r="13258" ht="15.75" spans="1:1">
      <c r="A13258" s="3" t="s">
        <v>53415</v>
      </c>
    </row>
    <row r="13259" ht="15.75" spans="1:1">
      <c r="A13259" s="3" t="s">
        <v>53419</v>
      </c>
    </row>
    <row r="13260" ht="15.75" spans="1:1">
      <c r="A13260" s="3" t="s">
        <v>53423</v>
      </c>
    </row>
    <row r="13261" ht="15.75" spans="1:1">
      <c r="A13261" s="3" t="s">
        <v>53427</v>
      </c>
    </row>
    <row r="13262" ht="15.75" spans="1:1">
      <c r="A13262" s="3" t="s">
        <v>53431</v>
      </c>
    </row>
    <row r="13263" ht="15.75" spans="1:1">
      <c r="A13263" s="3" t="s">
        <v>53435</v>
      </c>
    </row>
    <row r="13264" ht="15.75" spans="1:1">
      <c r="A13264" s="3" t="s">
        <v>53439</v>
      </c>
    </row>
    <row r="13265" ht="15.75" spans="1:1">
      <c r="A13265" s="3" t="s">
        <v>53443</v>
      </c>
    </row>
    <row r="13266" ht="15.75" spans="1:1">
      <c r="A13266" s="3" t="s">
        <v>53447</v>
      </c>
    </row>
    <row r="13267" ht="15.75" spans="1:1">
      <c r="A13267" s="3" t="s">
        <v>53451</v>
      </c>
    </row>
    <row r="13268" ht="15.75" spans="1:1">
      <c r="A13268" s="3" t="s">
        <v>53455</v>
      </c>
    </row>
    <row r="13269" ht="15.75" spans="1:1">
      <c r="A13269" s="3" t="s">
        <v>53459</v>
      </c>
    </row>
    <row r="13270" ht="15.75" spans="1:1">
      <c r="A13270" s="3" t="s">
        <v>53463</v>
      </c>
    </row>
    <row r="13271" ht="15.75" spans="1:1">
      <c r="A13271" s="3" t="s">
        <v>53467</v>
      </c>
    </row>
    <row r="13272" ht="15.75" spans="1:1">
      <c r="A13272" s="3" t="s">
        <v>53471</v>
      </c>
    </row>
    <row r="13273" ht="15.75" spans="1:1">
      <c r="A13273" s="3" t="s">
        <v>53475</v>
      </c>
    </row>
    <row r="13274" ht="15.75" spans="1:1">
      <c r="A13274" s="3" t="s">
        <v>53479</v>
      </c>
    </row>
    <row r="13275" ht="15.75" spans="1:1">
      <c r="A13275" s="3" t="s">
        <v>53483</v>
      </c>
    </row>
    <row r="13276" ht="15.75" spans="1:1">
      <c r="A13276" s="3" t="s">
        <v>53487</v>
      </c>
    </row>
    <row r="13277" ht="15.75" spans="1:1">
      <c r="A13277" s="3" t="s">
        <v>53491</v>
      </c>
    </row>
    <row r="13278" ht="15.75" spans="1:1">
      <c r="A13278" s="3" t="s">
        <v>53495</v>
      </c>
    </row>
    <row r="13279" ht="15.75" spans="1:1">
      <c r="A13279" s="3" t="s">
        <v>53499</v>
      </c>
    </row>
    <row r="13280" ht="15.75" spans="1:1">
      <c r="A13280" s="3" t="s">
        <v>53503</v>
      </c>
    </row>
    <row r="13281" ht="15.75" spans="1:1">
      <c r="A13281" s="3" t="s">
        <v>53507</v>
      </c>
    </row>
    <row r="13282" ht="15.75" spans="1:1">
      <c r="A13282" s="3" t="s">
        <v>53511</v>
      </c>
    </row>
    <row r="13283" ht="15.75" spans="1:1">
      <c r="A13283" s="3" t="s">
        <v>53515</v>
      </c>
    </row>
    <row r="13284" ht="15.75" spans="1:1">
      <c r="A13284" s="3" t="s">
        <v>53519</v>
      </c>
    </row>
    <row r="13285" ht="15.75" spans="1:1">
      <c r="A13285" s="3" t="s">
        <v>53523</v>
      </c>
    </row>
    <row r="13286" ht="15.75" spans="1:1">
      <c r="A13286" s="3" t="s">
        <v>53527</v>
      </c>
    </row>
    <row r="13287" ht="15.75" spans="1:1">
      <c r="A13287" s="3" t="s">
        <v>53531</v>
      </c>
    </row>
    <row r="13288" ht="15.75" spans="1:1">
      <c r="A13288" s="3" t="s">
        <v>53535</v>
      </c>
    </row>
    <row r="13289" ht="15.75" spans="1:1">
      <c r="A13289" s="3" t="s">
        <v>53539</v>
      </c>
    </row>
    <row r="13290" ht="15.75" spans="1:1">
      <c r="A13290" s="3" t="s">
        <v>53543</v>
      </c>
    </row>
    <row r="13291" ht="15.75" spans="1:1">
      <c r="A13291" s="3" t="s">
        <v>53547</v>
      </c>
    </row>
    <row r="13292" ht="15.75" spans="1:1">
      <c r="A13292" s="3" t="s">
        <v>53551</v>
      </c>
    </row>
    <row r="13293" ht="15.75" spans="1:1">
      <c r="A13293" s="3" t="s">
        <v>53555</v>
      </c>
    </row>
    <row r="13294" ht="15.75" spans="1:1">
      <c r="A13294" s="3" t="s">
        <v>53559</v>
      </c>
    </row>
    <row r="13295" ht="15.75" spans="1:1">
      <c r="A13295" s="3" t="s">
        <v>53563</v>
      </c>
    </row>
    <row r="13296" ht="15.75" spans="1:1">
      <c r="A13296" s="3" t="s">
        <v>53567</v>
      </c>
    </row>
    <row r="13297" ht="15.75" spans="1:1">
      <c r="A13297" s="3" t="s">
        <v>53571</v>
      </c>
    </row>
    <row r="13298" ht="15.75" spans="1:1">
      <c r="A13298" s="3" t="s">
        <v>53575</v>
      </c>
    </row>
    <row r="13299" ht="15.75" spans="1:1">
      <c r="A13299" s="3" t="s">
        <v>53579</v>
      </c>
    </row>
    <row r="13300" ht="15.75" spans="1:1">
      <c r="A13300" s="3" t="s">
        <v>53583</v>
      </c>
    </row>
    <row r="13301" ht="15.75" spans="1:1">
      <c r="A13301" s="3" t="s">
        <v>53587</v>
      </c>
    </row>
    <row r="13302" ht="15.75" spans="1:1">
      <c r="A13302" s="3" t="s">
        <v>53591</v>
      </c>
    </row>
    <row r="13303" ht="15.75" spans="1:1">
      <c r="A13303" s="3" t="s">
        <v>53595</v>
      </c>
    </row>
    <row r="13304" ht="15.75" spans="1:1">
      <c r="A13304" s="3" t="s">
        <v>53599</v>
      </c>
    </row>
    <row r="13305" ht="15.75" spans="1:1">
      <c r="A13305" s="3" t="s">
        <v>53603</v>
      </c>
    </row>
    <row r="13306" ht="15.75" spans="1:1">
      <c r="A13306" s="3" t="s">
        <v>53607</v>
      </c>
    </row>
    <row r="13307" ht="15.75" spans="1:1">
      <c r="A13307" s="3" t="s">
        <v>53611</v>
      </c>
    </row>
    <row r="13308" ht="15.75" spans="1:1">
      <c r="A13308" s="3" t="s">
        <v>53615</v>
      </c>
    </row>
    <row r="13309" ht="15.75" spans="1:1">
      <c r="A13309" s="3" t="s">
        <v>53619</v>
      </c>
    </row>
    <row r="13310" ht="15.75" spans="1:1">
      <c r="A13310" s="3" t="s">
        <v>53623</v>
      </c>
    </row>
    <row r="13311" ht="15.75" spans="1:1">
      <c r="A13311" s="3" t="s">
        <v>897</v>
      </c>
    </row>
    <row r="13312" ht="15.75" spans="1:1">
      <c r="A13312" s="3" t="s">
        <v>909</v>
      </c>
    </row>
    <row r="13313" ht="15.75" spans="1:1">
      <c r="A13313" s="3" t="s">
        <v>53627</v>
      </c>
    </row>
    <row r="13314" ht="15.75" spans="1:1">
      <c r="A13314" s="3" t="s">
        <v>53631</v>
      </c>
    </row>
    <row r="13315" ht="15.75" spans="1:1">
      <c r="A13315" s="3" t="s">
        <v>53635</v>
      </c>
    </row>
    <row r="13316" ht="15.75" spans="1:1">
      <c r="A13316" s="3" t="s">
        <v>53639</v>
      </c>
    </row>
    <row r="13317" ht="15.75" spans="1:1">
      <c r="A13317" s="3" t="s">
        <v>53643</v>
      </c>
    </row>
    <row r="13318" ht="15.75" spans="1:1">
      <c r="A13318" s="3" t="s">
        <v>53647</v>
      </c>
    </row>
    <row r="13319" ht="15.75" spans="1:1">
      <c r="A13319" s="3" t="s">
        <v>53651</v>
      </c>
    </row>
    <row r="13320" ht="15.75" spans="1:1">
      <c r="A13320" s="3" t="s">
        <v>53655</v>
      </c>
    </row>
    <row r="13321" ht="15.75" spans="1:1">
      <c r="A13321" s="3" t="s">
        <v>53659</v>
      </c>
    </row>
    <row r="13322" ht="15.75" spans="1:1">
      <c r="A13322" s="3" t="s">
        <v>53663</v>
      </c>
    </row>
    <row r="13323" ht="15.75" spans="1:1">
      <c r="A13323" s="3" t="s">
        <v>53667</v>
      </c>
    </row>
    <row r="13324" ht="15.75" spans="1:1">
      <c r="A13324" s="3" t="s">
        <v>53671</v>
      </c>
    </row>
    <row r="13325" ht="15.75" spans="1:1">
      <c r="A13325" s="3" t="s">
        <v>53675</v>
      </c>
    </row>
    <row r="13326" ht="15.75" spans="1:1">
      <c r="A13326" s="3" t="s">
        <v>53679</v>
      </c>
    </row>
    <row r="13327" ht="15.75" spans="1:1">
      <c r="A13327" s="3" t="s">
        <v>53683</v>
      </c>
    </row>
    <row r="13328" ht="15.75" spans="1:1">
      <c r="A13328" s="3" t="s">
        <v>53687</v>
      </c>
    </row>
    <row r="13329" ht="15.75" spans="1:1">
      <c r="A13329" s="3" t="s">
        <v>53691</v>
      </c>
    </row>
    <row r="13330" ht="15.75" spans="1:1">
      <c r="A13330" s="3" t="s">
        <v>53695</v>
      </c>
    </row>
    <row r="13331" ht="15.75" spans="1:1">
      <c r="A13331" s="3" t="s">
        <v>53699</v>
      </c>
    </row>
    <row r="13332" ht="15.75" spans="1:1">
      <c r="A13332" s="3" t="s">
        <v>53703</v>
      </c>
    </row>
    <row r="13333" ht="15.75" spans="1:1">
      <c r="A13333" s="3" t="s">
        <v>53707</v>
      </c>
    </row>
    <row r="13334" ht="15.75" spans="1:1">
      <c r="A13334" s="3" t="s">
        <v>53711</v>
      </c>
    </row>
    <row r="13335" ht="15.75" spans="1:1">
      <c r="A13335" s="3" t="s">
        <v>53715</v>
      </c>
    </row>
    <row r="13336" ht="15.75" spans="1:1">
      <c r="A13336" s="3" t="s">
        <v>53719</v>
      </c>
    </row>
    <row r="13337" ht="15.75" spans="1:1">
      <c r="A13337" s="3" t="s">
        <v>53723</v>
      </c>
    </row>
    <row r="13338" ht="15.75" spans="1:1">
      <c r="A13338" s="3" t="s">
        <v>53727</v>
      </c>
    </row>
    <row r="13339" ht="15.75" spans="1:1">
      <c r="A13339" s="3" t="s">
        <v>53731</v>
      </c>
    </row>
    <row r="13340" ht="15.75" spans="1:1">
      <c r="A13340" s="3" t="s">
        <v>53735</v>
      </c>
    </row>
    <row r="13341" ht="15.75" spans="1:1">
      <c r="A13341" s="3" t="s">
        <v>53739</v>
      </c>
    </row>
    <row r="13342" ht="15.75" spans="1:1">
      <c r="A13342" s="3" t="s">
        <v>53743</v>
      </c>
    </row>
    <row r="13343" ht="15.75" spans="1:1">
      <c r="A13343" s="3" t="s">
        <v>53747</v>
      </c>
    </row>
    <row r="13344" ht="15.75" spans="1:1">
      <c r="A13344" s="3" t="s">
        <v>53751</v>
      </c>
    </row>
    <row r="13345" ht="15.75" spans="1:1">
      <c r="A13345" s="3" t="s">
        <v>53755</v>
      </c>
    </row>
    <row r="13346" ht="15.75" spans="1:1">
      <c r="A13346" s="3" t="s">
        <v>53759</v>
      </c>
    </row>
    <row r="13347" ht="15.75" spans="1:1">
      <c r="A13347" s="3" t="s">
        <v>53763</v>
      </c>
    </row>
    <row r="13348" ht="15.75" spans="1:1">
      <c r="A13348" s="3" t="s">
        <v>53767</v>
      </c>
    </row>
    <row r="13349" ht="15.75" spans="1:1">
      <c r="A13349" s="3" t="s">
        <v>53771</v>
      </c>
    </row>
    <row r="13350" ht="15.75" spans="1:1">
      <c r="A13350" s="3" t="s">
        <v>53775</v>
      </c>
    </row>
    <row r="13351" ht="15.75" spans="1:1">
      <c r="A13351" s="3" t="s">
        <v>53779</v>
      </c>
    </row>
    <row r="13352" ht="15.75" spans="1:1">
      <c r="A13352" s="3" t="s">
        <v>53783</v>
      </c>
    </row>
    <row r="13353" ht="15.75" spans="1:1">
      <c r="A13353" s="3" t="s">
        <v>53787</v>
      </c>
    </row>
    <row r="13354" ht="15.75" spans="1:1">
      <c r="A13354" s="3" t="s">
        <v>53791</v>
      </c>
    </row>
    <row r="13355" ht="15.75" spans="1:1">
      <c r="A13355" s="3" t="s">
        <v>53795</v>
      </c>
    </row>
    <row r="13356" ht="15.75" spans="1:1">
      <c r="A13356" s="3" t="s">
        <v>53799</v>
      </c>
    </row>
    <row r="13357" ht="15.75" spans="1:1">
      <c r="A13357" s="3" t="s">
        <v>53803</v>
      </c>
    </row>
    <row r="13358" ht="15.75" spans="1:1">
      <c r="A13358" s="3" t="s">
        <v>53807</v>
      </c>
    </row>
    <row r="13359" ht="15.75" spans="1:1">
      <c r="A13359" s="3" t="s">
        <v>53811</v>
      </c>
    </row>
    <row r="13360" ht="15.75" spans="1:1">
      <c r="A13360" s="3" t="s">
        <v>53815</v>
      </c>
    </row>
    <row r="13361" ht="15.75" spans="1:1">
      <c r="A13361" s="3" t="s">
        <v>53819</v>
      </c>
    </row>
    <row r="13362" ht="15.75" spans="1:1">
      <c r="A13362" s="3" t="s">
        <v>53823</v>
      </c>
    </row>
    <row r="13363" ht="15.75" spans="1:1">
      <c r="A13363" s="3" t="s">
        <v>53827</v>
      </c>
    </row>
    <row r="13364" ht="15.75" spans="1:1">
      <c r="A13364" s="3" t="s">
        <v>53831</v>
      </c>
    </row>
    <row r="13365" ht="15.75" spans="1:1">
      <c r="A13365" s="3" t="s">
        <v>53835</v>
      </c>
    </row>
    <row r="13366" ht="15.75" spans="1:1">
      <c r="A13366" s="3" t="s">
        <v>53839</v>
      </c>
    </row>
    <row r="13367" ht="15.75" spans="1:1">
      <c r="A13367" s="3" t="s">
        <v>53843</v>
      </c>
    </row>
    <row r="13368" ht="15.75" spans="1:1">
      <c r="A13368" s="3" t="s">
        <v>53847</v>
      </c>
    </row>
    <row r="13369" ht="15.75" spans="1:1">
      <c r="A13369" s="3" t="s">
        <v>53851</v>
      </c>
    </row>
    <row r="13370" ht="15.75" spans="1:1">
      <c r="A13370" s="3" t="s">
        <v>985</v>
      </c>
    </row>
    <row r="13371" ht="15.75" spans="1:1">
      <c r="A13371" s="3" t="s">
        <v>989</v>
      </c>
    </row>
    <row r="13372" ht="15.75" spans="1:1">
      <c r="A13372" s="3" t="s">
        <v>1029</v>
      </c>
    </row>
    <row r="13373" ht="15.75" spans="1:1">
      <c r="A13373" s="3" t="s">
        <v>53855</v>
      </c>
    </row>
    <row r="13374" ht="15.75" spans="1:1">
      <c r="A13374" s="3" t="s">
        <v>53859</v>
      </c>
    </row>
    <row r="13375" ht="15.75" spans="1:1">
      <c r="A13375" s="3" t="s">
        <v>53863</v>
      </c>
    </row>
    <row r="13376" ht="15.75" spans="1:1">
      <c r="A13376" s="3" t="s">
        <v>53867</v>
      </c>
    </row>
    <row r="13377" ht="15.75" spans="1:1">
      <c r="A13377" s="3" t="s">
        <v>53871</v>
      </c>
    </row>
    <row r="13378" ht="15.75" spans="1:1">
      <c r="A13378" s="3" t="s">
        <v>53875</v>
      </c>
    </row>
    <row r="13379" ht="15.75" spans="1:1">
      <c r="A13379" s="3" t="s">
        <v>53879</v>
      </c>
    </row>
    <row r="13380" ht="15.75" spans="1:1">
      <c r="A13380" s="3" t="s">
        <v>53883</v>
      </c>
    </row>
    <row r="13381" ht="15.75" spans="1:1">
      <c r="A13381" s="3" t="s">
        <v>53887</v>
      </c>
    </row>
    <row r="13382" ht="15.75" spans="1:1">
      <c r="A13382" s="3" t="s">
        <v>53891</v>
      </c>
    </row>
    <row r="13383" ht="15.75" spans="1:1">
      <c r="A13383" s="3" t="s">
        <v>53895</v>
      </c>
    </row>
    <row r="13384" ht="15.75" spans="1:1">
      <c r="A13384" s="3" t="s">
        <v>53899</v>
      </c>
    </row>
    <row r="13385" ht="15.75" spans="1:1">
      <c r="A13385" s="3" t="s">
        <v>53903</v>
      </c>
    </row>
    <row r="13386" ht="15.75" spans="1:1">
      <c r="A13386" s="3" t="s">
        <v>53907</v>
      </c>
    </row>
    <row r="13387" ht="15.75" spans="1:1">
      <c r="A13387" s="3" t="s">
        <v>53911</v>
      </c>
    </row>
    <row r="13388" ht="15.75" spans="1:1">
      <c r="A13388" s="3" t="s">
        <v>53915</v>
      </c>
    </row>
    <row r="13389" ht="15.75" spans="1:1">
      <c r="A13389" s="3" t="s">
        <v>53919</v>
      </c>
    </row>
    <row r="13390" ht="15.75" spans="1:1">
      <c r="A13390" s="3" t="s">
        <v>53923</v>
      </c>
    </row>
    <row r="13391" ht="15.75" spans="1:1">
      <c r="A13391" s="3" t="s">
        <v>53927</v>
      </c>
    </row>
    <row r="13392" ht="15.75" spans="1:1">
      <c r="A13392" s="3" t="s">
        <v>53931</v>
      </c>
    </row>
    <row r="13393" ht="15.75" spans="1:1">
      <c r="A13393" s="3" t="s">
        <v>53935</v>
      </c>
    </row>
    <row r="13394" ht="15.75" spans="1:1">
      <c r="A13394" s="3" t="s">
        <v>53939</v>
      </c>
    </row>
    <row r="13395" ht="15.75" spans="1:1">
      <c r="A13395" s="3" t="s">
        <v>53943</v>
      </c>
    </row>
    <row r="13396" ht="15.75" spans="1:1">
      <c r="A13396" s="3" t="s">
        <v>53947</v>
      </c>
    </row>
    <row r="13397" ht="15.75" spans="1:1">
      <c r="A13397" s="3" t="s">
        <v>53951</v>
      </c>
    </row>
    <row r="13398" ht="15.75" spans="1:1">
      <c r="A13398" s="3" t="s">
        <v>53955</v>
      </c>
    </row>
    <row r="13399" ht="15.75" spans="1:1">
      <c r="A13399" s="3" t="s">
        <v>53959</v>
      </c>
    </row>
    <row r="13400" ht="15.75" spans="1:1">
      <c r="A13400" s="3" t="s">
        <v>53963</v>
      </c>
    </row>
    <row r="13401" ht="15.75" spans="1:1">
      <c r="A13401" s="3" t="s">
        <v>53967</v>
      </c>
    </row>
    <row r="13402" ht="15.75" spans="1:1">
      <c r="A13402" s="3" t="s">
        <v>53971</v>
      </c>
    </row>
    <row r="13403" ht="15.75" spans="1:1">
      <c r="A13403" s="3" t="s">
        <v>53975</v>
      </c>
    </row>
    <row r="13404" ht="15.75" spans="1:1">
      <c r="A13404" s="3" t="s">
        <v>53979</v>
      </c>
    </row>
    <row r="13405" ht="15.75" spans="1:1">
      <c r="A13405" s="3" t="s">
        <v>53983</v>
      </c>
    </row>
    <row r="13406" ht="15.75" spans="1:1">
      <c r="A13406" s="3" t="s">
        <v>53987</v>
      </c>
    </row>
    <row r="13407" ht="15.75" spans="1:1">
      <c r="A13407" s="3" t="s">
        <v>53991</v>
      </c>
    </row>
    <row r="13408" ht="15.75" spans="1:1">
      <c r="A13408" s="3" t="s">
        <v>53995</v>
      </c>
    </row>
    <row r="13409" ht="15.75" spans="1:1">
      <c r="A13409" s="3" t="s">
        <v>53999</v>
      </c>
    </row>
    <row r="13410" ht="15.75" spans="1:1">
      <c r="A13410" s="3" t="s">
        <v>54003</v>
      </c>
    </row>
    <row r="13411" ht="15.75" spans="1:1">
      <c r="A13411" s="3" t="s">
        <v>54007</v>
      </c>
    </row>
    <row r="13412" ht="15.75" spans="1:1">
      <c r="A13412" s="3" t="s">
        <v>54011</v>
      </c>
    </row>
    <row r="13413" ht="15.75" spans="1:1">
      <c r="A13413" s="3" t="s">
        <v>54015</v>
      </c>
    </row>
    <row r="13414" ht="15.75" spans="1:1">
      <c r="A13414" s="3" t="s">
        <v>54019</v>
      </c>
    </row>
    <row r="13415" ht="15.75" spans="1:1">
      <c r="A13415" s="3" t="s">
        <v>54023</v>
      </c>
    </row>
    <row r="13416" ht="15.75" spans="1:1">
      <c r="A13416" s="3" t="s">
        <v>421</v>
      </c>
    </row>
    <row r="13417" ht="15.75" spans="1:1">
      <c r="A13417" s="3" t="s">
        <v>54030</v>
      </c>
    </row>
    <row r="13418" ht="15.75" spans="1:1">
      <c r="A13418" s="3" t="s">
        <v>54034</v>
      </c>
    </row>
    <row r="13419" ht="15.75" spans="1:1">
      <c r="A13419" s="3" t="s">
        <v>54038</v>
      </c>
    </row>
    <row r="13420" ht="15.75" spans="1:1">
      <c r="A13420" s="3" t="s">
        <v>54042</v>
      </c>
    </row>
    <row r="13421" ht="15.75" spans="1:1">
      <c r="A13421" s="3" t="s">
        <v>54046</v>
      </c>
    </row>
    <row r="13422" ht="15.75" spans="1:1">
      <c r="A13422" s="3" t="s">
        <v>54050</v>
      </c>
    </row>
    <row r="13423" ht="15.75" spans="1:1">
      <c r="A13423" s="3" t="s">
        <v>54054</v>
      </c>
    </row>
    <row r="13424" ht="15.75" spans="1:1">
      <c r="A13424" s="3" t="s">
        <v>54058</v>
      </c>
    </row>
    <row r="13425" ht="15.75" spans="1:1">
      <c r="A13425" s="3" t="s">
        <v>54062</v>
      </c>
    </row>
    <row r="13426" ht="15.75" spans="1:1">
      <c r="A13426" s="3" t="s">
        <v>54066</v>
      </c>
    </row>
    <row r="13427" ht="15.75" spans="1:1">
      <c r="A13427" s="3" t="s">
        <v>54070</v>
      </c>
    </row>
    <row r="13428" ht="15.75" spans="1:1">
      <c r="A13428" s="3" t="s">
        <v>54074</v>
      </c>
    </row>
    <row r="13429" ht="15.75" spans="1:1">
      <c r="A13429" s="3" t="s">
        <v>54078</v>
      </c>
    </row>
    <row r="13430" ht="15.75" spans="1:1">
      <c r="A13430" s="3" t="s">
        <v>54082</v>
      </c>
    </row>
    <row r="13431" ht="15.75" spans="1:1">
      <c r="A13431" s="3" t="s">
        <v>54086</v>
      </c>
    </row>
    <row r="13432" ht="15.75" spans="1:1">
      <c r="A13432" s="3" t="s">
        <v>54090</v>
      </c>
    </row>
    <row r="13433" ht="15.75" spans="1:1">
      <c r="A13433" s="3" t="s">
        <v>54094</v>
      </c>
    </row>
    <row r="13434" ht="15.75" spans="1:1">
      <c r="A13434" s="3" t="s">
        <v>54098</v>
      </c>
    </row>
    <row r="13435" ht="15.75" spans="1:1">
      <c r="A13435" s="3" t="s">
        <v>54102</v>
      </c>
    </row>
    <row r="13436" ht="15.75" spans="1:1">
      <c r="A13436" s="3" t="s">
        <v>54106</v>
      </c>
    </row>
    <row r="13437" ht="15.75" spans="1:1">
      <c r="A13437" s="3" t="s">
        <v>54110</v>
      </c>
    </row>
    <row r="13438" ht="15.75" spans="1:1">
      <c r="A13438" s="3" t="s">
        <v>54114</v>
      </c>
    </row>
    <row r="13439" ht="15.75" spans="1:1">
      <c r="A13439" s="3" t="s">
        <v>54118</v>
      </c>
    </row>
    <row r="13440" ht="15.75" spans="1:1">
      <c r="A13440" s="3" t="s">
        <v>54122</v>
      </c>
    </row>
    <row r="13441" ht="15.75" spans="1:1">
      <c r="A13441" s="3" t="s">
        <v>54126</v>
      </c>
    </row>
    <row r="13442" ht="15.75" spans="1:1">
      <c r="A13442" s="3" t="s">
        <v>54130</v>
      </c>
    </row>
    <row r="13443" ht="15.75" spans="1:1">
      <c r="A13443" s="3" t="s">
        <v>54134</v>
      </c>
    </row>
    <row r="13444" ht="15.75" spans="1:1">
      <c r="A13444" s="3" t="s">
        <v>54138</v>
      </c>
    </row>
    <row r="13445" ht="15.75" spans="1:1">
      <c r="A13445" s="3" t="s">
        <v>54142</v>
      </c>
    </row>
    <row r="13446" ht="15.75" spans="1:1">
      <c r="A13446" s="3" t="s">
        <v>54146</v>
      </c>
    </row>
    <row r="13447" ht="15.75" spans="1:1">
      <c r="A13447" s="3" t="s">
        <v>54150</v>
      </c>
    </row>
    <row r="13448" ht="15.75" spans="1:1">
      <c r="A13448" s="3" t="s">
        <v>54154</v>
      </c>
    </row>
    <row r="13449" ht="15.75" spans="1:1">
      <c r="A13449" s="3" t="s">
        <v>54158</v>
      </c>
    </row>
    <row r="13450" spans="1:1">
      <c r="A13450" s="4" t="s">
        <v>813</v>
      </c>
    </row>
    <row r="13451" spans="1:1">
      <c r="A13451" s="4" t="s">
        <v>817</v>
      </c>
    </row>
    <row r="13452" spans="1:1">
      <c r="A13452" s="4" t="s">
        <v>901</v>
      </c>
    </row>
    <row r="13453" spans="1:1">
      <c r="A13453" s="4" t="s">
        <v>925</v>
      </c>
    </row>
    <row r="13454" spans="1:1">
      <c r="A13454" s="4" t="s">
        <v>937</v>
      </c>
    </row>
    <row r="13455" spans="1:1">
      <c r="A13455" s="4" t="s">
        <v>941</v>
      </c>
    </row>
    <row r="13456" spans="1:1">
      <c r="A13456" s="4" t="s">
        <v>957</v>
      </c>
    </row>
    <row r="13457" spans="1:1">
      <c r="A13457" s="4" t="s">
        <v>981</v>
      </c>
    </row>
    <row r="13458" spans="1:1">
      <c r="A13458" s="4" t="s">
        <v>997</v>
      </c>
    </row>
    <row r="13459" spans="1:1">
      <c r="A13459" s="4" t="s">
        <v>1021</v>
      </c>
    </row>
    <row r="13460" spans="1:1">
      <c r="A13460" s="4" t="s">
        <v>1033</v>
      </c>
    </row>
    <row r="13461" spans="1:1">
      <c r="A13461" s="4" t="s">
        <v>1069</v>
      </c>
    </row>
    <row r="13462" spans="1:1">
      <c r="A13462" s="4" t="s">
        <v>1073</v>
      </c>
    </row>
    <row r="13463" spans="1:1">
      <c r="A13463" s="4" t="s">
        <v>1085</v>
      </c>
    </row>
    <row r="13464" spans="1:1">
      <c r="A13464" s="4" t="s">
        <v>1089</v>
      </c>
    </row>
    <row r="13465" spans="1:1">
      <c r="A13465" s="4" t="s">
        <v>1097</v>
      </c>
    </row>
    <row r="13466" spans="1:1">
      <c r="A13466" s="4" t="s">
        <v>1113</v>
      </c>
    </row>
    <row r="13467" spans="1:1">
      <c r="A13467" s="4" t="s">
        <v>1122</v>
      </c>
    </row>
    <row r="13468" spans="1:1">
      <c r="A13468" s="4" t="s">
        <v>1207</v>
      </c>
    </row>
    <row r="13469" spans="1:1">
      <c r="A13469" s="4" t="s">
        <v>1307</v>
      </c>
    </row>
    <row r="13470" spans="1:1">
      <c r="A13470" s="4" t="s">
        <v>54162</v>
      </c>
    </row>
    <row r="13471" spans="1:1">
      <c r="A13471" s="4" t="s">
        <v>54166</v>
      </c>
    </row>
    <row r="13472" spans="1:1">
      <c r="A13472" s="4" t="s">
        <v>54170</v>
      </c>
    </row>
    <row r="13473" spans="1:1">
      <c r="A13473" s="4" t="s">
        <v>54174</v>
      </c>
    </row>
    <row r="13474" spans="1:1">
      <c r="A13474" s="4" t="s">
        <v>54178</v>
      </c>
    </row>
    <row r="13475" spans="1:1">
      <c r="A13475" s="4" t="s">
        <v>54182</v>
      </c>
    </row>
    <row r="13476" spans="1:1">
      <c r="A13476" s="4" t="s">
        <v>54186</v>
      </c>
    </row>
    <row r="13477" spans="1:1">
      <c r="A13477" s="4" t="s">
        <v>54190</v>
      </c>
    </row>
    <row r="13478" spans="1:1">
      <c r="A13478" s="4" t="s">
        <v>54194</v>
      </c>
    </row>
    <row r="13479" spans="1:1">
      <c r="A13479" s="4" t="s">
        <v>54198</v>
      </c>
    </row>
    <row r="13480" spans="1:1">
      <c r="A13480" s="4" t="s">
        <v>54202</v>
      </c>
    </row>
    <row r="13481" spans="1:1">
      <c r="A13481" s="4" t="s">
        <v>54206</v>
      </c>
    </row>
    <row r="13482" spans="1:1">
      <c r="A13482" s="4" t="s">
        <v>54210</v>
      </c>
    </row>
    <row r="13483" spans="1:1">
      <c r="A13483" s="4" t="s">
        <v>54214</v>
      </c>
    </row>
    <row r="13484" spans="1:1">
      <c r="A13484" s="4" t="s">
        <v>54218</v>
      </c>
    </row>
    <row r="13485" spans="1:1">
      <c r="A13485" s="4" t="s">
        <v>54222</v>
      </c>
    </row>
    <row r="13486" spans="1:1">
      <c r="A13486" s="4" t="s">
        <v>54226</v>
      </c>
    </row>
    <row r="13487" spans="1:1">
      <c r="A13487" s="4" t="s">
        <v>54230</v>
      </c>
    </row>
    <row r="13488" spans="1:1">
      <c r="A13488" s="4" t="s">
        <v>54234</v>
      </c>
    </row>
    <row r="13489" spans="1:1">
      <c r="A13489" s="4" t="s">
        <v>54238</v>
      </c>
    </row>
    <row r="13490" spans="1:1">
      <c r="A13490" s="4" t="s">
        <v>54242</v>
      </c>
    </row>
    <row r="13491" spans="1:1">
      <c r="A13491" s="4" t="s">
        <v>54246</v>
      </c>
    </row>
    <row r="13492" spans="1:1">
      <c r="A13492" s="4" t="s">
        <v>54250</v>
      </c>
    </row>
    <row r="13493" spans="1:1">
      <c r="A13493" s="4" t="s">
        <v>54254</v>
      </c>
    </row>
    <row r="13494" spans="1:1">
      <c r="A13494" s="4" t="s">
        <v>54258</v>
      </c>
    </row>
    <row r="13495" spans="1:1">
      <c r="A13495" s="4" t="s">
        <v>54262</v>
      </c>
    </row>
    <row r="13496" spans="1:1">
      <c r="A13496" s="4" t="s">
        <v>54266</v>
      </c>
    </row>
    <row r="13497" spans="1:1">
      <c r="A13497" s="4" t="s">
        <v>54270</v>
      </c>
    </row>
    <row r="13498" spans="1:1">
      <c r="A13498" s="4" t="s">
        <v>54274</v>
      </c>
    </row>
    <row r="13499" spans="1:1">
      <c r="A13499" s="4" t="s">
        <v>54278</v>
      </c>
    </row>
    <row r="13500" spans="1:1">
      <c r="A13500" s="4" t="s">
        <v>54282</v>
      </c>
    </row>
    <row r="13501" spans="1:1">
      <c r="A13501" s="4" t="s">
        <v>54286</v>
      </c>
    </row>
    <row r="13502" spans="1:1">
      <c r="A13502" s="4" t="s">
        <v>54290</v>
      </c>
    </row>
    <row r="13503" spans="1:1">
      <c r="A13503" s="4" t="s">
        <v>54294</v>
      </c>
    </row>
    <row r="13504" spans="1:1">
      <c r="A13504" s="4" t="s">
        <v>54298</v>
      </c>
    </row>
    <row r="13505" spans="1:1">
      <c r="A13505" s="4" t="s">
        <v>54302</v>
      </c>
    </row>
    <row r="13506" spans="1:1">
      <c r="A13506" s="4" t="s">
        <v>54306</v>
      </c>
    </row>
    <row r="13507" spans="1:1">
      <c r="A13507" s="4" t="s">
        <v>54310</v>
      </c>
    </row>
    <row r="13508" spans="1:1">
      <c r="A13508" s="4" t="s">
        <v>54314</v>
      </c>
    </row>
    <row r="13509" spans="1:1">
      <c r="A13509" s="4" t="s">
        <v>54318</v>
      </c>
    </row>
    <row r="13510" spans="1:1">
      <c r="A13510" s="4" t="s">
        <v>54322</v>
      </c>
    </row>
    <row r="13511" spans="1:1">
      <c r="A13511" s="4" t="s">
        <v>54326</v>
      </c>
    </row>
    <row r="13512" spans="1:1">
      <c r="A13512" s="4" t="s">
        <v>54330</v>
      </c>
    </row>
    <row r="13513" spans="1:1">
      <c r="A13513" s="4" t="s">
        <v>54334</v>
      </c>
    </row>
    <row r="13514" spans="1:1">
      <c r="A13514" s="4" t="s">
        <v>54338</v>
      </c>
    </row>
    <row r="13515" spans="1:1">
      <c r="A13515" s="4" t="s">
        <v>54342</v>
      </c>
    </row>
    <row r="13516" spans="1:1">
      <c r="A13516" s="4" t="s">
        <v>54346</v>
      </c>
    </row>
    <row r="13517" spans="1:1">
      <c r="A13517" s="4" t="s">
        <v>54350</v>
      </c>
    </row>
    <row r="13518" spans="1:1">
      <c r="A13518" s="4" t="s">
        <v>54354</v>
      </c>
    </row>
    <row r="13519" spans="1:1">
      <c r="A13519" s="4" t="s">
        <v>54358</v>
      </c>
    </row>
    <row r="13520" spans="1:1">
      <c r="A13520" s="4" t="s">
        <v>54362</v>
      </c>
    </row>
    <row r="13521" spans="1:1">
      <c r="A13521" s="4" t="s">
        <v>54366</v>
      </c>
    </row>
    <row r="13522" spans="1:1">
      <c r="A13522" s="4" t="s">
        <v>54370</v>
      </c>
    </row>
    <row r="13523" spans="1:1">
      <c r="A13523" s="4" t="s">
        <v>54374</v>
      </c>
    </row>
    <row r="13524" spans="1:1">
      <c r="A13524" s="4" t="s">
        <v>54378</v>
      </c>
    </row>
    <row r="13525" spans="1:1">
      <c r="A13525" s="4" t="s">
        <v>54382</v>
      </c>
    </row>
    <row r="13526" spans="1:1">
      <c r="A13526" s="4" t="s">
        <v>54386</v>
      </c>
    </row>
    <row r="13527" spans="1:1">
      <c r="A13527" s="4" t="s">
        <v>54390</v>
      </c>
    </row>
    <row r="13528" spans="1:1">
      <c r="A13528" s="4" t="s">
        <v>54394</v>
      </c>
    </row>
    <row r="13529" spans="1:1">
      <c r="A13529" s="4" t="s">
        <v>54398</v>
      </c>
    </row>
    <row r="13530" spans="1:1">
      <c r="A13530" s="4" t="s">
        <v>54402</v>
      </c>
    </row>
    <row r="13531" spans="1:1">
      <c r="A13531" s="4" t="s">
        <v>54406</v>
      </c>
    </row>
    <row r="13532" spans="1:1">
      <c r="A13532" s="4" t="s">
        <v>54410</v>
      </c>
    </row>
    <row r="13533" spans="1:1">
      <c r="A13533" s="4" t="s">
        <v>54414</v>
      </c>
    </row>
    <row r="13534" spans="1:1">
      <c r="A13534" s="4" t="s">
        <v>54418</v>
      </c>
    </row>
    <row r="13535" spans="1:1">
      <c r="A13535" s="4" t="s">
        <v>54422</v>
      </c>
    </row>
    <row r="13536" spans="1:1">
      <c r="A13536" s="4" t="s">
        <v>54426</v>
      </c>
    </row>
    <row r="13537" spans="1:1">
      <c r="A13537" s="4" t="s">
        <v>54430</v>
      </c>
    </row>
    <row r="13538" spans="1:1">
      <c r="A13538" s="4" t="s">
        <v>54434</v>
      </c>
    </row>
    <row r="13539" spans="1:1">
      <c r="A13539" s="4" t="s">
        <v>54438</v>
      </c>
    </row>
    <row r="13540" spans="1:1">
      <c r="A13540" s="4" t="s">
        <v>54442</v>
      </c>
    </row>
    <row r="13541" spans="1:1">
      <c r="A13541" s="4" t="s">
        <v>54446</v>
      </c>
    </row>
    <row r="13542" spans="1:1">
      <c r="A13542" s="4" t="s">
        <v>54450</v>
      </c>
    </row>
    <row r="13543" spans="1:1">
      <c r="A13543" s="4" t="s">
        <v>54454</v>
      </c>
    </row>
    <row r="13544" spans="1:1">
      <c r="A13544" s="4" t="s">
        <v>54458</v>
      </c>
    </row>
    <row r="13545" spans="1:1">
      <c r="A13545" s="4" t="s">
        <v>54462</v>
      </c>
    </row>
    <row r="13546" spans="1:1">
      <c r="A13546" s="4" t="s">
        <v>54466</v>
      </c>
    </row>
    <row r="13547" spans="1:1">
      <c r="A13547" s="4" t="s">
        <v>54470</v>
      </c>
    </row>
    <row r="13548" spans="1:1">
      <c r="A13548" s="4" t="s">
        <v>54474</v>
      </c>
    </row>
    <row r="13549" spans="1:1">
      <c r="A13549" s="4" t="s">
        <v>54478</v>
      </c>
    </row>
    <row r="13550" spans="1:1">
      <c r="A13550" s="4" t="s">
        <v>54482</v>
      </c>
    </row>
    <row r="13551" spans="1:1">
      <c r="A13551" s="4" t="s">
        <v>54486</v>
      </c>
    </row>
    <row r="13552" spans="1:1">
      <c r="A13552" s="4" t="s">
        <v>54490</v>
      </c>
    </row>
    <row r="13553" spans="1:1">
      <c r="A13553" s="4" t="s">
        <v>54494</v>
      </c>
    </row>
    <row r="13554" spans="1:1">
      <c r="A13554" s="4" t="s">
        <v>54498</v>
      </c>
    </row>
    <row r="13555" spans="1:1">
      <c r="A13555" s="4" t="s">
        <v>54502</v>
      </c>
    </row>
    <row r="13556" spans="1:1">
      <c r="A13556" s="4" t="s">
        <v>54506</v>
      </c>
    </row>
    <row r="13557" spans="1:1">
      <c r="A13557" s="4" t="s">
        <v>54510</v>
      </c>
    </row>
    <row r="13558" spans="1:1">
      <c r="A13558" s="4" t="s">
        <v>54514</v>
      </c>
    </row>
    <row r="13559" spans="1:1">
      <c r="A13559" s="4" t="s">
        <v>54518</v>
      </c>
    </row>
    <row r="13560" spans="1:1">
      <c r="A13560" s="4" t="s">
        <v>54522</v>
      </c>
    </row>
    <row r="13561" spans="1:1">
      <c r="A13561" s="4" t="s">
        <v>54526</v>
      </c>
    </row>
    <row r="13562" spans="1:1">
      <c r="A13562" s="4" t="s">
        <v>54530</v>
      </c>
    </row>
    <row r="13563" spans="1:1">
      <c r="A13563" s="4" t="s">
        <v>54534</v>
      </c>
    </row>
    <row r="13564" spans="1:1">
      <c r="A13564" s="4" t="s">
        <v>54538</v>
      </c>
    </row>
    <row r="13565" spans="1:1">
      <c r="A13565" s="4" t="s">
        <v>54542</v>
      </c>
    </row>
    <row r="13566" spans="1:1">
      <c r="A13566" s="4" t="s">
        <v>54546</v>
      </c>
    </row>
    <row r="13567" spans="1:1">
      <c r="A13567" s="4" t="s">
        <v>54550</v>
      </c>
    </row>
    <row r="13568" spans="1:1">
      <c r="A13568" s="4" t="s">
        <v>54554</v>
      </c>
    </row>
    <row r="13569" spans="1:1">
      <c r="A13569" s="4" t="s">
        <v>54558</v>
      </c>
    </row>
    <row r="13570" spans="1:1">
      <c r="A13570" s="4" t="s">
        <v>54562</v>
      </c>
    </row>
    <row r="13571" spans="1:1">
      <c r="A13571" s="4" t="s">
        <v>54566</v>
      </c>
    </row>
    <row r="13572" spans="1:1">
      <c r="A13572" s="4" t="s">
        <v>54570</v>
      </c>
    </row>
    <row r="13573" spans="1:1">
      <c r="A13573" s="4" t="s">
        <v>54574</v>
      </c>
    </row>
    <row r="13574" spans="1:1">
      <c r="A13574" s="4" t="s">
        <v>54578</v>
      </c>
    </row>
    <row r="13575" spans="1:1">
      <c r="A13575" s="4" t="s">
        <v>54582</v>
      </c>
    </row>
    <row r="13576" spans="1:1">
      <c r="A13576" s="4" t="s">
        <v>54586</v>
      </c>
    </row>
    <row r="13577" spans="1:1">
      <c r="A13577" s="4" t="s">
        <v>54590</v>
      </c>
    </row>
    <row r="13578" spans="1:1">
      <c r="A13578" s="4" t="s">
        <v>54594</v>
      </c>
    </row>
    <row r="13579" spans="1:1">
      <c r="A13579" s="4" t="s">
        <v>54598</v>
      </c>
    </row>
    <row r="13580" spans="1:1">
      <c r="A13580" s="4" t="s">
        <v>54602</v>
      </c>
    </row>
    <row r="13581" spans="1:1">
      <c r="A13581" s="4" t="s">
        <v>54606</v>
      </c>
    </row>
    <row r="13582" spans="1:1">
      <c r="A13582" s="4" t="s">
        <v>54610</v>
      </c>
    </row>
    <row r="13583" spans="1:1">
      <c r="A13583" s="4" t="s">
        <v>54614</v>
      </c>
    </row>
    <row r="13584" spans="1:1">
      <c r="A13584" s="4" t="s">
        <v>54618</v>
      </c>
    </row>
    <row r="13585" spans="1:1">
      <c r="A13585" s="4" t="s">
        <v>54622</v>
      </c>
    </row>
    <row r="13586" spans="1:1">
      <c r="A13586" s="4" t="s">
        <v>54626</v>
      </c>
    </row>
    <row r="13587" spans="1:1">
      <c r="A13587" s="4" t="s">
        <v>54630</v>
      </c>
    </row>
    <row r="13588" spans="1:1">
      <c r="A13588" s="4" t="s">
        <v>54634</v>
      </c>
    </row>
    <row r="13589" spans="1:1">
      <c r="A13589" s="4" t="s">
        <v>54638</v>
      </c>
    </row>
    <row r="13590" spans="1:1">
      <c r="A13590" s="4" t="s">
        <v>54642</v>
      </c>
    </row>
    <row r="13591" spans="1:1">
      <c r="A13591" s="4" t="s">
        <v>54646</v>
      </c>
    </row>
    <row r="13592" spans="1:1">
      <c r="A13592" s="4" t="s">
        <v>54650</v>
      </c>
    </row>
    <row r="13593" spans="1:1">
      <c r="A13593" s="4" t="s">
        <v>54654</v>
      </c>
    </row>
    <row r="13594" spans="1:1">
      <c r="A13594" s="4" t="s">
        <v>54658</v>
      </c>
    </row>
    <row r="13595" spans="1:1">
      <c r="A13595" s="4" t="s">
        <v>54662</v>
      </c>
    </row>
    <row r="13596" spans="1:1">
      <c r="A13596" s="4" t="s">
        <v>54666</v>
      </c>
    </row>
    <row r="13597" spans="1:1">
      <c r="A13597" s="4" t="s">
        <v>54670</v>
      </c>
    </row>
    <row r="13598" spans="1:1">
      <c r="A13598" s="4" t="s">
        <v>54674</v>
      </c>
    </row>
    <row r="13599" spans="1:1">
      <c r="A13599" s="4" t="s">
        <v>54678</v>
      </c>
    </row>
    <row r="13600" spans="1:1">
      <c r="A13600" s="4" t="s">
        <v>54682</v>
      </c>
    </row>
    <row r="13601" spans="1:1">
      <c r="A13601" s="4" t="s">
        <v>54686</v>
      </c>
    </row>
    <row r="13602" spans="1:1">
      <c r="A13602" s="4" t="s">
        <v>54690</v>
      </c>
    </row>
    <row r="13603" spans="1:1">
      <c r="A13603" s="4" t="s">
        <v>54694</v>
      </c>
    </row>
    <row r="13604" spans="1:1">
      <c r="A13604" s="4" t="s">
        <v>54698</v>
      </c>
    </row>
    <row r="13605" spans="1:1">
      <c r="A13605" s="4" t="s">
        <v>54702</v>
      </c>
    </row>
    <row r="13606" spans="1:1">
      <c r="A13606" s="4" t="s">
        <v>54706</v>
      </c>
    </row>
    <row r="13607" spans="1:1">
      <c r="A13607" s="4" t="s">
        <v>54710</v>
      </c>
    </row>
    <row r="13608" spans="1:1">
      <c r="A13608" s="4" t="s">
        <v>54714</v>
      </c>
    </row>
    <row r="13609" spans="1:1">
      <c r="A13609" s="4" t="s">
        <v>54718</v>
      </c>
    </row>
    <row r="13610" spans="1:1">
      <c r="A13610" s="4" t="s">
        <v>54722</v>
      </c>
    </row>
    <row r="13611" spans="1:1">
      <c r="A13611" s="4" t="s">
        <v>54726</v>
      </c>
    </row>
    <row r="13612" spans="1:1">
      <c r="A13612" s="4" t="s">
        <v>54730</v>
      </c>
    </row>
    <row r="13613" spans="1:1">
      <c r="A13613" s="4" t="s">
        <v>54734</v>
      </c>
    </row>
    <row r="13614" spans="1:1">
      <c r="A13614" s="4" t="s">
        <v>54738</v>
      </c>
    </row>
    <row r="13615" spans="1:1">
      <c r="A13615" s="4" t="s">
        <v>54742</v>
      </c>
    </row>
    <row r="13616" spans="1:1">
      <c r="A13616" s="4" t="s">
        <v>54746</v>
      </c>
    </row>
    <row r="13617" spans="1:1">
      <c r="A13617" s="4" t="s">
        <v>54750</v>
      </c>
    </row>
    <row r="13618" spans="1:1">
      <c r="A13618" s="4" t="s">
        <v>54754</v>
      </c>
    </row>
    <row r="13619" spans="1:1">
      <c r="A13619" s="4" t="s">
        <v>54758</v>
      </c>
    </row>
    <row r="13620" spans="1:1">
      <c r="A13620" s="4" t="s">
        <v>54762</v>
      </c>
    </row>
    <row r="13621" spans="1:1">
      <c r="A13621" s="4" t="s">
        <v>54766</v>
      </c>
    </row>
    <row r="13622" spans="1:1">
      <c r="A13622" s="4" t="s">
        <v>54770</v>
      </c>
    </row>
    <row r="13623" spans="1:1">
      <c r="A13623" s="4" t="s">
        <v>54774</v>
      </c>
    </row>
    <row r="13624" spans="1:1">
      <c r="A13624" s="4" t="s">
        <v>54778</v>
      </c>
    </row>
    <row r="13625" spans="1:1">
      <c r="A13625" s="4" t="s">
        <v>54782</v>
      </c>
    </row>
    <row r="13626" spans="1:1">
      <c r="A13626" s="4" t="s">
        <v>54786</v>
      </c>
    </row>
    <row r="13627" spans="1:1">
      <c r="A13627" s="4" t="s">
        <v>54789</v>
      </c>
    </row>
    <row r="13628" spans="1:1">
      <c r="A13628" s="4" t="s">
        <v>54792</v>
      </c>
    </row>
    <row r="13629" spans="1:1">
      <c r="A13629" s="4" t="s">
        <v>54795</v>
      </c>
    </row>
    <row r="13630" spans="1:1">
      <c r="A13630" s="4" t="s">
        <v>54799</v>
      </c>
    </row>
    <row r="13631" spans="1:1">
      <c r="A13631" s="4" t="s">
        <v>54803</v>
      </c>
    </row>
    <row r="13632" spans="1:1">
      <c r="A13632" s="4" t="s">
        <v>54807</v>
      </c>
    </row>
    <row r="13633" spans="1:1">
      <c r="A13633" s="4" t="s">
        <v>54811</v>
      </c>
    </row>
    <row r="13634" spans="1:1">
      <c r="A13634" s="4" t="s">
        <v>54815</v>
      </c>
    </row>
    <row r="13635" spans="1:1">
      <c r="A13635" s="4" t="s">
        <v>54819</v>
      </c>
    </row>
    <row r="13636" spans="1:1">
      <c r="A13636" s="4" t="s">
        <v>54823</v>
      </c>
    </row>
    <row r="13637" spans="1:1">
      <c r="A13637" s="4" t="s">
        <v>54826</v>
      </c>
    </row>
    <row r="13638" spans="1:1">
      <c r="A13638" s="4" t="s">
        <v>54829</v>
      </c>
    </row>
    <row r="13639" spans="1:1">
      <c r="A13639" s="4" t="s">
        <v>54832</v>
      </c>
    </row>
    <row r="13640" spans="1:1">
      <c r="A13640" s="4" t="s">
        <v>54836</v>
      </c>
    </row>
    <row r="13641" spans="1:1">
      <c r="A13641" s="4" t="s">
        <v>54839</v>
      </c>
    </row>
    <row r="13642" spans="1:1">
      <c r="A13642" s="4" t="s">
        <v>54843</v>
      </c>
    </row>
    <row r="13643" spans="1:1">
      <c r="A13643" s="4" t="s">
        <v>54847</v>
      </c>
    </row>
    <row r="13644" spans="1:1">
      <c r="A13644" s="4" t="s">
        <v>54850</v>
      </c>
    </row>
    <row r="13645" spans="1:1">
      <c r="A13645" s="4" t="s">
        <v>54854</v>
      </c>
    </row>
    <row r="13646" spans="1:1">
      <c r="A13646" s="4" t="s">
        <v>54858</v>
      </c>
    </row>
    <row r="13647" spans="1:1">
      <c r="A13647" s="4" t="s">
        <v>54862</v>
      </c>
    </row>
    <row r="13648" spans="1:1">
      <c r="A13648" s="4" t="s">
        <v>54866</v>
      </c>
    </row>
    <row r="13649" spans="1:1">
      <c r="A13649" s="4" t="s">
        <v>54870</v>
      </c>
    </row>
    <row r="13650" spans="1:1">
      <c r="A13650" s="4" t="s">
        <v>54874</v>
      </c>
    </row>
    <row r="13651" spans="1:1">
      <c r="A13651" s="4" t="s">
        <v>54878</v>
      </c>
    </row>
    <row r="13652" spans="1:1">
      <c r="A13652" s="4" t="s">
        <v>54882</v>
      </c>
    </row>
    <row r="13653" spans="1:1">
      <c r="A13653" s="4" t="s">
        <v>54886</v>
      </c>
    </row>
    <row r="13654" spans="1:1">
      <c r="A13654" s="4" t="s">
        <v>54889</v>
      </c>
    </row>
    <row r="13655" spans="1:1">
      <c r="A13655" s="4" t="s">
        <v>54893</v>
      </c>
    </row>
    <row r="13656" spans="1:1">
      <c r="A13656" s="4" t="s">
        <v>54897</v>
      </c>
    </row>
    <row r="13657" spans="1:1">
      <c r="A13657" s="4" t="s">
        <v>54901</v>
      </c>
    </row>
    <row r="13658" spans="1:1">
      <c r="A13658" s="4" t="s">
        <v>54905</v>
      </c>
    </row>
    <row r="13659" spans="1:1">
      <c r="A13659" s="4" t="s">
        <v>54909</v>
      </c>
    </row>
    <row r="13660" spans="1:1">
      <c r="A13660" s="4" t="s">
        <v>54913</v>
      </c>
    </row>
    <row r="13661" spans="1:1">
      <c r="A13661" s="4" t="s">
        <v>54917</v>
      </c>
    </row>
    <row r="13662" spans="1:1">
      <c r="A13662" s="4" t="s">
        <v>54921</v>
      </c>
    </row>
    <row r="13663" spans="1:1">
      <c r="A13663" s="4" t="s">
        <v>54925</v>
      </c>
    </row>
    <row r="13664" spans="1:1">
      <c r="A13664" s="4" t="s">
        <v>54929</v>
      </c>
    </row>
    <row r="13665" spans="1:1">
      <c r="A13665" s="4" t="s">
        <v>54933</v>
      </c>
    </row>
    <row r="13666" spans="1:1">
      <c r="A13666" s="4" t="s">
        <v>54937</v>
      </c>
    </row>
    <row r="13667" spans="1:1">
      <c r="A13667" s="4" t="s">
        <v>54941</v>
      </c>
    </row>
    <row r="13668" spans="1:1">
      <c r="A13668" s="4" t="s">
        <v>54945</v>
      </c>
    </row>
    <row r="13669" spans="1:1">
      <c r="A13669" s="4" t="s">
        <v>54949</v>
      </c>
    </row>
    <row r="13670" spans="1:1">
      <c r="A13670" s="4" t="s">
        <v>54953</v>
      </c>
    </row>
    <row r="13671" spans="1:1">
      <c r="A13671" s="4" t="s">
        <v>54957</v>
      </c>
    </row>
    <row r="13672" spans="1:1">
      <c r="A13672" s="4" t="s">
        <v>54960</v>
      </c>
    </row>
    <row r="13673" spans="1:1">
      <c r="A13673" s="4" t="s">
        <v>54963</v>
      </c>
    </row>
    <row r="13674" spans="1:1">
      <c r="A13674" s="4" t="s">
        <v>54966</v>
      </c>
    </row>
    <row r="13675" spans="1:1">
      <c r="A13675" s="4" t="s">
        <v>54969</v>
      </c>
    </row>
    <row r="13676" spans="1:1">
      <c r="A13676" s="4" t="s">
        <v>54972</v>
      </c>
    </row>
    <row r="13677" spans="1:1">
      <c r="A13677" s="4" t="s">
        <v>54976</v>
      </c>
    </row>
    <row r="13678" spans="1:1">
      <c r="A13678" s="4" t="s">
        <v>54979</v>
      </c>
    </row>
    <row r="13679" spans="1:1">
      <c r="A13679" s="4" t="s">
        <v>54982</v>
      </c>
    </row>
    <row r="13680" spans="1:1">
      <c r="A13680" s="4" t="s">
        <v>54985</v>
      </c>
    </row>
    <row r="13681" spans="1:1">
      <c r="A13681" s="4" t="s">
        <v>54988</v>
      </c>
    </row>
    <row r="13682" spans="1:1">
      <c r="A13682" s="4" t="s">
        <v>54992</v>
      </c>
    </row>
    <row r="13683" spans="1:1">
      <c r="A13683" s="4" t="s">
        <v>54996</v>
      </c>
    </row>
    <row r="13684" spans="1:1">
      <c r="A13684" s="4" t="s">
        <v>55000</v>
      </c>
    </row>
    <row r="13685" spans="1:1">
      <c r="A13685" s="4" t="s">
        <v>55003</v>
      </c>
    </row>
    <row r="13686" spans="1:1">
      <c r="A13686" s="4" t="s">
        <v>55006</v>
      </c>
    </row>
    <row r="13687" spans="1:1">
      <c r="A13687" s="4" t="s">
        <v>55010</v>
      </c>
    </row>
    <row r="13688" spans="1:1">
      <c r="A13688" s="4" t="s">
        <v>55013</v>
      </c>
    </row>
    <row r="13689" spans="1:1">
      <c r="A13689" s="4" t="s">
        <v>55016</v>
      </c>
    </row>
    <row r="13690" spans="1:1">
      <c r="A13690" s="4" t="s">
        <v>55019</v>
      </c>
    </row>
    <row r="13691" spans="1:1">
      <c r="A13691" s="4" t="s">
        <v>55022</v>
      </c>
    </row>
    <row r="13692" spans="1:1">
      <c r="A13692" s="4" t="s">
        <v>55025</v>
      </c>
    </row>
    <row r="13693" spans="1:1">
      <c r="A13693" s="4" t="s">
        <v>55028</v>
      </c>
    </row>
    <row r="13694" spans="1:1">
      <c r="A13694" s="4" t="s">
        <v>55031</v>
      </c>
    </row>
    <row r="13695" spans="1:1">
      <c r="A13695" s="4" t="s">
        <v>55034</v>
      </c>
    </row>
    <row r="13696" spans="1:1">
      <c r="A13696" s="4" t="s">
        <v>55037</v>
      </c>
    </row>
    <row r="13697" spans="1:1">
      <c r="A13697" s="4" t="s">
        <v>55040</v>
      </c>
    </row>
    <row r="13698" spans="1:1">
      <c r="A13698" s="4" t="s">
        <v>55043</v>
      </c>
    </row>
    <row r="13699" spans="1:1">
      <c r="A13699" s="4" t="s">
        <v>55046</v>
      </c>
    </row>
    <row r="13700" spans="1:1">
      <c r="A13700" s="4" t="s">
        <v>55049</v>
      </c>
    </row>
    <row r="13701" spans="1:1">
      <c r="A13701" s="4" t="s">
        <v>55052</v>
      </c>
    </row>
    <row r="13702" spans="1:1">
      <c r="A13702" s="4" t="s">
        <v>55055</v>
      </c>
    </row>
    <row r="13703" spans="1:1">
      <c r="A13703" s="4" t="s">
        <v>55058</v>
      </c>
    </row>
    <row r="13704" spans="1:1">
      <c r="A13704" s="4" t="s">
        <v>55061</v>
      </c>
    </row>
    <row r="13705" spans="1:1">
      <c r="A13705" s="4" t="s">
        <v>55064</v>
      </c>
    </row>
    <row r="13706" spans="1:1">
      <c r="A13706" s="4" t="s">
        <v>55067</v>
      </c>
    </row>
    <row r="13707" spans="1:1">
      <c r="A13707" s="4" t="s">
        <v>55070</v>
      </c>
    </row>
    <row r="13708" spans="1:1">
      <c r="A13708" s="4" t="s">
        <v>55073</v>
      </c>
    </row>
    <row r="13709" spans="1:1">
      <c r="A13709" s="4" t="s">
        <v>55076</v>
      </c>
    </row>
    <row r="13710" spans="1:1">
      <c r="A13710" s="4" t="s">
        <v>55079</v>
      </c>
    </row>
    <row r="13711" spans="1:1">
      <c r="A13711" s="4" t="s">
        <v>55082</v>
      </c>
    </row>
    <row r="13712" spans="1:1">
      <c r="A13712" s="4" t="s">
        <v>55085</v>
      </c>
    </row>
    <row r="13713" spans="1:1">
      <c r="A13713" s="4" t="s">
        <v>55088</v>
      </c>
    </row>
    <row r="13714" spans="1:1">
      <c r="A13714" s="4" t="s">
        <v>55091</v>
      </c>
    </row>
    <row r="13715" spans="1:1">
      <c r="A13715" s="4" t="s">
        <v>55094</v>
      </c>
    </row>
    <row r="13716" spans="1:1">
      <c r="A13716" s="4" t="s">
        <v>55097</v>
      </c>
    </row>
    <row r="13717" spans="1:1">
      <c r="A13717" s="4" t="s">
        <v>55100</v>
      </c>
    </row>
    <row r="13718" spans="1:1">
      <c r="A13718" s="4" t="s">
        <v>55103</v>
      </c>
    </row>
    <row r="13719" spans="1:1">
      <c r="A13719" s="4" t="s">
        <v>55106</v>
      </c>
    </row>
    <row r="13720" spans="1:1">
      <c r="A13720" s="4" t="s">
        <v>55109</v>
      </c>
    </row>
    <row r="13721" spans="1:1">
      <c r="A13721" s="4" t="s">
        <v>55112</v>
      </c>
    </row>
    <row r="13722" spans="1:1">
      <c r="A13722" s="4" t="s">
        <v>55115</v>
      </c>
    </row>
    <row r="13723" spans="1:1">
      <c r="A13723" s="4" t="s">
        <v>55118</v>
      </c>
    </row>
    <row r="13724" spans="1:1">
      <c r="A13724" s="4" t="s">
        <v>55121</v>
      </c>
    </row>
    <row r="13725" spans="1:1">
      <c r="A13725" s="4" t="s">
        <v>55124</v>
      </c>
    </row>
    <row r="13726" spans="1:1">
      <c r="A13726" s="4" t="s">
        <v>55127</v>
      </c>
    </row>
    <row r="13727" spans="1:1">
      <c r="A13727" s="4" t="s">
        <v>55130</v>
      </c>
    </row>
    <row r="13728" spans="1:1">
      <c r="A13728" s="4" t="s">
        <v>55133</v>
      </c>
    </row>
    <row r="13729" spans="1:1">
      <c r="A13729" s="4" t="s">
        <v>55136</v>
      </c>
    </row>
    <row r="13730" spans="1:1">
      <c r="A13730" s="4" t="s">
        <v>55139</v>
      </c>
    </row>
    <row r="13731" spans="1:1">
      <c r="A13731" s="4" t="s">
        <v>55142</v>
      </c>
    </row>
    <row r="13732" spans="1:1">
      <c r="A13732" s="4" t="s">
        <v>55146</v>
      </c>
    </row>
    <row r="13733" spans="1:1">
      <c r="A13733" s="4" t="s">
        <v>55150</v>
      </c>
    </row>
    <row r="13734" spans="1:1">
      <c r="A13734" s="4" t="s">
        <v>55153</v>
      </c>
    </row>
    <row r="13735" spans="1:1">
      <c r="A13735" s="4" t="s">
        <v>55156</v>
      </c>
    </row>
    <row r="13736" spans="1:1">
      <c r="A13736" s="4" t="s">
        <v>55159</v>
      </c>
    </row>
    <row r="13737" spans="1:1">
      <c r="A13737" s="4" t="s">
        <v>55162</v>
      </c>
    </row>
    <row r="13738" spans="1:1">
      <c r="A13738" s="4" t="s">
        <v>55165</v>
      </c>
    </row>
    <row r="13739" spans="1:1">
      <c r="A13739" s="4" t="s">
        <v>55168</v>
      </c>
    </row>
    <row r="13740" spans="1:1">
      <c r="A13740" s="4" t="s">
        <v>55171</v>
      </c>
    </row>
    <row r="13741" spans="1:1">
      <c r="A13741" s="4" t="s">
        <v>55174</v>
      </c>
    </row>
    <row r="13742" spans="1:1">
      <c r="A13742" s="4" t="s">
        <v>55177</v>
      </c>
    </row>
    <row r="13743" spans="1:1">
      <c r="A13743" s="4" t="s">
        <v>55180</v>
      </c>
    </row>
    <row r="13744" spans="1:1">
      <c r="A13744" s="4" t="s">
        <v>55183</v>
      </c>
    </row>
    <row r="13745" spans="1:1">
      <c r="A13745" s="4" t="s">
        <v>55186</v>
      </c>
    </row>
    <row r="13746" spans="1:1">
      <c r="A13746" s="4" t="s">
        <v>55189</v>
      </c>
    </row>
    <row r="13747" spans="1:1">
      <c r="A13747" s="4" t="s">
        <v>55192</v>
      </c>
    </row>
    <row r="13748" spans="1:1">
      <c r="A13748" s="4" t="s">
        <v>55195</v>
      </c>
    </row>
    <row r="13749" spans="1:1">
      <c r="A13749" s="4" t="s">
        <v>55198</v>
      </c>
    </row>
    <row r="13750" spans="1:1">
      <c r="A13750" s="4" t="s">
        <v>55201</v>
      </c>
    </row>
    <row r="13751" spans="1:1">
      <c r="A13751" s="4" t="s">
        <v>55204</v>
      </c>
    </row>
    <row r="13752" spans="1:1">
      <c r="A13752" s="4" t="s">
        <v>55207</v>
      </c>
    </row>
    <row r="13753" spans="1:1">
      <c r="A13753" s="4" t="s">
        <v>55210</v>
      </c>
    </row>
    <row r="13754" spans="1:1">
      <c r="A13754" s="4" t="s">
        <v>55213</v>
      </c>
    </row>
    <row r="13755" spans="1:1">
      <c r="A13755" s="4" t="s">
        <v>55216</v>
      </c>
    </row>
    <row r="13756" spans="1:1">
      <c r="A13756" s="4" t="s">
        <v>55219</v>
      </c>
    </row>
    <row r="13757" spans="1:1">
      <c r="A13757" s="4" t="s">
        <v>55222</v>
      </c>
    </row>
    <row r="13758" spans="1:1">
      <c r="A13758" s="4" t="s">
        <v>55225</v>
      </c>
    </row>
    <row r="13759" spans="1:1">
      <c r="A13759" s="4" t="s">
        <v>55228</v>
      </c>
    </row>
    <row r="13760" spans="1:1">
      <c r="A13760" s="4" t="s">
        <v>55231</v>
      </c>
    </row>
    <row r="13761" spans="1:1">
      <c r="A13761" s="4" t="s">
        <v>55234</v>
      </c>
    </row>
    <row r="13762" spans="1:1">
      <c r="A13762" s="4" t="s">
        <v>55237</v>
      </c>
    </row>
    <row r="13763" spans="1:1">
      <c r="A13763" s="4" t="s">
        <v>55240</v>
      </c>
    </row>
    <row r="13764" spans="1:1">
      <c r="A13764" s="4" t="s">
        <v>55243</v>
      </c>
    </row>
    <row r="13765" spans="1:1">
      <c r="A13765" s="4" t="s">
        <v>55246</v>
      </c>
    </row>
    <row r="13766" spans="1:1">
      <c r="A13766" s="4" t="s">
        <v>55249</v>
      </c>
    </row>
    <row r="13767" spans="1:1">
      <c r="A13767" s="4" t="s">
        <v>55252</v>
      </c>
    </row>
    <row r="13768" spans="1:1">
      <c r="A13768" s="4" t="s">
        <v>55255</v>
      </c>
    </row>
    <row r="13769" spans="1:1">
      <c r="A13769" s="4" t="s">
        <v>55258</v>
      </c>
    </row>
    <row r="13770" spans="1:1">
      <c r="A13770" s="4" t="s">
        <v>55261</v>
      </c>
    </row>
    <row r="13771" spans="1:1">
      <c r="A13771" s="4" t="s">
        <v>55265</v>
      </c>
    </row>
    <row r="13772" spans="1:1">
      <c r="A13772" s="4" t="s">
        <v>55268</v>
      </c>
    </row>
    <row r="13773" spans="1:1">
      <c r="A13773" s="4" t="s">
        <v>55271</v>
      </c>
    </row>
    <row r="13774" spans="1:1">
      <c r="A13774" s="4" t="s">
        <v>55274</v>
      </c>
    </row>
    <row r="13775" spans="1:1">
      <c r="A13775" s="4" t="s">
        <v>55277</v>
      </c>
    </row>
    <row r="13776" spans="1:1">
      <c r="A13776" s="4" t="s">
        <v>55281</v>
      </c>
    </row>
    <row r="13777" spans="1:1">
      <c r="A13777" s="4" t="s">
        <v>55285</v>
      </c>
    </row>
    <row r="13778" spans="1:1">
      <c r="A13778" s="4" t="s">
        <v>55289</v>
      </c>
    </row>
    <row r="13779" spans="1:1">
      <c r="A13779" s="4" t="s">
        <v>55293</v>
      </c>
    </row>
    <row r="13780" spans="1:1">
      <c r="A13780" s="4" t="s">
        <v>55297</v>
      </c>
    </row>
    <row r="13781" spans="1:1">
      <c r="A13781" s="4" t="s">
        <v>55301</v>
      </c>
    </row>
    <row r="13782" spans="1:1">
      <c r="A13782" s="4" t="s">
        <v>55305</v>
      </c>
    </row>
    <row r="13783" spans="1:1">
      <c r="A13783" s="4" t="s">
        <v>55309</v>
      </c>
    </row>
    <row r="13784" spans="1:1">
      <c r="A13784" s="4" t="s">
        <v>55313</v>
      </c>
    </row>
    <row r="13785" spans="1:1">
      <c r="A13785" s="4" t="s">
        <v>55317</v>
      </c>
    </row>
    <row r="13786" spans="1:1">
      <c r="A13786" s="4" t="s">
        <v>55321</v>
      </c>
    </row>
    <row r="13787" spans="1:1">
      <c r="A13787" s="4" t="s">
        <v>55325</v>
      </c>
    </row>
    <row r="13788" spans="1:1">
      <c r="A13788" s="4" t="s">
        <v>55329</v>
      </c>
    </row>
    <row r="13789" spans="1:1">
      <c r="A13789" s="4" t="s">
        <v>55333</v>
      </c>
    </row>
    <row r="13790" spans="1:1">
      <c r="A13790" s="4" t="s">
        <v>55337</v>
      </c>
    </row>
    <row r="13791" spans="1:1">
      <c r="A13791" s="4" t="s">
        <v>55341</v>
      </c>
    </row>
    <row r="13792" spans="1:1">
      <c r="A13792" s="4" t="s">
        <v>55345</v>
      </c>
    </row>
    <row r="13793" spans="1:1">
      <c r="A13793" s="4" t="s">
        <v>55349</v>
      </c>
    </row>
    <row r="13794" spans="1:1">
      <c r="A13794" s="4" t="s">
        <v>55353</v>
      </c>
    </row>
    <row r="13795" spans="1:1">
      <c r="A13795" s="4" t="s">
        <v>55357</v>
      </c>
    </row>
    <row r="13796" spans="1:1">
      <c r="A13796" s="4" t="s">
        <v>55361</v>
      </c>
    </row>
    <row r="13797" spans="1:1">
      <c r="A13797" s="4" t="s">
        <v>55365</v>
      </c>
    </row>
    <row r="13798" spans="1:1">
      <c r="A13798" s="4" t="s">
        <v>55369</v>
      </c>
    </row>
    <row r="13799" spans="1:1">
      <c r="A13799" s="4" t="s">
        <v>55373</v>
      </c>
    </row>
    <row r="13800" spans="1:1">
      <c r="A13800" s="4" t="s">
        <v>55377</v>
      </c>
    </row>
    <row r="13801" spans="1:1">
      <c r="A13801" s="4" t="s">
        <v>55381</v>
      </c>
    </row>
    <row r="13802" spans="1:1">
      <c r="A13802" s="4" t="s">
        <v>55385</v>
      </c>
    </row>
    <row r="13803" spans="1:1">
      <c r="A13803" s="4" t="s">
        <v>55389</v>
      </c>
    </row>
    <row r="13804" spans="1:1">
      <c r="A13804" s="4" t="s">
        <v>55393</v>
      </c>
    </row>
    <row r="13805" spans="1:1">
      <c r="A13805" s="4" t="s">
        <v>55397</v>
      </c>
    </row>
    <row r="13806" spans="1:1">
      <c r="A13806" s="4" t="s">
        <v>55401</v>
      </c>
    </row>
    <row r="13807" spans="1:1">
      <c r="A13807" s="4" t="s">
        <v>55405</v>
      </c>
    </row>
    <row r="13808" spans="1:1">
      <c r="A13808" s="4" t="s">
        <v>55409</v>
      </c>
    </row>
    <row r="13809" spans="1:1">
      <c r="A13809" s="4" t="s">
        <v>55413</v>
      </c>
    </row>
    <row r="13810" spans="1:1">
      <c r="A13810" s="4" t="s">
        <v>55417</v>
      </c>
    </row>
    <row r="13811" spans="1:1">
      <c r="A13811" s="4" t="s">
        <v>55421</v>
      </c>
    </row>
    <row r="13812" spans="1:1">
      <c r="A13812" s="4" t="s">
        <v>55425</v>
      </c>
    </row>
    <row r="13813" spans="1:1">
      <c r="A13813" s="4" t="s">
        <v>55429</v>
      </c>
    </row>
    <row r="13814" spans="1:1">
      <c r="A13814" s="4" t="s">
        <v>55433</v>
      </c>
    </row>
    <row r="13815" spans="1:1">
      <c r="A13815" s="4" t="s">
        <v>55437</v>
      </c>
    </row>
    <row r="13816" spans="1:1">
      <c r="A13816" s="4" t="s">
        <v>55441</v>
      </c>
    </row>
    <row r="13817" spans="1:1">
      <c r="A13817" s="4" t="s">
        <v>55445</v>
      </c>
    </row>
    <row r="13818" spans="1:1">
      <c r="A13818" s="4" t="s">
        <v>55449</v>
      </c>
    </row>
    <row r="13819" spans="1:1">
      <c r="A13819" s="4" t="s">
        <v>55453</v>
      </c>
    </row>
    <row r="13820" spans="1:1">
      <c r="A13820" s="4" t="s">
        <v>55457</v>
      </c>
    </row>
    <row r="13821" spans="1:1">
      <c r="A13821" s="4" t="s">
        <v>55461</v>
      </c>
    </row>
    <row r="13822" spans="1:1">
      <c r="A13822" s="4" t="s">
        <v>55465</v>
      </c>
    </row>
    <row r="13823" spans="1:1">
      <c r="A13823" s="4" t="s">
        <v>55469</v>
      </c>
    </row>
    <row r="13824" spans="1:1">
      <c r="A13824" s="4" t="s">
        <v>55473</v>
      </c>
    </row>
    <row r="13825" spans="1:1">
      <c r="A13825" s="4" t="s">
        <v>55477</v>
      </c>
    </row>
    <row r="13826" spans="1:1">
      <c r="A13826" s="4" t="s">
        <v>55481</v>
      </c>
    </row>
    <row r="13827" spans="1:1">
      <c r="A13827" s="4" t="s">
        <v>55485</v>
      </c>
    </row>
    <row r="13828" spans="1:1">
      <c r="A13828" s="4" t="s">
        <v>55489</v>
      </c>
    </row>
    <row r="13829" spans="1:1">
      <c r="A13829" s="4" t="s">
        <v>55493</v>
      </c>
    </row>
    <row r="13830" spans="1:1">
      <c r="A13830" s="4" t="s">
        <v>55497</v>
      </c>
    </row>
    <row r="13831" spans="1:1">
      <c r="A13831" s="4" t="s">
        <v>55501</v>
      </c>
    </row>
    <row r="13832" spans="1:1">
      <c r="A13832" s="4" t="s">
        <v>55505</v>
      </c>
    </row>
    <row r="13833" spans="1:1">
      <c r="A13833" s="4" t="s">
        <v>55509</v>
      </c>
    </row>
    <row r="13834" spans="1:1">
      <c r="A13834" s="4" t="s">
        <v>55513</v>
      </c>
    </row>
    <row r="13835" spans="1:1">
      <c r="A13835" s="4" t="s">
        <v>55517</v>
      </c>
    </row>
    <row r="13836" spans="1:1">
      <c r="A13836" s="4" t="s">
        <v>55521</v>
      </c>
    </row>
    <row r="13837" spans="1:1">
      <c r="A13837" s="4" t="s">
        <v>55525</v>
      </c>
    </row>
    <row r="13838" spans="1:1">
      <c r="A13838" s="4" t="s">
        <v>55529</v>
      </c>
    </row>
    <row r="13839" spans="1:1">
      <c r="A13839" s="4" t="s">
        <v>55533</v>
      </c>
    </row>
    <row r="13840" spans="1:1">
      <c r="A13840" s="4" t="s">
        <v>55537</v>
      </c>
    </row>
    <row r="13841" spans="1:1">
      <c r="A13841" s="4" t="s">
        <v>55541</v>
      </c>
    </row>
    <row r="13842" spans="1:1">
      <c r="A13842" s="4" t="s">
        <v>55545</v>
      </c>
    </row>
    <row r="13843" spans="1:1">
      <c r="A13843" s="4" t="s">
        <v>55549</v>
      </c>
    </row>
    <row r="13844" spans="1:1">
      <c r="A13844" s="4" t="s">
        <v>55553</v>
      </c>
    </row>
    <row r="13845" spans="1:1">
      <c r="A13845" s="4" t="s">
        <v>55557</v>
      </c>
    </row>
    <row r="13846" spans="1:1">
      <c r="A13846" s="4" t="s">
        <v>55561</v>
      </c>
    </row>
    <row r="13847" spans="1:1">
      <c r="A13847" s="4" t="s">
        <v>55565</v>
      </c>
    </row>
    <row r="13848" spans="1:1">
      <c r="A13848" s="4" t="s">
        <v>55569</v>
      </c>
    </row>
    <row r="13849" spans="1:1">
      <c r="A13849" s="4" t="s">
        <v>55573</v>
      </c>
    </row>
    <row r="13850" spans="1:1">
      <c r="A13850" s="4" t="s">
        <v>55577</v>
      </c>
    </row>
    <row r="13851" spans="1:1">
      <c r="A13851" s="4" t="s">
        <v>55581</v>
      </c>
    </row>
    <row r="13852" spans="1:1">
      <c r="A13852" s="4" t="s">
        <v>55585</v>
      </c>
    </row>
    <row r="13853" spans="1:1">
      <c r="A13853" s="4" t="s">
        <v>55589</v>
      </c>
    </row>
    <row r="13854" spans="1:1">
      <c r="A13854" s="4" t="s">
        <v>55593</v>
      </c>
    </row>
    <row r="13855" spans="1:1">
      <c r="A13855" s="4" t="s">
        <v>55597</v>
      </c>
    </row>
    <row r="13856" spans="1:1">
      <c r="A13856" s="4" t="s">
        <v>55601</v>
      </c>
    </row>
    <row r="13857" spans="1:1">
      <c r="A13857" s="4" t="s">
        <v>55605</v>
      </c>
    </row>
    <row r="13858" spans="1:1">
      <c r="A13858" s="4" t="s">
        <v>55609</v>
      </c>
    </row>
    <row r="13859" spans="1:1">
      <c r="A13859" s="4" t="s">
        <v>55613</v>
      </c>
    </row>
    <row r="13860" spans="1:1">
      <c r="A13860" s="4" t="s">
        <v>55617</v>
      </c>
    </row>
    <row r="13861" spans="1:1">
      <c r="A13861" s="4" t="s">
        <v>55621</v>
      </c>
    </row>
    <row r="13862" spans="1:1">
      <c r="A13862" s="4" t="s">
        <v>55625</v>
      </c>
    </row>
    <row r="13863" spans="1:1">
      <c r="A13863" s="4" t="s">
        <v>55629</v>
      </c>
    </row>
    <row r="13864" spans="1:1">
      <c r="A13864" s="4" t="s">
        <v>55633</v>
      </c>
    </row>
    <row r="13865" spans="1:1">
      <c r="A13865" s="4" t="s">
        <v>55637</v>
      </c>
    </row>
    <row r="13866" spans="1:1">
      <c r="A13866" s="4" t="s">
        <v>55641</v>
      </c>
    </row>
    <row r="13867" spans="1:1">
      <c r="A13867" s="4" t="s">
        <v>55645</v>
      </c>
    </row>
    <row r="13868" spans="1:1">
      <c r="A13868" s="4" t="s">
        <v>55649</v>
      </c>
    </row>
    <row r="13869" spans="1:1">
      <c r="A13869" s="4" t="s">
        <v>55653</v>
      </c>
    </row>
    <row r="13870" spans="1:1">
      <c r="A13870" s="4" t="s">
        <v>55657</v>
      </c>
    </row>
    <row r="13871" spans="1:1">
      <c r="A13871" s="4" t="s">
        <v>55661</v>
      </c>
    </row>
    <row r="13872" spans="1:1">
      <c r="A13872" s="4" t="s">
        <v>55665</v>
      </c>
    </row>
    <row r="13873" spans="1:1">
      <c r="A13873" s="4" t="s">
        <v>55669</v>
      </c>
    </row>
    <row r="13874" spans="1:1">
      <c r="A13874" s="4" t="s">
        <v>55673</v>
      </c>
    </row>
    <row r="13875" spans="1:1">
      <c r="A13875" s="4" t="s">
        <v>55677</v>
      </c>
    </row>
    <row r="13876" spans="1:1">
      <c r="A13876" s="4" t="s">
        <v>55681</v>
      </c>
    </row>
    <row r="13877" spans="1:1">
      <c r="A13877" s="4" t="s">
        <v>55685</v>
      </c>
    </row>
    <row r="13878" spans="1:1">
      <c r="A13878" s="4" t="s">
        <v>55689</v>
      </c>
    </row>
    <row r="13879" spans="1:1">
      <c r="A13879" s="4" t="s">
        <v>55693</v>
      </c>
    </row>
    <row r="13880" spans="1:1">
      <c r="A13880" s="4" t="s">
        <v>55697</v>
      </c>
    </row>
    <row r="13881" spans="1:1">
      <c r="A13881" s="4" t="s">
        <v>55701</v>
      </c>
    </row>
    <row r="13882" spans="1:1">
      <c r="A13882" s="4" t="s">
        <v>55705</v>
      </c>
    </row>
    <row r="13883" spans="1:1">
      <c r="A13883" s="4" t="s">
        <v>55709</v>
      </c>
    </row>
    <row r="13884" spans="1:1">
      <c r="A13884" s="4" t="s">
        <v>55713</v>
      </c>
    </row>
    <row r="13885" spans="1:1">
      <c r="A13885" s="4" t="s">
        <v>55717</v>
      </c>
    </row>
    <row r="13886" spans="1:1">
      <c r="A13886" s="4" t="s">
        <v>55721</v>
      </c>
    </row>
    <row r="13887" spans="1:1">
      <c r="A13887" s="4" t="s">
        <v>55725</v>
      </c>
    </row>
    <row r="13888" spans="1:1">
      <c r="A13888" s="4" t="s">
        <v>55729</v>
      </c>
    </row>
    <row r="13889" spans="1:1">
      <c r="A13889" s="4" t="s">
        <v>55733</v>
      </c>
    </row>
    <row r="13890" spans="1:1">
      <c r="A13890" s="4" t="s">
        <v>55737</v>
      </c>
    </row>
    <row r="13891" spans="1:1">
      <c r="A13891" s="4" t="s">
        <v>55741</v>
      </c>
    </row>
    <row r="13892" spans="1:1">
      <c r="A13892" s="4" t="s">
        <v>55745</v>
      </c>
    </row>
    <row r="13893" spans="1:1">
      <c r="A13893" s="4" t="s">
        <v>55749</v>
      </c>
    </row>
    <row r="13894" spans="1:1">
      <c r="A13894" s="4" t="s">
        <v>55753</v>
      </c>
    </row>
    <row r="13895" spans="1:1">
      <c r="A13895" s="4" t="s">
        <v>55757</v>
      </c>
    </row>
    <row r="13896" spans="1:1">
      <c r="A13896" s="4" t="s">
        <v>55761</v>
      </c>
    </row>
    <row r="13897" spans="1:1">
      <c r="A13897" s="4" t="s">
        <v>55765</v>
      </c>
    </row>
    <row r="13898" spans="1:1">
      <c r="A13898" s="4" t="s">
        <v>55769</v>
      </c>
    </row>
    <row r="13899" spans="1:1">
      <c r="A13899" s="4" t="s">
        <v>55773</v>
      </c>
    </row>
    <row r="13900" spans="1:1">
      <c r="A13900" s="4" t="s">
        <v>55777</v>
      </c>
    </row>
    <row r="13901" spans="1:1">
      <c r="A13901" s="4" t="s">
        <v>55781</v>
      </c>
    </row>
    <row r="13902" spans="1:1">
      <c r="A13902" s="4" t="s">
        <v>55785</v>
      </c>
    </row>
    <row r="13903" spans="1:1">
      <c r="A13903" s="4" t="s">
        <v>55789</v>
      </c>
    </row>
    <row r="13904" spans="1:1">
      <c r="A13904" s="4" t="s">
        <v>55793</v>
      </c>
    </row>
    <row r="13905" spans="1:1">
      <c r="A13905" s="4" t="s">
        <v>55797</v>
      </c>
    </row>
    <row r="13906" spans="1:1">
      <c r="A13906" s="4" t="s">
        <v>55801</v>
      </c>
    </row>
    <row r="13907" spans="1:1">
      <c r="A13907" s="4" t="s">
        <v>55805</v>
      </c>
    </row>
    <row r="13908" spans="1:1">
      <c r="A13908" s="4" t="s">
        <v>55809</v>
      </c>
    </row>
    <row r="13909" spans="1:1">
      <c r="A13909" s="4" t="s">
        <v>55813</v>
      </c>
    </row>
    <row r="13910" spans="1:1">
      <c r="A13910" s="4" t="s">
        <v>55817</v>
      </c>
    </row>
    <row r="13911" spans="1:1">
      <c r="A13911" s="4" t="s">
        <v>55821</v>
      </c>
    </row>
    <row r="13912" spans="1:1">
      <c r="A13912" s="4" t="s">
        <v>55825</v>
      </c>
    </row>
    <row r="13913" spans="1:1">
      <c r="A13913" s="4" t="s">
        <v>55829</v>
      </c>
    </row>
    <row r="13914" spans="1:1">
      <c r="A13914" s="4" t="s">
        <v>55833</v>
      </c>
    </row>
    <row r="13915" spans="1:1">
      <c r="A13915" s="4" t="s">
        <v>55837</v>
      </c>
    </row>
    <row r="13916" spans="1:1">
      <c r="A13916" s="4" t="s">
        <v>55841</v>
      </c>
    </row>
    <row r="13917" spans="1:1">
      <c r="A13917" s="4" t="s">
        <v>55845</v>
      </c>
    </row>
    <row r="13918" spans="1:1">
      <c r="A13918" s="4" t="s">
        <v>55849</v>
      </c>
    </row>
    <row r="13919" spans="1:1">
      <c r="A13919" s="4" t="s">
        <v>55853</v>
      </c>
    </row>
    <row r="13920" spans="1:1">
      <c r="A13920" s="4" t="s">
        <v>55857</v>
      </c>
    </row>
    <row r="13921" spans="1:1">
      <c r="A13921" s="4" t="s">
        <v>55861</v>
      </c>
    </row>
    <row r="13922" spans="1:1">
      <c r="A13922" s="4" t="s">
        <v>55865</v>
      </c>
    </row>
    <row r="13923" spans="1:1">
      <c r="A13923" s="4" t="s">
        <v>55869</v>
      </c>
    </row>
    <row r="13924" spans="1:1">
      <c r="A13924" s="4" t="s">
        <v>55873</v>
      </c>
    </row>
    <row r="13925" spans="1:1">
      <c r="A13925" s="4" t="s">
        <v>55877</v>
      </c>
    </row>
    <row r="13926" spans="1:1">
      <c r="A13926" s="4" t="s">
        <v>427</v>
      </c>
    </row>
    <row r="13927" spans="1:1">
      <c r="A13927" s="4" t="s">
        <v>301</v>
      </c>
    </row>
    <row r="13928" spans="1:1">
      <c r="A13928" s="4" t="s">
        <v>55887</v>
      </c>
    </row>
    <row r="13929" spans="1:1">
      <c r="A13929" s="4" t="s">
        <v>55891</v>
      </c>
    </row>
    <row r="13930" spans="1:1">
      <c r="A13930" s="4" t="s">
        <v>55895</v>
      </c>
    </row>
    <row r="13931" spans="1:1">
      <c r="A13931" s="4" t="s">
        <v>55899</v>
      </c>
    </row>
    <row r="13932" spans="1:1">
      <c r="A13932" s="4" t="s">
        <v>55903</v>
      </c>
    </row>
    <row r="13933" spans="1:1">
      <c r="A13933" s="4" t="s">
        <v>55907</v>
      </c>
    </row>
    <row r="13934" spans="1:1">
      <c r="A13934" s="4" t="s">
        <v>55911</v>
      </c>
    </row>
    <row r="13935" spans="1:1">
      <c r="A13935" s="4" t="s">
        <v>55915</v>
      </c>
    </row>
    <row r="13936" spans="1:1">
      <c r="A13936" s="4" t="s">
        <v>55919</v>
      </c>
    </row>
    <row r="13937" spans="1:1">
      <c r="A13937" s="4" t="s">
        <v>55923</v>
      </c>
    </row>
    <row r="13938" spans="1:1">
      <c r="A13938" s="4" t="s">
        <v>55927</v>
      </c>
    </row>
    <row r="13939" spans="1:1">
      <c r="A13939" s="4" t="s">
        <v>55931</v>
      </c>
    </row>
    <row r="13940" spans="1:1">
      <c r="A13940" s="4" t="s">
        <v>55935</v>
      </c>
    </row>
    <row r="13941" spans="1:1">
      <c r="A13941" s="4" t="s">
        <v>55939</v>
      </c>
    </row>
    <row r="13942" spans="1:1">
      <c r="A13942" s="4" t="s">
        <v>55943</v>
      </c>
    </row>
    <row r="13943" spans="1:1">
      <c r="A13943" s="4" t="s">
        <v>55947</v>
      </c>
    </row>
    <row r="13944" spans="1:1">
      <c r="A13944" s="4" t="s">
        <v>55951</v>
      </c>
    </row>
    <row r="13945" spans="1:1">
      <c r="A13945" s="4" t="s">
        <v>55955</v>
      </c>
    </row>
    <row r="13946" spans="1:1">
      <c r="A13946" s="4" t="s">
        <v>55959</v>
      </c>
    </row>
    <row r="13947" spans="1:1">
      <c r="A13947" s="4" t="s">
        <v>55963</v>
      </c>
    </row>
    <row r="13948" spans="1:1">
      <c r="A13948" s="4" t="s">
        <v>55967</v>
      </c>
    </row>
    <row r="13949" spans="1:1">
      <c r="A13949" s="4" t="s">
        <v>55971</v>
      </c>
    </row>
    <row r="13950" spans="1:1">
      <c r="A13950" s="4" t="s">
        <v>55975</v>
      </c>
    </row>
    <row r="13951" spans="1:1">
      <c r="A13951" s="4" t="s">
        <v>55979</v>
      </c>
    </row>
    <row r="13952" spans="1:1">
      <c r="A13952" s="4" t="s">
        <v>55983</v>
      </c>
    </row>
    <row r="13953" spans="1:1">
      <c r="A13953" s="4" t="s">
        <v>55987</v>
      </c>
    </row>
    <row r="13954" spans="1:1">
      <c r="A13954" s="4" t="s">
        <v>55991</v>
      </c>
    </row>
    <row r="13955" spans="1:1">
      <c r="A13955" s="4" t="s">
        <v>55995</v>
      </c>
    </row>
    <row r="13956" spans="1:1">
      <c r="A13956" s="4" t="s">
        <v>55999</v>
      </c>
    </row>
    <row r="13957" spans="1:1">
      <c r="A13957" s="4" t="s">
        <v>56003</v>
      </c>
    </row>
    <row r="13958" spans="1:1">
      <c r="A13958" s="4" t="s">
        <v>56007</v>
      </c>
    </row>
    <row r="13959" spans="1:1">
      <c r="A13959" s="4" t="s">
        <v>56011</v>
      </c>
    </row>
    <row r="13960" spans="1:1">
      <c r="A13960" s="4" t="s">
        <v>56015</v>
      </c>
    </row>
    <row r="13961" spans="1:1">
      <c r="A13961" s="4" t="s">
        <v>56019</v>
      </c>
    </row>
    <row r="13962" spans="1:1">
      <c r="A13962" s="4" t="s">
        <v>56023</v>
      </c>
    </row>
    <row r="13963" spans="1:1">
      <c r="A13963" s="4" t="s">
        <v>56027</v>
      </c>
    </row>
    <row r="13964" spans="1:1">
      <c r="A13964" s="4" t="s">
        <v>56031</v>
      </c>
    </row>
    <row r="13965" spans="1:1">
      <c r="A13965" s="4" t="s">
        <v>56035</v>
      </c>
    </row>
    <row r="13966" spans="1:1">
      <c r="A13966" s="4" t="s">
        <v>56039</v>
      </c>
    </row>
    <row r="13967" spans="1:1">
      <c r="A13967" s="4" t="s">
        <v>56043</v>
      </c>
    </row>
    <row r="13968" spans="1:1">
      <c r="A13968" s="4" t="s">
        <v>56047</v>
      </c>
    </row>
    <row r="13969" spans="1:1">
      <c r="A13969" s="4" t="s">
        <v>56051</v>
      </c>
    </row>
    <row r="13970" spans="1:1">
      <c r="A13970" s="4" t="s">
        <v>56055</v>
      </c>
    </row>
    <row r="13971" spans="1:1">
      <c r="A13971" s="4" t="s">
        <v>56059</v>
      </c>
    </row>
    <row r="13972" spans="1:1">
      <c r="A13972" s="4" t="s">
        <v>56063</v>
      </c>
    </row>
    <row r="13973" spans="1:1">
      <c r="A13973" s="4" t="s">
        <v>56067</v>
      </c>
    </row>
    <row r="13974" spans="1:1">
      <c r="A13974" s="4" t="s">
        <v>56071</v>
      </c>
    </row>
    <row r="13975" spans="1:1">
      <c r="A13975" s="4" t="s">
        <v>56075</v>
      </c>
    </row>
    <row r="13976" spans="1:1">
      <c r="A13976" s="4" t="s">
        <v>56079</v>
      </c>
    </row>
    <row r="13977" spans="1:1">
      <c r="A13977" s="4" t="s">
        <v>56083</v>
      </c>
    </row>
    <row r="13978" spans="1:1">
      <c r="A13978" s="4" t="s">
        <v>56087</v>
      </c>
    </row>
    <row r="13979" spans="1:1">
      <c r="A13979" s="4" t="s">
        <v>56091</v>
      </c>
    </row>
    <row r="13980" spans="1:1">
      <c r="A13980" s="4" t="s">
        <v>56095</v>
      </c>
    </row>
    <row r="13981" spans="1:1">
      <c r="A13981" s="4" t="s">
        <v>56099</v>
      </c>
    </row>
    <row r="13982" spans="1:1">
      <c r="A13982" s="4" t="s">
        <v>56103</v>
      </c>
    </row>
    <row r="13983" spans="1:1">
      <c r="A13983" s="4" t="s">
        <v>56107</v>
      </c>
    </row>
    <row r="13984" spans="1:1">
      <c r="A13984" s="4" t="s">
        <v>56111</v>
      </c>
    </row>
    <row r="13985" spans="1:1">
      <c r="A13985" s="4" t="s">
        <v>56115</v>
      </c>
    </row>
    <row r="13986" spans="1:1">
      <c r="A13986" s="4" t="s">
        <v>56119</v>
      </c>
    </row>
    <row r="13987" spans="1:1">
      <c r="A13987" s="4" t="s">
        <v>56123</v>
      </c>
    </row>
    <row r="13988" spans="1:1">
      <c r="A13988" s="4" t="s">
        <v>56127</v>
      </c>
    </row>
    <row r="13989" spans="1:1">
      <c r="A13989" s="4" t="s">
        <v>56131</v>
      </c>
    </row>
    <row r="13990" spans="1:1">
      <c r="A13990" s="4" t="s">
        <v>56135</v>
      </c>
    </row>
    <row r="13991" spans="1:1">
      <c r="A13991" s="4" t="s">
        <v>56139</v>
      </c>
    </row>
    <row r="13992" spans="1:1">
      <c r="A13992" s="4" t="s">
        <v>56143</v>
      </c>
    </row>
    <row r="13993" spans="1:1">
      <c r="A13993" s="4" t="s">
        <v>56147</v>
      </c>
    </row>
    <row r="13994" spans="1:1">
      <c r="A13994" s="4" t="s">
        <v>56151</v>
      </c>
    </row>
    <row r="13995" spans="1:1">
      <c r="A13995" s="4" t="s">
        <v>56155</v>
      </c>
    </row>
    <row r="13996" spans="1:1">
      <c r="A13996" s="4" t="s">
        <v>56159</v>
      </c>
    </row>
    <row r="13997" spans="1:1">
      <c r="A13997" s="4" t="s">
        <v>56163</v>
      </c>
    </row>
    <row r="13998" spans="1:1">
      <c r="A13998" s="4" t="s">
        <v>56167</v>
      </c>
    </row>
    <row r="13999" spans="1:1">
      <c r="A13999" s="4" t="s">
        <v>56171</v>
      </c>
    </row>
    <row r="14000" spans="1:1">
      <c r="A14000" s="4" t="s">
        <v>56175</v>
      </c>
    </row>
    <row r="14001" spans="1:1">
      <c r="A14001" s="4" t="s">
        <v>56179</v>
      </c>
    </row>
    <row r="14002" spans="1:1">
      <c r="A14002" s="4" t="s">
        <v>56183</v>
      </c>
    </row>
    <row r="14003" spans="1:1">
      <c r="A14003" s="4" t="s">
        <v>56187</v>
      </c>
    </row>
    <row r="14004" spans="1:1">
      <c r="A14004" s="4" t="s">
        <v>56191</v>
      </c>
    </row>
    <row r="14005" spans="1:1">
      <c r="A14005" s="4" t="s">
        <v>56195</v>
      </c>
    </row>
    <row r="14006" spans="1:1">
      <c r="A14006" s="4" t="s">
        <v>56199</v>
      </c>
    </row>
    <row r="14007" spans="1:1">
      <c r="A14007" s="4" t="s">
        <v>56203</v>
      </c>
    </row>
    <row r="14008" spans="1:1">
      <c r="A14008" s="4" t="s">
        <v>56207</v>
      </c>
    </row>
    <row r="14009" spans="1:1">
      <c r="A14009" s="4" t="s">
        <v>56211</v>
      </c>
    </row>
    <row r="14010" spans="1:1">
      <c r="A14010" s="4" t="s">
        <v>56215</v>
      </c>
    </row>
    <row r="14011" spans="1:1">
      <c r="A14011" s="4" t="s">
        <v>56219</v>
      </c>
    </row>
    <row r="14012" spans="1:1">
      <c r="A14012" s="4" t="s">
        <v>56223</v>
      </c>
    </row>
    <row r="14013" spans="1:1">
      <c r="A14013" s="4" t="s">
        <v>56227</v>
      </c>
    </row>
    <row r="14014" spans="1:1">
      <c r="A14014" s="4" t="s">
        <v>56231</v>
      </c>
    </row>
    <row r="14015" spans="1:1">
      <c r="A14015" s="4" t="s">
        <v>56235</v>
      </c>
    </row>
    <row r="14016" spans="1:1">
      <c r="A14016" s="4" t="s">
        <v>56239</v>
      </c>
    </row>
    <row r="14017" spans="1:1">
      <c r="A14017" s="4" t="s">
        <v>56243</v>
      </c>
    </row>
    <row r="14018" spans="1:1">
      <c r="A14018" s="4" t="s">
        <v>56247</v>
      </c>
    </row>
    <row r="14019" spans="1:1">
      <c r="A14019" s="4" t="s">
        <v>56251</v>
      </c>
    </row>
    <row r="14020" spans="1:1">
      <c r="A14020" s="4" t="s">
        <v>56255</v>
      </c>
    </row>
    <row r="14021" spans="1:1">
      <c r="A14021" s="4" t="s">
        <v>56259</v>
      </c>
    </row>
    <row r="14022" spans="1:1">
      <c r="A14022" s="4" t="s">
        <v>56263</v>
      </c>
    </row>
    <row r="14023" spans="1:1">
      <c r="A14023" s="4" t="s">
        <v>56267</v>
      </c>
    </row>
    <row r="14024" spans="1:1">
      <c r="A14024" s="4" t="s">
        <v>56271</v>
      </c>
    </row>
    <row r="14025" spans="1:1">
      <c r="A14025" s="4" t="s">
        <v>56275</v>
      </c>
    </row>
    <row r="14026" spans="1:1">
      <c r="A14026" s="4" t="s">
        <v>56279</v>
      </c>
    </row>
    <row r="14027" spans="1:1">
      <c r="A14027" s="4" t="s">
        <v>56283</v>
      </c>
    </row>
    <row r="14028" spans="1:1">
      <c r="A14028" s="4" t="s">
        <v>56287</v>
      </c>
    </row>
    <row r="14029" spans="1:1">
      <c r="A14029" s="4" t="s">
        <v>56291</v>
      </c>
    </row>
    <row r="14030" spans="1:1">
      <c r="A14030" s="4" t="s">
        <v>56295</v>
      </c>
    </row>
    <row r="14031" spans="1:1">
      <c r="A14031" s="4" t="s">
        <v>56299</v>
      </c>
    </row>
    <row r="14032" spans="1:1">
      <c r="A14032" s="4" t="s">
        <v>56303</v>
      </c>
    </row>
    <row r="14033" spans="1:1">
      <c r="A14033" s="4" t="s">
        <v>56307</v>
      </c>
    </row>
    <row r="14034" spans="1:1">
      <c r="A14034" s="4" t="s">
        <v>56311</v>
      </c>
    </row>
    <row r="14035" spans="1:1">
      <c r="A14035" s="4" t="s">
        <v>56315</v>
      </c>
    </row>
    <row r="14036" spans="1:1">
      <c r="A14036" s="4" t="s">
        <v>56319</v>
      </c>
    </row>
    <row r="14037" spans="1:1">
      <c r="A14037" s="4" t="s">
        <v>56323</v>
      </c>
    </row>
    <row r="14038" spans="1:1">
      <c r="A14038" s="4" t="s">
        <v>56327</v>
      </c>
    </row>
    <row r="14039" spans="1:1">
      <c r="A14039" s="4" t="s">
        <v>56331</v>
      </c>
    </row>
    <row r="14040" spans="1:1">
      <c r="A14040" s="4" t="s">
        <v>56335</v>
      </c>
    </row>
    <row r="14041" spans="1:1">
      <c r="A14041" s="4" t="s">
        <v>56339</v>
      </c>
    </row>
    <row r="14042" spans="1:1">
      <c r="A14042" s="4" t="s">
        <v>56343</v>
      </c>
    </row>
    <row r="14043" spans="1:1">
      <c r="A14043" s="4" t="s">
        <v>56347</v>
      </c>
    </row>
    <row r="14044" spans="1:1">
      <c r="A14044" s="4" t="s">
        <v>56351</v>
      </c>
    </row>
    <row r="14045" spans="1:1">
      <c r="A14045" s="4" t="s">
        <v>56355</v>
      </c>
    </row>
    <row r="14046" spans="1:1">
      <c r="A14046" s="4" t="s">
        <v>56359</v>
      </c>
    </row>
    <row r="14047" spans="1:1">
      <c r="A14047" s="4" t="s">
        <v>56363</v>
      </c>
    </row>
    <row r="14048" spans="1:1">
      <c r="A14048" s="4" t="s">
        <v>56367</v>
      </c>
    </row>
    <row r="14049" spans="1:1">
      <c r="A14049" s="4" t="s">
        <v>56371</v>
      </c>
    </row>
    <row r="14050" spans="1:1">
      <c r="A14050" s="4" t="s">
        <v>56375</v>
      </c>
    </row>
    <row r="14051" spans="1:1">
      <c r="A14051" s="4" t="s">
        <v>56379</v>
      </c>
    </row>
    <row r="14052" spans="1:1">
      <c r="A14052" s="4" t="s">
        <v>56383</v>
      </c>
    </row>
    <row r="14053" spans="1:1">
      <c r="A14053" s="4" t="s">
        <v>56387</v>
      </c>
    </row>
    <row r="14054" spans="1:1">
      <c r="A14054" s="4" t="s">
        <v>56391</v>
      </c>
    </row>
    <row r="14055" spans="1:1">
      <c r="A14055" s="4" t="s">
        <v>56395</v>
      </c>
    </row>
    <row r="14056" spans="1:1">
      <c r="A14056" s="4" t="s">
        <v>56399</v>
      </c>
    </row>
    <row r="14057" spans="1:1">
      <c r="A14057" s="4" t="s">
        <v>56403</v>
      </c>
    </row>
    <row r="14058" spans="1:1">
      <c r="A14058" s="4" t="s">
        <v>56407</v>
      </c>
    </row>
    <row r="14059" spans="1:1">
      <c r="A14059" s="4" t="s">
        <v>56411</v>
      </c>
    </row>
    <row r="14060" spans="1:1">
      <c r="A14060" s="4" t="s">
        <v>56415</v>
      </c>
    </row>
    <row r="14061" spans="1:1">
      <c r="A14061" s="4" t="s">
        <v>56419</v>
      </c>
    </row>
    <row r="14062" spans="1:1">
      <c r="A14062" s="4" t="s">
        <v>56423</v>
      </c>
    </row>
    <row r="14063" spans="1:1">
      <c r="A14063" s="4" t="s">
        <v>56427</v>
      </c>
    </row>
    <row r="14064" spans="1:1">
      <c r="A14064" s="4" t="s">
        <v>56431</v>
      </c>
    </row>
    <row r="14065" spans="1:1">
      <c r="A14065" s="4" t="s">
        <v>56435</v>
      </c>
    </row>
    <row r="14066" spans="1:1">
      <c r="A14066" s="4" t="s">
        <v>56439</v>
      </c>
    </row>
    <row r="14067" spans="1:1">
      <c r="A14067" s="4" t="s">
        <v>56443</v>
      </c>
    </row>
    <row r="14068" spans="1:1">
      <c r="A14068" s="4" t="s">
        <v>56447</v>
      </c>
    </row>
    <row r="14069" spans="1:1">
      <c r="A14069" s="4" t="s">
        <v>56451</v>
      </c>
    </row>
    <row r="14070" spans="1:1">
      <c r="A14070" s="4" t="s">
        <v>56455</v>
      </c>
    </row>
    <row r="14071" spans="1:1">
      <c r="A14071" s="4" t="s">
        <v>56459</v>
      </c>
    </row>
    <row r="14072" spans="1:1">
      <c r="A14072" s="4" t="s">
        <v>56463</v>
      </c>
    </row>
    <row r="14073" spans="1:1">
      <c r="A14073" s="4" t="s">
        <v>56467</v>
      </c>
    </row>
    <row r="14074" spans="1:1">
      <c r="A14074" s="4" t="s">
        <v>56471</v>
      </c>
    </row>
    <row r="14075" spans="1:1">
      <c r="A14075" s="4" t="s">
        <v>56475</v>
      </c>
    </row>
    <row r="14076" spans="1:1">
      <c r="A14076" s="4" t="s">
        <v>56479</v>
      </c>
    </row>
    <row r="14077" spans="1:1">
      <c r="A14077" s="4" t="s">
        <v>56483</v>
      </c>
    </row>
    <row r="14078" spans="1:1">
      <c r="A14078" s="4" t="s">
        <v>56487</v>
      </c>
    </row>
    <row r="14079" spans="1:1">
      <c r="A14079" s="4" t="s">
        <v>56491</v>
      </c>
    </row>
    <row r="14080" spans="1:1">
      <c r="A14080" s="4" t="s">
        <v>56495</v>
      </c>
    </row>
    <row r="14081" spans="1:1">
      <c r="A14081" s="4" t="s">
        <v>56499</v>
      </c>
    </row>
    <row r="14082" spans="1:1">
      <c r="A14082" s="4" t="s">
        <v>56503</v>
      </c>
    </row>
    <row r="14083" spans="1:1">
      <c r="A14083" s="4" t="s">
        <v>56507</v>
      </c>
    </row>
    <row r="14084" spans="1:1">
      <c r="A14084" s="4" t="s">
        <v>56511</v>
      </c>
    </row>
    <row r="14085" spans="1:1">
      <c r="A14085" s="4" t="s">
        <v>56515</v>
      </c>
    </row>
    <row r="14086" spans="1:1">
      <c r="A14086" s="4" t="s">
        <v>56519</v>
      </c>
    </row>
    <row r="14087" spans="1:1">
      <c r="A14087" s="4" t="s">
        <v>56523</v>
      </c>
    </row>
    <row r="14088" spans="1:1">
      <c r="A14088" s="4" t="s">
        <v>56527</v>
      </c>
    </row>
    <row r="14089" spans="1:1">
      <c r="A14089" s="4" t="s">
        <v>56531</v>
      </c>
    </row>
    <row r="14090" spans="1:1">
      <c r="A14090" s="4" t="s">
        <v>56535</v>
      </c>
    </row>
    <row r="14091" spans="1:1">
      <c r="A14091" s="4" t="s">
        <v>56539</v>
      </c>
    </row>
    <row r="14092" spans="1:1">
      <c r="A14092" s="4" t="s">
        <v>56543</v>
      </c>
    </row>
    <row r="14093" spans="1:1">
      <c r="A14093" s="4" t="s">
        <v>56547</v>
      </c>
    </row>
    <row r="14094" spans="1:1">
      <c r="A14094" s="4" t="s">
        <v>56551</v>
      </c>
    </row>
    <row r="14095" spans="1:1">
      <c r="A14095" s="4" t="s">
        <v>56555</v>
      </c>
    </row>
    <row r="14096" spans="1:1">
      <c r="A14096" s="4" t="s">
        <v>56559</v>
      </c>
    </row>
    <row r="14097" spans="1:1">
      <c r="A14097" s="4" t="s">
        <v>56563</v>
      </c>
    </row>
    <row r="14098" spans="1:1">
      <c r="A14098" s="4" t="s">
        <v>56567</v>
      </c>
    </row>
    <row r="14099" spans="1:1">
      <c r="A14099" s="4" t="s">
        <v>56571</v>
      </c>
    </row>
    <row r="14100" spans="1:1">
      <c r="A14100" s="4" t="s">
        <v>56575</v>
      </c>
    </row>
    <row r="14101" spans="1:1">
      <c r="A14101" s="4" t="s">
        <v>56579</v>
      </c>
    </row>
    <row r="14102" spans="1:1">
      <c r="A14102" s="4" t="s">
        <v>56583</v>
      </c>
    </row>
    <row r="14103" spans="1:1">
      <c r="A14103" s="4" t="s">
        <v>56587</v>
      </c>
    </row>
    <row r="14104" spans="1:1">
      <c r="A14104" s="4" t="s">
        <v>56591</v>
      </c>
    </row>
    <row r="14105" spans="1:1">
      <c r="A14105" s="4" t="s">
        <v>56595</v>
      </c>
    </row>
    <row r="14106" spans="1:1">
      <c r="A14106" s="4" t="s">
        <v>56599</v>
      </c>
    </row>
    <row r="14107" spans="1:1">
      <c r="A14107" s="4" t="s">
        <v>56603</v>
      </c>
    </row>
    <row r="14108" spans="1:1">
      <c r="A14108" s="4" t="s">
        <v>56607</v>
      </c>
    </row>
    <row r="14109" spans="1:1">
      <c r="A14109" s="4" t="s">
        <v>56611</v>
      </c>
    </row>
    <row r="14110" spans="1:1">
      <c r="A14110" s="4" t="s">
        <v>56615</v>
      </c>
    </row>
    <row r="14111" spans="1:1">
      <c r="A14111" s="4" t="s">
        <v>56619</v>
      </c>
    </row>
    <row r="14112" spans="1:1">
      <c r="A14112" s="4" t="s">
        <v>56623</v>
      </c>
    </row>
    <row r="14113" spans="1:1">
      <c r="A14113" s="4" t="s">
        <v>56627</v>
      </c>
    </row>
    <row r="14114" spans="1:1">
      <c r="A14114" s="4" t="s">
        <v>56631</v>
      </c>
    </row>
    <row r="14115" spans="1:1">
      <c r="A14115" s="4" t="s">
        <v>56635</v>
      </c>
    </row>
    <row r="14116" spans="1:1">
      <c r="A14116" s="4" t="s">
        <v>56639</v>
      </c>
    </row>
    <row r="14117" spans="1:1">
      <c r="A14117" s="4" t="s">
        <v>56643</v>
      </c>
    </row>
    <row r="14118" spans="1:1">
      <c r="A14118" s="4" t="s">
        <v>56647</v>
      </c>
    </row>
    <row r="14119" spans="1:1">
      <c r="A14119" s="4" t="s">
        <v>56651</v>
      </c>
    </row>
    <row r="14120" spans="1:1">
      <c r="A14120" s="4" t="s">
        <v>56655</v>
      </c>
    </row>
    <row r="14121" spans="1:1">
      <c r="A14121" s="4" t="s">
        <v>56659</v>
      </c>
    </row>
    <row r="14122" spans="1:1">
      <c r="A14122" s="4" t="s">
        <v>56663</v>
      </c>
    </row>
    <row r="14123" spans="1:1">
      <c r="A14123" s="4" t="s">
        <v>56667</v>
      </c>
    </row>
    <row r="14124" spans="1:1">
      <c r="A14124" s="4" t="s">
        <v>56671</v>
      </c>
    </row>
    <row r="14125" spans="1:1">
      <c r="A14125" s="4" t="s">
        <v>56675</v>
      </c>
    </row>
    <row r="14126" spans="1:1">
      <c r="A14126" s="4" t="s">
        <v>56679</v>
      </c>
    </row>
    <row r="14127" spans="1:1">
      <c r="A14127" s="4" t="s">
        <v>56683</v>
      </c>
    </row>
    <row r="14128" spans="1:1">
      <c r="A14128" s="4" t="s">
        <v>56687</v>
      </c>
    </row>
    <row r="14129" spans="1:1">
      <c r="A14129" s="4" t="s">
        <v>56691</v>
      </c>
    </row>
    <row r="14130" spans="1:1">
      <c r="A14130" s="4" t="s">
        <v>56695</v>
      </c>
    </row>
    <row r="14131" spans="1:1">
      <c r="A14131" s="4" t="s">
        <v>56699</v>
      </c>
    </row>
    <row r="14132" spans="1:1">
      <c r="A14132" s="4" t="s">
        <v>56703</v>
      </c>
    </row>
    <row r="14133" spans="1:1">
      <c r="A14133" s="4" t="s">
        <v>56707</v>
      </c>
    </row>
    <row r="14134" spans="1:1">
      <c r="A14134" s="4" t="s">
        <v>56711</v>
      </c>
    </row>
    <row r="14135" spans="1:1">
      <c r="A14135" s="4" t="s">
        <v>56715</v>
      </c>
    </row>
    <row r="14136" spans="1:1">
      <c r="A14136" s="4" t="s">
        <v>56719</v>
      </c>
    </row>
    <row r="14137" spans="1:1">
      <c r="A14137" s="4" t="s">
        <v>56723</v>
      </c>
    </row>
    <row r="14138" spans="1:1">
      <c r="A14138" s="4" t="s">
        <v>56727</v>
      </c>
    </row>
    <row r="14139" spans="1:1">
      <c r="A14139" s="4" t="s">
        <v>56731</v>
      </c>
    </row>
    <row r="14140" spans="1:1">
      <c r="A14140" s="4" t="s">
        <v>56735</v>
      </c>
    </row>
    <row r="14141" spans="1:1">
      <c r="A14141" s="4" t="s">
        <v>56739</v>
      </c>
    </row>
    <row r="14142" spans="1:1">
      <c r="A14142" s="4" t="s">
        <v>56743</v>
      </c>
    </row>
    <row r="14143" spans="1:1">
      <c r="A14143" s="4" t="s">
        <v>56747</v>
      </c>
    </row>
    <row r="14144" spans="1:1">
      <c r="A14144" s="4" t="s">
        <v>56751</v>
      </c>
    </row>
    <row r="14145" spans="1:1">
      <c r="A14145" s="4" t="s">
        <v>56755</v>
      </c>
    </row>
    <row r="14146" spans="1:1">
      <c r="A14146" s="4" t="s">
        <v>56759</v>
      </c>
    </row>
    <row r="14147" spans="1:1">
      <c r="A14147" s="4" t="s">
        <v>56763</v>
      </c>
    </row>
    <row r="14148" spans="1:1">
      <c r="A14148" s="4" t="s">
        <v>56767</v>
      </c>
    </row>
    <row r="14149" spans="1:1">
      <c r="A14149" s="4" t="s">
        <v>56771</v>
      </c>
    </row>
    <row r="14150" spans="1:1">
      <c r="A14150" s="4" t="s">
        <v>56775</v>
      </c>
    </row>
    <row r="14151" spans="1:1">
      <c r="A14151" s="4" t="s">
        <v>56779</v>
      </c>
    </row>
    <row r="14152" spans="1:1">
      <c r="A14152" s="4" t="s">
        <v>56783</v>
      </c>
    </row>
    <row r="14153" spans="1:1">
      <c r="A14153" s="4" t="s">
        <v>56787</v>
      </c>
    </row>
    <row r="14154" spans="1:1">
      <c r="A14154" s="4" t="s">
        <v>56791</v>
      </c>
    </row>
    <row r="14155" spans="1:1">
      <c r="A14155" s="4" t="s">
        <v>56795</v>
      </c>
    </row>
    <row r="14156" spans="1:1">
      <c r="A14156" s="4" t="s">
        <v>56799</v>
      </c>
    </row>
    <row r="14157" spans="1:1">
      <c r="A14157" s="4" t="s">
        <v>56803</v>
      </c>
    </row>
    <row r="14158" spans="1:1">
      <c r="A14158" s="4" t="s">
        <v>56807</v>
      </c>
    </row>
    <row r="14159" spans="1:1">
      <c r="A14159" s="4" t="s">
        <v>56811</v>
      </c>
    </row>
    <row r="14160" spans="1:1">
      <c r="A14160" s="4" t="s">
        <v>56815</v>
      </c>
    </row>
    <row r="14161" spans="1:1">
      <c r="A14161" s="4" t="s">
        <v>56819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5"/>
  <sheetViews>
    <sheetView tabSelected="1" workbookViewId="0">
      <selection activeCell="A2" sqref="A2:A165"/>
    </sheetView>
  </sheetViews>
  <sheetFormatPr defaultColWidth="9.02654867256637" defaultRowHeight="13.85"/>
  <sheetData>
    <row r="1" ht="15.75" spans="1:1">
      <c r="A1" s="3" t="s">
        <v>56824</v>
      </c>
    </row>
    <row r="2" ht="15.75" spans="1:1">
      <c r="A2" s="3" t="s">
        <v>287</v>
      </c>
    </row>
    <row r="3" ht="15.75" spans="1:1">
      <c r="A3" s="3" t="s">
        <v>288</v>
      </c>
    </row>
    <row r="4" ht="15.75" spans="1:1">
      <c r="A4" s="3" t="s">
        <v>289</v>
      </c>
    </row>
    <row r="5" ht="15.75" spans="1:1">
      <c r="A5" s="3" t="s">
        <v>290</v>
      </c>
    </row>
    <row r="6" ht="15.75" spans="1:1">
      <c r="A6" s="3" t="s">
        <v>291</v>
      </c>
    </row>
    <row r="7" ht="15.75" spans="1:1">
      <c r="A7" s="3" t="s">
        <v>292</v>
      </c>
    </row>
    <row r="8" ht="15.75" spans="1:1">
      <c r="A8" s="3" t="s">
        <v>293</v>
      </c>
    </row>
    <row r="9" ht="15.75" spans="1:1">
      <c r="A9" s="3" t="s">
        <v>294</v>
      </c>
    </row>
    <row r="10" ht="15.75" spans="1:1">
      <c r="A10" s="3" t="s">
        <v>295</v>
      </c>
    </row>
    <row r="11" ht="15.75" spans="1:1">
      <c r="A11" s="3" t="s">
        <v>296</v>
      </c>
    </row>
    <row r="12" ht="15.75" spans="1:1">
      <c r="A12" s="3" t="s">
        <v>297</v>
      </c>
    </row>
    <row r="13" ht="15.75" spans="1:1">
      <c r="A13" s="3" t="s">
        <v>298</v>
      </c>
    </row>
    <row r="14" ht="15.75" spans="1:1">
      <c r="A14" s="3" t="s">
        <v>299</v>
      </c>
    </row>
    <row r="15" ht="15.75" spans="1:1">
      <c r="A15" s="3" t="s">
        <v>300</v>
      </c>
    </row>
    <row r="16" ht="15.75" spans="1:1">
      <c r="A16" s="3" t="s">
        <v>301</v>
      </c>
    </row>
    <row r="17" ht="15.75" spans="1:1">
      <c r="A17" s="3" t="s">
        <v>302</v>
      </c>
    </row>
    <row r="18" ht="15.75" spans="1:1">
      <c r="A18" s="3" t="s">
        <v>303</v>
      </c>
    </row>
    <row r="19" ht="15.75" spans="1:1">
      <c r="A19" s="3" t="s">
        <v>304</v>
      </c>
    </row>
    <row r="20" ht="15.75" spans="1:1">
      <c r="A20" s="3" t="s">
        <v>305</v>
      </c>
    </row>
    <row r="21" ht="15.75" spans="1:1">
      <c r="A21" s="3" t="s">
        <v>306</v>
      </c>
    </row>
    <row r="22" ht="15.75" spans="1:1">
      <c r="A22" s="3" t="s">
        <v>307</v>
      </c>
    </row>
    <row r="23" ht="15.75" spans="1:1">
      <c r="A23" s="3" t="s">
        <v>308</v>
      </c>
    </row>
    <row r="24" ht="15.75" spans="1:1">
      <c r="A24" s="3" t="s">
        <v>309</v>
      </c>
    </row>
    <row r="25" ht="15.75" spans="1:1">
      <c r="A25" s="3" t="s">
        <v>310</v>
      </c>
    </row>
    <row r="26" ht="15.75" spans="1:1">
      <c r="A26" s="3" t="s">
        <v>311</v>
      </c>
    </row>
    <row r="27" ht="15.75" spans="1:1">
      <c r="A27" s="3" t="s">
        <v>312</v>
      </c>
    </row>
    <row r="28" ht="15.75" spans="1:1">
      <c r="A28" s="3" t="s">
        <v>313</v>
      </c>
    </row>
    <row r="29" ht="15.75" spans="1:1">
      <c r="A29" s="3" t="s">
        <v>314</v>
      </c>
    </row>
    <row r="30" ht="15.75" spans="1:1">
      <c r="A30" s="3" t="s">
        <v>315</v>
      </c>
    </row>
    <row r="31" ht="15.75" spans="1:1">
      <c r="A31" s="3" t="s">
        <v>316</v>
      </c>
    </row>
    <row r="32" ht="15.75" spans="1:1">
      <c r="A32" s="3" t="s">
        <v>317</v>
      </c>
    </row>
    <row r="33" ht="15.75" spans="1:1">
      <c r="A33" s="3" t="s">
        <v>318</v>
      </c>
    </row>
    <row r="34" ht="15.75" spans="1:1">
      <c r="A34" s="3" t="s">
        <v>319</v>
      </c>
    </row>
    <row r="35" ht="15.75" spans="1:1">
      <c r="A35" s="3" t="s">
        <v>320</v>
      </c>
    </row>
    <row r="36" ht="15.75" spans="1:1">
      <c r="A36" s="3" t="s">
        <v>321</v>
      </c>
    </row>
    <row r="37" ht="15.75" spans="1:1">
      <c r="A37" s="3" t="s">
        <v>322</v>
      </c>
    </row>
    <row r="38" ht="15.75" spans="1:1">
      <c r="A38" s="3" t="s">
        <v>323</v>
      </c>
    </row>
    <row r="39" ht="15.75" spans="1:1">
      <c r="A39" s="3" t="s">
        <v>324</v>
      </c>
    </row>
    <row r="40" ht="15.75" spans="1:1">
      <c r="A40" s="3" t="s">
        <v>325</v>
      </c>
    </row>
    <row r="41" ht="15.75" spans="1:1">
      <c r="A41" s="3" t="s">
        <v>326</v>
      </c>
    </row>
    <row r="42" ht="15.75" spans="1:1">
      <c r="A42" s="3" t="s">
        <v>327</v>
      </c>
    </row>
    <row r="43" ht="15.75" spans="1:1">
      <c r="A43" s="3" t="s">
        <v>328</v>
      </c>
    </row>
    <row r="44" ht="15.75" spans="1:1">
      <c r="A44" s="3" t="s">
        <v>329</v>
      </c>
    </row>
    <row r="45" ht="15.75" spans="1:1">
      <c r="A45" s="3" t="s">
        <v>330</v>
      </c>
    </row>
    <row r="46" ht="15.75" spans="1:1">
      <c r="A46" s="3" t="s">
        <v>331</v>
      </c>
    </row>
    <row r="47" ht="15.75" spans="1:1">
      <c r="A47" s="3" t="s">
        <v>332</v>
      </c>
    </row>
    <row r="48" ht="15.75" spans="1:1">
      <c r="A48" s="3" t="s">
        <v>333</v>
      </c>
    </row>
    <row r="49" ht="15.75" spans="1:1">
      <c r="A49" s="3" t="s">
        <v>334</v>
      </c>
    </row>
    <row r="50" ht="15.75" spans="1:1">
      <c r="A50" s="3" t="s">
        <v>335</v>
      </c>
    </row>
    <row r="51" ht="15.75" spans="1:1">
      <c r="A51" s="3" t="s">
        <v>336</v>
      </c>
    </row>
    <row r="52" ht="15.75" spans="1:1">
      <c r="A52" s="3" t="s">
        <v>337</v>
      </c>
    </row>
    <row r="53" ht="15.75" spans="1:1">
      <c r="A53" s="3" t="s">
        <v>338</v>
      </c>
    </row>
    <row r="54" ht="15.75" spans="1:1">
      <c r="A54" s="3" t="s">
        <v>339</v>
      </c>
    </row>
    <row r="55" ht="15.75" spans="1:1">
      <c r="A55" s="3" t="s">
        <v>340</v>
      </c>
    </row>
    <row r="56" ht="15.75" spans="1:1">
      <c r="A56" s="3" t="s">
        <v>341</v>
      </c>
    </row>
    <row r="57" ht="15.75" spans="1:1">
      <c r="A57" s="3" t="s">
        <v>342</v>
      </c>
    </row>
    <row r="58" ht="15.75" spans="1:1">
      <c r="A58" s="3" t="s">
        <v>343</v>
      </c>
    </row>
    <row r="59" ht="15.75" spans="1:1">
      <c r="A59" s="3" t="s">
        <v>344</v>
      </c>
    </row>
    <row r="60" ht="15.75" spans="1:1">
      <c r="A60" s="3" t="s">
        <v>345</v>
      </c>
    </row>
    <row r="61" ht="15.75" spans="1:1">
      <c r="A61" s="3" t="s">
        <v>346</v>
      </c>
    </row>
    <row r="62" ht="15.75" spans="1:1">
      <c r="A62" s="3" t="s">
        <v>347</v>
      </c>
    </row>
    <row r="63" ht="15.75" spans="1:1">
      <c r="A63" s="3" t="s">
        <v>348</v>
      </c>
    </row>
    <row r="64" ht="15.75" spans="1:1">
      <c r="A64" s="3" t="s">
        <v>349</v>
      </c>
    </row>
    <row r="65" ht="15.75" spans="1:1">
      <c r="A65" s="3" t="s">
        <v>350</v>
      </c>
    </row>
    <row r="66" ht="15.75" spans="1:1">
      <c r="A66" s="3" t="s">
        <v>351</v>
      </c>
    </row>
    <row r="67" ht="15.75" spans="1:1">
      <c r="A67" s="3" t="s">
        <v>352</v>
      </c>
    </row>
    <row r="68" ht="15.75" spans="1:1">
      <c r="A68" s="3" t="s">
        <v>353</v>
      </c>
    </row>
    <row r="69" ht="15.75" spans="1:1">
      <c r="A69" s="3" t="s">
        <v>354</v>
      </c>
    </row>
    <row r="70" ht="15.75" spans="1:1">
      <c r="A70" s="3" t="s">
        <v>355</v>
      </c>
    </row>
    <row r="71" ht="15.75" spans="1:1">
      <c r="A71" s="3" t="s">
        <v>356</v>
      </c>
    </row>
    <row r="72" ht="15.75" spans="1:1">
      <c r="A72" s="3" t="s">
        <v>357</v>
      </c>
    </row>
    <row r="73" ht="15.75" spans="1:1">
      <c r="A73" s="3" t="s">
        <v>358</v>
      </c>
    </row>
    <row r="74" ht="15.75" spans="1:1">
      <c r="A74" s="3" t="s">
        <v>359</v>
      </c>
    </row>
    <row r="75" ht="15.75" spans="1:1">
      <c r="A75" s="3" t="s">
        <v>360</v>
      </c>
    </row>
    <row r="76" ht="15.75" spans="1:1">
      <c r="A76" s="3" t="s">
        <v>361</v>
      </c>
    </row>
    <row r="77" ht="15.75" spans="1:1">
      <c r="A77" s="3" t="s">
        <v>362</v>
      </c>
    </row>
    <row r="78" ht="15.75" spans="1:1">
      <c r="A78" s="3" t="s">
        <v>363</v>
      </c>
    </row>
    <row r="79" ht="15.75" spans="1:1">
      <c r="A79" s="3" t="s">
        <v>364</v>
      </c>
    </row>
    <row r="80" ht="15.75" spans="1:1">
      <c r="A80" s="3" t="s">
        <v>365</v>
      </c>
    </row>
    <row r="81" ht="15.75" spans="1:1">
      <c r="A81" s="3" t="s">
        <v>366</v>
      </c>
    </row>
    <row r="82" ht="15.75" spans="1:1">
      <c r="A82" s="3" t="s">
        <v>367</v>
      </c>
    </row>
    <row r="83" ht="15.75" spans="1:1">
      <c r="A83" s="3" t="s">
        <v>368</v>
      </c>
    </row>
    <row r="84" ht="15.75" spans="1:1">
      <c r="A84" s="3" t="s">
        <v>369</v>
      </c>
    </row>
    <row r="85" ht="15.75" spans="1:1">
      <c r="A85" s="3" t="s">
        <v>370</v>
      </c>
    </row>
    <row r="86" ht="15.75" spans="1:1">
      <c r="A86" s="3" t="s">
        <v>371</v>
      </c>
    </row>
    <row r="87" ht="15.75" spans="1:1">
      <c r="A87" s="3" t="s">
        <v>372</v>
      </c>
    </row>
    <row r="88" ht="15.75" spans="1:1">
      <c r="A88" s="3" t="s">
        <v>373</v>
      </c>
    </row>
    <row r="89" ht="15.75" spans="1:1">
      <c r="A89" s="3" t="s">
        <v>374</v>
      </c>
    </row>
    <row r="90" ht="15.75" spans="1:1">
      <c r="A90" s="3" t="s">
        <v>375</v>
      </c>
    </row>
    <row r="91" ht="15.75" spans="1:1">
      <c r="A91" s="3" t="s">
        <v>376</v>
      </c>
    </row>
    <row r="92" ht="15.75" spans="1:1">
      <c r="A92" s="3" t="s">
        <v>377</v>
      </c>
    </row>
    <row r="93" ht="15.75" spans="1:1">
      <c r="A93" s="3" t="s">
        <v>378</v>
      </c>
    </row>
    <row r="94" ht="15.75" spans="1:1">
      <c r="A94" s="3" t="s">
        <v>379</v>
      </c>
    </row>
    <row r="95" ht="15.75" spans="1:1">
      <c r="A95" s="3" t="s">
        <v>380</v>
      </c>
    </row>
    <row r="96" ht="15.75" spans="1:1">
      <c r="A96" s="3" t="s">
        <v>381</v>
      </c>
    </row>
    <row r="97" ht="15.75" spans="1:1">
      <c r="A97" s="3" t="s">
        <v>382</v>
      </c>
    </row>
    <row r="98" ht="15.75" spans="1:1">
      <c r="A98" s="3" t="s">
        <v>383</v>
      </c>
    </row>
    <row r="99" ht="15.75" spans="1:1">
      <c r="A99" s="3" t="s">
        <v>384</v>
      </c>
    </row>
    <row r="100" ht="15.75" spans="1:1">
      <c r="A100" s="3" t="s">
        <v>385</v>
      </c>
    </row>
    <row r="101" ht="15.75" spans="1:1">
      <c r="A101" s="3" t="s">
        <v>386</v>
      </c>
    </row>
    <row r="102" ht="15.75" spans="1:1">
      <c r="A102" s="3" t="s">
        <v>387</v>
      </c>
    </row>
    <row r="103" ht="15.75" spans="1:1">
      <c r="A103" s="3" t="s">
        <v>388</v>
      </c>
    </row>
    <row r="104" ht="15.75" spans="1:1">
      <c r="A104" s="3" t="s">
        <v>389</v>
      </c>
    </row>
    <row r="105" ht="15.75" spans="1:1">
      <c r="A105" s="3" t="s">
        <v>390</v>
      </c>
    </row>
    <row r="106" ht="15.75" spans="1:1">
      <c r="A106" s="3" t="s">
        <v>391</v>
      </c>
    </row>
    <row r="107" ht="15.75" spans="1:1">
      <c r="A107" s="3" t="s">
        <v>392</v>
      </c>
    </row>
    <row r="108" ht="15.75" spans="1:1">
      <c r="A108" s="3" t="s">
        <v>393</v>
      </c>
    </row>
    <row r="109" ht="15.75" spans="1:1">
      <c r="A109" s="3" t="s">
        <v>394</v>
      </c>
    </row>
    <row r="110" ht="15.75" spans="1:1">
      <c r="A110" s="3" t="s">
        <v>395</v>
      </c>
    </row>
    <row r="111" ht="15.75" spans="1:1">
      <c r="A111" s="3" t="s">
        <v>396</v>
      </c>
    </row>
    <row r="112" ht="15.75" spans="1:1">
      <c r="A112" s="3" t="s">
        <v>397</v>
      </c>
    </row>
    <row r="113" ht="15.75" spans="1:1">
      <c r="A113" s="3" t="s">
        <v>398</v>
      </c>
    </row>
    <row r="114" ht="15.75" spans="1:1">
      <c r="A114" s="3" t="s">
        <v>399</v>
      </c>
    </row>
    <row r="115" ht="15.75" spans="1:1">
      <c r="A115" s="3" t="s">
        <v>400</v>
      </c>
    </row>
    <row r="116" ht="15.75" spans="1:1">
      <c r="A116" s="3" t="s">
        <v>401</v>
      </c>
    </row>
    <row r="117" ht="15.75" spans="1:1">
      <c r="A117" s="3" t="s">
        <v>402</v>
      </c>
    </row>
    <row r="118" ht="15.75" spans="1:1">
      <c r="A118" s="3" t="s">
        <v>403</v>
      </c>
    </row>
    <row r="119" ht="15.75" spans="1:1">
      <c r="A119" s="3" t="s">
        <v>404</v>
      </c>
    </row>
    <row r="120" ht="15.75" spans="1:1">
      <c r="A120" s="3" t="s">
        <v>405</v>
      </c>
    </row>
    <row r="121" ht="15.75" spans="1:1">
      <c r="A121" s="3" t="s">
        <v>406</v>
      </c>
    </row>
    <row r="122" ht="15.75" spans="1:1">
      <c r="A122" s="3" t="s">
        <v>407</v>
      </c>
    </row>
    <row r="123" ht="15.75" spans="1:1">
      <c r="A123" s="3" t="s">
        <v>408</v>
      </c>
    </row>
    <row r="124" ht="15.75" spans="1:1">
      <c r="A124" s="3" t="s">
        <v>409</v>
      </c>
    </row>
    <row r="125" ht="15.75" spans="1:1">
      <c r="A125" s="3" t="s">
        <v>410</v>
      </c>
    </row>
    <row r="126" ht="15.75" spans="1:1">
      <c r="A126" s="3" t="s">
        <v>411</v>
      </c>
    </row>
    <row r="127" ht="15.75" spans="1:1">
      <c r="A127" s="3" t="s">
        <v>412</v>
      </c>
    </row>
    <row r="128" ht="15.75" spans="1:1">
      <c r="A128" s="3" t="s">
        <v>413</v>
      </c>
    </row>
    <row r="129" ht="15.75" spans="1:1">
      <c r="A129" s="3" t="s">
        <v>414</v>
      </c>
    </row>
    <row r="130" ht="15.75" spans="1:1">
      <c r="A130" s="3" t="s">
        <v>415</v>
      </c>
    </row>
    <row r="131" ht="15.75" spans="1:1">
      <c r="A131" s="3" t="s">
        <v>416</v>
      </c>
    </row>
    <row r="132" ht="15.75" spans="1:1">
      <c r="A132" s="3" t="s">
        <v>417</v>
      </c>
    </row>
    <row r="133" ht="15.75" spans="1:1">
      <c r="A133" s="3" t="s">
        <v>418</v>
      </c>
    </row>
    <row r="134" ht="15.75" spans="1:1">
      <c r="A134" s="3" t="s">
        <v>419</v>
      </c>
    </row>
    <row r="135" ht="15.75" spans="1:1">
      <c r="A135" s="3" t="s">
        <v>420</v>
      </c>
    </row>
    <row r="136" ht="15.75" spans="1:1">
      <c r="A136" s="3" t="s">
        <v>421</v>
      </c>
    </row>
    <row r="137" ht="15.75" spans="1:1">
      <c r="A137" s="3" t="s">
        <v>423</v>
      </c>
    </row>
    <row r="138" ht="15.75" spans="1:1">
      <c r="A138" s="3" t="s">
        <v>424</v>
      </c>
    </row>
    <row r="139" ht="15.75" spans="1:1">
      <c r="A139" s="3" t="s">
        <v>425</v>
      </c>
    </row>
    <row r="140" ht="15.75" spans="1:1">
      <c r="A140" s="3" t="s">
        <v>426</v>
      </c>
    </row>
    <row r="141" ht="15.75" spans="1:1">
      <c r="A141" s="3" t="s">
        <v>427</v>
      </c>
    </row>
    <row r="142" ht="15.75" spans="1:1">
      <c r="A142" s="3" t="s">
        <v>428</v>
      </c>
    </row>
    <row r="143" ht="15.75" spans="1:1">
      <c r="A143" s="3" t="s">
        <v>429</v>
      </c>
    </row>
    <row r="144" ht="15.75" spans="1:1">
      <c r="A144" s="3" t="s">
        <v>430</v>
      </c>
    </row>
    <row r="145" ht="15.75" spans="1:1">
      <c r="A145" s="3" t="s">
        <v>431</v>
      </c>
    </row>
    <row r="146" ht="15.75" spans="1:1">
      <c r="A146" s="3" t="s">
        <v>432</v>
      </c>
    </row>
    <row r="147" ht="15.75" spans="1:1">
      <c r="A147" s="3" t="s">
        <v>433</v>
      </c>
    </row>
    <row r="148" ht="15.75" spans="1:1">
      <c r="A148" s="3" t="s">
        <v>435</v>
      </c>
    </row>
    <row r="149" ht="15.75" spans="1:1">
      <c r="A149" s="3" t="s">
        <v>436</v>
      </c>
    </row>
    <row r="150" ht="15.75" spans="1:1">
      <c r="A150" s="3" t="s">
        <v>437</v>
      </c>
    </row>
    <row r="151" ht="15.75" spans="1:1">
      <c r="A151" s="3" t="s">
        <v>439</v>
      </c>
    </row>
    <row r="152" ht="15.75" spans="1:1">
      <c r="A152" s="3" t="s">
        <v>440</v>
      </c>
    </row>
    <row r="153" ht="15.75" spans="1:1">
      <c r="A153" s="3" t="s">
        <v>442</v>
      </c>
    </row>
    <row r="154" ht="15.75" spans="1:1">
      <c r="A154" s="3" t="s">
        <v>443</v>
      </c>
    </row>
    <row r="155" ht="15.75" spans="1:1">
      <c r="A155" s="3" t="s">
        <v>444</v>
      </c>
    </row>
    <row r="156" ht="15.75" spans="1:1">
      <c r="A156" s="3" t="s">
        <v>445</v>
      </c>
    </row>
    <row r="157" ht="15.75" spans="1:1">
      <c r="A157" s="3" t="s">
        <v>446</v>
      </c>
    </row>
    <row r="158" ht="15.75" spans="1:1">
      <c r="A158" s="3" t="s">
        <v>447</v>
      </c>
    </row>
    <row r="159" ht="15.75" spans="1:1">
      <c r="A159" s="3" t="s">
        <v>448</v>
      </c>
    </row>
    <row r="160" ht="15.75" spans="1:1">
      <c r="A160" s="3" t="s">
        <v>449</v>
      </c>
    </row>
    <row r="161" ht="15.75" spans="1:1">
      <c r="A161" s="3" t="s">
        <v>450</v>
      </c>
    </row>
    <row r="162" ht="15.75" spans="1:1">
      <c r="A162" s="3" t="s">
        <v>451</v>
      </c>
    </row>
    <row r="163" ht="15.75" spans="1:1">
      <c r="A163" s="3" t="s">
        <v>452</v>
      </c>
    </row>
    <row r="164" ht="15.75" spans="1:1">
      <c r="A164" s="3" t="s">
        <v>454</v>
      </c>
    </row>
    <row r="165" ht="15.75" spans="1:1">
      <c r="A165" s="3" t="s">
        <v>455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S1 Ingredients</vt:lpstr>
      <vt:lpstr>S2 Targets</vt:lpstr>
      <vt:lpstr>S3 Targets DUP</vt:lpstr>
      <vt:lpstr>S4 uniprot.target</vt:lpstr>
      <vt:lpstr>S5 bone nonunion</vt:lpstr>
      <vt:lpstr>S6 bone defect</vt:lpstr>
      <vt:lpstr>S7 fracture</vt:lpstr>
      <vt:lpstr>S8 Diease </vt:lpstr>
      <vt:lpstr>S9</vt:lpstr>
      <vt:lpstr>S10（GO）</vt:lpstr>
      <vt:lpstr>S11（KEGG）</vt:lpstr>
      <vt:lpstr>S12(Reactome)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</dc:creator>
  <cp:lastModifiedBy>房间隔缺损</cp:lastModifiedBy>
  <dcterms:created xsi:type="dcterms:W3CDTF">2022-09-28T09:00:00Z</dcterms:created>
  <dcterms:modified xsi:type="dcterms:W3CDTF">2023-01-13T13:24:22Z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19ECD76179164BB78FE730419409CD75</vt:lpwstr>
  </property>
  <property fmtid="{D5CDD505-2E9C-101B-9397-08002B2CF9AE}" pid="3" name="KSOProductBuildVer">
    <vt:lpwstr>2052-11.1.0.13703</vt:lpwstr>
  </property>
</Properties>
</file>